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5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7.xml" ContentType="application/vnd.openxmlformats-officedocument.drawing+xml"/>
  <Override PartName="/xl/charts/chart4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5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5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drawings/drawing9.xml" ContentType="application/vnd.openxmlformats-officedocument.drawing+xml"/>
  <Override PartName="/xl/charts/chart5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5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0.xml" ContentType="application/vnd.openxmlformats-officedocument.drawing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7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12936" windowHeight="6516" firstSheet="4" activeTab="6"/>
  </bookViews>
  <sheets>
    <sheet name="Time Const Comp" sheetId="11" r:id="rId1"/>
    <sheet name="Ard1_Turn1x_ESC1_G1b_T1a" sheetId="13" r:id="rId2"/>
    <sheet name="Ard1_Turn1_ESC1_G1b_T1a" sheetId="7" r:id="rId3"/>
    <sheet name="Ard2_Turn2_ESC2_G2b_T2a" sheetId="8" r:id="rId4"/>
    <sheet name="Ard3_Turn3_ESC3_G3b_T3a" sheetId="9" r:id="rId5"/>
    <sheet name="Ard4_Turn4_ESC4_G4b_T4a" sheetId="10" r:id="rId6"/>
    <sheet name="CalPhotonTurnigy" sheetId="4" r:id="rId7"/>
    <sheet name="sweepPhotonTurnigy" sheetId="12" r:id="rId8"/>
    <sheet name="TauPhotonTurnigy" sheetId="5" r:id="rId9"/>
    <sheet name="CalArduinoTurnigy" sheetId="3" r:id="rId10"/>
    <sheet name="CalArduinoHiTec" sheetId="1" r:id="rId11"/>
    <sheet name="CalPhotonHiTec" sheetId="2" r:id="rId12"/>
  </sheets>
  <definedNames>
    <definedName name="Meas_TauT__s" localSheetId="1">Ard1_Turn1x_ESC1_G1b_T1a!$K$41:$K$46</definedName>
    <definedName name="Meas_TauT__s" localSheetId="3">Ard2_Turn2_ESC2_G2b_T2a!$K$38:$K$43</definedName>
    <definedName name="Meas_TauT__s" localSheetId="4">Ard3_Turn3_ESC3_G3b_T3a!$K$39:$K$44</definedName>
    <definedName name="Meas_TauT__s" localSheetId="5">Ard4_Turn4_ESC4_G4b_T4a!$K$39:$K$44</definedName>
    <definedName name="Meas_TauT__s">Ard1_Turn1_ESC1_G1b_T1a!$K$39:$K$44</definedName>
    <definedName name="MeasNt" localSheetId="1">Ard1_Turn1x_ESC1_G1b_T1a!$I$41:$I$46</definedName>
    <definedName name="MeasNt" localSheetId="3">Ard2_Turn2_ESC2_G2b_T2a!$I$38:$I$43</definedName>
    <definedName name="MeasNt" localSheetId="4">Ard3_Turn3_ESC3_G3b_T3a!$I$39:$I$44</definedName>
    <definedName name="MeasNt" localSheetId="5">Ard4_Turn4_ESC4_G4b_T4a!$I$39:$I$44</definedName>
    <definedName name="MeasNt">Ard1_Turn1_ESC1_G1b_T1a!$I$39:$I$44</definedName>
    <definedName name="MeasTauT" localSheetId="1">Ard1_Turn1x_ESC1_G1b_T1a!$K$41:$K$46</definedName>
    <definedName name="MeasTauT" localSheetId="3">Ard2_Turn2_ESC2_G2b_T2a!$K$38:$K$43</definedName>
    <definedName name="MeasTauT" localSheetId="4">Ard3_Turn3_ESC3_G3b_T3a!$K$39:$K$44</definedName>
    <definedName name="MeasTauT" localSheetId="5">Ard4_Turn4_ESC4_G4b_T4a!$K$39:$K$44</definedName>
    <definedName name="MeasTauT">Ard1_Turn1_ESC1_G1b_T1a!$K$39:$K$44</definedName>
    <definedName name="Nt" localSheetId="1">Ard1_Turn1x_ESC1_G1b_T1a!$I$41:$I$46</definedName>
    <definedName name="Nt" localSheetId="3">Ard2_Turn2_ESC2_G2b_T2a!$I$38:$I$43</definedName>
    <definedName name="Nt" localSheetId="4">Ard3_Turn3_ESC3_G3b_T3a!$I$39:$I$44</definedName>
    <definedName name="Nt" localSheetId="5">Ard4_Turn4_ESC4_G4b_T4a!$I$39:$I$44</definedName>
    <definedName name="Nt">Ard1_Turn1_ESC1_G1b_T1a!$I$39:$I$44</definedName>
  </definedNames>
  <calcPr calcId="152511"/>
  <fileRecoveryPr repairLoad="1"/>
</workbook>
</file>

<file path=xl/calcChain.xml><?xml version="1.0" encoding="utf-8"?>
<calcChain xmlns="http://schemas.openxmlformats.org/spreadsheetml/2006/main">
  <c r="X59" i="4" l="1"/>
  <c r="X58" i="4"/>
  <c r="X57" i="4"/>
  <c r="S43" i="13"/>
  <c r="R43" i="13"/>
  <c r="Q43" i="13"/>
  <c r="AV14" i="13"/>
  <c r="AH14" i="13"/>
  <c r="AI14" i="13" s="1"/>
  <c r="P14" i="13"/>
  <c r="Z14" i="13" s="1"/>
  <c r="O14" i="13"/>
  <c r="Q14" i="13" s="1"/>
  <c r="N14" i="13"/>
  <c r="L14" i="13"/>
  <c r="T14" i="13" s="1"/>
  <c r="K14" i="13"/>
  <c r="U14" i="13" s="1"/>
  <c r="W14" i="13" s="1"/>
  <c r="X14" i="13" s="1"/>
  <c r="Y14" i="13" s="1"/>
  <c r="C14" i="13"/>
  <c r="AV14" i="7"/>
  <c r="AV13" i="7"/>
  <c r="AV12" i="7"/>
  <c r="AV11" i="7"/>
  <c r="AV10" i="7"/>
  <c r="AV9" i="7"/>
  <c r="AV8" i="7"/>
  <c r="AV7" i="7"/>
  <c r="AV6" i="7"/>
  <c r="AV5" i="7"/>
  <c r="AV4" i="7"/>
  <c r="AV3" i="7"/>
  <c r="AV2" i="7"/>
  <c r="AV1" i="7"/>
  <c r="AV2" i="13"/>
  <c r="AV3" i="13"/>
  <c r="AV4" i="13"/>
  <c r="AV5" i="13"/>
  <c r="AV6" i="13"/>
  <c r="AV7" i="13"/>
  <c r="AV8" i="13"/>
  <c r="AV9" i="13"/>
  <c r="AV10" i="13"/>
  <c r="AV11" i="13"/>
  <c r="AV12" i="13"/>
  <c r="AV13" i="13"/>
  <c r="AV15" i="13"/>
  <c r="AV16" i="13"/>
  <c r="AV1" i="13"/>
  <c r="AH13" i="13"/>
  <c r="AI13" i="13" s="1"/>
  <c r="O13" i="13"/>
  <c r="Q13" i="13" s="1"/>
  <c r="N13" i="13"/>
  <c r="P13" i="13" s="1"/>
  <c r="Z13" i="13" s="1"/>
  <c r="L13" i="13"/>
  <c r="T13" i="13" s="1"/>
  <c r="K13" i="13"/>
  <c r="U13" i="13" s="1"/>
  <c r="C13" i="13"/>
  <c r="V59" i="13"/>
  <c r="U59" i="13"/>
  <c r="T59" i="13"/>
  <c r="S59" i="13"/>
  <c r="R59" i="13"/>
  <c r="Q59" i="13"/>
  <c r="V58" i="13"/>
  <c r="U58" i="13"/>
  <c r="T58" i="13"/>
  <c r="S58" i="13"/>
  <c r="R58" i="13"/>
  <c r="Q58" i="13"/>
  <c r="J58" i="13"/>
  <c r="R53" i="13" s="1"/>
  <c r="J57" i="13"/>
  <c r="S53" i="13" s="1"/>
  <c r="J56" i="13"/>
  <c r="T53" i="13" s="1"/>
  <c r="V55" i="13"/>
  <c r="U55" i="13"/>
  <c r="T55" i="13"/>
  <c r="S55" i="13"/>
  <c r="R55" i="13"/>
  <c r="Q55" i="13"/>
  <c r="V54" i="13"/>
  <c r="U54" i="13"/>
  <c r="T54" i="13"/>
  <c r="S54" i="13"/>
  <c r="R54" i="13"/>
  <c r="Q54" i="13"/>
  <c r="E52" i="13"/>
  <c r="I47" i="13"/>
  <c r="J59" i="13" s="1"/>
  <c r="I42" i="13"/>
  <c r="Q39" i="13"/>
  <c r="Q37" i="13"/>
  <c r="Q36" i="13"/>
  <c r="C36" i="13"/>
  <c r="Q35" i="13"/>
  <c r="J35" i="13"/>
  <c r="Q34" i="13"/>
  <c r="C34" i="13"/>
  <c r="C35" i="13" s="1"/>
  <c r="Q33" i="13"/>
  <c r="J33" i="13"/>
  <c r="J32" i="13"/>
  <c r="J34" i="13" s="1"/>
  <c r="J31" i="13"/>
  <c r="J36" i="13" s="1"/>
  <c r="J37" i="13" s="1"/>
  <c r="Q30" i="13"/>
  <c r="Q29" i="13"/>
  <c r="Q28" i="13"/>
  <c r="Q27" i="13"/>
  <c r="Q26" i="13"/>
  <c r="AH15" i="13" s="1"/>
  <c r="AI15" i="13" s="1"/>
  <c r="Z16" i="13"/>
  <c r="AC16" i="13" s="1"/>
  <c r="AD16" i="13" s="1"/>
  <c r="T16" i="13"/>
  <c r="P16" i="13"/>
  <c r="R16" i="13" s="1"/>
  <c r="O16" i="13"/>
  <c r="Q16" i="13" s="1"/>
  <c r="AE16" i="13" s="1"/>
  <c r="AF16" i="13" s="1"/>
  <c r="N16" i="13"/>
  <c r="L16" i="13"/>
  <c r="M16" i="13" s="1"/>
  <c r="K16" i="13"/>
  <c r="U16" i="13" s="1"/>
  <c r="C16" i="13"/>
  <c r="O15" i="13"/>
  <c r="Q15" i="13" s="1"/>
  <c r="N15" i="13"/>
  <c r="P15" i="13" s="1"/>
  <c r="L15" i="13"/>
  <c r="M15" i="13" s="1"/>
  <c r="K15" i="13"/>
  <c r="U15" i="13" s="1"/>
  <c r="C15" i="13"/>
  <c r="AH12" i="13"/>
  <c r="AI12" i="13" s="1"/>
  <c r="O12" i="13"/>
  <c r="Q12" i="13" s="1"/>
  <c r="N12" i="13"/>
  <c r="P12" i="13" s="1"/>
  <c r="R12" i="13" s="1"/>
  <c r="L12" i="13"/>
  <c r="T12" i="13" s="1"/>
  <c r="K12" i="13"/>
  <c r="U12" i="13" s="1"/>
  <c r="C12" i="13"/>
  <c r="AH11" i="13"/>
  <c r="AI11" i="13" s="1"/>
  <c r="O11" i="13"/>
  <c r="Q11" i="13" s="1"/>
  <c r="AE11" i="13" s="1"/>
  <c r="N11" i="13"/>
  <c r="P11" i="13" s="1"/>
  <c r="R11" i="13" s="1"/>
  <c r="L11" i="13"/>
  <c r="M11" i="13" s="1"/>
  <c r="K11" i="13"/>
  <c r="U11" i="13" s="1"/>
  <c r="C11" i="13"/>
  <c r="AH10" i="13"/>
  <c r="AI10" i="13" s="1"/>
  <c r="T10" i="13"/>
  <c r="O10" i="13"/>
  <c r="Q10" i="13" s="1"/>
  <c r="N10" i="13"/>
  <c r="P10" i="13" s="1"/>
  <c r="R10" i="13" s="1"/>
  <c r="M10" i="13"/>
  <c r="L10" i="13"/>
  <c r="K10" i="13"/>
  <c r="U10" i="13" s="1"/>
  <c r="C10" i="13"/>
  <c r="AH9" i="13"/>
  <c r="AI9" i="13" s="1"/>
  <c r="U9" i="13"/>
  <c r="T9" i="13"/>
  <c r="O9" i="13"/>
  <c r="Q9" i="13" s="1"/>
  <c r="N9" i="13"/>
  <c r="P9" i="13" s="1"/>
  <c r="R9" i="13" s="1"/>
  <c r="M9" i="13"/>
  <c r="L9" i="13"/>
  <c r="K9" i="13"/>
  <c r="C9" i="13"/>
  <c r="AH8" i="13"/>
  <c r="AI8" i="13" s="1"/>
  <c r="O8" i="13"/>
  <c r="Q8" i="13" s="1"/>
  <c r="N8" i="13"/>
  <c r="P8" i="13" s="1"/>
  <c r="R8" i="13" s="1"/>
  <c r="M8" i="13"/>
  <c r="L8" i="13"/>
  <c r="T8" i="13" s="1"/>
  <c r="K8" i="13"/>
  <c r="U8" i="13" s="1"/>
  <c r="C8" i="13"/>
  <c r="T7" i="13"/>
  <c r="O7" i="13"/>
  <c r="Q7" i="13" s="1"/>
  <c r="AE7" i="13" s="1"/>
  <c r="N7" i="13"/>
  <c r="P7" i="13" s="1"/>
  <c r="R7" i="13" s="1"/>
  <c r="L7" i="13"/>
  <c r="M7" i="13" s="1"/>
  <c r="K7" i="13"/>
  <c r="U7" i="13" s="1"/>
  <c r="C7" i="13"/>
  <c r="AH6" i="13"/>
  <c r="AI6" i="13" s="1"/>
  <c r="T6" i="13"/>
  <c r="O6" i="13"/>
  <c r="Q6" i="13" s="1"/>
  <c r="N6" i="13"/>
  <c r="P6" i="13" s="1"/>
  <c r="R6" i="13" s="1"/>
  <c r="M6" i="13"/>
  <c r="L6" i="13"/>
  <c r="K6" i="13"/>
  <c r="U6" i="13" s="1"/>
  <c r="C6" i="13"/>
  <c r="O5" i="13"/>
  <c r="Q5" i="13" s="1"/>
  <c r="AE5" i="13" s="1"/>
  <c r="N5" i="13"/>
  <c r="P5" i="13" s="1"/>
  <c r="R5" i="13" s="1"/>
  <c r="M5" i="13"/>
  <c r="L5" i="13"/>
  <c r="T5" i="13" s="1"/>
  <c r="K5" i="13"/>
  <c r="U5" i="13" s="1"/>
  <c r="C5" i="13"/>
  <c r="AI4" i="13"/>
  <c r="AH4" i="13"/>
  <c r="O4" i="13"/>
  <c r="Q4" i="13" s="1"/>
  <c r="N4" i="13"/>
  <c r="P4" i="13" s="1"/>
  <c r="R4" i="13" s="1"/>
  <c r="L4" i="13"/>
  <c r="T4" i="13" s="1"/>
  <c r="K4" i="13"/>
  <c r="U4" i="13" s="1"/>
  <c r="C4" i="13"/>
  <c r="AH3" i="13"/>
  <c r="AI3" i="13" s="1"/>
  <c r="Q3" i="13"/>
  <c r="AE3" i="13" s="1"/>
  <c r="O3" i="13"/>
  <c r="N3" i="13"/>
  <c r="P3" i="13" s="1"/>
  <c r="R3" i="13" s="1"/>
  <c r="L3" i="13"/>
  <c r="T3" i="13" s="1"/>
  <c r="K3" i="13"/>
  <c r="U3" i="13" s="1"/>
  <c r="C3" i="13"/>
  <c r="AE2" i="13"/>
  <c r="S2" i="13"/>
  <c r="R2" i="13"/>
  <c r="O2" i="13"/>
  <c r="N2" i="13"/>
  <c r="P2" i="13" s="1"/>
  <c r="K2" i="13"/>
  <c r="U2" i="13" s="1"/>
  <c r="U1" i="13"/>
  <c r="AE14" i="13" l="1"/>
  <c r="AA14" i="13"/>
  <c r="AB14" i="13" s="1"/>
  <c r="AC14" i="13"/>
  <c r="M14" i="13"/>
  <c r="R14" i="13"/>
  <c r="V14" i="13"/>
  <c r="S14" i="13"/>
  <c r="AE8" i="13"/>
  <c r="S8" i="13"/>
  <c r="T11" i="13"/>
  <c r="M12" i="13"/>
  <c r="T15" i="13"/>
  <c r="AC13" i="13"/>
  <c r="AA13" i="13"/>
  <c r="AB13" i="13" s="1"/>
  <c r="AE13" i="13"/>
  <c r="AF13" i="13" s="1"/>
  <c r="S13" i="13"/>
  <c r="V13" i="13"/>
  <c r="W13" i="13"/>
  <c r="X13" i="13" s="1"/>
  <c r="Y13" i="13" s="1"/>
  <c r="M13" i="13"/>
  <c r="R13" i="13"/>
  <c r="M3" i="13"/>
  <c r="S5" i="13"/>
  <c r="V3" i="13"/>
  <c r="W3" i="13"/>
  <c r="X3" i="13" s="1"/>
  <c r="Y3" i="13" s="1"/>
  <c r="W7" i="13"/>
  <c r="X7" i="13" s="1"/>
  <c r="W2" i="13"/>
  <c r="V12" i="13"/>
  <c r="V9" i="13"/>
  <c r="W4" i="13"/>
  <c r="X4" i="13" s="1"/>
  <c r="W5" i="13"/>
  <c r="X5" i="13" s="1"/>
  <c r="V2" i="13"/>
  <c r="S3" i="13"/>
  <c r="V4" i="13"/>
  <c r="V5" i="13"/>
  <c r="AE15" i="13"/>
  <c r="S15" i="13"/>
  <c r="W16" i="13"/>
  <c r="X16" i="13" s="1"/>
  <c r="J38" i="13"/>
  <c r="Q38" i="13"/>
  <c r="R47" i="13"/>
  <c r="Q47" i="13"/>
  <c r="V6" i="13"/>
  <c r="W6" i="13"/>
  <c r="X6" i="13" s="1"/>
  <c r="AE6" i="13"/>
  <c r="S6" i="13"/>
  <c r="V10" i="13"/>
  <c r="W10" i="13"/>
  <c r="X10" i="13" s="1"/>
  <c r="AE10" i="13"/>
  <c r="S10" i="13"/>
  <c r="V15" i="13"/>
  <c r="W15" i="13"/>
  <c r="X15" i="13" s="1"/>
  <c r="R48" i="13"/>
  <c r="Q48" i="13"/>
  <c r="AE4" i="13"/>
  <c r="S4" i="13"/>
  <c r="V7" i="13"/>
  <c r="V8" i="13"/>
  <c r="W8" i="13"/>
  <c r="X8" i="13" s="1"/>
  <c r="W11" i="13"/>
  <c r="X11" i="13" s="1"/>
  <c r="M4" i="13"/>
  <c r="S7" i="13"/>
  <c r="W9" i="13"/>
  <c r="X9" i="13" s="1"/>
  <c r="S11" i="13"/>
  <c r="W12" i="13"/>
  <c r="X12" i="13" s="1"/>
  <c r="S16" i="13"/>
  <c r="AE9" i="13"/>
  <c r="S9" i="13"/>
  <c r="AE12" i="13"/>
  <c r="S12" i="13"/>
  <c r="V11" i="13"/>
  <c r="R15" i="13"/>
  <c r="V16" i="13"/>
  <c r="AA16" i="13"/>
  <c r="AB16" i="13" s="1"/>
  <c r="Q40" i="13"/>
  <c r="AH16" i="13"/>
  <c r="AI16" i="13" s="1"/>
  <c r="AH7" i="13"/>
  <c r="AI7" i="13" s="1"/>
  <c r="AH5" i="13"/>
  <c r="AI5" i="13" s="1"/>
  <c r="J54" i="13"/>
  <c r="J55" i="13"/>
  <c r="U53" i="13" s="1"/>
  <c r="AW6" i="4"/>
  <c r="AG6" i="4"/>
  <c r="AH6" i="4" s="1"/>
  <c r="N6" i="4"/>
  <c r="P6" i="4" s="1"/>
  <c r="AD6" i="4" s="1"/>
  <c r="M6" i="4"/>
  <c r="O6" i="4" s="1"/>
  <c r="K6" i="4"/>
  <c r="S6" i="4" s="1"/>
  <c r="J6" i="4"/>
  <c r="T6" i="4" s="1"/>
  <c r="C6" i="4"/>
  <c r="AR67" i="4"/>
  <c r="AV68" i="4"/>
  <c r="AT68" i="4"/>
  <c r="AS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14" i="13" l="1"/>
  <c r="AF14" i="13"/>
  <c r="J47" i="13"/>
  <c r="AD13" i="13"/>
  <c r="J43" i="13"/>
  <c r="Y12" i="13"/>
  <c r="Y15" i="13"/>
  <c r="Y10" i="13"/>
  <c r="Y6" i="13"/>
  <c r="Y11" i="13"/>
  <c r="Y5" i="13"/>
  <c r="Y9" i="13"/>
  <c r="Y8" i="13"/>
  <c r="Y16" i="13"/>
  <c r="Y4" i="13"/>
  <c r="J42" i="13"/>
  <c r="J45" i="13"/>
  <c r="J46" i="13"/>
  <c r="J44" i="13"/>
  <c r="Y7" i="13"/>
  <c r="K50" i="13"/>
  <c r="R44" i="13"/>
  <c r="Q44" i="13"/>
  <c r="L44" i="13"/>
  <c r="M44" i="13" s="1"/>
  <c r="Z15" i="13"/>
  <c r="Z10" i="13"/>
  <c r="Z6" i="13"/>
  <c r="Z8" i="13"/>
  <c r="Z11" i="13"/>
  <c r="Z7" i="13"/>
  <c r="Z12" i="13"/>
  <c r="Z9" i="13"/>
  <c r="Z5" i="13"/>
  <c r="Z3" i="13"/>
  <c r="Z4" i="13"/>
  <c r="Z2" i="13"/>
  <c r="L6" i="4"/>
  <c r="Y6" i="4"/>
  <c r="Q6" i="4"/>
  <c r="R6" i="4"/>
  <c r="AF63" i="4"/>
  <c r="AG63" i="4" s="1"/>
  <c r="AH63" i="4" s="1"/>
  <c r="AI63" i="4" s="1"/>
  <c r="AJ63" i="4" s="1"/>
  <c r="AK63" i="4" s="1"/>
  <c r="AL63" i="4" s="1"/>
  <c r="AM63" i="4" s="1"/>
  <c r="AN63" i="4" s="1"/>
  <c r="AO63" i="4" s="1"/>
  <c r="AP63" i="4" s="1"/>
  <c r="AQ63" i="4" s="1"/>
  <c r="AR63" i="4" s="1"/>
  <c r="AS63" i="4" s="1"/>
  <c r="AT63" i="4" s="1"/>
  <c r="AU63" i="4" s="1"/>
  <c r="AV63" i="4" s="1"/>
  <c r="AV66" i="4"/>
  <c r="AJ14" i="13" l="1"/>
  <c r="AK14" i="13"/>
  <c r="AL14" i="13" s="1"/>
  <c r="AM14" i="13" s="1"/>
  <c r="AK13" i="13"/>
  <c r="AL13" i="13" s="1"/>
  <c r="AM13" i="13" s="1"/>
  <c r="AJ13" i="13"/>
  <c r="J50" i="13"/>
  <c r="L50" i="13"/>
  <c r="AA10" i="13"/>
  <c r="AB10" i="13" s="1"/>
  <c r="AC10" i="13"/>
  <c r="AC5" i="13"/>
  <c r="AA5" i="13"/>
  <c r="AB5" i="13" s="1"/>
  <c r="AC11" i="13"/>
  <c r="AA11" i="13"/>
  <c r="AB11" i="13" s="1"/>
  <c r="AA2" i="13"/>
  <c r="AC2" i="13"/>
  <c r="AA9" i="13"/>
  <c r="AB9" i="13" s="1"/>
  <c r="AC9" i="13"/>
  <c r="AA8" i="13"/>
  <c r="AB8" i="13" s="1"/>
  <c r="AC8" i="13"/>
  <c r="AA4" i="13"/>
  <c r="AB4" i="13" s="1"/>
  <c r="AC4" i="13"/>
  <c r="AA12" i="13"/>
  <c r="AB12" i="13" s="1"/>
  <c r="AC12" i="13"/>
  <c r="AA6" i="13"/>
  <c r="AB6" i="13" s="1"/>
  <c r="AC6" i="13"/>
  <c r="AJ12" i="13"/>
  <c r="AK11" i="13"/>
  <c r="AL11" i="13" s="1"/>
  <c r="AM11" i="13" s="1"/>
  <c r="AJ9" i="13"/>
  <c r="AK8" i="13"/>
  <c r="AL8" i="13" s="1"/>
  <c r="AM8" i="13" s="1"/>
  <c r="AK12" i="13"/>
  <c r="AL12" i="13" s="1"/>
  <c r="AM12" i="13" s="1"/>
  <c r="AK9" i="13"/>
  <c r="AL9" i="13" s="1"/>
  <c r="AM9" i="13" s="1"/>
  <c r="AK4" i="13"/>
  <c r="AL4" i="13" s="1"/>
  <c r="AM4" i="13" s="1"/>
  <c r="AJ4" i="13"/>
  <c r="AK3" i="13"/>
  <c r="AL3" i="13" s="1"/>
  <c r="AM3" i="13" s="1"/>
  <c r="D2" i="13"/>
  <c r="AK6" i="13"/>
  <c r="AL6" i="13" s="1"/>
  <c r="AM6" i="13" s="1"/>
  <c r="AK16" i="13"/>
  <c r="AL16" i="13" s="1"/>
  <c r="AM16" i="13" s="1"/>
  <c r="AK15" i="13"/>
  <c r="AL15" i="13" s="1"/>
  <c r="AM15" i="13" s="1"/>
  <c r="AJ11" i="13"/>
  <c r="AK10" i="13"/>
  <c r="AL10" i="13" s="1"/>
  <c r="AM10" i="13" s="1"/>
  <c r="AJ8" i="13"/>
  <c r="AK7" i="13"/>
  <c r="AL7" i="13" s="1"/>
  <c r="AM7" i="13" s="1"/>
  <c r="AJ16" i="13"/>
  <c r="AJ15" i="13"/>
  <c r="AJ10" i="13"/>
  <c r="AJ7" i="13"/>
  <c r="AJ6" i="13"/>
  <c r="AJ5" i="13"/>
  <c r="AK5" i="13"/>
  <c r="AL5" i="13" s="1"/>
  <c r="AM5" i="13" s="1"/>
  <c r="AJ3" i="13"/>
  <c r="AC3" i="13"/>
  <c r="AA3" i="13"/>
  <c r="AB3" i="13" s="1"/>
  <c r="AA15" i="13"/>
  <c r="AB15" i="13" s="1"/>
  <c r="AC15" i="13"/>
  <c r="AC7" i="13"/>
  <c r="AA7" i="13"/>
  <c r="AB7" i="13" s="1"/>
  <c r="Z6" i="4"/>
  <c r="AB6" i="4"/>
  <c r="AW16" i="4"/>
  <c r="N16" i="4"/>
  <c r="P16" i="4" s="1"/>
  <c r="AD16" i="4" s="1"/>
  <c r="M16" i="4"/>
  <c r="O16" i="4" s="1"/>
  <c r="K16" i="4"/>
  <c r="S16" i="4" s="1"/>
  <c r="J16" i="4"/>
  <c r="T16" i="4" s="1"/>
  <c r="C16" i="4"/>
  <c r="AW14" i="4"/>
  <c r="N14" i="4"/>
  <c r="P14" i="4" s="1"/>
  <c r="AD14" i="4" s="1"/>
  <c r="M14" i="4"/>
  <c r="O14" i="4" s="1"/>
  <c r="K14" i="4"/>
  <c r="S14" i="4" s="1"/>
  <c r="J14" i="4"/>
  <c r="T14" i="4" s="1"/>
  <c r="C14" i="4"/>
  <c r="AW15" i="4"/>
  <c r="N15" i="4"/>
  <c r="P15" i="4" s="1"/>
  <c r="AD15" i="4" s="1"/>
  <c r="M15" i="4"/>
  <c r="O15" i="4" s="1"/>
  <c r="K15" i="4"/>
  <c r="S15" i="4" s="1"/>
  <c r="J15" i="4"/>
  <c r="T15" i="4" s="1"/>
  <c r="C15" i="4"/>
  <c r="AW12" i="4"/>
  <c r="N12" i="4"/>
  <c r="P12" i="4" s="1"/>
  <c r="AD12" i="4" s="1"/>
  <c r="M12" i="4"/>
  <c r="O12" i="4" s="1"/>
  <c r="K12" i="4"/>
  <c r="S12" i="4" s="1"/>
  <c r="J12" i="4"/>
  <c r="T12" i="4" s="1"/>
  <c r="C12" i="4"/>
  <c r="AW18" i="4"/>
  <c r="N18" i="4"/>
  <c r="P18" i="4" s="1"/>
  <c r="AD18" i="4" s="1"/>
  <c r="M18" i="4"/>
  <c r="O18" i="4" s="1"/>
  <c r="K18" i="4"/>
  <c r="L18" i="4" s="1"/>
  <c r="J18" i="4"/>
  <c r="T18" i="4" s="1"/>
  <c r="C18" i="4"/>
  <c r="AW11" i="4"/>
  <c r="N11" i="4"/>
  <c r="P11" i="4" s="1"/>
  <c r="AD11" i="4" s="1"/>
  <c r="M11" i="4"/>
  <c r="O11" i="4" s="1"/>
  <c r="K11" i="4"/>
  <c r="S11" i="4" s="1"/>
  <c r="J11" i="4"/>
  <c r="T11" i="4" s="1"/>
  <c r="C11" i="4"/>
  <c r="AR13" i="13" l="1"/>
  <c r="AS13" i="13" s="1"/>
  <c r="AR14" i="13"/>
  <c r="AS14" i="13" s="1"/>
  <c r="AP14" i="13"/>
  <c r="AQ14" i="13"/>
  <c r="AO14" i="13"/>
  <c r="AN14" i="13" s="1"/>
  <c r="AP13" i="13"/>
  <c r="AQ13" i="13" s="1"/>
  <c r="AO13" i="13"/>
  <c r="AN13" i="13" s="1"/>
  <c r="AD15" i="13"/>
  <c r="AF15" i="13"/>
  <c r="AP3" i="13"/>
  <c r="AQ3" i="13" s="1"/>
  <c r="AR3" i="13"/>
  <c r="AO3" i="13"/>
  <c r="AO15" i="13"/>
  <c r="AN15" i="13" s="1"/>
  <c r="AR15" i="13"/>
  <c r="AS15" i="13" s="1"/>
  <c r="AP15" i="13"/>
  <c r="AQ15" i="13" s="1"/>
  <c r="AO6" i="13"/>
  <c r="AN6" i="13" s="1"/>
  <c r="AR6" i="13"/>
  <c r="AS6" i="13" s="1"/>
  <c r="AP6" i="13"/>
  <c r="AQ6" i="13" s="1"/>
  <c r="AR16" i="13"/>
  <c r="AS16" i="13" s="1"/>
  <c r="AP16" i="13"/>
  <c r="AQ16" i="13" s="1"/>
  <c r="AO16" i="13"/>
  <c r="AN16" i="13" s="1"/>
  <c r="AR11" i="13"/>
  <c r="AS11" i="13" s="1"/>
  <c r="AP11" i="13"/>
  <c r="AQ11" i="13" s="1"/>
  <c r="AO11" i="13"/>
  <c r="AN11" i="13" s="1"/>
  <c r="L2" i="13"/>
  <c r="AH2" i="13"/>
  <c r="AI2" i="13" s="1"/>
  <c r="C2" i="13"/>
  <c r="AD12" i="13"/>
  <c r="AF12" i="13"/>
  <c r="AD8" i="13"/>
  <c r="AF8" i="13"/>
  <c r="AD2" i="13"/>
  <c r="AF2" i="13"/>
  <c r="AP7" i="13"/>
  <c r="AQ7" i="13" s="1"/>
  <c r="AR7" i="13"/>
  <c r="AS7" i="13" s="1"/>
  <c r="AO7" i="13"/>
  <c r="AN7" i="13" s="1"/>
  <c r="AO12" i="13"/>
  <c r="AN12" i="13" s="1"/>
  <c r="AP12" i="13"/>
  <c r="AQ12" i="13" s="1"/>
  <c r="AR12" i="13"/>
  <c r="AS12" i="13" s="1"/>
  <c r="AD5" i="13"/>
  <c r="AF5" i="13"/>
  <c r="AD7" i="13"/>
  <c r="AF7" i="13"/>
  <c r="AD3" i="13"/>
  <c r="AF3" i="13"/>
  <c r="AR10" i="13"/>
  <c r="AS10" i="13" s="1"/>
  <c r="AO10" i="13"/>
  <c r="AN10" i="13" s="1"/>
  <c r="AP10" i="13"/>
  <c r="AQ10" i="13" s="1"/>
  <c r="AO8" i="13"/>
  <c r="AN8" i="13" s="1"/>
  <c r="AR8" i="13"/>
  <c r="AS8" i="13" s="1"/>
  <c r="AP8" i="13"/>
  <c r="AQ8" i="13" s="1"/>
  <c r="AR4" i="13"/>
  <c r="AS4" i="13" s="1"/>
  <c r="AP4" i="13"/>
  <c r="AQ4" i="13" s="1"/>
  <c r="AO4" i="13"/>
  <c r="AN4" i="13" s="1"/>
  <c r="AD6" i="13"/>
  <c r="AF6" i="13"/>
  <c r="AD4" i="13"/>
  <c r="AF4" i="13"/>
  <c r="AD9" i="13"/>
  <c r="AF9" i="13"/>
  <c r="AD10" i="13"/>
  <c r="AF10" i="13"/>
  <c r="AR5" i="13"/>
  <c r="AS5" i="13" s="1"/>
  <c r="AO5" i="13"/>
  <c r="AN5" i="13" s="1"/>
  <c r="AP5" i="13"/>
  <c r="AQ5" i="13" s="1"/>
  <c r="AR9" i="13"/>
  <c r="AS9" i="13" s="1"/>
  <c r="AO9" i="13"/>
  <c r="AN9" i="13" s="1"/>
  <c r="AP9" i="13"/>
  <c r="AQ9" i="13" s="1"/>
  <c r="AD11" i="13"/>
  <c r="AF11" i="13"/>
  <c r="AC6" i="4"/>
  <c r="AE6" i="4"/>
  <c r="L16" i="4"/>
  <c r="L14" i="4"/>
  <c r="L12" i="4"/>
  <c r="L15" i="4"/>
  <c r="S18" i="4"/>
  <c r="L11" i="4"/>
  <c r="AK2" i="13" l="1"/>
  <c r="AL2" i="13" s="1"/>
  <c r="AM2" i="13" s="1"/>
  <c r="AJ2" i="13"/>
  <c r="AO2" i="13" s="1"/>
  <c r="Q50" i="13"/>
  <c r="AG11" i="13"/>
  <c r="Q49" i="13" s="1"/>
  <c r="M2" i="13"/>
  <c r="T2" i="13"/>
  <c r="V57" i="10"/>
  <c r="U57" i="10"/>
  <c r="T57" i="10"/>
  <c r="S57" i="10"/>
  <c r="R57" i="10"/>
  <c r="Q57" i="10"/>
  <c r="V56" i="10"/>
  <c r="U56" i="10"/>
  <c r="T56" i="10"/>
  <c r="S56" i="10"/>
  <c r="R56" i="10"/>
  <c r="Q56" i="10"/>
  <c r="V53" i="10"/>
  <c r="U53" i="10"/>
  <c r="T53" i="10"/>
  <c r="S53" i="10"/>
  <c r="R53" i="10"/>
  <c r="Q53" i="10"/>
  <c r="V52" i="10"/>
  <c r="U52" i="10"/>
  <c r="T52" i="10"/>
  <c r="S52" i="10"/>
  <c r="R52" i="10"/>
  <c r="Q52" i="10"/>
  <c r="E50" i="10"/>
  <c r="I45" i="10"/>
  <c r="J57" i="10" s="1"/>
  <c r="I40" i="10"/>
  <c r="J56" i="10" s="1"/>
  <c r="R51" i="10" s="1"/>
  <c r="Q37" i="10"/>
  <c r="Q35" i="10"/>
  <c r="Q34" i="10"/>
  <c r="C34" i="10"/>
  <c r="Z14" i="10" s="1"/>
  <c r="Q33" i="10"/>
  <c r="Q32" i="10"/>
  <c r="C32" i="10"/>
  <c r="C33" i="10" s="1"/>
  <c r="Q31" i="10"/>
  <c r="S2" i="10" s="1"/>
  <c r="J31" i="10"/>
  <c r="J30" i="10"/>
  <c r="J32" i="10" s="1"/>
  <c r="J33" i="10" s="1"/>
  <c r="J29" i="10"/>
  <c r="Q28" i="10"/>
  <c r="Q27" i="10"/>
  <c r="Q26" i="10"/>
  <c r="Q25" i="10"/>
  <c r="Q24" i="10"/>
  <c r="AH13" i="10" s="1"/>
  <c r="AI13" i="10" s="1"/>
  <c r="O14" i="10"/>
  <c r="Q14" i="10" s="1"/>
  <c r="AE14" i="10" s="1"/>
  <c r="N14" i="10"/>
  <c r="P14" i="10" s="1"/>
  <c r="L14" i="10"/>
  <c r="M14" i="10" s="1"/>
  <c r="K14" i="10"/>
  <c r="U14" i="10" s="1"/>
  <c r="C14" i="10"/>
  <c r="O13" i="10"/>
  <c r="Q13" i="10" s="1"/>
  <c r="N13" i="10"/>
  <c r="P13" i="10" s="1"/>
  <c r="L13" i="10"/>
  <c r="T13" i="10" s="1"/>
  <c r="K13" i="10"/>
  <c r="U13" i="10" s="1"/>
  <c r="C13" i="10"/>
  <c r="O12" i="10"/>
  <c r="Q12" i="10" s="1"/>
  <c r="N12" i="10"/>
  <c r="P12" i="10" s="1"/>
  <c r="L12" i="10"/>
  <c r="M12" i="10" s="1"/>
  <c r="K12" i="10"/>
  <c r="U12" i="10" s="1"/>
  <c r="C12" i="10"/>
  <c r="O11" i="10"/>
  <c r="Q11" i="10" s="1"/>
  <c r="N11" i="10"/>
  <c r="P11" i="10" s="1"/>
  <c r="L11" i="10"/>
  <c r="K11" i="10"/>
  <c r="U11" i="10" s="1"/>
  <c r="C11" i="10"/>
  <c r="O10" i="10"/>
  <c r="Q10" i="10" s="1"/>
  <c r="N10" i="10"/>
  <c r="P10" i="10" s="1"/>
  <c r="L10" i="10"/>
  <c r="T10" i="10" s="1"/>
  <c r="K10" i="10"/>
  <c r="U10" i="10" s="1"/>
  <c r="C10" i="10"/>
  <c r="O9" i="10"/>
  <c r="Q9" i="10" s="1"/>
  <c r="AE9" i="10" s="1"/>
  <c r="N9" i="10"/>
  <c r="P9" i="10" s="1"/>
  <c r="L9" i="10"/>
  <c r="M9" i="10" s="1"/>
  <c r="K9" i="10"/>
  <c r="U9" i="10" s="1"/>
  <c r="C9" i="10"/>
  <c r="O8" i="10"/>
  <c r="Q8" i="10" s="1"/>
  <c r="AE8" i="10" s="1"/>
  <c r="N8" i="10"/>
  <c r="P8" i="10" s="1"/>
  <c r="L8" i="10"/>
  <c r="M8" i="10" s="1"/>
  <c r="K8" i="10"/>
  <c r="U8" i="10" s="1"/>
  <c r="C8" i="10"/>
  <c r="O7" i="10"/>
  <c r="Q7" i="10" s="1"/>
  <c r="N7" i="10"/>
  <c r="P7" i="10" s="1"/>
  <c r="L7" i="10"/>
  <c r="K7" i="10"/>
  <c r="U7" i="10" s="1"/>
  <c r="C7" i="10"/>
  <c r="O6" i="10"/>
  <c r="Q6" i="10" s="1"/>
  <c r="N6" i="10"/>
  <c r="P6" i="10" s="1"/>
  <c r="L6" i="10"/>
  <c r="T6" i="10" s="1"/>
  <c r="K6" i="10"/>
  <c r="U6" i="10" s="1"/>
  <c r="C6" i="10"/>
  <c r="O5" i="10"/>
  <c r="Q5" i="10" s="1"/>
  <c r="N5" i="10"/>
  <c r="P5" i="10" s="1"/>
  <c r="L5" i="10"/>
  <c r="M5" i="10" s="1"/>
  <c r="K5" i="10"/>
  <c r="U5" i="10" s="1"/>
  <c r="C5" i="10"/>
  <c r="O4" i="10"/>
  <c r="Q4" i="10" s="1"/>
  <c r="N4" i="10"/>
  <c r="P4" i="10" s="1"/>
  <c r="L4" i="10"/>
  <c r="T4" i="10" s="1"/>
  <c r="K4" i="10"/>
  <c r="U4" i="10" s="1"/>
  <c r="C4" i="10"/>
  <c r="O3" i="10"/>
  <c r="Q3" i="10" s="1"/>
  <c r="N3" i="10"/>
  <c r="P3" i="10" s="1"/>
  <c r="L3" i="10"/>
  <c r="M3" i="10" s="1"/>
  <c r="K3" i="10"/>
  <c r="U3" i="10" s="1"/>
  <c r="C3" i="10"/>
  <c r="AE2" i="10"/>
  <c r="O2" i="10"/>
  <c r="N2" i="10"/>
  <c r="P2" i="10" s="1"/>
  <c r="L2" i="10"/>
  <c r="K2" i="10"/>
  <c r="U2" i="10" s="1"/>
  <c r="C2" i="10"/>
  <c r="U1" i="10"/>
  <c r="AT13" i="13" l="1"/>
  <c r="AU13" i="13" s="1"/>
  <c r="AT14" i="13"/>
  <c r="AU14" i="13" s="1"/>
  <c r="AT16" i="13"/>
  <c r="AU16" i="13" s="1"/>
  <c r="AT7" i="13"/>
  <c r="AU7" i="13" s="1"/>
  <c r="AT12" i="13"/>
  <c r="AU12" i="13" s="1"/>
  <c r="AT9" i="13"/>
  <c r="AU9" i="13" s="1"/>
  <c r="AT15" i="13"/>
  <c r="AU15" i="13" s="1"/>
  <c r="AT11" i="13"/>
  <c r="AU11" i="13" s="1"/>
  <c r="AT10" i="13"/>
  <c r="AU10" i="13" s="1"/>
  <c r="AT8" i="13"/>
  <c r="AU8" i="13" s="1"/>
  <c r="AT6" i="13"/>
  <c r="AU6" i="13" s="1"/>
  <c r="R10" i="10"/>
  <c r="R6" i="10"/>
  <c r="R2" i="10"/>
  <c r="AH10" i="10"/>
  <c r="AI10" i="10" s="1"/>
  <c r="AH3" i="10"/>
  <c r="AI3" i="10" s="1"/>
  <c r="AH8" i="10"/>
  <c r="AI8" i="10" s="1"/>
  <c r="S12" i="10"/>
  <c r="R11" i="10"/>
  <c r="AH2" i="10"/>
  <c r="AI2" i="10" s="1"/>
  <c r="R5" i="10"/>
  <c r="AH7" i="10"/>
  <c r="AI7" i="10" s="1"/>
  <c r="R14" i="10"/>
  <c r="AH6" i="10"/>
  <c r="AI6" i="10" s="1"/>
  <c r="AH11" i="10"/>
  <c r="AI11" i="10" s="1"/>
  <c r="W10" i="10"/>
  <c r="X10" i="10" s="1"/>
  <c r="AH5" i="10"/>
  <c r="AI5" i="10" s="1"/>
  <c r="R9" i="10"/>
  <c r="R13" i="10"/>
  <c r="AH4" i="10"/>
  <c r="AI4" i="10" s="1"/>
  <c r="R8" i="10"/>
  <c r="S9" i="10"/>
  <c r="R7" i="10"/>
  <c r="R12" i="10"/>
  <c r="AH15" i="10"/>
  <c r="AI15" i="10" s="1"/>
  <c r="J54" i="10"/>
  <c r="T51" i="10" s="1"/>
  <c r="M4" i="10"/>
  <c r="M6" i="10"/>
  <c r="T9" i="10"/>
  <c r="M10" i="10"/>
  <c r="T12" i="10"/>
  <c r="M13" i="10"/>
  <c r="T14" i="10"/>
  <c r="T8" i="10"/>
  <c r="W6" i="10"/>
  <c r="X6" i="10" s="1"/>
  <c r="W3" i="10"/>
  <c r="X3" i="10" s="1"/>
  <c r="Y3" i="10" s="1"/>
  <c r="W5" i="10"/>
  <c r="X5" i="10" s="1"/>
  <c r="W12" i="10"/>
  <c r="X12" i="10" s="1"/>
  <c r="AE12" i="10"/>
  <c r="AE3" i="10"/>
  <c r="S3" i="10"/>
  <c r="S13" i="10"/>
  <c r="AE13" i="10"/>
  <c r="R44" i="10"/>
  <c r="Q44" i="10"/>
  <c r="R41" i="10"/>
  <c r="AE4" i="10"/>
  <c r="S4" i="10"/>
  <c r="S41" i="10"/>
  <c r="Q41" i="10"/>
  <c r="W4" i="10"/>
  <c r="X4" i="10" s="1"/>
  <c r="V4" i="10"/>
  <c r="V5" i="10"/>
  <c r="T7" i="10"/>
  <c r="M7" i="10"/>
  <c r="V8" i="10"/>
  <c r="W8" i="10"/>
  <c r="X8" i="10" s="1"/>
  <c r="T11" i="10"/>
  <c r="M11" i="10"/>
  <c r="T2" i="10"/>
  <c r="M2" i="10"/>
  <c r="R3" i="10"/>
  <c r="Q43" i="10"/>
  <c r="R4" i="10"/>
  <c r="R43" i="10"/>
  <c r="W7" i="10"/>
  <c r="X7" i="10" s="1"/>
  <c r="V7" i="10"/>
  <c r="S8" i="10"/>
  <c r="W11" i="10"/>
  <c r="X11" i="10" s="1"/>
  <c r="V11" i="10"/>
  <c r="V14" i="10"/>
  <c r="W2" i="10"/>
  <c r="V2" i="10"/>
  <c r="V3" i="10"/>
  <c r="AE5" i="10"/>
  <c r="S5" i="10"/>
  <c r="V6" i="10"/>
  <c r="AE6" i="10"/>
  <c r="S6" i="10"/>
  <c r="W9" i="10"/>
  <c r="X9" i="10" s="1"/>
  <c r="V10" i="10"/>
  <c r="AE10" i="10"/>
  <c r="S10" i="10"/>
  <c r="W13" i="10"/>
  <c r="X13" i="10" s="1"/>
  <c r="V12" i="10"/>
  <c r="AA14" i="10"/>
  <c r="AB14" i="10" s="1"/>
  <c r="AC14" i="10"/>
  <c r="J34" i="10"/>
  <c r="J35" i="10" s="1"/>
  <c r="V9" i="10"/>
  <c r="W14" i="10"/>
  <c r="X14" i="10" s="1"/>
  <c r="AH12" i="10"/>
  <c r="AI12" i="10" s="1"/>
  <c r="AH9" i="10"/>
  <c r="AI9" i="10" s="1"/>
  <c r="AH14" i="10"/>
  <c r="AI14" i="10" s="1"/>
  <c r="Q38" i="10"/>
  <c r="V13" i="10"/>
  <c r="AE7" i="10"/>
  <c r="S7" i="10"/>
  <c r="AE11" i="10"/>
  <c r="S11" i="10"/>
  <c r="T3" i="10"/>
  <c r="T5" i="10"/>
  <c r="J53" i="10"/>
  <c r="U51" i="10" s="1"/>
  <c r="J55" i="10"/>
  <c r="S51" i="10" s="1"/>
  <c r="J52" i="10"/>
  <c r="S14" i="10"/>
  <c r="V57" i="9"/>
  <c r="U57" i="9"/>
  <c r="T57" i="9"/>
  <c r="S57" i="9"/>
  <c r="R57" i="9"/>
  <c r="Q57" i="9"/>
  <c r="V56" i="9"/>
  <c r="U56" i="9"/>
  <c r="T56" i="9"/>
  <c r="S56" i="9"/>
  <c r="R56" i="9"/>
  <c r="Q56" i="9"/>
  <c r="J54" i="9"/>
  <c r="T51" i="9" s="1"/>
  <c r="V53" i="9"/>
  <c r="U53" i="9"/>
  <c r="T53" i="9"/>
  <c r="S53" i="9"/>
  <c r="R53" i="9"/>
  <c r="Q53" i="9"/>
  <c r="V52" i="9"/>
  <c r="U52" i="9"/>
  <c r="T52" i="9"/>
  <c r="S52" i="9"/>
  <c r="R52" i="9"/>
  <c r="Q52" i="9"/>
  <c r="E50" i="9"/>
  <c r="I45" i="9"/>
  <c r="I40" i="9"/>
  <c r="Q37" i="9"/>
  <c r="Q35" i="9"/>
  <c r="Q34" i="9"/>
  <c r="C34" i="9"/>
  <c r="Z14" i="9" s="1"/>
  <c r="Q38" i="9" s="1"/>
  <c r="Q33" i="9"/>
  <c r="Q32" i="9"/>
  <c r="C32" i="9"/>
  <c r="C33" i="9" s="1"/>
  <c r="Q31" i="9"/>
  <c r="J31" i="9"/>
  <c r="J30" i="9"/>
  <c r="J32" i="9" s="1"/>
  <c r="J33" i="9" s="1"/>
  <c r="J29" i="9"/>
  <c r="Q28" i="9"/>
  <c r="Q27" i="9"/>
  <c r="Q26" i="9"/>
  <c r="Q25" i="9"/>
  <c r="Q24" i="9"/>
  <c r="AH3" i="9" s="1"/>
  <c r="AI3" i="9" s="1"/>
  <c r="AH14" i="9"/>
  <c r="AI14" i="9" s="1"/>
  <c r="O14" i="9"/>
  <c r="Q14" i="9" s="1"/>
  <c r="N14" i="9"/>
  <c r="P14" i="9" s="1"/>
  <c r="L14" i="9"/>
  <c r="T14" i="9" s="1"/>
  <c r="K14" i="9"/>
  <c r="U14" i="9" s="1"/>
  <c r="C14" i="9"/>
  <c r="AH13" i="9"/>
  <c r="AI13" i="9" s="1"/>
  <c r="O13" i="9"/>
  <c r="Q13" i="9" s="1"/>
  <c r="N13" i="9"/>
  <c r="P13" i="9" s="1"/>
  <c r="L13" i="9"/>
  <c r="T13" i="9" s="1"/>
  <c r="K13" i="9"/>
  <c r="U13" i="9" s="1"/>
  <c r="C13" i="9"/>
  <c r="O12" i="9"/>
  <c r="Q12" i="9" s="1"/>
  <c r="AE12" i="9" s="1"/>
  <c r="N12" i="9"/>
  <c r="P12" i="9" s="1"/>
  <c r="L12" i="9"/>
  <c r="T12" i="9" s="1"/>
  <c r="K12" i="9"/>
  <c r="U12" i="9" s="1"/>
  <c r="C12" i="9"/>
  <c r="O11" i="9"/>
  <c r="Q11" i="9" s="1"/>
  <c r="AE11" i="9" s="1"/>
  <c r="N11" i="9"/>
  <c r="P11" i="9" s="1"/>
  <c r="R11" i="9" s="1"/>
  <c r="L11" i="9"/>
  <c r="M11" i="9" s="1"/>
  <c r="K11" i="9"/>
  <c r="U11" i="9" s="1"/>
  <c r="C11" i="9"/>
  <c r="AH10" i="9"/>
  <c r="AI10" i="9" s="1"/>
  <c r="O10" i="9"/>
  <c r="Q10" i="9" s="1"/>
  <c r="N10" i="9"/>
  <c r="P10" i="9" s="1"/>
  <c r="L10" i="9"/>
  <c r="T10" i="9" s="1"/>
  <c r="K10" i="9"/>
  <c r="U10" i="9" s="1"/>
  <c r="C10" i="9"/>
  <c r="O9" i="9"/>
  <c r="Q9" i="9" s="1"/>
  <c r="N9" i="9"/>
  <c r="P9" i="9" s="1"/>
  <c r="L9" i="9"/>
  <c r="T9" i="9" s="1"/>
  <c r="K9" i="9"/>
  <c r="U9" i="9" s="1"/>
  <c r="C9" i="9"/>
  <c r="O8" i="9"/>
  <c r="Q8" i="9" s="1"/>
  <c r="AE8" i="9" s="1"/>
  <c r="N8" i="9"/>
  <c r="P8" i="9" s="1"/>
  <c r="L8" i="9"/>
  <c r="M8" i="9" s="1"/>
  <c r="K8" i="9"/>
  <c r="U8" i="9" s="1"/>
  <c r="C8" i="9"/>
  <c r="O7" i="9"/>
  <c r="Q7" i="9" s="1"/>
  <c r="AE7" i="9" s="1"/>
  <c r="N7" i="9"/>
  <c r="P7" i="9" s="1"/>
  <c r="R7" i="9" s="1"/>
  <c r="L7" i="9"/>
  <c r="M7" i="9" s="1"/>
  <c r="K7" i="9"/>
  <c r="U7" i="9" s="1"/>
  <c r="C7" i="9"/>
  <c r="AH6" i="9"/>
  <c r="AI6" i="9" s="1"/>
  <c r="O6" i="9"/>
  <c r="Q6" i="9" s="1"/>
  <c r="N6" i="9"/>
  <c r="P6" i="9" s="1"/>
  <c r="L6" i="9"/>
  <c r="T6" i="9" s="1"/>
  <c r="K6" i="9"/>
  <c r="U6" i="9" s="1"/>
  <c r="C6" i="9"/>
  <c r="O5" i="9"/>
  <c r="Q5" i="9" s="1"/>
  <c r="AE5" i="9" s="1"/>
  <c r="N5" i="9"/>
  <c r="P5" i="9" s="1"/>
  <c r="R5" i="9" s="1"/>
  <c r="L5" i="9"/>
  <c r="T5" i="9" s="1"/>
  <c r="K5" i="9"/>
  <c r="U5" i="9" s="1"/>
  <c r="C5" i="9"/>
  <c r="AH4" i="9"/>
  <c r="AI4" i="9" s="1"/>
  <c r="O4" i="9"/>
  <c r="Q4" i="9" s="1"/>
  <c r="N4" i="9"/>
  <c r="P4" i="9" s="1"/>
  <c r="L4" i="9"/>
  <c r="M4" i="9" s="1"/>
  <c r="K4" i="9"/>
  <c r="U4" i="9" s="1"/>
  <c r="C4" i="9"/>
  <c r="O3" i="9"/>
  <c r="Q3" i="9" s="1"/>
  <c r="N3" i="9"/>
  <c r="P3" i="9" s="1"/>
  <c r="L3" i="9"/>
  <c r="M3" i="9" s="1"/>
  <c r="K3" i="9"/>
  <c r="U3" i="9" s="1"/>
  <c r="C3" i="9"/>
  <c r="AE2" i="9"/>
  <c r="S2" i="9"/>
  <c r="O2" i="9"/>
  <c r="N2" i="9"/>
  <c r="P2" i="9" s="1"/>
  <c r="K2" i="9"/>
  <c r="U2" i="9" s="1"/>
  <c r="U1" i="9"/>
  <c r="Z9" i="9" l="1"/>
  <c r="AH9" i="9"/>
  <c r="AI9" i="9" s="1"/>
  <c r="AH5" i="9"/>
  <c r="AI5" i="9" s="1"/>
  <c r="AH7" i="9"/>
  <c r="AI7" i="9" s="1"/>
  <c r="AH12" i="9"/>
  <c r="AI12" i="9" s="1"/>
  <c r="R13" i="9"/>
  <c r="AC14" i="9"/>
  <c r="AD14" i="9" s="1"/>
  <c r="W4" i="9"/>
  <c r="R2" i="9"/>
  <c r="Z6" i="9"/>
  <c r="AA6" i="9" s="1"/>
  <c r="AB6" i="9" s="1"/>
  <c r="S7" i="9"/>
  <c r="R14" i="9"/>
  <c r="S9" i="9"/>
  <c r="Z12" i="9"/>
  <c r="AA12" i="9" s="1"/>
  <c r="AB12" i="9" s="1"/>
  <c r="AA14" i="9"/>
  <c r="M10" i="9"/>
  <c r="R42" i="10"/>
  <c r="Q42" i="10"/>
  <c r="Y11" i="10"/>
  <c r="J45" i="10"/>
  <c r="J41" i="10"/>
  <c r="J44" i="10"/>
  <c r="J40" i="10"/>
  <c r="J43" i="10"/>
  <c r="J42" i="10"/>
  <c r="Y9" i="10"/>
  <c r="Y8" i="10"/>
  <c r="Y6" i="10"/>
  <c r="Y12" i="10"/>
  <c r="Y14" i="10"/>
  <c r="Y7" i="10"/>
  <c r="Y13" i="10"/>
  <c r="J57" i="9"/>
  <c r="Z8" i="10"/>
  <c r="Z13" i="10"/>
  <c r="Z5" i="10"/>
  <c r="Z2" i="10"/>
  <c r="Z6" i="10"/>
  <c r="Z4" i="10"/>
  <c r="Z10" i="10"/>
  <c r="Z9" i="10"/>
  <c r="Z12" i="10"/>
  <c r="Z11" i="10"/>
  <c r="Z7" i="10"/>
  <c r="Z3" i="10"/>
  <c r="J36" i="10"/>
  <c r="Q36" i="10"/>
  <c r="AD14" i="10"/>
  <c r="AF14" i="10"/>
  <c r="Y10" i="10"/>
  <c r="Y4" i="10"/>
  <c r="Y5" i="10"/>
  <c r="M14" i="9"/>
  <c r="AC12" i="9"/>
  <c r="AD12" i="9" s="1"/>
  <c r="R41" i="9"/>
  <c r="Z2" i="9"/>
  <c r="AA2" i="9" s="1"/>
  <c r="W12" i="9"/>
  <c r="X12" i="9" s="1"/>
  <c r="W5" i="9"/>
  <c r="X5" i="9" s="1"/>
  <c r="V10" i="9"/>
  <c r="V4" i="9"/>
  <c r="V8" i="9"/>
  <c r="T11" i="9"/>
  <c r="S8" i="9"/>
  <c r="X4" i="9"/>
  <c r="S4" i="9"/>
  <c r="S5" i="9"/>
  <c r="T8" i="9"/>
  <c r="AB14" i="9"/>
  <c r="M5" i="9"/>
  <c r="M12" i="9"/>
  <c r="T3" i="9"/>
  <c r="T4" i="9"/>
  <c r="M9" i="9"/>
  <c r="Z10" i="9"/>
  <c r="R10" i="9"/>
  <c r="V3" i="9"/>
  <c r="W3" i="9"/>
  <c r="X3" i="9" s="1"/>
  <c r="Y3" i="9" s="1"/>
  <c r="AE14" i="9"/>
  <c r="AF14" i="9" s="1"/>
  <c r="S14" i="9"/>
  <c r="R8" i="9"/>
  <c r="Z8" i="9"/>
  <c r="Q43" i="9"/>
  <c r="R4" i="9"/>
  <c r="Z4" i="9"/>
  <c r="R43" i="9"/>
  <c r="V7" i="9"/>
  <c r="W7" i="9"/>
  <c r="X7" i="9" s="1"/>
  <c r="AA9" i="9"/>
  <c r="AB9" i="9" s="1"/>
  <c r="AC9" i="9"/>
  <c r="AD9" i="9" s="1"/>
  <c r="S3" i="9"/>
  <c r="AE3" i="9"/>
  <c r="W6" i="9"/>
  <c r="X6" i="9" s="1"/>
  <c r="V9" i="9"/>
  <c r="V11" i="9"/>
  <c r="W11" i="9"/>
  <c r="X11" i="9" s="1"/>
  <c r="V12" i="9"/>
  <c r="W13" i="9"/>
  <c r="X13" i="9" s="1"/>
  <c r="V14" i="9"/>
  <c r="AE4" i="9"/>
  <c r="AC2" i="9"/>
  <c r="AD2" i="9" s="1"/>
  <c r="M6" i="9"/>
  <c r="AE6" i="9"/>
  <c r="S6" i="9"/>
  <c r="T7" i="9"/>
  <c r="R9" i="9"/>
  <c r="AE9" i="9"/>
  <c r="S11" i="9"/>
  <c r="R12" i="9"/>
  <c r="M13" i="9"/>
  <c r="AE13" i="9"/>
  <c r="S13" i="9"/>
  <c r="W2" i="9"/>
  <c r="Z3" i="9"/>
  <c r="R3" i="9"/>
  <c r="R44" i="9"/>
  <c r="S41" i="9"/>
  <c r="Q41" i="9"/>
  <c r="Q44" i="9"/>
  <c r="V5" i="9"/>
  <c r="V6" i="9"/>
  <c r="W9" i="9"/>
  <c r="X9" i="9" s="1"/>
  <c r="W10" i="9"/>
  <c r="X10" i="9" s="1"/>
  <c r="V13" i="9"/>
  <c r="W14" i="9"/>
  <c r="X14" i="9" s="1"/>
  <c r="J34" i="9"/>
  <c r="J35" i="9" s="1"/>
  <c r="V2" i="9"/>
  <c r="R6" i="9"/>
  <c r="W8" i="9"/>
  <c r="X8" i="9" s="1"/>
  <c r="AE10" i="9"/>
  <c r="S10" i="9"/>
  <c r="S12" i="9"/>
  <c r="Z13" i="9"/>
  <c r="J56" i="9"/>
  <c r="R51" i="9" s="1"/>
  <c r="J52" i="9"/>
  <c r="J53" i="9"/>
  <c r="U51" i="9" s="1"/>
  <c r="J55" i="9"/>
  <c r="S51" i="9" s="1"/>
  <c r="Z11" i="9"/>
  <c r="Z7" i="9"/>
  <c r="Z5" i="9"/>
  <c r="AH11" i="9"/>
  <c r="AI11" i="9" s="1"/>
  <c r="AH8" i="9"/>
  <c r="AI8" i="9" s="1"/>
  <c r="AC6" i="9" l="1"/>
  <c r="AD6" i="9" s="1"/>
  <c r="J45" i="9"/>
  <c r="J44" i="9"/>
  <c r="J43" i="9"/>
  <c r="J42" i="9"/>
  <c r="J41" i="9"/>
  <c r="J40" i="9"/>
  <c r="AK15" i="10"/>
  <c r="AL15" i="10" s="1"/>
  <c r="AM15" i="10" s="1"/>
  <c r="AJ15" i="10"/>
  <c r="AK4" i="10"/>
  <c r="AL4" i="10" s="1"/>
  <c r="AM4" i="10" s="1"/>
  <c r="AJ8" i="10"/>
  <c r="AO8" i="10" s="1"/>
  <c r="AN8" i="10" s="1"/>
  <c r="AK8" i="10"/>
  <c r="AL8" i="10" s="1"/>
  <c r="AM8" i="10" s="1"/>
  <c r="AJ5" i="10"/>
  <c r="AO5" i="10" s="1"/>
  <c r="AN5" i="10" s="1"/>
  <c r="AJ10" i="10"/>
  <c r="AO10" i="10" s="1"/>
  <c r="AN10" i="10" s="1"/>
  <c r="AK10" i="10"/>
  <c r="AL10" i="10" s="1"/>
  <c r="AM10" i="10" s="1"/>
  <c r="AK14" i="10"/>
  <c r="AL14" i="10" s="1"/>
  <c r="AM14" i="10" s="1"/>
  <c r="AK7" i="10"/>
  <c r="AL7" i="10" s="1"/>
  <c r="AM7" i="10" s="1"/>
  <c r="AK11" i="10"/>
  <c r="AL11" i="10" s="1"/>
  <c r="AM11" i="10" s="1"/>
  <c r="AJ6" i="10"/>
  <c r="AO6" i="10" s="1"/>
  <c r="AN6" i="10" s="1"/>
  <c r="AK12" i="10"/>
  <c r="AL12" i="10" s="1"/>
  <c r="AM12" i="10" s="1"/>
  <c r="AJ4" i="10"/>
  <c r="AO4" i="10" s="1"/>
  <c r="AN4" i="10" s="1"/>
  <c r="AJ12" i="10"/>
  <c r="AK13" i="10"/>
  <c r="AL13" i="10" s="1"/>
  <c r="AM13" i="10" s="1"/>
  <c r="AK2" i="10"/>
  <c r="AL2" i="10" s="1"/>
  <c r="AM2" i="10" s="1"/>
  <c r="AK9" i="10"/>
  <c r="AL9" i="10" s="1"/>
  <c r="AM9" i="10" s="1"/>
  <c r="AJ3" i="10"/>
  <c r="AO3" i="10" s="1"/>
  <c r="AJ2" i="10"/>
  <c r="AO2" i="10" s="1"/>
  <c r="AJ13" i="10"/>
  <c r="AO13" i="10" s="1"/>
  <c r="AN13" i="10" s="1"/>
  <c r="AJ14" i="10"/>
  <c r="AO14" i="10" s="1"/>
  <c r="AN14" i="10" s="1"/>
  <c r="AJ9" i="10"/>
  <c r="AO9" i="10" s="1"/>
  <c r="AN9" i="10" s="1"/>
  <c r="AK3" i="10"/>
  <c r="AL3" i="10" s="1"/>
  <c r="AM3" i="10" s="1"/>
  <c r="AJ7" i="10"/>
  <c r="AO7" i="10" s="1"/>
  <c r="AN7" i="10" s="1"/>
  <c r="AK5" i="10"/>
  <c r="AL5" i="10" s="1"/>
  <c r="AM5" i="10" s="1"/>
  <c r="AJ11" i="10"/>
  <c r="AO11" i="10" s="1"/>
  <c r="AN11" i="10" s="1"/>
  <c r="AK6" i="10"/>
  <c r="AL6" i="10" s="1"/>
  <c r="AM6" i="10" s="1"/>
  <c r="J48" i="10"/>
  <c r="K48" i="10"/>
  <c r="AA7" i="10"/>
  <c r="AB7" i="10" s="1"/>
  <c r="AC7" i="10"/>
  <c r="AA5" i="10"/>
  <c r="AB5" i="10" s="1"/>
  <c r="AC5" i="10"/>
  <c r="L42" i="10"/>
  <c r="M42" i="10" s="1"/>
  <c r="AA11" i="10"/>
  <c r="AB11" i="10" s="1"/>
  <c r="AC11" i="10"/>
  <c r="AA4" i="10"/>
  <c r="AB4" i="10" s="1"/>
  <c r="AC4" i="10"/>
  <c r="AA13" i="10"/>
  <c r="AB13" i="10" s="1"/>
  <c r="AC13" i="10"/>
  <c r="L48" i="10"/>
  <c r="AA10" i="10"/>
  <c r="AB10" i="10" s="1"/>
  <c r="AC10" i="10"/>
  <c r="AC12" i="10"/>
  <c r="AA12" i="10"/>
  <c r="AB12" i="10" s="1"/>
  <c r="AA6" i="10"/>
  <c r="AB6" i="10" s="1"/>
  <c r="AC6" i="10"/>
  <c r="AA8" i="10"/>
  <c r="AB8" i="10" s="1"/>
  <c r="AC8" i="10"/>
  <c r="AO12" i="10"/>
  <c r="AN12" i="10" s="1"/>
  <c r="AC3" i="10"/>
  <c r="AA3" i="10"/>
  <c r="AB3" i="10" s="1"/>
  <c r="AC9" i="10"/>
  <c r="AA9" i="10"/>
  <c r="AB9" i="10" s="1"/>
  <c r="AC2" i="10"/>
  <c r="AA2" i="10"/>
  <c r="AF12" i="9"/>
  <c r="Q42" i="9"/>
  <c r="R42" i="9"/>
  <c r="AJ13" i="9" s="1"/>
  <c r="AO13" i="9" s="1"/>
  <c r="AN13" i="9" s="1"/>
  <c r="Y14" i="9"/>
  <c r="Y13" i="9"/>
  <c r="Y8" i="9"/>
  <c r="Y10" i="9"/>
  <c r="Y11" i="9"/>
  <c r="AF2" i="9"/>
  <c r="Y4" i="9"/>
  <c r="Y6" i="9"/>
  <c r="Y12" i="9"/>
  <c r="Y9" i="9"/>
  <c r="Y7" i="9"/>
  <c r="AC7" i="9"/>
  <c r="AA7" i="9"/>
  <c r="AB7" i="9" s="1"/>
  <c r="AC3" i="9"/>
  <c r="AD3" i="9" s="1"/>
  <c r="AA3" i="9"/>
  <c r="AB3" i="9" s="1"/>
  <c r="AA11" i="9"/>
  <c r="AB11" i="9" s="1"/>
  <c r="AC11" i="9"/>
  <c r="AF6" i="9"/>
  <c r="AC4" i="9"/>
  <c r="AD4" i="9" s="1"/>
  <c r="AA4" i="9"/>
  <c r="AB4" i="9" s="1"/>
  <c r="AC8" i="9"/>
  <c r="AA8" i="9"/>
  <c r="AB8" i="9" s="1"/>
  <c r="AA13" i="9"/>
  <c r="AB13" i="9" s="1"/>
  <c r="AC13" i="9"/>
  <c r="AD13" i="9" s="1"/>
  <c r="AA10" i="9"/>
  <c r="AB10" i="9" s="1"/>
  <c r="AC10" i="9"/>
  <c r="AD10" i="9" s="1"/>
  <c r="AF9" i="9"/>
  <c r="AC5" i="9"/>
  <c r="AA5" i="9"/>
  <c r="AB5" i="9" s="1"/>
  <c r="J36" i="9"/>
  <c r="Q36" i="9"/>
  <c r="Y5" i="9"/>
  <c r="AF4" i="9" l="1"/>
  <c r="J48" i="9"/>
  <c r="AP15" i="10"/>
  <c r="AQ15" i="10" s="1"/>
  <c r="AR15" i="10"/>
  <c r="AS15" i="10" s="1"/>
  <c r="AO15" i="10"/>
  <c r="AN15" i="10" s="1"/>
  <c r="AD5" i="10"/>
  <c r="AF5" i="10"/>
  <c r="AR14" i="10"/>
  <c r="AS14" i="10" s="1"/>
  <c r="AR7" i="10"/>
  <c r="AS7" i="10" s="1"/>
  <c r="AR5" i="10"/>
  <c r="AS5" i="10" s="1"/>
  <c r="AR13" i="10"/>
  <c r="AS13" i="10" s="1"/>
  <c r="AR10" i="10"/>
  <c r="AS10" i="10" s="1"/>
  <c r="AR6" i="10"/>
  <c r="AS6" i="10" s="1"/>
  <c r="AR4" i="10"/>
  <c r="AS4" i="10" s="1"/>
  <c r="AR11" i="10"/>
  <c r="AS11" i="10" s="1"/>
  <c r="AR9" i="10"/>
  <c r="AS9" i="10" s="1"/>
  <c r="AR8" i="10"/>
  <c r="AS8" i="10" s="1"/>
  <c r="AR12" i="10"/>
  <c r="AS12" i="10" s="1"/>
  <c r="AR3" i="10"/>
  <c r="AD9" i="10"/>
  <c r="AF9" i="10"/>
  <c r="Q46" i="10" s="1"/>
  <c r="AD8" i="10"/>
  <c r="AF8" i="10"/>
  <c r="AD7" i="10"/>
  <c r="AF7" i="10"/>
  <c r="AD12" i="10"/>
  <c r="AF12" i="10"/>
  <c r="AD4" i="10"/>
  <c r="AF4" i="10"/>
  <c r="AD2" i="10"/>
  <c r="AF2" i="10"/>
  <c r="AD3" i="10"/>
  <c r="AF3" i="10"/>
  <c r="AD6" i="10"/>
  <c r="AF6" i="10"/>
  <c r="AD10" i="10"/>
  <c r="AF10" i="10"/>
  <c r="AD13" i="10"/>
  <c r="AF13" i="10"/>
  <c r="AD11" i="10"/>
  <c r="AF11" i="10"/>
  <c r="AP12" i="10"/>
  <c r="AQ12" i="10" s="1"/>
  <c r="AP9" i="10"/>
  <c r="AQ9" i="10" s="1"/>
  <c r="AP14" i="10"/>
  <c r="AQ14" i="10" s="1"/>
  <c r="AP7" i="10"/>
  <c r="AQ7" i="10" s="1"/>
  <c r="AP5" i="10"/>
  <c r="AQ5" i="10" s="1"/>
  <c r="AP3" i="10"/>
  <c r="AQ3" i="10" s="1"/>
  <c r="AP10" i="10"/>
  <c r="AQ10" i="10" s="1"/>
  <c r="AP6" i="10"/>
  <c r="AQ6" i="10" s="1"/>
  <c r="AP13" i="10"/>
  <c r="AQ13" i="10" s="1"/>
  <c r="AP8" i="10"/>
  <c r="AQ8" i="10" s="1"/>
  <c r="AP11" i="10"/>
  <c r="AQ11" i="10" s="1"/>
  <c r="AP4" i="10"/>
  <c r="AQ4" i="10" s="1"/>
  <c r="L48" i="9"/>
  <c r="AJ11" i="9"/>
  <c r="AO11" i="9" s="1"/>
  <c r="AN11" i="9" s="1"/>
  <c r="AJ5" i="9"/>
  <c r="AO5" i="9" s="1"/>
  <c r="AN5" i="9" s="1"/>
  <c r="AJ12" i="9"/>
  <c r="AO12" i="9" s="1"/>
  <c r="AN12" i="9" s="1"/>
  <c r="AK11" i="9"/>
  <c r="AL11" i="9" s="1"/>
  <c r="AM11" i="9" s="1"/>
  <c r="AK4" i="9"/>
  <c r="AL4" i="9" s="1"/>
  <c r="AM4" i="9" s="1"/>
  <c r="AK7" i="9"/>
  <c r="AL7" i="9" s="1"/>
  <c r="AM7" i="9" s="1"/>
  <c r="AF10" i="9"/>
  <c r="AK3" i="9"/>
  <c r="AL3" i="9" s="1"/>
  <c r="AM3" i="9" s="1"/>
  <c r="AK10" i="9"/>
  <c r="AL10" i="9" s="1"/>
  <c r="AM10" i="9" s="1"/>
  <c r="AK6" i="9"/>
  <c r="AL6" i="9" s="1"/>
  <c r="AM6" i="9" s="1"/>
  <c r="AJ14" i="9"/>
  <c r="AO14" i="9" s="1"/>
  <c r="AN14" i="9" s="1"/>
  <c r="AJ8" i="9"/>
  <c r="AO8" i="9" s="1"/>
  <c r="AN8" i="9" s="1"/>
  <c r="AK9" i="9"/>
  <c r="AL9" i="9" s="1"/>
  <c r="AM9" i="9" s="1"/>
  <c r="AJ4" i="9"/>
  <c r="AO4" i="9" s="1"/>
  <c r="AN4" i="9" s="1"/>
  <c r="AJ3" i="9"/>
  <c r="AO3" i="9" s="1"/>
  <c r="AJ10" i="9"/>
  <c r="AO10" i="9" s="1"/>
  <c r="AN10" i="9" s="1"/>
  <c r="AJ7" i="9"/>
  <c r="AO7" i="9" s="1"/>
  <c r="AN7" i="9" s="1"/>
  <c r="AK14" i="9"/>
  <c r="AL14" i="9" s="1"/>
  <c r="AM14" i="9" s="1"/>
  <c r="AK12" i="9"/>
  <c r="AL12" i="9" s="1"/>
  <c r="AM12" i="9" s="1"/>
  <c r="AK8" i="9"/>
  <c r="AL8" i="9" s="1"/>
  <c r="AM8" i="9" s="1"/>
  <c r="AK13" i="9"/>
  <c r="AL13" i="9" s="1"/>
  <c r="AM13" i="9" s="1"/>
  <c r="AJ9" i="9"/>
  <c r="AO9" i="9" s="1"/>
  <c r="AN9" i="9" s="1"/>
  <c r="AK5" i="9"/>
  <c r="AL5" i="9" s="1"/>
  <c r="AM5" i="9" s="1"/>
  <c r="AJ6" i="9"/>
  <c r="AO6" i="9" s="1"/>
  <c r="AN6" i="9" s="1"/>
  <c r="AF3" i="9"/>
  <c r="AD11" i="9"/>
  <c r="AF11" i="9"/>
  <c r="Q46" i="9" s="1"/>
  <c r="K48" i="9"/>
  <c r="AD7" i="9"/>
  <c r="AF7" i="9"/>
  <c r="AD5" i="9"/>
  <c r="AF5" i="9"/>
  <c r="L2" i="9"/>
  <c r="C2" i="9"/>
  <c r="AH2" i="9"/>
  <c r="AI2" i="9" s="1"/>
  <c r="L42" i="9"/>
  <c r="M42" i="9" s="1"/>
  <c r="AD8" i="9"/>
  <c r="AF8" i="9"/>
  <c r="AF13" i="9"/>
  <c r="AG9" i="10" l="1"/>
  <c r="Q45" i="10" s="1"/>
  <c r="AT6" i="10" s="1"/>
  <c r="AG11" i="9"/>
  <c r="AG9" i="9"/>
  <c r="Q45" i="9" s="1"/>
  <c r="AT13" i="9"/>
  <c r="AU13" i="9" s="1"/>
  <c r="AP8" i="9"/>
  <c r="AQ8" i="9" s="1"/>
  <c r="T2" i="9"/>
  <c r="M2" i="9"/>
  <c r="AP9" i="9"/>
  <c r="AQ9" i="9" s="1"/>
  <c r="AP13" i="9"/>
  <c r="AQ13" i="9" s="1"/>
  <c r="AP14" i="9"/>
  <c r="AQ14" i="9" s="1"/>
  <c r="AP3" i="9"/>
  <c r="AQ3" i="9" s="1"/>
  <c r="AP5" i="9"/>
  <c r="AQ5" i="9" s="1"/>
  <c r="AP4" i="9"/>
  <c r="AQ4" i="9" s="1"/>
  <c r="AJ2" i="9"/>
  <c r="AO2" i="9" s="1"/>
  <c r="AK2" i="9"/>
  <c r="AL2" i="9" s="1"/>
  <c r="AM2" i="9" s="1"/>
  <c r="AP7" i="9"/>
  <c r="AQ7" i="9" s="1"/>
  <c r="AP6" i="9"/>
  <c r="AQ6" i="9" s="1"/>
  <c r="AR13" i="9"/>
  <c r="AS13" i="9" s="1"/>
  <c r="AR10" i="9"/>
  <c r="AS10" i="9" s="1"/>
  <c r="AR6" i="9"/>
  <c r="AS6" i="9" s="1"/>
  <c r="AR11" i="9"/>
  <c r="AS11" i="9" s="1"/>
  <c r="AR9" i="9"/>
  <c r="AS9" i="9" s="1"/>
  <c r="AR3" i="9"/>
  <c r="AR12" i="9"/>
  <c r="AS12" i="9" s="1"/>
  <c r="AR7" i="9"/>
  <c r="AS7" i="9" s="1"/>
  <c r="AR14" i="9"/>
  <c r="AS14" i="9" s="1"/>
  <c r="AR8" i="9"/>
  <c r="AS8" i="9" s="1"/>
  <c r="AR4" i="9"/>
  <c r="AS4" i="9" s="1"/>
  <c r="AR5" i="9"/>
  <c r="AS5" i="9" s="1"/>
  <c r="AP12" i="9"/>
  <c r="AQ12" i="9" s="1"/>
  <c r="AP10" i="9"/>
  <c r="AQ10" i="9" s="1"/>
  <c r="AP11" i="9"/>
  <c r="AQ11" i="9" s="1"/>
  <c r="AT12" i="10" l="1"/>
  <c r="AU12" i="10" s="1"/>
  <c r="AT9" i="10"/>
  <c r="AU9" i="10" s="1"/>
  <c r="AT14" i="10"/>
  <c r="AU14" i="10" s="1"/>
  <c r="AT11" i="10"/>
  <c r="AU11" i="10" s="1"/>
  <c r="AT7" i="10"/>
  <c r="AU7" i="10" s="1"/>
  <c r="AT13" i="10"/>
  <c r="AU13" i="10" s="1"/>
  <c r="AT10" i="10"/>
  <c r="AU10" i="10" s="1"/>
  <c r="AU6" i="10"/>
  <c r="AT8" i="10"/>
  <c r="AU8" i="10" s="1"/>
  <c r="AT6" i="9"/>
  <c r="AU6" i="9" s="1"/>
  <c r="AT10" i="9"/>
  <c r="AU10" i="9" s="1"/>
  <c r="AT11" i="9"/>
  <c r="AU11" i="9" s="1"/>
  <c r="AT9" i="9"/>
  <c r="AU9" i="9" s="1"/>
  <c r="AT14" i="9"/>
  <c r="AU14" i="9" s="1"/>
  <c r="AT12" i="9"/>
  <c r="AU12" i="9" s="1"/>
  <c r="AT8" i="9"/>
  <c r="AU8" i="9" s="1"/>
  <c r="AT7" i="9"/>
  <c r="AU7" i="9" s="1"/>
  <c r="V56" i="8" l="1"/>
  <c r="U56" i="8"/>
  <c r="T56" i="8"/>
  <c r="S56" i="8"/>
  <c r="R56" i="8"/>
  <c r="Q56" i="8"/>
  <c r="V55" i="8"/>
  <c r="U55" i="8"/>
  <c r="T55" i="8"/>
  <c r="S55" i="8"/>
  <c r="R55" i="8"/>
  <c r="Q55" i="8"/>
  <c r="V52" i="8"/>
  <c r="U52" i="8"/>
  <c r="T52" i="8"/>
  <c r="S52" i="8"/>
  <c r="R52" i="8"/>
  <c r="Q52" i="8"/>
  <c r="V51" i="8"/>
  <c r="U51" i="8"/>
  <c r="T51" i="8"/>
  <c r="S51" i="8"/>
  <c r="R51" i="8"/>
  <c r="Q51" i="8"/>
  <c r="E49" i="8"/>
  <c r="I44" i="8"/>
  <c r="I39" i="8"/>
  <c r="Q36" i="8"/>
  <c r="Q34" i="8"/>
  <c r="Q33" i="8"/>
  <c r="C33" i="8"/>
  <c r="Z13" i="8" s="1"/>
  <c r="Q37" i="8" s="1"/>
  <c r="Q32" i="8"/>
  <c r="Q31" i="8"/>
  <c r="AH9" i="8" s="1"/>
  <c r="AI9" i="8" s="1"/>
  <c r="C31" i="8"/>
  <c r="C32" i="8" s="1"/>
  <c r="Q30" i="8"/>
  <c r="S2" i="8" s="1"/>
  <c r="J30" i="8"/>
  <c r="J29" i="8"/>
  <c r="J28" i="8"/>
  <c r="Q27" i="8"/>
  <c r="Q26" i="8"/>
  <c r="Q25" i="8"/>
  <c r="Q24" i="8"/>
  <c r="Q23" i="8"/>
  <c r="O13" i="8"/>
  <c r="Q13" i="8" s="1"/>
  <c r="N13" i="8"/>
  <c r="P13" i="8" s="1"/>
  <c r="R13" i="8" s="1"/>
  <c r="L13" i="8"/>
  <c r="T13" i="8" s="1"/>
  <c r="K13" i="8"/>
  <c r="U13" i="8" s="1"/>
  <c r="C13" i="8"/>
  <c r="O12" i="8"/>
  <c r="Q12" i="8" s="1"/>
  <c r="N12" i="8"/>
  <c r="P12" i="8" s="1"/>
  <c r="R12" i="8" s="1"/>
  <c r="L12" i="8"/>
  <c r="M12" i="8" s="1"/>
  <c r="K12" i="8"/>
  <c r="U12" i="8" s="1"/>
  <c r="C12" i="8"/>
  <c r="O11" i="8"/>
  <c r="Q11" i="8" s="1"/>
  <c r="N11" i="8"/>
  <c r="P11" i="8" s="1"/>
  <c r="L11" i="8"/>
  <c r="T11" i="8" s="1"/>
  <c r="K11" i="8"/>
  <c r="U11" i="8" s="1"/>
  <c r="C11" i="8"/>
  <c r="O10" i="8"/>
  <c r="Q10" i="8" s="1"/>
  <c r="AE10" i="8" s="1"/>
  <c r="N10" i="8"/>
  <c r="P10" i="8" s="1"/>
  <c r="L10" i="8"/>
  <c r="M10" i="8" s="1"/>
  <c r="K10" i="8"/>
  <c r="U10" i="8" s="1"/>
  <c r="C10" i="8"/>
  <c r="O9" i="8"/>
  <c r="Q9" i="8" s="1"/>
  <c r="N9" i="8"/>
  <c r="P9" i="8" s="1"/>
  <c r="L9" i="8"/>
  <c r="K9" i="8"/>
  <c r="U9" i="8" s="1"/>
  <c r="C9" i="8"/>
  <c r="O8" i="8"/>
  <c r="Q8" i="8" s="1"/>
  <c r="N8" i="8"/>
  <c r="P8" i="8" s="1"/>
  <c r="L8" i="8"/>
  <c r="T8" i="8" s="1"/>
  <c r="K8" i="8"/>
  <c r="U8" i="8" s="1"/>
  <c r="C8" i="8"/>
  <c r="R7" i="8"/>
  <c r="O7" i="8"/>
  <c r="Q7" i="8" s="1"/>
  <c r="N7" i="8"/>
  <c r="P7" i="8" s="1"/>
  <c r="L7" i="8"/>
  <c r="T7" i="8" s="1"/>
  <c r="K7" i="8"/>
  <c r="U7" i="8" s="1"/>
  <c r="C7" i="8"/>
  <c r="O6" i="8"/>
  <c r="Q6" i="8" s="1"/>
  <c r="AE6" i="8" s="1"/>
  <c r="N6" i="8"/>
  <c r="P6" i="8" s="1"/>
  <c r="L6" i="8"/>
  <c r="M6" i="8" s="1"/>
  <c r="K6" i="8"/>
  <c r="U6" i="8" s="1"/>
  <c r="C6" i="8"/>
  <c r="P5" i="8"/>
  <c r="R5" i="8" s="1"/>
  <c r="O5" i="8"/>
  <c r="Q5" i="8" s="1"/>
  <c r="N5" i="8"/>
  <c r="L5" i="8"/>
  <c r="M5" i="8" s="1"/>
  <c r="K5" i="8"/>
  <c r="U5" i="8" s="1"/>
  <c r="C5" i="8"/>
  <c r="O4" i="8"/>
  <c r="Q4" i="8" s="1"/>
  <c r="N4" i="8"/>
  <c r="P4" i="8" s="1"/>
  <c r="L4" i="8"/>
  <c r="T4" i="8" s="1"/>
  <c r="K4" i="8"/>
  <c r="U4" i="8" s="1"/>
  <c r="C4" i="8"/>
  <c r="O3" i="8"/>
  <c r="Q3" i="8" s="1"/>
  <c r="N3" i="8"/>
  <c r="P3" i="8" s="1"/>
  <c r="L3" i="8"/>
  <c r="M3" i="8" s="1"/>
  <c r="K3" i="8"/>
  <c r="U3" i="8" s="1"/>
  <c r="C3" i="8"/>
  <c r="AE2" i="8"/>
  <c r="O2" i="8"/>
  <c r="N2" i="8"/>
  <c r="P2" i="8" s="1"/>
  <c r="K2" i="8"/>
  <c r="U2" i="8" s="1"/>
  <c r="U1" i="8"/>
  <c r="V57" i="7"/>
  <c r="U57" i="7"/>
  <c r="T57" i="7"/>
  <c r="S57" i="7"/>
  <c r="R57" i="7"/>
  <c r="Q57" i="7"/>
  <c r="V56" i="7"/>
  <c r="U56" i="7"/>
  <c r="T56" i="7"/>
  <c r="S56" i="7"/>
  <c r="R56" i="7"/>
  <c r="Q56" i="7"/>
  <c r="V53" i="7"/>
  <c r="U53" i="7"/>
  <c r="T53" i="7"/>
  <c r="S53" i="7"/>
  <c r="R53" i="7"/>
  <c r="Q53" i="7"/>
  <c r="V52" i="7"/>
  <c r="U52" i="7"/>
  <c r="T52" i="7"/>
  <c r="S52" i="7"/>
  <c r="R52" i="7"/>
  <c r="Q52" i="7"/>
  <c r="I45" i="7"/>
  <c r="J57" i="7" s="1"/>
  <c r="J56" i="7"/>
  <c r="R51" i="7" s="1"/>
  <c r="J55" i="7"/>
  <c r="S51" i="7" s="1"/>
  <c r="I40" i="7"/>
  <c r="J53" i="7" s="1"/>
  <c r="U51" i="7" s="1"/>
  <c r="J54" i="7"/>
  <c r="T51" i="7" s="1"/>
  <c r="AH3" i="8" l="1"/>
  <c r="AI3" i="8" s="1"/>
  <c r="R8" i="8"/>
  <c r="S11" i="8"/>
  <c r="Z7" i="8"/>
  <c r="R10" i="8"/>
  <c r="AA13" i="8"/>
  <c r="S4" i="8"/>
  <c r="S7" i="8"/>
  <c r="R2" i="8"/>
  <c r="R6" i="8"/>
  <c r="R9" i="8"/>
  <c r="R11" i="8"/>
  <c r="AH5" i="8"/>
  <c r="AI5" i="8" s="1"/>
  <c r="J56" i="8"/>
  <c r="AH12" i="8"/>
  <c r="AI12" i="8" s="1"/>
  <c r="AH13" i="8"/>
  <c r="AI13" i="8" s="1"/>
  <c r="AH4" i="8"/>
  <c r="AI4" i="8" s="1"/>
  <c r="AH8" i="8"/>
  <c r="AI8" i="8" s="1"/>
  <c r="AH11" i="8"/>
  <c r="AI11" i="8" s="1"/>
  <c r="J51" i="8"/>
  <c r="M11" i="8"/>
  <c r="J52" i="7"/>
  <c r="J53" i="8"/>
  <c r="T50" i="8" s="1"/>
  <c r="J54" i="8"/>
  <c r="S50" i="8" s="1"/>
  <c r="J55" i="8"/>
  <c r="R50" i="8" s="1"/>
  <c r="Z11" i="8"/>
  <c r="AC11" i="8" s="1"/>
  <c r="AD11" i="8" s="1"/>
  <c r="M7" i="8"/>
  <c r="S6" i="8"/>
  <c r="V2" i="8"/>
  <c r="W4" i="8"/>
  <c r="X4" i="8" s="1"/>
  <c r="W2" i="8"/>
  <c r="V6" i="8"/>
  <c r="V10" i="8"/>
  <c r="W6" i="8"/>
  <c r="X6" i="8" s="1"/>
  <c r="V4" i="8"/>
  <c r="W13" i="8"/>
  <c r="X13" i="8" s="1"/>
  <c r="V8" i="8"/>
  <c r="V12" i="8"/>
  <c r="W10" i="8"/>
  <c r="X10" i="8" s="1"/>
  <c r="S10" i="8"/>
  <c r="T12" i="8"/>
  <c r="T3" i="8"/>
  <c r="T10" i="8"/>
  <c r="M13" i="8"/>
  <c r="M4" i="8"/>
  <c r="T6" i="8"/>
  <c r="W11" i="8"/>
  <c r="X11" i="8" s="1"/>
  <c r="V11" i="8"/>
  <c r="Q42" i="8"/>
  <c r="R42" i="8"/>
  <c r="R4" i="8"/>
  <c r="T5" i="8"/>
  <c r="R43" i="8"/>
  <c r="S40" i="8"/>
  <c r="Q43" i="8"/>
  <c r="R40" i="8"/>
  <c r="Q40" i="8"/>
  <c r="AE4" i="8"/>
  <c r="S9" i="8"/>
  <c r="AE9" i="8"/>
  <c r="Z12" i="8"/>
  <c r="Z9" i="8"/>
  <c r="Z8" i="8"/>
  <c r="Z3" i="8"/>
  <c r="Z5" i="8"/>
  <c r="Z2" i="8"/>
  <c r="Z10" i="8"/>
  <c r="Z6" i="8"/>
  <c r="Z4" i="8"/>
  <c r="AE3" i="8"/>
  <c r="S3" i="8"/>
  <c r="AE5" i="8"/>
  <c r="S5" i="8"/>
  <c r="W7" i="8"/>
  <c r="X7" i="8" s="1"/>
  <c r="V7" i="8"/>
  <c r="AE12" i="8"/>
  <c r="S12" i="8"/>
  <c r="AB13" i="8"/>
  <c r="V3" i="8"/>
  <c r="W3" i="8"/>
  <c r="X3" i="8" s="1"/>
  <c r="Y3" i="8" s="1"/>
  <c r="R3" i="8"/>
  <c r="V5" i="8"/>
  <c r="W5" i="8"/>
  <c r="X5" i="8" s="1"/>
  <c r="AC7" i="8"/>
  <c r="AD7" i="8" s="1"/>
  <c r="AA7" i="8"/>
  <c r="AB7" i="8" s="1"/>
  <c r="M9" i="8"/>
  <c r="T9" i="8"/>
  <c r="V9" i="8"/>
  <c r="W9" i="8"/>
  <c r="X9" i="8" s="1"/>
  <c r="S13" i="8"/>
  <c r="AE13" i="8"/>
  <c r="AE11" i="8"/>
  <c r="AE7" i="8"/>
  <c r="W12" i="8"/>
  <c r="X12" i="8" s="1"/>
  <c r="V13" i="8"/>
  <c r="M8" i="8"/>
  <c r="AE8" i="8"/>
  <c r="S8" i="8"/>
  <c r="AH7" i="8"/>
  <c r="AI7" i="8" s="1"/>
  <c r="AC13" i="8"/>
  <c r="AD13" i="8" s="1"/>
  <c r="J31" i="8"/>
  <c r="J32" i="8" s="1"/>
  <c r="J33" i="8" s="1"/>
  <c r="J34" i="8" s="1"/>
  <c r="W8" i="8"/>
  <c r="X8" i="8" s="1"/>
  <c r="AH10" i="8"/>
  <c r="AI10" i="8" s="1"/>
  <c r="AH6" i="8"/>
  <c r="AI6" i="8" s="1"/>
  <c r="J52" i="8"/>
  <c r="U50" i="8" s="1"/>
  <c r="J40" i="8" l="1"/>
  <c r="J39" i="8"/>
  <c r="J41" i="8"/>
  <c r="J43" i="8"/>
  <c r="J42" i="8"/>
  <c r="J44" i="8"/>
  <c r="AF13" i="8"/>
  <c r="R41" i="8"/>
  <c r="Q41" i="8"/>
  <c r="AA11" i="8"/>
  <c r="AB11" i="8" s="1"/>
  <c r="Y12" i="8"/>
  <c r="Y4" i="8"/>
  <c r="Y6" i="8"/>
  <c r="Y8" i="8"/>
  <c r="Y9" i="8"/>
  <c r="Y7" i="8"/>
  <c r="AA2" i="8"/>
  <c r="AC2" i="8"/>
  <c r="AF7" i="8"/>
  <c r="AC6" i="8"/>
  <c r="AA6" i="8"/>
  <c r="AB6" i="8" s="1"/>
  <c r="AC3" i="8"/>
  <c r="AD3" i="8" s="1"/>
  <c r="AA3" i="8"/>
  <c r="AB3" i="8" s="1"/>
  <c r="AC12" i="8"/>
  <c r="AD12" i="8" s="1"/>
  <c r="AA12" i="8"/>
  <c r="AB12" i="8" s="1"/>
  <c r="Y10" i="8"/>
  <c r="AF11" i="8"/>
  <c r="Y5" i="8"/>
  <c r="AC10" i="8"/>
  <c r="AA10" i="8"/>
  <c r="AB10" i="8" s="1"/>
  <c r="AA8" i="8"/>
  <c r="AB8" i="8" s="1"/>
  <c r="AC8" i="8"/>
  <c r="AD8" i="8" s="1"/>
  <c r="Y13" i="8"/>
  <c r="Q35" i="8"/>
  <c r="J35" i="8"/>
  <c r="AC4" i="8"/>
  <c r="AD4" i="8" s="1"/>
  <c r="AA4" i="8"/>
  <c r="AB4" i="8" s="1"/>
  <c r="AA5" i="8"/>
  <c r="AB5" i="8" s="1"/>
  <c r="AC5" i="8"/>
  <c r="AD5" i="8" s="1"/>
  <c r="AC9" i="8"/>
  <c r="AD9" i="8" s="1"/>
  <c r="AA9" i="8"/>
  <c r="AB9" i="8" s="1"/>
  <c r="Y11" i="8"/>
  <c r="Q31" i="7"/>
  <c r="Q34" i="7"/>
  <c r="E50" i="7"/>
  <c r="AF8" i="8" l="1"/>
  <c r="L47" i="8"/>
  <c r="AK7" i="8"/>
  <c r="AL7" i="8" s="1"/>
  <c r="AM7" i="8" s="1"/>
  <c r="AJ6" i="8"/>
  <c r="AO6" i="8" s="1"/>
  <c r="AN6" i="8" s="1"/>
  <c r="AK3" i="8"/>
  <c r="AL3" i="8" s="1"/>
  <c r="AM3" i="8" s="1"/>
  <c r="AJ8" i="8"/>
  <c r="AO8" i="8" s="1"/>
  <c r="AN8" i="8" s="1"/>
  <c r="AK6" i="8"/>
  <c r="AL6" i="8" s="1"/>
  <c r="AM6" i="8" s="1"/>
  <c r="AK4" i="8"/>
  <c r="AL4" i="8" s="1"/>
  <c r="AM4" i="8" s="1"/>
  <c r="AJ5" i="8"/>
  <c r="AO5" i="8" s="1"/>
  <c r="AN5" i="8" s="1"/>
  <c r="AJ7" i="8"/>
  <c r="AO7" i="8" s="1"/>
  <c r="AN7" i="8" s="1"/>
  <c r="AK8" i="8"/>
  <c r="AL8" i="8" s="1"/>
  <c r="AM8" i="8" s="1"/>
  <c r="AJ9" i="8"/>
  <c r="AO9" i="8" s="1"/>
  <c r="AN9" i="8" s="1"/>
  <c r="AJ13" i="8"/>
  <c r="AO13" i="8" s="1"/>
  <c r="AN13" i="8" s="1"/>
  <c r="AJ11" i="8"/>
  <c r="AO11" i="8" s="1"/>
  <c r="AN11" i="8" s="1"/>
  <c r="C2" i="8"/>
  <c r="AK11" i="8"/>
  <c r="AL11" i="8" s="1"/>
  <c r="AM11" i="8" s="1"/>
  <c r="AK9" i="8"/>
  <c r="AL9" i="8" s="1"/>
  <c r="AM9" i="8" s="1"/>
  <c r="AJ12" i="8"/>
  <c r="AO12" i="8" s="1"/>
  <c r="AN12" i="8" s="1"/>
  <c r="AJ10" i="8"/>
  <c r="AO10" i="8" s="1"/>
  <c r="AN10" i="8" s="1"/>
  <c r="AK5" i="8"/>
  <c r="AL5" i="8" s="1"/>
  <c r="AM5" i="8" s="1"/>
  <c r="AK13" i="8"/>
  <c r="AL13" i="8" s="1"/>
  <c r="AM13" i="8" s="1"/>
  <c r="AJ4" i="8"/>
  <c r="AO4" i="8" s="1"/>
  <c r="AN4" i="8" s="1"/>
  <c r="AJ3" i="8"/>
  <c r="AO3" i="8" s="1"/>
  <c r="AK10" i="8"/>
  <c r="AL10" i="8" s="1"/>
  <c r="AM10" i="8" s="1"/>
  <c r="AK12" i="8"/>
  <c r="AL12" i="8" s="1"/>
  <c r="AM12" i="8" s="1"/>
  <c r="AF3" i="8"/>
  <c r="AF4" i="8"/>
  <c r="AF12" i="8"/>
  <c r="AF2" i="8"/>
  <c r="AD2" i="8"/>
  <c r="AF9" i="8"/>
  <c r="Q45" i="8" s="1"/>
  <c r="AD10" i="8"/>
  <c r="AF10" i="8"/>
  <c r="J47" i="8"/>
  <c r="K47" i="8"/>
  <c r="AD6" i="8"/>
  <c r="AF6" i="8"/>
  <c r="L41" i="8"/>
  <c r="M41" i="8" s="1"/>
  <c r="AF5" i="8"/>
  <c r="S2" i="7"/>
  <c r="AG9" i="8" l="1"/>
  <c r="Q44" i="8" s="1"/>
  <c r="L2" i="8"/>
  <c r="T2" i="8" s="1"/>
  <c r="AH2" i="8"/>
  <c r="AI2" i="8" s="1"/>
  <c r="AK2" i="8" s="1"/>
  <c r="AL2" i="8" s="1"/>
  <c r="AM2" i="8" s="1"/>
  <c r="AR11" i="8"/>
  <c r="AS11" i="8" s="1"/>
  <c r="AR8" i="8"/>
  <c r="AS8" i="8" s="1"/>
  <c r="AR5" i="8"/>
  <c r="AS5" i="8" s="1"/>
  <c r="AR3" i="8"/>
  <c r="AR7" i="8"/>
  <c r="AS7" i="8" s="1"/>
  <c r="AR12" i="8"/>
  <c r="AS12" i="8" s="1"/>
  <c r="AR10" i="8"/>
  <c r="AS10" i="8" s="1"/>
  <c r="AR9" i="8"/>
  <c r="AS9" i="8" s="1"/>
  <c r="AR6" i="8"/>
  <c r="AS6" i="8" s="1"/>
  <c r="AR13" i="8"/>
  <c r="AS13" i="8" s="1"/>
  <c r="AR4" i="8"/>
  <c r="AS4" i="8" s="1"/>
  <c r="AP10" i="8"/>
  <c r="AQ10" i="8" s="1"/>
  <c r="AP6" i="8"/>
  <c r="AQ6" i="8" s="1"/>
  <c r="AP13" i="8"/>
  <c r="AQ13" i="8" s="1"/>
  <c r="AP12" i="8"/>
  <c r="AQ12" i="8" s="1"/>
  <c r="AP4" i="8"/>
  <c r="AQ4" i="8" s="1"/>
  <c r="AP8" i="8"/>
  <c r="AQ8" i="8" s="1"/>
  <c r="AP9" i="8"/>
  <c r="AQ9" i="8" s="1"/>
  <c r="AP7" i="8"/>
  <c r="AQ7" i="8" s="1"/>
  <c r="AP3" i="8"/>
  <c r="AQ3" i="8" s="1"/>
  <c r="AP11" i="8"/>
  <c r="AQ11" i="8" s="1"/>
  <c r="AP5" i="8"/>
  <c r="AQ5" i="8" s="1"/>
  <c r="C13" i="7"/>
  <c r="C12" i="7"/>
  <c r="C11" i="7"/>
  <c r="C10" i="7"/>
  <c r="O13" i="7"/>
  <c r="Q13" i="7" s="1"/>
  <c r="S13" i="7" s="1"/>
  <c r="N13" i="7"/>
  <c r="P13" i="7" s="1"/>
  <c r="R13" i="7" s="1"/>
  <c r="L13" i="7"/>
  <c r="T13" i="7" s="1"/>
  <c r="K13" i="7"/>
  <c r="U13" i="7" s="1"/>
  <c r="O12" i="7"/>
  <c r="Q12" i="7" s="1"/>
  <c r="S12" i="7" s="1"/>
  <c r="N12" i="7"/>
  <c r="P12" i="7" s="1"/>
  <c r="R12" i="7" s="1"/>
  <c r="L12" i="7"/>
  <c r="M12" i="7" s="1"/>
  <c r="K12" i="7"/>
  <c r="U12" i="7" s="1"/>
  <c r="O11" i="7"/>
  <c r="Q11" i="7" s="1"/>
  <c r="S11" i="7" s="1"/>
  <c r="N11" i="7"/>
  <c r="P11" i="7" s="1"/>
  <c r="R11" i="7" s="1"/>
  <c r="L11" i="7"/>
  <c r="M11" i="7" s="1"/>
  <c r="K11" i="7"/>
  <c r="U11" i="7" s="1"/>
  <c r="O10" i="7"/>
  <c r="Q10" i="7" s="1"/>
  <c r="S10" i="7" s="1"/>
  <c r="N10" i="7"/>
  <c r="P10" i="7" s="1"/>
  <c r="R10" i="7" s="1"/>
  <c r="L10" i="7"/>
  <c r="T10" i="7" s="1"/>
  <c r="K10" i="7"/>
  <c r="U10" i="7" s="1"/>
  <c r="Q37" i="7"/>
  <c r="C34" i="7"/>
  <c r="Z14" i="7" s="1"/>
  <c r="Q35" i="7"/>
  <c r="Q28" i="7"/>
  <c r="C32" i="7"/>
  <c r="C33" i="7" s="1"/>
  <c r="Q33" i="7"/>
  <c r="J31" i="7"/>
  <c r="Q32" i="7"/>
  <c r="J30" i="7"/>
  <c r="J29" i="7"/>
  <c r="Q26" i="7"/>
  <c r="Q25" i="7"/>
  <c r="Q27" i="7"/>
  <c r="Q24" i="7"/>
  <c r="O14" i="7"/>
  <c r="Q14" i="7" s="1"/>
  <c r="S14" i="7" s="1"/>
  <c r="N14" i="7"/>
  <c r="P14" i="7" s="1"/>
  <c r="R14" i="7" s="1"/>
  <c r="L14" i="7"/>
  <c r="T14" i="7" s="1"/>
  <c r="K14" i="7"/>
  <c r="U14" i="7" s="1"/>
  <c r="C14" i="7"/>
  <c r="O9" i="7"/>
  <c r="Q9" i="7" s="1"/>
  <c r="S9" i="7" s="1"/>
  <c r="N9" i="7"/>
  <c r="P9" i="7" s="1"/>
  <c r="R9" i="7" s="1"/>
  <c r="L9" i="7"/>
  <c r="K9" i="7"/>
  <c r="U9" i="7" s="1"/>
  <c r="C9" i="7"/>
  <c r="O8" i="7"/>
  <c r="Q8" i="7" s="1"/>
  <c r="S8" i="7" s="1"/>
  <c r="N8" i="7"/>
  <c r="P8" i="7" s="1"/>
  <c r="R8" i="7" s="1"/>
  <c r="L8" i="7"/>
  <c r="T8" i="7" s="1"/>
  <c r="K8" i="7"/>
  <c r="U8" i="7" s="1"/>
  <c r="C8" i="7"/>
  <c r="O7" i="7"/>
  <c r="Q7" i="7" s="1"/>
  <c r="S7" i="7" s="1"/>
  <c r="N7" i="7"/>
  <c r="P7" i="7" s="1"/>
  <c r="R7" i="7" s="1"/>
  <c r="L7" i="7"/>
  <c r="M7" i="7" s="1"/>
  <c r="K7" i="7"/>
  <c r="U7" i="7" s="1"/>
  <c r="C7" i="7"/>
  <c r="O6" i="7"/>
  <c r="Q6" i="7" s="1"/>
  <c r="S6" i="7" s="1"/>
  <c r="N6" i="7"/>
  <c r="L6" i="7"/>
  <c r="T6" i="7" s="1"/>
  <c r="K6" i="7"/>
  <c r="U6" i="7" s="1"/>
  <c r="C6" i="7"/>
  <c r="O5" i="7"/>
  <c r="Q5" i="7" s="1"/>
  <c r="S5" i="7" s="1"/>
  <c r="N5" i="7"/>
  <c r="P5" i="7" s="1"/>
  <c r="R5" i="7" s="1"/>
  <c r="L5" i="7"/>
  <c r="T5" i="7" s="1"/>
  <c r="K5" i="7"/>
  <c r="U5" i="7" s="1"/>
  <c r="C5" i="7"/>
  <c r="O4" i="7"/>
  <c r="Q4" i="7" s="1"/>
  <c r="S4" i="7" s="1"/>
  <c r="N4" i="7"/>
  <c r="P4" i="7" s="1"/>
  <c r="R4" i="7" s="1"/>
  <c r="L4" i="7"/>
  <c r="M4" i="7" s="1"/>
  <c r="K4" i="7"/>
  <c r="U4" i="7" s="1"/>
  <c r="C4" i="7"/>
  <c r="O3" i="7"/>
  <c r="Q3" i="7" s="1"/>
  <c r="S3" i="7" s="1"/>
  <c r="N3" i="7"/>
  <c r="P3" i="7" s="1"/>
  <c r="R3" i="7" s="1"/>
  <c r="L3" i="7"/>
  <c r="M3" i="7" s="1"/>
  <c r="K3" i="7"/>
  <c r="U3" i="7" s="1"/>
  <c r="C3" i="7"/>
  <c r="AE2" i="7"/>
  <c r="O2" i="7"/>
  <c r="N2" i="7"/>
  <c r="P2" i="7" s="1"/>
  <c r="R2" i="7" s="1"/>
  <c r="K2" i="7"/>
  <c r="U2" i="7" s="1"/>
  <c r="U1" i="7"/>
  <c r="AT10" i="8" l="1"/>
  <c r="AU10" i="8" s="1"/>
  <c r="AT7" i="8"/>
  <c r="AU7" i="8" s="1"/>
  <c r="AT8" i="8"/>
  <c r="AU8" i="8" s="1"/>
  <c r="AT11" i="8"/>
  <c r="AU11" i="8" s="1"/>
  <c r="AT9" i="8"/>
  <c r="AU9" i="8" s="1"/>
  <c r="AT12" i="8"/>
  <c r="AU12" i="8" s="1"/>
  <c r="AT6" i="8"/>
  <c r="AU6" i="8" s="1"/>
  <c r="AT13" i="8"/>
  <c r="AU13" i="8" s="1"/>
  <c r="AJ2" i="8"/>
  <c r="AO2" i="8" s="1"/>
  <c r="M2" i="8"/>
  <c r="AA14" i="7"/>
  <c r="AB14" i="7" s="1"/>
  <c r="P6" i="7"/>
  <c r="R6" i="7" s="1"/>
  <c r="J32" i="7"/>
  <c r="J33" i="7" s="1"/>
  <c r="J34" i="7" s="1"/>
  <c r="J35" i="7" s="1"/>
  <c r="AE3" i="7"/>
  <c r="AE7" i="7"/>
  <c r="AE9" i="7"/>
  <c r="AE8" i="7"/>
  <c r="AE10" i="7"/>
  <c r="AE13" i="7"/>
  <c r="R45" i="7"/>
  <c r="Q45" i="7"/>
  <c r="S41" i="7"/>
  <c r="R46" i="7"/>
  <c r="Q46" i="7"/>
  <c r="Q41" i="7"/>
  <c r="R41" i="7"/>
  <c r="AH7" i="7"/>
  <c r="AI7" i="7" s="1"/>
  <c r="AH13" i="7"/>
  <c r="AI13" i="7" s="1"/>
  <c r="AH10" i="7"/>
  <c r="AI10" i="7" s="1"/>
  <c r="AH11" i="7"/>
  <c r="AI11" i="7" s="1"/>
  <c r="W10" i="7"/>
  <c r="X10" i="7" s="1"/>
  <c r="W13" i="7"/>
  <c r="X13" i="7" s="1"/>
  <c r="M10" i="7"/>
  <c r="V10" i="7"/>
  <c r="AH12" i="7"/>
  <c r="AI12" i="7" s="1"/>
  <c r="M13" i="7"/>
  <c r="AE12" i="7"/>
  <c r="W12" i="7"/>
  <c r="X12" i="7" s="1"/>
  <c r="V12" i="7"/>
  <c r="AE11" i="7"/>
  <c r="V11" i="7"/>
  <c r="W11" i="7"/>
  <c r="X11" i="7" s="1"/>
  <c r="T12" i="7"/>
  <c r="T11" i="7"/>
  <c r="V13" i="7"/>
  <c r="T4" i="7"/>
  <c r="M6" i="7"/>
  <c r="AH9" i="7"/>
  <c r="AI9" i="7" s="1"/>
  <c r="W9" i="7"/>
  <c r="X9" i="7" s="1"/>
  <c r="M5" i="7"/>
  <c r="R42" i="7" s="1"/>
  <c r="AE6" i="7"/>
  <c r="Q38" i="7"/>
  <c r="Z6" i="7" s="1"/>
  <c r="AC14" i="7"/>
  <c r="AH5" i="7"/>
  <c r="AI5" i="7" s="1"/>
  <c r="V7" i="7"/>
  <c r="M8" i="7"/>
  <c r="AE5" i="7"/>
  <c r="W3" i="7"/>
  <c r="X3" i="7" s="1"/>
  <c r="Y3" i="7" s="1"/>
  <c r="V5" i="7"/>
  <c r="V6" i="7"/>
  <c r="W6" i="7"/>
  <c r="X6" i="7" s="1"/>
  <c r="V9" i="7"/>
  <c r="M9" i="7"/>
  <c r="T9" i="7"/>
  <c r="V2" i="7"/>
  <c r="W2" i="7"/>
  <c r="T3" i="7"/>
  <c r="W4" i="7"/>
  <c r="X4" i="7" s="1"/>
  <c r="W7" i="7"/>
  <c r="X7" i="7" s="1"/>
  <c r="W8" i="7"/>
  <c r="X8" i="7" s="1"/>
  <c r="V8" i="7"/>
  <c r="AH4" i="7"/>
  <c r="AI4" i="7" s="1"/>
  <c r="V3" i="7"/>
  <c r="V4" i="7"/>
  <c r="AH8" i="7"/>
  <c r="AI8" i="7" s="1"/>
  <c r="M14" i="7"/>
  <c r="AE14" i="7"/>
  <c r="AH14" i="7"/>
  <c r="AI14" i="7" s="1"/>
  <c r="AH3" i="7"/>
  <c r="AI3" i="7" s="1"/>
  <c r="AE4" i="7"/>
  <c r="W5" i="7"/>
  <c r="X5" i="7" s="1"/>
  <c r="AH6" i="7"/>
  <c r="AI6" i="7" s="1"/>
  <c r="T7" i="7"/>
  <c r="W14" i="7"/>
  <c r="X14" i="7" s="1"/>
  <c r="V14" i="7"/>
  <c r="Q42" i="7" l="1"/>
  <c r="J42" i="7"/>
  <c r="J40" i="7"/>
  <c r="J43" i="7"/>
  <c r="J41" i="7"/>
  <c r="J45" i="7"/>
  <c r="J44" i="7"/>
  <c r="Q36" i="7"/>
  <c r="L42" i="7" s="1"/>
  <c r="M42" i="7" s="1"/>
  <c r="J36" i="7"/>
  <c r="AC6" i="7"/>
  <c r="AA6" i="7"/>
  <c r="AB6" i="7" s="1"/>
  <c r="AD14" i="7"/>
  <c r="Z12" i="7"/>
  <c r="AA12" i="7" s="1"/>
  <c r="AB12" i="7" s="1"/>
  <c r="Y6" i="7"/>
  <c r="Y10" i="7"/>
  <c r="Z13" i="7"/>
  <c r="Y11" i="7"/>
  <c r="Z11" i="7"/>
  <c r="AA11" i="7" s="1"/>
  <c r="AB11" i="7" s="1"/>
  <c r="Z10" i="7"/>
  <c r="AA10" i="7" s="1"/>
  <c r="AB10" i="7" s="1"/>
  <c r="Y13" i="7"/>
  <c r="Y12" i="7"/>
  <c r="Y9" i="7"/>
  <c r="Y8" i="7"/>
  <c r="Z3" i="7"/>
  <c r="AA3" i="7" s="1"/>
  <c r="AB3" i="7" s="1"/>
  <c r="Z2" i="7"/>
  <c r="Y14" i="7"/>
  <c r="Y5" i="7"/>
  <c r="Y7" i="7"/>
  <c r="AF14" i="7"/>
  <c r="Y4" i="7"/>
  <c r="Z5" i="7"/>
  <c r="Z9" i="7"/>
  <c r="AA9" i="7" s="1"/>
  <c r="AB9" i="7" s="1"/>
  <c r="Z7" i="7"/>
  <c r="Z8" i="7"/>
  <c r="Z4" i="7"/>
  <c r="AA4" i="7" s="1"/>
  <c r="AB4" i="7" s="1"/>
  <c r="AJ3" i="7" l="1"/>
  <c r="AJ7" i="7"/>
  <c r="AJ11" i="7"/>
  <c r="AJ4" i="7"/>
  <c r="AJ8" i="7"/>
  <c r="AJ12" i="7"/>
  <c r="AO12" i="7" s="1"/>
  <c r="AN12" i="7" s="1"/>
  <c r="AJ5" i="7"/>
  <c r="AJ9" i="7"/>
  <c r="AJ13" i="7"/>
  <c r="AJ6" i="7"/>
  <c r="AJ10" i="7"/>
  <c r="AJ14" i="7"/>
  <c r="AC7" i="7"/>
  <c r="AD7" i="7" s="1"/>
  <c r="AA7" i="7"/>
  <c r="AB7" i="7" s="1"/>
  <c r="AC2" i="7"/>
  <c r="AF2" i="7" s="1"/>
  <c r="AA2" i="7"/>
  <c r="AC13" i="7"/>
  <c r="AD13" i="7" s="1"/>
  <c r="AA13" i="7"/>
  <c r="AB13" i="7" s="1"/>
  <c r="AC5" i="7"/>
  <c r="AD5" i="7" s="1"/>
  <c r="AA5" i="7"/>
  <c r="AB5" i="7" s="1"/>
  <c r="AC8" i="7"/>
  <c r="AF8" i="7" s="1"/>
  <c r="AA8" i="7"/>
  <c r="AB8" i="7" s="1"/>
  <c r="J48" i="7"/>
  <c r="L48" i="7"/>
  <c r="K48" i="7"/>
  <c r="AC12" i="7"/>
  <c r="AD12" i="7" s="1"/>
  <c r="AC11" i="7"/>
  <c r="D2" i="7"/>
  <c r="AC10" i="7"/>
  <c r="AO13" i="7"/>
  <c r="AN13" i="7" s="1"/>
  <c r="AK10" i="7"/>
  <c r="AL10" i="7" s="1"/>
  <c r="AM10" i="7" s="1"/>
  <c r="AK11" i="7"/>
  <c r="AL11" i="7" s="1"/>
  <c r="AM11" i="7" s="1"/>
  <c r="AO10" i="7"/>
  <c r="AN10" i="7" s="1"/>
  <c r="AK13" i="7"/>
  <c r="AL13" i="7" s="1"/>
  <c r="AM13" i="7" s="1"/>
  <c r="AK12" i="7"/>
  <c r="AL12" i="7" s="1"/>
  <c r="AM12" i="7" s="1"/>
  <c r="AO11" i="7"/>
  <c r="AN11" i="7" s="1"/>
  <c r="AC3" i="7"/>
  <c r="AF3" i="7" s="1"/>
  <c r="AC4" i="7"/>
  <c r="AD4" i="7" s="1"/>
  <c r="AC9" i="7"/>
  <c r="AO14" i="7"/>
  <c r="AN14" i="7" s="1"/>
  <c r="AK9" i="7"/>
  <c r="AL9" i="7" s="1"/>
  <c r="AM9" i="7" s="1"/>
  <c r="AK8" i="7"/>
  <c r="AL8" i="7" s="1"/>
  <c r="AM8" i="7" s="1"/>
  <c r="AO7" i="7"/>
  <c r="AN7" i="7" s="1"/>
  <c r="AK6" i="7"/>
  <c r="AL6" i="7" s="1"/>
  <c r="AM6" i="7" s="1"/>
  <c r="AK14" i="7"/>
  <c r="AL14" i="7" s="1"/>
  <c r="AM14" i="7" s="1"/>
  <c r="AK5" i="7"/>
  <c r="AL5" i="7" s="1"/>
  <c r="AM5" i="7" s="1"/>
  <c r="AK7" i="7"/>
  <c r="AL7" i="7" s="1"/>
  <c r="AM7" i="7" s="1"/>
  <c r="AO8" i="7"/>
  <c r="AN8" i="7" s="1"/>
  <c r="AK4" i="7"/>
  <c r="AL4" i="7" s="1"/>
  <c r="AM4" i="7" s="1"/>
  <c r="AK3" i="7"/>
  <c r="AL3" i="7" s="1"/>
  <c r="AM3" i="7" s="1"/>
  <c r="H2" i="5"/>
  <c r="J2" i="5"/>
  <c r="AF7" i="7" l="1"/>
  <c r="AF13" i="7"/>
  <c r="AD8" i="7"/>
  <c r="AD2" i="7"/>
  <c r="AF5" i="7"/>
  <c r="AD3" i="7"/>
  <c r="AF11" i="7"/>
  <c r="Q48" i="7" s="1"/>
  <c r="AF12" i="7"/>
  <c r="AD10" i="7"/>
  <c r="AF10" i="7"/>
  <c r="AD11" i="7"/>
  <c r="AF4" i="7"/>
  <c r="AR13" i="7"/>
  <c r="AS13" i="7" s="1"/>
  <c r="AR10" i="7"/>
  <c r="AS10" i="7" s="1"/>
  <c r="AR12" i="7"/>
  <c r="AS12" i="7" s="1"/>
  <c r="AR11" i="7"/>
  <c r="AS11" i="7" s="1"/>
  <c r="AP11" i="7"/>
  <c r="AQ11" i="7" s="1"/>
  <c r="AP12" i="7"/>
  <c r="AQ12" i="7" s="1"/>
  <c r="AP10" i="7"/>
  <c r="AQ10" i="7" s="1"/>
  <c r="AP13" i="7"/>
  <c r="AQ13" i="7" s="1"/>
  <c r="AR4" i="7"/>
  <c r="AS4" i="7" s="1"/>
  <c r="AR6" i="7"/>
  <c r="AS6" i="7" s="1"/>
  <c r="AR3" i="7"/>
  <c r="AR9" i="7"/>
  <c r="AS9" i="7" s="1"/>
  <c r="AR5" i="7"/>
  <c r="AS5" i="7" s="1"/>
  <c r="AO9" i="7"/>
  <c r="AN9" i="7" s="1"/>
  <c r="AO5" i="7"/>
  <c r="AN5" i="7" s="1"/>
  <c r="AD9" i="7"/>
  <c r="AF9" i="7"/>
  <c r="AD6" i="7"/>
  <c r="AF6" i="7"/>
  <c r="AO6" i="7"/>
  <c r="AN6" i="7" s="1"/>
  <c r="AP4" i="7"/>
  <c r="AQ4" i="7" s="1"/>
  <c r="AP14" i="7"/>
  <c r="AQ14" i="7" s="1"/>
  <c r="AR14" i="7"/>
  <c r="AS14" i="7" s="1"/>
  <c r="AP3" i="7"/>
  <c r="AQ3" i="7" s="1"/>
  <c r="AO4" i="7"/>
  <c r="AN4" i="7" s="1"/>
  <c r="AO3" i="7"/>
  <c r="AP9" i="7"/>
  <c r="AQ9" i="7" s="1"/>
  <c r="AP5" i="7"/>
  <c r="AQ5" i="7" s="1"/>
  <c r="AP8" i="7"/>
  <c r="AQ8" i="7" s="1"/>
  <c r="AP7" i="7"/>
  <c r="AQ7" i="7" s="1"/>
  <c r="AR8" i="7"/>
  <c r="AS8" i="7" s="1"/>
  <c r="AR7" i="7"/>
  <c r="AS7" i="7" s="1"/>
  <c r="AH2" i="7"/>
  <c r="AI2" i="7" s="1"/>
  <c r="AJ2" i="7" s="1"/>
  <c r="C2" i="7"/>
  <c r="L2" i="7"/>
  <c r="AP6" i="7"/>
  <c r="AQ6" i="7" s="1"/>
  <c r="B2" i="5"/>
  <c r="E2" i="5"/>
  <c r="G2" i="5" s="1"/>
  <c r="K2" i="5"/>
  <c r="L2" i="5"/>
  <c r="M2" i="5" s="1"/>
  <c r="B3" i="5"/>
  <c r="E3" i="5"/>
  <c r="G3" i="5" s="1"/>
  <c r="H3" i="5"/>
  <c r="J3" i="5"/>
  <c r="L3" i="5"/>
  <c r="M3" i="5" s="1"/>
  <c r="B4" i="5"/>
  <c r="E4" i="5"/>
  <c r="G4" i="5" s="1"/>
  <c r="H4" i="5"/>
  <c r="K4" i="5" s="1"/>
  <c r="J4" i="5"/>
  <c r="L4" i="5"/>
  <c r="M4" i="5" s="1"/>
  <c r="B5" i="5"/>
  <c r="E5" i="5"/>
  <c r="G5" i="5" s="1"/>
  <c r="H5" i="5"/>
  <c r="J5" i="5"/>
  <c r="L5" i="5"/>
  <c r="M5" i="5" s="1"/>
  <c r="B6" i="5"/>
  <c r="E6" i="5"/>
  <c r="G6" i="5" s="1"/>
  <c r="H6" i="5"/>
  <c r="K6" i="5" s="1"/>
  <c r="J6" i="5"/>
  <c r="L6" i="5"/>
  <c r="M6" i="5" s="1"/>
  <c r="B7" i="5"/>
  <c r="E7" i="5"/>
  <c r="G7" i="5" s="1"/>
  <c r="H7" i="5"/>
  <c r="K7" i="5" s="1"/>
  <c r="J7" i="5"/>
  <c r="L7" i="5"/>
  <c r="M7" i="5"/>
  <c r="B8" i="5"/>
  <c r="E8" i="5"/>
  <c r="G8" i="5" s="1"/>
  <c r="H8" i="5"/>
  <c r="K8" i="5" s="1"/>
  <c r="J8" i="5"/>
  <c r="L8" i="5"/>
  <c r="M8" i="5" s="1"/>
  <c r="B9" i="5"/>
  <c r="E9" i="5"/>
  <c r="G9" i="5" s="1"/>
  <c r="H9" i="5"/>
  <c r="K9" i="5" s="1"/>
  <c r="J9" i="5"/>
  <c r="L9" i="5"/>
  <c r="M9" i="5" s="1"/>
  <c r="B10" i="5"/>
  <c r="E10" i="5"/>
  <c r="G10" i="5" s="1"/>
  <c r="H10" i="5"/>
  <c r="K10" i="5" s="1"/>
  <c r="J10" i="5"/>
  <c r="L10" i="5"/>
  <c r="M10" i="5" s="1"/>
  <c r="AE44" i="4"/>
  <c r="AG11" i="7" l="1"/>
  <c r="Q47" i="7" s="1"/>
  <c r="AT6" i="7" s="1"/>
  <c r="AU6" i="7" s="1"/>
  <c r="AK2" i="7"/>
  <c r="AL2" i="7" s="1"/>
  <c r="AM2" i="7" s="1"/>
  <c r="AO2" i="7"/>
  <c r="M2" i="7"/>
  <c r="T2" i="7"/>
  <c r="I5" i="5"/>
  <c r="K5" i="5"/>
  <c r="I3" i="5"/>
  <c r="I2" i="5" s="1"/>
  <c r="I7" i="5"/>
  <c r="I6" i="5"/>
  <c r="I10" i="5"/>
  <c r="I8" i="5"/>
  <c r="I9" i="5"/>
  <c r="K3" i="5"/>
  <c r="I4" i="5"/>
  <c r="AT14" i="7" l="1"/>
  <c r="AU14" i="7" s="1"/>
  <c r="AT12" i="7"/>
  <c r="AU12" i="7" s="1"/>
  <c r="AT11" i="7"/>
  <c r="AU11" i="7" s="1"/>
  <c r="AT9" i="7"/>
  <c r="AU9" i="7" s="1"/>
  <c r="AT7" i="7"/>
  <c r="AU7" i="7" s="1"/>
  <c r="AT13" i="7"/>
  <c r="AU13" i="7" s="1"/>
  <c r="AT10" i="7"/>
  <c r="AU10" i="7" s="1"/>
  <c r="AT8" i="7"/>
  <c r="AU8" i="7" s="1"/>
  <c r="AE46" i="4"/>
  <c r="AE41" i="4" l="1"/>
  <c r="T48" i="4"/>
  <c r="AD3" i="4" l="1"/>
  <c r="X47" i="4" l="1"/>
  <c r="AE40" i="4" s="1"/>
  <c r="X45" i="4"/>
  <c r="Z45" i="4" s="1"/>
  <c r="Y19" i="4" l="1"/>
  <c r="Y18" i="4"/>
  <c r="AJ31" i="4"/>
  <c r="AJ30" i="4"/>
  <c r="AJ32" i="4" s="1"/>
  <c r="AJ33" i="4" s="1"/>
  <c r="P73" i="4"/>
  <c r="M73" i="4"/>
  <c r="O73" i="4" s="1"/>
  <c r="K73" i="4"/>
  <c r="L73" i="4" s="1"/>
  <c r="J73" i="4"/>
  <c r="T73" i="4" s="1"/>
  <c r="C73" i="4"/>
  <c r="P74" i="4"/>
  <c r="M74" i="4"/>
  <c r="O74" i="4" s="1"/>
  <c r="K74" i="4"/>
  <c r="S74" i="4" s="1"/>
  <c r="J74" i="4"/>
  <c r="T74" i="4" s="1"/>
  <c r="C74" i="4"/>
  <c r="P75" i="4"/>
  <c r="M75" i="4"/>
  <c r="O75" i="4" s="1"/>
  <c r="K75" i="4"/>
  <c r="L75" i="4" s="1"/>
  <c r="J75" i="4"/>
  <c r="T75" i="4" s="1"/>
  <c r="C75" i="4"/>
  <c r="P72" i="4"/>
  <c r="M72" i="4"/>
  <c r="O72" i="4" s="1"/>
  <c r="K72" i="4"/>
  <c r="L72" i="4" s="1"/>
  <c r="J72" i="4"/>
  <c r="T72" i="4" s="1"/>
  <c r="C72" i="4"/>
  <c r="N3" i="4"/>
  <c r="M3" i="4"/>
  <c r="O3" i="4" s="1"/>
  <c r="J3" i="4"/>
  <c r="AW4" i="4"/>
  <c r="N4" i="4"/>
  <c r="P4" i="4" s="1"/>
  <c r="AD4" i="4" s="1"/>
  <c r="M4" i="4"/>
  <c r="O4" i="4" s="1"/>
  <c r="K4" i="4"/>
  <c r="S4" i="4" s="1"/>
  <c r="J4" i="4"/>
  <c r="T4" i="4" s="1"/>
  <c r="C4" i="4"/>
  <c r="AJ29" i="4"/>
  <c r="Z18" i="4" l="1"/>
  <c r="AB18" i="4"/>
  <c r="AJ34" i="4"/>
  <c r="S72" i="4"/>
  <c r="S73" i="4"/>
  <c r="L74" i="4"/>
  <c r="S75" i="4"/>
  <c r="L4" i="4"/>
  <c r="AA36" i="2"/>
  <c r="AA35" i="2"/>
  <c r="C34" i="2"/>
  <c r="D34" i="2" s="1"/>
  <c r="C33" i="2"/>
  <c r="D33" i="2" s="1"/>
  <c r="C32" i="2"/>
  <c r="D32" i="2" s="1"/>
  <c r="C31" i="2"/>
  <c r="D31" i="2" s="1"/>
  <c r="C30" i="2"/>
  <c r="D30" i="2" s="1"/>
  <c r="C29" i="2"/>
  <c r="D29" i="2" s="1"/>
  <c r="C28" i="2"/>
  <c r="D28" i="2" s="1"/>
  <c r="AI26" i="2"/>
  <c r="AH26" i="2"/>
  <c r="AH24" i="2"/>
  <c r="AH23" i="2"/>
  <c r="AH21" i="2"/>
  <c r="AA21" i="2"/>
  <c r="AH22" i="2" s="1"/>
  <c r="AH20" i="2"/>
  <c r="AH19" i="2"/>
  <c r="AH18" i="2"/>
  <c r="X9" i="2"/>
  <c r="U9" i="2"/>
  <c r="M9" i="2"/>
  <c r="O9" i="2" s="1"/>
  <c r="L9" i="2"/>
  <c r="N9" i="2" s="1"/>
  <c r="P9" i="2" s="1"/>
  <c r="K9" i="2"/>
  <c r="S9" i="2" s="1"/>
  <c r="U8" i="2"/>
  <c r="M8" i="2"/>
  <c r="O8" i="2" s="1"/>
  <c r="L8" i="2"/>
  <c r="N8" i="2" s="1"/>
  <c r="K8" i="2"/>
  <c r="S8" i="2" s="1"/>
  <c r="J8" i="2"/>
  <c r="X8" i="2" s="1"/>
  <c r="U7" i="2"/>
  <c r="M7" i="2"/>
  <c r="O7" i="2" s="1"/>
  <c r="L7" i="2"/>
  <c r="N7" i="2" s="1"/>
  <c r="P7" i="2" s="1"/>
  <c r="K7" i="2"/>
  <c r="S7" i="2" s="1"/>
  <c r="J7" i="2"/>
  <c r="X7" i="2" s="1"/>
  <c r="U6" i="2"/>
  <c r="M6" i="2"/>
  <c r="O6" i="2" s="1"/>
  <c r="Q6" i="2" s="1"/>
  <c r="L6" i="2"/>
  <c r="N6" i="2" s="1"/>
  <c r="P6" i="2" s="1"/>
  <c r="K6" i="2"/>
  <c r="S6" i="2" s="1"/>
  <c r="J6" i="2"/>
  <c r="X6" i="2" s="1"/>
  <c r="U5" i="2"/>
  <c r="M5" i="2"/>
  <c r="O5" i="2" s="1"/>
  <c r="L5" i="2"/>
  <c r="N5" i="2" s="1"/>
  <c r="P5" i="2" s="1"/>
  <c r="K5" i="2"/>
  <c r="S5" i="2" s="1"/>
  <c r="J5" i="2"/>
  <c r="X5" i="2" s="1"/>
  <c r="U4" i="2"/>
  <c r="M4" i="2"/>
  <c r="O4" i="2" s="1"/>
  <c r="L4" i="2"/>
  <c r="N4" i="2" s="1"/>
  <c r="P4" i="2" s="1"/>
  <c r="K4" i="2"/>
  <c r="S4" i="2" s="1"/>
  <c r="J4" i="2"/>
  <c r="X4" i="2" s="1"/>
  <c r="U3" i="2"/>
  <c r="M3" i="2"/>
  <c r="O3" i="2" s="1"/>
  <c r="L3" i="2"/>
  <c r="N3" i="2" s="1"/>
  <c r="P3" i="2" s="1"/>
  <c r="K3" i="2"/>
  <c r="S3" i="2" s="1"/>
  <c r="J3" i="2"/>
  <c r="X3" i="2" s="1"/>
  <c r="U2" i="2"/>
  <c r="M2" i="2"/>
  <c r="O2" i="2" s="1"/>
  <c r="L2" i="2"/>
  <c r="N2" i="2" s="1"/>
  <c r="P2" i="2" s="1"/>
  <c r="K2" i="2"/>
  <c r="S2" i="2" s="1"/>
  <c r="J2" i="2"/>
  <c r="X2" i="2" s="1"/>
  <c r="B2" i="2"/>
  <c r="X1" i="2"/>
  <c r="C37" i="1"/>
  <c r="D37" i="1" s="1"/>
  <c r="C36" i="1"/>
  <c r="D36" i="1" s="1"/>
  <c r="C35" i="1"/>
  <c r="D35" i="1" s="1"/>
  <c r="C34" i="1"/>
  <c r="D34" i="1" s="1"/>
  <c r="C33" i="1"/>
  <c r="D33" i="1" s="1"/>
  <c r="C32" i="1"/>
  <c r="D32" i="1" s="1"/>
  <c r="C31" i="1"/>
  <c r="D31" i="1" s="1"/>
  <c r="AH27" i="1"/>
  <c r="AH26" i="1"/>
  <c r="AH24" i="1"/>
  <c r="AA24" i="1"/>
  <c r="AH25" i="1" s="1"/>
  <c r="AH23" i="1"/>
  <c r="AH22" i="1"/>
  <c r="AH21" i="1"/>
  <c r="M9" i="1"/>
  <c r="O9" i="1" s="1"/>
  <c r="L9" i="1"/>
  <c r="N9" i="1" s="1"/>
  <c r="K9" i="1"/>
  <c r="S9" i="1" s="1"/>
  <c r="J9" i="1"/>
  <c r="X9" i="1" s="1"/>
  <c r="Y9" i="1" s="1"/>
  <c r="M8" i="1"/>
  <c r="O8" i="1" s="1"/>
  <c r="L8" i="1"/>
  <c r="N8" i="1" s="1"/>
  <c r="K8" i="1"/>
  <c r="S8" i="1" s="1"/>
  <c r="J8" i="1"/>
  <c r="X8" i="1" s="1"/>
  <c r="Y8" i="1" s="1"/>
  <c r="M7" i="1"/>
  <c r="O7" i="1" s="1"/>
  <c r="L7" i="1"/>
  <c r="N7" i="1" s="1"/>
  <c r="K7" i="1"/>
  <c r="S7" i="1" s="1"/>
  <c r="J7" i="1"/>
  <c r="X7" i="1" s="1"/>
  <c r="Y7" i="1" s="1"/>
  <c r="M6" i="1"/>
  <c r="O6" i="1" s="1"/>
  <c r="L6" i="1"/>
  <c r="N6" i="1" s="1"/>
  <c r="K6" i="1"/>
  <c r="S6" i="1" s="1"/>
  <c r="J6" i="1"/>
  <c r="X6" i="1" s="1"/>
  <c r="Y6" i="1" s="1"/>
  <c r="N5" i="1"/>
  <c r="P5" i="1" s="1"/>
  <c r="M5" i="1"/>
  <c r="O5" i="1" s="1"/>
  <c r="L5" i="1"/>
  <c r="K5" i="1"/>
  <c r="S5" i="1" s="1"/>
  <c r="J5" i="1"/>
  <c r="X5" i="1" s="1"/>
  <c r="Y5" i="1" s="1"/>
  <c r="M4" i="1"/>
  <c r="O4" i="1" s="1"/>
  <c r="L4" i="1"/>
  <c r="N4" i="1" s="1"/>
  <c r="K4" i="1"/>
  <c r="S4" i="1" s="1"/>
  <c r="J4" i="1"/>
  <c r="X4" i="1" s="1"/>
  <c r="Y4" i="1" s="1"/>
  <c r="M3" i="1"/>
  <c r="O3" i="1" s="1"/>
  <c r="L3" i="1"/>
  <c r="N3" i="1" s="1"/>
  <c r="K3" i="1"/>
  <c r="J3" i="1"/>
  <c r="X3" i="1" s="1"/>
  <c r="Y3" i="1" s="1"/>
  <c r="Z3" i="1" s="1"/>
  <c r="AA3" i="1" s="1"/>
  <c r="M2" i="1"/>
  <c r="O2" i="1" s="1"/>
  <c r="L2" i="1"/>
  <c r="N2" i="1" s="1"/>
  <c r="K2" i="1"/>
  <c r="S2" i="1" s="1"/>
  <c r="J2" i="1"/>
  <c r="X2" i="1" s="1"/>
  <c r="Y2" i="1" s="1"/>
  <c r="B2" i="1"/>
  <c r="X1" i="1"/>
  <c r="C48" i="3"/>
  <c r="D48" i="3" s="1"/>
  <c r="C47" i="3"/>
  <c r="D47" i="3" s="1"/>
  <c r="C46" i="3"/>
  <c r="D46" i="3" s="1"/>
  <c r="C45" i="3"/>
  <c r="D45" i="3" s="1"/>
  <c r="C44" i="3"/>
  <c r="D44" i="3" s="1"/>
  <c r="C43" i="3"/>
  <c r="D43" i="3" s="1"/>
  <c r="C42" i="3"/>
  <c r="D42" i="3" s="1"/>
  <c r="AA40" i="3"/>
  <c r="W40" i="3"/>
  <c r="AD33" i="3"/>
  <c r="AD32" i="3"/>
  <c r="W32" i="3"/>
  <c r="W33" i="3" s="1"/>
  <c r="AD30" i="3"/>
  <c r="AD29" i="3"/>
  <c r="AD28" i="3"/>
  <c r="AD27" i="3"/>
  <c r="M24" i="3"/>
  <c r="O24" i="3" s="1"/>
  <c r="K24" i="3"/>
  <c r="S24" i="3" s="1"/>
  <c r="J24" i="3"/>
  <c r="T24" i="3" s="1"/>
  <c r="U24" i="3" s="1"/>
  <c r="B24" i="3"/>
  <c r="M23" i="3"/>
  <c r="O23" i="3" s="1"/>
  <c r="K23" i="3"/>
  <c r="S23" i="3" s="1"/>
  <c r="J23" i="3"/>
  <c r="T23" i="3" s="1"/>
  <c r="U23" i="3" s="1"/>
  <c r="B23" i="3"/>
  <c r="M22" i="3"/>
  <c r="O22" i="3" s="1"/>
  <c r="K22" i="3"/>
  <c r="L22" i="3" s="1"/>
  <c r="J22" i="3"/>
  <c r="T22" i="3" s="1"/>
  <c r="U22" i="3" s="1"/>
  <c r="B22" i="3"/>
  <c r="M21" i="3"/>
  <c r="O21" i="3" s="1"/>
  <c r="K21" i="3"/>
  <c r="S21" i="3" s="1"/>
  <c r="J21" i="3"/>
  <c r="T21" i="3" s="1"/>
  <c r="U21" i="3" s="1"/>
  <c r="B21" i="3"/>
  <c r="M20" i="3"/>
  <c r="O20" i="3" s="1"/>
  <c r="K20" i="3"/>
  <c r="S20" i="3" s="1"/>
  <c r="J20" i="3"/>
  <c r="T20" i="3" s="1"/>
  <c r="U20" i="3" s="1"/>
  <c r="B20" i="3"/>
  <c r="M19" i="3"/>
  <c r="O19" i="3" s="1"/>
  <c r="K19" i="3"/>
  <c r="J19" i="3"/>
  <c r="T19" i="3" s="1"/>
  <c r="U19" i="3" s="1"/>
  <c r="B19" i="3"/>
  <c r="M18" i="3"/>
  <c r="O18" i="3" s="1"/>
  <c r="K18" i="3"/>
  <c r="S18" i="3" s="1"/>
  <c r="J18" i="3"/>
  <c r="T18" i="3" s="1"/>
  <c r="U18" i="3" s="1"/>
  <c r="B18" i="3"/>
  <c r="M17" i="3"/>
  <c r="O17" i="3" s="1"/>
  <c r="K17" i="3"/>
  <c r="L17" i="3" s="1"/>
  <c r="J17" i="3"/>
  <c r="T17" i="3" s="1"/>
  <c r="U17" i="3" s="1"/>
  <c r="B17" i="3"/>
  <c r="M16" i="3"/>
  <c r="O16" i="3" s="1"/>
  <c r="K16" i="3"/>
  <c r="L16" i="3" s="1"/>
  <c r="J16" i="3"/>
  <c r="T16" i="3" s="1"/>
  <c r="U16" i="3" s="1"/>
  <c r="B16" i="3"/>
  <c r="AV14" i="3"/>
  <c r="T14" i="3"/>
  <c r="U14" i="3" s="1"/>
  <c r="P14" i="3"/>
  <c r="K14" i="3"/>
  <c r="S14" i="3" s="1"/>
  <c r="B14" i="3"/>
  <c r="AV13" i="3"/>
  <c r="N13" i="3"/>
  <c r="P13" i="3" s="1"/>
  <c r="R13" i="3" s="1"/>
  <c r="M13" i="3"/>
  <c r="O13" i="3" s="1"/>
  <c r="Q13" i="3" s="1"/>
  <c r="K13" i="3"/>
  <c r="L13" i="3" s="1"/>
  <c r="J13" i="3"/>
  <c r="T13" i="3" s="1"/>
  <c r="U13" i="3" s="1"/>
  <c r="B13" i="3"/>
  <c r="AV12" i="3"/>
  <c r="N12" i="3"/>
  <c r="P12" i="3" s="1"/>
  <c r="R12" i="3" s="1"/>
  <c r="M12" i="3"/>
  <c r="O12" i="3" s="1"/>
  <c r="K12" i="3"/>
  <c r="S12" i="3" s="1"/>
  <c r="J12" i="3"/>
  <c r="T12" i="3" s="1"/>
  <c r="U12" i="3" s="1"/>
  <c r="V12" i="3" s="1"/>
  <c r="W12" i="3" s="1"/>
  <c r="Y12" i="3" s="1"/>
  <c r="Z12" i="3" s="1"/>
  <c r="AA12" i="3" s="1"/>
  <c r="B12" i="3"/>
  <c r="AV11" i="3"/>
  <c r="N11" i="3"/>
  <c r="P11" i="3" s="1"/>
  <c r="M11" i="3"/>
  <c r="O11" i="3" s="1"/>
  <c r="Q11" i="3" s="1"/>
  <c r="K11" i="3"/>
  <c r="S11" i="3" s="1"/>
  <c r="J11" i="3"/>
  <c r="T11" i="3" s="1"/>
  <c r="U11" i="3" s="1"/>
  <c r="B11" i="3"/>
  <c r="AV10" i="3"/>
  <c r="N10" i="3"/>
  <c r="P10" i="3" s="1"/>
  <c r="R10" i="3" s="1"/>
  <c r="M10" i="3"/>
  <c r="O10" i="3" s="1"/>
  <c r="Q10" i="3" s="1"/>
  <c r="K10" i="3"/>
  <c r="L10" i="3" s="1"/>
  <c r="J10" i="3"/>
  <c r="T10" i="3" s="1"/>
  <c r="U10" i="3" s="1"/>
  <c r="B10" i="3"/>
  <c r="AV9" i="3"/>
  <c r="N9" i="3"/>
  <c r="P9" i="3" s="1"/>
  <c r="M9" i="3"/>
  <c r="O9" i="3" s="1"/>
  <c r="Q9" i="3" s="1"/>
  <c r="K9" i="3"/>
  <c r="L9" i="3" s="1"/>
  <c r="J9" i="3"/>
  <c r="T9" i="3" s="1"/>
  <c r="U9" i="3" s="1"/>
  <c r="B9" i="3"/>
  <c r="AV8" i="3"/>
  <c r="N8" i="3"/>
  <c r="P8" i="3" s="1"/>
  <c r="R8" i="3" s="1"/>
  <c r="M8" i="3"/>
  <c r="O8" i="3" s="1"/>
  <c r="Q8" i="3" s="1"/>
  <c r="K8" i="3"/>
  <c r="L8" i="3" s="1"/>
  <c r="J8" i="3"/>
  <c r="T8" i="3" s="1"/>
  <c r="U8" i="3" s="1"/>
  <c r="B8" i="3"/>
  <c r="AV7" i="3"/>
  <c r="N7" i="3"/>
  <c r="P7" i="3" s="1"/>
  <c r="M7" i="3"/>
  <c r="O7" i="3" s="1"/>
  <c r="Q7" i="3" s="1"/>
  <c r="K7" i="3"/>
  <c r="S7" i="3" s="1"/>
  <c r="J7" i="3"/>
  <c r="T7" i="3" s="1"/>
  <c r="U7" i="3" s="1"/>
  <c r="B7" i="3"/>
  <c r="AV6" i="3"/>
  <c r="N6" i="3"/>
  <c r="P6" i="3" s="1"/>
  <c r="R6" i="3" s="1"/>
  <c r="M6" i="3"/>
  <c r="O6" i="3" s="1"/>
  <c r="K6" i="3"/>
  <c r="L6" i="3" s="1"/>
  <c r="J6" i="3"/>
  <c r="T6" i="3" s="1"/>
  <c r="U6" i="3" s="1"/>
  <c r="B6" i="3"/>
  <c r="AV5" i="3"/>
  <c r="N5" i="3"/>
  <c r="P5" i="3" s="1"/>
  <c r="R5" i="3" s="1"/>
  <c r="M5" i="3"/>
  <c r="O5" i="3" s="1"/>
  <c r="Q5" i="3" s="1"/>
  <c r="K5" i="3"/>
  <c r="L5" i="3" s="1"/>
  <c r="J5" i="3"/>
  <c r="T5" i="3" s="1"/>
  <c r="U5" i="3" s="1"/>
  <c r="B5" i="3"/>
  <c r="AV4" i="3"/>
  <c r="AF4" i="3"/>
  <c r="AG4" i="3" s="1"/>
  <c r="N4" i="3"/>
  <c r="P4" i="3" s="1"/>
  <c r="M4" i="3"/>
  <c r="O4" i="3" s="1"/>
  <c r="K4" i="3"/>
  <c r="S4" i="3" s="1"/>
  <c r="J4" i="3"/>
  <c r="T4" i="3" s="1"/>
  <c r="U4" i="3" s="1"/>
  <c r="B4" i="3"/>
  <c r="T3" i="3"/>
  <c r="U3" i="3" s="1"/>
  <c r="R3" i="3"/>
  <c r="Q3" i="3"/>
  <c r="AF2" i="3"/>
  <c r="AG2" i="3" s="1"/>
  <c r="T2" i="3"/>
  <c r="U2" i="3" s="1"/>
  <c r="S2" i="3"/>
  <c r="R2" i="3"/>
  <c r="K2" i="3"/>
  <c r="L2" i="3" s="1"/>
  <c r="B2" i="3"/>
  <c r="T1" i="3"/>
  <c r="M106" i="4"/>
  <c r="O106" i="4" s="1"/>
  <c r="K106" i="4"/>
  <c r="S106" i="4" s="1"/>
  <c r="J106" i="4"/>
  <c r="T106" i="4" s="1"/>
  <c r="V106" i="4" s="1"/>
  <c r="W106" i="4" s="1"/>
  <c r="C106" i="4"/>
  <c r="M105" i="4"/>
  <c r="O105" i="4" s="1"/>
  <c r="K105" i="4"/>
  <c r="L105" i="4" s="1"/>
  <c r="J105" i="4"/>
  <c r="T105" i="4" s="1"/>
  <c r="V105" i="4" s="1"/>
  <c r="C105" i="4"/>
  <c r="P104" i="4"/>
  <c r="M104" i="4"/>
  <c r="O104" i="4" s="1"/>
  <c r="K104" i="4"/>
  <c r="S104" i="4" s="1"/>
  <c r="J104" i="4"/>
  <c r="T104" i="4" s="1"/>
  <c r="V104" i="4" s="1"/>
  <c r="C104" i="4"/>
  <c r="P103" i="4"/>
  <c r="M103" i="4"/>
  <c r="O103" i="4" s="1"/>
  <c r="K103" i="4"/>
  <c r="L103" i="4" s="1"/>
  <c r="J103" i="4"/>
  <c r="T103" i="4" s="1"/>
  <c r="V103" i="4" s="1"/>
  <c r="C103" i="4"/>
  <c r="P102" i="4"/>
  <c r="M102" i="4"/>
  <c r="O102" i="4" s="1"/>
  <c r="K102" i="4"/>
  <c r="L102" i="4" s="1"/>
  <c r="J102" i="4"/>
  <c r="T102" i="4" s="1"/>
  <c r="V102" i="4" s="1"/>
  <c r="C102" i="4"/>
  <c r="P101" i="4"/>
  <c r="M101" i="4"/>
  <c r="O101" i="4" s="1"/>
  <c r="K101" i="4"/>
  <c r="S101" i="4" s="1"/>
  <c r="J101" i="4"/>
  <c r="T101" i="4" s="1"/>
  <c r="V101" i="4" s="1"/>
  <c r="C101" i="4"/>
  <c r="P100" i="4"/>
  <c r="M100" i="4"/>
  <c r="O100" i="4" s="1"/>
  <c r="K100" i="4"/>
  <c r="L100" i="4" s="1"/>
  <c r="J100" i="4"/>
  <c r="T100" i="4" s="1"/>
  <c r="V100" i="4" s="1"/>
  <c r="C100" i="4"/>
  <c r="P99" i="4"/>
  <c r="M99" i="4"/>
  <c r="O99" i="4" s="1"/>
  <c r="K99" i="4"/>
  <c r="S99" i="4" s="1"/>
  <c r="J99" i="4"/>
  <c r="T99" i="4" s="1"/>
  <c r="V99" i="4" s="1"/>
  <c r="C99" i="4"/>
  <c r="P98" i="4"/>
  <c r="M98" i="4"/>
  <c r="O98" i="4" s="1"/>
  <c r="K98" i="4"/>
  <c r="S98" i="4" s="1"/>
  <c r="J98" i="4"/>
  <c r="T98" i="4" s="1"/>
  <c r="V98" i="4" s="1"/>
  <c r="C98" i="4"/>
  <c r="P97" i="4"/>
  <c r="M97" i="4"/>
  <c r="O97" i="4" s="1"/>
  <c r="K97" i="4"/>
  <c r="L97" i="4" s="1"/>
  <c r="J97" i="4"/>
  <c r="T97" i="4" s="1"/>
  <c r="V97" i="4" s="1"/>
  <c r="C97" i="4"/>
  <c r="P96" i="4"/>
  <c r="M96" i="4"/>
  <c r="O96" i="4" s="1"/>
  <c r="K96" i="4"/>
  <c r="S96" i="4" s="1"/>
  <c r="J96" i="4"/>
  <c r="T96" i="4" s="1"/>
  <c r="V96" i="4" s="1"/>
  <c r="C96" i="4"/>
  <c r="P95" i="4"/>
  <c r="M95" i="4"/>
  <c r="O95" i="4" s="1"/>
  <c r="K95" i="4"/>
  <c r="L95" i="4" s="1"/>
  <c r="J95" i="4"/>
  <c r="T95" i="4" s="1"/>
  <c r="V95" i="4" s="1"/>
  <c r="C95" i="4"/>
  <c r="P94" i="4"/>
  <c r="M94" i="4"/>
  <c r="O94" i="4" s="1"/>
  <c r="K94" i="4"/>
  <c r="S94" i="4" s="1"/>
  <c r="J94" i="4"/>
  <c r="T94" i="4" s="1"/>
  <c r="V94" i="4" s="1"/>
  <c r="C94" i="4"/>
  <c r="P93" i="4"/>
  <c r="M93" i="4"/>
  <c r="O93" i="4" s="1"/>
  <c r="K93" i="4"/>
  <c r="S93" i="4" s="1"/>
  <c r="J93" i="4"/>
  <c r="T93" i="4" s="1"/>
  <c r="V93" i="4" s="1"/>
  <c r="C93" i="4"/>
  <c r="P92" i="4"/>
  <c r="M92" i="4"/>
  <c r="O92" i="4" s="1"/>
  <c r="K92" i="4"/>
  <c r="L92" i="4" s="1"/>
  <c r="J92" i="4"/>
  <c r="T92" i="4" s="1"/>
  <c r="V92" i="4" s="1"/>
  <c r="C92" i="4"/>
  <c r="M88" i="4"/>
  <c r="O88" i="4" s="1"/>
  <c r="K88" i="4"/>
  <c r="S88" i="4" s="1"/>
  <c r="J88" i="4"/>
  <c r="T88" i="4" s="1"/>
  <c r="C88" i="4"/>
  <c r="M87" i="4"/>
  <c r="O87" i="4" s="1"/>
  <c r="K87" i="4"/>
  <c r="L87" i="4" s="1"/>
  <c r="J87" i="4"/>
  <c r="T87" i="4" s="1"/>
  <c r="C87" i="4"/>
  <c r="P86" i="4"/>
  <c r="M86" i="4"/>
  <c r="O86" i="4" s="1"/>
  <c r="K86" i="4"/>
  <c r="S86" i="4" s="1"/>
  <c r="J86" i="4"/>
  <c r="T86" i="4" s="1"/>
  <c r="C86" i="4"/>
  <c r="P85" i="4"/>
  <c r="M85" i="4"/>
  <c r="O85" i="4" s="1"/>
  <c r="K85" i="4"/>
  <c r="L85" i="4" s="1"/>
  <c r="J85" i="4"/>
  <c r="T85" i="4" s="1"/>
  <c r="C85" i="4"/>
  <c r="P84" i="4"/>
  <c r="M84" i="4"/>
  <c r="O84" i="4" s="1"/>
  <c r="K84" i="4"/>
  <c r="L84" i="4" s="1"/>
  <c r="J84" i="4"/>
  <c r="T84" i="4" s="1"/>
  <c r="C84" i="4"/>
  <c r="P83" i="4"/>
  <c r="M83" i="4"/>
  <c r="O83" i="4" s="1"/>
  <c r="K83" i="4"/>
  <c r="L83" i="4" s="1"/>
  <c r="J83" i="4"/>
  <c r="T83" i="4" s="1"/>
  <c r="C83" i="4"/>
  <c r="P82" i="4"/>
  <c r="M82" i="4"/>
  <c r="O82" i="4" s="1"/>
  <c r="K82" i="4"/>
  <c r="S82" i="4" s="1"/>
  <c r="J82" i="4"/>
  <c r="T82" i="4" s="1"/>
  <c r="C82" i="4"/>
  <c r="P81" i="4"/>
  <c r="M81" i="4"/>
  <c r="O81" i="4" s="1"/>
  <c r="K81" i="4"/>
  <c r="S81" i="4" s="1"/>
  <c r="J81" i="4"/>
  <c r="T81" i="4" s="1"/>
  <c r="C81" i="4"/>
  <c r="P80" i="4"/>
  <c r="M80" i="4"/>
  <c r="O80" i="4" s="1"/>
  <c r="K80" i="4"/>
  <c r="L80" i="4" s="1"/>
  <c r="J80" i="4"/>
  <c r="T80" i="4" s="1"/>
  <c r="C80" i="4"/>
  <c r="P79" i="4"/>
  <c r="M79" i="4"/>
  <c r="O79" i="4" s="1"/>
  <c r="K79" i="4"/>
  <c r="S79" i="4" s="1"/>
  <c r="J79" i="4"/>
  <c r="T79" i="4" s="1"/>
  <c r="C79" i="4"/>
  <c r="P78" i="4"/>
  <c r="M78" i="4"/>
  <c r="O78" i="4" s="1"/>
  <c r="K78" i="4"/>
  <c r="S78" i="4" s="1"/>
  <c r="J78" i="4"/>
  <c r="T78" i="4" s="1"/>
  <c r="C78" i="4"/>
  <c r="P77" i="4"/>
  <c r="M77" i="4"/>
  <c r="O77" i="4" s="1"/>
  <c r="K77" i="4"/>
  <c r="L77" i="4" s="1"/>
  <c r="J77" i="4"/>
  <c r="T77" i="4" s="1"/>
  <c r="C77" i="4"/>
  <c r="P76" i="4"/>
  <c r="M76" i="4"/>
  <c r="O76" i="4" s="1"/>
  <c r="K76" i="4"/>
  <c r="L76" i="4" s="1"/>
  <c r="J76" i="4"/>
  <c r="T76" i="4" s="1"/>
  <c r="C76" i="4"/>
  <c r="P71" i="4"/>
  <c r="M71" i="4"/>
  <c r="O71" i="4" s="1"/>
  <c r="K71" i="4"/>
  <c r="L71" i="4" s="1"/>
  <c r="J71" i="4"/>
  <c r="T71" i="4" s="1"/>
  <c r="C71" i="4"/>
  <c r="AJ35" i="4"/>
  <c r="AJ36" i="4" s="1"/>
  <c r="X40" i="4" s="1"/>
  <c r="AE45" i="4" s="1"/>
  <c r="D54" i="4"/>
  <c r="E54" i="4" s="1"/>
  <c r="D53" i="4"/>
  <c r="E53" i="4" s="1"/>
  <c r="D52" i="4"/>
  <c r="E52" i="4" s="1"/>
  <c r="D51" i="4"/>
  <c r="E51" i="4" s="1"/>
  <c r="D50" i="4"/>
  <c r="E50" i="4" s="1"/>
  <c r="D49" i="4"/>
  <c r="E49" i="4" s="1"/>
  <c r="D48" i="4"/>
  <c r="E48" i="4" s="1"/>
  <c r="AB44" i="4"/>
  <c r="X44" i="4"/>
  <c r="AE32" i="4"/>
  <c r="AE31" i="4"/>
  <c r="X38" i="4"/>
  <c r="X39" i="4" s="1"/>
  <c r="AE29" i="4"/>
  <c r="AE28" i="4"/>
  <c r="AE27" i="4"/>
  <c r="AE26" i="4"/>
  <c r="M30" i="4"/>
  <c r="O30" i="4" s="1"/>
  <c r="K30" i="4"/>
  <c r="S30" i="4" s="1"/>
  <c r="J30" i="4"/>
  <c r="T30" i="4" s="1"/>
  <c r="V30" i="4" s="1"/>
  <c r="C30" i="4"/>
  <c r="M29" i="4"/>
  <c r="O29" i="4" s="1"/>
  <c r="K29" i="4"/>
  <c r="S29" i="4" s="1"/>
  <c r="J29" i="4"/>
  <c r="T29" i="4" s="1"/>
  <c r="V29" i="4" s="1"/>
  <c r="C29" i="4"/>
  <c r="M28" i="4"/>
  <c r="O28" i="4" s="1"/>
  <c r="K28" i="4"/>
  <c r="S28" i="4" s="1"/>
  <c r="J28" i="4"/>
  <c r="T28" i="4" s="1"/>
  <c r="V28" i="4" s="1"/>
  <c r="C28" i="4"/>
  <c r="M27" i="4"/>
  <c r="O27" i="4" s="1"/>
  <c r="K27" i="4"/>
  <c r="S27" i="4" s="1"/>
  <c r="J27" i="4"/>
  <c r="T27" i="4" s="1"/>
  <c r="V27" i="4" s="1"/>
  <c r="C27" i="4"/>
  <c r="M26" i="4"/>
  <c r="O26" i="4" s="1"/>
  <c r="K26" i="4"/>
  <c r="S26" i="4" s="1"/>
  <c r="J26" i="4"/>
  <c r="T26" i="4" s="1"/>
  <c r="V26" i="4" s="1"/>
  <c r="C26" i="4"/>
  <c r="M25" i="4"/>
  <c r="O25" i="4" s="1"/>
  <c r="K25" i="4"/>
  <c r="L25" i="4" s="1"/>
  <c r="J25" i="4"/>
  <c r="T25" i="4" s="1"/>
  <c r="V25" i="4" s="1"/>
  <c r="C25" i="4"/>
  <c r="M24" i="4"/>
  <c r="O24" i="4" s="1"/>
  <c r="K24" i="4"/>
  <c r="L24" i="4" s="1"/>
  <c r="J24" i="4"/>
  <c r="T24" i="4" s="1"/>
  <c r="V24" i="4" s="1"/>
  <c r="C24" i="4"/>
  <c r="M23" i="4"/>
  <c r="O23" i="4" s="1"/>
  <c r="K23" i="4"/>
  <c r="S23" i="4" s="1"/>
  <c r="J23" i="4"/>
  <c r="T23" i="4" s="1"/>
  <c r="V23" i="4" s="1"/>
  <c r="C23" i="4"/>
  <c r="M22" i="4"/>
  <c r="O22" i="4" s="1"/>
  <c r="K22" i="4"/>
  <c r="L22" i="4" s="1"/>
  <c r="J22" i="4"/>
  <c r="T22" i="4" s="1"/>
  <c r="V22" i="4" s="1"/>
  <c r="C22" i="4"/>
  <c r="C20" i="4"/>
  <c r="AW19" i="4"/>
  <c r="N19" i="4"/>
  <c r="P19" i="4" s="1"/>
  <c r="AD19" i="4" s="1"/>
  <c r="M19" i="4"/>
  <c r="O19" i="4" s="1"/>
  <c r="K19" i="4"/>
  <c r="S19" i="4" s="1"/>
  <c r="J19" i="4"/>
  <c r="T19" i="4" s="1"/>
  <c r="C19" i="4"/>
  <c r="AW17" i="4"/>
  <c r="N17" i="4"/>
  <c r="P17" i="4" s="1"/>
  <c r="M17" i="4"/>
  <c r="O17" i="4" s="1"/>
  <c r="K17" i="4"/>
  <c r="S17" i="4" s="1"/>
  <c r="J17" i="4"/>
  <c r="T17" i="4" s="1"/>
  <c r="C17" i="4"/>
  <c r="AW13" i="4"/>
  <c r="N13" i="4"/>
  <c r="P13" i="4" s="1"/>
  <c r="AD13" i="4" s="1"/>
  <c r="M13" i="4"/>
  <c r="O13" i="4" s="1"/>
  <c r="K13" i="4"/>
  <c r="S13" i="4" s="1"/>
  <c r="J13" i="4"/>
  <c r="T13" i="4" s="1"/>
  <c r="C13" i="4"/>
  <c r="AW10" i="4"/>
  <c r="N10" i="4"/>
  <c r="P10" i="4" s="1"/>
  <c r="AD10" i="4" s="1"/>
  <c r="M10" i="4"/>
  <c r="O10" i="4" s="1"/>
  <c r="K10" i="4"/>
  <c r="L10" i="4" s="1"/>
  <c r="J10" i="4"/>
  <c r="T10" i="4" s="1"/>
  <c r="C10" i="4"/>
  <c r="AW9" i="4"/>
  <c r="N9" i="4"/>
  <c r="P9" i="4" s="1"/>
  <c r="AD9" i="4" s="1"/>
  <c r="M9" i="4"/>
  <c r="O9" i="4" s="1"/>
  <c r="K9" i="4"/>
  <c r="L9" i="4" s="1"/>
  <c r="J9" i="4"/>
  <c r="T9" i="4" s="1"/>
  <c r="C9" i="4"/>
  <c r="AW8" i="4"/>
  <c r="N8" i="4"/>
  <c r="P8" i="4" s="1"/>
  <c r="AD8" i="4" s="1"/>
  <c r="M8" i="4"/>
  <c r="O8" i="4" s="1"/>
  <c r="K8" i="4"/>
  <c r="L8" i="4" s="1"/>
  <c r="J8" i="4"/>
  <c r="T8" i="4" s="1"/>
  <c r="C8" i="4"/>
  <c r="AW7" i="4"/>
  <c r="N7" i="4"/>
  <c r="P7" i="4" s="1"/>
  <c r="AD7" i="4" s="1"/>
  <c r="M7" i="4"/>
  <c r="O7" i="4" s="1"/>
  <c r="K7" i="4"/>
  <c r="S7" i="4" s="1"/>
  <c r="J7" i="4"/>
  <c r="T7" i="4" s="1"/>
  <c r="C7" i="4"/>
  <c r="AW5" i="4"/>
  <c r="N5" i="4"/>
  <c r="P5" i="4" s="1"/>
  <c r="M5" i="4"/>
  <c r="O5" i="4" s="1"/>
  <c r="K5" i="4"/>
  <c r="L5" i="4" s="1"/>
  <c r="J5" i="4"/>
  <c r="T5" i="4" s="1"/>
  <c r="C5" i="4"/>
  <c r="T3" i="4"/>
  <c r="T2" i="4"/>
  <c r="K2" i="4"/>
  <c r="L2" i="4" s="1"/>
  <c r="C2" i="4"/>
  <c r="T1" i="4"/>
  <c r="V6" i="4" l="1"/>
  <c r="W6" i="4" s="1"/>
  <c r="U6" i="4"/>
  <c r="AA6" i="4" s="1"/>
  <c r="AD17" i="4"/>
  <c r="AA59" i="4"/>
  <c r="AF35" i="4" s="1"/>
  <c r="V4" i="4"/>
  <c r="U16" i="4"/>
  <c r="U12" i="4"/>
  <c r="U11" i="4"/>
  <c r="V11" i="4"/>
  <c r="W11" i="4" s="1"/>
  <c r="V16" i="4"/>
  <c r="W16" i="4" s="1"/>
  <c r="V15" i="4"/>
  <c r="W15" i="4" s="1"/>
  <c r="V18" i="4"/>
  <c r="W18" i="4" s="1"/>
  <c r="U14" i="4"/>
  <c r="V12" i="4"/>
  <c r="W12" i="4" s="1"/>
  <c r="V14" i="4"/>
  <c r="W14" i="4" s="1"/>
  <c r="U15" i="4"/>
  <c r="U18" i="4"/>
  <c r="AA18" i="4" s="1"/>
  <c r="Q18" i="4"/>
  <c r="R15" i="4"/>
  <c r="R18" i="4"/>
  <c r="R16" i="4"/>
  <c r="Q14" i="4"/>
  <c r="R12" i="4"/>
  <c r="R11" i="4"/>
  <c r="Q15" i="4"/>
  <c r="R14" i="4"/>
  <c r="Q12" i="4"/>
  <c r="Q11" i="4"/>
  <c r="Q16" i="4"/>
  <c r="AC18" i="4"/>
  <c r="AE18" i="4"/>
  <c r="AG14" i="4"/>
  <c r="AH14" i="4" s="1"/>
  <c r="AG16" i="4"/>
  <c r="AH16" i="4" s="1"/>
  <c r="AG18" i="4"/>
  <c r="AH18" i="4" s="1"/>
  <c r="AG12" i="4"/>
  <c r="AH12" i="4" s="1"/>
  <c r="AG15" i="4"/>
  <c r="AH15" i="4" s="1"/>
  <c r="AG11" i="4"/>
  <c r="AH11" i="4" s="1"/>
  <c r="Q3" i="1"/>
  <c r="P7" i="1"/>
  <c r="Z8" i="1"/>
  <c r="AA8" i="1" s="1"/>
  <c r="S9" i="3"/>
  <c r="V16" i="3"/>
  <c r="W16" i="3" s="1"/>
  <c r="Y16" i="3" s="1"/>
  <c r="Z16" i="3" s="1"/>
  <c r="AA16" i="3" s="1"/>
  <c r="P4" i="1"/>
  <c r="V18" i="3"/>
  <c r="W18" i="3" s="1"/>
  <c r="Y18" i="3" s="1"/>
  <c r="Z18" i="3" s="1"/>
  <c r="AA18" i="3" s="1"/>
  <c r="S5" i="3"/>
  <c r="P8" i="2"/>
  <c r="V6" i="3"/>
  <c r="W6" i="3" s="1"/>
  <c r="S10" i="3"/>
  <c r="Z9" i="1"/>
  <c r="AA9" i="1" s="1"/>
  <c r="S6" i="3"/>
  <c r="Z7" i="1"/>
  <c r="AA7" i="1" s="1"/>
  <c r="AC7" i="1" s="1"/>
  <c r="AD7" i="1" s="1"/>
  <c r="AE7" i="1" s="1"/>
  <c r="S16" i="3"/>
  <c r="V9" i="3"/>
  <c r="W9" i="3" s="1"/>
  <c r="Y9" i="3" s="1"/>
  <c r="Z9" i="3" s="1"/>
  <c r="AA9" i="3" s="1"/>
  <c r="V8" i="3"/>
  <c r="W8" i="3" s="1"/>
  <c r="Y8" i="3" s="1"/>
  <c r="Z8" i="3" s="1"/>
  <c r="AA8" i="3" s="1"/>
  <c r="L20" i="3"/>
  <c r="L23" i="3"/>
  <c r="V22" i="3"/>
  <c r="W22" i="3" s="1"/>
  <c r="Y22" i="3" s="1"/>
  <c r="Z22" i="3" s="1"/>
  <c r="AA22" i="3" s="1"/>
  <c r="L4" i="3"/>
  <c r="L7" i="3"/>
  <c r="V19" i="3"/>
  <c r="W19" i="3" s="1"/>
  <c r="Y19" i="3" s="1"/>
  <c r="Z19" i="3" s="1"/>
  <c r="AA19" i="3" s="1"/>
  <c r="L11" i="3"/>
  <c r="AD5" i="4"/>
  <c r="AA58" i="4"/>
  <c r="AE36" i="4" s="1"/>
  <c r="AA57" i="4"/>
  <c r="AF36" i="4" s="1"/>
  <c r="AF33" i="4"/>
  <c r="AG33" i="4"/>
  <c r="AE33" i="4"/>
  <c r="AR29" i="4"/>
  <c r="AR33" i="4"/>
  <c r="AS33" i="4" s="1"/>
  <c r="AR26" i="4"/>
  <c r="AR30" i="4"/>
  <c r="AR25" i="4"/>
  <c r="AR27" i="4"/>
  <c r="AR31" i="4"/>
  <c r="AR28" i="4"/>
  <c r="AR32" i="4"/>
  <c r="AA60" i="4"/>
  <c r="AA50" i="4" s="1"/>
  <c r="AA52" i="4" s="1"/>
  <c r="AA53" i="4" s="1"/>
  <c r="L24" i="3"/>
  <c r="L21" i="3"/>
  <c r="V17" i="3"/>
  <c r="W17" i="3" s="1"/>
  <c r="Y17" i="3" s="1"/>
  <c r="Z17" i="3" s="1"/>
  <c r="AA17" i="3" s="1"/>
  <c r="S17" i="3"/>
  <c r="P9" i="1"/>
  <c r="Z5" i="1"/>
  <c r="AA5" i="1" s="1"/>
  <c r="AC5" i="1" s="1"/>
  <c r="AD5" i="1" s="1"/>
  <c r="AE5" i="1" s="1"/>
  <c r="Z2" i="1"/>
  <c r="AA2" i="1" s="1"/>
  <c r="V23" i="3"/>
  <c r="W23" i="3" s="1"/>
  <c r="Y23" i="3" s="1"/>
  <c r="Z23" i="3" s="1"/>
  <c r="AA23" i="3" s="1"/>
  <c r="V24" i="3"/>
  <c r="W24" i="3" s="1"/>
  <c r="Y24" i="3" s="1"/>
  <c r="Z24" i="3" s="1"/>
  <c r="AA24" i="3" s="1"/>
  <c r="Q23" i="3"/>
  <c r="L12" i="3"/>
  <c r="W55" i="3" s="1"/>
  <c r="AD35" i="3" s="1"/>
  <c r="V5" i="3"/>
  <c r="W5" i="3" s="1"/>
  <c r="AF5" i="3"/>
  <c r="AG5" i="3" s="1"/>
  <c r="U9" i="4"/>
  <c r="V9" i="4"/>
  <c r="W9" i="4" s="1"/>
  <c r="V19" i="4"/>
  <c r="W19" i="4" s="1"/>
  <c r="U19" i="4"/>
  <c r="U8" i="4"/>
  <c r="V8" i="4"/>
  <c r="W8" i="4" s="1"/>
  <c r="V17" i="4"/>
  <c r="U17" i="4"/>
  <c r="V75" i="4"/>
  <c r="W75" i="4" s="1"/>
  <c r="V3" i="4"/>
  <c r="U3" i="4"/>
  <c r="V7" i="4"/>
  <c r="W7" i="4" s="1"/>
  <c r="U7" i="4"/>
  <c r="V13" i="4"/>
  <c r="W13" i="4" s="1"/>
  <c r="U13" i="4"/>
  <c r="U4" i="4"/>
  <c r="V5" i="4"/>
  <c r="W5" i="4" s="1"/>
  <c r="U5" i="4"/>
  <c r="U10" i="4"/>
  <c r="V10" i="4"/>
  <c r="W10" i="4" s="1"/>
  <c r="Z59" i="3"/>
  <c r="AF39" i="3" s="1"/>
  <c r="Z61" i="3"/>
  <c r="AD39" i="3" s="1"/>
  <c r="Z54" i="3"/>
  <c r="Z53" i="3"/>
  <c r="AE36" i="3" s="1"/>
  <c r="Q4" i="3"/>
  <c r="V4" i="3"/>
  <c r="W4" i="3" s="1"/>
  <c r="V11" i="3"/>
  <c r="W11" i="3" s="1"/>
  <c r="Y11" i="3" s="1"/>
  <c r="Z11" i="3" s="1"/>
  <c r="AA11" i="3" s="1"/>
  <c r="P6" i="1"/>
  <c r="AD38" i="1"/>
  <c r="W53" i="3"/>
  <c r="AD34" i="3" s="1"/>
  <c r="Z52" i="3"/>
  <c r="AD37" i="3" s="1"/>
  <c r="W52" i="3"/>
  <c r="AE34" i="3" s="1"/>
  <c r="Z51" i="3"/>
  <c r="AE37" i="3" s="1"/>
  <c r="W51" i="3"/>
  <c r="AF34" i="3" s="1"/>
  <c r="Q7" i="1"/>
  <c r="Q8" i="1"/>
  <c r="Q8" i="2"/>
  <c r="AA32" i="2"/>
  <c r="AF6" i="3"/>
  <c r="AG6" i="3" s="1"/>
  <c r="V10" i="3"/>
  <c r="W10" i="3" s="1"/>
  <c r="Y10" i="3" s="1"/>
  <c r="Z10" i="3" s="1"/>
  <c r="AA10" i="3" s="1"/>
  <c r="V21" i="3"/>
  <c r="W21" i="3" s="1"/>
  <c r="Y21" i="3" s="1"/>
  <c r="Z21" i="3" s="1"/>
  <c r="AA21" i="3" s="1"/>
  <c r="W92" i="4"/>
  <c r="X92" i="4" s="1"/>
  <c r="Y92" i="4" s="1"/>
  <c r="R4" i="3"/>
  <c r="R7" i="3"/>
  <c r="S8" i="3"/>
  <c r="AF10" i="3"/>
  <c r="AG10" i="3" s="1"/>
  <c r="R14" i="3"/>
  <c r="Q17" i="3"/>
  <c r="Q22" i="3"/>
  <c r="Q24" i="3"/>
  <c r="AD37" i="1"/>
  <c r="Q4" i="1"/>
  <c r="W97" i="4"/>
  <c r="W105" i="4"/>
  <c r="Q6" i="3"/>
  <c r="Q12" i="3"/>
  <c r="Q16" i="3"/>
  <c r="Q2" i="1"/>
  <c r="Q5" i="1"/>
  <c r="Z6" i="1"/>
  <c r="AA6" i="1" s="1"/>
  <c r="AC6" i="1" s="1"/>
  <c r="AD6" i="1" s="1"/>
  <c r="AE6" i="1" s="1"/>
  <c r="Q20" i="3"/>
  <c r="Q21" i="3"/>
  <c r="Z4" i="1"/>
  <c r="AA4" i="1" s="1"/>
  <c r="AC4" i="1" s="1"/>
  <c r="V7" i="3"/>
  <c r="W7" i="3" s="1"/>
  <c r="Y7" i="3" s="1"/>
  <c r="Z7" i="3" s="1"/>
  <c r="AA7" i="3" s="1"/>
  <c r="S19" i="3"/>
  <c r="L19" i="3"/>
  <c r="AF13" i="3"/>
  <c r="AG13" i="3" s="1"/>
  <c r="AF12" i="3"/>
  <c r="AG12" i="3" s="1"/>
  <c r="AF11" i="3"/>
  <c r="AG11" i="3" s="1"/>
  <c r="AF7" i="3"/>
  <c r="AG7" i="3" s="1"/>
  <c r="AF14" i="3"/>
  <c r="AG14" i="3" s="1"/>
  <c r="Q18" i="3"/>
  <c r="AD31" i="3"/>
  <c r="AA34" i="2"/>
  <c r="AH25" i="2" s="1"/>
  <c r="AA33" i="2"/>
  <c r="AI25" i="2" s="1"/>
  <c r="Q2" i="2"/>
  <c r="Q5" i="2"/>
  <c r="W96" i="4"/>
  <c r="W104" i="4"/>
  <c r="Q2" i="3"/>
  <c r="AF8" i="3"/>
  <c r="AG8" i="3" s="1"/>
  <c r="R9" i="3"/>
  <c r="R11" i="3"/>
  <c r="V13" i="3"/>
  <c r="W13" i="3" s="1"/>
  <c r="Q19" i="3"/>
  <c r="V20" i="3"/>
  <c r="W20" i="3" s="1"/>
  <c r="Y20" i="3" s="1"/>
  <c r="Z20" i="3" s="1"/>
  <c r="AA20" i="3" s="1"/>
  <c r="P8" i="1"/>
  <c r="Q9" i="1"/>
  <c r="Q3" i="2"/>
  <c r="Q9" i="2"/>
  <c r="S3" i="1"/>
  <c r="AA36" i="1"/>
  <c r="AI28" i="1" s="1"/>
  <c r="Q4" i="2"/>
  <c r="S13" i="3"/>
  <c r="L14" i="3"/>
  <c r="L18" i="3"/>
  <c r="S22" i="3"/>
  <c r="AD36" i="1"/>
  <c r="P2" i="1"/>
  <c r="AA35" i="1"/>
  <c r="AA37" i="1"/>
  <c r="AH28" i="1" s="1"/>
  <c r="P3" i="1"/>
  <c r="Q6" i="1"/>
  <c r="AD35" i="1"/>
  <c r="Q7" i="2"/>
  <c r="Q30" i="4"/>
  <c r="W98" i="4"/>
  <c r="W22" i="4"/>
  <c r="W24" i="4"/>
  <c r="W26" i="4"/>
  <c r="W28" i="4"/>
  <c r="W30" i="4"/>
  <c r="W95" i="4"/>
  <c r="W103" i="4"/>
  <c r="X103" i="4" s="1"/>
  <c r="Y103" i="4" s="1"/>
  <c r="W100" i="4"/>
  <c r="W101" i="4"/>
  <c r="W94" i="4"/>
  <c r="W102" i="4"/>
  <c r="W93" i="4"/>
  <c r="W23" i="4"/>
  <c r="W25" i="4"/>
  <c r="W27" i="4"/>
  <c r="W29" i="4"/>
  <c r="W99" i="4"/>
  <c r="Q7" i="4"/>
  <c r="Q13" i="4"/>
  <c r="R13" i="4"/>
  <c r="Q5" i="4"/>
  <c r="Q10" i="4"/>
  <c r="R2" i="4"/>
  <c r="Q27" i="4"/>
  <c r="R7" i="4"/>
  <c r="Q2" i="4"/>
  <c r="R17" i="4"/>
  <c r="Q22" i="4"/>
  <c r="Q24" i="4"/>
  <c r="L26" i="4"/>
  <c r="L93" i="4"/>
  <c r="L30" i="4"/>
  <c r="V80" i="4"/>
  <c r="S84" i="4"/>
  <c r="V88" i="4"/>
  <c r="V77" i="4"/>
  <c r="V79" i="4"/>
  <c r="W79" i="4" s="1"/>
  <c r="L28" i="4"/>
  <c r="V82" i="4"/>
  <c r="V85" i="4"/>
  <c r="V76" i="4"/>
  <c r="V84" i="4"/>
  <c r="W84" i="4" s="1"/>
  <c r="V87" i="4"/>
  <c r="V81" i="4"/>
  <c r="V74" i="4"/>
  <c r="S22" i="4"/>
  <c r="V78" i="4"/>
  <c r="V73" i="4"/>
  <c r="Q29" i="4"/>
  <c r="V71" i="4"/>
  <c r="W71" i="4" s="1"/>
  <c r="X71" i="4" s="1"/>
  <c r="Y71" i="4" s="1"/>
  <c r="V83" i="4"/>
  <c r="V86" i="4"/>
  <c r="V72" i="4"/>
  <c r="R10" i="4"/>
  <c r="Q26" i="4"/>
  <c r="Q76" i="4"/>
  <c r="L82" i="4"/>
  <c r="S83" i="4"/>
  <c r="R72" i="4"/>
  <c r="Q19" i="4"/>
  <c r="R3" i="4"/>
  <c r="R9" i="4"/>
  <c r="R19" i="4"/>
  <c r="L23" i="4"/>
  <c r="L78" i="4"/>
  <c r="Q72" i="4"/>
  <c r="Q3" i="4"/>
  <c r="Q9" i="4"/>
  <c r="AE30" i="4"/>
  <c r="AM27" i="4" s="1"/>
  <c r="Q8" i="4"/>
  <c r="Q17" i="4"/>
  <c r="Q23" i="4"/>
  <c r="Q25" i="4"/>
  <c r="Q28" i="4"/>
  <c r="AG7" i="4"/>
  <c r="AH7" i="4" s="1"/>
  <c r="Q71" i="4"/>
  <c r="L98" i="4"/>
  <c r="R75" i="4"/>
  <c r="Q98" i="4"/>
  <c r="R104" i="4"/>
  <c r="Q106" i="4"/>
  <c r="Q75" i="4"/>
  <c r="R73" i="4"/>
  <c r="R74" i="4"/>
  <c r="Q97" i="4"/>
  <c r="Q73" i="4"/>
  <c r="Q74" i="4"/>
  <c r="W17" i="4"/>
  <c r="W4" i="4"/>
  <c r="X4" i="4" s="1"/>
  <c r="Q77" i="4"/>
  <c r="Q100" i="4"/>
  <c r="Q103" i="4"/>
  <c r="L7" i="4"/>
  <c r="S24" i="4"/>
  <c r="S97" i="4"/>
  <c r="AG19" i="4"/>
  <c r="AH19" i="4" s="1"/>
  <c r="S71" i="4"/>
  <c r="S103" i="4"/>
  <c r="Q87" i="4"/>
  <c r="S80" i="4"/>
  <c r="R99" i="4"/>
  <c r="R83" i="4"/>
  <c r="S2" i="4"/>
  <c r="S5" i="4"/>
  <c r="Q83" i="4"/>
  <c r="S85" i="4"/>
  <c r="Q94" i="4"/>
  <c r="Q99" i="4"/>
  <c r="Q104" i="4"/>
  <c r="R4" i="4"/>
  <c r="AG2" i="4"/>
  <c r="AH2" i="4" s="1"/>
  <c r="L13" i="4"/>
  <c r="L17" i="4"/>
  <c r="S77" i="4"/>
  <c r="L81" i="4"/>
  <c r="Q82" i="4"/>
  <c r="Q93" i="4"/>
  <c r="S100" i="4"/>
  <c r="S8" i="4"/>
  <c r="Q81" i="4"/>
  <c r="Q92" i="4"/>
  <c r="L96" i="4"/>
  <c r="AG4" i="4"/>
  <c r="AH4" i="4" s="1"/>
  <c r="Q80" i="4"/>
  <c r="Q86" i="4"/>
  <c r="R92" i="4"/>
  <c r="Q96" i="4"/>
  <c r="Q102" i="4"/>
  <c r="Q4" i="4"/>
  <c r="AG13" i="4"/>
  <c r="AH13" i="4" s="1"/>
  <c r="L19" i="4"/>
  <c r="L79" i="4"/>
  <c r="S92" i="4"/>
  <c r="Q95" i="4"/>
  <c r="R96" i="4"/>
  <c r="Q79" i="4"/>
  <c r="Q85" i="4"/>
  <c r="Q88" i="4"/>
  <c r="R95" i="4"/>
  <c r="Q101" i="4"/>
  <c r="Q105" i="4"/>
  <c r="AG17" i="4"/>
  <c r="AH17" i="4" s="1"/>
  <c r="Q78" i="4"/>
  <c r="R79" i="4"/>
  <c r="Q84" i="4"/>
  <c r="S95" i="4"/>
  <c r="L99" i="4"/>
  <c r="R8" i="4"/>
  <c r="R5" i="4"/>
  <c r="S10" i="4"/>
  <c r="S25" i="4"/>
  <c r="L29" i="4"/>
  <c r="R82" i="4"/>
  <c r="R85" i="4"/>
  <c r="R93" i="4"/>
  <c r="R100" i="4"/>
  <c r="R103" i="4"/>
  <c r="R76" i="4"/>
  <c r="L101" i="4"/>
  <c r="R102" i="4"/>
  <c r="L104" i="4"/>
  <c r="AG5" i="4"/>
  <c r="AH5" i="4" s="1"/>
  <c r="L27" i="4"/>
  <c r="L86" i="4"/>
  <c r="L94" i="4"/>
  <c r="S76" i="4"/>
  <c r="R78" i="4"/>
  <c r="R81" i="4"/>
  <c r="R84" i="4"/>
  <c r="S87" i="4"/>
  <c r="L88" i="4"/>
  <c r="R98" i="4"/>
  <c r="S102" i="4"/>
  <c r="S105" i="4"/>
  <c r="L106" i="4"/>
  <c r="S9" i="4"/>
  <c r="R101" i="4"/>
  <c r="AG8" i="4"/>
  <c r="AH8" i="4" s="1"/>
  <c r="AG10" i="4"/>
  <c r="AH10" i="4" s="1"/>
  <c r="R86" i="4"/>
  <c r="R94" i="4"/>
  <c r="R71" i="4"/>
  <c r="R77" i="4"/>
  <c r="R80" i="4"/>
  <c r="R97" i="4"/>
  <c r="X6" i="4" l="1"/>
  <c r="M5" i="12"/>
  <c r="M9" i="12"/>
  <c r="M13" i="12"/>
  <c r="M17" i="12"/>
  <c r="M21" i="12"/>
  <c r="M25" i="12"/>
  <c r="M29" i="12"/>
  <c r="M33" i="12"/>
  <c r="M37" i="12"/>
  <c r="M41" i="12"/>
  <c r="M45" i="12"/>
  <c r="M49" i="12"/>
  <c r="M53" i="12"/>
  <c r="M57" i="12"/>
  <c r="M61" i="12"/>
  <c r="M65" i="12"/>
  <c r="M69" i="12"/>
  <c r="M73" i="12"/>
  <c r="M77" i="12"/>
  <c r="M81" i="12"/>
  <c r="M85" i="12"/>
  <c r="M89" i="12"/>
  <c r="M93" i="12"/>
  <c r="M97" i="12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M189" i="12"/>
  <c r="M193" i="12"/>
  <c r="M197" i="12"/>
  <c r="M201" i="12"/>
  <c r="M205" i="12"/>
  <c r="M209" i="12"/>
  <c r="M213" i="12"/>
  <c r="M217" i="12"/>
  <c r="M221" i="12"/>
  <c r="M225" i="12"/>
  <c r="M229" i="12"/>
  <c r="M233" i="12"/>
  <c r="M237" i="12"/>
  <c r="M241" i="12"/>
  <c r="M245" i="12"/>
  <c r="M249" i="12"/>
  <c r="M253" i="12"/>
  <c r="M257" i="12"/>
  <c r="M261" i="12"/>
  <c r="M265" i="12"/>
  <c r="M269" i="12"/>
  <c r="M273" i="12"/>
  <c r="M277" i="12"/>
  <c r="M281" i="12"/>
  <c r="M285" i="12"/>
  <c r="M289" i="12"/>
  <c r="M293" i="12"/>
  <c r="M297" i="12"/>
  <c r="M301" i="12"/>
  <c r="M305" i="12"/>
  <c r="M309" i="12"/>
  <c r="M313" i="12"/>
  <c r="M317" i="12"/>
  <c r="M321" i="12"/>
  <c r="M325" i="12"/>
  <c r="M329" i="12"/>
  <c r="M6" i="12"/>
  <c r="M10" i="12"/>
  <c r="M14" i="12"/>
  <c r="M18" i="12"/>
  <c r="M22" i="12"/>
  <c r="M26" i="12"/>
  <c r="M30" i="12"/>
  <c r="M34" i="12"/>
  <c r="M38" i="12"/>
  <c r="M42" i="12"/>
  <c r="M46" i="12"/>
  <c r="M50" i="12"/>
  <c r="M54" i="12"/>
  <c r="M58" i="12"/>
  <c r="M62" i="12"/>
  <c r="M66" i="12"/>
  <c r="M70" i="12"/>
  <c r="M74" i="12"/>
  <c r="M78" i="12"/>
  <c r="M82" i="12"/>
  <c r="M86" i="12"/>
  <c r="M90" i="12"/>
  <c r="M94" i="12"/>
  <c r="M98" i="12"/>
  <c r="M102" i="12"/>
  <c r="M106" i="12"/>
  <c r="M110" i="12"/>
  <c r="M114" i="12"/>
  <c r="M118" i="12"/>
  <c r="M122" i="12"/>
  <c r="M126" i="12"/>
  <c r="M130" i="12"/>
  <c r="M134" i="12"/>
  <c r="M138" i="12"/>
  <c r="M142" i="12"/>
  <c r="M146" i="12"/>
  <c r="M150" i="12"/>
  <c r="M154" i="12"/>
  <c r="M158" i="12"/>
  <c r="M162" i="12"/>
  <c r="M166" i="12"/>
  <c r="M170" i="12"/>
  <c r="M174" i="12"/>
  <c r="M178" i="12"/>
  <c r="M182" i="12"/>
  <c r="M186" i="12"/>
  <c r="M190" i="12"/>
  <c r="M194" i="12"/>
  <c r="M198" i="12"/>
  <c r="M202" i="12"/>
  <c r="M206" i="12"/>
  <c r="M210" i="12"/>
  <c r="M214" i="12"/>
  <c r="M218" i="12"/>
  <c r="M222" i="12"/>
  <c r="M226" i="12"/>
  <c r="M230" i="12"/>
  <c r="M234" i="12"/>
  <c r="M238" i="12"/>
  <c r="M242" i="12"/>
  <c r="M246" i="12"/>
  <c r="M250" i="12"/>
  <c r="M254" i="12"/>
  <c r="M258" i="12"/>
  <c r="M262" i="12"/>
  <c r="M266" i="12"/>
  <c r="M270" i="12"/>
  <c r="M274" i="12"/>
  <c r="M278" i="12"/>
  <c r="M282" i="12"/>
  <c r="M286" i="12"/>
  <c r="M290" i="12"/>
  <c r="M294" i="12"/>
  <c r="M298" i="12"/>
  <c r="M302" i="12"/>
  <c r="M306" i="12"/>
  <c r="M310" i="12"/>
  <c r="M314" i="12"/>
  <c r="M318" i="12"/>
  <c r="M322" i="12"/>
  <c r="M326" i="12"/>
  <c r="M330" i="12"/>
  <c r="M334" i="12"/>
  <c r="M338" i="12"/>
  <c r="M342" i="12"/>
  <c r="M3" i="12"/>
  <c r="M7" i="12"/>
  <c r="M11" i="12"/>
  <c r="M15" i="12"/>
  <c r="M19" i="12"/>
  <c r="M23" i="12"/>
  <c r="M27" i="12"/>
  <c r="M31" i="12"/>
  <c r="M35" i="12"/>
  <c r="M39" i="12"/>
  <c r="M43" i="12"/>
  <c r="M47" i="12"/>
  <c r="M51" i="12"/>
  <c r="M55" i="12"/>
  <c r="M59" i="12"/>
  <c r="M63" i="12"/>
  <c r="M67" i="12"/>
  <c r="M71" i="12"/>
  <c r="M75" i="12"/>
  <c r="M79" i="12"/>
  <c r="M83" i="12"/>
  <c r="M87" i="12"/>
  <c r="M91" i="12"/>
  <c r="M95" i="12"/>
  <c r="M99" i="12"/>
  <c r="M103" i="12"/>
  <c r="M107" i="12"/>
  <c r="M111" i="12"/>
  <c r="M115" i="12"/>
  <c r="M119" i="12"/>
  <c r="M123" i="12"/>
  <c r="M127" i="12"/>
  <c r="M131" i="12"/>
  <c r="M135" i="12"/>
  <c r="M139" i="12"/>
  <c r="M143" i="12"/>
  <c r="M147" i="12"/>
  <c r="M151" i="12"/>
  <c r="M155" i="12"/>
  <c r="M159" i="12"/>
  <c r="M163" i="12"/>
  <c r="M167" i="12"/>
  <c r="M171" i="12"/>
  <c r="M175" i="12"/>
  <c r="M179" i="12"/>
  <c r="M183" i="12"/>
  <c r="M187" i="12"/>
  <c r="M191" i="12"/>
  <c r="M195" i="12"/>
  <c r="M199" i="12"/>
  <c r="M203" i="12"/>
  <c r="M207" i="12"/>
  <c r="M211" i="12"/>
  <c r="M215" i="12"/>
  <c r="M219" i="12"/>
  <c r="M223" i="12"/>
  <c r="M227" i="12"/>
  <c r="M231" i="12"/>
  <c r="M235" i="12"/>
  <c r="M239" i="12"/>
  <c r="M243" i="12"/>
  <c r="M247" i="12"/>
  <c r="M251" i="12"/>
  <c r="M255" i="12"/>
  <c r="M259" i="12"/>
  <c r="M263" i="12"/>
  <c r="M267" i="12"/>
  <c r="M271" i="12"/>
  <c r="M275" i="12"/>
  <c r="M279" i="12"/>
  <c r="M283" i="12"/>
  <c r="M287" i="12"/>
  <c r="M291" i="12"/>
  <c r="M295" i="12"/>
  <c r="M299" i="12"/>
  <c r="M303" i="12"/>
  <c r="M307" i="12"/>
  <c r="M311" i="12"/>
  <c r="M315" i="12"/>
  <c r="M319" i="12"/>
  <c r="M323" i="12"/>
  <c r="M327" i="12"/>
  <c r="M331" i="12"/>
  <c r="M335" i="12"/>
  <c r="M339" i="12"/>
  <c r="M16" i="12"/>
  <c r="M32" i="12"/>
  <c r="M48" i="12"/>
  <c r="M64" i="12"/>
  <c r="M80" i="12"/>
  <c r="M96" i="12"/>
  <c r="M112" i="12"/>
  <c r="M128" i="12"/>
  <c r="M144" i="12"/>
  <c r="M160" i="12"/>
  <c r="M176" i="12"/>
  <c r="M192" i="12"/>
  <c r="M208" i="12"/>
  <c r="M224" i="12"/>
  <c r="M240" i="12"/>
  <c r="M256" i="12"/>
  <c r="M272" i="12"/>
  <c r="M288" i="12"/>
  <c r="M304" i="12"/>
  <c r="M320" i="12"/>
  <c r="M333" i="12"/>
  <c r="M341" i="12"/>
  <c r="M346" i="12"/>
  <c r="M350" i="12"/>
  <c r="M354" i="12"/>
  <c r="M358" i="12"/>
  <c r="M362" i="12"/>
  <c r="M366" i="12"/>
  <c r="M370" i="12"/>
  <c r="M374" i="12"/>
  <c r="M378" i="12"/>
  <c r="M382" i="12"/>
  <c r="M386" i="12"/>
  <c r="M390" i="12"/>
  <c r="M394" i="12"/>
  <c r="M398" i="12"/>
  <c r="M402" i="12"/>
  <c r="M406" i="12"/>
  <c r="M410" i="12"/>
  <c r="M414" i="12"/>
  <c r="M418" i="12"/>
  <c r="M422" i="12"/>
  <c r="M426" i="12"/>
  <c r="M430" i="12"/>
  <c r="M434" i="12"/>
  <c r="M438" i="12"/>
  <c r="M442" i="12"/>
  <c r="M446" i="12"/>
  <c r="M450" i="12"/>
  <c r="M454" i="12"/>
  <c r="M458" i="12"/>
  <c r="M462" i="12"/>
  <c r="M466" i="12"/>
  <c r="M470" i="12"/>
  <c r="M474" i="12"/>
  <c r="M478" i="12"/>
  <c r="M482" i="12"/>
  <c r="M486" i="12"/>
  <c r="M490" i="12"/>
  <c r="M494" i="12"/>
  <c r="M498" i="12"/>
  <c r="M502" i="12"/>
  <c r="M506" i="12"/>
  <c r="M510" i="12"/>
  <c r="M514" i="12"/>
  <c r="M518" i="12"/>
  <c r="M522" i="12"/>
  <c r="M526" i="12"/>
  <c r="M530" i="12"/>
  <c r="M534" i="12"/>
  <c r="M538" i="12"/>
  <c r="M542" i="12"/>
  <c r="M546" i="12"/>
  <c r="M550" i="12"/>
  <c r="M554" i="12"/>
  <c r="M558" i="12"/>
  <c r="M562" i="12"/>
  <c r="M566" i="12"/>
  <c r="M570" i="12"/>
  <c r="M574" i="12"/>
  <c r="M578" i="12"/>
  <c r="M582" i="12"/>
  <c r="M586" i="12"/>
  <c r="M590" i="12"/>
  <c r="M594" i="12"/>
  <c r="M4" i="12"/>
  <c r="M20" i="12"/>
  <c r="M36" i="12"/>
  <c r="M52" i="12"/>
  <c r="M68" i="12"/>
  <c r="M84" i="12"/>
  <c r="M100" i="12"/>
  <c r="M116" i="12"/>
  <c r="M132" i="12"/>
  <c r="M148" i="12"/>
  <c r="M164" i="12"/>
  <c r="M180" i="12"/>
  <c r="M196" i="12"/>
  <c r="M212" i="12"/>
  <c r="M228" i="12"/>
  <c r="M244" i="12"/>
  <c r="M260" i="12"/>
  <c r="M276" i="12"/>
  <c r="M292" i="12"/>
  <c r="M308" i="12"/>
  <c r="M324" i="12"/>
  <c r="M336" i="12"/>
  <c r="M343" i="12"/>
  <c r="M347" i="12"/>
  <c r="M351" i="12"/>
  <c r="M355" i="12"/>
  <c r="M359" i="12"/>
  <c r="M363" i="12"/>
  <c r="M367" i="12"/>
  <c r="M371" i="12"/>
  <c r="M375" i="12"/>
  <c r="M379" i="12"/>
  <c r="M383" i="12"/>
  <c r="M387" i="12"/>
  <c r="M391" i="12"/>
  <c r="M395" i="12"/>
  <c r="M399" i="12"/>
  <c r="M403" i="12"/>
  <c r="M407" i="12"/>
  <c r="M411" i="12"/>
  <c r="M415" i="12"/>
  <c r="M419" i="12"/>
  <c r="M423" i="12"/>
  <c r="M427" i="12"/>
  <c r="M431" i="12"/>
  <c r="M435" i="12"/>
  <c r="M439" i="12"/>
  <c r="M443" i="12"/>
  <c r="M447" i="12"/>
  <c r="M451" i="12"/>
  <c r="M455" i="12"/>
  <c r="M459" i="12"/>
  <c r="M463" i="12"/>
  <c r="M467" i="12"/>
  <c r="M471" i="12"/>
  <c r="M475" i="12"/>
  <c r="M479" i="12"/>
  <c r="M483" i="12"/>
  <c r="M487" i="12"/>
  <c r="M491" i="12"/>
  <c r="M495" i="12"/>
  <c r="M499" i="12"/>
  <c r="M503" i="12"/>
  <c r="M507" i="12"/>
  <c r="M511" i="12"/>
  <c r="M515" i="12"/>
  <c r="M519" i="12"/>
  <c r="M523" i="12"/>
  <c r="M527" i="12"/>
  <c r="M531" i="12"/>
  <c r="M535" i="12"/>
  <c r="M539" i="12"/>
  <c r="M543" i="12"/>
  <c r="M547" i="12"/>
  <c r="M551" i="12"/>
  <c r="M555" i="12"/>
  <c r="M559" i="12"/>
  <c r="M563" i="12"/>
  <c r="M567" i="12"/>
  <c r="M571" i="12"/>
  <c r="M575" i="12"/>
  <c r="M579" i="12"/>
  <c r="M583" i="12"/>
  <c r="M587" i="12"/>
  <c r="M591" i="12"/>
  <c r="M8" i="12"/>
  <c r="M24" i="12"/>
  <c r="M40" i="12"/>
  <c r="M56" i="12"/>
  <c r="M72" i="12"/>
  <c r="M88" i="12"/>
  <c r="M104" i="12"/>
  <c r="M120" i="12"/>
  <c r="M136" i="12"/>
  <c r="M152" i="12"/>
  <c r="M168" i="12"/>
  <c r="M184" i="12"/>
  <c r="M200" i="12"/>
  <c r="M216" i="12"/>
  <c r="M232" i="12"/>
  <c r="M248" i="12"/>
  <c r="M264" i="12"/>
  <c r="M280" i="12"/>
  <c r="M296" i="12"/>
  <c r="M312" i="12"/>
  <c r="M328" i="12"/>
  <c r="M337" i="12"/>
  <c r="M344" i="12"/>
  <c r="M348" i="12"/>
  <c r="M352" i="12"/>
  <c r="M356" i="12"/>
  <c r="M360" i="12"/>
  <c r="M364" i="12"/>
  <c r="M368" i="12"/>
  <c r="M372" i="12"/>
  <c r="M376" i="12"/>
  <c r="M380" i="12"/>
  <c r="M384" i="12"/>
  <c r="M388" i="12"/>
  <c r="M392" i="12"/>
  <c r="M396" i="12"/>
  <c r="M400" i="12"/>
  <c r="M404" i="12"/>
  <c r="M408" i="12"/>
  <c r="M412" i="12"/>
  <c r="M416" i="12"/>
  <c r="M420" i="12"/>
  <c r="M424" i="12"/>
  <c r="M428" i="12"/>
  <c r="M432" i="12"/>
  <c r="M436" i="12"/>
  <c r="M440" i="12"/>
  <c r="M444" i="12"/>
  <c r="M448" i="12"/>
  <c r="M452" i="12"/>
  <c r="M456" i="12"/>
  <c r="M460" i="12"/>
  <c r="M464" i="12"/>
  <c r="M468" i="12"/>
  <c r="M472" i="12"/>
  <c r="M476" i="12"/>
  <c r="M480" i="12"/>
  <c r="M484" i="12"/>
  <c r="M488" i="12"/>
  <c r="M492" i="12"/>
  <c r="M496" i="12"/>
  <c r="M500" i="12"/>
  <c r="M504" i="12"/>
  <c r="M508" i="12"/>
  <c r="M512" i="12"/>
  <c r="M516" i="12"/>
  <c r="M520" i="12"/>
  <c r="M524" i="12"/>
  <c r="M528" i="12"/>
  <c r="M532" i="12"/>
  <c r="M536" i="12"/>
  <c r="M540" i="12"/>
  <c r="M544" i="12"/>
  <c r="M548" i="12"/>
  <c r="M552" i="12"/>
  <c r="M556" i="12"/>
  <c r="M560" i="12"/>
  <c r="M564" i="12"/>
  <c r="M568" i="12"/>
  <c r="M572" i="12"/>
  <c r="M576" i="12"/>
  <c r="M580" i="12"/>
  <c r="M584" i="12"/>
  <c r="M588" i="12"/>
  <c r="M592" i="12"/>
  <c r="M60" i="12"/>
  <c r="M124" i="12"/>
  <c r="M188" i="12"/>
  <c r="M252" i="12"/>
  <c r="M316" i="12"/>
  <c r="M349" i="12"/>
  <c r="M365" i="12"/>
  <c r="M381" i="12"/>
  <c r="M397" i="12"/>
  <c r="M413" i="12"/>
  <c r="M429" i="12"/>
  <c r="M445" i="12"/>
  <c r="M461" i="12"/>
  <c r="M477" i="12"/>
  <c r="M493" i="12"/>
  <c r="M509" i="12"/>
  <c r="M525" i="12"/>
  <c r="M541" i="12"/>
  <c r="M557" i="12"/>
  <c r="M573" i="12"/>
  <c r="M589" i="12"/>
  <c r="M597" i="12"/>
  <c r="M601" i="12"/>
  <c r="M605" i="12"/>
  <c r="M609" i="12"/>
  <c r="M613" i="12"/>
  <c r="M617" i="12"/>
  <c r="M621" i="12"/>
  <c r="M625" i="12"/>
  <c r="M629" i="12"/>
  <c r="M633" i="12"/>
  <c r="M637" i="12"/>
  <c r="M641" i="12"/>
  <c r="M645" i="12"/>
  <c r="M649" i="12"/>
  <c r="M653" i="12"/>
  <c r="M657" i="12"/>
  <c r="M661" i="12"/>
  <c r="M665" i="12"/>
  <c r="M669" i="12"/>
  <c r="M673" i="12"/>
  <c r="M677" i="12"/>
  <c r="M681" i="12"/>
  <c r="M685" i="12"/>
  <c r="M689" i="12"/>
  <c r="M693" i="12"/>
  <c r="M697" i="12"/>
  <c r="M701" i="12"/>
  <c r="M705" i="12"/>
  <c r="M709" i="12"/>
  <c r="M713" i="12"/>
  <c r="M717" i="12"/>
  <c r="M721" i="12"/>
  <c r="M725" i="12"/>
  <c r="M729" i="12"/>
  <c r="M733" i="12"/>
  <c r="M737" i="12"/>
  <c r="M741" i="12"/>
  <c r="M745" i="12"/>
  <c r="M749" i="12"/>
  <c r="M753" i="12"/>
  <c r="M757" i="12"/>
  <c r="M761" i="12"/>
  <c r="M765" i="12"/>
  <c r="M769" i="12"/>
  <c r="M773" i="12"/>
  <c r="M777" i="12"/>
  <c r="M781" i="12"/>
  <c r="M785" i="12"/>
  <c r="M789" i="12"/>
  <c r="M793" i="12"/>
  <c r="M797" i="12"/>
  <c r="M801" i="12"/>
  <c r="M805" i="12"/>
  <c r="M809" i="12"/>
  <c r="M813" i="12"/>
  <c r="M817" i="12"/>
  <c r="M821" i="12"/>
  <c r="M825" i="12"/>
  <c r="M829" i="12"/>
  <c r="M833" i="12"/>
  <c r="M837" i="12"/>
  <c r="M841" i="12"/>
  <c r="M845" i="12"/>
  <c r="M849" i="12"/>
  <c r="M12" i="12"/>
  <c r="M76" i="12"/>
  <c r="M140" i="12"/>
  <c r="M204" i="12"/>
  <c r="M268" i="12"/>
  <c r="M332" i="12"/>
  <c r="M353" i="12"/>
  <c r="M369" i="12"/>
  <c r="M385" i="12"/>
  <c r="M401" i="12"/>
  <c r="M417" i="12"/>
  <c r="M433" i="12"/>
  <c r="M449" i="12"/>
  <c r="M465" i="12"/>
  <c r="M481" i="12"/>
  <c r="M497" i="12"/>
  <c r="M513" i="12"/>
  <c r="M529" i="12"/>
  <c r="M545" i="12"/>
  <c r="M561" i="12"/>
  <c r="M577" i="12"/>
  <c r="M593" i="12"/>
  <c r="M598" i="12"/>
  <c r="M602" i="12"/>
  <c r="M606" i="12"/>
  <c r="M610" i="12"/>
  <c r="M614" i="12"/>
  <c r="M618" i="12"/>
  <c r="M622" i="12"/>
  <c r="M626" i="12"/>
  <c r="M630" i="12"/>
  <c r="M634" i="12"/>
  <c r="M638" i="12"/>
  <c r="M642" i="12"/>
  <c r="M646" i="12"/>
  <c r="M650" i="12"/>
  <c r="M654" i="12"/>
  <c r="M658" i="12"/>
  <c r="M662" i="12"/>
  <c r="M666" i="12"/>
  <c r="M670" i="12"/>
  <c r="M674" i="12"/>
  <c r="M678" i="12"/>
  <c r="M682" i="12"/>
  <c r="M686" i="12"/>
  <c r="M690" i="12"/>
  <c r="M694" i="12"/>
  <c r="M698" i="12"/>
  <c r="M702" i="12"/>
  <c r="M706" i="12"/>
  <c r="M710" i="12"/>
  <c r="M714" i="12"/>
  <c r="M718" i="12"/>
  <c r="M722" i="12"/>
  <c r="M726" i="12"/>
  <c r="M730" i="12"/>
  <c r="M734" i="12"/>
  <c r="M738" i="12"/>
  <c r="M742" i="12"/>
  <c r="M746" i="12"/>
  <c r="M750" i="12"/>
  <c r="M754" i="12"/>
  <c r="M758" i="12"/>
  <c r="M762" i="12"/>
  <c r="M766" i="12"/>
  <c r="M770" i="12"/>
  <c r="M774" i="12"/>
  <c r="M778" i="12"/>
  <c r="M782" i="12"/>
  <c r="M786" i="12"/>
  <c r="M790" i="12"/>
  <c r="M794" i="12"/>
  <c r="M798" i="12"/>
  <c r="M802" i="12"/>
  <c r="M806" i="12"/>
  <c r="M810" i="12"/>
  <c r="M814" i="12"/>
  <c r="M818" i="12"/>
  <c r="M822" i="12"/>
  <c r="M826" i="12"/>
  <c r="M830" i="12"/>
  <c r="M834" i="12"/>
  <c r="M838" i="12"/>
  <c r="M842" i="12"/>
  <c r="M28" i="12"/>
  <c r="M92" i="12"/>
  <c r="M156" i="12"/>
  <c r="M220" i="12"/>
  <c r="M284" i="12"/>
  <c r="M340" i="12"/>
  <c r="M357" i="12"/>
  <c r="M373" i="12"/>
  <c r="M389" i="12"/>
  <c r="M405" i="12"/>
  <c r="M421" i="12"/>
  <c r="M437" i="12"/>
  <c r="M453" i="12"/>
  <c r="M469" i="12"/>
  <c r="M485" i="12"/>
  <c r="M501" i="12"/>
  <c r="M517" i="12"/>
  <c r="M533" i="12"/>
  <c r="M549" i="12"/>
  <c r="M565" i="12"/>
  <c r="M581" i="12"/>
  <c r="M595" i="12"/>
  <c r="M599" i="12"/>
  <c r="M603" i="12"/>
  <c r="M607" i="12"/>
  <c r="M611" i="12"/>
  <c r="M615" i="12"/>
  <c r="M619" i="12"/>
  <c r="M623" i="12"/>
  <c r="M627" i="12"/>
  <c r="M631" i="12"/>
  <c r="M635" i="12"/>
  <c r="M639" i="12"/>
  <c r="M643" i="12"/>
  <c r="M647" i="12"/>
  <c r="M651" i="12"/>
  <c r="M655" i="12"/>
  <c r="M659" i="12"/>
  <c r="M663" i="12"/>
  <c r="M667" i="12"/>
  <c r="M671" i="12"/>
  <c r="M675" i="12"/>
  <c r="M679" i="12"/>
  <c r="M683" i="12"/>
  <c r="M687" i="12"/>
  <c r="M691" i="12"/>
  <c r="M695" i="12"/>
  <c r="M699" i="12"/>
  <c r="M703" i="12"/>
  <c r="M707" i="12"/>
  <c r="M711" i="12"/>
  <c r="M715" i="12"/>
  <c r="M719" i="12"/>
  <c r="M723" i="12"/>
  <c r="M727" i="12"/>
  <c r="M731" i="12"/>
  <c r="M735" i="12"/>
  <c r="M739" i="12"/>
  <c r="M743" i="12"/>
  <c r="M747" i="12"/>
  <c r="M751" i="12"/>
  <c r="M755" i="12"/>
  <c r="M759" i="12"/>
  <c r="M763" i="12"/>
  <c r="M767" i="12"/>
  <c r="M771" i="12"/>
  <c r="M775" i="12"/>
  <c r="M779" i="12"/>
  <c r="M783" i="12"/>
  <c r="M787" i="12"/>
  <c r="M791" i="12"/>
  <c r="M795" i="12"/>
  <c r="M799" i="12"/>
  <c r="M803" i="12"/>
  <c r="M807" i="12"/>
  <c r="M811" i="12"/>
  <c r="M815" i="12"/>
  <c r="M819" i="12"/>
  <c r="M823" i="12"/>
  <c r="M827" i="12"/>
  <c r="M831" i="12"/>
  <c r="M835" i="12"/>
  <c r="M839" i="12"/>
  <c r="M843" i="12"/>
  <c r="M847" i="12"/>
  <c r="M851" i="12"/>
  <c r="M855" i="12"/>
  <c r="M236" i="12"/>
  <c r="M377" i="12"/>
  <c r="M441" i="12"/>
  <c r="M505" i="12"/>
  <c r="M569" i="12"/>
  <c r="M604" i="12"/>
  <c r="M620" i="12"/>
  <c r="M636" i="12"/>
  <c r="M652" i="12"/>
  <c r="M668" i="12"/>
  <c r="M684" i="12"/>
  <c r="M700" i="12"/>
  <c r="M716" i="12"/>
  <c r="M732" i="12"/>
  <c r="M748" i="12"/>
  <c r="M764" i="12"/>
  <c r="M780" i="12"/>
  <c r="M796" i="12"/>
  <c r="M812" i="12"/>
  <c r="M828" i="12"/>
  <c r="M844" i="12"/>
  <c r="M852" i="12"/>
  <c r="M857" i="12"/>
  <c r="M861" i="12"/>
  <c r="M865" i="12"/>
  <c r="M869" i="12"/>
  <c r="M873" i="12"/>
  <c r="M877" i="12"/>
  <c r="M881" i="12"/>
  <c r="M885" i="12"/>
  <c r="M889" i="12"/>
  <c r="M893" i="12"/>
  <c r="M897" i="12"/>
  <c r="M901" i="12"/>
  <c r="M905" i="12"/>
  <c r="M909" i="12"/>
  <c r="M913" i="12"/>
  <c r="M917" i="12"/>
  <c r="M921" i="12"/>
  <c r="M925" i="12"/>
  <c r="M929" i="12"/>
  <c r="M933" i="12"/>
  <c r="M937" i="12"/>
  <c r="M941" i="12"/>
  <c r="M945" i="12"/>
  <c r="M949" i="12"/>
  <c r="M953" i="12"/>
  <c r="M957" i="12"/>
  <c r="M961" i="12"/>
  <c r="M965" i="12"/>
  <c r="M969" i="12"/>
  <c r="M973" i="12"/>
  <c r="M977" i="12"/>
  <c r="M981" i="12"/>
  <c r="M985" i="12"/>
  <c r="M989" i="12"/>
  <c r="M993" i="12"/>
  <c r="M997" i="12"/>
  <c r="M1001" i="12"/>
  <c r="M1005" i="12"/>
  <c r="M1009" i="12"/>
  <c r="M1013" i="12"/>
  <c r="M1017" i="12"/>
  <c r="M1021" i="12"/>
  <c r="M1025" i="12"/>
  <c r="M1029" i="12"/>
  <c r="M1033" i="12"/>
  <c r="M1037" i="12"/>
  <c r="M1041" i="12"/>
  <c r="M1045" i="12"/>
  <c r="M1049" i="12"/>
  <c r="M1053" i="12"/>
  <c r="M1057" i="12"/>
  <c r="M1061" i="12"/>
  <c r="M1065" i="12"/>
  <c r="M1069" i="12"/>
  <c r="M1073" i="12"/>
  <c r="M1077" i="12"/>
  <c r="M1081" i="12"/>
  <c r="M1085" i="12"/>
  <c r="M1089" i="12"/>
  <c r="M1093" i="12"/>
  <c r="M1097" i="12"/>
  <c r="M1101" i="12"/>
  <c r="M1105" i="12"/>
  <c r="M1109" i="12"/>
  <c r="M1113" i="12"/>
  <c r="M1117" i="12"/>
  <c r="M1121" i="12"/>
  <c r="M1125" i="12"/>
  <c r="M1129" i="12"/>
  <c r="M1133" i="12"/>
  <c r="M1137" i="12"/>
  <c r="M1141" i="12"/>
  <c r="M1145" i="12"/>
  <c r="M1149" i="12"/>
  <c r="M1153" i="12"/>
  <c r="M1157" i="12"/>
  <c r="M1161" i="12"/>
  <c r="M1165" i="12"/>
  <c r="M1169" i="12"/>
  <c r="M1173" i="12"/>
  <c r="M1177" i="12"/>
  <c r="M1181" i="12"/>
  <c r="M1185" i="12"/>
  <c r="M1189" i="12"/>
  <c r="M1193" i="12"/>
  <c r="M1197" i="12"/>
  <c r="M1201" i="12"/>
  <c r="M1205" i="12"/>
  <c r="M1209" i="12"/>
  <c r="M1213" i="12"/>
  <c r="M1217" i="12"/>
  <c r="M1221" i="12"/>
  <c r="M1225" i="12"/>
  <c r="M1229" i="12"/>
  <c r="M1233" i="12"/>
  <c r="M1237" i="12"/>
  <c r="M1241" i="12"/>
  <c r="M1245" i="12"/>
  <c r="M1249" i="12"/>
  <c r="M1253" i="12"/>
  <c r="M1257" i="12"/>
  <c r="M1261" i="12"/>
  <c r="M1265" i="12"/>
  <c r="M1269" i="12"/>
  <c r="M1273" i="12"/>
  <c r="M1277" i="12"/>
  <c r="M1281" i="12"/>
  <c r="M1285" i="12"/>
  <c r="M1289" i="12"/>
  <c r="M1293" i="12"/>
  <c r="M1297" i="12"/>
  <c r="M1301" i="12"/>
  <c r="M1305" i="12"/>
  <c r="M1309" i="12"/>
  <c r="M1313" i="12"/>
  <c r="M1317" i="12"/>
  <c r="M1321" i="12"/>
  <c r="M1325" i="12"/>
  <c r="M1329" i="12"/>
  <c r="M1333" i="12"/>
  <c r="M1337" i="12"/>
  <c r="M1341" i="12"/>
  <c r="M1345" i="12"/>
  <c r="M1349" i="12"/>
  <c r="M1353" i="12"/>
  <c r="M1357" i="12"/>
  <c r="M1361" i="12"/>
  <c r="M1365" i="12"/>
  <c r="M1369" i="12"/>
  <c r="M1373" i="12"/>
  <c r="M1377" i="12"/>
  <c r="M1381" i="12"/>
  <c r="M1385" i="12"/>
  <c r="M1389" i="12"/>
  <c r="M1393" i="12"/>
  <c r="M1397" i="12"/>
  <c r="M1401" i="12"/>
  <c r="M1405" i="12"/>
  <c r="M1409" i="12"/>
  <c r="M1413" i="12"/>
  <c r="M1417" i="12"/>
  <c r="M1421" i="12"/>
  <c r="M1425" i="12"/>
  <c r="M1429" i="12"/>
  <c r="M1433" i="12"/>
  <c r="M1437" i="12"/>
  <c r="M1441" i="12"/>
  <c r="M1445" i="12"/>
  <c r="M44" i="12"/>
  <c r="M300" i="12"/>
  <c r="M393" i="12"/>
  <c r="M457" i="12"/>
  <c r="M521" i="12"/>
  <c r="M585" i="12"/>
  <c r="M608" i="12"/>
  <c r="M624" i="12"/>
  <c r="M640" i="12"/>
  <c r="M656" i="12"/>
  <c r="M672" i="12"/>
  <c r="M688" i="12"/>
  <c r="M704" i="12"/>
  <c r="M720" i="12"/>
  <c r="M736" i="12"/>
  <c r="M752" i="12"/>
  <c r="M768" i="12"/>
  <c r="M784" i="12"/>
  <c r="M800" i="12"/>
  <c r="M816" i="12"/>
  <c r="M832" i="12"/>
  <c r="M846" i="12"/>
  <c r="M853" i="12"/>
  <c r="M858" i="12"/>
  <c r="M862" i="12"/>
  <c r="M866" i="12"/>
  <c r="M870" i="12"/>
  <c r="M874" i="12"/>
  <c r="M878" i="12"/>
  <c r="M882" i="12"/>
  <c r="M886" i="12"/>
  <c r="M890" i="12"/>
  <c r="M894" i="12"/>
  <c r="M898" i="12"/>
  <c r="M902" i="12"/>
  <c r="M906" i="12"/>
  <c r="M910" i="12"/>
  <c r="M914" i="12"/>
  <c r="M918" i="12"/>
  <c r="M922" i="12"/>
  <c r="M926" i="12"/>
  <c r="M930" i="12"/>
  <c r="M934" i="12"/>
  <c r="M938" i="12"/>
  <c r="M942" i="12"/>
  <c r="M946" i="12"/>
  <c r="M950" i="12"/>
  <c r="M954" i="12"/>
  <c r="M958" i="12"/>
  <c r="M962" i="12"/>
  <c r="M966" i="12"/>
  <c r="M970" i="12"/>
  <c r="M974" i="12"/>
  <c r="M978" i="12"/>
  <c r="M982" i="12"/>
  <c r="M986" i="12"/>
  <c r="M990" i="12"/>
  <c r="M994" i="12"/>
  <c r="M998" i="12"/>
  <c r="M1002" i="12"/>
  <c r="M1006" i="12"/>
  <c r="M1010" i="12"/>
  <c r="M1014" i="12"/>
  <c r="M1018" i="12"/>
  <c r="M1022" i="12"/>
  <c r="M1026" i="12"/>
  <c r="M1030" i="12"/>
  <c r="M1034" i="12"/>
  <c r="M1038" i="12"/>
  <c r="M1042" i="12"/>
  <c r="M1046" i="12"/>
  <c r="M1050" i="12"/>
  <c r="M1054" i="12"/>
  <c r="M1058" i="12"/>
  <c r="M1062" i="12"/>
  <c r="M1066" i="12"/>
  <c r="M1070" i="12"/>
  <c r="M1074" i="12"/>
  <c r="M1078" i="12"/>
  <c r="M1082" i="12"/>
  <c r="M1086" i="12"/>
  <c r="M1090" i="12"/>
  <c r="M1094" i="12"/>
  <c r="M1098" i="12"/>
  <c r="M1102" i="12"/>
  <c r="M1106" i="12"/>
  <c r="M1110" i="12"/>
  <c r="M1114" i="12"/>
  <c r="M1118" i="12"/>
  <c r="M1122" i="12"/>
  <c r="M1126" i="12"/>
  <c r="M1130" i="12"/>
  <c r="M1134" i="12"/>
  <c r="M1138" i="12"/>
  <c r="M1142" i="12"/>
  <c r="M1146" i="12"/>
  <c r="M1150" i="12"/>
  <c r="M1154" i="12"/>
  <c r="M1158" i="12"/>
  <c r="M1162" i="12"/>
  <c r="M1166" i="12"/>
  <c r="M1170" i="12"/>
  <c r="M1174" i="12"/>
  <c r="M1178" i="12"/>
  <c r="M1182" i="12"/>
  <c r="M1186" i="12"/>
  <c r="M1190" i="12"/>
  <c r="M1194" i="12"/>
  <c r="M1198" i="12"/>
  <c r="M1202" i="12"/>
  <c r="M1206" i="12"/>
  <c r="M1210" i="12"/>
  <c r="M1214" i="12"/>
  <c r="M1218" i="12"/>
  <c r="M1222" i="12"/>
  <c r="M1226" i="12"/>
  <c r="M1230" i="12"/>
  <c r="M1234" i="12"/>
  <c r="M1238" i="12"/>
  <c r="M1242" i="12"/>
  <c r="M1246" i="12"/>
  <c r="M1250" i="12"/>
  <c r="M1254" i="12"/>
  <c r="M1258" i="12"/>
  <c r="M1262" i="12"/>
  <c r="M1266" i="12"/>
  <c r="M1270" i="12"/>
  <c r="M1274" i="12"/>
  <c r="M1278" i="12"/>
  <c r="M1282" i="12"/>
  <c r="M1286" i="12"/>
  <c r="M1290" i="12"/>
  <c r="M1294" i="12"/>
  <c r="M1298" i="12"/>
  <c r="M1302" i="12"/>
  <c r="M1306" i="12"/>
  <c r="M1310" i="12"/>
  <c r="M1314" i="12"/>
  <c r="M1318" i="12"/>
  <c r="M1322" i="12"/>
  <c r="M1326" i="12"/>
  <c r="M1330" i="12"/>
  <c r="M1334" i="12"/>
  <c r="M1338" i="12"/>
  <c r="M1342" i="12"/>
  <c r="M1346" i="12"/>
  <c r="M1350" i="12"/>
  <c r="M1354" i="12"/>
  <c r="M1358" i="12"/>
  <c r="M1362" i="12"/>
  <c r="M1366" i="12"/>
  <c r="M1370" i="12"/>
  <c r="M1374" i="12"/>
  <c r="M1378" i="12"/>
  <c r="M1382" i="12"/>
  <c r="M1386" i="12"/>
  <c r="M1390" i="12"/>
  <c r="M1394" i="12"/>
  <c r="M1398" i="12"/>
  <c r="M1402" i="12"/>
  <c r="M1406" i="12"/>
  <c r="M1410" i="12"/>
  <c r="M1414" i="12"/>
  <c r="M1418" i="12"/>
  <c r="M1422" i="12"/>
  <c r="M1426" i="12"/>
  <c r="M1430" i="12"/>
  <c r="M1434" i="12"/>
  <c r="M108" i="12"/>
  <c r="M345" i="12"/>
  <c r="M409" i="12"/>
  <c r="M473" i="12"/>
  <c r="M537" i="12"/>
  <c r="M596" i="12"/>
  <c r="M612" i="12"/>
  <c r="M628" i="12"/>
  <c r="M644" i="12"/>
  <c r="M660" i="12"/>
  <c r="M676" i="12"/>
  <c r="M692" i="12"/>
  <c r="M708" i="12"/>
  <c r="M724" i="12"/>
  <c r="M740" i="12"/>
  <c r="M756" i="12"/>
  <c r="M772" i="12"/>
  <c r="M788" i="12"/>
  <c r="M804" i="12"/>
  <c r="M820" i="12"/>
  <c r="M836" i="12"/>
  <c r="M848" i="12"/>
  <c r="M854" i="12"/>
  <c r="M859" i="12"/>
  <c r="M863" i="12"/>
  <c r="M867" i="12"/>
  <c r="M871" i="12"/>
  <c r="M875" i="12"/>
  <c r="M879" i="12"/>
  <c r="M883" i="12"/>
  <c r="M887" i="12"/>
  <c r="M891" i="12"/>
  <c r="M895" i="12"/>
  <c r="M899" i="12"/>
  <c r="M903" i="12"/>
  <c r="M907" i="12"/>
  <c r="M911" i="12"/>
  <c r="M915" i="12"/>
  <c r="M919" i="12"/>
  <c r="M923" i="12"/>
  <c r="M927" i="12"/>
  <c r="M931" i="12"/>
  <c r="M935" i="12"/>
  <c r="M939" i="12"/>
  <c r="M943" i="12"/>
  <c r="M947" i="12"/>
  <c r="M951" i="12"/>
  <c r="M955" i="12"/>
  <c r="M959" i="12"/>
  <c r="M963" i="12"/>
  <c r="M967" i="12"/>
  <c r="M971" i="12"/>
  <c r="M975" i="12"/>
  <c r="M979" i="12"/>
  <c r="M983" i="12"/>
  <c r="M987" i="12"/>
  <c r="M991" i="12"/>
  <c r="M995" i="12"/>
  <c r="M999" i="12"/>
  <c r="M1003" i="12"/>
  <c r="M1007" i="12"/>
  <c r="M1011" i="12"/>
  <c r="M1015" i="12"/>
  <c r="M1019" i="12"/>
  <c r="M1023" i="12"/>
  <c r="M1027" i="12"/>
  <c r="M1031" i="12"/>
  <c r="M1035" i="12"/>
  <c r="M1039" i="12"/>
  <c r="M1043" i="12"/>
  <c r="M1047" i="12"/>
  <c r="M1051" i="12"/>
  <c r="M1055" i="12"/>
  <c r="M1059" i="12"/>
  <c r="M1063" i="12"/>
  <c r="M1067" i="12"/>
  <c r="M1071" i="12"/>
  <c r="M1075" i="12"/>
  <c r="M1079" i="12"/>
  <c r="M1083" i="12"/>
  <c r="M1087" i="12"/>
  <c r="M1091" i="12"/>
  <c r="M1095" i="12"/>
  <c r="M1099" i="12"/>
  <c r="M1103" i="12"/>
  <c r="M1107" i="12"/>
  <c r="M1111" i="12"/>
  <c r="M1115" i="12"/>
  <c r="M1119" i="12"/>
  <c r="M1123" i="12"/>
  <c r="M1127" i="12"/>
  <c r="M1131" i="12"/>
  <c r="M1135" i="12"/>
  <c r="M1139" i="12"/>
  <c r="M1143" i="12"/>
  <c r="M1147" i="12"/>
  <c r="M1151" i="12"/>
  <c r="M1155" i="12"/>
  <c r="M1159" i="12"/>
  <c r="M1163" i="12"/>
  <c r="M1167" i="12"/>
  <c r="M1171" i="12"/>
  <c r="M1175" i="12"/>
  <c r="M1179" i="12"/>
  <c r="M1183" i="12"/>
  <c r="M1187" i="12"/>
  <c r="M1191" i="12"/>
  <c r="M1195" i="12"/>
  <c r="M1199" i="12"/>
  <c r="M1203" i="12"/>
  <c r="M1207" i="12"/>
  <c r="M1211" i="12"/>
  <c r="M1215" i="12"/>
  <c r="M1219" i="12"/>
  <c r="M1223" i="12"/>
  <c r="M1227" i="12"/>
  <c r="M1231" i="12"/>
  <c r="M1235" i="12"/>
  <c r="M1239" i="12"/>
  <c r="M1243" i="12"/>
  <c r="M1247" i="12"/>
  <c r="M1251" i="12"/>
  <c r="M1255" i="12"/>
  <c r="M1259" i="12"/>
  <c r="M1263" i="12"/>
  <c r="M1267" i="12"/>
  <c r="M1271" i="12"/>
  <c r="M1275" i="12"/>
  <c r="M1279" i="12"/>
  <c r="M1283" i="12"/>
  <c r="M1287" i="12"/>
  <c r="M1291" i="12"/>
  <c r="M1295" i="12"/>
  <c r="M1299" i="12"/>
  <c r="M1303" i="12"/>
  <c r="M1307" i="12"/>
  <c r="M1311" i="12"/>
  <c r="M1315" i="12"/>
  <c r="M1319" i="12"/>
  <c r="M1323" i="12"/>
  <c r="M1327" i="12"/>
  <c r="M1331" i="12"/>
  <c r="M1335" i="12"/>
  <c r="M1339" i="12"/>
  <c r="M1343" i="12"/>
  <c r="M1347" i="12"/>
  <c r="M1351" i="12"/>
  <c r="M1355" i="12"/>
  <c r="M1359" i="12"/>
  <c r="M1363" i="12"/>
  <c r="M1367" i="12"/>
  <c r="M1371" i="12"/>
  <c r="M1375" i="12"/>
  <c r="M1379" i="12"/>
  <c r="M1383" i="12"/>
  <c r="M1387" i="12"/>
  <c r="M1391" i="12"/>
  <c r="M1395" i="12"/>
  <c r="M1399" i="12"/>
  <c r="M1403" i="12"/>
  <c r="M1407" i="12"/>
  <c r="M1411" i="12"/>
  <c r="M1415" i="12"/>
  <c r="M1419" i="12"/>
  <c r="M1423" i="12"/>
  <c r="M1427" i="12"/>
  <c r="M1431" i="12"/>
  <c r="M1435" i="12"/>
  <c r="M1439" i="12"/>
  <c r="M1443" i="12"/>
  <c r="M489" i="12"/>
  <c r="M632" i="12"/>
  <c r="M696" i="12"/>
  <c r="M760" i="12"/>
  <c r="M824" i="12"/>
  <c r="M860" i="12"/>
  <c r="M876" i="12"/>
  <c r="M892" i="12"/>
  <c r="M908" i="12"/>
  <c r="M924" i="12"/>
  <c r="M940" i="12"/>
  <c r="M956" i="12"/>
  <c r="M972" i="12"/>
  <c r="M988" i="12"/>
  <c r="M1004" i="12"/>
  <c r="M1020" i="12"/>
  <c r="M1036" i="12"/>
  <c r="M1052" i="12"/>
  <c r="M1068" i="12"/>
  <c r="M1084" i="12"/>
  <c r="M1100" i="12"/>
  <c r="M1116" i="12"/>
  <c r="M1132" i="12"/>
  <c r="M1148" i="12"/>
  <c r="M1164" i="12"/>
  <c r="M1180" i="12"/>
  <c r="M1196" i="12"/>
  <c r="M1212" i="12"/>
  <c r="M1228" i="12"/>
  <c r="M1244" i="12"/>
  <c r="M1260" i="12"/>
  <c r="M1276" i="12"/>
  <c r="M1292" i="12"/>
  <c r="M1308" i="12"/>
  <c r="M1324" i="12"/>
  <c r="M1340" i="12"/>
  <c r="M1356" i="12"/>
  <c r="M1372" i="12"/>
  <c r="M1388" i="12"/>
  <c r="M1404" i="12"/>
  <c r="M1420" i="12"/>
  <c r="M1436" i="12"/>
  <c r="M1444" i="12"/>
  <c r="M1449" i="12"/>
  <c r="M1453" i="12"/>
  <c r="M1457" i="12"/>
  <c r="M1461" i="12"/>
  <c r="M1465" i="12"/>
  <c r="M1469" i="12"/>
  <c r="M1473" i="12"/>
  <c r="M1477" i="12"/>
  <c r="M1481" i="12"/>
  <c r="M1485" i="12"/>
  <c r="M1489" i="12"/>
  <c r="M1493" i="12"/>
  <c r="M1497" i="12"/>
  <c r="M1501" i="12"/>
  <c r="M1505" i="12"/>
  <c r="M1509" i="12"/>
  <c r="M1513" i="12"/>
  <c r="M1517" i="12"/>
  <c r="M1521" i="12"/>
  <c r="M1525" i="12"/>
  <c r="M1529" i="12"/>
  <c r="M1533" i="12"/>
  <c r="M1537" i="12"/>
  <c r="M1541" i="12"/>
  <c r="M1545" i="12"/>
  <c r="M1549" i="12"/>
  <c r="M1553" i="12"/>
  <c r="M1557" i="12"/>
  <c r="M1561" i="12"/>
  <c r="M1565" i="12"/>
  <c r="M1569" i="12"/>
  <c r="M1573" i="12"/>
  <c r="M1577" i="12"/>
  <c r="M1581" i="12"/>
  <c r="M1585" i="12"/>
  <c r="M1589" i="12"/>
  <c r="M1593" i="12"/>
  <c r="M1597" i="12"/>
  <c r="M1601" i="12"/>
  <c r="M1605" i="12"/>
  <c r="M1609" i="12"/>
  <c r="M1613" i="12"/>
  <c r="M1617" i="12"/>
  <c r="M1621" i="12"/>
  <c r="M1625" i="12"/>
  <c r="M1629" i="12"/>
  <c r="M1633" i="12"/>
  <c r="M1637" i="12"/>
  <c r="M1641" i="12"/>
  <c r="M1645" i="12"/>
  <c r="M1649" i="12"/>
  <c r="M1653" i="12"/>
  <c r="M1657" i="12"/>
  <c r="M1661" i="12"/>
  <c r="M1665" i="12"/>
  <c r="M1669" i="12"/>
  <c r="M1673" i="12"/>
  <c r="M1677" i="12"/>
  <c r="M1681" i="12"/>
  <c r="M1685" i="12"/>
  <c r="M1689" i="12"/>
  <c r="M1693" i="12"/>
  <c r="M1697" i="12"/>
  <c r="M1701" i="12"/>
  <c r="M1705" i="12"/>
  <c r="M1709" i="12"/>
  <c r="M1713" i="12"/>
  <c r="M1717" i="12"/>
  <c r="M1721" i="12"/>
  <c r="M1725" i="12"/>
  <c r="M1729" i="12"/>
  <c r="M1733" i="12"/>
  <c r="M1737" i="12"/>
  <c r="M1741" i="12"/>
  <c r="M1745" i="12"/>
  <c r="M1749" i="12"/>
  <c r="M1753" i="12"/>
  <c r="M1757" i="12"/>
  <c r="M1761" i="12"/>
  <c r="M1765" i="12"/>
  <c r="M1769" i="12"/>
  <c r="M1773" i="12"/>
  <c r="M1777" i="12"/>
  <c r="M1781" i="12"/>
  <c r="M1785" i="12"/>
  <c r="M1789" i="12"/>
  <c r="M1793" i="12"/>
  <c r="M1797" i="12"/>
  <c r="M1801" i="12"/>
  <c r="M1805" i="12"/>
  <c r="M1809" i="12"/>
  <c r="M1813" i="12"/>
  <c r="M1817" i="12"/>
  <c r="M1821" i="12"/>
  <c r="M1825" i="12"/>
  <c r="M1829" i="12"/>
  <c r="M1833" i="12"/>
  <c r="M1837" i="12"/>
  <c r="M1841" i="12"/>
  <c r="M1845" i="12"/>
  <c r="M1849" i="12"/>
  <c r="M1853" i="12"/>
  <c r="M1857" i="12"/>
  <c r="M1861" i="12"/>
  <c r="M1865" i="12"/>
  <c r="M1869" i="12"/>
  <c r="M1873" i="12"/>
  <c r="M1877" i="12"/>
  <c r="M1881" i="12"/>
  <c r="M1885" i="12"/>
  <c r="M1889" i="12"/>
  <c r="M1893" i="12"/>
  <c r="M1897" i="12"/>
  <c r="M1901" i="12"/>
  <c r="M1905" i="12"/>
  <c r="M1909" i="12"/>
  <c r="M1913" i="12"/>
  <c r="M1917" i="12"/>
  <c r="M1921" i="12"/>
  <c r="M1925" i="12"/>
  <c r="M1929" i="12"/>
  <c r="M1933" i="12"/>
  <c r="M1937" i="12"/>
  <c r="M1941" i="12"/>
  <c r="M1945" i="12"/>
  <c r="M1949" i="12"/>
  <c r="M1953" i="12"/>
  <c r="M172" i="12"/>
  <c r="M553" i="12"/>
  <c r="M648" i="12"/>
  <c r="M712" i="12"/>
  <c r="M776" i="12"/>
  <c r="M840" i="12"/>
  <c r="M864" i="12"/>
  <c r="M880" i="12"/>
  <c r="M896" i="12"/>
  <c r="M912" i="12"/>
  <c r="M928" i="12"/>
  <c r="M944" i="12"/>
  <c r="M960" i="12"/>
  <c r="M976" i="12"/>
  <c r="M992" i="12"/>
  <c r="M1008" i="12"/>
  <c r="M1024" i="12"/>
  <c r="M1040" i="12"/>
  <c r="M1056" i="12"/>
  <c r="M1072" i="12"/>
  <c r="M1088" i="12"/>
  <c r="M1104" i="12"/>
  <c r="M1120" i="12"/>
  <c r="M1136" i="12"/>
  <c r="M1152" i="12"/>
  <c r="M1168" i="12"/>
  <c r="M1184" i="12"/>
  <c r="M1200" i="12"/>
  <c r="M1216" i="12"/>
  <c r="M1232" i="12"/>
  <c r="M1248" i="12"/>
  <c r="M1264" i="12"/>
  <c r="M1280" i="12"/>
  <c r="M1296" i="12"/>
  <c r="M1312" i="12"/>
  <c r="M1328" i="12"/>
  <c r="M1344" i="12"/>
  <c r="M1360" i="12"/>
  <c r="M1376" i="12"/>
  <c r="M1392" i="12"/>
  <c r="M1408" i="12"/>
  <c r="M1424" i="12"/>
  <c r="M1438" i="12"/>
  <c r="M1446" i="12"/>
  <c r="M1450" i="12"/>
  <c r="M1454" i="12"/>
  <c r="M1458" i="12"/>
  <c r="M1462" i="12"/>
  <c r="M1466" i="12"/>
  <c r="M1470" i="12"/>
  <c r="M1474" i="12"/>
  <c r="M1478" i="12"/>
  <c r="M1482" i="12"/>
  <c r="M1486" i="12"/>
  <c r="M1490" i="12"/>
  <c r="M1494" i="12"/>
  <c r="M1498" i="12"/>
  <c r="M1502" i="12"/>
  <c r="M1506" i="12"/>
  <c r="M1510" i="12"/>
  <c r="M1514" i="12"/>
  <c r="M1518" i="12"/>
  <c r="M1522" i="12"/>
  <c r="M1526" i="12"/>
  <c r="M1530" i="12"/>
  <c r="M1534" i="12"/>
  <c r="M1538" i="12"/>
  <c r="M1542" i="12"/>
  <c r="M1546" i="12"/>
  <c r="M1550" i="12"/>
  <c r="M1554" i="12"/>
  <c r="M1558" i="12"/>
  <c r="M1562" i="12"/>
  <c r="M1566" i="12"/>
  <c r="M1570" i="12"/>
  <c r="M1574" i="12"/>
  <c r="M1578" i="12"/>
  <c r="M1582" i="12"/>
  <c r="M1586" i="12"/>
  <c r="M1590" i="12"/>
  <c r="M1594" i="12"/>
  <c r="M1598" i="12"/>
  <c r="M1602" i="12"/>
  <c r="M1606" i="12"/>
  <c r="M1610" i="12"/>
  <c r="M1614" i="12"/>
  <c r="M1618" i="12"/>
  <c r="M1622" i="12"/>
  <c r="M1626" i="12"/>
  <c r="M1630" i="12"/>
  <c r="M1634" i="12"/>
  <c r="M1638" i="12"/>
  <c r="M1642" i="12"/>
  <c r="M1646" i="12"/>
  <c r="M1650" i="12"/>
  <c r="M1654" i="12"/>
  <c r="M1658" i="12"/>
  <c r="M1662" i="12"/>
  <c r="M1666" i="12"/>
  <c r="M1670" i="12"/>
  <c r="M1674" i="12"/>
  <c r="M1678" i="12"/>
  <c r="M1682" i="12"/>
  <c r="M1686" i="12"/>
  <c r="M1690" i="12"/>
  <c r="M1694" i="12"/>
  <c r="M1698" i="12"/>
  <c r="M1702" i="12"/>
  <c r="M1706" i="12"/>
  <c r="M1710" i="12"/>
  <c r="M1714" i="12"/>
  <c r="M1718" i="12"/>
  <c r="M1722" i="12"/>
  <c r="M1726" i="12"/>
  <c r="M1730" i="12"/>
  <c r="M1734" i="12"/>
  <c r="M1738" i="12"/>
  <c r="M1742" i="12"/>
  <c r="M1746" i="12"/>
  <c r="M1750" i="12"/>
  <c r="M1754" i="12"/>
  <c r="M1758" i="12"/>
  <c r="M1762" i="12"/>
  <c r="M1766" i="12"/>
  <c r="M1770" i="12"/>
  <c r="M1774" i="12"/>
  <c r="M1778" i="12"/>
  <c r="M1782" i="12"/>
  <c r="M1786" i="12"/>
  <c r="M1790" i="12"/>
  <c r="M1794" i="12"/>
  <c r="M1798" i="12"/>
  <c r="M1802" i="12"/>
  <c r="M1806" i="12"/>
  <c r="M1810" i="12"/>
  <c r="M1814" i="12"/>
  <c r="M1818" i="12"/>
  <c r="M1822" i="12"/>
  <c r="M1826" i="12"/>
  <c r="M1830" i="12"/>
  <c r="M1834" i="12"/>
  <c r="M1838" i="12"/>
  <c r="M1842" i="12"/>
  <c r="M1846" i="12"/>
  <c r="M1850" i="12"/>
  <c r="M1854" i="12"/>
  <c r="M1858" i="12"/>
  <c r="M1862" i="12"/>
  <c r="M1866" i="12"/>
  <c r="M1870" i="12"/>
  <c r="M1874" i="12"/>
  <c r="M1878" i="12"/>
  <c r="M1882" i="12"/>
  <c r="M1886" i="12"/>
  <c r="M1890" i="12"/>
  <c r="M1894" i="12"/>
  <c r="M1898" i="12"/>
  <c r="M1902" i="12"/>
  <c r="M1906" i="12"/>
  <c r="M1910" i="12"/>
  <c r="M1914" i="12"/>
  <c r="M1918" i="12"/>
  <c r="M1922" i="12"/>
  <c r="M1926" i="12"/>
  <c r="M1930" i="12"/>
  <c r="M1934" i="12"/>
  <c r="M1938" i="12"/>
  <c r="M1942" i="12"/>
  <c r="M1946" i="12"/>
  <c r="M1950" i="12"/>
  <c r="M361" i="12"/>
  <c r="M600" i="12"/>
  <c r="M664" i="12"/>
  <c r="M728" i="12"/>
  <c r="M792" i="12"/>
  <c r="M850" i="12"/>
  <c r="M868" i="12"/>
  <c r="M884" i="12"/>
  <c r="M900" i="12"/>
  <c r="M916" i="12"/>
  <c r="M932" i="12"/>
  <c r="M948" i="12"/>
  <c r="M964" i="12"/>
  <c r="M980" i="12"/>
  <c r="M996" i="12"/>
  <c r="M1012" i="12"/>
  <c r="M1028" i="12"/>
  <c r="M1044" i="12"/>
  <c r="M1060" i="12"/>
  <c r="M1076" i="12"/>
  <c r="M1092" i="12"/>
  <c r="M1108" i="12"/>
  <c r="M1124" i="12"/>
  <c r="M1140" i="12"/>
  <c r="M1156" i="12"/>
  <c r="M1172" i="12"/>
  <c r="M1188" i="12"/>
  <c r="M1204" i="12"/>
  <c r="M1220" i="12"/>
  <c r="M1236" i="12"/>
  <c r="M1252" i="12"/>
  <c r="M1268" i="12"/>
  <c r="M1284" i="12"/>
  <c r="M1300" i="12"/>
  <c r="M1316" i="12"/>
  <c r="M1332" i="12"/>
  <c r="M1348" i="12"/>
  <c r="M1364" i="12"/>
  <c r="M1380" i="12"/>
  <c r="M1396" i="12"/>
  <c r="M1412" i="12"/>
  <c r="M1428" i="12"/>
  <c r="M1440" i="12"/>
  <c r="M1447" i="12"/>
  <c r="M1451" i="12"/>
  <c r="M1455" i="12"/>
  <c r="M1459" i="12"/>
  <c r="M1463" i="12"/>
  <c r="M1467" i="12"/>
  <c r="M1471" i="12"/>
  <c r="M1475" i="12"/>
  <c r="M1479" i="12"/>
  <c r="M1483" i="12"/>
  <c r="M1487" i="12"/>
  <c r="M1491" i="12"/>
  <c r="M1495" i="12"/>
  <c r="M1499" i="12"/>
  <c r="M1503" i="12"/>
  <c r="M1507" i="12"/>
  <c r="M1511" i="12"/>
  <c r="M1515" i="12"/>
  <c r="M1519" i="12"/>
  <c r="M1523" i="12"/>
  <c r="M1527" i="12"/>
  <c r="M1531" i="12"/>
  <c r="M1535" i="12"/>
  <c r="M1539" i="12"/>
  <c r="M1543" i="12"/>
  <c r="M1547" i="12"/>
  <c r="M1551" i="12"/>
  <c r="M1555" i="12"/>
  <c r="M1559" i="12"/>
  <c r="M1563" i="12"/>
  <c r="M1567" i="12"/>
  <c r="M1571" i="12"/>
  <c r="M1575" i="12"/>
  <c r="M1579" i="12"/>
  <c r="M1583" i="12"/>
  <c r="M1587" i="12"/>
  <c r="M1591" i="12"/>
  <c r="M1595" i="12"/>
  <c r="M1599" i="12"/>
  <c r="M1603" i="12"/>
  <c r="M1607" i="12"/>
  <c r="M1611" i="12"/>
  <c r="M1615" i="12"/>
  <c r="M1619" i="12"/>
  <c r="M1623" i="12"/>
  <c r="M1627" i="12"/>
  <c r="M1631" i="12"/>
  <c r="M1635" i="12"/>
  <c r="M1639" i="12"/>
  <c r="M1643" i="12"/>
  <c r="M1647" i="12"/>
  <c r="M1651" i="12"/>
  <c r="M1655" i="12"/>
  <c r="M1659" i="12"/>
  <c r="M1663" i="12"/>
  <c r="M1667" i="12"/>
  <c r="M1671" i="12"/>
  <c r="M1675" i="12"/>
  <c r="M1679" i="12"/>
  <c r="M1683" i="12"/>
  <c r="M1687" i="12"/>
  <c r="M1691" i="12"/>
  <c r="M1695" i="12"/>
  <c r="M1699" i="12"/>
  <c r="M1703" i="12"/>
  <c r="M1707" i="12"/>
  <c r="M1711" i="12"/>
  <c r="M1715" i="12"/>
  <c r="M1719" i="12"/>
  <c r="M1723" i="12"/>
  <c r="M1727" i="12"/>
  <c r="M1731" i="12"/>
  <c r="M1735" i="12"/>
  <c r="M1739" i="12"/>
  <c r="M1743" i="12"/>
  <c r="M1747" i="12"/>
  <c r="M1751" i="12"/>
  <c r="M1755" i="12"/>
  <c r="M1759" i="12"/>
  <c r="M1763" i="12"/>
  <c r="M1767" i="12"/>
  <c r="M1771" i="12"/>
  <c r="M1775" i="12"/>
  <c r="M1779" i="12"/>
  <c r="M1783" i="12"/>
  <c r="M1787" i="12"/>
  <c r="M1791" i="12"/>
  <c r="M1795" i="12"/>
  <c r="M1799" i="12"/>
  <c r="M1803" i="12"/>
  <c r="M1807" i="12"/>
  <c r="M1811" i="12"/>
  <c r="M1815" i="12"/>
  <c r="M1819" i="12"/>
  <c r="M1823" i="12"/>
  <c r="M1827" i="12"/>
  <c r="M1831" i="12"/>
  <c r="M1835" i="12"/>
  <c r="M1839" i="12"/>
  <c r="M1843" i="12"/>
  <c r="M1847" i="12"/>
  <c r="M1851" i="12"/>
  <c r="M1855" i="12"/>
  <c r="M1859" i="12"/>
  <c r="M1863" i="12"/>
  <c r="M1867" i="12"/>
  <c r="M1871" i="12"/>
  <c r="M1875" i="12"/>
  <c r="M1879" i="12"/>
  <c r="M1883" i="12"/>
  <c r="M1887" i="12"/>
  <c r="M1891" i="12"/>
  <c r="M1895" i="12"/>
  <c r="M1899" i="12"/>
  <c r="M1903" i="12"/>
  <c r="M1907" i="12"/>
  <c r="M1911" i="12"/>
  <c r="M1915" i="12"/>
  <c r="M1919" i="12"/>
  <c r="M1923" i="12"/>
  <c r="M1927" i="12"/>
  <c r="M1931" i="12"/>
  <c r="M1935" i="12"/>
  <c r="M1939" i="12"/>
  <c r="M1943" i="12"/>
  <c r="M1947" i="12"/>
  <c r="M1951" i="12"/>
  <c r="M1955" i="12"/>
  <c r="M1959" i="12"/>
  <c r="M744" i="12"/>
  <c r="M888" i="12"/>
  <c r="M952" i="12"/>
  <c r="M1016" i="12"/>
  <c r="M1080" i="12"/>
  <c r="M1144" i="12"/>
  <c r="M1208" i="12"/>
  <c r="M1272" i="12"/>
  <c r="M1336" i="12"/>
  <c r="M1400" i="12"/>
  <c r="M1448" i="12"/>
  <c r="M1464" i="12"/>
  <c r="M1480" i="12"/>
  <c r="M1496" i="12"/>
  <c r="M1512" i="12"/>
  <c r="M1528" i="12"/>
  <c r="M1544" i="12"/>
  <c r="M1560" i="12"/>
  <c r="M1576" i="12"/>
  <c r="M1592" i="12"/>
  <c r="M1608" i="12"/>
  <c r="M1624" i="12"/>
  <c r="M1640" i="12"/>
  <c r="M1656" i="12"/>
  <c r="M1672" i="12"/>
  <c r="M1688" i="12"/>
  <c r="M1704" i="12"/>
  <c r="M1720" i="12"/>
  <c r="M1736" i="12"/>
  <c r="M1752" i="12"/>
  <c r="M1768" i="12"/>
  <c r="M1784" i="12"/>
  <c r="M1800" i="12"/>
  <c r="M1816" i="12"/>
  <c r="M1832" i="12"/>
  <c r="M1848" i="12"/>
  <c r="M1864" i="12"/>
  <c r="M1880" i="12"/>
  <c r="M1896" i="12"/>
  <c r="M1912" i="12"/>
  <c r="M1928" i="12"/>
  <c r="M1944" i="12"/>
  <c r="M1956" i="12"/>
  <c r="M1961" i="12"/>
  <c r="M1965" i="12"/>
  <c r="M1969" i="12"/>
  <c r="M1973" i="12"/>
  <c r="M1977" i="12"/>
  <c r="M1981" i="12"/>
  <c r="M1985" i="12"/>
  <c r="M1989" i="12"/>
  <c r="M1993" i="12"/>
  <c r="M1997" i="12"/>
  <c r="M2001" i="12"/>
  <c r="M2005" i="12"/>
  <c r="M2009" i="12"/>
  <c r="M2013" i="12"/>
  <c r="M2017" i="12"/>
  <c r="M2021" i="12"/>
  <c r="M2025" i="12"/>
  <c r="M2029" i="12"/>
  <c r="M2033" i="12"/>
  <c r="M2037" i="12"/>
  <c r="M2041" i="12"/>
  <c r="M2045" i="12"/>
  <c r="M2049" i="12"/>
  <c r="M2053" i="12"/>
  <c r="M2057" i="12"/>
  <c r="M2061" i="12"/>
  <c r="M2065" i="12"/>
  <c r="M2069" i="12"/>
  <c r="M2073" i="12"/>
  <c r="M2077" i="12"/>
  <c r="M2081" i="12"/>
  <c r="M2085" i="12"/>
  <c r="M2089" i="12"/>
  <c r="M2093" i="12"/>
  <c r="M2097" i="12"/>
  <c r="M2101" i="12"/>
  <c r="M2105" i="12"/>
  <c r="M2109" i="12"/>
  <c r="M2113" i="12"/>
  <c r="M2117" i="12"/>
  <c r="M2121" i="12"/>
  <c r="M2125" i="12"/>
  <c r="M2129" i="12"/>
  <c r="M2133" i="12"/>
  <c r="M2137" i="12"/>
  <c r="M2141" i="12"/>
  <c r="M2145" i="12"/>
  <c r="M2149" i="12"/>
  <c r="M2153" i="12"/>
  <c r="M2157" i="12"/>
  <c r="M2161" i="12"/>
  <c r="M2165" i="12"/>
  <c r="M2169" i="12"/>
  <c r="M2173" i="12"/>
  <c r="M2177" i="12"/>
  <c r="M2181" i="12"/>
  <c r="M2185" i="12"/>
  <c r="M2189" i="12"/>
  <c r="M2193" i="12"/>
  <c r="M2197" i="12"/>
  <c r="M2201" i="12"/>
  <c r="M2205" i="12"/>
  <c r="M2209" i="12"/>
  <c r="M2213" i="12"/>
  <c r="M2217" i="12"/>
  <c r="M2221" i="12"/>
  <c r="M2225" i="12"/>
  <c r="M2229" i="12"/>
  <c r="M2233" i="12"/>
  <c r="M2237" i="12"/>
  <c r="M2241" i="12"/>
  <c r="M2245" i="12"/>
  <c r="M2249" i="12"/>
  <c r="M2253" i="12"/>
  <c r="M2257" i="12"/>
  <c r="M2261" i="12"/>
  <c r="M2265" i="12"/>
  <c r="M2269" i="12"/>
  <c r="M2273" i="12"/>
  <c r="M2277" i="12"/>
  <c r="M2281" i="12"/>
  <c r="M2285" i="12"/>
  <c r="M2289" i="12"/>
  <c r="M2293" i="12"/>
  <c r="M2297" i="12"/>
  <c r="M2301" i="12"/>
  <c r="M2305" i="12"/>
  <c r="M2309" i="12"/>
  <c r="M2313" i="12"/>
  <c r="M2317" i="12"/>
  <c r="M2321" i="12"/>
  <c r="M2325" i="12"/>
  <c r="M2329" i="12"/>
  <c r="M2333" i="12"/>
  <c r="M2337" i="12"/>
  <c r="M2341" i="12"/>
  <c r="M2345" i="12"/>
  <c r="M2349" i="12"/>
  <c r="M2353" i="12"/>
  <c r="M2357" i="12"/>
  <c r="M2361" i="12"/>
  <c r="M2365" i="12"/>
  <c r="M2369" i="12"/>
  <c r="M2373" i="12"/>
  <c r="M2377" i="12"/>
  <c r="M2381" i="12"/>
  <c r="M2385" i="12"/>
  <c r="M2389" i="12"/>
  <c r="M2393" i="12"/>
  <c r="M2397" i="12"/>
  <c r="M2401" i="12"/>
  <c r="M2405" i="12"/>
  <c r="M2409" i="12"/>
  <c r="M2413" i="12"/>
  <c r="M2417" i="12"/>
  <c r="M2421" i="12"/>
  <c r="M2425" i="12"/>
  <c r="M2429" i="12"/>
  <c r="M2433" i="12"/>
  <c r="M2437" i="12"/>
  <c r="M2441" i="12"/>
  <c r="M2445" i="12"/>
  <c r="M2449" i="12"/>
  <c r="M2453" i="12"/>
  <c r="M2457" i="12"/>
  <c r="M2461" i="12"/>
  <c r="M2465" i="12"/>
  <c r="M2469" i="12"/>
  <c r="M2473" i="12"/>
  <c r="M425" i="12"/>
  <c r="M808" i="12"/>
  <c r="M904" i="12"/>
  <c r="M968" i="12"/>
  <c r="M1032" i="12"/>
  <c r="M1096" i="12"/>
  <c r="M1160" i="12"/>
  <c r="M1224" i="12"/>
  <c r="M1288" i="12"/>
  <c r="M1352" i="12"/>
  <c r="M1416" i="12"/>
  <c r="M1452" i="12"/>
  <c r="M1468" i="12"/>
  <c r="M1484" i="12"/>
  <c r="M1500" i="12"/>
  <c r="M1516" i="12"/>
  <c r="M1532" i="12"/>
  <c r="M1548" i="12"/>
  <c r="M1564" i="12"/>
  <c r="M1580" i="12"/>
  <c r="M1596" i="12"/>
  <c r="M1612" i="12"/>
  <c r="M1628" i="12"/>
  <c r="M1644" i="12"/>
  <c r="M1660" i="12"/>
  <c r="M1676" i="12"/>
  <c r="M1692" i="12"/>
  <c r="M1708" i="12"/>
  <c r="M1724" i="12"/>
  <c r="M1740" i="12"/>
  <c r="M1756" i="12"/>
  <c r="M1772" i="12"/>
  <c r="M1788" i="12"/>
  <c r="M1804" i="12"/>
  <c r="M1820" i="12"/>
  <c r="M1836" i="12"/>
  <c r="M1852" i="12"/>
  <c r="M1868" i="12"/>
  <c r="M1884" i="12"/>
  <c r="M1900" i="12"/>
  <c r="M1916" i="12"/>
  <c r="M1932" i="12"/>
  <c r="M1948" i="12"/>
  <c r="M1957" i="12"/>
  <c r="M1962" i="12"/>
  <c r="M1966" i="12"/>
  <c r="M1970" i="12"/>
  <c r="M1974" i="12"/>
  <c r="M1978" i="12"/>
  <c r="M1982" i="12"/>
  <c r="M1986" i="12"/>
  <c r="M1990" i="12"/>
  <c r="M1994" i="12"/>
  <c r="M1998" i="12"/>
  <c r="M2002" i="12"/>
  <c r="M2006" i="12"/>
  <c r="M2010" i="12"/>
  <c r="M2014" i="12"/>
  <c r="M2018" i="12"/>
  <c r="M2022" i="12"/>
  <c r="M2026" i="12"/>
  <c r="M2030" i="12"/>
  <c r="M2034" i="12"/>
  <c r="M2038" i="12"/>
  <c r="M2042" i="12"/>
  <c r="M2046" i="12"/>
  <c r="M2050" i="12"/>
  <c r="M2054" i="12"/>
  <c r="M2058" i="12"/>
  <c r="M2062" i="12"/>
  <c r="M2066" i="12"/>
  <c r="M2070" i="12"/>
  <c r="M2074" i="12"/>
  <c r="M2078" i="12"/>
  <c r="M2082" i="12"/>
  <c r="M2086" i="12"/>
  <c r="M2090" i="12"/>
  <c r="M2094" i="12"/>
  <c r="M2098" i="12"/>
  <c r="M2102" i="12"/>
  <c r="M2106" i="12"/>
  <c r="M2110" i="12"/>
  <c r="M2114" i="12"/>
  <c r="M2118" i="12"/>
  <c r="M2122" i="12"/>
  <c r="M2126" i="12"/>
  <c r="M2130" i="12"/>
  <c r="M2134" i="12"/>
  <c r="M2138" i="12"/>
  <c r="M2142" i="12"/>
  <c r="M2146" i="12"/>
  <c r="M2150" i="12"/>
  <c r="M2154" i="12"/>
  <c r="M2158" i="12"/>
  <c r="M2162" i="12"/>
  <c r="M2166" i="12"/>
  <c r="M2170" i="12"/>
  <c r="M2174" i="12"/>
  <c r="M2178" i="12"/>
  <c r="M2182" i="12"/>
  <c r="M2186" i="12"/>
  <c r="M2190" i="12"/>
  <c r="M2194" i="12"/>
  <c r="M2198" i="12"/>
  <c r="M2202" i="12"/>
  <c r="M2206" i="12"/>
  <c r="M2210" i="12"/>
  <c r="M2214" i="12"/>
  <c r="M2218" i="12"/>
  <c r="M2222" i="12"/>
  <c r="M2226" i="12"/>
  <c r="M2230" i="12"/>
  <c r="M2234" i="12"/>
  <c r="M2238" i="12"/>
  <c r="M2242" i="12"/>
  <c r="M2246" i="12"/>
  <c r="M2250" i="12"/>
  <c r="M2254" i="12"/>
  <c r="M2258" i="12"/>
  <c r="M2262" i="12"/>
  <c r="M2266" i="12"/>
  <c r="M2270" i="12"/>
  <c r="M2274" i="12"/>
  <c r="M2278" i="12"/>
  <c r="M2282" i="12"/>
  <c r="M2286" i="12"/>
  <c r="M2290" i="12"/>
  <c r="M2294" i="12"/>
  <c r="M2298" i="12"/>
  <c r="M2302" i="12"/>
  <c r="M2306" i="12"/>
  <c r="M2310" i="12"/>
  <c r="M2314" i="12"/>
  <c r="M2318" i="12"/>
  <c r="M2322" i="12"/>
  <c r="M2326" i="12"/>
  <c r="M2330" i="12"/>
  <c r="M2334" i="12"/>
  <c r="M2338" i="12"/>
  <c r="M2342" i="12"/>
  <c r="M2346" i="12"/>
  <c r="M2350" i="12"/>
  <c r="M2354" i="12"/>
  <c r="M2358" i="12"/>
  <c r="M2362" i="12"/>
  <c r="M2366" i="12"/>
  <c r="M2370" i="12"/>
  <c r="M2374" i="12"/>
  <c r="M2378" i="12"/>
  <c r="M2382" i="12"/>
  <c r="M2386" i="12"/>
  <c r="M2390" i="12"/>
  <c r="M2394" i="12"/>
  <c r="M2398" i="12"/>
  <c r="M2402" i="12"/>
  <c r="M2406" i="12"/>
  <c r="M2410" i="12"/>
  <c r="M2414" i="12"/>
  <c r="M2418" i="12"/>
  <c r="M2422" i="12"/>
  <c r="M2426" i="12"/>
  <c r="M2430" i="12"/>
  <c r="M2434" i="12"/>
  <c r="M2438" i="12"/>
  <c r="M2442" i="12"/>
  <c r="M2446" i="12"/>
  <c r="M2450" i="12"/>
  <c r="M2454" i="12"/>
  <c r="M2458" i="12"/>
  <c r="M2462" i="12"/>
  <c r="M616" i="12"/>
  <c r="M856" i="12"/>
  <c r="M920" i="12"/>
  <c r="M984" i="12"/>
  <c r="M1048" i="12"/>
  <c r="M1112" i="12"/>
  <c r="M1176" i="12"/>
  <c r="M1240" i="12"/>
  <c r="M1304" i="12"/>
  <c r="M1368" i="12"/>
  <c r="M1432" i="12"/>
  <c r="M1456" i="12"/>
  <c r="M1472" i="12"/>
  <c r="M1488" i="12"/>
  <c r="M1504" i="12"/>
  <c r="M1520" i="12"/>
  <c r="M1536" i="12"/>
  <c r="M1552" i="12"/>
  <c r="M1568" i="12"/>
  <c r="M1584" i="12"/>
  <c r="M1600" i="12"/>
  <c r="M1616" i="12"/>
  <c r="M1632" i="12"/>
  <c r="M1648" i="12"/>
  <c r="M1664" i="12"/>
  <c r="M1680" i="12"/>
  <c r="M1696" i="12"/>
  <c r="M1712" i="12"/>
  <c r="M1728" i="12"/>
  <c r="M1744" i="12"/>
  <c r="M1760" i="12"/>
  <c r="M1776" i="12"/>
  <c r="M1792" i="12"/>
  <c r="M1808" i="12"/>
  <c r="M1824" i="12"/>
  <c r="M1840" i="12"/>
  <c r="M1856" i="12"/>
  <c r="M1872" i="12"/>
  <c r="M1888" i="12"/>
  <c r="M1904" i="12"/>
  <c r="M1920" i="12"/>
  <c r="M1936" i="12"/>
  <c r="M1952" i="12"/>
  <c r="M1958" i="12"/>
  <c r="M1963" i="12"/>
  <c r="M1967" i="12"/>
  <c r="M1971" i="12"/>
  <c r="M1975" i="12"/>
  <c r="M1979" i="12"/>
  <c r="M1983" i="12"/>
  <c r="M1987" i="12"/>
  <c r="M1991" i="12"/>
  <c r="M1995" i="12"/>
  <c r="M1999" i="12"/>
  <c r="M2003" i="12"/>
  <c r="M2007" i="12"/>
  <c r="M2011" i="12"/>
  <c r="M2015" i="12"/>
  <c r="M2019" i="12"/>
  <c r="M2023" i="12"/>
  <c r="M2027" i="12"/>
  <c r="M2031" i="12"/>
  <c r="M2035" i="12"/>
  <c r="M2039" i="12"/>
  <c r="M2043" i="12"/>
  <c r="M2047" i="12"/>
  <c r="M2051" i="12"/>
  <c r="M2055" i="12"/>
  <c r="M2059" i="12"/>
  <c r="M2063" i="12"/>
  <c r="M2067" i="12"/>
  <c r="M2071" i="12"/>
  <c r="M2075" i="12"/>
  <c r="M2079" i="12"/>
  <c r="M2083" i="12"/>
  <c r="M2087" i="12"/>
  <c r="M2091" i="12"/>
  <c r="M2095" i="12"/>
  <c r="M2099" i="12"/>
  <c r="M2103" i="12"/>
  <c r="M2107" i="12"/>
  <c r="M2111" i="12"/>
  <c r="M2115" i="12"/>
  <c r="M2119" i="12"/>
  <c r="M2123" i="12"/>
  <c r="M2127" i="12"/>
  <c r="M2131" i="12"/>
  <c r="M2135" i="12"/>
  <c r="M2139" i="12"/>
  <c r="M2143" i="12"/>
  <c r="M2147" i="12"/>
  <c r="M2151" i="12"/>
  <c r="M2155" i="12"/>
  <c r="M2159" i="12"/>
  <c r="M2163" i="12"/>
  <c r="M2167" i="12"/>
  <c r="M2171" i="12"/>
  <c r="M2175" i="12"/>
  <c r="M2179" i="12"/>
  <c r="M2183" i="12"/>
  <c r="M2187" i="12"/>
  <c r="M2191" i="12"/>
  <c r="M2195" i="12"/>
  <c r="M2199" i="12"/>
  <c r="M2203" i="12"/>
  <c r="M2207" i="12"/>
  <c r="M2211" i="12"/>
  <c r="M2215" i="12"/>
  <c r="M2219" i="12"/>
  <c r="M2223" i="12"/>
  <c r="M2227" i="12"/>
  <c r="M2231" i="12"/>
  <c r="M2235" i="12"/>
  <c r="M2239" i="12"/>
  <c r="M2243" i="12"/>
  <c r="M2247" i="12"/>
  <c r="M2251" i="12"/>
  <c r="M2255" i="12"/>
  <c r="M2259" i="12"/>
  <c r="M2263" i="12"/>
  <c r="M2267" i="12"/>
  <c r="M2271" i="12"/>
  <c r="M2275" i="12"/>
  <c r="M2279" i="12"/>
  <c r="M2283" i="12"/>
  <c r="M2287" i="12"/>
  <c r="M2291" i="12"/>
  <c r="M2295" i="12"/>
  <c r="M2299" i="12"/>
  <c r="M2303" i="12"/>
  <c r="M2307" i="12"/>
  <c r="M2311" i="12"/>
  <c r="M2315" i="12"/>
  <c r="M2319" i="12"/>
  <c r="M2323" i="12"/>
  <c r="M2327" i="12"/>
  <c r="M2331" i="12"/>
  <c r="M2335" i="12"/>
  <c r="M2339" i="12"/>
  <c r="M2343" i="12"/>
  <c r="M2347" i="12"/>
  <c r="M2351" i="12"/>
  <c r="M2355" i="12"/>
  <c r="M2359" i="12"/>
  <c r="M2363" i="12"/>
  <c r="M2367" i="12"/>
  <c r="M2371" i="12"/>
  <c r="M2375" i="12"/>
  <c r="M2379" i="12"/>
  <c r="M2383" i="12"/>
  <c r="M2387" i="12"/>
  <c r="M2391" i="12"/>
  <c r="M2395" i="12"/>
  <c r="M2399" i="12"/>
  <c r="M2403" i="12"/>
  <c r="M2407" i="12"/>
  <c r="M2411" i="12"/>
  <c r="M2415" i="12"/>
  <c r="M2419" i="12"/>
  <c r="M2423" i="12"/>
  <c r="M2427" i="12"/>
  <c r="M2431" i="12"/>
  <c r="M2435" i="12"/>
  <c r="M2439" i="12"/>
  <c r="M2443" i="12"/>
  <c r="M2447" i="12"/>
  <c r="M2451" i="12"/>
  <c r="M2455" i="12"/>
  <c r="M2459" i="12"/>
  <c r="M2463" i="12"/>
  <c r="M2467" i="12"/>
  <c r="M2471" i="12"/>
  <c r="M1000" i="12"/>
  <c r="M1256" i="12"/>
  <c r="M1460" i="12"/>
  <c r="M1524" i="12"/>
  <c r="M1588" i="12"/>
  <c r="M1652" i="12"/>
  <c r="M1716" i="12"/>
  <c r="M1780" i="12"/>
  <c r="M1844" i="12"/>
  <c r="M1908" i="12"/>
  <c r="M1960" i="12"/>
  <c r="M1976" i="12"/>
  <c r="M1992" i="12"/>
  <c r="M2008" i="12"/>
  <c r="M2024" i="12"/>
  <c r="M2040" i="12"/>
  <c r="M2056" i="12"/>
  <c r="M2072" i="12"/>
  <c r="M2088" i="12"/>
  <c r="M2104" i="12"/>
  <c r="M2120" i="12"/>
  <c r="M2136" i="12"/>
  <c r="M2152" i="12"/>
  <c r="M2168" i="12"/>
  <c r="M2184" i="12"/>
  <c r="M2200" i="12"/>
  <c r="M2216" i="12"/>
  <c r="M2232" i="12"/>
  <c r="M2248" i="12"/>
  <c r="M2264" i="12"/>
  <c r="M2280" i="12"/>
  <c r="M2296" i="12"/>
  <c r="M2312" i="12"/>
  <c r="M2328" i="12"/>
  <c r="M2344" i="12"/>
  <c r="M2360" i="12"/>
  <c r="M2376" i="12"/>
  <c r="M2392" i="12"/>
  <c r="M2408" i="12"/>
  <c r="M2424" i="12"/>
  <c r="M2440" i="12"/>
  <c r="M2456" i="12"/>
  <c r="M2468" i="12"/>
  <c r="M2475" i="12"/>
  <c r="M2479" i="12"/>
  <c r="M2483" i="12"/>
  <c r="M2487" i="12"/>
  <c r="M2491" i="12"/>
  <c r="M2495" i="12"/>
  <c r="M2499" i="12"/>
  <c r="M2503" i="12"/>
  <c r="M2507" i="12"/>
  <c r="M2511" i="12"/>
  <c r="M2515" i="12"/>
  <c r="M2519" i="12"/>
  <c r="M2523" i="12"/>
  <c r="M2527" i="12"/>
  <c r="M2531" i="12"/>
  <c r="M2535" i="12"/>
  <c r="M2539" i="12"/>
  <c r="M2543" i="12"/>
  <c r="M2547" i="12"/>
  <c r="M2551" i="12"/>
  <c r="M2555" i="12"/>
  <c r="M2559" i="12"/>
  <c r="M2563" i="12"/>
  <c r="M2567" i="12"/>
  <c r="M2571" i="12"/>
  <c r="M2575" i="12"/>
  <c r="M2579" i="12"/>
  <c r="M2583" i="12"/>
  <c r="M2587" i="12"/>
  <c r="M2591" i="12"/>
  <c r="M2595" i="12"/>
  <c r="M2599" i="12"/>
  <c r="M2603" i="12"/>
  <c r="M2607" i="12"/>
  <c r="M2611" i="12"/>
  <c r="M2615" i="12"/>
  <c r="M2619" i="12"/>
  <c r="M2623" i="12"/>
  <c r="M2627" i="12"/>
  <c r="M2631" i="12"/>
  <c r="M2635" i="12"/>
  <c r="M2639" i="12"/>
  <c r="M2643" i="12"/>
  <c r="M2647" i="12"/>
  <c r="M2651" i="12"/>
  <c r="M2655" i="12"/>
  <c r="M2659" i="12"/>
  <c r="M2663" i="12"/>
  <c r="M2667" i="12"/>
  <c r="M2671" i="12"/>
  <c r="M2675" i="12"/>
  <c r="M2679" i="12"/>
  <c r="M2683" i="12"/>
  <c r="M2687" i="12"/>
  <c r="M2691" i="12"/>
  <c r="M2695" i="12"/>
  <c r="M2699" i="12"/>
  <c r="M2703" i="12"/>
  <c r="M2707" i="12"/>
  <c r="M2711" i="12"/>
  <c r="M2715" i="12"/>
  <c r="M2719" i="12"/>
  <c r="M2723" i="12"/>
  <c r="M2727" i="12"/>
  <c r="M2731" i="12"/>
  <c r="M2735" i="12"/>
  <c r="M2739" i="12"/>
  <c r="M2743" i="12"/>
  <c r="M2747" i="12"/>
  <c r="M2751" i="12"/>
  <c r="M2755" i="12"/>
  <c r="M2759" i="12"/>
  <c r="M2763" i="12"/>
  <c r="M2767" i="12"/>
  <c r="M2771" i="12"/>
  <c r="M2775" i="12"/>
  <c r="M2779" i="12"/>
  <c r="M2783" i="12"/>
  <c r="M2787" i="12"/>
  <c r="M2791" i="12"/>
  <c r="M2795" i="12"/>
  <c r="M2799" i="12"/>
  <c r="M2803" i="12"/>
  <c r="M2807" i="12"/>
  <c r="M2811" i="12"/>
  <c r="M2815" i="12"/>
  <c r="M2819" i="12"/>
  <c r="M2823" i="12"/>
  <c r="M2827" i="12"/>
  <c r="M2831" i="12"/>
  <c r="M2835" i="12"/>
  <c r="M2839" i="12"/>
  <c r="M2843" i="12"/>
  <c r="M2847" i="12"/>
  <c r="M2851" i="12"/>
  <c r="M2855" i="12"/>
  <c r="M2859" i="12"/>
  <c r="M2863" i="12"/>
  <c r="M2867" i="12"/>
  <c r="M2871" i="12"/>
  <c r="M2875" i="12"/>
  <c r="M2879" i="12"/>
  <c r="M2883" i="12"/>
  <c r="M2887" i="12"/>
  <c r="M2891" i="12"/>
  <c r="M2895" i="12"/>
  <c r="M2899" i="12"/>
  <c r="M2903" i="12"/>
  <c r="M2907" i="12"/>
  <c r="M2911" i="12"/>
  <c r="M2915" i="12"/>
  <c r="M2919" i="12"/>
  <c r="M2923" i="12"/>
  <c r="M2927" i="12"/>
  <c r="M2931" i="12"/>
  <c r="M2935" i="12"/>
  <c r="M2939" i="12"/>
  <c r="M2943" i="12"/>
  <c r="M2947" i="12"/>
  <c r="M2951" i="12"/>
  <c r="M2955" i="12"/>
  <c r="M2959" i="12"/>
  <c r="M2963" i="12"/>
  <c r="M2967" i="12"/>
  <c r="M2971" i="12"/>
  <c r="M2975" i="12"/>
  <c r="M2979" i="12"/>
  <c r="M2983" i="12"/>
  <c r="M2987" i="12"/>
  <c r="M2991" i="12"/>
  <c r="M2995" i="12"/>
  <c r="M2999" i="12"/>
  <c r="M3003" i="12"/>
  <c r="M3007" i="12"/>
  <c r="M3011" i="12"/>
  <c r="M3015" i="12"/>
  <c r="M3019" i="12"/>
  <c r="M3023" i="12"/>
  <c r="M3027" i="12"/>
  <c r="M3031" i="12"/>
  <c r="M3035" i="12"/>
  <c r="M3039" i="12"/>
  <c r="M3043" i="12"/>
  <c r="M3047" i="12"/>
  <c r="M3051" i="12"/>
  <c r="M3055" i="12"/>
  <c r="M3059" i="12"/>
  <c r="M3063" i="12"/>
  <c r="M3067" i="12"/>
  <c r="M3071" i="12"/>
  <c r="M3075" i="12"/>
  <c r="M3079" i="12"/>
  <c r="M3083" i="12"/>
  <c r="M3087" i="12"/>
  <c r="M3091" i="12"/>
  <c r="M3095" i="12"/>
  <c r="M3099" i="12"/>
  <c r="M3103" i="12"/>
  <c r="M3107" i="12"/>
  <c r="M3111" i="12"/>
  <c r="M3115" i="12"/>
  <c r="M3119" i="12"/>
  <c r="M3123" i="12"/>
  <c r="M3127" i="12"/>
  <c r="M3131" i="12"/>
  <c r="M3135" i="12"/>
  <c r="M3139" i="12"/>
  <c r="M3143" i="12"/>
  <c r="M3147" i="12"/>
  <c r="M3151" i="12"/>
  <c r="M3155" i="12"/>
  <c r="M3159" i="12"/>
  <c r="M3163" i="12"/>
  <c r="M3167" i="12"/>
  <c r="M3171" i="12"/>
  <c r="M3175" i="12"/>
  <c r="M3179" i="12"/>
  <c r="M3183" i="12"/>
  <c r="M3187" i="12"/>
  <c r="M3191" i="12"/>
  <c r="M3195" i="12"/>
  <c r="M3199" i="12"/>
  <c r="M3203" i="12"/>
  <c r="M3207" i="12"/>
  <c r="M3211" i="12"/>
  <c r="M3215" i="12"/>
  <c r="M3219" i="12"/>
  <c r="M3223" i="12"/>
  <c r="M3227" i="12"/>
  <c r="M3231" i="12"/>
  <c r="M3235" i="12"/>
  <c r="M3239" i="12"/>
  <c r="M3243" i="12"/>
  <c r="M3247" i="12"/>
  <c r="M3251" i="12"/>
  <c r="M3255" i="12"/>
  <c r="M3259" i="12"/>
  <c r="M3263" i="12"/>
  <c r="M3267" i="12"/>
  <c r="M3271" i="12"/>
  <c r="M3275" i="12"/>
  <c r="M3279" i="12"/>
  <c r="M3283" i="12"/>
  <c r="M3287" i="12"/>
  <c r="M3291" i="12"/>
  <c r="M3295" i="12"/>
  <c r="M3299" i="12"/>
  <c r="M3303" i="12"/>
  <c r="M3307" i="12"/>
  <c r="M3311" i="12"/>
  <c r="M3315" i="12"/>
  <c r="M3319" i="12"/>
  <c r="M3323" i="12"/>
  <c r="M3327" i="12"/>
  <c r="M3331" i="12"/>
  <c r="M3335" i="12"/>
  <c r="M3339" i="12"/>
  <c r="M3343" i="12"/>
  <c r="M3347" i="12"/>
  <c r="M3351" i="12"/>
  <c r="M3355" i="12"/>
  <c r="M3359" i="12"/>
  <c r="M3363" i="12"/>
  <c r="M3367" i="12"/>
  <c r="M3371" i="12"/>
  <c r="M3375" i="12"/>
  <c r="M3379" i="12"/>
  <c r="M3383" i="12"/>
  <c r="M3387" i="12"/>
  <c r="M3391" i="12"/>
  <c r="M3395" i="12"/>
  <c r="M3399" i="12"/>
  <c r="M3403" i="12"/>
  <c r="M3407" i="12"/>
  <c r="M3411" i="12"/>
  <c r="M3415" i="12"/>
  <c r="M3419" i="12"/>
  <c r="M3423" i="12"/>
  <c r="M3427" i="12"/>
  <c r="M3431" i="12"/>
  <c r="M3435" i="12"/>
  <c r="M3439" i="12"/>
  <c r="M3443" i="12"/>
  <c r="M3447" i="12"/>
  <c r="M3451" i="12"/>
  <c r="M3455" i="12"/>
  <c r="M3459" i="12"/>
  <c r="M3463" i="12"/>
  <c r="M3467" i="12"/>
  <c r="M3471" i="12"/>
  <c r="M3475" i="12"/>
  <c r="M3479" i="12"/>
  <c r="M3483" i="12"/>
  <c r="M3487" i="12"/>
  <c r="M3491" i="12"/>
  <c r="M3495" i="12"/>
  <c r="M3499" i="12"/>
  <c r="M3503" i="12"/>
  <c r="M3507" i="12"/>
  <c r="M3511" i="12"/>
  <c r="M3515" i="12"/>
  <c r="M3519" i="12"/>
  <c r="M3523" i="12"/>
  <c r="M3527" i="12"/>
  <c r="M3531" i="12"/>
  <c r="M3535" i="12"/>
  <c r="M3539" i="12"/>
  <c r="M3543" i="12"/>
  <c r="M3547" i="12"/>
  <c r="M3551" i="12"/>
  <c r="M3555" i="12"/>
  <c r="M3559" i="12"/>
  <c r="M3563" i="12"/>
  <c r="M3567" i="12"/>
  <c r="M3571" i="12"/>
  <c r="M3575" i="12"/>
  <c r="M3579" i="12"/>
  <c r="M3583" i="12"/>
  <c r="M3587" i="12"/>
  <c r="M3591" i="12"/>
  <c r="M3595" i="12"/>
  <c r="M3599" i="12"/>
  <c r="M3603" i="12"/>
  <c r="M3607" i="12"/>
  <c r="M3611" i="12"/>
  <c r="M3615" i="12"/>
  <c r="M3619" i="12"/>
  <c r="M3623" i="12"/>
  <c r="M3627" i="12"/>
  <c r="M3631" i="12"/>
  <c r="M3635" i="12"/>
  <c r="M3639" i="12"/>
  <c r="M3643" i="12"/>
  <c r="M3647" i="12"/>
  <c r="M3651" i="12"/>
  <c r="M3655" i="12"/>
  <c r="M3659" i="12"/>
  <c r="M3663" i="12"/>
  <c r="M680" i="12"/>
  <c r="M1064" i="12"/>
  <c r="M1320" i="12"/>
  <c r="M1476" i="12"/>
  <c r="M1540" i="12"/>
  <c r="M1604" i="12"/>
  <c r="M1668" i="12"/>
  <c r="M1732" i="12"/>
  <c r="M1796" i="12"/>
  <c r="M1860" i="12"/>
  <c r="M1924" i="12"/>
  <c r="M1964" i="12"/>
  <c r="M1980" i="12"/>
  <c r="M1996" i="12"/>
  <c r="M2012" i="12"/>
  <c r="M2028" i="12"/>
  <c r="M2044" i="12"/>
  <c r="M2060" i="12"/>
  <c r="M2076" i="12"/>
  <c r="M2092" i="12"/>
  <c r="M2108" i="12"/>
  <c r="M2124" i="12"/>
  <c r="M2140" i="12"/>
  <c r="M2156" i="12"/>
  <c r="M2172" i="12"/>
  <c r="M2188" i="12"/>
  <c r="M2204" i="12"/>
  <c r="M2220" i="12"/>
  <c r="M2236" i="12"/>
  <c r="M2252" i="12"/>
  <c r="M2268" i="12"/>
  <c r="M2284" i="12"/>
  <c r="M2300" i="12"/>
  <c r="M2316" i="12"/>
  <c r="M2332" i="12"/>
  <c r="M2348" i="12"/>
  <c r="M2364" i="12"/>
  <c r="M2380" i="12"/>
  <c r="M2396" i="12"/>
  <c r="M2412" i="12"/>
  <c r="M2428" i="12"/>
  <c r="M2444" i="12"/>
  <c r="M2460" i="12"/>
  <c r="M2470" i="12"/>
  <c r="M2476" i="12"/>
  <c r="M2480" i="12"/>
  <c r="M2484" i="12"/>
  <c r="M2488" i="12"/>
  <c r="M2492" i="12"/>
  <c r="M2496" i="12"/>
  <c r="M2500" i="12"/>
  <c r="M2504" i="12"/>
  <c r="M2508" i="12"/>
  <c r="M2512" i="12"/>
  <c r="M2516" i="12"/>
  <c r="M2520" i="12"/>
  <c r="M2524" i="12"/>
  <c r="M2528" i="12"/>
  <c r="M2532" i="12"/>
  <c r="M2536" i="12"/>
  <c r="M2540" i="12"/>
  <c r="M2544" i="12"/>
  <c r="M2548" i="12"/>
  <c r="M2552" i="12"/>
  <c r="M2556" i="12"/>
  <c r="M2560" i="12"/>
  <c r="M2564" i="12"/>
  <c r="M2568" i="12"/>
  <c r="M2572" i="12"/>
  <c r="M2576" i="12"/>
  <c r="M2580" i="12"/>
  <c r="M2584" i="12"/>
  <c r="M2588" i="12"/>
  <c r="M2592" i="12"/>
  <c r="M2596" i="12"/>
  <c r="M2600" i="12"/>
  <c r="M2604" i="12"/>
  <c r="M2608" i="12"/>
  <c r="M2612" i="12"/>
  <c r="M2616" i="12"/>
  <c r="M2620" i="12"/>
  <c r="M2624" i="12"/>
  <c r="M2628" i="12"/>
  <c r="M2632" i="12"/>
  <c r="M2636" i="12"/>
  <c r="M2640" i="12"/>
  <c r="M2644" i="12"/>
  <c r="M2648" i="12"/>
  <c r="M2652" i="12"/>
  <c r="M2656" i="12"/>
  <c r="M2660" i="12"/>
  <c r="M2664" i="12"/>
  <c r="M2668" i="12"/>
  <c r="M2672" i="12"/>
  <c r="M2676" i="12"/>
  <c r="M2680" i="12"/>
  <c r="M2684" i="12"/>
  <c r="M2688" i="12"/>
  <c r="M2692" i="12"/>
  <c r="M2696" i="12"/>
  <c r="M2700" i="12"/>
  <c r="M2704" i="12"/>
  <c r="M2708" i="12"/>
  <c r="M2712" i="12"/>
  <c r="M2716" i="12"/>
  <c r="M2720" i="12"/>
  <c r="M2724" i="12"/>
  <c r="M2728" i="12"/>
  <c r="M2732" i="12"/>
  <c r="M2736" i="12"/>
  <c r="M2740" i="12"/>
  <c r="M2744" i="12"/>
  <c r="M2748" i="12"/>
  <c r="M2752" i="12"/>
  <c r="M2756" i="12"/>
  <c r="M2760" i="12"/>
  <c r="M2764" i="12"/>
  <c r="M2768" i="12"/>
  <c r="M2772" i="12"/>
  <c r="M2776" i="12"/>
  <c r="M2780" i="12"/>
  <c r="M2784" i="12"/>
  <c r="M2788" i="12"/>
  <c r="M2792" i="12"/>
  <c r="M2796" i="12"/>
  <c r="M2800" i="12"/>
  <c r="M2804" i="12"/>
  <c r="M2808" i="12"/>
  <c r="M2812" i="12"/>
  <c r="M2816" i="12"/>
  <c r="M2820" i="12"/>
  <c r="M2824" i="12"/>
  <c r="M2828" i="12"/>
  <c r="M2832" i="12"/>
  <c r="M2836" i="12"/>
  <c r="M2840" i="12"/>
  <c r="M2844" i="12"/>
  <c r="M2848" i="12"/>
  <c r="M2852" i="12"/>
  <c r="M2856" i="12"/>
  <c r="M2860" i="12"/>
  <c r="M2864" i="12"/>
  <c r="M2868" i="12"/>
  <c r="M2872" i="12"/>
  <c r="M2876" i="12"/>
  <c r="M2880" i="12"/>
  <c r="M2884" i="12"/>
  <c r="M2888" i="12"/>
  <c r="M2892" i="12"/>
  <c r="M2896" i="12"/>
  <c r="M2900" i="12"/>
  <c r="M2904" i="12"/>
  <c r="M2908" i="12"/>
  <c r="M2912" i="12"/>
  <c r="M2916" i="12"/>
  <c r="M2920" i="12"/>
  <c r="M2924" i="12"/>
  <c r="M2928" i="12"/>
  <c r="M2932" i="12"/>
  <c r="M2936" i="12"/>
  <c r="M2940" i="12"/>
  <c r="M2944" i="12"/>
  <c r="M2948" i="12"/>
  <c r="M2952" i="12"/>
  <c r="M2956" i="12"/>
  <c r="M2960" i="12"/>
  <c r="M2964" i="12"/>
  <c r="M2968" i="12"/>
  <c r="M2972" i="12"/>
  <c r="M2976" i="12"/>
  <c r="M2980" i="12"/>
  <c r="M2984" i="12"/>
  <c r="M2988" i="12"/>
  <c r="M2992" i="12"/>
  <c r="M2996" i="12"/>
  <c r="M3000" i="12"/>
  <c r="M3004" i="12"/>
  <c r="M3008" i="12"/>
  <c r="M3012" i="12"/>
  <c r="M3016" i="12"/>
  <c r="M3020" i="12"/>
  <c r="M3024" i="12"/>
  <c r="M3028" i="12"/>
  <c r="M3032" i="12"/>
  <c r="M3036" i="12"/>
  <c r="M3040" i="12"/>
  <c r="M3044" i="12"/>
  <c r="M3048" i="12"/>
  <c r="M3052" i="12"/>
  <c r="M3056" i="12"/>
  <c r="M3060" i="12"/>
  <c r="M3064" i="12"/>
  <c r="M3068" i="12"/>
  <c r="M3072" i="12"/>
  <c r="M3076" i="12"/>
  <c r="M3080" i="12"/>
  <c r="M3084" i="12"/>
  <c r="M3088" i="12"/>
  <c r="M3092" i="12"/>
  <c r="M3096" i="12"/>
  <c r="M3100" i="12"/>
  <c r="M3104" i="12"/>
  <c r="M3108" i="12"/>
  <c r="M3112" i="12"/>
  <c r="M3116" i="12"/>
  <c r="M3120" i="12"/>
  <c r="M3124" i="12"/>
  <c r="M3128" i="12"/>
  <c r="M3132" i="12"/>
  <c r="M3136" i="12"/>
  <c r="M3140" i="12"/>
  <c r="M3144" i="12"/>
  <c r="M3148" i="12"/>
  <c r="M3152" i="12"/>
  <c r="M3156" i="12"/>
  <c r="M3160" i="12"/>
  <c r="M3164" i="12"/>
  <c r="M3168" i="12"/>
  <c r="M3172" i="12"/>
  <c r="M3176" i="12"/>
  <c r="M3180" i="12"/>
  <c r="M3184" i="12"/>
  <c r="M3188" i="12"/>
  <c r="M3192" i="12"/>
  <c r="M3196" i="12"/>
  <c r="M3200" i="12"/>
  <c r="M3204" i="12"/>
  <c r="M3208" i="12"/>
  <c r="M3212" i="12"/>
  <c r="M3216" i="12"/>
  <c r="M3220" i="12"/>
  <c r="M3224" i="12"/>
  <c r="M3228" i="12"/>
  <c r="M3232" i="12"/>
  <c r="M3236" i="12"/>
  <c r="M3240" i="12"/>
  <c r="M3244" i="12"/>
  <c r="M3248" i="12"/>
  <c r="M3252" i="12"/>
  <c r="M3256" i="12"/>
  <c r="M3260" i="12"/>
  <c r="M3264" i="12"/>
  <c r="M3268" i="12"/>
  <c r="M3272" i="12"/>
  <c r="M3276" i="12"/>
  <c r="M3280" i="12"/>
  <c r="M3284" i="12"/>
  <c r="M3288" i="12"/>
  <c r="M3292" i="12"/>
  <c r="M3296" i="12"/>
  <c r="M3300" i="12"/>
  <c r="M3304" i="12"/>
  <c r="M3308" i="12"/>
  <c r="M3312" i="12"/>
  <c r="M3316" i="12"/>
  <c r="M3320" i="12"/>
  <c r="M3324" i="12"/>
  <c r="M3328" i="12"/>
  <c r="M3332" i="12"/>
  <c r="M3336" i="12"/>
  <c r="M3340" i="12"/>
  <c r="M3344" i="12"/>
  <c r="M3348" i="12"/>
  <c r="M3352" i="12"/>
  <c r="M3356" i="12"/>
  <c r="M3360" i="12"/>
  <c r="M3364" i="12"/>
  <c r="M3368" i="12"/>
  <c r="M3372" i="12"/>
  <c r="M3376" i="12"/>
  <c r="M3380" i="12"/>
  <c r="M3384" i="12"/>
  <c r="M3388" i="12"/>
  <c r="M3392" i="12"/>
  <c r="M3396" i="12"/>
  <c r="M3400" i="12"/>
  <c r="M3404" i="12"/>
  <c r="M3408" i="12"/>
  <c r="M3412" i="12"/>
  <c r="M3416" i="12"/>
  <c r="M3420" i="12"/>
  <c r="M3424" i="12"/>
  <c r="M3428" i="12"/>
  <c r="M3432" i="12"/>
  <c r="M3436" i="12"/>
  <c r="M3440" i="12"/>
  <c r="M3444" i="12"/>
  <c r="M3448" i="12"/>
  <c r="M3452" i="12"/>
  <c r="M3456" i="12"/>
  <c r="M3460" i="12"/>
  <c r="M3464" i="12"/>
  <c r="M3468" i="12"/>
  <c r="M3472" i="12"/>
  <c r="M3476" i="12"/>
  <c r="M3480" i="12"/>
  <c r="M3484" i="12"/>
  <c r="M3488" i="12"/>
  <c r="M3492" i="12"/>
  <c r="M3496" i="12"/>
  <c r="M3500" i="12"/>
  <c r="M3504" i="12"/>
  <c r="M3508" i="12"/>
  <c r="M3512" i="12"/>
  <c r="M3516" i="12"/>
  <c r="M3520" i="12"/>
  <c r="M3524" i="12"/>
  <c r="M3528" i="12"/>
  <c r="M3532" i="12"/>
  <c r="M3536" i="12"/>
  <c r="M3540" i="12"/>
  <c r="M3544" i="12"/>
  <c r="M3548" i="12"/>
  <c r="M3552" i="12"/>
  <c r="M3556" i="12"/>
  <c r="M3560" i="12"/>
  <c r="M3564" i="12"/>
  <c r="M3568" i="12"/>
  <c r="M3572" i="12"/>
  <c r="M3576" i="12"/>
  <c r="M3580" i="12"/>
  <c r="M3584" i="12"/>
  <c r="M3588" i="12"/>
  <c r="M3592" i="12"/>
  <c r="M3596" i="12"/>
  <c r="M3600" i="12"/>
  <c r="M3604" i="12"/>
  <c r="M3608" i="12"/>
  <c r="M3612" i="12"/>
  <c r="M3616" i="12"/>
  <c r="M3620" i="12"/>
  <c r="M3624" i="12"/>
  <c r="M3628" i="12"/>
  <c r="M3632" i="12"/>
  <c r="M3636" i="12"/>
  <c r="M3640" i="12"/>
  <c r="M3644" i="12"/>
  <c r="M3648" i="12"/>
  <c r="M3652" i="12"/>
  <c r="M3656" i="12"/>
  <c r="M3660" i="12"/>
  <c r="M872" i="12"/>
  <c r="M1128" i="12"/>
  <c r="M1384" i="12"/>
  <c r="M1492" i="12"/>
  <c r="M1556" i="12"/>
  <c r="M1620" i="12"/>
  <c r="M1684" i="12"/>
  <c r="M1748" i="12"/>
  <c r="M1812" i="12"/>
  <c r="M1876" i="12"/>
  <c r="M1940" i="12"/>
  <c r="M1968" i="12"/>
  <c r="M1984" i="12"/>
  <c r="M2000" i="12"/>
  <c r="M2016" i="12"/>
  <c r="M2032" i="12"/>
  <c r="M2048" i="12"/>
  <c r="M2064" i="12"/>
  <c r="M2080" i="12"/>
  <c r="M2096" i="12"/>
  <c r="M2112" i="12"/>
  <c r="M2128" i="12"/>
  <c r="M2144" i="12"/>
  <c r="M2160" i="12"/>
  <c r="M2176" i="12"/>
  <c r="M2192" i="12"/>
  <c r="M2208" i="12"/>
  <c r="M2224" i="12"/>
  <c r="M2240" i="12"/>
  <c r="M2256" i="12"/>
  <c r="M2272" i="12"/>
  <c r="M2288" i="12"/>
  <c r="M2304" i="12"/>
  <c r="M2320" i="12"/>
  <c r="M2336" i="12"/>
  <c r="M2352" i="12"/>
  <c r="M2368" i="12"/>
  <c r="M2384" i="12"/>
  <c r="M2400" i="12"/>
  <c r="M2416" i="12"/>
  <c r="M2432" i="12"/>
  <c r="M2448" i="12"/>
  <c r="M2464" i="12"/>
  <c r="M2472" i="12"/>
  <c r="M2477" i="12"/>
  <c r="M2481" i="12"/>
  <c r="M2485" i="12"/>
  <c r="M2489" i="12"/>
  <c r="M2493" i="12"/>
  <c r="M2497" i="12"/>
  <c r="M2501" i="12"/>
  <c r="M2505" i="12"/>
  <c r="M2509" i="12"/>
  <c r="M2513" i="12"/>
  <c r="M2517" i="12"/>
  <c r="M2521" i="12"/>
  <c r="M2525" i="12"/>
  <c r="M2529" i="12"/>
  <c r="M2533" i="12"/>
  <c r="M2537" i="12"/>
  <c r="M2541" i="12"/>
  <c r="M2545" i="12"/>
  <c r="M2549" i="12"/>
  <c r="M2553" i="12"/>
  <c r="M2557" i="12"/>
  <c r="M2561" i="12"/>
  <c r="M2565" i="12"/>
  <c r="M2569" i="12"/>
  <c r="M2573" i="12"/>
  <c r="M2577" i="12"/>
  <c r="M2581" i="12"/>
  <c r="M2585" i="12"/>
  <c r="M2589" i="12"/>
  <c r="M2593" i="12"/>
  <c r="M2597" i="12"/>
  <c r="M2601" i="12"/>
  <c r="M2605" i="12"/>
  <c r="M2609" i="12"/>
  <c r="M2613" i="12"/>
  <c r="M2617" i="12"/>
  <c r="M2621" i="12"/>
  <c r="M2625" i="12"/>
  <c r="M2629" i="12"/>
  <c r="M2633" i="12"/>
  <c r="M2637" i="12"/>
  <c r="M2641" i="12"/>
  <c r="M2645" i="12"/>
  <c r="M2649" i="12"/>
  <c r="M2653" i="12"/>
  <c r="M2657" i="12"/>
  <c r="M2661" i="12"/>
  <c r="M2665" i="12"/>
  <c r="M2669" i="12"/>
  <c r="M2673" i="12"/>
  <c r="M2677" i="12"/>
  <c r="M2681" i="12"/>
  <c r="M2685" i="12"/>
  <c r="M2689" i="12"/>
  <c r="M2693" i="12"/>
  <c r="M2697" i="12"/>
  <c r="M2701" i="12"/>
  <c r="M2705" i="12"/>
  <c r="M2709" i="12"/>
  <c r="M2713" i="12"/>
  <c r="M2717" i="12"/>
  <c r="M2721" i="12"/>
  <c r="M2725" i="12"/>
  <c r="M2729" i="12"/>
  <c r="M2733" i="12"/>
  <c r="M2737" i="12"/>
  <c r="M2741" i="12"/>
  <c r="M2745" i="12"/>
  <c r="M2749" i="12"/>
  <c r="M2753" i="12"/>
  <c r="M2757" i="12"/>
  <c r="M2761" i="12"/>
  <c r="M2765" i="12"/>
  <c r="M2769" i="12"/>
  <c r="M2773" i="12"/>
  <c r="M2777" i="12"/>
  <c r="M2781" i="12"/>
  <c r="M2785" i="12"/>
  <c r="M2789" i="12"/>
  <c r="M2793" i="12"/>
  <c r="M2797" i="12"/>
  <c r="M2801" i="12"/>
  <c r="M2805" i="12"/>
  <c r="M2809" i="12"/>
  <c r="M2813" i="12"/>
  <c r="M2817" i="12"/>
  <c r="M2821" i="12"/>
  <c r="M2825" i="12"/>
  <c r="M2829" i="12"/>
  <c r="M2833" i="12"/>
  <c r="M2837" i="12"/>
  <c r="M2841" i="12"/>
  <c r="M2845" i="12"/>
  <c r="M2849" i="12"/>
  <c r="M2853" i="12"/>
  <c r="M2857" i="12"/>
  <c r="M2861" i="12"/>
  <c r="M2865" i="12"/>
  <c r="M2869" i="12"/>
  <c r="M2873" i="12"/>
  <c r="M2877" i="12"/>
  <c r="M2881" i="12"/>
  <c r="M2885" i="12"/>
  <c r="M2889" i="12"/>
  <c r="M2893" i="12"/>
  <c r="M2897" i="12"/>
  <c r="M2901" i="12"/>
  <c r="M2905" i="12"/>
  <c r="M2909" i="12"/>
  <c r="M2913" i="12"/>
  <c r="M2917" i="12"/>
  <c r="M2921" i="12"/>
  <c r="M2925" i="12"/>
  <c r="M2929" i="12"/>
  <c r="M2933" i="12"/>
  <c r="M2937" i="12"/>
  <c r="M2941" i="12"/>
  <c r="M2945" i="12"/>
  <c r="M2949" i="12"/>
  <c r="M2953" i="12"/>
  <c r="M2957" i="12"/>
  <c r="M2961" i="12"/>
  <c r="M2965" i="12"/>
  <c r="M2969" i="12"/>
  <c r="M2973" i="12"/>
  <c r="M2977" i="12"/>
  <c r="M2981" i="12"/>
  <c r="M2985" i="12"/>
  <c r="M2989" i="12"/>
  <c r="M2993" i="12"/>
  <c r="M2997" i="12"/>
  <c r="M3001" i="12"/>
  <c r="M3005" i="12"/>
  <c r="M3009" i="12"/>
  <c r="M3013" i="12"/>
  <c r="M3017" i="12"/>
  <c r="M3021" i="12"/>
  <c r="M3025" i="12"/>
  <c r="M3029" i="12"/>
  <c r="M3033" i="12"/>
  <c r="M3037" i="12"/>
  <c r="M3041" i="12"/>
  <c r="M3045" i="12"/>
  <c r="M3049" i="12"/>
  <c r="M3053" i="12"/>
  <c r="M3057" i="12"/>
  <c r="M3061" i="12"/>
  <c r="M3065" i="12"/>
  <c r="M3069" i="12"/>
  <c r="M3073" i="12"/>
  <c r="M3077" i="12"/>
  <c r="M3081" i="12"/>
  <c r="M3085" i="12"/>
  <c r="M3089" i="12"/>
  <c r="M3093" i="12"/>
  <c r="M3097" i="12"/>
  <c r="M3101" i="12"/>
  <c r="M3105" i="12"/>
  <c r="M3109" i="12"/>
  <c r="M3113" i="12"/>
  <c r="M3117" i="12"/>
  <c r="M3121" i="12"/>
  <c r="M3125" i="12"/>
  <c r="M3129" i="12"/>
  <c r="M3133" i="12"/>
  <c r="M3137" i="12"/>
  <c r="M3141" i="12"/>
  <c r="M3145" i="12"/>
  <c r="M3149" i="12"/>
  <c r="M3153" i="12"/>
  <c r="M3157" i="12"/>
  <c r="M3161" i="12"/>
  <c r="M3165" i="12"/>
  <c r="M3169" i="12"/>
  <c r="M3173" i="12"/>
  <c r="M3177" i="12"/>
  <c r="M3181" i="12"/>
  <c r="M3185" i="12"/>
  <c r="M3189" i="12"/>
  <c r="M3193" i="12"/>
  <c r="M3197" i="12"/>
  <c r="M3201" i="12"/>
  <c r="M3205" i="12"/>
  <c r="M3209" i="12"/>
  <c r="M3213" i="12"/>
  <c r="M3217" i="12"/>
  <c r="M3221" i="12"/>
  <c r="M3225" i="12"/>
  <c r="M3229" i="12"/>
  <c r="M3233" i="12"/>
  <c r="M3237" i="12"/>
  <c r="M3241" i="12"/>
  <c r="M3245" i="12"/>
  <c r="M3249" i="12"/>
  <c r="M3253" i="12"/>
  <c r="M3257" i="12"/>
  <c r="M3261" i="12"/>
  <c r="M3265" i="12"/>
  <c r="M3269" i="12"/>
  <c r="M3273" i="12"/>
  <c r="M3277" i="12"/>
  <c r="M3281" i="12"/>
  <c r="M3285" i="12"/>
  <c r="M3289" i="12"/>
  <c r="M3293" i="12"/>
  <c r="M3297" i="12"/>
  <c r="M3301" i="12"/>
  <c r="M3305" i="12"/>
  <c r="M3309" i="12"/>
  <c r="M3313" i="12"/>
  <c r="M3317" i="12"/>
  <c r="M3321" i="12"/>
  <c r="M3325" i="12"/>
  <c r="M3329" i="12"/>
  <c r="M3333" i="12"/>
  <c r="M3337" i="12"/>
  <c r="M3341" i="12"/>
  <c r="M3345" i="12"/>
  <c r="M3349" i="12"/>
  <c r="M3353" i="12"/>
  <c r="M3357" i="12"/>
  <c r="M3361" i="12"/>
  <c r="M3365" i="12"/>
  <c r="M3369" i="12"/>
  <c r="M3373" i="12"/>
  <c r="M3377" i="12"/>
  <c r="M3381" i="12"/>
  <c r="M3385" i="12"/>
  <c r="M3389" i="12"/>
  <c r="M3393" i="12"/>
  <c r="M3397" i="12"/>
  <c r="M3401" i="12"/>
  <c r="M3405" i="12"/>
  <c r="M3409" i="12"/>
  <c r="M3413" i="12"/>
  <c r="M3417" i="12"/>
  <c r="M3421" i="12"/>
  <c r="M3425" i="12"/>
  <c r="M3429" i="12"/>
  <c r="M3433" i="12"/>
  <c r="M3437" i="12"/>
  <c r="M3441" i="12"/>
  <c r="M3445" i="12"/>
  <c r="M3449" i="12"/>
  <c r="M3453" i="12"/>
  <c r="M3457" i="12"/>
  <c r="M3461" i="12"/>
  <c r="M3465" i="12"/>
  <c r="M3469" i="12"/>
  <c r="M3473" i="12"/>
  <c r="M3477" i="12"/>
  <c r="M3481" i="12"/>
  <c r="M3485" i="12"/>
  <c r="M3489" i="12"/>
  <c r="M3493" i="12"/>
  <c r="M3497" i="12"/>
  <c r="M3501" i="12"/>
  <c r="M3505" i="12"/>
  <c r="M3509" i="12"/>
  <c r="M3513" i="12"/>
  <c r="M3517" i="12"/>
  <c r="M3521" i="12"/>
  <c r="M3525" i="12"/>
  <c r="M3529" i="12"/>
  <c r="M3533" i="12"/>
  <c r="M3537" i="12"/>
  <c r="M3541" i="12"/>
  <c r="M3545" i="12"/>
  <c r="M3549" i="12"/>
  <c r="M3553" i="12"/>
  <c r="M3557" i="12"/>
  <c r="M3561" i="12"/>
  <c r="M3565" i="12"/>
  <c r="M3569" i="12"/>
  <c r="M3573" i="12"/>
  <c r="M3577" i="12"/>
  <c r="M3581" i="12"/>
  <c r="M3585" i="12"/>
  <c r="M3589" i="12"/>
  <c r="M3593" i="12"/>
  <c r="M3597" i="12"/>
  <c r="M3601" i="12"/>
  <c r="M3605" i="12"/>
  <c r="M3609" i="12"/>
  <c r="M3613" i="12"/>
  <c r="M3617" i="12"/>
  <c r="M3621" i="12"/>
  <c r="M3625" i="12"/>
  <c r="M3629" i="12"/>
  <c r="M3633" i="12"/>
  <c r="M3637" i="12"/>
  <c r="M3641" i="12"/>
  <c r="M3645" i="12"/>
  <c r="M3649" i="12"/>
  <c r="M3653" i="12"/>
  <c r="M3657" i="12"/>
  <c r="M3661" i="12"/>
  <c r="M1508" i="12"/>
  <c r="M1764" i="12"/>
  <c r="M1972" i="12"/>
  <c r="M2036" i="12"/>
  <c r="M2100" i="12"/>
  <c r="M2164" i="12"/>
  <c r="M2228" i="12"/>
  <c r="M2292" i="12"/>
  <c r="M2356" i="12"/>
  <c r="M2420" i="12"/>
  <c r="M2474" i="12"/>
  <c r="M2490" i="12"/>
  <c r="M2506" i="12"/>
  <c r="M2522" i="12"/>
  <c r="M2538" i="12"/>
  <c r="M2554" i="12"/>
  <c r="M2570" i="12"/>
  <c r="M2586" i="12"/>
  <c r="M2602" i="12"/>
  <c r="M2618" i="12"/>
  <c r="M2634" i="12"/>
  <c r="M2650" i="12"/>
  <c r="M2666" i="12"/>
  <c r="M2682" i="12"/>
  <c r="M2698" i="12"/>
  <c r="M2714" i="12"/>
  <c r="M2730" i="12"/>
  <c r="M2746" i="12"/>
  <c r="M2762" i="12"/>
  <c r="M2778" i="12"/>
  <c r="M2794" i="12"/>
  <c r="M2810" i="12"/>
  <c r="M2826" i="12"/>
  <c r="M2842" i="12"/>
  <c r="M2858" i="12"/>
  <c r="M2874" i="12"/>
  <c r="M2890" i="12"/>
  <c r="M2906" i="12"/>
  <c r="M2922" i="12"/>
  <c r="M2938" i="12"/>
  <c r="M2954" i="12"/>
  <c r="M2970" i="12"/>
  <c r="M2986" i="12"/>
  <c r="M3002" i="12"/>
  <c r="M3018" i="12"/>
  <c r="M3034" i="12"/>
  <c r="M3050" i="12"/>
  <c r="M3066" i="12"/>
  <c r="M3082" i="12"/>
  <c r="M3098" i="12"/>
  <c r="M3114" i="12"/>
  <c r="M3130" i="12"/>
  <c r="M3146" i="12"/>
  <c r="M3162" i="12"/>
  <c r="M3178" i="12"/>
  <c r="M3194" i="12"/>
  <c r="M3210" i="12"/>
  <c r="M3226" i="12"/>
  <c r="M3242" i="12"/>
  <c r="M3258" i="12"/>
  <c r="M3274" i="12"/>
  <c r="M3290" i="12"/>
  <c r="M3306" i="12"/>
  <c r="M3322" i="12"/>
  <c r="M3338" i="12"/>
  <c r="M3354" i="12"/>
  <c r="M3370" i="12"/>
  <c r="M3386" i="12"/>
  <c r="M3402" i="12"/>
  <c r="M3418" i="12"/>
  <c r="M3434" i="12"/>
  <c r="M3450" i="12"/>
  <c r="M3466" i="12"/>
  <c r="M3482" i="12"/>
  <c r="M3498" i="12"/>
  <c r="M3514" i="12"/>
  <c r="M3530" i="12"/>
  <c r="M3546" i="12"/>
  <c r="M3562" i="12"/>
  <c r="M3578" i="12"/>
  <c r="M3594" i="12"/>
  <c r="M3610" i="12"/>
  <c r="M3626" i="12"/>
  <c r="M3642" i="12"/>
  <c r="M3658" i="12"/>
  <c r="M3666" i="12"/>
  <c r="M3670" i="12"/>
  <c r="M3674" i="12"/>
  <c r="M3678" i="12"/>
  <c r="M3682" i="12"/>
  <c r="M3686" i="12"/>
  <c r="M3690" i="12"/>
  <c r="M3694" i="12"/>
  <c r="M3698" i="12"/>
  <c r="M3702" i="12"/>
  <c r="M3706" i="12"/>
  <c r="M3710" i="12"/>
  <c r="M3714" i="12"/>
  <c r="M3718" i="12"/>
  <c r="M3722" i="12"/>
  <c r="M3726" i="12"/>
  <c r="M3730" i="12"/>
  <c r="M3734" i="12"/>
  <c r="M3738" i="12"/>
  <c r="M3742" i="12"/>
  <c r="M3746" i="12"/>
  <c r="M3750" i="12"/>
  <c r="M3754" i="12"/>
  <c r="M3758" i="12"/>
  <c r="M3762" i="12"/>
  <c r="M3766" i="12"/>
  <c r="M3770" i="12"/>
  <c r="M3774" i="12"/>
  <c r="M3778" i="12"/>
  <c r="M3782" i="12"/>
  <c r="M3786" i="12"/>
  <c r="M3790" i="12"/>
  <c r="M3794" i="12"/>
  <c r="M3798" i="12"/>
  <c r="M3802" i="12"/>
  <c r="M3806" i="12"/>
  <c r="M3810" i="12"/>
  <c r="M3814" i="12"/>
  <c r="M3818" i="12"/>
  <c r="M3822" i="12"/>
  <c r="M3826" i="12"/>
  <c r="M3830" i="12"/>
  <c r="M3834" i="12"/>
  <c r="M3838" i="12"/>
  <c r="M3842" i="12"/>
  <c r="M3846" i="12"/>
  <c r="M3850" i="12"/>
  <c r="M3854" i="12"/>
  <c r="M3858" i="12"/>
  <c r="M3862" i="12"/>
  <c r="M3866" i="12"/>
  <c r="M3870" i="12"/>
  <c r="M3874" i="12"/>
  <c r="M3878" i="12"/>
  <c r="M3882" i="12"/>
  <c r="M3886" i="12"/>
  <c r="M3890" i="12"/>
  <c r="M3894" i="12"/>
  <c r="M3898" i="12"/>
  <c r="M3902" i="12"/>
  <c r="M3906" i="12"/>
  <c r="M3910" i="12"/>
  <c r="M3914" i="12"/>
  <c r="M3918" i="12"/>
  <c r="M3922" i="12"/>
  <c r="M3926" i="12"/>
  <c r="M3930" i="12"/>
  <c r="M3934" i="12"/>
  <c r="M3938" i="12"/>
  <c r="M3942" i="12"/>
  <c r="M3946" i="12"/>
  <c r="M3950" i="12"/>
  <c r="M3954" i="12"/>
  <c r="M3958" i="12"/>
  <c r="M3962" i="12"/>
  <c r="M3966" i="12"/>
  <c r="M3970" i="12"/>
  <c r="M3974" i="12"/>
  <c r="M3978" i="12"/>
  <c r="M3982" i="12"/>
  <c r="M3986" i="12"/>
  <c r="M3990" i="12"/>
  <c r="M3994" i="12"/>
  <c r="M3998" i="12"/>
  <c r="M4002" i="12"/>
  <c r="M4006" i="12"/>
  <c r="M4010" i="12"/>
  <c r="M4014" i="12"/>
  <c r="M4018" i="12"/>
  <c r="M4022" i="12"/>
  <c r="M4026" i="12"/>
  <c r="M4030" i="12"/>
  <c r="M4034" i="12"/>
  <c r="M4038" i="12"/>
  <c r="M4042" i="12"/>
  <c r="M4046" i="12"/>
  <c r="M4050" i="12"/>
  <c r="M4054" i="12"/>
  <c r="M4058" i="12"/>
  <c r="M4062" i="12"/>
  <c r="M4066" i="12"/>
  <c r="M4070" i="12"/>
  <c r="M4074" i="12"/>
  <c r="M4078" i="12"/>
  <c r="M4082" i="12"/>
  <c r="M4086" i="12"/>
  <c r="M4090" i="12"/>
  <c r="M4094" i="12"/>
  <c r="M4098" i="12"/>
  <c r="M4102" i="12"/>
  <c r="M4106" i="12"/>
  <c r="M4110" i="12"/>
  <c r="M4114" i="12"/>
  <c r="M4118" i="12"/>
  <c r="M4122" i="12"/>
  <c r="M4126" i="12"/>
  <c r="M4130" i="12"/>
  <c r="M4134" i="12"/>
  <c r="M4138" i="12"/>
  <c r="M4142" i="12"/>
  <c r="M4146" i="12"/>
  <c r="M4150" i="12"/>
  <c r="M4154" i="12"/>
  <c r="M4158" i="12"/>
  <c r="M4162" i="12"/>
  <c r="M4166" i="12"/>
  <c r="M4170" i="12"/>
  <c r="M4174" i="12"/>
  <c r="M4178" i="12"/>
  <c r="M4182" i="12"/>
  <c r="M4186" i="12"/>
  <c r="M4190" i="12"/>
  <c r="M4194" i="12"/>
  <c r="M4198" i="12"/>
  <c r="M4202" i="12"/>
  <c r="M4206" i="12"/>
  <c r="M4210" i="12"/>
  <c r="M4214" i="12"/>
  <c r="M4218" i="12"/>
  <c r="M4222" i="12"/>
  <c r="M4226" i="12"/>
  <c r="M4230" i="12"/>
  <c r="M4234" i="12"/>
  <c r="M4238" i="12"/>
  <c r="M4242" i="12"/>
  <c r="M4246" i="12"/>
  <c r="M4250" i="12"/>
  <c r="M4254" i="12"/>
  <c r="M4258" i="12"/>
  <c r="M4262" i="12"/>
  <c r="M4266" i="12"/>
  <c r="M4270" i="12"/>
  <c r="M4274" i="12"/>
  <c r="M4278" i="12"/>
  <c r="M4282" i="12"/>
  <c r="M4286" i="12"/>
  <c r="M4290" i="12"/>
  <c r="M4294" i="12"/>
  <c r="M4298" i="12"/>
  <c r="M4302" i="12"/>
  <c r="M4306" i="12"/>
  <c r="M4310" i="12"/>
  <c r="M4314" i="12"/>
  <c r="M4318" i="12"/>
  <c r="M4322" i="12"/>
  <c r="M4326" i="12"/>
  <c r="M4330" i="12"/>
  <c r="M4334" i="12"/>
  <c r="M4338" i="12"/>
  <c r="M4342" i="12"/>
  <c r="M4346" i="12"/>
  <c r="M4350" i="12"/>
  <c r="M4354" i="12"/>
  <c r="M4358" i="12"/>
  <c r="M4362" i="12"/>
  <c r="M4366" i="12"/>
  <c r="M4370" i="12"/>
  <c r="M4374" i="12"/>
  <c r="M4378" i="12"/>
  <c r="M4382" i="12"/>
  <c r="M4386" i="12"/>
  <c r="M4390" i="12"/>
  <c r="M4394" i="12"/>
  <c r="M4398" i="12"/>
  <c r="M4402" i="12"/>
  <c r="M4406" i="12"/>
  <c r="M4410" i="12"/>
  <c r="M4414" i="12"/>
  <c r="M4418" i="12"/>
  <c r="M4422" i="12"/>
  <c r="M4426" i="12"/>
  <c r="M4430" i="12"/>
  <c r="M4434" i="12"/>
  <c r="M4438" i="12"/>
  <c r="M4442" i="12"/>
  <c r="M4446" i="12"/>
  <c r="M4450" i="12"/>
  <c r="M4454" i="12"/>
  <c r="M4458" i="12"/>
  <c r="M4462" i="12"/>
  <c r="M4466" i="12"/>
  <c r="M4470" i="12"/>
  <c r="M4474" i="12"/>
  <c r="M4478" i="12"/>
  <c r="M4482" i="12"/>
  <c r="M4486" i="12"/>
  <c r="M4490" i="12"/>
  <c r="M4494" i="12"/>
  <c r="M4498" i="12"/>
  <c r="M4502" i="12"/>
  <c r="M4506" i="12"/>
  <c r="M4510" i="12"/>
  <c r="M4514" i="12"/>
  <c r="M4518" i="12"/>
  <c r="M4522" i="12"/>
  <c r="M4526" i="12"/>
  <c r="M4530" i="12"/>
  <c r="M4534" i="12"/>
  <c r="M4538" i="12"/>
  <c r="M4542" i="12"/>
  <c r="M4546" i="12"/>
  <c r="M4550" i="12"/>
  <c r="M4554" i="12"/>
  <c r="M4558" i="12"/>
  <c r="M4562" i="12"/>
  <c r="M4566" i="12"/>
  <c r="M4570" i="12"/>
  <c r="M936" i="12"/>
  <c r="M1572" i="12"/>
  <c r="M1828" i="12"/>
  <c r="M1988" i="12"/>
  <c r="M2052" i="12"/>
  <c r="M2116" i="12"/>
  <c r="M2180" i="12"/>
  <c r="M2244" i="12"/>
  <c r="M2308" i="12"/>
  <c r="M2372" i="12"/>
  <c r="M2436" i="12"/>
  <c r="M2478" i="12"/>
  <c r="M2494" i="12"/>
  <c r="M2510" i="12"/>
  <c r="M2526" i="12"/>
  <c r="M2542" i="12"/>
  <c r="M2558" i="12"/>
  <c r="M2574" i="12"/>
  <c r="M2590" i="12"/>
  <c r="M2606" i="12"/>
  <c r="M2622" i="12"/>
  <c r="M2638" i="12"/>
  <c r="M2654" i="12"/>
  <c r="M2670" i="12"/>
  <c r="M2686" i="12"/>
  <c r="M2702" i="12"/>
  <c r="M2718" i="12"/>
  <c r="M2734" i="12"/>
  <c r="M2750" i="12"/>
  <c r="M2766" i="12"/>
  <c r="M2782" i="12"/>
  <c r="M2798" i="12"/>
  <c r="M2814" i="12"/>
  <c r="M2830" i="12"/>
  <c r="M2846" i="12"/>
  <c r="M2862" i="12"/>
  <c r="M2878" i="12"/>
  <c r="M2894" i="12"/>
  <c r="M2910" i="12"/>
  <c r="M2926" i="12"/>
  <c r="M2942" i="12"/>
  <c r="M2958" i="12"/>
  <c r="M2974" i="12"/>
  <c r="M2990" i="12"/>
  <c r="M3006" i="12"/>
  <c r="M3022" i="12"/>
  <c r="M3038" i="12"/>
  <c r="M3054" i="12"/>
  <c r="M3070" i="12"/>
  <c r="M3086" i="12"/>
  <c r="M3102" i="12"/>
  <c r="M3118" i="12"/>
  <c r="M3134" i="12"/>
  <c r="M3150" i="12"/>
  <c r="M3166" i="12"/>
  <c r="M3182" i="12"/>
  <c r="M3198" i="12"/>
  <c r="M3214" i="12"/>
  <c r="M3230" i="12"/>
  <c r="M3246" i="12"/>
  <c r="M3262" i="12"/>
  <c r="M3278" i="12"/>
  <c r="M3294" i="12"/>
  <c r="M3310" i="12"/>
  <c r="M3326" i="12"/>
  <c r="M3342" i="12"/>
  <c r="M3358" i="12"/>
  <c r="M3374" i="12"/>
  <c r="M3390" i="12"/>
  <c r="M3406" i="12"/>
  <c r="M3422" i="12"/>
  <c r="M3438" i="12"/>
  <c r="M3454" i="12"/>
  <c r="M3470" i="12"/>
  <c r="M3486" i="12"/>
  <c r="M3502" i="12"/>
  <c r="M3518" i="12"/>
  <c r="M3534" i="12"/>
  <c r="M3550" i="12"/>
  <c r="M3566" i="12"/>
  <c r="M3582" i="12"/>
  <c r="M3598" i="12"/>
  <c r="M3614" i="12"/>
  <c r="M3630" i="12"/>
  <c r="M3646" i="12"/>
  <c r="M3662" i="12"/>
  <c r="M3667" i="12"/>
  <c r="M3671" i="12"/>
  <c r="M3675" i="12"/>
  <c r="M3679" i="12"/>
  <c r="M3683" i="12"/>
  <c r="M3687" i="12"/>
  <c r="M3691" i="12"/>
  <c r="M3695" i="12"/>
  <c r="M3699" i="12"/>
  <c r="M3703" i="12"/>
  <c r="M3707" i="12"/>
  <c r="M3711" i="12"/>
  <c r="M3715" i="12"/>
  <c r="M3719" i="12"/>
  <c r="M3723" i="12"/>
  <c r="M3727" i="12"/>
  <c r="M3731" i="12"/>
  <c r="M3735" i="12"/>
  <c r="M3739" i="12"/>
  <c r="M3743" i="12"/>
  <c r="M3747" i="12"/>
  <c r="M3751" i="12"/>
  <c r="M3755" i="12"/>
  <c r="M3759" i="12"/>
  <c r="M3763" i="12"/>
  <c r="M3767" i="12"/>
  <c r="M3771" i="12"/>
  <c r="M3775" i="12"/>
  <c r="M3779" i="12"/>
  <c r="M3783" i="12"/>
  <c r="M3787" i="12"/>
  <c r="M3791" i="12"/>
  <c r="M3795" i="12"/>
  <c r="M3799" i="12"/>
  <c r="M3803" i="12"/>
  <c r="M3807" i="12"/>
  <c r="M3811" i="12"/>
  <c r="M3815" i="12"/>
  <c r="M3819" i="12"/>
  <c r="M3823" i="12"/>
  <c r="M3827" i="12"/>
  <c r="M3831" i="12"/>
  <c r="M3835" i="12"/>
  <c r="M3839" i="12"/>
  <c r="M3843" i="12"/>
  <c r="M3847" i="12"/>
  <c r="M3851" i="12"/>
  <c r="M3855" i="12"/>
  <c r="M3859" i="12"/>
  <c r="M3863" i="12"/>
  <c r="M3867" i="12"/>
  <c r="M3871" i="12"/>
  <c r="M3875" i="12"/>
  <c r="M3879" i="12"/>
  <c r="M3883" i="12"/>
  <c r="M3887" i="12"/>
  <c r="M3891" i="12"/>
  <c r="M3895" i="12"/>
  <c r="M3899" i="12"/>
  <c r="M3903" i="12"/>
  <c r="M3907" i="12"/>
  <c r="M3911" i="12"/>
  <c r="M3915" i="12"/>
  <c r="M3919" i="12"/>
  <c r="M3923" i="12"/>
  <c r="M3927" i="12"/>
  <c r="M3931" i="12"/>
  <c r="M3935" i="12"/>
  <c r="M3939" i="12"/>
  <c r="M3943" i="12"/>
  <c r="M3947" i="12"/>
  <c r="M3951" i="12"/>
  <c r="M3955" i="12"/>
  <c r="M3959" i="12"/>
  <c r="M3963" i="12"/>
  <c r="M3967" i="12"/>
  <c r="M3971" i="12"/>
  <c r="M3975" i="12"/>
  <c r="M3979" i="12"/>
  <c r="M3983" i="12"/>
  <c r="M3987" i="12"/>
  <c r="M3991" i="12"/>
  <c r="M3995" i="12"/>
  <c r="M3999" i="12"/>
  <c r="M4003" i="12"/>
  <c r="M4007" i="12"/>
  <c r="M4011" i="12"/>
  <c r="M4015" i="12"/>
  <c r="M4019" i="12"/>
  <c r="M4023" i="12"/>
  <c r="M4027" i="12"/>
  <c r="M4031" i="12"/>
  <c r="M4035" i="12"/>
  <c r="M4039" i="12"/>
  <c r="M4043" i="12"/>
  <c r="M4047" i="12"/>
  <c r="M4051" i="12"/>
  <c r="M4055" i="12"/>
  <c r="M4059" i="12"/>
  <c r="M4063" i="12"/>
  <c r="M4067" i="12"/>
  <c r="M4071" i="12"/>
  <c r="M4075" i="12"/>
  <c r="M4079" i="12"/>
  <c r="M4083" i="12"/>
  <c r="M4087" i="12"/>
  <c r="M4091" i="12"/>
  <c r="M4095" i="12"/>
  <c r="M4099" i="12"/>
  <c r="M4103" i="12"/>
  <c r="M4107" i="12"/>
  <c r="M4111" i="12"/>
  <c r="M4115" i="12"/>
  <c r="M4119" i="12"/>
  <c r="M4123" i="12"/>
  <c r="M4127" i="12"/>
  <c r="M4131" i="12"/>
  <c r="M4135" i="12"/>
  <c r="M4139" i="12"/>
  <c r="M4143" i="12"/>
  <c r="M4147" i="12"/>
  <c r="M4151" i="12"/>
  <c r="M4155" i="12"/>
  <c r="M4159" i="12"/>
  <c r="M4163" i="12"/>
  <c r="M4167" i="12"/>
  <c r="M4171" i="12"/>
  <c r="M4175" i="12"/>
  <c r="M4179" i="12"/>
  <c r="M4183" i="12"/>
  <c r="M4187" i="12"/>
  <c r="M4191" i="12"/>
  <c r="M4195" i="12"/>
  <c r="M4199" i="12"/>
  <c r="M4203" i="12"/>
  <c r="M4207" i="12"/>
  <c r="M4211" i="12"/>
  <c r="M4215" i="12"/>
  <c r="M4219" i="12"/>
  <c r="M4223" i="12"/>
  <c r="M4227" i="12"/>
  <c r="M4231" i="12"/>
  <c r="M4235" i="12"/>
  <c r="M4239" i="12"/>
  <c r="M4243" i="12"/>
  <c r="M4247" i="12"/>
  <c r="M4251" i="12"/>
  <c r="M4255" i="12"/>
  <c r="M4259" i="12"/>
  <c r="M4263" i="12"/>
  <c r="M4267" i="12"/>
  <c r="M4271" i="12"/>
  <c r="M4275" i="12"/>
  <c r="M4279" i="12"/>
  <c r="M4283" i="12"/>
  <c r="M4287" i="12"/>
  <c r="M4291" i="12"/>
  <c r="M4295" i="12"/>
  <c r="M4299" i="12"/>
  <c r="M4303" i="12"/>
  <c r="M4307" i="12"/>
  <c r="M4311" i="12"/>
  <c r="M4315" i="12"/>
  <c r="M4319" i="12"/>
  <c r="M4323" i="12"/>
  <c r="M4327" i="12"/>
  <c r="M4331" i="12"/>
  <c r="M4335" i="12"/>
  <c r="M4339" i="12"/>
  <c r="M4343" i="12"/>
  <c r="M4347" i="12"/>
  <c r="M4351" i="12"/>
  <c r="M4355" i="12"/>
  <c r="M4359" i="12"/>
  <c r="M4363" i="12"/>
  <c r="M4367" i="12"/>
  <c r="M4371" i="12"/>
  <c r="M4375" i="12"/>
  <c r="M4379" i="12"/>
  <c r="M4383" i="12"/>
  <c r="M4387" i="12"/>
  <c r="M4391" i="12"/>
  <c r="M4395" i="12"/>
  <c r="M4399" i="12"/>
  <c r="M4403" i="12"/>
  <c r="M4407" i="12"/>
  <c r="M4411" i="12"/>
  <c r="M4415" i="12"/>
  <c r="M4419" i="12"/>
  <c r="M4423" i="12"/>
  <c r="M4427" i="12"/>
  <c r="M4431" i="12"/>
  <c r="M4435" i="12"/>
  <c r="M4439" i="12"/>
  <c r="M4443" i="12"/>
  <c r="M4447" i="12"/>
  <c r="M4451" i="12"/>
  <c r="M4455" i="12"/>
  <c r="M4459" i="12"/>
  <c r="M4463" i="12"/>
  <c r="M4467" i="12"/>
  <c r="M1192" i="12"/>
  <c r="M1636" i="12"/>
  <c r="M1892" i="12"/>
  <c r="M2004" i="12"/>
  <c r="M2068" i="12"/>
  <c r="M2132" i="12"/>
  <c r="M2196" i="12"/>
  <c r="M2260" i="12"/>
  <c r="M2324" i="12"/>
  <c r="M2388" i="12"/>
  <c r="M2452" i="12"/>
  <c r="M2482" i="12"/>
  <c r="M2498" i="12"/>
  <c r="M2514" i="12"/>
  <c r="M2530" i="12"/>
  <c r="M2546" i="12"/>
  <c r="M2562" i="12"/>
  <c r="M2578" i="12"/>
  <c r="M2594" i="12"/>
  <c r="M2610" i="12"/>
  <c r="M2626" i="12"/>
  <c r="M2642" i="12"/>
  <c r="M2658" i="12"/>
  <c r="M2674" i="12"/>
  <c r="M2690" i="12"/>
  <c r="M2706" i="12"/>
  <c r="M2722" i="12"/>
  <c r="M2738" i="12"/>
  <c r="M2754" i="12"/>
  <c r="M2770" i="12"/>
  <c r="M2786" i="12"/>
  <c r="M2802" i="12"/>
  <c r="M2818" i="12"/>
  <c r="M2834" i="12"/>
  <c r="M2850" i="12"/>
  <c r="M2866" i="12"/>
  <c r="M2882" i="12"/>
  <c r="M2898" i="12"/>
  <c r="M2914" i="12"/>
  <c r="M2930" i="12"/>
  <c r="M2946" i="12"/>
  <c r="M2962" i="12"/>
  <c r="M2978" i="12"/>
  <c r="M2994" i="12"/>
  <c r="M3010" i="12"/>
  <c r="M3026" i="12"/>
  <c r="M3042" i="12"/>
  <c r="M3058" i="12"/>
  <c r="M3074" i="12"/>
  <c r="M3090" i="12"/>
  <c r="M3106" i="12"/>
  <c r="M3122" i="12"/>
  <c r="M3138" i="12"/>
  <c r="M3154" i="12"/>
  <c r="M3170" i="12"/>
  <c r="M3186" i="12"/>
  <c r="M3202" i="12"/>
  <c r="M3218" i="12"/>
  <c r="M3234" i="12"/>
  <c r="M3250" i="12"/>
  <c r="M3266" i="12"/>
  <c r="M3282" i="12"/>
  <c r="M3298" i="12"/>
  <c r="M3314" i="12"/>
  <c r="M3330" i="12"/>
  <c r="M3346" i="12"/>
  <c r="M3362" i="12"/>
  <c r="M3378" i="12"/>
  <c r="M3394" i="12"/>
  <c r="M3410" i="12"/>
  <c r="M3426" i="12"/>
  <c r="M3442" i="12"/>
  <c r="M3458" i="12"/>
  <c r="M3474" i="12"/>
  <c r="M3490" i="12"/>
  <c r="M3506" i="12"/>
  <c r="M3522" i="12"/>
  <c r="M3538" i="12"/>
  <c r="M3554" i="12"/>
  <c r="M3570" i="12"/>
  <c r="M3586" i="12"/>
  <c r="M3602" i="12"/>
  <c r="M3618" i="12"/>
  <c r="M3634" i="12"/>
  <c r="M3650" i="12"/>
  <c r="M3664" i="12"/>
  <c r="M3668" i="12"/>
  <c r="M3672" i="12"/>
  <c r="M3676" i="12"/>
  <c r="M3680" i="12"/>
  <c r="M3684" i="12"/>
  <c r="M3688" i="12"/>
  <c r="M3692" i="12"/>
  <c r="M3696" i="12"/>
  <c r="M3700" i="12"/>
  <c r="M3704" i="12"/>
  <c r="M3708" i="12"/>
  <c r="M3712" i="12"/>
  <c r="M3716" i="12"/>
  <c r="M3720" i="12"/>
  <c r="M3724" i="12"/>
  <c r="M3728" i="12"/>
  <c r="M3732" i="12"/>
  <c r="M3736" i="12"/>
  <c r="M3740" i="12"/>
  <c r="M3744" i="12"/>
  <c r="M3748" i="12"/>
  <c r="M3752" i="12"/>
  <c r="M3756" i="12"/>
  <c r="M3760" i="12"/>
  <c r="M3764" i="12"/>
  <c r="M3768" i="12"/>
  <c r="M3772" i="12"/>
  <c r="M3776" i="12"/>
  <c r="M3780" i="12"/>
  <c r="M3784" i="12"/>
  <c r="M3788" i="12"/>
  <c r="M3792" i="12"/>
  <c r="M3796" i="12"/>
  <c r="M3800" i="12"/>
  <c r="M3804" i="12"/>
  <c r="M3808" i="12"/>
  <c r="M3812" i="12"/>
  <c r="M3816" i="12"/>
  <c r="M3820" i="12"/>
  <c r="M3824" i="12"/>
  <c r="M3828" i="12"/>
  <c r="M3832" i="12"/>
  <c r="M3836" i="12"/>
  <c r="M3840" i="12"/>
  <c r="M3844" i="12"/>
  <c r="M3848" i="12"/>
  <c r="M3852" i="12"/>
  <c r="M3856" i="12"/>
  <c r="M3860" i="12"/>
  <c r="M3864" i="12"/>
  <c r="M3868" i="12"/>
  <c r="M3872" i="12"/>
  <c r="M3876" i="12"/>
  <c r="M3880" i="12"/>
  <c r="M3884" i="12"/>
  <c r="M3888" i="12"/>
  <c r="M3892" i="12"/>
  <c r="M3896" i="12"/>
  <c r="M3900" i="12"/>
  <c r="M3904" i="12"/>
  <c r="M3908" i="12"/>
  <c r="M3912" i="12"/>
  <c r="M3916" i="12"/>
  <c r="M3920" i="12"/>
  <c r="M3924" i="12"/>
  <c r="M3928" i="12"/>
  <c r="M3932" i="12"/>
  <c r="M3936" i="12"/>
  <c r="M3940" i="12"/>
  <c r="M3944" i="12"/>
  <c r="M3948" i="12"/>
  <c r="M3952" i="12"/>
  <c r="M3956" i="12"/>
  <c r="M3960" i="12"/>
  <c r="M3964" i="12"/>
  <c r="M3968" i="12"/>
  <c r="M3972" i="12"/>
  <c r="M3976" i="12"/>
  <c r="M3980" i="12"/>
  <c r="M3984" i="12"/>
  <c r="M3988" i="12"/>
  <c r="M3992" i="12"/>
  <c r="M3996" i="12"/>
  <c r="M4000" i="12"/>
  <c r="M4004" i="12"/>
  <c r="M4008" i="12"/>
  <c r="M4012" i="12"/>
  <c r="M4016" i="12"/>
  <c r="M4020" i="12"/>
  <c r="M4024" i="12"/>
  <c r="M4028" i="12"/>
  <c r="M4032" i="12"/>
  <c r="M4036" i="12"/>
  <c r="M4040" i="12"/>
  <c r="M4044" i="12"/>
  <c r="M4048" i="12"/>
  <c r="M4052" i="12"/>
  <c r="M4056" i="12"/>
  <c r="M4060" i="12"/>
  <c r="M4064" i="12"/>
  <c r="M4068" i="12"/>
  <c r="M4072" i="12"/>
  <c r="M4076" i="12"/>
  <c r="M4080" i="12"/>
  <c r="M4084" i="12"/>
  <c r="M4088" i="12"/>
  <c r="M4092" i="12"/>
  <c r="M4096" i="12"/>
  <c r="M4100" i="12"/>
  <c r="M4104" i="12"/>
  <c r="M4108" i="12"/>
  <c r="M4112" i="12"/>
  <c r="M4116" i="12"/>
  <c r="M4120" i="12"/>
  <c r="M4124" i="12"/>
  <c r="M4128" i="12"/>
  <c r="M4132" i="12"/>
  <c r="M4136" i="12"/>
  <c r="M4140" i="12"/>
  <c r="M4144" i="12"/>
  <c r="M4148" i="12"/>
  <c r="M4152" i="12"/>
  <c r="M4156" i="12"/>
  <c r="M4160" i="12"/>
  <c r="M4164" i="12"/>
  <c r="M4168" i="12"/>
  <c r="M4172" i="12"/>
  <c r="M4176" i="12"/>
  <c r="M4180" i="12"/>
  <c r="M4184" i="12"/>
  <c r="M4188" i="12"/>
  <c r="M4192" i="12"/>
  <c r="M4196" i="12"/>
  <c r="M4200" i="12"/>
  <c r="M4204" i="12"/>
  <c r="M4208" i="12"/>
  <c r="M4212" i="12"/>
  <c r="M4216" i="12"/>
  <c r="M4220" i="12"/>
  <c r="M4224" i="12"/>
  <c r="M4228" i="12"/>
  <c r="M4232" i="12"/>
  <c r="M4236" i="12"/>
  <c r="M4240" i="12"/>
  <c r="M4244" i="12"/>
  <c r="M4248" i="12"/>
  <c r="M4252" i="12"/>
  <c r="M4256" i="12"/>
  <c r="M4260" i="12"/>
  <c r="M4264" i="12"/>
  <c r="M4268" i="12"/>
  <c r="M4272" i="12"/>
  <c r="M4276" i="12"/>
  <c r="M4280" i="12"/>
  <c r="M4284" i="12"/>
  <c r="M4288" i="12"/>
  <c r="M4292" i="12"/>
  <c r="M4296" i="12"/>
  <c r="M4300" i="12"/>
  <c r="M4304" i="12"/>
  <c r="M4308" i="12"/>
  <c r="M4312" i="12"/>
  <c r="M4316" i="12"/>
  <c r="M4320" i="12"/>
  <c r="M4324" i="12"/>
  <c r="M4328" i="12"/>
  <c r="M4332" i="12"/>
  <c r="M4336" i="12"/>
  <c r="M4340" i="12"/>
  <c r="M4344" i="12"/>
  <c r="M4348" i="12"/>
  <c r="M4352" i="12"/>
  <c r="M4356" i="12"/>
  <c r="M4360" i="12"/>
  <c r="M4364" i="12"/>
  <c r="M4368" i="12"/>
  <c r="M4372" i="12"/>
  <c r="M4376" i="12"/>
  <c r="M4380" i="12"/>
  <c r="M4384" i="12"/>
  <c r="M4388" i="12"/>
  <c r="M4392" i="12"/>
  <c r="M4396" i="12"/>
  <c r="M4400" i="12"/>
  <c r="M4404" i="12"/>
  <c r="M4408" i="12"/>
  <c r="M4412" i="12"/>
  <c r="M4416" i="12"/>
  <c r="M4420" i="12"/>
  <c r="M4424" i="12"/>
  <c r="M4428" i="12"/>
  <c r="M4432" i="12"/>
  <c r="M4436" i="12"/>
  <c r="M4440" i="12"/>
  <c r="M4444" i="12"/>
  <c r="M4448" i="12"/>
  <c r="M4452" i="12"/>
  <c r="M4456" i="12"/>
  <c r="M4460" i="12"/>
  <c r="M4464" i="12"/>
  <c r="M4468" i="12"/>
  <c r="M4472" i="12"/>
  <c r="M4476" i="12"/>
  <c r="M4480" i="12"/>
  <c r="M4484" i="12"/>
  <c r="M4488" i="12"/>
  <c r="M4492" i="12"/>
  <c r="M4496" i="12"/>
  <c r="M4500" i="12"/>
  <c r="M4504" i="12"/>
  <c r="M4508" i="12"/>
  <c r="M4512" i="12"/>
  <c r="M4516" i="12"/>
  <c r="M4520" i="12"/>
  <c r="M4524" i="12"/>
  <c r="M4528" i="12"/>
  <c r="M4532" i="12"/>
  <c r="M4536" i="12"/>
  <c r="M4540" i="12"/>
  <c r="M4544" i="12"/>
  <c r="M4548" i="12"/>
  <c r="M4552" i="12"/>
  <c r="M4556" i="12"/>
  <c r="M4560" i="12"/>
  <c r="M4564" i="12"/>
  <c r="M4568" i="12"/>
  <c r="M1442" i="12"/>
  <c r="M1700" i="12"/>
  <c r="M1954" i="12"/>
  <c r="M2020" i="12"/>
  <c r="M2084" i="12"/>
  <c r="M2148" i="12"/>
  <c r="M2212" i="12"/>
  <c r="M2276" i="12"/>
  <c r="M2340" i="12"/>
  <c r="M2404" i="12"/>
  <c r="M2466" i="12"/>
  <c r="M2486" i="12"/>
  <c r="M2502" i="12"/>
  <c r="M2518" i="12"/>
  <c r="M2534" i="12"/>
  <c r="M2550" i="12"/>
  <c r="M2566" i="12"/>
  <c r="M2582" i="12"/>
  <c r="M2598" i="12"/>
  <c r="M2614" i="12"/>
  <c r="M2630" i="12"/>
  <c r="M2646" i="12"/>
  <c r="M2662" i="12"/>
  <c r="M2678" i="12"/>
  <c r="M2694" i="12"/>
  <c r="M2710" i="12"/>
  <c r="M2726" i="12"/>
  <c r="M2742" i="12"/>
  <c r="M2758" i="12"/>
  <c r="M2774" i="12"/>
  <c r="M2790" i="12"/>
  <c r="M2806" i="12"/>
  <c r="M2822" i="12"/>
  <c r="M2838" i="12"/>
  <c r="M2854" i="12"/>
  <c r="M2870" i="12"/>
  <c r="M2886" i="12"/>
  <c r="M2902" i="12"/>
  <c r="M2918" i="12"/>
  <c r="M2934" i="12"/>
  <c r="M2950" i="12"/>
  <c r="M2966" i="12"/>
  <c r="M2982" i="12"/>
  <c r="M2998" i="12"/>
  <c r="M3014" i="12"/>
  <c r="M3030" i="12"/>
  <c r="M3046" i="12"/>
  <c r="M3062" i="12"/>
  <c r="M3078" i="12"/>
  <c r="M3094" i="12"/>
  <c r="M3110" i="12"/>
  <c r="M3126" i="12"/>
  <c r="M3142" i="12"/>
  <c r="M3158" i="12"/>
  <c r="M3174" i="12"/>
  <c r="M3190" i="12"/>
  <c r="M3206" i="12"/>
  <c r="M3222" i="12"/>
  <c r="M3238" i="12"/>
  <c r="M3254" i="12"/>
  <c r="M3270" i="12"/>
  <c r="M3286" i="12"/>
  <c r="M3302" i="12"/>
  <c r="M3318" i="12"/>
  <c r="M3334" i="12"/>
  <c r="M3350" i="12"/>
  <c r="M3366" i="12"/>
  <c r="M3382" i="12"/>
  <c r="M3398" i="12"/>
  <c r="M3414" i="12"/>
  <c r="M3430" i="12"/>
  <c r="M3446" i="12"/>
  <c r="M3462" i="12"/>
  <c r="M3478" i="12"/>
  <c r="M3494" i="12"/>
  <c r="M3510" i="12"/>
  <c r="M3526" i="12"/>
  <c r="M3542" i="12"/>
  <c r="M3558" i="12"/>
  <c r="M3574" i="12"/>
  <c r="M3590" i="12"/>
  <c r="M3606" i="12"/>
  <c r="M3622" i="12"/>
  <c r="M3638" i="12"/>
  <c r="M3654" i="12"/>
  <c r="M3677" i="12"/>
  <c r="M3693" i="12"/>
  <c r="M3709" i="12"/>
  <c r="M3725" i="12"/>
  <c r="M3741" i="12"/>
  <c r="M3757" i="12"/>
  <c r="M3773" i="12"/>
  <c r="M3789" i="12"/>
  <c r="M3805" i="12"/>
  <c r="M3821" i="12"/>
  <c r="M3837" i="12"/>
  <c r="M3853" i="12"/>
  <c r="M3869" i="12"/>
  <c r="M3885" i="12"/>
  <c r="M3901" i="12"/>
  <c r="M3917" i="12"/>
  <c r="M3933" i="12"/>
  <c r="M3949" i="12"/>
  <c r="M3965" i="12"/>
  <c r="M3981" i="12"/>
  <c r="M3997" i="12"/>
  <c r="M4013" i="12"/>
  <c r="M4029" i="12"/>
  <c r="M4045" i="12"/>
  <c r="M4061" i="12"/>
  <c r="M3665" i="12"/>
  <c r="M3681" i="12"/>
  <c r="M3697" i="12"/>
  <c r="M3713" i="12"/>
  <c r="M3729" i="12"/>
  <c r="M3745" i="12"/>
  <c r="M3761" i="12"/>
  <c r="M3777" i="12"/>
  <c r="M3793" i="12"/>
  <c r="M3809" i="12"/>
  <c r="M3825" i="12"/>
  <c r="M3841" i="12"/>
  <c r="M3857" i="12"/>
  <c r="M3873" i="12"/>
  <c r="M3889" i="12"/>
  <c r="M3905" i="12"/>
  <c r="M3921" i="12"/>
  <c r="M3937" i="12"/>
  <c r="M3953" i="12"/>
  <c r="M3969" i="12"/>
  <c r="M3985" i="12"/>
  <c r="M4001" i="12"/>
  <c r="M4017" i="12"/>
  <c r="M4033" i="12"/>
  <c r="M4049" i="12"/>
  <c r="M4065" i="12"/>
  <c r="M4081" i="12"/>
  <c r="M4097" i="12"/>
  <c r="M4113" i="12"/>
  <c r="M4129" i="12"/>
  <c r="M4145" i="12"/>
  <c r="M4161" i="12"/>
  <c r="M4177" i="12"/>
  <c r="M4193" i="12"/>
  <c r="M4209" i="12"/>
  <c r="M4225" i="12"/>
  <c r="M4241" i="12"/>
  <c r="M4257" i="12"/>
  <c r="M4273" i="12"/>
  <c r="M4289" i="12"/>
  <c r="M4305" i="12"/>
  <c r="M4321" i="12"/>
  <c r="M4337" i="12"/>
  <c r="M4353" i="12"/>
  <c r="M4369" i="12"/>
  <c r="M4385" i="12"/>
  <c r="M4401" i="12"/>
  <c r="M4417" i="12"/>
  <c r="M4433" i="12"/>
  <c r="M4449" i="12"/>
  <c r="M4465" i="12"/>
  <c r="M4475" i="12"/>
  <c r="M4483" i="12"/>
  <c r="M4491" i="12"/>
  <c r="M4499" i="12"/>
  <c r="M4507" i="12"/>
  <c r="M4515" i="12"/>
  <c r="M4523" i="12"/>
  <c r="M4531" i="12"/>
  <c r="M4539" i="12"/>
  <c r="M4547" i="12"/>
  <c r="M4555" i="12"/>
  <c r="M4563" i="12"/>
  <c r="M4571" i="12"/>
  <c r="M4575" i="12"/>
  <c r="M4579" i="12"/>
  <c r="M4583" i="12"/>
  <c r="M4587" i="12"/>
  <c r="M4591" i="12"/>
  <c r="M4595" i="12"/>
  <c r="M4599" i="12"/>
  <c r="M4603" i="12"/>
  <c r="M4607" i="12"/>
  <c r="M4611" i="12"/>
  <c r="M4615" i="12"/>
  <c r="M4619" i="12"/>
  <c r="M4623" i="12"/>
  <c r="M4627" i="12"/>
  <c r="M4631" i="12"/>
  <c r="M4635" i="12"/>
  <c r="M4639" i="12"/>
  <c r="M4643" i="12"/>
  <c r="M4647" i="12"/>
  <c r="M4651" i="12"/>
  <c r="M4655" i="12"/>
  <c r="M4659" i="12"/>
  <c r="M4663" i="12"/>
  <c r="M4667" i="12"/>
  <c r="M4671" i="12"/>
  <c r="M4675" i="12"/>
  <c r="M4679" i="12"/>
  <c r="M4683" i="12"/>
  <c r="M4687" i="12"/>
  <c r="M4691" i="12"/>
  <c r="M4695" i="12"/>
  <c r="M4699" i="12"/>
  <c r="M4703" i="12"/>
  <c r="M4707" i="12"/>
  <c r="M4711" i="12"/>
  <c r="M4715" i="12"/>
  <c r="M4719" i="12"/>
  <c r="M4723" i="12"/>
  <c r="M4727" i="12"/>
  <c r="M4731" i="12"/>
  <c r="M4735" i="12"/>
  <c r="M4739" i="12"/>
  <c r="M4743" i="12"/>
  <c r="M4747" i="12"/>
  <c r="M4751" i="12"/>
  <c r="M4755" i="12"/>
  <c r="M4759" i="12"/>
  <c r="M4763" i="12"/>
  <c r="M4767" i="12"/>
  <c r="M4771" i="12"/>
  <c r="M4775" i="12"/>
  <c r="M4779" i="12"/>
  <c r="M4783" i="12"/>
  <c r="M4787" i="12"/>
  <c r="M4791" i="12"/>
  <c r="M4795" i="12"/>
  <c r="M4799" i="12"/>
  <c r="M4803" i="12"/>
  <c r="M4807" i="12"/>
  <c r="M4811" i="12"/>
  <c r="M4815" i="12"/>
  <c r="M4819" i="12"/>
  <c r="M4823" i="12"/>
  <c r="M4827" i="12"/>
  <c r="M4831" i="12"/>
  <c r="M4835" i="12"/>
  <c r="M4839" i="12"/>
  <c r="M4843" i="12"/>
  <c r="M4847" i="12"/>
  <c r="M4851" i="12"/>
  <c r="M4855" i="12"/>
  <c r="M4859" i="12"/>
  <c r="M4863" i="12"/>
  <c r="M4867" i="12"/>
  <c r="M4871" i="12"/>
  <c r="M4875" i="12"/>
  <c r="M4879" i="12"/>
  <c r="M4883" i="12"/>
  <c r="M4887" i="12"/>
  <c r="M4891" i="12"/>
  <c r="M4895" i="12"/>
  <c r="M4899" i="12"/>
  <c r="M4903" i="12"/>
  <c r="M4907" i="12"/>
  <c r="M4911" i="12"/>
  <c r="M4915" i="12"/>
  <c r="M4919" i="12"/>
  <c r="M4923" i="12"/>
  <c r="M4927" i="12"/>
  <c r="M4931" i="12"/>
  <c r="M4935" i="12"/>
  <c r="M4939" i="12"/>
  <c r="M4943" i="12"/>
  <c r="M4947" i="12"/>
  <c r="M4951" i="12"/>
  <c r="M4955" i="12"/>
  <c r="M4959" i="12"/>
  <c r="M4963" i="12"/>
  <c r="M4967" i="12"/>
  <c r="M4971" i="12"/>
  <c r="M4975" i="12"/>
  <c r="M4979" i="12"/>
  <c r="M4983" i="12"/>
  <c r="M4987" i="12"/>
  <c r="M4991" i="12"/>
  <c r="M4995" i="12"/>
  <c r="M4999" i="12"/>
  <c r="M5003" i="12"/>
  <c r="M5007" i="12"/>
  <c r="M3669" i="12"/>
  <c r="M3685" i="12"/>
  <c r="M3701" i="12"/>
  <c r="M3717" i="12"/>
  <c r="M3733" i="12"/>
  <c r="M3749" i="12"/>
  <c r="M3765" i="12"/>
  <c r="M3781" i="12"/>
  <c r="M3797" i="12"/>
  <c r="M3813" i="12"/>
  <c r="M3829" i="12"/>
  <c r="M3845" i="12"/>
  <c r="M3861" i="12"/>
  <c r="M3877" i="12"/>
  <c r="M3893" i="12"/>
  <c r="M3909" i="12"/>
  <c r="M3925" i="12"/>
  <c r="M3941" i="12"/>
  <c r="M3957" i="12"/>
  <c r="M3973" i="12"/>
  <c r="M3989" i="12"/>
  <c r="M4005" i="12"/>
  <c r="M4021" i="12"/>
  <c r="M4037" i="12"/>
  <c r="M4053" i="12"/>
  <c r="M4069" i="12"/>
  <c r="M4085" i="12"/>
  <c r="M4101" i="12"/>
  <c r="M4117" i="12"/>
  <c r="M4133" i="12"/>
  <c r="M4149" i="12"/>
  <c r="M4165" i="12"/>
  <c r="M4181" i="12"/>
  <c r="M4197" i="12"/>
  <c r="M4213" i="12"/>
  <c r="M4229" i="12"/>
  <c r="M4245" i="12"/>
  <c r="M4261" i="12"/>
  <c r="M4277" i="12"/>
  <c r="M4293" i="12"/>
  <c r="M4309" i="12"/>
  <c r="M4325" i="12"/>
  <c r="M4341" i="12"/>
  <c r="M4357" i="12"/>
  <c r="M4373" i="12"/>
  <c r="M4389" i="12"/>
  <c r="M4405" i="12"/>
  <c r="M4421" i="12"/>
  <c r="M4437" i="12"/>
  <c r="M4453" i="12"/>
  <c r="M4469" i="12"/>
  <c r="M4477" i="12"/>
  <c r="M4485" i="12"/>
  <c r="M4493" i="12"/>
  <c r="M4501" i="12"/>
  <c r="M4509" i="12"/>
  <c r="M4517" i="12"/>
  <c r="M4525" i="12"/>
  <c r="M4533" i="12"/>
  <c r="M4541" i="12"/>
  <c r="M4549" i="12"/>
  <c r="M4557" i="12"/>
  <c r="M4565" i="12"/>
  <c r="M4572" i="12"/>
  <c r="M4576" i="12"/>
  <c r="M4580" i="12"/>
  <c r="M4584" i="12"/>
  <c r="M4588" i="12"/>
  <c r="M4592" i="12"/>
  <c r="M4596" i="12"/>
  <c r="M4600" i="12"/>
  <c r="M4604" i="12"/>
  <c r="M4608" i="12"/>
  <c r="M4612" i="12"/>
  <c r="M4616" i="12"/>
  <c r="M4620" i="12"/>
  <c r="M4624" i="12"/>
  <c r="M4628" i="12"/>
  <c r="M4632" i="12"/>
  <c r="M4636" i="12"/>
  <c r="M4640" i="12"/>
  <c r="M4644" i="12"/>
  <c r="M4648" i="12"/>
  <c r="M4652" i="12"/>
  <c r="M4656" i="12"/>
  <c r="M4660" i="12"/>
  <c r="M4664" i="12"/>
  <c r="M4668" i="12"/>
  <c r="M4672" i="12"/>
  <c r="M4676" i="12"/>
  <c r="M4680" i="12"/>
  <c r="M4684" i="12"/>
  <c r="M4688" i="12"/>
  <c r="M4692" i="12"/>
  <c r="M4696" i="12"/>
  <c r="M4700" i="12"/>
  <c r="M4704" i="12"/>
  <c r="M4708" i="12"/>
  <c r="M4712" i="12"/>
  <c r="M4716" i="12"/>
  <c r="M4720" i="12"/>
  <c r="M4724" i="12"/>
  <c r="M4728" i="12"/>
  <c r="M4732" i="12"/>
  <c r="M4736" i="12"/>
  <c r="M4740" i="12"/>
  <c r="M4744" i="12"/>
  <c r="M4748" i="12"/>
  <c r="M4752" i="12"/>
  <c r="M4756" i="12"/>
  <c r="M4760" i="12"/>
  <c r="M4764" i="12"/>
  <c r="M4768" i="12"/>
  <c r="M4772" i="12"/>
  <c r="M4776" i="12"/>
  <c r="M4780" i="12"/>
  <c r="M4784" i="12"/>
  <c r="M4788" i="12"/>
  <c r="M4792" i="12"/>
  <c r="M4796" i="12"/>
  <c r="M4800" i="12"/>
  <c r="M4804" i="12"/>
  <c r="M4808" i="12"/>
  <c r="M4812" i="12"/>
  <c r="M4816" i="12"/>
  <c r="M4820" i="12"/>
  <c r="M4824" i="12"/>
  <c r="M4828" i="12"/>
  <c r="M4832" i="12"/>
  <c r="M4836" i="12"/>
  <c r="M4840" i="12"/>
  <c r="M3673" i="12"/>
  <c r="M3689" i="12"/>
  <c r="M3705" i="12"/>
  <c r="M3721" i="12"/>
  <c r="M3737" i="12"/>
  <c r="M3753" i="12"/>
  <c r="M3769" i="12"/>
  <c r="M3785" i="12"/>
  <c r="M3801" i="12"/>
  <c r="M3817" i="12"/>
  <c r="M3833" i="12"/>
  <c r="M3849" i="12"/>
  <c r="M3865" i="12"/>
  <c r="M3881" i="12"/>
  <c r="M3897" i="12"/>
  <c r="M3913" i="12"/>
  <c r="M3929" i="12"/>
  <c r="M3945" i="12"/>
  <c r="M3961" i="12"/>
  <c r="M3977" i="12"/>
  <c r="M3993" i="12"/>
  <c r="M4009" i="12"/>
  <c r="M4025" i="12"/>
  <c r="M4041" i="12"/>
  <c r="M4057" i="12"/>
  <c r="M4073" i="12"/>
  <c r="M4089" i="12"/>
  <c r="M4105" i="12"/>
  <c r="M4121" i="12"/>
  <c r="M4137" i="12"/>
  <c r="M4153" i="12"/>
  <c r="M4169" i="12"/>
  <c r="M4185" i="12"/>
  <c r="M4201" i="12"/>
  <c r="M4217" i="12"/>
  <c r="M4233" i="12"/>
  <c r="M4249" i="12"/>
  <c r="M4265" i="12"/>
  <c r="M4281" i="12"/>
  <c r="M4297" i="12"/>
  <c r="M4313" i="12"/>
  <c r="M4329" i="12"/>
  <c r="M4345" i="12"/>
  <c r="M4361" i="12"/>
  <c r="M4377" i="12"/>
  <c r="M4393" i="12"/>
  <c r="M4409" i="12"/>
  <c r="M4425" i="12"/>
  <c r="M4441" i="12"/>
  <c r="M4457" i="12"/>
  <c r="M4471" i="12"/>
  <c r="M4479" i="12"/>
  <c r="M4487" i="12"/>
  <c r="M4495" i="12"/>
  <c r="M4503" i="12"/>
  <c r="M4511" i="12"/>
  <c r="M4519" i="12"/>
  <c r="M4527" i="12"/>
  <c r="M4535" i="12"/>
  <c r="M4543" i="12"/>
  <c r="M4551" i="12"/>
  <c r="M4559" i="12"/>
  <c r="M4567" i="12"/>
  <c r="M4573" i="12"/>
  <c r="M4577" i="12"/>
  <c r="M4581" i="12"/>
  <c r="M4585" i="12"/>
  <c r="M4589" i="12"/>
  <c r="M4593" i="12"/>
  <c r="M4597" i="12"/>
  <c r="M4601" i="12"/>
  <c r="M4605" i="12"/>
  <c r="M4609" i="12"/>
  <c r="M4613" i="12"/>
  <c r="M4617" i="12"/>
  <c r="M4621" i="12"/>
  <c r="M4625" i="12"/>
  <c r="M4629" i="12"/>
  <c r="M4633" i="12"/>
  <c r="M4637" i="12"/>
  <c r="M4641" i="12"/>
  <c r="M4645" i="12"/>
  <c r="M4649" i="12"/>
  <c r="M4653" i="12"/>
  <c r="M4657" i="12"/>
  <c r="M4661" i="12"/>
  <c r="M4665" i="12"/>
  <c r="M4669" i="12"/>
  <c r="M4673" i="12"/>
  <c r="M4677" i="12"/>
  <c r="M4681" i="12"/>
  <c r="M4685" i="12"/>
  <c r="M4689" i="12"/>
  <c r="M4693" i="12"/>
  <c r="M4697" i="12"/>
  <c r="M4701" i="12"/>
  <c r="M4705" i="12"/>
  <c r="M4709" i="12"/>
  <c r="M4713" i="12"/>
  <c r="M4717" i="12"/>
  <c r="M4721" i="12"/>
  <c r="M4725" i="12"/>
  <c r="M4729" i="12"/>
  <c r="M4733" i="12"/>
  <c r="M4737" i="12"/>
  <c r="M4741" i="12"/>
  <c r="M4745" i="12"/>
  <c r="M4749" i="12"/>
  <c r="M4753" i="12"/>
  <c r="M4757" i="12"/>
  <c r="M4761" i="12"/>
  <c r="M4765" i="12"/>
  <c r="M4769" i="12"/>
  <c r="M4773" i="12"/>
  <c r="M4777" i="12"/>
  <c r="M4781" i="12"/>
  <c r="M4785" i="12"/>
  <c r="M4789" i="12"/>
  <c r="M4793" i="12"/>
  <c r="M4797" i="12"/>
  <c r="M4801" i="12"/>
  <c r="M4805" i="12"/>
  <c r="M4809" i="12"/>
  <c r="M4813" i="12"/>
  <c r="M4817" i="12"/>
  <c r="M4821" i="12"/>
  <c r="M4825" i="12"/>
  <c r="M4829" i="12"/>
  <c r="M4833" i="12"/>
  <c r="M4837" i="12"/>
  <c r="M4841" i="12"/>
  <c r="M4845" i="12"/>
  <c r="M4849" i="12"/>
  <c r="M4853" i="12"/>
  <c r="M4857" i="12"/>
  <c r="M4861" i="12"/>
  <c r="M4865" i="12"/>
  <c r="M4869" i="12"/>
  <c r="M4873" i="12"/>
  <c r="M4877" i="12"/>
  <c r="M4881" i="12"/>
  <c r="M4885" i="12"/>
  <c r="M4889" i="12"/>
  <c r="M4893" i="12"/>
  <c r="M4897" i="12"/>
  <c r="M4901" i="12"/>
  <c r="M4905" i="12"/>
  <c r="M4909" i="12"/>
  <c r="M4913" i="12"/>
  <c r="M4917" i="12"/>
  <c r="M4921" i="12"/>
  <c r="M4925" i="12"/>
  <c r="M4929" i="12"/>
  <c r="M4933" i="12"/>
  <c r="M4937" i="12"/>
  <c r="M4941" i="12"/>
  <c r="M4945" i="12"/>
  <c r="M4949" i="12"/>
  <c r="M4953" i="12"/>
  <c r="M4957" i="12"/>
  <c r="M4961" i="12"/>
  <c r="M4965" i="12"/>
  <c r="M4969" i="12"/>
  <c r="M4973" i="12"/>
  <c r="M4977" i="12"/>
  <c r="M4981" i="12"/>
  <c r="M4985" i="12"/>
  <c r="M4989" i="12"/>
  <c r="M4993" i="12"/>
  <c r="M4997" i="12"/>
  <c r="M4125" i="12"/>
  <c r="M4189" i="12"/>
  <c r="M4253" i="12"/>
  <c r="M4317" i="12"/>
  <c r="M4381" i="12"/>
  <c r="M4445" i="12"/>
  <c r="M4489" i="12"/>
  <c r="M4521" i="12"/>
  <c r="M4553" i="12"/>
  <c r="M4578" i="12"/>
  <c r="M4594" i="12"/>
  <c r="M4610" i="12"/>
  <c r="M4626" i="12"/>
  <c r="M4642" i="12"/>
  <c r="M4658" i="12"/>
  <c r="M4674" i="12"/>
  <c r="M4690" i="12"/>
  <c r="M4706" i="12"/>
  <c r="M4722" i="12"/>
  <c r="M4738" i="12"/>
  <c r="M4754" i="12"/>
  <c r="M4770" i="12"/>
  <c r="M4786" i="12"/>
  <c r="M4802" i="12"/>
  <c r="M4818" i="12"/>
  <c r="M4834" i="12"/>
  <c r="M4846" i="12"/>
  <c r="M4854" i="12"/>
  <c r="M4862" i="12"/>
  <c r="M4870" i="12"/>
  <c r="M4878" i="12"/>
  <c r="M4886" i="12"/>
  <c r="M4894" i="12"/>
  <c r="M4902" i="12"/>
  <c r="M4910" i="12"/>
  <c r="M4918" i="12"/>
  <c r="M4926" i="12"/>
  <c r="M4934" i="12"/>
  <c r="M4942" i="12"/>
  <c r="M4950" i="12"/>
  <c r="M4958" i="12"/>
  <c r="M4966" i="12"/>
  <c r="M4974" i="12"/>
  <c r="M4982" i="12"/>
  <c r="M4990" i="12"/>
  <c r="M4998" i="12"/>
  <c r="M5004" i="12"/>
  <c r="M5009" i="12"/>
  <c r="M5013" i="12"/>
  <c r="M5017" i="12"/>
  <c r="M5021" i="12"/>
  <c r="M5025" i="12"/>
  <c r="M5029" i="12"/>
  <c r="M5033" i="12"/>
  <c r="M5037" i="12"/>
  <c r="M5041" i="12"/>
  <c r="M5045" i="12"/>
  <c r="M5049" i="12"/>
  <c r="M5053" i="12"/>
  <c r="M5057" i="12"/>
  <c r="M5061" i="12"/>
  <c r="M5065" i="12"/>
  <c r="M5069" i="12"/>
  <c r="M5073" i="12"/>
  <c r="M5077" i="12"/>
  <c r="M5081" i="12"/>
  <c r="M5085" i="12"/>
  <c r="M5089" i="12"/>
  <c r="M5093" i="12"/>
  <c r="M5097" i="12"/>
  <c r="M5101" i="12"/>
  <c r="M5105" i="12"/>
  <c r="M5109" i="12"/>
  <c r="M5113" i="12"/>
  <c r="M5117" i="12"/>
  <c r="M5121" i="12"/>
  <c r="M5125" i="12"/>
  <c r="M5129" i="12"/>
  <c r="M5133" i="12"/>
  <c r="M5137" i="12"/>
  <c r="M5141" i="12"/>
  <c r="M5145" i="12"/>
  <c r="M5149" i="12"/>
  <c r="M5153" i="12"/>
  <c r="M5157" i="12"/>
  <c r="M5161" i="12"/>
  <c r="M5165" i="12"/>
  <c r="M5169" i="12"/>
  <c r="M5173" i="12"/>
  <c r="M5177" i="12"/>
  <c r="M5181" i="12"/>
  <c r="M5185" i="12"/>
  <c r="M5189" i="12"/>
  <c r="M5193" i="12"/>
  <c r="M5197" i="12"/>
  <c r="M5201" i="12"/>
  <c r="M5205" i="12"/>
  <c r="M5209" i="12"/>
  <c r="M5213" i="12"/>
  <c r="M5217" i="12"/>
  <c r="M5221" i="12"/>
  <c r="M5225" i="12"/>
  <c r="M5229" i="12"/>
  <c r="M5233" i="12"/>
  <c r="M5237" i="12"/>
  <c r="M5241" i="12"/>
  <c r="M5245" i="12"/>
  <c r="M5249" i="12"/>
  <c r="M5253" i="12"/>
  <c r="M5257" i="12"/>
  <c r="M5261" i="12"/>
  <c r="M5265" i="12"/>
  <c r="M5269" i="12"/>
  <c r="M5273" i="12"/>
  <c r="M5277" i="12"/>
  <c r="M5281" i="12"/>
  <c r="M5285" i="12"/>
  <c r="M5289" i="12"/>
  <c r="M5293" i="12"/>
  <c r="M5297" i="12"/>
  <c r="M5301" i="12"/>
  <c r="M5305" i="12"/>
  <c r="M5309" i="12"/>
  <c r="M5313" i="12"/>
  <c r="M5317" i="12"/>
  <c r="M5321" i="12"/>
  <c r="M5325" i="12"/>
  <c r="M5329" i="12"/>
  <c r="M5333" i="12"/>
  <c r="M5337" i="12"/>
  <c r="M5341" i="12"/>
  <c r="M5345" i="12"/>
  <c r="M5349" i="12"/>
  <c r="M5353" i="12"/>
  <c r="M5357" i="12"/>
  <c r="M5361" i="12"/>
  <c r="M5365" i="12"/>
  <c r="M5369" i="12"/>
  <c r="M5373" i="12"/>
  <c r="M5377" i="12"/>
  <c r="M5381" i="12"/>
  <c r="M5385" i="12"/>
  <c r="M5389" i="12"/>
  <c r="M5393" i="12"/>
  <c r="M5397" i="12"/>
  <c r="M5401" i="12"/>
  <c r="M5405" i="12"/>
  <c r="M5409" i="12"/>
  <c r="M5413" i="12"/>
  <c r="M5417" i="12"/>
  <c r="M5421" i="12"/>
  <c r="M5425" i="12"/>
  <c r="M5429" i="12"/>
  <c r="M5433" i="12"/>
  <c r="M5437" i="12"/>
  <c r="M5441" i="12"/>
  <c r="M5445" i="12"/>
  <c r="M5449" i="12"/>
  <c r="M5453" i="12"/>
  <c r="M5457" i="12"/>
  <c r="M5461" i="12"/>
  <c r="M5465" i="12"/>
  <c r="M5469" i="12"/>
  <c r="M5473" i="12"/>
  <c r="M5477" i="12"/>
  <c r="M5481" i="12"/>
  <c r="M5485" i="12"/>
  <c r="M5489" i="12"/>
  <c r="M5493" i="12"/>
  <c r="M5497" i="12"/>
  <c r="M5501" i="12"/>
  <c r="M5505" i="12"/>
  <c r="M5509" i="12"/>
  <c r="M5513" i="12"/>
  <c r="M5517" i="12"/>
  <c r="M5521" i="12"/>
  <c r="M5525" i="12"/>
  <c r="M5529" i="12"/>
  <c r="M5533" i="12"/>
  <c r="M5537" i="12"/>
  <c r="M5541" i="12"/>
  <c r="M5545" i="12"/>
  <c r="M5549" i="12"/>
  <c r="M5553" i="12"/>
  <c r="M5557" i="12"/>
  <c r="M5561" i="12"/>
  <c r="M5565" i="12"/>
  <c r="M5569" i="12"/>
  <c r="M5573" i="12"/>
  <c r="M5577" i="12"/>
  <c r="M5581" i="12"/>
  <c r="M5585" i="12"/>
  <c r="M5589" i="12"/>
  <c r="M5593" i="12"/>
  <c r="M5597" i="12"/>
  <c r="M5601" i="12"/>
  <c r="M5605" i="12"/>
  <c r="M5609" i="12"/>
  <c r="M5613" i="12"/>
  <c r="M5617" i="12"/>
  <c r="M5621" i="12"/>
  <c r="M5625" i="12"/>
  <c r="M5629" i="12"/>
  <c r="M5633" i="12"/>
  <c r="M5637" i="12"/>
  <c r="M5641" i="12"/>
  <c r="M5645" i="12"/>
  <c r="M5649" i="12"/>
  <c r="M5653" i="12"/>
  <c r="M5657" i="12"/>
  <c r="M5661" i="12"/>
  <c r="M5665" i="12"/>
  <c r="M5669" i="12"/>
  <c r="M5673" i="12"/>
  <c r="M5677" i="12"/>
  <c r="M5681" i="12"/>
  <c r="M5685" i="12"/>
  <c r="M5689" i="12"/>
  <c r="M5693" i="12"/>
  <c r="M5697" i="12"/>
  <c r="M5701" i="12"/>
  <c r="M5705" i="12"/>
  <c r="M5709" i="12"/>
  <c r="M5713" i="12"/>
  <c r="M5717" i="12"/>
  <c r="M5721" i="12"/>
  <c r="M5725" i="12"/>
  <c r="M5729" i="12"/>
  <c r="M5733" i="12"/>
  <c r="M5737" i="12"/>
  <c r="M5741" i="12"/>
  <c r="M5745" i="12"/>
  <c r="M5749" i="12"/>
  <c r="M5753" i="12"/>
  <c r="M5757" i="12"/>
  <c r="M5761" i="12"/>
  <c r="M5765" i="12"/>
  <c r="M5769" i="12"/>
  <c r="M5773" i="12"/>
  <c r="M5777" i="12"/>
  <c r="M5781" i="12"/>
  <c r="M5785" i="12"/>
  <c r="M5789" i="12"/>
  <c r="M5793" i="12"/>
  <c r="M5797" i="12"/>
  <c r="M5801" i="12"/>
  <c r="M5805" i="12"/>
  <c r="M5809" i="12"/>
  <c r="M5813" i="12"/>
  <c r="M5817" i="12"/>
  <c r="M5821" i="12"/>
  <c r="M5825" i="12"/>
  <c r="M5829" i="12"/>
  <c r="M5833" i="12"/>
  <c r="M5837" i="12"/>
  <c r="M5841" i="12"/>
  <c r="M5845" i="12"/>
  <c r="M5849" i="12"/>
  <c r="M5853" i="12"/>
  <c r="M5857" i="12"/>
  <c r="M5861" i="12"/>
  <c r="M5865" i="12"/>
  <c r="M5869" i="12"/>
  <c r="M5873" i="12"/>
  <c r="M5877" i="12"/>
  <c r="M5881" i="12"/>
  <c r="M5885" i="12"/>
  <c r="M5889" i="12"/>
  <c r="M5893" i="12"/>
  <c r="M5897" i="12"/>
  <c r="M5901" i="12"/>
  <c r="M5905" i="12"/>
  <c r="M5909" i="12"/>
  <c r="M5913" i="12"/>
  <c r="M5917" i="12"/>
  <c r="M5921" i="12"/>
  <c r="M5925" i="12"/>
  <c r="M5929" i="12"/>
  <c r="M5933" i="12"/>
  <c r="M5937" i="12"/>
  <c r="M5941" i="12"/>
  <c r="M5945" i="12"/>
  <c r="M5949" i="12"/>
  <c r="M5953" i="12"/>
  <c r="M5957" i="12"/>
  <c r="M5961" i="12"/>
  <c r="M5965" i="12"/>
  <c r="M5969" i="12"/>
  <c r="M5973" i="12"/>
  <c r="M5977" i="12"/>
  <c r="M5981" i="12"/>
  <c r="M5985" i="12"/>
  <c r="M5989" i="12"/>
  <c r="M5993" i="12"/>
  <c r="M5997" i="12"/>
  <c r="M6001" i="12"/>
  <c r="M6005" i="12"/>
  <c r="M6009" i="12"/>
  <c r="M6013" i="12"/>
  <c r="M6017" i="12"/>
  <c r="M6021" i="12"/>
  <c r="M6025" i="12"/>
  <c r="M6029" i="12"/>
  <c r="M6033" i="12"/>
  <c r="M6037" i="12"/>
  <c r="M6041" i="12"/>
  <c r="M6045" i="12"/>
  <c r="M6049" i="12"/>
  <c r="M6053" i="12"/>
  <c r="M6057" i="12"/>
  <c r="M6061" i="12"/>
  <c r="M6065" i="12"/>
  <c r="M6069" i="12"/>
  <c r="M6073" i="12"/>
  <c r="M6077" i="12"/>
  <c r="M6081" i="12"/>
  <c r="M6085" i="12"/>
  <c r="M6089" i="12"/>
  <c r="M6093" i="12"/>
  <c r="M6097" i="12"/>
  <c r="M6101" i="12"/>
  <c r="M6105" i="12"/>
  <c r="M6109" i="12"/>
  <c r="M6113" i="12"/>
  <c r="M6117" i="12"/>
  <c r="M6121" i="12"/>
  <c r="M6125" i="12"/>
  <c r="M6129" i="12"/>
  <c r="M6133" i="12"/>
  <c r="M6137" i="12"/>
  <c r="M6141" i="12"/>
  <c r="M6145" i="12"/>
  <c r="M6149" i="12"/>
  <c r="M6153" i="12"/>
  <c r="M6157" i="12"/>
  <c r="M6161" i="12"/>
  <c r="M4077" i="12"/>
  <c r="M4141" i="12"/>
  <c r="M4205" i="12"/>
  <c r="M4269" i="12"/>
  <c r="M4333" i="12"/>
  <c r="M4397" i="12"/>
  <c r="M4461" i="12"/>
  <c r="M4497" i="12"/>
  <c r="M4529" i="12"/>
  <c r="M4561" i="12"/>
  <c r="M4582" i="12"/>
  <c r="M4598" i="12"/>
  <c r="M4614" i="12"/>
  <c r="M4630" i="12"/>
  <c r="M4646" i="12"/>
  <c r="M4662" i="12"/>
  <c r="M4678" i="12"/>
  <c r="M4694" i="12"/>
  <c r="M4710" i="12"/>
  <c r="M4726" i="12"/>
  <c r="M4742" i="12"/>
  <c r="M4758" i="12"/>
  <c r="M4774" i="12"/>
  <c r="M4790" i="12"/>
  <c r="M4806" i="12"/>
  <c r="M4822" i="12"/>
  <c r="M4838" i="12"/>
  <c r="M4848" i="12"/>
  <c r="M4856" i="12"/>
  <c r="M4864" i="12"/>
  <c r="M4872" i="12"/>
  <c r="M4880" i="12"/>
  <c r="M4888" i="12"/>
  <c r="M4896" i="12"/>
  <c r="M4904" i="12"/>
  <c r="M4912" i="12"/>
  <c r="M4920" i="12"/>
  <c r="M4928" i="12"/>
  <c r="M4936" i="12"/>
  <c r="M4944" i="12"/>
  <c r="M4952" i="12"/>
  <c r="M4960" i="12"/>
  <c r="M4968" i="12"/>
  <c r="M4976" i="12"/>
  <c r="M4984" i="12"/>
  <c r="M4992" i="12"/>
  <c r="M5000" i="12"/>
  <c r="M5005" i="12"/>
  <c r="M5010" i="12"/>
  <c r="M5014" i="12"/>
  <c r="M5018" i="12"/>
  <c r="M5022" i="12"/>
  <c r="M5026" i="12"/>
  <c r="M5030" i="12"/>
  <c r="M5034" i="12"/>
  <c r="M5038" i="12"/>
  <c r="M5042" i="12"/>
  <c r="M5046" i="12"/>
  <c r="M5050" i="12"/>
  <c r="M5054" i="12"/>
  <c r="M5058" i="12"/>
  <c r="M5062" i="12"/>
  <c r="M5066" i="12"/>
  <c r="M5070" i="12"/>
  <c r="M5074" i="12"/>
  <c r="M5078" i="12"/>
  <c r="M5082" i="12"/>
  <c r="M5086" i="12"/>
  <c r="M5090" i="12"/>
  <c r="M5094" i="12"/>
  <c r="M5098" i="12"/>
  <c r="M5102" i="12"/>
  <c r="M5106" i="12"/>
  <c r="M5110" i="12"/>
  <c r="M5114" i="12"/>
  <c r="M5118" i="12"/>
  <c r="M5122" i="12"/>
  <c r="M5126" i="12"/>
  <c r="M5130" i="12"/>
  <c r="M5134" i="12"/>
  <c r="M5138" i="12"/>
  <c r="M5142" i="12"/>
  <c r="M5146" i="12"/>
  <c r="M5150" i="12"/>
  <c r="M5154" i="12"/>
  <c r="M5158" i="12"/>
  <c r="M5162" i="12"/>
  <c r="M5166" i="12"/>
  <c r="M5170" i="12"/>
  <c r="M5174" i="12"/>
  <c r="M5178" i="12"/>
  <c r="M5182" i="12"/>
  <c r="M5186" i="12"/>
  <c r="M5190" i="12"/>
  <c r="M5194" i="12"/>
  <c r="M5198" i="12"/>
  <c r="M5202" i="12"/>
  <c r="M5206" i="12"/>
  <c r="M5210" i="12"/>
  <c r="M5214" i="12"/>
  <c r="M5218" i="12"/>
  <c r="M5222" i="12"/>
  <c r="M5226" i="12"/>
  <c r="M5230" i="12"/>
  <c r="M5234" i="12"/>
  <c r="M5238" i="12"/>
  <c r="M5242" i="12"/>
  <c r="M5246" i="12"/>
  <c r="M5250" i="12"/>
  <c r="M5254" i="12"/>
  <c r="M5258" i="12"/>
  <c r="M5262" i="12"/>
  <c r="M5266" i="12"/>
  <c r="M5270" i="12"/>
  <c r="M5274" i="12"/>
  <c r="M5278" i="12"/>
  <c r="M5282" i="12"/>
  <c r="M5286" i="12"/>
  <c r="M5290" i="12"/>
  <c r="M5294" i="12"/>
  <c r="M5298" i="12"/>
  <c r="M5302" i="12"/>
  <c r="M5306" i="12"/>
  <c r="M5310" i="12"/>
  <c r="M5314" i="12"/>
  <c r="M5318" i="12"/>
  <c r="M5322" i="12"/>
  <c r="M5326" i="12"/>
  <c r="M5330" i="12"/>
  <c r="M5334" i="12"/>
  <c r="M5338" i="12"/>
  <c r="M5342" i="12"/>
  <c r="M5346" i="12"/>
  <c r="M5350" i="12"/>
  <c r="M5354" i="12"/>
  <c r="M5358" i="12"/>
  <c r="M5362" i="12"/>
  <c r="M5366" i="12"/>
  <c r="M5370" i="12"/>
  <c r="M5374" i="12"/>
  <c r="M5378" i="12"/>
  <c r="M5382" i="12"/>
  <c r="M5386" i="12"/>
  <c r="M5390" i="12"/>
  <c r="M5394" i="12"/>
  <c r="M5398" i="12"/>
  <c r="M5402" i="12"/>
  <c r="M5406" i="12"/>
  <c r="M5410" i="12"/>
  <c r="M5414" i="12"/>
  <c r="M5418" i="12"/>
  <c r="M5422" i="12"/>
  <c r="M5426" i="12"/>
  <c r="M5430" i="12"/>
  <c r="M5434" i="12"/>
  <c r="M5438" i="12"/>
  <c r="M5442" i="12"/>
  <c r="M5446" i="12"/>
  <c r="M5450" i="12"/>
  <c r="M5454" i="12"/>
  <c r="M5458" i="12"/>
  <c r="M5462" i="12"/>
  <c r="M5466" i="12"/>
  <c r="M5470" i="12"/>
  <c r="M5474" i="12"/>
  <c r="M5478" i="12"/>
  <c r="M5482" i="12"/>
  <c r="M5486" i="12"/>
  <c r="M5490" i="12"/>
  <c r="M5494" i="12"/>
  <c r="M5498" i="12"/>
  <c r="M5502" i="12"/>
  <c r="M5506" i="12"/>
  <c r="M5510" i="12"/>
  <c r="M5514" i="12"/>
  <c r="M5518" i="12"/>
  <c r="M5522" i="12"/>
  <c r="M5526" i="12"/>
  <c r="M5530" i="12"/>
  <c r="M5534" i="12"/>
  <c r="M5538" i="12"/>
  <c r="M5542" i="12"/>
  <c r="M5546" i="12"/>
  <c r="M5550" i="12"/>
  <c r="M5554" i="12"/>
  <c r="M5558" i="12"/>
  <c r="M5562" i="12"/>
  <c r="M5566" i="12"/>
  <c r="M5570" i="12"/>
  <c r="M5574" i="12"/>
  <c r="M5578" i="12"/>
  <c r="M5582" i="12"/>
  <c r="M5586" i="12"/>
  <c r="M5590" i="12"/>
  <c r="M5594" i="12"/>
  <c r="M5598" i="12"/>
  <c r="M5602" i="12"/>
  <c r="M5606" i="12"/>
  <c r="M5610" i="12"/>
  <c r="M5614" i="12"/>
  <c r="M5618" i="12"/>
  <c r="M5622" i="12"/>
  <c r="M5626" i="12"/>
  <c r="M5630" i="12"/>
  <c r="M5634" i="12"/>
  <c r="M5638" i="12"/>
  <c r="M5642" i="12"/>
  <c r="M5646" i="12"/>
  <c r="M5650" i="12"/>
  <c r="M5654" i="12"/>
  <c r="M5658" i="12"/>
  <c r="M5662" i="12"/>
  <c r="M5666" i="12"/>
  <c r="M5670" i="12"/>
  <c r="M5674" i="12"/>
  <c r="M5678" i="12"/>
  <c r="M5682" i="12"/>
  <c r="M5686" i="12"/>
  <c r="M5690" i="12"/>
  <c r="M5694" i="12"/>
  <c r="M5698" i="12"/>
  <c r="M5702" i="12"/>
  <c r="M5706" i="12"/>
  <c r="M5710" i="12"/>
  <c r="M5714" i="12"/>
  <c r="M5718" i="12"/>
  <c r="M5722" i="12"/>
  <c r="M5726" i="12"/>
  <c r="M5730" i="12"/>
  <c r="M5734" i="12"/>
  <c r="M5738" i="12"/>
  <c r="M5742" i="12"/>
  <c r="M5746" i="12"/>
  <c r="M5750" i="12"/>
  <c r="M5754" i="12"/>
  <c r="M5758" i="12"/>
  <c r="M5762" i="12"/>
  <c r="M5766" i="12"/>
  <c r="M5770" i="12"/>
  <c r="M5774" i="12"/>
  <c r="M5778" i="12"/>
  <c r="M5782" i="12"/>
  <c r="M5786" i="12"/>
  <c r="M5790" i="12"/>
  <c r="M5794" i="12"/>
  <c r="M5798" i="12"/>
  <c r="M5802" i="12"/>
  <c r="M5806" i="12"/>
  <c r="M5810" i="12"/>
  <c r="M5814" i="12"/>
  <c r="M5818" i="12"/>
  <c r="M5822" i="12"/>
  <c r="M5826" i="12"/>
  <c r="M5830" i="12"/>
  <c r="M5834" i="12"/>
  <c r="M5838" i="12"/>
  <c r="M5842" i="12"/>
  <c r="M5846" i="12"/>
  <c r="M5850" i="12"/>
  <c r="M5854" i="12"/>
  <c r="M5858" i="12"/>
  <c r="M5862" i="12"/>
  <c r="M5866" i="12"/>
  <c r="M5870" i="12"/>
  <c r="M5874" i="12"/>
  <c r="M5878" i="12"/>
  <c r="M5882" i="12"/>
  <c r="M5886" i="12"/>
  <c r="M5890" i="12"/>
  <c r="M5894" i="12"/>
  <c r="M5898" i="12"/>
  <c r="M5902" i="12"/>
  <c r="M5906" i="12"/>
  <c r="M5910" i="12"/>
  <c r="M5914" i="12"/>
  <c r="M5918" i="12"/>
  <c r="M5922" i="12"/>
  <c r="M5926" i="12"/>
  <c r="M5930" i="12"/>
  <c r="M5934" i="12"/>
  <c r="M5938" i="12"/>
  <c r="M5942" i="12"/>
  <c r="M5946" i="12"/>
  <c r="M5950" i="12"/>
  <c r="M5954" i="12"/>
  <c r="M5958" i="12"/>
  <c r="M5962" i="12"/>
  <c r="M5966" i="12"/>
  <c r="M5970" i="12"/>
  <c r="M5974" i="12"/>
  <c r="M5978" i="12"/>
  <c r="M5982" i="12"/>
  <c r="M5986" i="12"/>
  <c r="M5990" i="12"/>
  <c r="M5994" i="12"/>
  <c r="M5998" i="12"/>
  <c r="M6002" i="12"/>
  <c r="M6006" i="12"/>
  <c r="M6010" i="12"/>
  <c r="M6014" i="12"/>
  <c r="M6018" i="12"/>
  <c r="M6022" i="12"/>
  <c r="M6026" i="12"/>
  <c r="M6030" i="12"/>
  <c r="M6034" i="12"/>
  <c r="M6038" i="12"/>
  <c r="M6042" i="12"/>
  <c r="M6046" i="12"/>
  <c r="M6050" i="12"/>
  <c r="M6054" i="12"/>
  <c r="M6058" i="12"/>
  <c r="M6062" i="12"/>
  <c r="M6066" i="12"/>
  <c r="M6070" i="12"/>
  <c r="M6074" i="12"/>
  <c r="M6078" i="12"/>
  <c r="M6082" i="12"/>
  <c r="M6086" i="12"/>
  <c r="M6090" i="12"/>
  <c r="M6094" i="12"/>
  <c r="M6098" i="12"/>
  <c r="M6102" i="12"/>
  <c r="M6106" i="12"/>
  <c r="M6110" i="12"/>
  <c r="M6114" i="12"/>
  <c r="M6118" i="12"/>
  <c r="M6122" i="12"/>
  <c r="M6126" i="12"/>
  <c r="M6130" i="12"/>
  <c r="M6134" i="12"/>
  <c r="M6138" i="12"/>
  <c r="M6142" i="12"/>
  <c r="M6146" i="12"/>
  <c r="M6150" i="12"/>
  <c r="M6154" i="12"/>
  <c r="M6158" i="12"/>
  <c r="M6162" i="12"/>
  <c r="M6166" i="12"/>
  <c r="M6170" i="12"/>
  <c r="M6174" i="12"/>
  <c r="M6178" i="12"/>
  <c r="M6182" i="12"/>
  <c r="M6186" i="12"/>
  <c r="M4093" i="12"/>
  <c r="M4157" i="12"/>
  <c r="M4221" i="12"/>
  <c r="M4285" i="12"/>
  <c r="M4349" i="12"/>
  <c r="M4413" i="12"/>
  <c r="M4473" i="12"/>
  <c r="M4505" i="12"/>
  <c r="M4537" i="12"/>
  <c r="M4569" i="12"/>
  <c r="M4586" i="12"/>
  <c r="M4602" i="12"/>
  <c r="M4618" i="12"/>
  <c r="M4634" i="12"/>
  <c r="M4650" i="12"/>
  <c r="M4666" i="12"/>
  <c r="M4682" i="12"/>
  <c r="M4698" i="12"/>
  <c r="M4714" i="12"/>
  <c r="M4730" i="12"/>
  <c r="M4746" i="12"/>
  <c r="M4762" i="12"/>
  <c r="M4778" i="12"/>
  <c r="M4794" i="12"/>
  <c r="M4810" i="12"/>
  <c r="M4826" i="12"/>
  <c r="M4842" i="12"/>
  <c r="M4850" i="12"/>
  <c r="M4858" i="12"/>
  <c r="M4866" i="12"/>
  <c r="M4874" i="12"/>
  <c r="M4882" i="12"/>
  <c r="M4890" i="12"/>
  <c r="M4898" i="12"/>
  <c r="M4906" i="12"/>
  <c r="M4914" i="12"/>
  <c r="M4922" i="12"/>
  <c r="M4930" i="12"/>
  <c r="M4938" i="12"/>
  <c r="M4946" i="12"/>
  <c r="M4954" i="12"/>
  <c r="M4962" i="12"/>
  <c r="M4970" i="12"/>
  <c r="M4978" i="12"/>
  <c r="M4986" i="12"/>
  <c r="M4994" i="12"/>
  <c r="M5001" i="12"/>
  <c r="M5006" i="12"/>
  <c r="M5011" i="12"/>
  <c r="M5015" i="12"/>
  <c r="M5019" i="12"/>
  <c r="M5023" i="12"/>
  <c r="M5027" i="12"/>
  <c r="M5031" i="12"/>
  <c r="M5035" i="12"/>
  <c r="M5039" i="12"/>
  <c r="M5043" i="12"/>
  <c r="M5047" i="12"/>
  <c r="M5051" i="12"/>
  <c r="M5055" i="12"/>
  <c r="M5059" i="12"/>
  <c r="M5063" i="12"/>
  <c r="M5067" i="12"/>
  <c r="M5071" i="12"/>
  <c r="M5075" i="12"/>
  <c r="M5079" i="12"/>
  <c r="M5083" i="12"/>
  <c r="M5087" i="12"/>
  <c r="M5091" i="12"/>
  <c r="M5095" i="12"/>
  <c r="M5099" i="12"/>
  <c r="M5103" i="12"/>
  <c r="M5107" i="12"/>
  <c r="M5111" i="12"/>
  <c r="M5115" i="12"/>
  <c r="M5119" i="12"/>
  <c r="M5123" i="12"/>
  <c r="M5127" i="12"/>
  <c r="M5131" i="12"/>
  <c r="M5135" i="12"/>
  <c r="M5139" i="12"/>
  <c r="M5143" i="12"/>
  <c r="M5147" i="12"/>
  <c r="M5151" i="12"/>
  <c r="M5155" i="12"/>
  <c r="M5159" i="12"/>
  <c r="M5163" i="12"/>
  <c r="M5167" i="12"/>
  <c r="M5171" i="12"/>
  <c r="M5175" i="12"/>
  <c r="M5179" i="12"/>
  <c r="M5183" i="12"/>
  <c r="M5187" i="12"/>
  <c r="M5191" i="12"/>
  <c r="M5195" i="12"/>
  <c r="M5199" i="12"/>
  <c r="M5203" i="12"/>
  <c r="M5207" i="12"/>
  <c r="M5211" i="12"/>
  <c r="M5215" i="12"/>
  <c r="M5219" i="12"/>
  <c r="M5223" i="12"/>
  <c r="M5227" i="12"/>
  <c r="M5231" i="12"/>
  <c r="M5235" i="12"/>
  <c r="M5239" i="12"/>
  <c r="M5243" i="12"/>
  <c r="M5247" i="12"/>
  <c r="M5251" i="12"/>
  <c r="M5255" i="12"/>
  <c r="M5259" i="12"/>
  <c r="M5263" i="12"/>
  <c r="M5267" i="12"/>
  <c r="M5271" i="12"/>
  <c r="M5275" i="12"/>
  <c r="M5279" i="12"/>
  <c r="M5283" i="12"/>
  <c r="M5287" i="12"/>
  <c r="M5291" i="12"/>
  <c r="M5295" i="12"/>
  <c r="M5299" i="12"/>
  <c r="M5303" i="12"/>
  <c r="M5307" i="12"/>
  <c r="M5311" i="12"/>
  <c r="M5315" i="12"/>
  <c r="M5319" i="12"/>
  <c r="M5323" i="12"/>
  <c r="M5327" i="12"/>
  <c r="M5331" i="12"/>
  <c r="M5335" i="12"/>
  <c r="M5339" i="12"/>
  <c r="M5343" i="12"/>
  <c r="M5347" i="12"/>
  <c r="M5351" i="12"/>
  <c r="M5355" i="12"/>
  <c r="M5359" i="12"/>
  <c r="M5363" i="12"/>
  <c r="M5367" i="12"/>
  <c r="M5371" i="12"/>
  <c r="M5375" i="12"/>
  <c r="M5379" i="12"/>
  <c r="M5383" i="12"/>
  <c r="M5387" i="12"/>
  <c r="M5391" i="12"/>
  <c r="M5395" i="12"/>
  <c r="M5399" i="12"/>
  <c r="M5403" i="12"/>
  <c r="M5407" i="12"/>
  <c r="M5411" i="12"/>
  <c r="M5415" i="12"/>
  <c r="M5419" i="12"/>
  <c r="M5423" i="12"/>
  <c r="M5427" i="12"/>
  <c r="M5431" i="12"/>
  <c r="M5435" i="12"/>
  <c r="M5439" i="12"/>
  <c r="M5443" i="12"/>
  <c r="M5447" i="12"/>
  <c r="M5451" i="12"/>
  <c r="M5455" i="12"/>
  <c r="M5459" i="12"/>
  <c r="M5463" i="12"/>
  <c r="M5467" i="12"/>
  <c r="M5471" i="12"/>
  <c r="M5475" i="12"/>
  <c r="M5479" i="12"/>
  <c r="M5483" i="12"/>
  <c r="M5487" i="12"/>
  <c r="M5491" i="12"/>
  <c r="M5495" i="12"/>
  <c r="M5499" i="12"/>
  <c r="M5503" i="12"/>
  <c r="M5507" i="12"/>
  <c r="M5511" i="12"/>
  <c r="M5515" i="12"/>
  <c r="M5519" i="12"/>
  <c r="M5523" i="12"/>
  <c r="M5527" i="12"/>
  <c r="M5531" i="12"/>
  <c r="M5535" i="12"/>
  <c r="M5539" i="12"/>
  <c r="M5543" i="12"/>
  <c r="M5547" i="12"/>
  <c r="M5551" i="12"/>
  <c r="M5555" i="12"/>
  <c r="M5559" i="12"/>
  <c r="M5563" i="12"/>
  <c r="M5567" i="12"/>
  <c r="M5571" i="12"/>
  <c r="M5575" i="12"/>
  <c r="M5579" i="12"/>
  <c r="M5583" i="12"/>
  <c r="M5587" i="12"/>
  <c r="M5591" i="12"/>
  <c r="M5595" i="12"/>
  <c r="M5599" i="12"/>
  <c r="M5603" i="12"/>
  <c r="M5607" i="12"/>
  <c r="M5611" i="12"/>
  <c r="M5615" i="12"/>
  <c r="M5619" i="12"/>
  <c r="M5623" i="12"/>
  <c r="M5627" i="12"/>
  <c r="M5631" i="12"/>
  <c r="M5635" i="12"/>
  <c r="M5639" i="12"/>
  <c r="M5643" i="12"/>
  <c r="M5647" i="12"/>
  <c r="M5651" i="12"/>
  <c r="M5655" i="12"/>
  <c r="M5659" i="12"/>
  <c r="M5663" i="12"/>
  <c r="M5667" i="12"/>
  <c r="M5671" i="12"/>
  <c r="M5675" i="12"/>
  <c r="M5679" i="12"/>
  <c r="M5683" i="12"/>
  <c r="M5687" i="12"/>
  <c r="M5691" i="12"/>
  <c r="M5695" i="12"/>
  <c r="M5699" i="12"/>
  <c r="M5703" i="12"/>
  <c r="M5707" i="12"/>
  <c r="M5711" i="12"/>
  <c r="M5715" i="12"/>
  <c r="M5719" i="12"/>
  <c r="M5723" i="12"/>
  <c r="M5727" i="12"/>
  <c r="M5731" i="12"/>
  <c r="M5735" i="12"/>
  <c r="M5739" i="12"/>
  <c r="M5743" i="12"/>
  <c r="M5747" i="12"/>
  <c r="M5751" i="12"/>
  <c r="M5755" i="12"/>
  <c r="M5759" i="12"/>
  <c r="M5763" i="12"/>
  <c r="M5767" i="12"/>
  <c r="M5771" i="12"/>
  <c r="M5775" i="12"/>
  <c r="M5779" i="12"/>
  <c r="M5783" i="12"/>
  <c r="M5787" i="12"/>
  <c r="M5791" i="12"/>
  <c r="M5795" i="12"/>
  <c r="M5799" i="12"/>
  <c r="M5803" i="12"/>
  <c r="M5807" i="12"/>
  <c r="M5811" i="12"/>
  <c r="M5815" i="12"/>
  <c r="M5819" i="12"/>
  <c r="M5823" i="12"/>
  <c r="M5827" i="12"/>
  <c r="M5831" i="12"/>
  <c r="M5835" i="12"/>
  <c r="M5839" i="12"/>
  <c r="M5843" i="12"/>
  <c r="M5847" i="12"/>
  <c r="M5851" i="12"/>
  <c r="M5855" i="12"/>
  <c r="M5859" i="12"/>
  <c r="M5863" i="12"/>
  <c r="M5867" i="12"/>
  <c r="M5871" i="12"/>
  <c r="M5875" i="12"/>
  <c r="M5879" i="12"/>
  <c r="M5883" i="12"/>
  <c r="M5887" i="12"/>
  <c r="M5891" i="12"/>
  <c r="M5895" i="12"/>
  <c r="M5899" i="12"/>
  <c r="M5903" i="12"/>
  <c r="M5907" i="12"/>
  <c r="M5911" i="12"/>
  <c r="M5915" i="12"/>
  <c r="M5919" i="12"/>
  <c r="M5923" i="12"/>
  <c r="M5927" i="12"/>
  <c r="M5931" i="12"/>
  <c r="M5935" i="12"/>
  <c r="M5939" i="12"/>
  <c r="M5943" i="12"/>
  <c r="M5947" i="12"/>
  <c r="M5951" i="12"/>
  <c r="M5955" i="12"/>
  <c r="M5959" i="12"/>
  <c r="M5963" i="12"/>
  <c r="M5967" i="12"/>
  <c r="M5971" i="12"/>
  <c r="M5975" i="12"/>
  <c r="M5979" i="12"/>
  <c r="M5983" i="12"/>
  <c r="M5987" i="12"/>
  <c r="M5991" i="12"/>
  <c r="M5995" i="12"/>
  <c r="M5999" i="12"/>
  <c r="M6003" i="12"/>
  <c r="M6007" i="12"/>
  <c r="M6011" i="12"/>
  <c r="M6015" i="12"/>
  <c r="M6019" i="12"/>
  <c r="M6023" i="12"/>
  <c r="M6027" i="12"/>
  <c r="M6031" i="12"/>
  <c r="M6035" i="12"/>
  <c r="M6039" i="12"/>
  <c r="M6043" i="12"/>
  <c r="M6047" i="12"/>
  <c r="M6051" i="12"/>
  <c r="M6055" i="12"/>
  <c r="M6059" i="12"/>
  <c r="M6063" i="12"/>
  <c r="M6067" i="12"/>
  <c r="M6071" i="12"/>
  <c r="M6075" i="12"/>
  <c r="M6079" i="12"/>
  <c r="M6083" i="12"/>
  <c r="M6087" i="12"/>
  <c r="M6091" i="12"/>
  <c r="M6095" i="12"/>
  <c r="M6099" i="12"/>
  <c r="M6103" i="12"/>
  <c r="M6107" i="12"/>
  <c r="M6111" i="12"/>
  <c r="M6115" i="12"/>
  <c r="M6119" i="12"/>
  <c r="M6123" i="12"/>
  <c r="M6127" i="12"/>
  <c r="M6131" i="12"/>
  <c r="M6135" i="12"/>
  <c r="M6139" i="12"/>
  <c r="M6143" i="12"/>
  <c r="M6147" i="12"/>
  <c r="M4109" i="12"/>
  <c r="M4173" i="12"/>
  <c r="M4237" i="12"/>
  <c r="M4301" i="12"/>
  <c r="M4365" i="12"/>
  <c r="M4429" i="12"/>
  <c r="M4481" i="12"/>
  <c r="M4513" i="12"/>
  <c r="M4545" i="12"/>
  <c r="M4574" i="12"/>
  <c r="M4590" i="12"/>
  <c r="M4606" i="12"/>
  <c r="M4622" i="12"/>
  <c r="M4638" i="12"/>
  <c r="M4654" i="12"/>
  <c r="M4670" i="12"/>
  <c r="M4686" i="12"/>
  <c r="M4702" i="12"/>
  <c r="M4718" i="12"/>
  <c r="M4734" i="12"/>
  <c r="M4750" i="12"/>
  <c r="M4766" i="12"/>
  <c r="M4782" i="12"/>
  <c r="M4798" i="12"/>
  <c r="M4814" i="12"/>
  <c r="M4830" i="12"/>
  <c r="M4844" i="12"/>
  <c r="M4852" i="12"/>
  <c r="M4860" i="12"/>
  <c r="M4868" i="12"/>
  <c r="M4876" i="12"/>
  <c r="M4884" i="12"/>
  <c r="M4892" i="12"/>
  <c r="M4900" i="12"/>
  <c r="M4908" i="12"/>
  <c r="M4916" i="12"/>
  <c r="M4924" i="12"/>
  <c r="M4932" i="12"/>
  <c r="M4940" i="12"/>
  <c r="M4948" i="12"/>
  <c r="M4956" i="12"/>
  <c r="M4964" i="12"/>
  <c r="M4972" i="12"/>
  <c r="M4980" i="12"/>
  <c r="M4988" i="12"/>
  <c r="M4996" i="12"/>
  <c r="M5002" i="12"/>
  <c r="M5008" i="12"/>
  <c r="M5012" i="12"/>
  <c r="M5016" i="12"/>
  <c r="M5020" i="12"/>
  <c r="M5024" i="12"/>
  <c r="M5028" i="12"/>
  <c r="M5032" i="12"/>
  <c r="M5036" i="12"/>
  <c r="M5040" i="12"/>
  <c r="M5044" i="12"/>
  <c r="M5048" i="12"/>
  <c r="M5052" i="12"/>
  <c r="M5056" i="12"/>
  <c r="M5060" i="12"/>
  <c r="M5064" i="12"/>
  <c r="M5068" i="12"/>
  <c r="M5072" i="12"/>
  <c r="M5076" i="12"/>
  <c r="M5080" i="12"/>
  <c r="M5084" i="12"/>
  <c r="M5088" i="12"/>
  <c r="M5092" i="12"/>
  <c r="M5096" i="12"/>
  <c r="M5100" i="12"/>
  <c r="M5104" i="12"/>
  <c r="M5108" i="12"/>
  <c r="M5112" i="12"/>
  <c r="M5116" i="12"/>
  <c r="M5120" i="12"/>
  <c r="M5124" i="12"/>
  <c r="M5128" i="12"/>
  <c r="M5132" i="12"/>
  <c r="M5136" i="12"/>
  <c r="M5140" i="12"/>
  <c r="M5144" i="12"/>
  <c r="M5148" i="12"/>
  <c r="M5152" i="12"/>
  <c r="M5156" i="12"/>
  <c r="M5160" i="12"/>
  <c r="M5164" i="12"/>
  <c r="M5168" i="12"/>
  <c r="M5172" i="12"/>
  <c r="M5176" i="12"/>
  <c r="M5180" i="12"/>
  <c r="M5184" i="12"/>
  <c r="M5188" i="12"/>
  <c r="M5192" i="12"/>
  <c r="M5196" i="12"/>
  <c r="M5200" i="12"/>
  <c r="M5204" i="12"/>
  <c r="M5208" i="12"/>
  <c r="M5212" i="12"/>
  <c r="M5216" i="12"/>
  <c r="M5220" i="12"/>
  <c r="M5224" i="12"/>
  <c r="M5228" i="12"/>
  <c r="M5232" i="12"/>
  <c r="M5236" i="12"/>
  <c r="M5240" i="12"/>
  <c r="M5244" i="12"/>
  <c r="M5248" i="12"/>
  <c r="M5252" i="12"/>
  <c r="M5256" i="12"/>
  <c r="M5260" i="12"/>
  <c r="M5264" i="12"/>
  <c r="M5268" i="12"/>
  <c r="M5272" i="12"/>
  <c r="M5276" i="12"/>
  <c r="M5280" i="12"/>
  <c r="M5284" i="12"/>
  <c r="M5288" i="12"/>
  <c r="M5292" i="12"/>
  <c r="M5296" i="12"/>
  <c r="M5300" i="12"/>
  <c r="M5304" i="12"/>
  <c r="M5308" i="12"/>
  <c r="M5312" i="12"/>
  <c r="M5316" i="12"/>
  <c r="M5320" i="12"/>
  <c r="M5324" i="12"/>
  <c r="M5328" i="12"/>
  <c r="M5332" i="12"/>
  <c r="M5336" i="12"/>
  <c r="M5340" i="12"/>
  <c r="M5344" i="12"/>
  <c r="M5348" i="12"/>
  <c r="M5352" i="12"/>
  <c r="M5356" i="12"/>
  <c r="M5360" i="12"/>
  <c r="M5364" i="12"/>
  <c r="M5368" i="12"/>
  <c r="M5372" i="12"/>
  <c r="M5376" i="12"/>
  <c r="M5380" i="12"/>
  <c r="M5384" i="12"/>
  <c r="M5388" i="12"/>
  <c r="M5392" i="12"/>
  <c r="M5396" i="12"/>
  <c r="M5400" i="12"/>
  <c r="M5404" i="12"/>
  <c r="M5408" i="12"/>
  <c r="M5412" i="12"/>
  <c r="M5416" i="12"/>
  <c r="M5420" i="12"/>
  <c r="M5424" i="12"/>
  <c r="M5428" i="12"/>
  <c r="M5432" i="12"/>
  <c r="M5436" i="12"/>
  <c r="M5440" i="12"/>
  <c r="M5444" i="12"/>
  <c r="M5448" i="12"/>
  <c r="M5452" i="12"/>
  <c r="M5456" i="12"/>
  <c r="M5460" i="12"/>
  <c r="M5464" i="12"/>
  <c r="M5468" i="12"/>
  <c r="M5472" i="12"/>
  <c r="M5476" i="12"/>
  <c r="M5480" i="12"/>
  <c r="M5484" i="12"/>
  <c r="M5488" i="12"/>
  <c r="M5492" i="12"/>
  <c r="M5496" i="12"/>
  <c r="M5500" i="12"/>
  <c r="M5504" i="12"/>
  <c r="M5508" i="12"/>
  <c r="M5512" i="12"/>
  <c r="M5516" i="12"/>
  <c r="M5520" i="12"/>
  <c r="M5524" i="12"/>
  <c r="M5528" i="12"/>
  <c r="M5532" i="12"/>
  <c r="M5536" i="12"/>
  <c r="M5540" i="12"/>
  <c r="M5544" i="12"/>
  <c r="M5548" i="12"/>
  <c r="M5552" i="12"/>
  <c r="M5556" i="12"/>
  <c r="M5560" i="12"/>
  <c r="M5564" i="12"/>
  <c r="M5568" i="12"/>
  <c r="M5572" i="12"/>
  <c r="M5576" i="12"/>
  <c r="M5580" i="12"/>
  <c r="M5584" i="12"/>
  <c r="M5588" i="12"/>
  <c r="M5592" i="12"/>
  <c r="M5596" i="12"/>
  <c r="M5600" i="12"/>
  <c r="M5604" i="12"/>
  <c r="M5608" i="12"/>
  <c r="M5612" i="12"/>
  <c r="M5616" i="12"/>
  <c r="M5620" i="12"/>
  <c r="M5624" i="12"/>
  <c r="M5628" i="12"/>
  <c r="M5632" i="12"/>
  <c r="M5636" i="12"/>
  <c r="M5640" i="12"/>
  <c r="M5644" i="12"/>
  <c r="M5648" i="12"/>
  <c r="M5652" i="12"/>
  <c r="M5656" i="12"/>
  <c r="M5660" i="12"/>
  <c r="M5664" i="12"/>
  <c r="M5668" i="12"/>
  <c r="M5672" i="12"/>
  <c r="M5676" i="12"/>
  <c r="M5680" i="12"/>
  <c r="M5684" i="12"/>
  <c r="M5688" i="12"/>
  <c r="M5692" i="12"/>
  <c r="M5696" i="12"/>
  <c r="M5700" i="12"/>
  <c r="M5704" i="12"/>
  <c r="M5708" i="12"/>
  <c r="M5712" i="12"/>
  <c r="M5716" i="12"/>
  <c r="M5720" i="12"/>
  <c r="M5724" i="12"/>
  <c r="M5728" i="12"/>
  <c r="M5732" i="12"/>
  <c r="M5736" i="12"/>
  <c r="M5740" i="12"/>
  <c r="M5744" i="12"/>
  <c r="M5748" i="12"/>
  <c r="M5752" i="12"/>
  <c r="M5756" i="12"/>
  <c r="M5760" i="12"/>
  <c r="M5764" i="12"/>
  <c r="M5768" i="12"/>
  <c r="M5772" i="12"/>
  <c r="M5776" i="12"/>
  <c r="M5780" i="12"/>
  <c r="M5784" i="12"/>
  <c r="M5788" i="12"/>
  <c r="M5792" i="12"/>
  <c r="M5796" i="12"/>
  <c r="M5800" i="12"/>
  <c r="M5804" i="12"/>
  <c r="M5808" i="12"/>
  <c r="M5812" i="12"/>
  <c r="M5816" i="12"/>
  <c r="M5820" i="12"/>
  <c r="M5824" i="12"/>
  <c r="M5828" i="12"/>
  <c r="M5832" i="12"/>
  <c r="M5836" i="12"/>
  <c r="M5840" i="12"/>
  <c r="M5844" i="12"/>
  <c r="M5848" i="12"/>
  <c r="M5852" i="12"/>
  <c r="M5856" i="12"/>
  <c r="M5860" i="12"/>
  <c r="M5864" i="12"/>
  <c r="M5868" i="12"/>
  <c r="M5872" i="12"/>
  <c r="M5876" i="12"/>
  <c r="M5880" i="12"/>
  <c r="M5884" i="12"/>
  <c r="M5888" i="12"/>
  <c r="M5892" i="12"/>
  <c r="M5896" i="12"/>
  <c r="M5900" i="12"/>
  <c r="M5904" i="12"/>
  <c r="M5908" i="12"/>
  <c r="M5912" i="12"/>
  <c r="M5916" i="12"/>
  <c r="M5920" i="12"/>
  <c r="M5924" i="12"/>
  <c r="M5928" i="12"/>
  <c r="M5932" i="12"/>
  <c r="M5936" i="12"/>
  <c r="M5940" i="12"/>
  <c r="M5944" i="12"/>
  <c r="M5948" i="12"/>
  <c r="M5952" i="12"/>
  <c r="M5956" i="12"/>
  <c r="M5960" i="12"/>
  <c r="M5964" i="12"/>
  <c r="M5968" i="12"/>
  <c r="M5972" i="12"/>
  <c r="M5976" i="12"/>
  <c r="M5980" i="12"/>
  <c r="M5984" i="12"/>
  <c r="M5988" i="12"/>
  <c r="M5992" i="12"/>
  <c r="M5996" i="12"/>
  <c r="M6000" i="12"/>
  <c r="M6004" i="12"/>
  <c r="M6008" i="12"/>
  <c r="M6012" i="12"/>
  <c r="M6016" i="12"/>
  <c r="M6020" i="12"/>
  <c r="M6024" i="12"/>
  <c r="M6028" i="12"/>
  <c r="M6032" i="12"/>
  <c r="M6036" i="12"/>
  <c r="M6040" i="12"/>
  <c r="M6044" i="12"/>
  <c r="M6048" i="12"/>
  <c r="M6052" i="12"/>
  <c r="M6056" i="12"/>
  <c r="M6060" i="12"/>
  <c r="M6064" i="12"/>
  <c r="M6068" i="12"/>
  <c r="M6072" i="12"/>
  <c r="M6076" i="12"/>
  <c r="M6080" i="12"/>
  <c r="M6084" i="12"/>
  <c r="M6088" i="12"/>
  <c r="M6092" i="12"/>
  <c r="M6096" i="12"/>
  <c r="M6100" i="12"/>
  <c r="M6104" i="12"/>
  <c r="M6108" i="12"/>
  <c r="M6112" i="12"/>
  <c r="M6116" i="12"/>
  <c r="M6120" i="12"/>
  <c r="M6124" i="12"/>
  <c r="M6128" i="12"/>
  <c r="M6132" i="12"/>
  <c r="M6136" i="12"/>
  <c r="M6140" i="12"/>
  <c r="M6144" i="12"/>
  <c r="M6148" i="12"/>
  <c r="M6152" i="12"/>
  <c r="M6156" i="12"/>
  <c r="M6160" i="12"/>
  <c r="M6164" i="12"/>
  <c r="M6168" i="12"/>
  <c r="M6172" i="12"/>
  <c r="M6176" i="12"/>
  <c r="M6180" i="12"/>
  <c r="M6163" i="12"/>
  <c r="M6171" i="12"/>
  <c r="M6179" i="12"/>
  <c r="M6185" i="12"/>
  <c r="M6190" i="12"/>
  <c r="M6194" i="12"/>
  <c r="M6198" i="12"/>
  <c r="M6202" i="12"/>
  <c r="M6206" i="12"/>
  <c r="M6210" i="12"/>
  <c r="M6214" i="12"/>
  <c r="M6218" i="12"/>
  <c r="M6222" i="12"/>
  <c r="M6226" i="12"/>
  <c r="M6230" i="12"/>
  <c r="M6234" i="12"/>
  <c r="M6238" i="12"/>
  <c r="M6242" i="12"/>
  <c r="M6246" i="12"/>
  <c r="M6250" i="12"/>
  <c r="M6254" i="12"/>
  <c r="M6258" i="12"/>
  <c r="M6262" i="12"/>
  <c r="M6266" i="12"/>
  <c r="M6270" i="12"/>
  <c r="M6274" i="12"/>
  <c r="M6278" i="12"/>
  <c r="M6282" i="12"/>
  <c r="M6286" i="12"/>
  <c r="M6290" i="12"/>
  <c r="M6294" i="12"/>
  <c r="M6298" i="12"/>
  <c r="M6302" i="12"/>
  <c r="M6306" i="12"/>
  <c r="M6310" i="12"/>
  <c r="M6314" i="12"/>
  <c r="M6318" i="12"/>
  <c r="M6322" i="12"/>
  <c r="M6326" i="12"/>
  <c r="M6330" i="12"/>
  <c r="M6334" i="12"/>
  <c r="M6338" i="12"/>
  <c r="M6342" i="12"/>
  <c r="M6346" i="12"/>
  <c r="M6350" i="12"/>
  <c r="M6354" i="12"/>
  <c r="M6358" i="12"/>
  <c r="M6362" i="12"/>
  <c r="M6366" i="12"/>
  <c r="M6370" i="12"/>
  <c r="M6374" i="12"/>
  <c r="M6378" i="12"/>
  <c r="M6382" i="12"/>
  <c r="M6386" i="12"/>
  <c r="M6390" i="12"/>
  <c r="M6394" i="12"/>
  <c r="M6398" i="12"/>
  <c r="M6402" i="12"/>
  <c r="M6406" i="12"/>
  <c r="M6410" i="12"/>
  <c r="M6414" i="12"/>
  <c r="M6418" i="12"/>
  <c r="M6422" i="12"/>
  <c r="M6426" i="12"/>
  <c r="M6430" i="12"/>
  <c r="M6434" i="12"/>
  <c r="M6438" i="12"/>
  <c r="M6442" i="12"/>
  <c r="M6446" i="12"/>
  <c r="M6450" i="12"/>
  <c r="M6454" i="12"/>
  <c r="M6458" i="12"/>
  <c r="M6462" i="12"/>
  <c r="M6466" i="12"/>
  <c r="M6470" i="12"/>
  <c r="M6474" i="12"/>
  <c r="M6478" i="12"/>
  <c r="M6482" i="12"/>
  <c r="M6486" i="12"/>
  <c r="M6490" i="12"/>
  <c r="M6494" i="12"/>
  <c r="M6498" i="12"/>
  <c r="M6502" i="12"/>
  <c r="M6506" i="12"/>
  <c r="M6510" i="12"/>
  <c r="M6514" i="12"/>
  <c r="M6518" i="12"/>
  <c r="M6522" i="12"/>
  <c r="M6526" i="12"/>
  <c r="M6530" i="12"/>
  <c r="M6534" i="12"/>
  <c r="M6538" i="12"/>
  <c r="M6542" i="12"/>
  <c r="M6546" i="12"/>
  <c r="M6550" i="12"/>
  <c r="M6554" i="12"/>
  <c r="M6558" i="12"/>
  <c r="M6562" i="12"/>
  <c r="M6566" i="12"/>
  <c r="M6570" i="12"/>
  <c r="M6574" i="12"/>
  <c r="M6578" i="12"/>
  <c r="M6582" i="12"/>
  <c r="M6586" i="12"/>
  <c r="M6590" i="12"/>
  <c r="M6594" i="12"/>
  <c r="M6598" i="12"/>
  <c r="M6602" i="12"/>
  <c r="M6606" i="12"/>
  <c r="M6610" i="12"/>
  <c r="M6614" i="12"/>
  <c r="M6618" i="12"/>
  <c r="M6622" i="12"/>
  <c r="M6626" i="12"/>
  <c r="M6630" i="12"/>
  <c r="M6634" i="12"/>
  <c r="M6638" i="12"/>
  <c r="M6642" i="12"/>
  <c r="M6646" i="12"/>
  <c r="M6650" i="12"/>
  <c r="M6654" i="12"/>
  <c r="M6658" i="12"/>
  <c r="M6662" i="12"/>
  <c r="M6666" i="12"/>
  <c r="M6670" i="12"/>
  <c r="M6674" i="12"/>
  <c r="M6678" i="12"/>
  <c r="M6682" i="12"/>
  <c r="M6686" i="12"/>
  <c r="M6690" i="12"/>
  <c r="M6694" i="12"/>
  <c r="M6698" i="12"/>
  <c r="M6702" i="12"/>
  <c r="M6706" i="12"/>
  <c r="M6710" i="12"/>
  <c r="M6714" i="12"/>
  <c r="M6718" i="12"/>
  <c r="M6722" i="12"/>
  <c r="M6726" i="12"/>
  <c r="M6730" i="12"/>
  <c r="M6734" i="12"/>
  <c r="M6738" i="12"/>
  <c r="M6742" i="12"/>
  <c r="M6746" i="12"/>
  <c r="M6750" i="12"/>
  <c r="M6754" i="12"/>
  <c r="M6758" i="12"/>
  <c r="M6762" i="12"/>
  <c r="M6766" i="12"/>
  <c r="M6770" i="12"/>
  <c r="M6774" i="12"/>
  <c r="M6778" i="12"/>
  <c r="M6782" i="12"/>
  <c r="M6786" i="12"/>
  <c r="M6790" i="12"/>
  <c r="M6794" i="12"/>
  <c r="M6798" i="12"/>
  <c r="M6802" i="12"/>
  <c r="M6806" i="12"/>
  <c r="M6810" i="12"/>
  <c r="M6814" i="12"/>
  <c r="M6818" i="12"/>
  <c r="M6822" i="12"/>
  <c r="M6826" i="12"/>
  <c r="M6830" i="12"/>
  <c r="M6834" i="12"/>
  <c r="M6838" i="12"/>
  <c r="M6842" i="12"/>
  <c r="M6846" i="12"/>
  <c r="M6850" i="12"/>
  <c r="M6854" i="12"/>
  <c r="M6858" i="12"/>
  <c r="M6862" i="12"/>
  <c r="M6866" i="12"/>
  <c r="M6870" i="12"/>
  <c r="M6874" i="12"/>
  <c r="M6878" i="12"/>
  <c r="M6882" i="12"/>
  <c r="M6886" i="12"/>
  <c r="M6890" i="12"/>
  <c r="M6894" i="12"/>
  <c r="M6898" i="12"/>
  <c r="M6902" i="12"/>
  <c r="M6906" i="12"/>
  <c r="M6910" i="12"/>
  <c r="M6914" i="12"/>
  <c r="M6918" i="12"/>
  <c r="M6922" i="12"/>
  <c r="M6926" i="12"/>
  <c r="M6930" i="12"/>
  <c r="M6934" i="12"/>
  <c r="M6938" i="12"/>
  <c r="M6942" i="12"/>
  <c r="M6946" i="12"/>
  <c r="M6950" i="12"/>
  <c r="M6954" i="12"/>
  <c r="M6958" i="12"/>
  <c r="M6962" i="12"/>
  <c r="M6966" i="12"/>
  <c r="M6970" i="12"/>
  <c r="M6974" i="12"/>
  <c r="M6978" i="12"/>
  <c r="M6982" i="12"/>
  <c r="M6986" i="12"/>
  <c r="M6990" i="12"/>
  <c r="M6994" i="12"/>
  <c r="M6998" i="12"/>
  <c r="M7002" i="12"/>
  <c r="M7006" i="12"/>
  <c r="M7010" i="12"/>
  <c r="M7014" i="12"/>
  <c r="M7018" i="12"/>
  <c r="M7022" i="12"/>
  <c r="M7026" i="12"/>
  <c r="M7030" i="12"/>
  <c r="M7034" i="12"/>
  <c r="M7038" i="12"/>
  <c r="M7042" i="12"/>
  <c r="M7046" i="12"/>
  <c r="M7050" i="12"/>
  <c r="M7054" i="12"/>
  <c r="M7058" i="12"/>
  <c r="M7062" i="12"/>
  <c r="M7066" i="12"/>
  <c r="M7070" i="12"/>
  <c r="M7074" i="12"/>
  <c r="M7078" i="12"/>
  <c r="M7082" i="12"/>
  <c r="M7086" i="12"/>
  <c r="M7090" i="12"/>
  <c r="M7094" i="12"/>
  <c r="M7098" i="12"/>
  <c r="M7102" i="12"/>
  <c r="M7106" i="12"/>
  <c r="M7110" i="12"/>
  <c r="M7114" i="12"/>
  <c r="M7118" i="12"/>
  <c r="M7122" i="12"/>
  <c r="M7126" i="12"/>
  <c r="M7130" i="12"/>
  <c r="M7134" i="12"/>
  <c r="M7138" i="12"/>
  <c r="M7142" i="12"/>
  <c r="M7146" i="12"/>
  <c r="M7150" i="12"/>
  <c r="M7154" i="12"/>
  <c r="M7158" i="12"/>
  <c r="M7162" i="12"/>
  <c r="M7166" i="12"/>
  <c r="M7170" i="12"/>
  <c r="M7174" i="12"/>
  <c r="M7178" i="12"/>
  <c r="M7182" i="12"/>
  <c r="M7186" i="12"/>
  <c r="M7190" i="12"/>
  <c r="M7194" i="12"/>
  <c r="M7198" i="12"/>
  <c r="M7202" i="12"/>
  <c r="M7206" i="12"/>
  <c r="M7210" i="12"/>
  <c r="M7214" i="12"/>
  <c r="M7218" i="12"/>
  <c r="M7222" i="12"/>
  <c r="M7226" i="12"/>
  <c r="M7230" i="12"/>
  <c r="M7234" i="12"/>
  <c r="M7238" i="12"/>
  <c r="M7242" i="12"/>
  <c r="M7246" i="12"/>
  <c r="M7250" i="12"/>
  <c r="M7254" i="12"/>
  <c r="M7258" i="12"/>
  <c r="M7262" i="12"/>
  <c r="M7266" i="12"/>
  <c r="M7270" i="12"/>
  <c r="M7274" i="12"/>
  <c r="M7278" i="12"/>
  <c r="M7282" i="12"/>
  <c r="M7286" i="12"/>
  <c r="M7290" i="12"/>
  <c r="M7294" i="12"/>
  <c r="M7298" i="12"/>
  <c r="M7302" i="12"/>
  <c r="M7306" i="12"/>
  <c r="M7310" i="12"/>
  <c r="M7314" i="12"/>
  <c r="M7318" i="12"/>
  <c r="M7322" i="12"/>
  <c r="M7326" i="12"/>
  <c r="M7330" i="12"/>
  <c r="M7334" i="12"/>
  <c r="M7338" i="12"/>
  <c r="M7342" i="12"/>
  <c r="M7346" i="12"/>
  <c r="M7350" i="12"/>
  <c r="M7354" i="12"/>
  <c r="M7358" i="12"/>
  <c r="M7362" i="12"/>
  <c r="M7366" i="12"/>
  <c r="M7370" i="12"/>
  <c r="M7374" i="12"/>
  <c r="M7378" i="12"/>
  <c r="M7382" i="12"/>
  <c r="M7386" i="12"/>
  <c r="M7390" i="12"/>
  <c r="M7394" i="12"/>
  <c r="M7398" i="12"/>
  <c r="M7402" i="12"/>
  <c r="M7406" i="12"/>
  <c r="M7410" i="12"/>
  <c r="M7414" i="12"/>
  <c r="M7418" i="12"/>
  <c r="M7422" i="12"/>
  <c r="M7426" i="12"/>
  <c r="M7430" i="12"/>
  <c r="M7434" i="12"/>
  <c r="M7438" i="12"/>
  <c r="M7442" i="12"/>
  <c r="M7446" i="12"/>
  <c r="M7450" i="12"/>
  <c r="M7454" i="12"/>
  <c r="M7458" i="12"/>
  <c r="M7462" i="12"/>
  <c r="M7466" i="12"/>
  <c r="M7470" i="12"/>
  <c r="M7474" i="12"/>
  <c r="M7478" i="12"/>
  <c r="M7482" i="12"/>
  <c r="M7486" i="12"/>
  <c r="M7490" i="12"/>
  <c r="M7494" i="12"/>
  <c r="M7498" i="12"/>
  <c r="M7502" i="12"/>
  <c r="M7506" i="12"/>
  <c r="M7510" i="12"/>
  <c r="M7514" i="12"/>
  <c r="M7518" i="12"/>
  <c r="M7522" i="12"/>
  <c r="M7526" i="12"/>
  <c r="M7530" i="12"/>
  <c r="M7534" i="12"/>
  <c r="M6151" i="12"/>
  <c r="M6165" i="12"/>
  <c r="M6173" i="12"/>
  <c r="M6181" i="12"/>
  <c r="M6187" i="12"/>
  <c r="M6191" i="12"/>
  <c r="M6195" i="12"/>
  <c r="M6199" i="12"/>
  <c r="M6203" i="12"/>
  <c r="M6207" i="12"/>
  <c r="M6211" i="12"/>
  <c r="M6215" i="12"/>
  <c r="M6219" i="12"/>
  <c r="M6223" i="12"/>
  <c r="M6227" i="12"/>
  <c r="M6231" i="12"/>
  <c r="M6235" i="12"/>
  <c r="M6239" i="12"/>
  <c r="M6243" i="12"/>
  <c r="M6247" i="12"/>
  <c r="M6251" i="12"/>
  <c r="M6255" i="12"/>
  <c r="M6259" i="12"/>
  <c r="M6263" i="12"/>
  <c r="M6267" i="12"/>
  <c r="M6271" i="12"/>
  <c r="M6275" i="12"/>
  <c r="M6279" i="12"/>
  <c r="M6283" i="12"/>
  <c r="M6287" i="12"/>
  <c r="M6291" i="12"/>
  <c r="M6295" i="12"/>
  <c r="M6299" i="12"/>
  <c r="M6303" i="12"/>
  <c r="M6307" i="12"/>
  <c r="M6311" i="12"/>
  <c r="M6315" i="12"/>
  <c r="M6319" i="12"/>
  <c r="M6323" i="12"/>
  <c r="M6327" i="12"/>
  <c r="M6331" i="12"/>
  <c r="M6335" i="12"/>
  <c r="M6339" i="12"/>
  <c r="M6343" i="12"/>
  <c r="M6347" i="12"/>
  <c r="M6351" i="12"/>
  <c r="M6355" i="12"/>
  <c r="M6359" i="12"/>
  <c r="M6363" i="12"/>
  <c r="M6367" i="12"/>
  <c r="M6371" i="12"/>
  <c r="M6375" i="12"/>
  <c r="M6379" i="12"/>
  <c r="M6383" i="12"/>
  <c r="M6387" i="12"/>
  <c r="M6391" i="12"/>
  <c r="M6395" i="12"/>
  <c r="M6399" i="12"/>
  <c r="M6403" i="12"/>
  <c r="M6407" i="12"/>
  <c r="M6411" i="12"/>
  <c r="M6415" i="12"/>
  <c r="M6419" i="12"/>
  <c r="M6423" i="12"/>
  <c r="M6427" i="12"/>
  <c r="M6431" i="12"/>
  <c r="M6435" i="12"/>
  <c r="M6439" i="12"/>
  <c r="M6443" i="12"/>
  <c r="M6447" i="12"/>
  <c r="M6451" i="12"/>
  <c r="M6455" i="12"/>
  <c r="M6459" i="12"/>
  <c r="M6463" i="12"/>
  <c r="M6467" i="12"/>
  <c r="M6471" i="12"/>
  <c r="M6475" i="12"/>
  <c r="M6479" i="12"/>
  <c r="M6483" i="12"/>
  <c r="M6487" i="12"/>
  <c r="M6491" i="12"/>
  <c r="M6495" i="12"/>
  <c r="M6499" i="12"/>
  <c r="M6503" i="12"/>
  <c r="M6507" i="12"/>
  <c r="M6511" i="12"/>
  <c r="M6515" i="12"/>
  <c r="M6519" i="12"/>
  <c r="M6523" i="12"/>
  <c r="M6527" i="12"/>
  <c r="M6531" i="12"/>
  <c r="M6535" i="12"/>
  <c r="M6539" i="12"/>
  <c r="M6543" i="12"/>
  <c r="M6547" i="12"/>
  <c r="M6551" i="12"/>
  <c r="M6555" i="12"/>
  <c r="M6559" i="12"/>
  <c r="M6563" i="12"/>
  <c r="M6567" i="12"/>
  <c r="M6571" i="12"/>
  <c r="M6575" i="12"/>
  <c r="M6579" i="12"/>
  <c r="M6583" i="12"/>
  <c r="M6587" i="12"/>
  <c r="M6591" i="12"/>
  <c r="M6595" i="12"/>
  <c r="M6599" i="12"/>
  <c r="M6603" i="12"/>
  <c r="M6607" i="12"/>
  <c r="M6611" i="12"/>
  <c r="M6615" i="12"/>
  <c r="M6619" i="12"/>
  <c r="M6623" i="12"/>
  <c r="M6627" i="12"/>
  <c r="M6631" i="12"/>
  <c r="M6635" i="12"/>
  <c r="M6639" i="12"/>
  <c r="M6643" i="12"/>
  <c r="M6647" i="12"/>
  <c r="M6651" i="12"/>
  <c r="M6655" i="12"/>
  <c r="M6659" i="12"/>
  <c r="M6663" i="12"/>
  <c r="M6667" i="12"/>
  <c r="M6671" i="12"/>
  <c r="M6675" i="12"/>
  <c r="M6679" i="12"/>
  <c r="M6683" i="12"/>
  <c r="M6687" i="12"/>
  <c r="M6691" i="12"/>
  <c r="M6695" i="12"/>
  <c r="M6699" i="12"/>
  <c r="M6703" i="12"/>
  <c r="M6707" i="12"/>
  <c r="M6711" i="12"/>
  <c r="M6715" i="12"/>
  <c r="M6719" i="12"/>
  <c r="M6723" i="12"/>
  <c r="M6727" i="12"/>
  <c r="M6731" i="12"/>
  <c r="M6735" i="12"/>
  <c r="M6739" i="12"/>
  <c r="M6743" i="12"/>
  <c r="M6747" i="12"/>
  <c r="M6751" i="12"/>
  <c r="M6755" i="12"/>
  <c r="M6759" i="12"/>
  <c r="M6763" i="12"/>
  <c r="M6767" i="12"/>
  <c r="M6771" i="12"/>
  <c r="M6775" i="12"/>
  <c r="M6779" i="12"/>
  <c r="M6783" i="12"/>
  <c r="M6787" i="12"/>
  <c r="M6791" i="12"/>
  <c r="M6795" i="12"/>
  <c r="M6799" i="12"/>
  <c r="M6803" i="12"/>
  <c r="M6807" i="12"/>
  <c r="M6811" i="12"/>
  <c r="M6815" i="12"/>
  <c r="M6819" i="12"/>
  <c r="M6823" i="12"/>
  <c r="M6827" i="12"/>
  <c r="M6831" i="12"/>
  <c r="M6835" i="12"/>
  <c r="M6839" i="12"/>
  <c r="M6843" i="12"/>
  <c r="M6847" i="12"/>
  <c r="M6851" i="12"/>
  <c r="M6855" i="12"/>
  <c r="M6859" i="12"/>
  <c r="M6863" i="12"/>
  <c r="M6867" i="12"/>
  <c r="M6871" i="12"/>
  <c r="M6875" i="12"/>
  <c r="M6879" i="12"/>
  <c r="M6883" i="12"/>
  <c r="M6887" i="12"/>
  <c r="M6891" i="12"/>
  <c r="M6895" i="12"/>
  <c r="M6899" i="12"/>
  <c r="M6903" i="12"/>
  <c r="M6907" i="12"/>
  <c r="M6911" i="12"/>
  <c r="M6915" i="12"/>
  <c r="M6919" i="12"/>
  <c r="M6923" i="12"/>
  <c r="M6927" i="12"/>
  <c r="M6931" i="12"/>
  <c r="M6935" i="12"/>
  <c r="M6939" i="12"/>
  <c r="M6943" i="12"/>
  <c r="M6947" i="12"/>
  <c r="M6951" i="12"/>
  <c r="M6955" i="12"/>
  <c r="M6959" i="12"/>
  <c r="M6963" i="12"/>
  <c r="M6967" i="12"/>
  <c r="M6971" i="12"/>
  <c r="M6975" i="12"/>
  <c r="M6979" i="12"/>
  <c r="M6983" i="12"/>
  <c r="M6987" i="12"/>
  <c r="M6991" i="12"/>
  <c r="M6995" i="12"/>
  <c r="M6999" i="12"/>
  <c r="M7003" i="12"/>
  <c r="M7007" i="12"/>
  <c r="M7011" i="12"/>
  <c r="M7015" i="12"/>
  <c r="M7019" i="12"/>
  <c r="M7023" i="12"/>
  <c r="M7027" i="12"/>
  <c r="M7031" i="12"/>
  <c r="M7035" i="12"/>
  <c r="M7039" i="12"/>
  <c r="M7043" i="12"/>
  <c r="M7047" i="12"/>
  <c r="M7051" i="12"/>
  <c r="M7055" i="12"/>
  <c r="M7059" i="12"/>
  <c r="M7063" i="12"/>
  <c r="M7067" i="12"/>
  <c r="M7071" i="12"/>
  <c r="M7075" i="12"/>
  <c r="M7079" i="12"/>
  <c r="M7083" i="12"/>
  <c r="M7087" i="12"/>
  <c r="M7091" i="12"/>
  <c r="M7095" i="12"/>
  <c r="M7099" i="12"/>
  <c r="M7103" i="12"/>
  <c r="M7107" i="12"/>
  <c r="M7111" i="12"/>
  <c r="M7115" i="12"/>
  <c r="M7119" i="12"/>
  <c r="M7123" i="12"/>
  <c r="M7127" i="12"/>
  <c r="M7131" i="12"/>
  <c r="M7135" i="12"/>
  <c r="M7139" i="12"/>
  <c r="M7143" i="12"/>
  <c r="M7147" i="12"/>
  <c r="M7151" i="12"/>
  <c r="M7155" i="12"/>
  <c r="M7159" i="12"/>
  <c r="M7163" i="12"/>
  <c r="M7167" i="12"/>
  <c r="M7171" i="12"/>
  <c r="M7175" i="12"/>
  <c r="M7179" i="12"/>
  <c r="M7183" i="12"/>
  <c r="M7187" i="12"/>
  <c r="M7191" i="12"/>
  <c r="M7195" i="12"/>
  <c r="M7199" i="12"/>
  <c r="M7203" i="12"/>
  <c r="M7207" i="12"/>
  <c r="M7211" i="12"/>
  <c r="M7215" i="12"/>
  <c r="M7219" i="12"/>
  <c r="M7223" i="12"/>
  <c r="M7227" i="12"/>
  <c r="M7231" i="12"/>
  <c r="M7235" i="12"/>
  <c r="M7239" i="12"/>
  <c r="M7243" i="12"/>
  <c r="M7247" i="12"/>
  <c r="M7251" i="12"/>
  <c r="M7255" i="12"/>
  <c r="M7259" i="12"/>
  <c r="M7263" i="12"/>
  <c r="M7267" i="12"/>
  <c r="M7271" i="12"/>
  <c r="M7275" i="12"/>
  <c r="M7279" i="12"/>
  <c r="M7283" i="12"/>
  <c r="M7287" i="12"/>
  <c r="M7291" i="12"/>
  <c r="M7295" i="12"/>
  <c r="M7299" i="12"/>
  <c r="M7303" i="12"/>
  <c r="M7307" i="12"/>
  <c r="M7311" i="12"/>
  <c r="M7315" i="12"/>
  <c r="M7319" i="12"/>
  <c r="M7323" i="12"/>
  <c r="M7327" i="12"/>
  <c r="M7331" i="12"/>
  <c r="M7335" i="12"/>
  <c r="M7339" i="12"/>
  <c r="M7343" i="12"/>
  <c r="M7347" i="12"/>
  <c r="M7351" i="12"/>
  <c r="M7355" i="12"/>
  <c r="M7359" i="12"/>
  <c r="M7363" i="12"/>
  <c r="M7367" i="12"/>
  <c r="M7371" i="12"/>
  <c r="M7375" i="12"/>
  <c r="M7379" i="12"/>
  <c r="M7383" i="12"/>
  <c r="M7387" i="12"/>
  <c r="M7391" i="12"/>
  <c r="M7395" i="12"/>
  <c r="M7399" i="12"/>
  <c r="M7403" i="12"/>
  <c r="M7407" i="12"/>
  <c r="M7411" i="12"/>
  <c r="M7415" i="12"/>
  <c r="M7419" i="12"/>
  <c r="M7423" i="12"/>
  <c r="M7427" i="12"/>
  <c r="M7431" i="12"/>
  <c r="M7435" i="12"/>
  <c r="M7439" i="12"/>
  <c r="M7443" i="12"/>
  <c r="M7447" i="12"/>
  <c r="M7451" i="12"/>
  <c r="M7455" i="12"/>
  <c r="M7459" i="12"/>
  <c r="M7463" i="12"/>
  <c r="M7467" i="12"/>
  <c r="M7471" i="12"/>
  <c r="M7475" i="12"/>
  <c r="M7479" i="12"/>
  <c r="M7483" i="12"/>
  <c r="M7487" i="12"/>
  <c r="M7491" i="12"/>
  <c r="M7495" i="12"/>
  <c r="M7499" i="12"/>
  <c r="M7503" i="12"/>
  <c r="M7507" i="12"/>
  <c r="M7511" i="12"/>
  <c r="M7515" i="12"/>
  <c r="M7519" i="12"/>
  <c r="M7523" i="12"/>
  <c r="M7527" i="12"/>
  <c r="M7531" i="12"/>
  <c r="M7535" i="12"/>
  <c r="M7539" i="12"/>
  <c r="M6155" i="12"/>
  <c r="M6167" i="12"/>
  <c r="M6175" i="12"/>
  <c r="M6183" i="12"/>
  <c r="M6188" i="12"/>
  <c r="M6192" i="12"/>
  <c r="M6196" i="12"/>
  <c r="M6200" i="12"/>
  <c r="M6204" i="12"/>
  <c r="M6208" i="12"/>
  <c r="M6212" i="12"/>
  <c r="M6216" i="12"/>
  <c r="M6220" i="12"/>
  <c r="M6224" i="12"/>
  <c r="M6228" i="12"/>
  <c r="M6232" i="12"/>
  <c r="M6236" i="12"/>
  <c r="M6240" i="12"/>
  <c r="M6244" i="12"/>
  <c r="M6248" i="12"/>
  <c r="M6252" i="12"/>
  <c r="M6256" i="12"/>
  <c r="M6260" i="12"/>
  <c r="M6264" i="12"/>
  <c r="M6268" i="12"/>
  <c r="M6272" i="12"/>
  <c r="M6276" i="12"/>
  <c r="M6280" i="12"/>
  <c r="M6284" i="12"/>
  <c r="M6288" i="12"/>
  <c r="M6292" i="12"/>
  <c r="M6296" i="12"/>
  <c r="M6300" i="12"/>
  <c r="M6304" i="12"/>
  <c r="M6308" i="12"/>
  <c r="M6312" i="12"/>
  <c r="M6316" i="12"/>
  <c r="M6320" i="12"/>
  <c r="M6324" i="12"/>
  <c r="M6328" i="12"/>
  <c r="M6332" i="12"/>
  <c r="M6336" i="12"/>
  <c r="M6340" i="12"/>
  <c r="M6344" i="12"/>
  <c r="M6348" i="12"/>
  <c r="M6352" i="12"/>
  <c r="M6356" i="12"/>
  <c r="M6360" i="12"/>
  <c r="M6364" i="12"/>
  <c r="M6368" i="12"/>
  <c r="M6372" i="12"/>
  <c r="M6376" i="12"/>
  <c r="M6380" i="12"/>
  <c r="M6384" i="12"/>
  <c r="M6388" i="12"/>
  <c r="M6392" i="12"/>
  <c r="M6396" i="12"/>
  <c r="M6400" i="12"/>
  <c r="M6404" i="12"/>
  <c r="M6408" i="12"/>
  <c r="M6412" i="12"/>
  <c r="M6416" i="12"/>
  <c r="M6420" i="12"/>
  <c r="M6424" i="12"/>
  <c r="M6428" i="12"/>
  <c r="M6432" i="12"/>
  <c r="M6436" i="12"/>
  <c r="M6440" i="12"/>
  <c r="M6444" i="12"/>
  <c r="M6448" i="12"/>
  <c r="M6452" i="12"/>
  <c r="M6456" i="12"/>
  <c r="M6460" i="12"/>
  <c r="M6464" i="12"/>
  <c r="M6468" i="12"/>
  <c r="M6472" i="12"/>
  <c r="M6476" i="12"/>
  <c r="M6480" i="12"/>
  <c r="M6484" i="12"/>
  <c r="M6488" i="12"/>
  <c r="M6492" i="12"/>
  <c r="M6496" i="12"/>
  <c r="M6500" i="12"/>
  <c r="M6504" i="12"/>
  <c r="M6508" i="12"/>
  <c r="M6512" i="12"/>
  <c r="M6516" i="12"/>
  <c r="M6520" i="12"/>
  <c r="M6524" i="12"/>
  <c r="M6528" i="12"/>
  <c r="M6532" i="12"/>
  <c r="M6536" i="12"/>
  <c r="M6540" i="12"/>
  <c r="M6544" i="12"/>
  <c r="M6548" i="12"/>
  <c r="M6552" i="12"/>
  <c r="M6556" i="12"/>
  <c r="M6560" i="12"/>
  <c r="M6564" i="12"/>
  <c r="M6568" i="12"/>
  <c r="M6572" i="12"/>
  <c r="M6576" i="12"/>
  <c r="M6580" i="12"/>
  <c r="M6584" i="12"/>
  <c r="M6588" i="12"/>
  <c r="M6592" i="12"/>
  <c r="M6596" i="12"/>
  <c r="M6600" i="12"/>
  <c r="M6604" i="12"/>
  <c r="M6608" i="12"/>
  <c r="M6612" i="12"/>
  <c r="M6616" i="12"/>
  <c r="M6620" i="12"/>
  <c r="M6624" i="12"/>
  <c r="M6628" i="12"/>
  <c r="M6632" i="12"/>
  <c r="M6636" i="12"/>
  <c r="M6640" i="12"/>
  <c r="M6644" i="12"/>
  <c r="M6648" i="12"/>
  <c r="M6652" i="12"/>
  <c r="M6656" i="12"/>
  <c r="M6660" i="12"/>
  <c r="M6664" i="12"/>
  <c r="M6668" i="12"/>
  <c r="M6672" i="12"/>
  <c r="M6676" i="12"/>
  <c r="M6680" i="12"/>
  <c r="M6684" i="12"/>
  <c r="M6688" i="12"/>
  <c r="M6692" i="12"/>
  <c r="M6696" i="12"/>
  <c r="M6700" i="12"/>
  <c r="M6704" i="12"/>
  <c r="M6708" i="12"/>
  <c r="M6712" i="12"/>
  <c r="M6716" i="12"/>
  <c r="M6720" i="12"/>
  <c r="M6724" i="12"/>
  <c r="M6728" i="12"/>
  <c r="M6732" i="12"/>
  <c r="M6736" i="12"/>
  <c r="M6740" i="12"/>
  <c r="M6744" i="12"/>
  <c r="M6748" i="12"/>
  <c r="M6752" i="12"/>
  <c r="M6756" i="12"/>
  <c r="M6760" i="12"/>
  <c r="M6764" i="12"/>
  <c r="M6768" i="12"/>
  <c r="M6772" i="12"/>
  <c r="M6776" i="12"/>
  <c r="M6780" i="12"/>
  <c r="M6784" i="12"/>
  <c r="M6788" i="12"/>
  <c r="M6792" i="12"/>
  <c r="M6796" i="12"/>
  <c r="M6800" i="12"/>
  <c r="M6804" i="12"/>
  <c r="M6808" i="12"/>
  <c r="M6812" i="12"/>
  <c r="M6816" i="12"/>
  <c r="M6820" i="12"/>
  <c r="M6824" i="12"/>
  <c r="M6828" i="12"/>
  <c r="M6832" i="12"/>
  <c r="M6836" i="12"/>
  <c r="M6840" i="12"/>
  <c r="M6844" i="12"/>
  <c r="M6848" i="12"/>
  <c r="M6852" i="12"/>
  <c r="M6856" i="12"/>
  <c r="M6860" i="12"/>
  <c r="M6864" i="12"/>
  <c r="M6868" i="12"/>
  <c r="M6872" i="12"/>
  <c r="M6876" i="12"/>
  <c r="M6880" i="12"/>
  <c r="M6884" i="12"/>
  <c r="M6888" i="12"/>
  <c r="M6892" i="12"/>
  <c r="M6896" i="12"/>
  <c r="M6900" i="12"/>
  <c r="M6904" i="12"/>
  <c r="M6908" i="12"/>
  <c r="M6912" i="12"/>
  <c r="M6916" i="12"/>
  <c r="M6920" i="12"/>
  <c r="M6924" i="12"/>
  <c r="M6928" i="12"/>
  <c r="M6932" i="12"/>
  <c r="M6936" i="12"/>
  <c r="M6940" i="12"/>
  <c r="M6944" i="12"/>
  <c r="M6948" i="12"/>
  <c r="M6952" i="12"/>
  <c r="M6956" i="12"/>
  <c r="M6960" i="12"/>
  <c r="M6964" i="12"/>
  <c r="M6968" i="12"/>
  <c r="M6972" i="12"/>
  <c r="M6976" i="12"/>
  <c r="M6980" i="12"/>
  <c r="M6984" i="12"/>
  <c r="M6988" i="12"/>
  <c r="M6992" i="12"/>
  <c r="M6996" i="12"/>
  <c r="M7000" i="12"/>
  <c r="M7004" i="12"/>
  <c r="M7008" i="12"/>
  <c r="M7012" i="12"/>
  <c r="M7016" i="12"/>
  <c r="M7020" i="12"/>
  <c r="M7024" i="12"/>
  <c r="M7028" i="12"/>
  <c r="M7032" i="12"/>
  <c r="M7036" i="12"/>
  <c r="M7040" i="12"/>
  <c r="M7044" i="12"/>
  <c r="M7048" i="12"/>
  <c r="M7052" i="12"/>
  <c r="M7056" i="12"/>
  <c r="M7060" i="12"/>
  <c r="M7064" i="12"/>
  <c r="M7068" i="12"/>
  <c r="M7072" i="12"/>
  <c r="M7076" i="12"/>
  <c r="M7080" i="12"/>
  <c r="M7084" i="12"/>
  <c r="M7088" i="12"/>
  <c r="M7092" i="12"/>
  <c r="M7096" i="12"/>
  <c r="M7100" i="12"/>
  <c r="M7104" i="12"/>
  <c r="M7108" i="12"/>
  <c r="M7112" i="12"/>
  <c r="M7116" i="12"/>
  <c r="M7120" i="12"/>
  <c r="M7124" i="12"/>
  <c r="M7128" i="12"/>
  <c r="M7132" i="12"/>
  <c r="M7136" i="12"/>
  <c r="M7140" i="12"/>
  <c r="M7144" i="12"/>
  <c r="M7148" i="12"/>
  <c r="M7152" i="12"/>
  <c r="M7156" i="12"/>
  <c r="M7160" i="12"/>
  <c r="M7164" i="12"/>
  <c r="M7168" i="12"/>
  <c r="M7172" i="12"/>
  <c r="M7176" i="12"/>
  <c r="M7180" i="12"/>
  <c r="M7184" i="12"/>
  <c r="M7188" i="12"/>
  <c r="M7192" i="12"/>
  <c r="M7196" i="12"/>
  <c r="M7200" i="12"/>
  <c r="M7204" i="12"/>
  <c r="M7208" i="12"/>
  <c r="M7212" i="12"/>
  <c r="M7216" i="12"/>
  <c r="M7220" i="12"/>
  <c r="M7224" i="12"/>
  <c r="M7228" i="12"/>
  <c r="M7232" i="12"/>
  <c r="M7236" i="12"/>
  <c r="M7240" i="12"/>
  <c r="M7244" i="12"/>
  <c r="M7248" i="12"/>
  <c r="M7252" i="12"/>
  <c r="M7256" i="12"/>
  <c r="M7260" i="12"/>
  <c r="M7264" i="12"/>
  <c r="M7268" i="12"/>
  <c r="M7272" i="12"/>
  <c r="M7276" i="12"/>
  <c r="M7280" i="12"/>
  <c r="M7284" i="12"/>
  <c r="M7288" i="12"/>
  <c r="M7292" i="12"/>
  <c r="M7296" i="12"/>
  <c r="M7300" i="12"/>
  <c r="M7304" i="12"/>
  <c r="M7308" i="12"/>
  <c r="M7312" i="12"/>
  <c r="M7316" i="12"/>
  <c r="M7320" i="12"/>
  <c r="M7324" i="12"/>
  <c r="M7328" i="12"/>
  <c r="M7332" i="12"/>
  <c r="M7336" i="12"/>
  <c r="M7340" i="12"/>
  <c r="M7344" i="12"/>
  <c r="M7348" i="12"/>
  <c r="M7352" i="12"/>
  <c r="M7356" i="12"/>
  <c r="M7360" i="12"/>
  <c r="M7364" i="12"/>
  <c r="M7368" i="12"/>
  <c r="M7372" i="12"/>
  <c r="M7376" i="12"/>
  <c r="M7380" i="12"/>
  <c r="M7384" i="12"/>
  <c r="M7388" i="12"/>
  <c r="M7392" i="12"/>
  <c r="M7396" i="12"/>
  <c r="M7400" i="12"/>
  <c r="M7404" i="12"/>
  <c r="M7408" i="12"/>
  <c r="M7412" i="12"/>
  <c r="M7416" i="12"/>
  <c r="M7420" i="12"/>
  <c r="M7424" i="12"/>
  <c r="M7428" i="12"/>
  <c r="M7432" i="12"/>
  <c r="M7436" i="12"/>
  <c r="M7440" i="12"/>
  <c r="M7444" i="12"/>
  <c r="M7448" i="12"/>
  <c r="M7452" i="12"/>
  <c r="M7456" i="12"/>
  <c r="M7460" i="12"/>
  <c r="M7464" i="12"/>
  <c r="M7468" i="12"/>
  <c r="M7472" i="12"/>
  <c r="M7476" i="12"/>
  <c r="M7480" i="12"/>
  <c r="M7484" i="12"/>
  <c r="M7488" i="12"/>
  <c r="M7492" i="12"/>
  <c r="M7496" i="12"/>
  <c r="M6159" i="12"/>
  <c r="M6169" i="12"/>
  <c r="M6177" i="12"/>
  <c r="M6184" i="12"/>
  <c r="M6189" i="12"/>
  <c r="M6193" i="12"/>
  <c r="M6197" i="12"/>
  <c r="M6201" i="12"/>
  <c r="M6205" i="12"/>
  <c r="M6209" i="12"/>
  <c r="M6213" i="12"/>
  <c r="M6217" i="12"/>
  <c r="M6221" i="12"/>
  <c r="M6225" i="12"/>
  <c r="M6229" i="12"/>
  <c r="M6233" i="12"/>
  <c r="M6237" i="12"/>
  <c r="M6241" i="12"/>
  <c r="M6245" i="12"/>
  <c r="M6249" i="12"/>
  <c r="M6253" i="12"/>
  <c r="M6257" i="12"/>
  <c r="M6261" i="12"/>
  <c r="M6265" i="12"/>
  <c r="M6269" i="12"/>
  <c r="M6273" i="12"/>
  <c r="M6277" i="12"/>
  <c r="M6281" i="12"/>
  <c r="M6285" i="12"/>
  <c r="M6289" i="12"/>
  <c r="M6293" i="12"/>
  <c r="M6297" i="12"/>
  <c r="M6301" i="12"/>
  <c r="M6305" i="12"/>
  <c r="M6309" i="12"/>
  <c r="M6313" i="12"/>
  <c r="M6317" i="12"/>
  <c r="M6321" i="12"/>
  <c r="M6325" i="12"/>
  <c r="M6329" i="12"/>
  <c r="M6333" i="12"/>
  <c r="M6337" i="12"/>
  <c r="M6341" i="12"/>
  <c r="M6345" i="12"/>
  <c r="M6349" i="12"/>
  <c r="M6353" i="12"/>
  <c r="M6357" i="12"/>
  <c r="M6361" i="12"/>
  <c r="M6365" i="12"/>
  <c r="M6369" i="12"/>
  <c r="M6373" i="12"/>
  <c r="M6377" i="12"/>
  <c r="M6381" i="12"/>
  <c r="M6385" i="12"/>
  <c r="M6389" i="12"/>
  <c r="M6393" i="12"/>
  <c r="M6397" i="12"/>
  <c r="M6401" i="12"/>
  <c r="M6405" i="12"/>
  <c r="M6409" i="12"/>
  <c r="M6413" i="12"/>
  <c r="M6417" i="12"/>
  <c r="M6421" i="12"/>
  <c r="M6425" i="12"/>
  <c r="M6429" i="12"/>
  <c r="M6433" i="12"/>
  <c r="M6437" i="12"/>
  <c r="M6441" i="12"/>
  <c r="M6445" i="12"/>
  <c r="M6449" i="12"/>
  <c r="M6453" i="12"/>
  <c r="M6457" i="12"/>
  <c r="M6461" i="12"/>
  <c r="M6465" i="12"/>
  <c r="M6469" i="12"/>
  <c r="M6473" i="12"/>
  <c r="M6477" i="12"/>
  <c r="M6481" i="12"/>
  <c r="M6485" i="12"/>
  <c r="M6489" i="12"/>
  <c r="M6493" i="12"/>
  <c r="M6497" i="12"/>
  <c r="M6501" i="12"/>
  <c r="M6505" i="12"/>
  <c r="M6509" i="12"/>
  <c r="M6513" i="12"/>
  <c r="M6517" i="12"/>
  <c r="M6521" i="12"/>
  <c r="M6525" i="12"/>
  <c r="M6529" i="12"/>
  <c r="M6533" i="12"/>
  <c r="M6537" i="12"/>
  <c r="M6541" i="12"/>
  <c r="M6545" i="12"/>
  <c r="M6549" i="12"/>
  <c r="M6553" i="12"/>
  <c r="M6557" i="12"/>
  <c r="M6561" i="12"/>
  <c r="M6565" i="12"/>
  <c r="M6569" i="12"/>
  <c r="M6573" i="12"/>
  <c r="M6577" i="12"/>
  <c r="M6581" i="12"/>
  <c r="M6585" i="12"/>
  <c r="M6589" i="12"/>
  <c r="M6593" i="12"/>
  <c r="M6597" i="12"/>
  <c r="M6601" i="12"/>
  <c r="M6605" i="12"/>
  <c r="M6609" i="12"/>
  <c r="M6613" i="12"/>
  <c r="M6617" i="12"/>
  <c r="M6621" i="12"/>
  <c r="M6625" i="12"/>
  <c r="M6629" i="12"/>
  <c r="M6633" i="12"/>
  <c r="M6637" i="12"/>
  <c r="M6641" i="12"/>
  <c r="M6645" i="12"/>
  <c r="M6649" i="12"/>
  <c r="M6653" i="12"/>
  <c r="M6657" i="12"/>
  <c r="M6661" i="12"/>
  <c r="M6665" i="12"/>
  <c r="M6669" i="12"/>
  <c r="M6673" i="12"/>
  <c r="M6677" i="12"/>
  <c r="M6681" i="12"/>
  <c r="M6685" i="12"/>
  <c r="M6689" i="12"/>
  <c r="M6693" i="12"/>
  <c r="M6697" i="12"/>
  <c r="M6701" i="12"/>
  <c r="M6705" i="12"/>
  <c r="M6709" i="12"/>
  <c r="M6713" i="12"/>
  <c r="M6717" i="12"/>
  <c r="M6721" i="12"/>
  <c r="M6725" i="12"/>
  <c r="M6729" i="12"/>
  <c r="M6733" i="12"/>
  <c r="M6737" i="12"/>
  <c r="M6741" i="12"/>
  <c r="M6745" i="12"/>
  <c r="M6749" i="12"/>
  <c r="M6753" i="12"/>
  <c r="M6757" i="12"/>
  <c r="M6761" i="12"/>
  <c r="M6765" i="12"/>
  <c r="M6769" i="12"/>
  <c r="M6773" i="12"/>
  <c r="M6777" i="12"/>
  <c r="M6781" i="12"/>
  <c r="M6785" i="12"/>
  <c r="M6789" i="12"/>
  <c r="M6793" i="12"/>
  <c r="M6797" i="12"/>
  <c r="M6801" i="12"/>
  <c r="M6805" i="12"/>
  <c r="M6809" i="12"/>
  <c r="M6813" i="12"/>
  <c r="M6817" i="12"/>
  <c r="M6821" i="12"/>
  <c r="M6825" i="12"/>
  <c r="M6829" i="12"/>
  <c r="M6833" i="12"/>
  <c r="M6837" i="12"/>
  <c r="M6841" i="12"/>
  <c r="M6845" i="12"/>
  <c r="M6849" i="12"/>
  <c r="M6853" i="12"/>
  <c r="M6857" i="12"/>
  <c r="M6861" i="12"/>
  <c r="M6865" i="12"/>
  <c r="M6869" i="12"/>
  <c r="M6873" i="12"/>
  <c r="M6877" i="12"/>
  <c r="M6881" i="12"/>
  <c r="M6885" i="12"/>
  <c r="M6889" i="12"/>
  <c r="M6893" i="12"/>
  <c r="M6897" i="12"/>
  <c r="M6901" i="12"/>
  <c r="M6905" i="12"/>
  <c r="M6909" i="12"/>
  <c r="M6913" i="12"/>
  <c r="M6917" i="12"/>
  <c r="M6921" i="12"/>
  <c r="M6925" i="12"/>
  <c r="M6929" i="12"/>
  <c r="M6933" i="12"/>
  <c r="M6937" i="12"/>
  <c r="M6941" i="12"/>
  <c r="M6945" i="12"/>
  <c r="M6949" i="12"/>
  <c r="M6953" i="12"/>
  <c r="M6957" i="12"/>
  <c r="M6961" i="12"/>
  <c r="M6965" i="12"/>
  <c r="M6969" i="12"/>
  <c r="M6973" i="12"/>
  <c r="M6977" i="12"/>
  <c r="M6981" i="12"/>
  <c r="M6985" i="12"/>
  <c r="M6989" i="12"/>
  <c r="M6993" i="12"/>
  <c r="M6997" i="12"/>
  <c r="M7001" i="12"/>
  <c r="M7005" i="12"/>
  <c r="M7009" i="12"/>
  <c r="M7013" i="12"/>
  <c r="M7017" i="12"/>
  <c r="M7021" i="12"/>
  <c r="M7025" i="12"/>
  <c r="M7029" i="12"/>
  <c r="M7033" i="12"/>
  <c r="M7037" i="12"/>
  <c r="M7041" i="12"/>
  <c r="M7045" i="12"/>
  <c r="M7049" i="12"/>
  <c r="M7053" i="12"/>
  <c r="M7057" i="12"/>
  <c r="M7061" i="12"/>
  <c r="M7065" i="12"/>
  <c r="M7069" i="12"/>
  <c r="M7073" i="12"/>
  <c r="M7077" i="12"/>
  <c r="M7081" i="12"/>
  <c r="M7085" i="12"/>
  <c r="M7089" i="12"/>
  <c r="M7093" i="12"/>
  <c r="M7097" i="12"/>
  <c r="M7101" i="12"/>
  <c r="M7105" i="12"/>
  <c r="M7109" i="12"/>
  <c r="M7113" i="12"/>
  <c r="M7117" i="12"/>
  <c r="M7121" i="12"/>
  <c r="M7125" i="12"/>
  <c r="M7129" i="12"/>
  <c r="M7133" i="12"/>
  <c r="M7137" i="12"/>
  <c r="M7141" i="12"/>
  <c r="M7145" i="12"/>
  <c r="M7149" i="12"/>
  <c r="M7153" i="12"/>
  <c r="M7157" i="12"/>
  <c r="M7161" i="12"/>
  <c r="M7165" i="12"/>
  <c r="M7169" i="12"/>
  <c r="M7173" i="12"/>
  <c r="M7177" i="12"/>
  <c r="M7181" i="12"/>
  <c r="M7185" i="12"/>
  <c r="M7189" i="12"/>
  <c r="M7193" i="12"/>
  <c r="M7197" i="12"/>
  <c r="M7201" i="12"/>
  <c r="M7205" i="12"/>
  <c r="M7209" i="12"/>
  <c r="M7213" i="12"/>
  <c r="M7217" i="12"/>
  <c r="M7221" i="12"/>
  <c r="M7225" i="12"/>
  <c r="M7229" i="12"/>
  <c r="M7233" i="12"/>
  <c r="M7237" i="12"/>
  <c r="M7241" i="12"/>
  <c r="M7245" i="12"/>
  <c r="M7249" i="12"/>
  <c r="M7253" i="12"/>
  <c r="M7257" i="12"/>
  <c r="M7261" i="12"/>
  <c r="M7265" i="12"/>
  <c r="M7269" i="12"/>
  <c r="M7273" i="12"/>
  <c r="M7277" i="12"/>
  <c r="M7281" i="12"/>
  <c r="M7285" i="12"/>
  <c r="M7289" i="12"/>
  <c r="M7293" i="12"/>
  <c r="M7297" i="12"/>
  <c r="M7301" i="12"/>
  <c r="M7305" i="12"/>
  <c r="M7309" i="12"/>
  <c r="M7313" i="12"/>
  <c r="M7317" i="12"/>
  <c r="M7321" i="12"/>
  <c r="M7325" i="12"/>
  <c r="M7329" i="12"/>
  <c r="M7333" i="12"/>
  <c r="M7337" i="12"/>
  <c r="M7341" i="12"/>
  <c r="M7345" i="12"/>
  <c r="M7349" i="12"/>
  <c r="M7353" i="12"/>
  <c r="M7357" i="12"/>
  <c r="M7361" i="12"/>
  <c r="M7365" i="12"/>
  <c r="M7369" i="12"/>
  <c r="M7373" i="12"/>
  <c r="M7377" i="12"/>
  <c r="M7381" i="12"/>
  <c r="M7385" i="12"/>
  <c r="M7389" i="12"/>
  <c r="M7393" i="12"/>
  <c r="M7397" i="12"/>
  <c r="M7401" i="12"/>
  <c r="M7405" i="12"/>
  <c r="M7409" i="12"/>
  <c r="M7413" i="12"/>
  <c r="M7417" i="12"/>
  <c r="M7421" i="12"/>
  <c r="M7425" i="12"/>
  <c r="M7429" i="12"/>
  <c r="M7433" i="12"/>
  <c r="M7437" i="12"/>
  <c r="M7441" i="12"/>
  <c r="M7445" i="12"/>
  <c r="M7449" i="12"/>
  <c r="M7453" i="12"/>
  <c r="M7457" i="12"/>
  <c r="M7461" i="12"/>
  <c r="M7465" i="12"/>
  <c r="M7469" i="12"/>
  <c r="M7473" i="12"/>
  <c r="M7477" i="12"/>
  <c r="M7481" i="12"/>
  <c r="M7485" i="12"/>
  <c r="M7489" i="12"/>
  <c r="M7493" i="12"/>
  <c r="M7497" i="12"/>
  <c r="M7501" i="12"/>
  <c r="M7505" i="12"/>
  <c r="M7509" i="12"/>
  <c r="M7513" i="12"/>
  <c r="M7517" i="12"/>
  <c r="M7521" i="12"/>
  <c r="M7525" i="12"/>
  <c r="M7529" i="12"/>
  <c r="M7533" i="12"/>
  <c r="M7537" i="12"/>
  <c r="M7512" i="12"/>
  <c r="M7528" i="12"/>
  <c r="M7540" i="12"/>
  <c r="M7544" i="12"/>
  <c r="M7548" i="12"/>
  <c r="M7552" i="12"/>
  <c r="M7556" i="12"/>
  <c r="M7560" i="12"/>
  <c r="M7564" i="12"/>
  <c r="M7568" i="12"/>
  <c r="M7572" i="12"/>
  <c r="M7576" i="12"/>
  <c r="M7580" i="12"/>
  <c r="M7584" i="12"/>
  <c r="M7588" i="12"/>
  <c r="M7592" i="12"/>
  <c r="M7596" i="12"/>
  <c r="M7600" i="12"/>
  <c r="M7604" i="12"/>
  <c r="M7608" i="12"/>
  <c r="M7612" i="12"/>
  <c r="M7616" i="12"/>
  <c r="M7620" i="12"/>
  <c r="M7624" i="12"/>
  <c r="M7628" i="12"/>
  <c r="M7632" i="12"/>
  <c r="M7636" i="12"/>
  <c r="M7640" i="12"/>
  <c r="M7644" i="12"/>
  <c r="M7648" i="12"/>
  <c r="M7652" i="12"/>
  <c r="M7656" i="12"/>
  <c r="M7660" i="12"/>
  <c r="M7664" i="12"/>
  <c r="M7668" i="12"/>
  <c r="M7672" i="12"/>
  <c r="M7676" i="12"/>
  <c r="M7680" i="12"/>
  <c r="M7684" i="12"/>
  <c r="M7688" i="12"/>
  <c r="M7692" i="12"/>
  <c r="M7696" i="12"/>
  <c r="M7700" i="12"/>
  <c r="M7704" i="12"/>
  <c r="M7708" i="12"/>
  <c r="M7712" i="12"/>
  <c r="M7716" i="12"/>
  <c r="M7720" i="12"/>
  <c r="M7724" i="12"/>
  <c r="M7728" i="12"/>
  <c r="M7732" i="12"/>
  <c r="M7736" i="12"/>
  <c r="M7740" i="12"/>
  <c r="M7744" i="12"/>
  <c r="M7748" i="12"/>
  <c r="M7752" i="12"/>
  <c r="M7756" i="12"/>
  <c r="M7760" i="12"/>
  <c r="M7764" i="12"/>
  <c r="M7768" i="12"/>
  <c r="M7772" i="12"/>
  <c r="M7776" i="12"/>
  <c r="M7780" i="12"/>
  <c r="M7784" i="12"/>
  <c r="M7788" i="12"/>
  <c r="M7792" i="12"/>
  <c r="M7796" i="12"/>
  <c r="M7800" i="12"/>
  <c r="M7804" i="12"/>
  <c r="M7808" i="12"/>
  <c r="M7812" i="12"/>
  <c r="M7816" i="12"/>
  <c r="M7820" i="12"/>
  <c r="M7824" i="12"/>
  <c r="M7828" i="12"/>
  <c r="M7832" i="12"/>
  <c r="M7836" i="12"/>
  <c r="M7840" i="12"/>
  <c r="M7844" i="12"/>
  <c r="M7848" i="12"/>
  <c r="M7852" i="12"/>
  <c r="M7856" i="12"/>
  <c r="M7860" i="12"/>
  <c r="M7864" i="12"/>
  <c r="M7868" i="12"/>
  <c r="M7872" i="12"/>
  <c r="M7876" i="12"/>
  <c r="M7880" i="12"/>
  <c r="M7884" i="12"/>
  <c r="M7888" i="12"/>
  <c r="M7892" i="12"/>
  <c r="M7896" i="12"/>
  <c r="M7900" i="12"/>
  <c r="M7904" i="12"/>
  <c r="M7908" i="12"/>
  <c r="M7912" i="12"/>
  <c r="M7916" i="12"/>
  <c r="M7920" i="12"/>
  <c r="M7924" i="12"/>
  <c r="M7928" i="12"/>
  <c r="M7932" i="12"/>
  <c r="M7936" i="12"/>
  <c r="M7940" i="12"/>
  <c r="M7944" i="12"/>
  <c r="M7948" i="12"/>
  <c r="M7952" i="12"/>
  <c r="M7956" i="12"/>
  <c r="M7960" i="12"/>
  <c r="M7964" i="12"/>
  <c r="M7968" i="12"/>
  <c r="M7972" i="12"/>
  <c r="M7976" i="12"/>
  <c r="M7980" i="12"/>
  <c r="M7984" i="12"/>
  <c r="M7988" i="12"/>
  <c r="M7992" i="12"/>
  <c r="M7996" i="12"/>
  <c r="M8000" i="12"/>
  <c r="M8004" i="12"/>
  <c r="M8008" i="12"/>
  <c r="M8012" i="12"/>
  <c r="M8016" i="12"/>
  <c r="M8020" i="12"/>
  <c r="M8024" i="12"/>
  <c r="M8028" i="12"/>
  <c r="M8032" i="12"/>
  <c r="M8036" i="12"/>
  <c r="M8040" i="12"/>
  <c r="M8044" i="12"/>
  <c r="M8048" i="12"/>
  <c r="M8052" i="12"/>
  <c r="M8056" i="12"/>
  <c r="M8060" i="12"/>
  <c r="M8064" i="12"/>
  <c r="M8068" i="12"/>
  <c r="M8072" i="12"/>
  <c r="M8076" i="12"/>
  <c r="M8080" i="12"/>
  <c r="M8084" i="12"/>
  <c r="M8088" i="12"/>
  <c r="M8092" i="12"/>
  <c r="M8096" i="12"/>
  <c r="M8100" i="12"/>
  <c r="M8104" i="12"/>
  <c r="M8108" i="12"/>
  <c r="M8112" i="12"/>
  <c r="M8116" i="12"/>
  <c r="M8120" i="12"/>
  <c r="M8124" i="12"/>
  <c r="M8128" i="12"/>
  <c r="M8132" i="12"/>
  <c r="M8136" i="12"/>
  <c r="M8140" i="12"/>
  <c r="M8144" i="12"/>
  <c r="M8148" i="12"/>
  <c r="M8152" i="12"/>
  <c r="M8156" i="12"/>
  <c r="M8160" i="12"/>
  <c r="M8164" i="12"/>
  <c r="M8168" i="12"/>
  <c r="M8172" i="12"/>
  <c r="M8176" i="12"/>
  <c r="M8180" i="12"/>
  <c r="M8184" i="12"/>
  <c r="M8188" i="12"/>
  <c r="M8192" i="12"/>
  <c r="M8196" i="12"/>
  <c r="M8200" i="12"/>
  <c r="M8204" i="12"/>
  <c r="M8208" i="12"/>
  <c r="M8212" i="12"/>
  <c r="M8216" i="12"/>
  <c r="M8220" i="12"/>
  <c r="M8224" i="12"/>
  <c r="M8228" i="12"/>
  <c r="M8232" i="12"/>
  <c r="M8236" i="12"/>
  <c r="M8240" i="12"/>
  <c r="M8244" i="12"/>
  <c r="M8248" i="12"/>
  <c r="M8252" i="12"/>
  <c r="M8256" i="12"/>
  <c r="M8260" i="12"/>
  <c r="M8264" i="12"/>
  <c r="M8268" i="12"/>
  <c r="M8272" i="12"/>
  <c r="M8276" i="12"/>
  <c r="M8280" i="12"/>
  <c r="M8284" i="12"/>
  <c r="M8288" i="12"/>
  <c r="M8292" i="12"/>
  <c r="M8296" i="12"/>
  <c r="M8300" i="12"/>
  <c r="M8304" i="12"/>
  <c r="M8308" i="12"/>
  <c r="M8312" i="12"/>
  <c r="M8316" i="12"/>
  <c r="M8320" i="12"/>
  <c r="M8324" i="12"/>
  <c r="M8328" i="12"/>
  <c r="M8332" i="12"/>
  <c r="M8336" i="12"/>
  <c r="M8340" i="12"/>
  <c r="M8344" i="12"/>
  <c r="M8348" i="12"/>
  <c r="M8352" i="12"/>
  <c r="M8356" i="12"/>
  <c r="M8360" i="12"/>
  <c r="M8364" i="12"/>
  <c r="M8368" i="12"/>
  <c r="M8372" i="12"/>
  <c r="M8376" i="12"/>
  <c r="M8380" i="12"/>
  <c r="M8384" i="12"/>
  <c r="M8388" i="12"/>
  <c r="M8392" i="12"/>
  <c r="M8396" i="12"/>
  <c r="M8400" i="12"/>
  <c r="M8404" i="12"/>
  <c r="M8408" i="12"/>
  <c r="M8412" i="12"/>
  <c r="M8416" i="12"/>
  <c r="M8420" i="12"/>
  <c r="M8424" i="12"/>
  <c r="M8428" i="12"/>
  <c r="M8432" i="12"/>
  <c r="M8436" i="12"/>
  <c r="M8440" i="12"/>
  <c r="M8444" i="12"/>
  <c r="M8448" i="12"/>
  <c r="M8452" i="12"/>
  <c r="M8456" i="12"/>
  <c r="M8460" i="12"/>
  <c r="M8464" i="12"/>
  <c r="M8468" i="12"/>
  <c r="M8472" i="12"/>
  <c r="M8476" i="12"/>
  <c r="M8480" i="12"/>
  <c r="M8484" i="12"/>
  <c r="M8488" i="12"/>
  <c r="M8492" i="12"/>
  <c r="M8496" i="12"/>
  <c r="M8500" i="12"/>
  <c r="M8504" i="12"/>
  <c r="M8508" i="12"/>
  <c r="M8512" i="12"/>
  <c r="M8516" i="12"/>
  <c r="M8520" i="12"/>
  <c r="M8524" i="12"/>
  <c r="M8528" i="12"/>
  <c r="M8532" i="12"/>
  <c r="M8536" i="12"/>
  <c r="M8540" i="12"/>
  <c r="M8544" i="12"/>
  <c r="M8548" i="12"/>
  <c r="M8552" i="12"/>
  <c r="M8556" i="12"/>
  <c r="M8560" i="12"/>
  <c r="M8564" i="12"/>
  <c r="M8568" i="12"/>
  <c r="M8572" i="12"/>
  <c r="M8576" i="12"/>
  <c r="M8580" i="12"/>
  <c r="M8584" i="12"/>
  <c r="M8588" i="12"/>
  <c r="M8592" i="12"/>
  <c r="M8596" i="12"/>
  <c r="M8600" i="12"/>
  <c r="M8604" i="12"/>
  <c r="M8608" i="12"/>
  <c r="M8612" i="12"/>
  <c r="M8616" i="12"/>
  <c r="M8620" i="12"/>
  <c r="M8624" i="12"/>
  <c r="M8628" i="12"/>
  <c r="M8632" i="12"/>
  <c r="M8636" i="12"/>
  <c r="M8640" i="12"/>
  <c r="M8644" i="12"/>
  <c r="M8648" i="12"/>
  <c r="M8652" i="12"/>
  <c r="M8656" i="12"/>
  <c r="M8660" i="12"/>
  <c r="M8664" i="12"/>
  <c r="M8668" i="12"/>
  <c r="M8672" i="12"/>
  <c r="M8676" i="12"/>
  <c r="M8680" i="12"/>
  <c r="M8684" i="12"/>
  <c r="M8688" i="12"/>
  <c r="M8692" i="12"/>
  <c r="M8696" i="12"/>
  <c r="M8700" i="12"/>
  <c r="M8704" i="12"/>
  <c r="M8708" i="12"/>
  <c r="M8712" i="12"/>
  <c r="M8716" i="12"/>
  <c r="M8720" i="12"/>
  <c r="M8724" i="12"/>
  <c r="M8728" i="12"/>
  <c r="M8732" i="12"/>
  <c r="M8736" i="12"/>
  <c r="M8740" i="12"/>
  <c r="M8744" i="12"/>
  <c r="M8748" i="12"/>
  <c r="M8752" i="12"/>
  <c r="M8756" i="12"/>
  <c r="M8760" i="12"/>
  <c r="M8764" i="12"/>
  <c r="M8768" i="12"/>
  <c r="M8772" i="12"/>
  <c r="M8776" i="12"/>
  <c r="M8780" i="12"/>
  <c r="M8784" i="12"/>
  <c r="M8788" i="12"/>
  <c r="M8792" i="12"/>
  <c r="M8796" i="12"/>
  <c r="M8800" i="12"/>
  <c r="M8804" i="12"/>
  <c r="M8808" i="12"/>
  <c r="M8812" i="12"/>
  <c r="M8816" i="12"/>
  <c r="M8820" i="12"/>
  <c r="M8824" i="12"/>
  <c r="M8828" i="12"/>
  <c r="M8832" i="12"/>
  <c r="M8836" i="12"/>
  <c r="M8840" i="12"/>
  <c r="M8844" i="12"/>
  <c r="M8848" i="12"/>
  <c r="M8852" i="12"/>
  <c r="M8856" i="12"/>
  <c r="M8860" i="12"/>
  <c r="M8864" i="12"/>
  <c r="M8868" i="12"/>
  <c r="M8872" i="12"/>
  <c r="M8876" i="12"/>
  <c r="M8880" i="12"/>
  <c r="M8884" i="12"/>
  <c r="M8888" i="12"/>
  <c r="M8892" i="12"/>
  <c r="M8896" i="12"/>
  <c r="M8900" i="12"/>
  <c r="M8904" i="12"/>
  <c r="M8908" i="12"/>
  <c r="M8912" i="12"/>
  <c r="M8916" i="12"/>
  <c r="M8920" i="12"/>
  <c r="M8924" i="12"/>
  <c r="M8928" i="12"/>
  <c r="M8932" i="12"/>
  <c r="M8936" i="12"/>
  <c r="M8940" i="12"/>
  <c r="M8944" i="12"/>
  <c r="M8948" i="12"/>
  <c r="M8952" i="12"/>
  <c r="M8956" i="12"/>
  <c r="M8960" i="12"/>
  <c r="M8964" i="12"/>
  <c r="M8968" i="12"/>
  <c r="M8972" i="12"/>
  <c r="M8976" i="12"/>
  <c r="M8980" i="12"/>
  <c r="M8984" i="12"/>
  <c r="M8988" i="12"/>
  <c r="M8992" i="12"/>
  <c r="M8996" i="12"/>
  <c r="M9000" i="12"/>
  <c r="M9004" i="12"/>
  <c r="M9008" i="12"/>
  <c r="M9012" i="12"/>
  <c r="M9016" i="12"/>
  <c r="M9020" i="12"/>
  <c r="M9024" i="12"/>
  <c r="M9028" i="12"/>
  <c r="M9032" i="12"/>
  <c r="M9036" i="12"/>
  <c r="M9040" i="12"/>
  <c r="M9044" i="12"/>
  <c r="M9048" i="12"/>
  <c r="M9052" i="12"/>
  <c r="M9056" i="12"/>
  <c r="M9060" i="12"/>
  <c r="M9064" i="12"/>
  <c r="M9068" i="12"/>
  <c r="M9072" i="12"/>
  <c r="M9076" i="12"/>
  <c r="M9080" i="12"/>
  <c r="M9084" i="12"/>
  <c r="M9088" i="12"/>
  <c r="M9092" i="12"/>
  <c r="M9096" i="12"/>
  <c r="M9100" i="12"/>
  <c r="M9104" i="12"/>
  <c r="M9108" i="12"/>
  <c r="M9112" i="12"/>
  <c r="M9116" i="12"/>
  <c r="M9120" i="12"/>
  <c r="M9124" i="12"/>
  <c r="M9128" i="12"/>
  <c r="M9132" i="12"/>
  <c r="M9136" i="12"/>
  <c r="M9140" i="12"/>
  <c r="M9144" i="12"/>
  <c r="M9148" i="12"/>
  <c r="M9152" i="12"/>
  <c r="M9156" i="12"/>
  <c r="M9160" i="12"/>
  <c r="M9164" i="12"/>
  <c r="M9168" i="12"/>
  <c r="M9172" i="12"/>
  <c r="M9176" i="12"/>
  <c r="M9180" i="12"/>
  <c r="M9184" i="12"/>
  <c r="M9188" i="12"/>
  <c r="M9192" i="12"/>
  <c r="M9196" i="12"/>
  <c r="M9200" i="12"/>
  <c r="M9204" i="12"/>
  <c r="M9208" i="12"/>
  <c r="M9212" i="12"/>
  <c r="M9216" i="12"/>
  <c r="M9220" i="12"/>
  <c r="M9224" i="12"/>
  <c r="M9228" i="12"/>
  <c r="M9232" i="12"/>
  <c r="M9236" i="12"/>
  <c r="M9240" i="12"/>
  <c r="M9244" i="12"/>
  <c r="M9248" i="12"/>
  <c r="M9252" i="12"/>
  <c r="M9256" i="12"/>
  <c r="M9260" i="12"/>
  <c r="M9264" i="12"/>
  <c r="M9268" i="12"/>
  <c r="M9272" i="12"/>
  <c r="M9276" i="12"/>
  <c r="M9280" i="12"/>
  <c r="M9284" i="12"/>
  <c r="M9288" i="12"/>
  <c r="M9292" i="12"/>
  <c r="M9296" i="12"/>
  <c r="M9300" i="12"/>
  <c r="M9304" i="12"/>
  <c r="M9308" i="12"/>
  <c r="M9312" i="12"/>
  <c r="M9316" i="12"/>
  <c r="M9320" i="12"/>
  <c r="M9324" i="12"/>
  <c r="M9328" i="12"/>
  <c r="M9332" i="12"/>
  <c r="M9336" i="12"/>
  <c r="M9340" i="12"/>
  <c r="M9344" i="12"/>
  <c r="M9348" i="12"/>
  <c r="M9352" i="12"/>
  <c r="M9356" i="12"/>
  <c r="M9360" i="12"/>
  <c r="M9364" i="12"/>
  <c r="M9368" i="12"/>
  <c r="M9372" i="12"/>
  <c r="M9376" i="12"/>
  <c r="M9380" i="12"/>
  <c r="M9384" i="12"/>
  <c r="M9388" i="12"/>
  <c r="M9392" i="12"/>
  <c r="M9396" i="12"/>
  <c r="M9400" i="12"/>
  <c r="M9404" i="12"/>
  <c r="M9408" i="12"/>
  <c r="M9412" i="12"/>
  <c r="M9416" i="12"/>
  <c r="M9420" i="12"/>
  <c r="M9424" i="12"/>
  <c r="M9428" i="12"/>
  <c r="M9432" i="12"/>
  <c r="M9436" i="12"/>
  <c r="M9440" i="12"/>
  <c r="M9444" i="12"/>
  <c r="M9448" i="12"/>
  <c r="M9452" i="12"/>
  <c r="M9456" i="12"/>
  <c r="M9460" i="12"/>
  <c r="M9464" i="12"/>
  <c r="M9468" i="12"/>
  <c r="M9472" i="12"/>
  <c r="M9476" i="12"/>
  <c r="M9480" i="12"/>
  <c r="M9484" i="12"/>
  <c r="M9488" i="12"/>
  <c r="M9492" i="12"/>
  <c r="M9496" i="12"/>
  <c r="M9500" i="12"/>
  <c r="M9504" i="12"/>
  <c r="M9508" i="12"/>
  <c r="M9512" i="12"/>
  <c r="M9516" i="12"/>
  <c r="M9520" i="12"/>
  <c r="M9524" i="12"/>
  <c r="M9528" i="12"/>
  <c r="M9532" i="12"/>
  <c r="M9536" i="12"/>
  <c r="M9540" i="12"/>
  <c r="M9544" i="12"/>
  <c r="M9548" i="12"/>
  <c r="M9552" i="12"/>
  <c r="M9556" i="12"/>
  <c r="M9560" i="12"/>
  <c r="M9564" i="12"/>
  <c r="M9568" i="12"/>
  <c r="M9572" i="12"/>
  <c r="M9576" i="12"/>
  <c r="M9580" i="12"/>
  <c r="M9584" i="12"/>
  <c r="M9588" i="12"/>
  <c r="M9592" i="12"/>
  <c r="M9596" i="12"/>
  <c r="M9600" i="12"/>
  <c r="M9604" i="12"/>
  <c r="M9608" i="12"/>
  <c r="M9612" i="12"/>
  <c r="M9616" i="12"/>
  <c r="M9620" i="12"/>
  <c r="M9624" i="12"/>
  <c r="M9628" i="12"/>
  <c r="M9632" i="12"/>
  <c r="M9636" i="12"/>
  <c r="M9640" i="12"/>
  <c r="M9644" i="12"/>
  <c r="M9648" i="12"/>
  <c r="M9652" i="12"/>
  <c r="M9656" i="12"/>
  <c r="M9660" i="12"/>
  <c r="M9664" i="12"/>
  <c r="M9668" i="12"/>
  <c r="M9672" i="12"/>
  <c r="M9676" i="12"/>
  <c r="M9680" i="12"/>
  <c r="M9684" i="12"/>
  <c r="M7500" i="12"/>
  <c r="M7516" i="12"/>
  <c r="M7532" i="12"/>
  <c r="M7541" i="12"/>
  <c r="M7545" i="12"/>
  <c r="M7549" i="12"/>
  <c r="M7553" i="12"/>
  <c r="M7557" i="12"/>
  <c r="M7561" i="12"/>
  <c r="M7565" i="12"/>
  <c r="M7569" i="12"/>
  <c r="M7573" i="12"/>
  <c r="M7577" i="12"/>
  <c r="M7581" i="12"/>
  <c r="M7585" i="12"/>
  <c r="M7589" i="12"/>
  <c r="M7593" i="12"/>
  <c r="M7597" i="12"/>
  <c r="M7601" i="12"/>
  <c r="M7605" i="12"/>
  <c r="M7609" i="12"/>
  <c r="M7613" i="12"/>
  <c r="M7617" i="12"/>
  <c r="M7621" i="12"/>
  <c r="M7625" i="12"/>
  <c r="M7629" i="12"/>
  <c r="M7633" i="12"/>
  <c r="M7637" i="12"/>
  <c r="M7641" i="12"/>
  <c r="M7645" i="12"/>
  <c r="M7649" i="12"/>
  <c r="M7653" i="12"/>
  <c r="M7657" i="12"/>
  <c r="M7661" i="12"/>
  <c r="M7665" i="12"/>
  <c r="M7669" i="12"/>
  <c r="M7673" i="12"/>
  <c r="M7677" i="12"/>
  <c r="M7681" i="12"/>
  <c r="M7685" i="12"/>
  <c r="M7689" i="12"/>
  <c r="M7693" i="12"/>
  <c r="M7697" i="12"/>
  <c r="M7701" i="12"/>
  <c r="M7705" i="12"/>
  <c r="M7709" i="12"/>
  <c r="M7713" i="12"/>
  <c r="M7717" i="12"/>
  <c r="M7721" i="12"/>
  <c r="M7725" i="12"/>
  <c r="M7729" i="12"/>
  <c r="M7733" i="12"/>
  <c r="M7737" i="12"/>
  <c r="M7741" i="12"/>
  <c r="M7745" i="12"/>
  <c r="M7749" i="12"/>
  <c r="M7753" i="12"/>
  <c r="M7757" i="12"/>
  <c r="M7761" i="12"/>
  <c r="M7765" i="12"/>
  <c r="M7769" i="12"/>
  <c r="M7773" i="12"/>
  <c r="M7777" i="12"/>
  <c r="M7781" i="12"/>
  <c r="M7785" i="12"/>
  <c r="M7789" i="12"/>
  <c r="M7793" i="12"/>
  <c r="M7797" i="12"/>
  <c r="M7801" i="12"/>
  <c r="M7805" i="12"/>
  <c r="M7809" i="12"/>
  <c r="M7813" i="12"/>
  <c r="M7817" i="12"/>
  <c r="M7821" i="12"/>
  <c r="M7825" i="12"/>
  <c r="M7829" i="12"/>
  <c r="M7833" i="12"/>
  <c r="M7837" i="12"/>
  <c r="M7841" i="12"/>
  <c r="M7845" i="12"/>
  <c r="M7849" i="12"/>
  <c r="M7853" i="12"/>
  <c r="M7857" i="12"/>
  <c r="M7861" i="12"/>
  <c r="M7865" i="12"/>
  <c r="M7869" i="12"/>
  <c r="M7873" i="12"/>
  <c r="M7877" i="12"/>
  <c r="M7881" i="12"/>
  <c r="M7885" i="12"/>
  <c r="M7889" i="12"/>
  <c r="M7893" i="12"/>
  <c r="M7897" i="12"/>
  <c r="M7901" i="12"/>
  <c r="M7905" i="12"/>
  <c r="M7909" i="12"/>
  <c r="M7913" i="12"/>
  <c r="M7917" i="12"/>
  <c r="M7921" i="12"/>
  <c r="M7925" i="12"/>
  <c r="M7929" i="12"/>
  <c r="M7933" i="12"/>
  <c r="M7937" i="12"/>
  <c r="M7941" i="12"/>
  <c r="M7945" i="12"/>
  <c r="M7949" i="12"/>
  <c r="M7953" i="12"/>
  <c r="M7957" i="12"/>
  <c r="M7961" i="12"/>
  <c r="M7965" i="12"/>
  <c r="M7969" i="12"/>
  <c r="M7973" i="12"/>
  <c r="M7977" i="12"/>
  <c r="M7981" i="12"/>
  <c r="M7985" i="12"/>
  <c r="M7989" i="12"/>
  <c r="M7993" i="12"/>
  <c r="M7997" i="12"/>
  <c r="M8001" i="12"/>
  <c r="M8005" i="12"/>
  <c r="M8009" i="12"/>
  <c r="M8013" i="12"/>
  <c r="M8017" i="12"/>
  <c r="M8021" i="12"/>
  <c r="M8025" i="12"/>
  <c r="M8029" i="12"/>
  <c r="M8033" i="12"/>
  <c r="M8037" i="12"/>
  <c r="M8041" i="12"/>
  <c r="M8045" i="12"/>
  <c r="M8049" i="12"/>
  <c r="M8053" i="12"/>
  <c r="M8057" i="12"/>
  <c r="M8061" i="12"/>
  <c r="M8065" i="12"/>
  <c r="M8069" i="12"/>
  <c r="M8073" i="12"/>
  <c r="M8077" i="12"/>
  <c r="M8081" i="12"/>
  <c r="M8085" i="12"/>
  <c r="M8089" i="12"/>
  <c r="M8093" i="12"/>
  <c r="M8097" i="12"/>
  <c r="M8101" i="12"/>
  <c r="M8105" i="12"/>
  <c r="M8109" i="12"/>
  <c r="M8113" i="12"/>
  <c r="M8117" i="12"/>
  <c r="M8121" i="12"/>
  <c r="M8125" i="12"/>
  <c r="M8129" i="12"/>
  <c r="M8133" i="12"/>
  <c r="M8137" i="12"/>
  <c r="M8141" i="12"/>
  <c r="M8145" i="12"/>
  <c r="M8149" i="12"/>
  <c r="M8153" i="12"/>
  <c r="M8157" i="12"/>
  <c r="M8161" i="12"/>
  <c r="M8165" i="12"/>
  <c r="M8169" i="12"/>
  <c r="M8173" i="12"/>
  <c r="M8177" i="12"/>
  <c r="M8181" i="12"/>
  <c r="M8185" i="12"/>
  <c r="M8189" i="12"/>
  <c r="M8193" i="12"/>
  <c r="M8197" i="12"/>
  <c r="M8201" i="12"/>
  <c r="M8205" i="12"/>
  <c r="M8209" i="12"/>
  <c r="M8213" i="12"/>
  <c r="M8217" i="12"/>
  <c r="M8221" i="12"/>
  <c r="M8225" i="12"/>
  <c r="M8229" i="12"/>
  <c r="M8233" i="12"/>
  <c r="M8237" i="12"/>
  <c r="M8241" i="12"/>
  <c r="M8245" i="12"/>
  <c r="M8249" i="12"/>
  <c r="M8253" i="12"/>
  <c r="M8257" i="12"/>
  <c r="M8261" i="12"/>
  <c r="M8265" i="12"/>
  <c r="M8269" i="12"/>
  <c r="M8273" i="12"/>
  <c r="M8277" i="12"/>
  <c r="M8281" i="12"/>
  <c r="M8285" i="12"/>
  <c r="M8289" i="12"/>
  <c r="M8293" i="12"/>
  <c r="M8297" i="12"/>
  <c r="M8301" i="12"/>
  <c r="M8305" i="12"/>
  <c r="M8309" i="12"/>
  <c r="M8313" i="12"/>
  <c r="M8317" i="12"/>
  <c r="M8321" i="12"/>
  <c r="M8325" i="12"/>
  <c r="M8329" i="12"/>
  <c r="M8333" i="12"/>
  <c r="M8337" i="12"/>
  <c r="M8341" i="12"/>
  <c r="M8345" i="12"/>
  <c r="M8349" i="12"/>
  <c r="M8353" i="12"/>
  <c r="M8357" i="12"/>
  <c r="M8361" i="12"/>
  <c r="M8365" i="12"/>
  <c r="M8369" i="12"/>
  <c r="M8373" i="12"/>
  <c r="M8377" i="12"/>
  <c r="M8381" i="12"/>
  <c r="M8385" i="12"/>
  <c r="M8389" i="12"/>
  <c r="M8393" i="12"/>
  <c r="M8397" i="12"/>
  <c r="M8401" i="12"/>
  <c r="M8405" i="12"/>
  <c r="M8409" i="12"/>
  <c r="M8413" i="12"/>
  <c r="M8417" i="12"/>
  <c r="M8421" i="12"/>
  <c r="M8425" i="12"/>
  <c r="M8429" i="12"/>
  <c r="M8433" i="12"/>
  <c r="M8437" i="12"/>
  <c r="M8441" i="12"/>
  <c r="M8445" i="12"/>
  <c r="M8449" i="12"/>
  <c r="M8453" i="12"/>
  <c r="M8457" i="12"/>
  <c r="M8461" i="12"/>
  <c r="M8465" i="12"/>
  <c r="M8469" i="12"/>
  <c r="M8473" i="12"/>
  <c r="M8477" i="12"/>
  <c r="M8481" i="12"/>
  <c r="M8485" i="12"/>
  <c r="M8489" i="12"/>
  <c r="M8493" i="12"/>
  <c r="M8497" i="12"/>
  <c r="M8501" i="12"/>
  <c r="M8505" i="12"/>
  <c r="M8509" i="12"/>
  <c r="M8513" i="12"/>
  <c r="M8517" i="12"/>
  <c r="M8521" i="12"/>
  <c r="M8525" i="12"/>
  <c r="M8529" i="12"/>
  <c r="M8533" i="12"/>
  <c r="M8537" i="12"/>
  <c r="M8541" i="12"/>
  <c r="M8545" i="12"/>
  <c r="M8549" i="12"/>
  <c r="M8553" i="12"/>
  <c r="M8557" i="12"/>
  <c r="M8561" i="12"/>
  <c r="M8565" i="12"/>
  <c r="M8569" i="12"/>
  <c r="M8573" i="12"/>
  <c r="M8577" i="12"/>
  <c r="M8581" i="12"/>
  <c r="M8585" i="12"/>
  <c r="M8589" i="12"/>
  <c r="M8593" i="12"/>
  <c r="M8597" i="12"/>
  <c r="M8601" i="12"/>
  <c r="M8605" i="12"/>
  <c r="M8609" i="12"/>
  <c r="M8613" i="12"/>
  <c r="M8617" i="12"/>
  <c r="M8621" i="12"/>
  <c r="M8625" i="12"/>
  <c r="M8629" i="12"/>
  <c r="M8633" i="12"/>
  <c r="M8637" i="12"/>
  <c r="M8641" i="12"/>
  <c r="M8645" i="12"/>
  <c r="M8649" i="12"/>
  <c r="M8653" i="12"/>
  <c r="M8657" i="12"/>
  <c r="M8661" i="12"/>
  <c r="M8665" i="12"/>
  <c r="M8669" i="12"/>
  <c r="M8673" i="12"/>
  <c r="M8677" i="12"/>
  <c r="M8681" i="12"/>
  <c r="M8685" i="12"/>
  <c r="M8689" i="12"/>
  <c r="M8693" i="12"/>
  <c r="M8697" i="12"/>
  <c r="M8701" i="12"/>
  <c r="M8705" i="12"/>
  <c r="M8709" i="12"/>
  <c r="M8713" i="12"/>
  <c r="M8717" i="12"/>
  <c r="M8721" i="12"/>
  <c r="M8725" i="12"/>
  <c r="M8729" i="12"/>
  <c r="M8733" i="12"/>
  <c r="M8737" i="12"/>
  <c r="M8741" i="12"/>
  <c r="M8745" i="12"/>
  <c r="M8749" i="12"/>
  <c r="M8753" i="12"/>
  <c r="M8757" i="12"/>
  <c r="M8761" i="12"/>
  <c r="M8765" i="12"/>
  <c r="M8769" i="12"/>
  <c r="M8773" i="12"/>
  <c r="M8777" i="12"/>
  <c r="M8781" i="12"/>
  <c r="M8785" i="12"/>
  <c r="M8789" i="12"/>
  <c r="M8793" i="12"/>
  <c r="M8797" i="12"/>
  <c r="M8801" i="12"/>
  <c r="M8805" i="12"/>
  <c r="M8809" i="12"/>
  <c r="M8813" i="12"/>
  <c r="M8817" i="12"/>
  <c r="M8821" i="12"/>
  <c r="M8825" i="12"/>
  <c r="M8829" i="12"/>
  <c r="M8833" i="12"/>
  <c r="M8837" i="12"/>
  <c r="M8841" i="12"/>
  <c r="M8845" i="12"/>
  <c r="M8849" i="12"/>
  <c r="M8853" i="12"/>
  <c r="M8857" i="12"/>
  <c r="M8861" i="12"/>
  <c r="M8865" i="12"/>
  <c r="M8869" i="12"/>
  <c r="M8873" i="12"/>
  <c r="M8877" i="12"/>
  <c r="M8881" i="12"/>
  <c r="M8885" i="12"/>
  <c r="M8889" i="12"/>
  <c r="M8893" i="12"/>
  <c r="M8897" i="12"/>
  <c r="M8901" i="12"/>
  <c r="M8905" i="12"/>
  <c r="M8909" i="12"/>
  <c r="M8913" i="12"/>
  <c r="M8917" i="12"/>
  <c r="M8921" i="12"/>
  <c r="M8925" i="12"/>
  <c r="M8929" i="12"/>
  <c r="M8933" i="12"/>
  <c r="M8937" i="12"/>
  <c r="M8941" i="12"/>
  <c r="M8945" i="12"/>
  <c r="M8949" i="12"/>
  <c r="M8953" i="12"/>
  <c r="M8957" i="12"/>
  <c r="M8961" i="12"/>
  <c r="M8965" i="12"/>
  <c r="M8969" i="12"/>
  <c r="M8973" i="12"/>
  <c r="M8977" i="12"/>
  <c r="M8981" i="12"/>
  <c r="M8985" i="12"/>
  <c r="M8989" i="12"/>
  <c r="M8993" i="12"/>
  <c r="M8997" i="12"/>
  <c r="M9001" i="12"/>
  <c r="M9005" i="12"/>
  <c r="M9009" i="12"/>
  <c r="M9013" i="12"/>
  <c r="M9017" i="12"/>
  <c r="M9021" i="12"/>
  <c r="M9025" i="12"/>
  <c r="M9029" i="12"/>
  <c r="M9033" i="12"/>
  <c r="M9037" i="12"/>
  <c r="M9041" i="12"/>
  <c r="M9045" i="12"/>
  <c r="M9049" i="12"/>
  <c r="M9053" i="12"/>
  <c r="M9057" i="12"/>
  <c r="M9061" i="12"/>
  <c r="M9065" i="12"/>
  <c r="M9069" i="12"/>
  <c r="M9073" i="12"/>
  <c r="M9077" i="12"/>
  <c r="M9081" i="12"/>
  <c r="M9085" i="12"/>
  <c r="M9089" i="12"/>
  <c r="M9093" i="12"/>
  <c r="M9097" i="12"/>
  <c r="M9101" i="12"/>
  <c r="M9105" i="12"/>
  <c r="M9109" i="12"/>
  <c r="M9113" i="12"/>
  <c r="M9117" i="12"/>
  <c r="M9121" i="12"/>
  <c r="M9125" i="12"/>
  <c r="M9129" i="12"/>
  <c r="M9133" i="12"/>
  <c r="M9137" i="12"/>
  <c r="M9141" i="12"/>
  <c r="M9145" i="12"/>
  <c r="M9149" i="12"/>
  <c r="M9153" i="12"/>
  <c r="M9157" i="12"/>
  <c r="M9161" i="12"/>
  <c r="M9165" i="12"/>
  <c r="M9169" i="12"/>
  <c r="M9173" i="12"/>
  <c r="M9177" i="12"/>
  <c r="M9181" i="12"/>
  <c r="M9185" i="12"/>
  <c r="M9189" i="12"/>
  <c r="M9193" i="12"/>
  <c r="M9197" i="12"/>
  <c r="M9201" i="12"/>
  <c r="M9205" i="12"/>
  <c r="M9209" i="12"/>
  <c r="M9213" i="12"/>
  <c r="M9217" i="12"/>
  <c r="M9221" i="12"/>
  <c r="M9225" i="12"/>
  <c r="M9229" i="12"/>
  <c r="M9233" i="12"/>
  <c r="M9237" i="12"/>
  <c r="M9241" i="12"/>
  <c r="M9245" i="12"/>
  <c r="M9249" i="12"/>
  <c r="M9253" i="12"/>
  <c r="M9257" i="12"/>
  <c r="M9261" i="12"/>
  <c r="M9265" i="12"/>
  <c r="M9269" i="12"/>
  <c r="M9273" i="12"/>
  <c r="M9277" i="12"/>
  <c r="M9281" i="12"/>
  <c r="M9285" i="12"/>
  <c r="M9289" i="12"/>
  <c r="M9293" i="12"/>
  <c r="M9297" i="12"/>
  <c r="M9301" i="12"/>
  <c r="M9305" i="12"/>
  <c r="M9309" i="12"/>
  <c r="M9313" i="12"/>
  <c r="M9317" i="12"/>
  <c r="M9321" i="12"/>
  <c r="M9325" i="12"/>
  <c r="M9329" i="12"/>
  <c r="M9333" i="12"/>
  <c r="M9337" i="12"/>
  <c r="M9341" i="12"/>
  <c r="M9345" i="12"/>
  <c r="M9349" i="12"/>
  <c r="M9353" i="12"/>
  <c r="M9357" i="12"/>
  <c r="M9361" i="12"/>
  <c r="M9365" i="12"/>
  <c r="M9369" i="12"/>
  <c r="M9373" i="12"/>
  <c r="M9377" i="12"/>
  <c r="M9381" i="12"/>
  <c r="M9385" i="12"/>
  <c r="M9389" i="12"/>
  <c r="M9393" i="12"/>
  <c r="M9397" i="12"/>
  <c r="M9401" i="12"/>
  <c r="M9405" i="12"/>
  <c r="M9409" i="12"/>
  <c r="M9413" i="12"/>
  <c r="M9417" i="12"/>
  <c r="M9421" i="12"/>
  <c r="M9425" i="12"/>
  <c r="M9429" i="12"/>
  <c r="M9433" i="12"/>
  <c r="M9437" i="12"/>
  <c r="M9441" i="12"/>
  <c r="M9445" i="12"/>
  <c r="M9449" i="12"/>
  <c r="M9453" i="12"/>
  <c r="M9457" i="12"/>
  <c r="M9461" i="12"/>
  <c r="M9465" i="12"/>
  <c r="M9469" i="12"/>
  <c r="M9473" i="12"/>
  <c r="M9477" i="12"/>
  <c r="M9481" i="12"/>
  <c r="M9485" i="12"/>
  <c r="M9489" i="12"/>
  <c r="M9493" i="12"/>
  <c r="M9497" i="12"/>
  <c r="M9501" i="12"/>
  <c r="M9505" i="12"/>
  <c r="M9509" i="12"/>
  <c r="M9513" i="12"/>
  <c r="M9517" i="12"/>
  <c r="M9521" i="12"/>
  <c r="M9525" i="12"/>
  <c r="M9529" i="12"/>
  <c r="M9533" i="12"/>
  <c r="M9537" i="12"/>
  <c r="M9541" i="12"/>
  <c r="M9545" i="12"/>
  <c r="M9549" i="12"/>
  <c r="M9553" i="12"/>
  <c r="M9557" i="12"/>
  <c r="M9561" i="12"/>
  <c r="M9565" i="12"/>
  <c r="M9569" i="12"/>
  <c r="M9573" i="12"/>
  <c r="M9577" i="12"/>
  <c r="M9581" i="12"/>
  <c r="M9585" i="12"/>
  <c r="M9589" i="12"/>
  <c r="M9593" i="12"/>
  <c r="M9597" i="12"/>
  <c r="M9601" i="12"/>
  <c r="M9605" i="12"/>
  <c r="M9609" i="12"/>
  <c r="M9613" i="12"/>
  <c r="M9617" i="12"/>
  <c r="M9621" i="12"/>
  <c r="M9625" i="12"/>
  <c r="M9629" i="12"/>
  <c r="M9633" i="12"/>
  <c r="M9637" i="12"/>
  <c r="M9641" i="12"/>
  <c r="M9645" i="12"/>
  <c r="M9649" i="12"/>
  <c r="M9653" i="12"/>
  <c r="M9657" i="12"/>
  <c r="M9661" i="12"/>
  <c r="M9665" i="12"/>
  <c r="M9669" i="12"/>
  <c r="M9673" i="12"/>
  <c r="M9677" i="12"/>
  <c r="M9681" i="12"/>
  <c r="M9685" i="12"/>
  <c r="M7504" i="12"/>
  <c r="M7520" i="12"/>
  <c r="M7536" i="12"/>
  <c r="M7542" i="12"/>
  <c r="M7546" i="12"/>
  <c r="M7550" i="12"/>
  <c r="M7554" i="12"/>
  <c r="M7558" i="12"/>
  <c r="M7562" i="12"/>
  <c r="M7566" i="12"/>
  <c r="M7570" i="12"/>
  <c r="M7574" i="12"/>
  <c r="M7578" i="12"/>
  <c r="M7582" i="12"/>
  <c r="M7586" i="12"/>
  <c r="M7590" i="12"/>
  <c r="M7594" i="12"/>
  <c r="M7598" i="12"/>
  <c r="M7602" i="12"/>
  <c r="M7606" i="12"/>
  <c r="M7610" i="12"/>
  <c r="M7614" i="12"/>
  <c r="M7618" i="12"/>
  <c r="M7622" i="12"/>
  <c r="M7626" i="12"/>
  <c r="M7630" i="12"/>
  <c r="M7634" i="12"/>
  <c r="M7638" i="12"/>
  <c r="M7642" i="12"/>
  <c r="M7646" i="12"/>
  <c r="M7650" i="12"/>
  <c r="M7654" i="12"/>
  <c r="M7658" i="12"/>
  <c r="M7662" i="12"/>
  <c r="M7666" i="12"/>
  <c r="M7670" i="12"/>
  <c r="M7674" i="12"/>
  <c r="M7678" i="12"/>
  <c r="M7682" i="12"/>
  <c r="M7686" i="12"/>
  <c r="M7690" i="12"/>
  <c r="M7694" i="12"/>
  <c r="M7698" i="12"/>
  <c r="M7702" i="12"/>
  <c r="M7706" i="12"/>
  <c r="M7710" i="12"/>
  <c r="M7714" i="12"/>
  <c r="M7718" i="12"/>
  <c r="M7722" i="12"/>
  <c r="M7726" i="12"/>
  <c r="M7730" i="12"/>
  <c r="M7734" i="12"/>
  <c r="M7738" i="12"/>
  <c r="M7742" i="12"/>
  <c r="M7746" i="12"/>
  <c r="M7750" i="12"/>
  <c r="M7754" i="12"/>
  <c r="M7758" i="12"/>
  <c r="M7762" i="12"/>
  <c r="M7766" i="12"/>
  <c r="M7770" i="12"/>
  <c r="M7774" i="12"/>
  <c r="M7778" i="12"/>
  <c r="M7782" i="12"/>
  <c r="M7786" i="12"/>
  <c r="M7790" i="12"/>
  <c r="M7794" i="12"/>
  <c r="M7798" i="12"/>
  <c r="M7802" i="12"/>
  <c r="M7806" i="12"/>
  <c r="M7810" i="12"/>
  <c r="M7814" i="12"/>
  <c r="M7818" i="12"/>
  <c r="M7822" i="12"/>
  <c r="M7826" i="12"/>
  <c r="M7830" i="12"/>
  <c r="M7834" i="12"/>
  <c r="M7838" i="12"/>
  <c r="M7842" i="12"/>
  <c r="M7846" i="12"/>
  <c r="M7850" i="12"/>
  <c r="M7854" i="12"/>
  <c r="M7858" i="12"/>
  <c r="M7862" i="12"/>
  <c r="M7866" i="12"/>
  <c r="M7870" i="12"/>
  <c r="M7874" i="12"/>
  <c r="M7878" i="12"/>
  <c r="M7882" i="12"/>
  <c r="M7886" i="12"/>
  <c r="M7890" i="12"/>
  <c r="M7894" i="12"/>
  <c r="M7898" i="12"/>
  <c r="M7902" i="12"/>
  <c r="M7906" i="12"/>
  <c r="M7910" i="12"/>
  <c r="M7914" i="12"/>
  <c r="M7918" i="12"/>
  <c r="M7922" i="12"/>
  <c r="M7926" i="12"/>
  <c r="M7930" i="12"/>
  <c r="M7934" i="12"/>
  <c r="M7938" i="12"/>
  <c r="M7942" i="12"/>
  <c r="M7946" i="12"/>
  <c r="M7950" i="12"/>
  <c r="M7954" i="12"/>
  <c r="M7958" i="12"/>
  <c r="M7962" i="12"/>
  <c r="M7966" i="12"/>
  <c r="M7970" i="12"/>
  <c r="M7974" i="12"/>
  <c r="M7978" i="12"/>
  <c r="M7982" i="12"/>
  <c r="M7986" i="12"/>
  <c r="M7990" i="12"/>
  <c r="M7994" i="12"/>
  <c r="M7998" i="12"/>
  <c r="M8002" i="12"/>
  <c r="M8006" i="12"/>
  <c r="M8010" i="12"/>
  <c r="M8014" i="12"/>
  <c r="M8018" i="12"/>
  <c r="M8022" i="12"/>
  <c r="M8026" i="12"/>
  <c r="M8030" i="12"/>
  <c r="M8034" i="12"/>
  <c r="M8038" i="12"/>
  <c r="M8042" i="12"/>
  <c r="M8046" i="12"/>
  <c r="M8050" i="12"/>
  <c r="M8054" i="12"/>
  <c r="M8058" i="12"/>
  <c r="M8062" i="12"/>
  <c r="M8066" i="12"/>
  <c r="M8070" i="12"/>
  <c r="M8074" i="12"/>
  <c r="M8078" i="12"/>
  <c r="M8082" i="12"/>
  <c r="M8086" i="12"/>
  <c r="M8090" i="12"/>
  <c r="M8094" i="12"/>
  <c r="M8098" i="12"/>
  <c r="M8102" i="12"/>
  <c r="M8106" i="12"/>
  <c r="M8110" i="12"/>
  <c r="M8114" i="12"/>
  <c r="M8118" i="12"/>
  <c r="M8122" i="12"/>
  <c r="M8126" i="12"/>
  <c r="M8130" i="12"/>
  <c r="M8134" i="12"/>
  <c r="M8138" i="12"/>
  <c r="M8142" i="12"/>
  <c r="M8146" i="12"/>
  <c r="M8150" i="12"/>
  <c r="M8154" i="12"/>
  <c r="M8158" i="12"/>
  <c r="M8162" i="12"/>
  <c r="M8166" i="12"/>
  <c r="M8170" i="12"/>
  <c r="M8174" i="12"/>
  <c r="M8178" i="12"/>
  <c r="M8182" i="12"/>
  <c r="M8186" i="12"/>
  <c r="M8190" i="12"/>
  <c r="M8194" i="12"/>
  <c r="M8198" i="12"/>
  <c r="M8202" i="12"/>
  <c r="M8206" i="12"/>
  <c r="M8210" i="12"/>
  <c r="M8214" i="12"/>
  <c r="M8218" i="12"/>
  <c r="M8222" i="12"/>
  <c r="M8226" i="12"/>
  <c r="M8230" i="12"/>
  <c r="M8234" i="12"/>
  <c r="M8238" i="12"/>
  <c r="M8242" i="12"/>
  <c r="M8246" i="12"/>
  <c r="M8250" i="12"/>
  <c r="M8254" i="12"/>
  <c r="M8258" i="12"/>
  <c r="M8262" i="12"/>
  <c r="M8266" i="12"/>
  <c r="M8270" i="12"/>
  <c r="M8274" i="12"/>
  <c r="M8278" i="12"/>
  <c r="M8282" i="12"/>
  <c r="M8286" i="12"/>
  <c r="M8290" i="12"/>
  <c r="M8294" i="12"/>
  <c r="M8298" i="12"/>
  <c r="M8302" i="12"/>
  <c r="M8306" i="12"/>
  <c r="M8310" i="12"/>
  <c r="M8314" i="12"/>
  <c r="M8318" i="12"/>
  <c r="M8322" i="12"/>
  <c r="M8326" i="12"/>
  <c r="M8330" i="12"/>
  <c r="M8334" i="12"/>
  <c r="M8338" i="12"/>
  <c r="M8342" i="12"/>
  <c r="M8346" i="12"/>
  <c r="M8350" i="12"/>
  <c r="M8354" i="12"/>
  <c r="M8358" i="12"/>
  <c r="M8362" i="12"/>
  <c r="M8366" i="12"/>
  <c r="M8370" i="12"/>
  <c r="M8374" i="12"/>
  <c r="M8378" i="12"/>
  <c r="M8382" i="12"/>
  <c r="M8386" i="12"/>
  <c r="M8390" i="12"/>
  <c r="M8394" i="12"/>
  <c r="M8398" i="12"/>
  <c r="M8402" i="12"/>
  <c r="M8406" i="12"/>
  <c r="M8410" i="12"/>
  <c r="M8414" i="12"/>
  <c r="M8418" i="12"/>
  <c r="M8422" i="12"/>
  <c r="M8426" i="12"/>
  <c r="M8430" i="12"/>
  <c r="M8434" i="12"/>
  <c r="M8438" i="12"/>
  <c r="M8442" i="12"/>
  <c r="M8446" i="12"/>
  <c r="M8450" i="12"/>
  <c r="M8454" i="12"/>
  <c r="M8458" i="12"/>
  <c r="M8462" i="12"/>
  <c r="M8466" i="12"/>
  <c r="M8470" i="12"/>
  <c r="M8474" i="12"/>
  <c r="M8478" i="12"/>
  <c r="M8482" i="12"/>
  <c r="M8486" i="12"/>
  <c r="M8490" i="12"/>
  <c r="M8494" i="12"/>
  <c r="M8498" i="12"/>
  <c r="M8502" i="12"/>
  <c r="M8506" i="12"/>
  <c r="M8510" i="12"/>
  <c r="M8514" i="12"/>
  <c r="M8518" i="12"/>
  <c r="M8522" i="12"/>
  <c r="M8526" i="12"/>
  <c r="M8530" i="12"/>
  <c r="M8534" i="12"/>
  <c r="M8538" i="12"/>
  <c r="M8542" i="12"/>
  <c r="M8546" i="12"/>
  <c r="M8550" i="12"/>
  <c r="M8554" i="12"/>
  <c r="M8558" i="12"/>
  <c r="M8562" i="12"/>
  <c r="M8566" i="12"/>
  <c r="M8570" i="12"/>
  <c r="M8574" i="12"/>
  <c r="M8578" i="12"/>
  <c r="M8582" i="12"/>
  <c r="M8586" i="12"/>
  <c r="M8590" i="12"/>
  <c r="M8594" i="12"/>
  <c r="M8598" i="12"/>
  <c r="M8602" i="12"/>
  <c r="M8606" i="12"/>
  <c r="M8610" i="12"/>
  <c r="M8614" i="12"/>
  <c r="M8618" i="12"/>
  <c r="M8622" i="12"/>
  <c r="M8626" i="12"/>
  <c r="M8630" i="12"/>
  <c r="M8634" i="12"/>
  <c r="M8638" i="12"/>
  <c r="M8642" i="12"/>
  <c r="M8646" i="12"/>
  <c r="M8650" i="12"/>
  <c r="M8654" i="12"/>
  <c r="M8658" i="12"/>
  <c r="M8662" i="12"/>
  <c r="M8666" i="12"/>
  <c r="M8670" i="12"/>
  <c r="M8674" i="12"/>
  <c r="M8678" i="12"/>
  <c r="M8682" i="12"/>
  <c r="M8686" i="12"/>
  <c r="M8690" i="12"/>
  <c r="M8694" i="12"/>
  <c r="M8698" i="12"/>
  <c r="M8702" i="12"/>
  <c r="M8706" i="12"/>
  <c r="M8710" i="12"/>
  <c r="M8714" i="12"/>
  <c r="M8718" i="12"/>
  <c r="M8722" i="12"/>
  <c r="M8726" i="12"/>
  <c r="M8730" i="12"/>
  <c r="M8734" i="12"/>
  <c r="M8738" i="12"/>
  <c r="M8742" i="12"/>
  <c r="M8746" i="12"/>
  <c r="M8750" i="12"/>
  <c r="M8754" i="12"/>
  <c r="M8758" i="12"/>
  <c r="M8762" i="12"/>
  <c r="M8766" i="12"/>
  <c r="M8770" i="12"/>
  <c r="M8774" i="12"/>
  <c r="M8778" i="12"/>
  <c r="M8782" i="12"/>
  <c r="M8786" i="12"/>
  <c r="M8790" i="12"/>
  <c r="M8794" i="12"/>
  <c r="M8798" i="12"/>
  <c r="M8802" i="12"/>
  <c r="M8806" i="12"/>
  <c r="M8810" i="12"/>
  <c r="M8814" i="12"/>
  <c r="M8818" i="12"/>
  <c r="M8822" i="12"/>
  <c r="M8826" i="12"/>
  <c r="M8830" i="12"/>
  <c r="M8834" i="12"/>
  <c r="M8838" i="12"/>
  <c r="M8842" i="12"/>
  <c r="M8846" i="12"/>
  <c r="M8850" i="12"/>
  <c r="M8854" i="12"/>
  <c r="M8858" i="12"/>
  <c r="M8862" i="12"/>
  <c r="M8866" i="12"/>
  <c r="M8870" i="12"/>
  <c r="M8874" i="12"/>
  <c r="M8878" i="12"/>
  <c r="M8882" i="12"/>
  <c r="M8886" i="12"/>
  <c r="M8890" i="12"/>
  <c r="M8894" i="12"/>
  <c r="M8898" i="12"/>
  <c r="M8902" i="12"/>
  <c r="M8906" i="12"/>
  <c r="M8910" i="12"/>
  <c r="M8914" i="12"/>
  <c r="M8918" i="12"/>
  <c r="M8922" i="12"/>
  <c r="M8926" i="12"/>
  <c r="M8930" i="12"/>
  <c r="M8934" i="12"/>
  <c r="M8938" i="12"/>
  <c r="M8942" i="12"/>
  <c r="M8946" i="12"/>
  <c r="M8950" i="12"/>
  <c r="M8954" i="12"/>
  <c r="M8958" i="12"/>
  <c r="M8962" i="12"/>
  <c r="M8966" i="12"/>
  <c r="M8970" i="12"/>
  <c r="M8974" i="12"/>
  <c r="M8978" i="12"/>
  <c r="M8982" i="12"/>
  <c r="M8986" i="12"/>
  <c r="M8990" i="12"/>
  <c r="M8994" i="12"/>
  <c r="M8998" i="12"/>
  <c r="M9002" i="12"/>
  <c r="M9006" i="12"/>
  <c r="M9010" i="12"/>
  <c r="M9014" i="12"/>
  <c r="M9018" i="12"/>
  <c r="M9022" i="12"/>
  <c r="M9026" i="12"/>
  <c r="M9030" i="12"/>
  <c r="M9034" i="12"/>
  <c r="M9038" i="12"/>
  <c r="M9042" i="12"/>
  <c r="M9046" i="12"/>
  <c r="M9050" i="12"/>
  <c r="M9054" i="12"/>
  <c r="M9058" i="12"/>
  <c r="M9062" i="12"/>
  <c r="M9066" i="12"/>
  <c r="M9070" i="12"/>
  <c r="M9074" i="12"/>
  <c r="M9078" i="12"/>
  <c r="M9082" i="12"/>
  <c r="M9086" i="12"/>
  <c r="M9090" i="12"/>
  <c r="M9094" i="12"/>
  <c r="M9098" i="12"/>
  <c r="M9102" i="12"/>
  <c r="M9106" i="12"/>
  <c r="M9110" i="12"/>
  <c r="M9114" i="12"/>
  <c r="M9118" i="12"/>
  <c r="M9122" i="12"/>
  <c r="M9126" i="12"/>
  <c r="M9130" i="12"/>
  <c r="M9134" i="12"/>
  <c r="M9138" i="12"/>
  <c r="M9142" i="12"/>
  <c r="M9146" i="12"/>
  <c r="M9150" i="12"/>
  <c r="M9154" i="12"/>
  <c r="M9158" i="12"/>
  <c r="M9162" i="12"/>
  <c r="M9166" i="12"/>
  <c r="M9170" i="12"/>
  <c r="M9174" i="12"/>
  <c r="M9178" i="12"/>
  <c r="M9182" i="12"/>
  <c r="M9186" i="12"/>
  <c r="M9190" i="12"/>
  <c r="M9194" i="12"/>
  <c r="M9198" i="12"/>
  <c r="M9202" i="12"/>
  <c r="M9206" i="12"/>
  <c r="M9210" i="12"/>
  <c r="M9214" i="12"/>
  <c r="M9218" i="12"/>
  <c r="M9222" i="12"/>
  <c r="M9226" i="12"/>
  <c r="M9230" i="12"/>
  <c r="M9234" i="12"/>
  <c r="M9238" i="12"/>
  <c r="M9242" i="12"/>
  <c r="M9246" i="12"/>
  <c r="M9250" i="12"/>
  <c r="M9254" i="12"/>
  <c r="M9258" i="12"/>
  <c r="M9262" i="12"/>
  <c r="M9266" i="12"/>
  <c r="M9270" i="12"/>
  <c r="M9274" i="12"/>
  <c r="M9278" i="12"/>
  <c r="M9282" i="12"/>
  <c r="M9286" i="12"/>
  <c r="M9290" i="12"/>
  <c r="M9294" i="12"/>
  <c r="M9298" i="12"/>
  <c r="M9302" i="12"/>
  <c r="M9306" i="12"/>
  <c r="M9310" i="12"/>
  <c r="M9314" i="12"/>
  <c r="M9318" i="12"/>
  <c r="M9322" i="12"/>
  <c r="M9326" i="12"/>
  <c r="M9330" i="12"/>
  <c r="M9334" i="12"/>
  <c r="M9338" i="12"/>
  <c r="M9342" i="12"/>
  <c r="M9346" i="12"/>
  <c r="M9350" i="12"/>
  <c r="M9354" i="12"/>
  <c r="M9358" i="12"/>
  <c r="M9362" i="12"/>
  <c r="M9366" i="12"/>
  <c r="M9370" i="12"/>
  <c r="M9374" i="12"/>
  <c r="M9378" i="12"/>
  <c r="M9382" i="12"/>
  <c r="M9386" i="12"/>
  <c r="M9390" i="12"/>
  <c r="M9394" i="12"/>
  <c r="M9398" i="12"/>
  <c r="M9402" i="12"/>
  <c r="M9406" i="12"/>
  <c r="M9410" i="12"/>
  <c r="M9414" i="12"/>
  <c r="M9418" i="12"/>
  <c r="M9422" i="12"/>
  <c r="M9426" i="12"/>
  <c r="M9430" i="12"/>
  <c r="M9434" i="12"/>
  <c r="M9438" i="12"/>
  <c r="M9442" i="12"/>
  <c r="M9446" i="12"/>
  <c r="M9450" i="12"/>
  <c r="M9454" i="12"/>
  <c r="M9458" i="12"/>
  <c r="M9462" i="12"/>
  <c r="M9466" i="12"/>
  <c r="M9470" i="12"/>
  <c r="M9474" i="12"/>
  <c r="M9478" i="12"/>
  <c r="M9482" i="12"/>
  <c r="M9486" i="12"/>
  <c r="M9490" i="12"/>
  <c r="M9494" i="12"/>
  <c r="M9498" i="12"/>
  <c r="M9502" i="12"/>
  <c r="M9506" i="12"/>
  <c r="M9510" i="12"/>
  <c r="M9514" i="12"/>
  <c r="M9518" i="12"/>
  <c r="M9522" i="12"/>
  <c r="M9526" i="12"/>
  <c r="M9530" i="12"/>
  <c r="M9534" i="12"/>
  <c r="M9538" i="12"/>
  <c r="M9542" i="12"/>
  <c r="M9546" i="12"/>
  <c r="M9550" i="12"/>
  <c r="M9554" i="12"/>
  <c r="M9558" i="12"/>
  <c r="M9562" i="12"/>
  <c r="M9566" i="12"/>
  <c r="M9570" i="12"/>
  <c r="M9574" i="12"/>
  <c r="M9578" i="12"/>
  <c r="M9582" i="12"/>
  <c r="M9586" i="12"/>
  <c r="M9590" i="12"/>
  <c r="M9594" i="12"/>
  <c r="M9598" i="12"/>
  <c r="M9602" i="12"/>
  <c r="M9606" i="12"/>
  <c r="M9610" i="12"/>
  <c r="M9614" i="12"/>
  <c r="M9618" i="12"/>
  <c r="M9622" i="12"/>
  <c r="M9626" i="12"/>
  <c r="M9630" i="12"/>
  <c r="M9634" i="12"/>
  <c r="M9638" i="12"/>
  <c r="M9642" i="12"/>
  <c r="M9646" i="12"/>
  <c r="M9650" i="12"/>
  <c r="M9654" i="12"/>
  <c r="M9658" i="12"/>
  <c r="M9662" i="12"/>
  <c r="M9666" i="12"/>
  <c r="M9670" i="12"/>
  <c r="M9674" i="12"/>
  <c r="M9678" i="12"/>
  <c r="M9682" i="12"/>
  <c r="M9686" i="12"/>
  <c r="M2" i="12"/>
  <c r="M7508" i="12"/>
  <c r="M7524" i="12"/>
  <c r="M7538" i="12"/>
  <c r="M7543" i="12"/>
  <c r="M7547" i="12"/>
  <c r="M7551" i="12"/>
  <c r="M7555" i="12"/>
  <c r="M7559" i="12"/>
  <c r="M7563" i="12"/>
  <c r="M7567" i="12"/>
  <c r="M7571" i="12"/>
  <c r="M7575" i="12"/>
  <c r="M7579" i="12"/>
  <c r="M7583" i="12"/>
  <c r="M7587" i="12"/>
  <c r="M7591" i="12"/>
  <c r="M7595" i="12"/>
  <c r="M7599" i="12"/>
  <c r="M7603" i="12"/>
  <c r="M7607" i="12"/>
  <c r="M7611" i="12"/>
  <c r="M7615" i="12"/>
  <c r="M7619" i="12"/>
  <c r="M7623" i="12"/>
  <c r="M7627" i="12"/>
  <c r="M7631" i="12"/>
  <c r="M7635" i="12"/>
  <c r="M7639" i="12"/>
  <c r="M7643" i="12"/>
  <c r="M7647" i="12"/>
  <c r="M7651" i="12"/>
  <c r="M7655" i="12"/>
  <c r="M7659" i="12"/>
  <c r="M7663" i="12"/>
  <c r="M7667" i="12"/>
  <c r="M7671" i="12"/>
  <c r="M7675" i="12"/>
  <c r="M7679" i="12"/>
  <c r="M7683" i="12"/>
  <c r="M7687" i="12"/>
  <c r="M7691" i="12"/>
  <c r="M7695" i="12"/>
  <c r="M7699" i="12"/>
  <c r="M7703" i="12"/>
  <c r="M7707" i="12"/>
  <c r="M7711" i="12"/>
  <c r="M7715" i="12"/>
  <c r="M7719" i="12"/>
  <c r="M7723" i="12"/>
  <c r="M7727" i="12"/>
  <c r="M7731" i="12"/>
  <c r="M7735" i="12"/>
  <c r="M7739" i="12"/>
  <c r="M7743" i="12"/>
  <c r="M7747" i="12"/>
  <c r="M7751" i="12"/>
  <c r="M7755" i="12"/>
  <c r="M7759" i="12"/>
  <c r="M7763" i="12"/>
  <c r="M7767" i="12"/>
  <c r="M7771" i="12"/>
  <c r="M7775" i="12"/>
  <c r="M7779" i="12"/>
  <c r="M7783" i="12"/>
  <c r="M7787" i="12"/>
  <c r="M7791" i="12"/>
  <c r="M7795" i="12"/>
  <c r="M7799" i="12"/>
  <c r="M7803" i="12"/>
  <c r="M7807" i="12"/>
  <c r="M7811" i="12"/>
  <c r="M7815" i="12"/>
  <c r="M7819" i="12"/>
  <c r="M7823" i="12"/>
  <c r="M7827" i="12"/>
  <c r="M7831" i="12"/>
  <c r="M7835" i="12"/>
  <c r="M7839" i="12"/>
  <c r="M7843" i="12"/>
  <c r="M7847" i="12"/>
  <c r="M7851" i="12"/>
  <c r="M7855" i="12"/>
  <c r="M7859" i="12"/>
  <c r="M7863" i="12"/>
  <c r="M7867" i="12"/>
  <c r="M7871" i="12"/>
  <c r="M7875" i="12"/>
  <c r="M7879" i="12"/>
  <c r="M7883" i="12"/>
  <c r="M7887" i="12"/>
  <c r="M7891" i="12"/>
  <c r="M7895" i="12"/>
  <c r="M7899" i="12"/>
  <c r="M7903" i="12"/>
  <c r="M7907" i="12"/>
  <c r="M7911" i="12"/>
  <c r="M7915" i="12"/>
  <c r="M7919" i="12"/>
  <c r="M7923" i="12"/>
  <c r="M7927" i="12"/>
  <c r="M7931" i="12"/>
  <c r="M7935" i="12"/>
  <c r="M7939" i="12"/>
  <c r="M7943" i="12"/>
  <c r="M7947" i="12"/>
  <c r="M7951" i="12"/>
  <c r="M7955" i="12"/>
  <c r="M7959" i="12"/>
  <c r="M7963" i="12"/>
  <c r="M7967" i="12"/>
  <c r="M7971" i="12"/>
  <c r="M7975" i="12"/>
  <c r="M7979" i="12"/>
  <c r="M7983" i="12"/>
  <c r="M7987" i="12"/>
  <c r="M7991" i="12"/>
  <c r="M7995" i="12"/>
  <c r="M7999" i="12"/>
  <c r="M8003" i="12"/>
  <c r="M8007" i="12"/>
  <c r="M8011" i="12"/>
  <c r="M8015" i="12"/>
  <c r="M8019" i="12"/>
  <c r="M8023" i="12"/>
  <c r="M8027" i="12"/>
  <c r="M8031" i="12"/>
  <c r="M8035" i="12"/>
  <c r="M8039" i="12"/>
  <c r="M8043" i="12"/>
  <c r="M8047" i="12"/>
  <c r="M8051" i="12"/>
  <c r="M8055" i="12"/>
  <c r="M8059" i="12"/>
  <c r="M8063" i="12"/>
  <c r="M8067" i="12"/>
  <c r="M8071" i="12"/>
  <c r="M8075" i="12"/>
  <c r="M8079" i="12"/>
  <c r="M8083" i="12"/>
  <c r="M8087" i="12"/>
  <c r="M8091" i="12"/>
  <c r="M8095" i="12"/>
  <c r="M8099" i="12"/>
  <c r="M8103" i="12"/>
  <c r="M8107" i="12"/>
  <c r="M8111" i="12"/>
  <c r="M8115" i="12"/>
  <c r="M8119" i="12"/>
  <c r="M8123" i="12"/>
  <c r="M8127" i="12"/>
  <c r="M8131" i="12"/>
  <c r="M8135" i="12"/>
  <c r="M8139" i="12"/>
  <c r="M8143" i="12"/>
  <c r="M8147" i="12"/>
  <c r="M8151" i="12"/>
  <c r="M8155" i="12"/>
  <c r="M8159" i="12"/>
  <c r="M8163" i="12"/>
  <c r="M8167" i="12"/>
  <c r="M8171" i="12"/>
  <c r="M8175" i="12"/>
  <c r="M8179" i="12"/>
  <c r="M8183" i="12"/>
  <c r="M8187" i="12"/>
  <c r="M8191" i="12"/>
  <c r="M8195" i="12"/>
  <c r="M8199" i="12"/>
  <c r="M8203" i="12"/>
  <c r="M8207" i="12"/>
  <c r="M8211" i="12"/>
  <c r="M8215" i="12"/>
  <c r="M8219" i="12"/>
  <c r="M8223" i="12"/>
  <c r="M8227" i="12"/>
  <c r="M8231" i="12"/>
  <c r="M8235" i="12"/>
  <c r="M8239" i="12"/>
  <c r="M8243" i="12"/>
  <c r="M8247" i="12"/>
  <c r="M8251" i="12"/>
  <c r="M8255" i="12"/>
  <c r="M8259" i="12"/>
  <c r="M8263" i="12"/>
  <c r="M8267" i="12"/>
  <c r="M8271" i="12"/>
  <c r="M8275" i="12"/>
  <c r="M8279" i="12"/>
  <c r="M8283" i="12"/>
  <c r="M8287" i="12"/>
  <c r="M8291" i="12"/>
  <c r="M8295" i="12"/>
  <c r="M8299" i="12"/>
  <c r="M8303" i="12"/>
  <c r="M8307" i="12"/>
  <c r="M8311" i="12"/>
  <c r="M8315" i="12"/>
  <c r="M8319" i="12"/>
  <c r="M8323" i="12"/>
  <c r="M8327" i="12"/>
  <c r="M8331" i="12"/>
  <c r="M8335" i="12"/>
  <c r="M8339" i="12"/>
  <c r="M8343" i="12"/>
  <c r="M8347" i="12"/>
  <c r="M8351" i="12"/>
  <c r="M8355" i="12"/>
  <c r="M8359" i="12"/>
  <c r="M8363" i="12"/>
  <c r="M8367" i="12"/>
  <c r="M8371" i="12"/>
  <c r="M8375" i="12"/>
  <c r="M8379" i="12"/>
  <c r="M8383" i="12"/>
  <c r="M8387" i="12"/>
  <c r="M8391" i="12"/>
  <c r="M8395" i="12"/>
  <c r="M8399" i="12"/>
  <c r="M8403" i="12"/>
  <c r="M8407" i="12"/>
  <c r="M8411" i="12"/>
  <c r="M8415" i="12"/>
  <c r="M8419" i="12"/>
  <c r="M8423" i="12"/>
  <c r="M8427" i="12"/>
  <c r="M8431" i="12"/>
  <c r="M8435" i="12"/>
  <c r="M8439" i="12"/>
  <c r="M8443" i="12"/>
  <c r="M8447" i="12"/>
  <c r="M8451" i="12"/>
  <c r="M8455" i="12"/>
  <c r="M8459" i="12"/>
  <c r="M8463" i="12"/>
  <c r="M8467" i="12"/>
  <c r="M8471" i="12"/>
  <c r="M8475" i="12"/>
  <c r="M8479" i="12"/>
  <c r="M8483" i="12"/>
  <c r="M8487" i="12"/>
  <c r="M8491" i="12"/>
  <c r="M8495" i="12"/>
  <c r="M8499" i="12"/>
  <c r="M8503" i="12"/>
  <c r="M8507" i="12"/>
  <c r="M8511" i="12"/>
  <c r="M8515" i="12"/>
  <c r="M8519" i="12"/>
  <c r="M8523" i="12"/>
  <c r="M8527" i="12"/>
  <c r="M8531" i="12"/>
  <c r="M8535" i="12"/>
  <c r="M8539" i="12"/>
  <c r="M8543" i="12"/>
  <c r="M8547" i="12"/>
  <c r="M8551" i="12"/>
  <c r="M8555" i="12"/>
  <c r="M8559" i="12"/>
  <c r="M8563" i="12"/>
  <c r="M8567" i="12"/>
  <c r="M8571" i="12"/>
  <c r="M8575" i="12"/>
  <c r="M8579" i="12"/>
  <c r="M8583" i="12"/>
  <c r="M8587" i="12"/>
  <c r="M8591" i="12"/>
  <c r="M8595" i="12"/>
  <c r="M8599" i="12"/>
  <c r="M8603" i="12"/>
  <c r="M8607" i="12"/>
  <c r="M8611" i="12"/>
  <c r="M8615" i="12"/>
  <c r="M8619" i="12"/>
  <c r="M8623" i="12"/>
  <c r="M8627" i="12"/>
  <c r="M8631" i="12"/>
  <c r="M8635" i="12"/>
  <c r="M8639" i="12"/>
  <c r="M8643" i="12"/>
  <c r="M8647" i="12"/>
  <c r="M8651" i="12"/>
  <c r="M8655" i="12"/>
  <c r="M8659" i="12"/>
  <c r="M8663" i="12"/>
  <c r="M8667" i="12"/>
  <c r="M8671" i="12"/>
  <c r="M8675" i="12"/>
  <c r="M8679" i="12"/>
  <c r="M8683" i="12"/>
  <c r="M8687" i="12"/>
  <c r="M8691" i="12"/>
  <c r="M8695" i="12"/>
  <c r="M8699" i="12"/>
  <c r="M8703" i="12"/>
  <c r="M8707" i="12"/>
  <c r="M8711" i="12"/>
  <c r="M8715" i="12"/>
  <c r="M8719" i="12"/>
  <c r="M8723" i="12"/>
  <c r="M8727" i="12"/>
  <c r="M8731" i="12"/>
  <c r="M8735" i="12"/>
  <c r="M8739" i="12"/>
  <c r="M8743" i="12"/>
  <c r="M8747" i="12"/>
  <c r="M8751" i="12"/>
  <c r="M8755" i="12"/>
  <c r="M8759" i="12"/>
  <c r="M8763" i="12"/>
  <c r="M8767" i="12"/>
  <c r="M8771" i="12"/>
  <c r="M8775" i="12"/>
  <c r="M8779" i="12"/>
  <c r="M8783" i="12"/>
  <c r="M8787" i="12"/>
  <c r="M8791" i="12"/>
  <c r="M8795" i="12"/>
  <c r="M8799" i="12"/>
  <c r="M8803" i="12"/>
  <c r="M8807" i="12"/>
  <c r="M8811" i="12"/>
  <c r="M8815" i="12"/>
  <c r="M8819" i="12"/>
  <c r="M8823" i="12"/>
  <c r="M8827" i="12"/>
  <c r="M8831" i="12"/>
  <c r="M8835" i="12"/>
  <c r="M8839" i="12"/>
  <c r="M8843" i="12"/>
  <c r="M8847" i="12"/>
  <c r="M8851" i="12"/>
  <c r="M8855" i="12"/>
  <c r="M8859" i="12"/>
  <c r="M8863" i="12"/>
  <c r="M8867" i="12"/>
  <c r="M8871" i="12"/>
  <c r="M8875" i="12"/>
  <c r="M8879" i="12"/>
  <c r="M8883" i="12"/>
  <c r="M8887" i="12"/>
  <c r="M8891" i="12"/>
  <c r="M8895" i="12"/>
  <c r="M8899" i="12"/>
  <c r="M8903" i="12"/>
  <c r="M8907" i="12"/>
  <c r="M8911" i="12"/>
  <c r="M8915" i="12"/>
  <c r="M8919" i="12"/>
  <c r="M8923" i="12"/>
  <c r="M8927" i="12"/>
  <c r="M8931" i="12"/>
  <c r="M8935" i="12"/>
  <c r="M8939" i="12"/>
  <c r="M8943" i="12"/>
  <c r="M8947" i="12"/>
  <c r="M8951" i="12"/>
  <c r="M8955" i="12"/>
  <c r="M8959" i="12"/>
  <c r="M8963" i="12"/>
  <c r="M8967" i="12"/>
  <c r="M8971" i="12"/>
  <c r="M8975" i="12"/>
  <c r="M8979" i="12"/>
  <c r="M8983" i="12"/>
  <c r="M8987" i="12"/>
  <c r="M8991" i="12"/>
  <c r="M8995" i="12"/>
  <c r="M8999" i="12"/>
  <c r="M9003" i="12"/>
  <c r="M9007" i="12"/>
  <c r="M9011" i="12"/>
  <c r="M9015" i="12"/>
  <c r="M9019" i="12"/>
  <c r="M9023" i="12"/>
  <c r="M9027" i="12"/>
  <c r="M9031" i="12"/>
  <c r="M9035" i="12"/>
  <c r="M9039" i="12"/>
  <c r="M9043" i="12"/>
  <c r="M9047" i="12"/>
  <c r="M9051" i="12"/>
  <c r="M9055" i="12"/>
  <c r="M9059" i="12"/>
  <c r="M9063" i="12"/>
  <c r="M9067" i="12"/>
  <c r="M9071" i="12"/>
  <c r="M9075" i="12"/>
  <c r="M9079" i="12"/>
  <c r="M9083" i="12"/>
  <c r="M9087" i="12"/>
  <c r="M9091" i="12"/>
  <c r="M9095" i="12"/>
  <c r="M9099" i="12"/>
  <c r="M9103" i="12"/>
  <c r="M9107" i="12"/>
  <c r="M9111" i="12"/>
  <c r="M9115" i="12"/>
  <c r="M9119" i="12"/>
  <c r="M9123" i="12"/>
  <c r="M9127" i="12"/>
  <c r="M9131" i="12"/>
  <c r="M9135" i="12"/>
  <c r="M9139" i="12"/>
  <c r="M9143" i="12"/>
  <c r="M9147" i="12"/>
  <c r="M9151" i="12"/>
  <c r="M9155" i="12"/>
  <c r="M9159" i="12"/>
  <c r="M9163" i="12"/>
  <c r="M9167" i="12"/>
  <c r="M9171" i="12"/>
  <c r="M9175" i="12"/>
  <c r="M9179" i="12"/>
  <c r="M9183" i="12"/>
  <c r="M9187" i="12"/>
  <c r="M9191" i="12"/>
  <c r="M9195" i="12"/>
  <c r="M9199" i="12"/>
  <c r="M9203" i="12"/>
  <c r="M9207" i="12"/>
  <c r="M9211" i="12"/>
  <c r="M9215" i="12"/>
  <c r="M9219" i="12"/>
  <c r="M9223" i="12"/>
  <c r="M9227" i="12"/>
  <c r="M9231" i="12"/>
  <c r="M9235" i="12"/>
  <c r="M9239" i="12"/>
  <c r="M9243" i="12"/>
  <c r="M9247" i="12"/>
  <c r="M9251" i="12"/>
  <c r="M9255" i="12"/>
  <c r="M9259" i="12"/>
  <c r="M9263" i="12"/>
  <c r="M9267" i="12"/>
  <c r="M9271" i="12"/>
  <c r="M9275" i="12"/>
  <c r="M9279" i="12"/>
  <c r="M9283" i="12"/>
  <c r="M9287" i="12"/>
  <c r="M9291" i="12"/>
  <c r="M9295" i="12"/>
  <c r="M9299" i="12"/>
  <c r="M9303" i="12"/>
  <c r="M9307" i="12"/>
  <c r="M9311" i="12"/>
  <c r="M9315" i="12"/>
  <c r="M9319" i="12"/>
  <c r="M9323" i="12"/>
  <c r="M9327" i="12"/>
  <c r="M9331" i="12"/>
  <c r="M9335" i="12"/>
  <c r="M9339" i="12"/>
  <c r="M9343" i="12"/>
  <c r="M9347" i="12"/>
  <c r="M9351" i="12"/>
  <c r="M9355" i="12"/>
  <c r="M9359" i="12"/>
  <c r="M9363" i="12"/>
  <c r="M9367" i="12"/>
  <c r="M9371" i="12"/>
  <c r="M9375" i="12"/>
  <c r="M9379" i="12"/>
  <c r="M9383" i="12"/>
  <c r="M9387" i="12"/>
  <c r="M9391" i="12"/>
  <c r="M9395" i="12"/>
  <c r="M9399" i="12"/>
  <c r="M9403" i="12"/>
  <c r="M9407" i="12"/>
  <c r="M9411" i="12"/>
  <c r="M9415" i="12"/>
  <c r="M9419" i="12"/>
  <c r="M9423" i="12"/>
  <c r="M9427" i="12"/>
  <c r="M9431" i="12"/>
  <c r="M9435" i="12"/>
  <c r="M9439" i="12"/>
  <c r="M9443" i="12"/>
  <c r="M9447" i="12"/>
  <c r="M9451" i="12"/>
  <c r="M9455" i="12"/>
  <c r="M9459" i="12"/>
  <c r="M9463" i="12"/>
  <c r="M9467" i="12"/>
  <c r="M9471" i="12"/>
  <c r="M9475" i="12"/>
  <c r="M9479" i="12"/>
  <c r="M9483" i="12"/>
  <c r="M9487" i="12"/>
  <c r="M9491" i="12"/>
  <c r="M9495" i="12"/>
  <c r="M9499" i="12"/>
  <c r="M9503" i="12"/>
  <c r="M9507" i="12"/>
  <c r="M9511" i="12"/>
  <c r="M9515" i="12"/>
  <c r="M9519" i="12"/>
  <c r="M9523" i="12"/>
  <c r="M9527" i="12"/>
  <c r="M9531" i="12"/>
  <c r="M9535" i="12"/>
  <c r="M9539" i="12"/>
  <c r="M9543" i="12"/>
  <c r="M9547" i="12"/>
  <c r="M9551" i="12"/>
  <c r="M9555" i="12"/>
  <c r="M9559" i="12"/>
  <c r="M9563" i="12"/>
  <c r="M9567" i="12"/>
  <c r="M9571" i="12"/>
  <c r="M9575" i="12"/>
  <c r="M9579" i="12"/>
  <c r="M9583" i="12"/>
  <c r="M9587" i="12"/>
  <c r="M9591" i="12"/>
  <c r="M9595" i="12"/>
  <c r="M9599" i="12"/>
  <c r="M9603" i="12"/>
  <c r="M9607" i="12"/>
  <c r="M9611" i="12"/>
  <c r="M9615" i="12"/>
  <c r="M9619" i="12"/>
  <c r="M9623" i="12"/>
  <c r="M9627" i="12"/>
  <c r="M9631" i="12"/>
  <c r="M9635" i="12"/>
  <c r="M9639" i="12"/>
  <c r="M9643" i="12"/>
  <c r="M9647" i="12"/>
  <c r="M9651" i="12"/>
  <c r="M9655" i="12"/>
  <c r="M9659" i="12"/>
  <c r="M9663" i="12"/>
  <c r="M9667" i="12"/>
  <c r="M9671" i="12"/>
  <c r="M9675" i="12"/>
  <c r="M9679" i="12"/>
  <c r="M9683" i="12"/>
  <c r="X18" i="4"/>
  <c r="X14" i="4"/>
  <c r="X15" i="4"/>
  <c r="X12" i="4"/>
  <c r="X16" i="4"/>
  <c r="X11" i="4"/>
  <c r="R8" i="1"/>
  <c r="T8" i="1" s="1"/>
  <c r="X96" i="4"/>
  <c r="Y96" i="4" s="1"/>
  <c r="W54" i="3"/>
  <c r="AE35" i="3" s="1"/>
  <c r="X93" i="4"/>
  <c r="Y93" i="4" s="1"/>
  <c r="X95" i="4"/>
  <c r="Y95" i="4" s="1"/>
  <c r="X98" i="4"/>
  <c r="Y98" i="4" s="1"/>
  <c r="X13" i="4"/>
  <c r="X19" i="4"/>
  <c r="X9" i="4"/>
  <c r="X7" i="4"/>
  <c r="X23" i="4"/>
  <c r="X104" i="4"/>
  <c r="Y104" i="4" s="1"/>
  <c r="X102" i="4"/>
  <c r="Y102" i="4" s="1"/>
  <c r="X30" i="4"/>
  <c r="X94" i="4"/>
  <c r="Y94" i="4" s="1"/>
  <c r="AD33" i="2"/>
  <c r="AH29" i="2" s="1"/>
  <c r="AH32" i="1"/>
  <c r="R9" i="1"/>
  <c r="T9" i="1" s="1"/>
  <c r="AD4" i="1"/>
  <c r="AC10" i="1"/>
  <c r="AI31" i="1"/>
  <c r="AD34" i="2"/>
  <c r="AI28" i="2" s="1"/>
  <c r="X99" i="4"/>
  <c r="Y99" i="4" s="1"/>
  <c r="X101" i="4"/>
  <c r="Y101" i="4" s="1"/>
  <c r="W61" i="3"/>
  <c r="AD38" i="3" s="1"/>
  <c r="O17" i="2"/>
  <c r="P17" i="2" s="1"/>
  <c r="Q17" i="2" s="1"/>
  <c r="O19" i="2"/>
  <c r="P19" i="2" s="1"/>
  <c r="Q19" i="2" s="1"/>
  <c r="O14" i="2"/>
  <c r="P14" i="2" s="1"/>
  <c r="Q14" i="2" s="1"/>
  <c r="AI32" i="1"/>
  <c r="O16" i="2"/>
  <c r="P16" i="2" s="1"/>
  <c r="Q16" i="2" s="1"/>
  <c r="O13" i="2"/>
  <c r="P13" i="2" s="1"/>
  <c r="Q13" i="2" s="1"/>
  <c r="O18" i="2"/>
  <c r="P18" i="2" s="1"/>
  <c r="Q18" i="2" s="1"/>
  <c r="AD32" i="2"/>
  <c r="O15" i="2"/>
  <c r="P15" i="2" s="1"/>
  <c r="Q15" i="2" s="1"/>
  <c r="R3" i="1"/>
  <c r="X10" i="4"/>
  <c r="X29" i="4"/>
  <c r="X26" i="4"/>
  <c r="X105" i="4"/>
  <c r="Y105" i="4" s="1"/>
  <c r="AD36" i="3"/>
  <c r="Z44" i="3"/>
  <c r="Z46" i="3" s="1"/>
  <c r="Z47" i="3" s="1"/>
  <c r="X5" i="4"/>
  <c r="X8" i="4"/>
  <c r="X27" i="4"/>
  <c r="X100" i="4"/>
  <c r="Y100" i="4" s="1"/>
  <c r="X97" i="4"/>
  <c r="Y97" i="4" s="1"/>
  <c r="R6" i="1"/>
  <c r="T6" i="1" s="1"/>
  <c r="R7" i="1"/>
  <c r="T7" i="1" s="1"/>
  <c r="X106" i="4"/>
  <c r="Y106" i="4" s="1"/>
  <c r="X17" i="4"/>
  <c r="R5" i="1"/>
  <c r="T5" i="1" s="1"/>
  <c r="W59" i="3"/>
  <c r="AF38" i="3" s="1"/>
  <c r="V8" i="1"/>
  <c r="W8" i="1" s="1"/>
  <c r="V4" i="1"/>
  <c r="W4" i="1" s="1"/>
  <c r="V5" i="1"/>
  <c r="W5" i="1" s="1"/>
  <c r="V11" i="1"/>
  <c r="V3" i="1"/>
  <c r="W3" i="1" s="1"/>
  <c r="V6" i="1"/>
  <c r="W6" i="1" s="1"/>
  <c r="V9" i="1"/>
  <c r="W9" i="1" s="1"/>
  <c r="V7" i="1"/>
  <c r="W7" i="1" s="1"/>
  <c r="V2" i="1"/>
  <c r="W2" i="1" s="1"/>
  <c r="AJ28" i="1"/>
  <c r="V3" i="2"/>
  <c r="W3" i="2" s="1"/>
  <c r="V4" i="2"/>
  <c r="W4" i="2" s="1"/>
  <c r="V5" i="2"/>
  <c r="W5" i="2" s="1"/>
  <c r="V6" i="2"/>
  <c r="W6" i="2" s="1"/>
  <c r="AJ25" i="2"/>
  <c r="V7" i="2"/>
  <c r="W7" i="2" s="1"/>
  <c r="V8" i="2"/>
  <c r="W8" i="2" s="1"/>
  <c r="V9" i="2"/>
  <c r="W9" i="2" s="1"/>
  <c r="V2" i="2"/>
  <c r="W2" i="2" s="1"/>
  <c r="R2" i="1"/>
  <c r="T2" i="1" s="1"/>
  <c r="R4" i="1"/>
  <c r="T4" i="1" s="1"/>
  <c r="AD28" i="1"/>
  <c r="AD30" i="1" s="1"/>
  <c r="AD35" i="2"/>
  <c r="AH31" i="1"/>
  <c r="AI11" i="3"/>
  <c r="AH11" i="3"/>
  <c r="AI7" i="3"/>
  <c r="AH5" i="3"/>
  <c r="AI14" i="3"/>
  <c r="O14" i="3" s="1"/>
  <c r="Q14" i="3" s="1"/>
  <c r="W57" i="3"/>
  <c r="AH14" i="3"/>
  <c r="AI10" i="3"/>
  <c r="AH10" i="3"/>
  <c r="AH6" i="3"/>
  <c r="AI13" i="3"/>
  <c r="AI12" i="3"/>
  <c r="C3" i="3"/>
  <c r="AI2" i="3"/>
  <c r="AH13" i="3"/>
  <c r="AI5" i="3"/>
  <c r="AH2" i="3"/>
  <c r="AI9" i="3"/>
  <c r="AI4" i="3"/>
  <c r="AH9" i="3"/>
  <c r="AH7" i="3"/>
  <c r="AI6" i="3"/>
  <c r="AH4" i="3"/>
  <c r="AH12" i="3"/>
  <c r="AI8" i="3"/>
  <c r="AH8" i="3"/>
  <c r="W60" i="3"/>
  <c r="AE38" i="3" s="1"/>
  <c r="W78" i="4"/>
  <c r="X78" i="4" s="1"/>
  <c r="Y78" i="4" s="1"/>
  <c r="W82" i="4"/>
  <c r="X82" i="4" s="1"/>
  <c r="Y82" i="4" s="1"/>
  <c r="X25" i="4"/>
  <c r="X28" i="4"/>
  <c r="W72" i="4"/>
  <c r="X72" i="4" s="1"/>
  <c r="Y72" i="4" s="1"/>
  <c r="W74" i="4"/>
  <c r="X74" i="4" s="1"/>
  <c r="Y74" i="4" s="1"/>
  <c r="X79" i="4"/>
  <c r="Y79" i="4" s="1"/>
  <c r="X24" i="4"/>
  <c r="W85" i="4"/>
  <c r="X85" i="4" s="1"/>
  <c r="Y85" i="4" s="1"/>
  <c r="W86" i="4"/>
  <c r="X86" i="4" s="1"/>
  <c r="Y86" i="4" s="1"/>
  <c r="W81" i="4"/>
  <c r="X81" i="4" s="1"/>
  <c r="Y81" i="4" s="1"/>
  <c r="W77" i="4"/>
  <c r="X77" i="4" s="1"/>
  <c r="Y77" i="4" s="1"/>
  <c r="X75" i="4"/>
  <c r="Y75" i="4" s="1"/>
  <c r="X22" i="4"/>
  <c r="W83" i="4"/>
  <c r="X83" i="4" s="1"/>
  <c r="Y83" i="4" s="1"/>
  <c r="W87" i="4"/>
  <c r="X87" i="4" s="1"/>
  <c r="Y87" i="4" s="1"/>
  <c r="W88" i="4"/>
  <c r="X88" i="4" s="1"/>
  <c r="Y88" i="4" s="1"/>
  <c r="W73" i="4"/>
  <c r="X73" i="4" s="1"/>
  <c r="Y73" i="4" s="1"/>
  <c r="X84" i="4"/>
  <c r="Y84" i="4" s="1"/>
  <c r="W76" i="4"/>
  <c r="X76" i="4" s="1"/>
  <c r="Y76" i="4" s="1"/>
  <c r="W80" i="4"/>
  <c r="X80" i="4" s="1"/>
  <c r="Y80" i="4" s="1"/>
  <c r="AM25" i="4"/>
  <c r="AM31" i="4"/>
  <c r="AM33" i="4"/>
  <c r="AM30" i="4"/>
  <c r="AM28" i="4"/>
  <c r="AM32" i="4"/>
  <c r="X61" i="4"/>
  <c r="AE34" i="4" s="1"/>
  <c r="AM26" i="4"/>
  <c r="AM29" i="4"/>
  <c r="X60" i="4"/>
  <c r="AF34" i="4" s="1"/>
  <c r="AE35" i="4"/>
  <c r="AJ6" i="4" l="1"/>
  <c r="AK6" i="4" s="1"/>
  <c r="AL6" i="4" s="1"/>
  <c r="AI6" i="4"/>
  <c r="AN6" i="4" s="1"/>
  <c r="AM6" i="4" s="1"/>
  <c r="AJ16" i="4"/>
  <c r="AK16" i="4" s="1"/>
  <c r="AL16" i="4" s="1"/>
  <c r="AI16" i="4"/>
  <c r="AJ14" i="4"/>
  <c r="AK14" i="4" s="1"/>
  <c r="AL14" i="4" s="1"/>
  <c r="AI14" i="4"/>
  <c r="AJ15" i="4"/>
  <c r="AK15" i="4" s="1"/>
  <c r="AL15" i="4" s="1"/>
  <c r="AI15" i="4"/>
  <c r="AJ12" i="4"/>
  <c r="AK12" i="4" s="1"/>
  <c r="AL12" i="4" s="1"/>
  <c r="AI12" i="4"/>
  <c r="AJ18" i="4"/>
  <c r="AK18" i="4" s="1"/>
  <c r="AL18" i="4" s="1"/>
  <c r="AI18" i="4"/>
  <c r="AJ11" i="4"/>
  <c r="AK11" i="4" s="1"/>
  <c r="AL11" i="4" s="1"/>
  <c r="AI11" i="4"/>
  <c r="X65" i="4"/>
  <c r="AI29" i="2"/>
  <c r="R5" i="2"/>
  <c r="T5" i="2" s="1"/>
  <c r="R6" i="2"/>
  <c r="T6" i="2" s="1"/>
  <c r="R4" i="2"/>
  <c r="T4" i="2" s="1"/>
  <c r="R3" i="2"/>
  <c r="T3" i="2" s="1"/>
  <c r="R7" i="2"/>
  <c r="T7" i="2" s="1"/>
  <c r="R9" i="2"/>
  <c r="T9" i="2" s="1"/>
  <c r="R8" i="2"/>
  <c r="T8" i="2" s="1"/>
  <c r="R2" i="2"/>
  <c r="T2" i="2" s="1"/>
  <c r="AM10" i="3"/>
  <c r="AJ14" i="3"/>
  <c r="AK14" i="3" s="1"/>
  <c r="AM13" i="3"/>
  <c r="AM12" i="3"/>
  <c r="AJ10" i="3"/>
  <c r="AK10" i="3" s="1"/>
  <c r="AM9" i="3"/>
  <c r="AJ13" i="3"/>
  <c r="AK13" i="3" s="1"/>
  <c r="AJ12" i="3"/>
  <c r="AK12" i="3" s="1"/>
  <c r="AM8" i="3"/>
  <c r="AM11" i="3"/>
  <c r="AJ9" i="3"/>
  <c r="AK9" i="3" s="1"/>
  <c r="AM5" i="3"/>
  <c r="AJ5" i="3"/>
  <c r="AK5" i="3" s="1"/>
  <c r="AM4" i="3"/>
  <c r="AM7" i="3"/>
  <c r="AM14" i="3"/>
  <c r="AM6" i="3"/>
  <c r="AJ4" i="3"/>
  <c r="AK4" i="3" s="1"/>
  <c r="AJ7" i="3"/>
  <c r="AK7" i="3" s="1"/>
  <c r="AJ6" i="3"/>
  <c r="AK6" i="3" s="1"/>
  <c r="AJ11" i="3"/>
  <c r="AK11" i="3" s="1"/>
  <c r="AJ8" i="3"/>
  <c r="AK8" i="3" s="1"/>
  <c r="AM2" i="3"/>
  <c r="AJ2" i="3"/>
  <c r="AK2" i="3" s="1"/>
  <c r="AE4" i="1"/>
  <c r="AE10" i="1" s="1"/>
  <c r="AD10" i="1"/>
  <c r="AH28" i="2"/>
  <c r="AD25" i="2"/>
  <c r="AD27" i="2" s="1"/>
  <c r="AI30" i="1"/>
  <c r="AD31" i="1"/>
  <c r="AH30" i="1" s="1"/>
  <c r="AF3" i="3"/>
  <c r="AG3" i="3" s="1"/>
  <c r="B3" i="3"/>
  <c r="K3" i="3"/>
  <c r="T3" i="1"/>
  <c r="AA38" i="1"/>
  <c r="AA39" i="1"/>
  <c r="AH29" i="1" s="1"/>
  <c r="X67" i="4"/>
  <c r="X66" i="4"/>
  <c r="AJ10" i="4"/>
  <c r="AK10" i="4" s="1"/>
  <c r="AL10" i="4" s="1"/>
  <c r="AI13" i="4"/>
  <c r="AN13" i="4" s="1"/>
  <c r="AM13" i="4" s="1"/>
  <c r="AI5" i="4"/>
  <c r="AN5" i="4" s="1"/>
  <c r="AM5" i="4" s="1"/>
  <c r="D3" i="4"/>
  <c r="C3" i="4" s="1"/>
  <c r="AJ9" i="4"/>
  <c r="AK9" i="4" s="1"/>
  <c r="AL9" i="4" s="1"/>
  <c r="AJ19" i="4"/>
  <c r="AK19" i="4" s="1"/>
  <c r="AL19" i="4" s="1"/>
  <c r="AI7" i="4"/>
  <c r="AJ17" i="4"/>
  <c r="AK17" i="4" s="1"/>
  <c r="AL17" i="4" s="1"/>
  <c r="AJ4" i="4"/>
  <c r="AK4" i="4" s="1"/>
  <c r="AL4" i="4" s="1"/>
  <c r="AI10" i="4"/>
  <c r="AJ5" i="4"/>
  <c r="AK5" i="4" s="1"/>
  <c r="AL5" i="4" s="1"/>
  <c r="AI19" i="4"/>
  <c r="AI2" i="4"/>
  <c r="AN2" i="4" s="1"/>
  <c r="AI9" i="4"/>
  <c r="AN9" i="4" s="1"/>
  <c r="AM9" i="4" s="1"/>
  <c r="AI8" i="4"/>
  <c r="X63" i="4"/>
  <c r="AI4" i="4"/>
  <c r="AJ7" i="4"/>
  <c r="AK7" i="4" s="1"/>
  <c r="AL7" i="4" s="1"/>
  <c r="AJ13" i="4"/>
  <c r="AK13" i="4" s="1"/>
  <c r="AL13" i="4" s="1"/>
  <c r="AJ2" i="4"/>
  <c r="AK2" i="4" s="1"/>
  <c r="AL2" i="4" s="1"/>
  <c r="AJ8" i="4"/>
  <c r="AK8" i="4" s="1"/>
  <c r="AL8" i="4" s="1"/>
  <c r="AI17" i="4"/>
  <c r="AN16" i="4" l="1"/>
  <c r="AM16" i="4" s="1"/>
  <c r="AN14" i="4"/>
  <c r="AM14" i="4" s="1"/>
  <c r="AN15" i="4"/>
  <c r="AM15" i="4" s="1"/>
  <c r="AN12" i="4"/>
  <c r="AM12" i="4" s="1"/>
  <c r="AN18" i="4"/>
  <c r="AM18" i="4" s="1"/>
  <c r="AN11" i="4"/>
  <c r="AM11" i="4" s="1"/>
  <c r="AD28" i="2"/>
  <c r="AH27" i="2" s="1"/>
  <c r="AI27" i="2"/>
  <c r="U8" i="1"/>
  <c r="U4" i="1"/>
  <c r="U5" i="1"/>
  <c r="U3" i="1"/>
  <c r="AI29" i="1"/>
  <c r="AF9" i="1" s="1"/>
  <c r="U6" i="1"/>
  <c r="U9" i="1"/>
  <c r="U2" i="1"/>
  <c r="U7" i="1"/>
  <c r="S3" i="3"/>
  <c r="L3" i="3"/>
  <c r="AG3" i="4"/>
  <c r="AH3" i="4" s="1"/>
  <c r="AI3" i="4" s="1"/>
  <c r="AI3" i="3"/>
  <c r="AJ3" i="3" s="1"/>
  <c r="AK3" i="3" s="1"/>
  <c r="AH3" i="3"/>
  <c r="K3" i="4"/>
  <c r="S3" i="4" s="1"/>
  <c r="AN19" i="4"/>
  <c r="AM19" i="4" s="1"/>
  <c r="AN10" i="4"/>
  <c r="AM10" i="4" s="1"/>
  <c r="AN7" i="4"/>
  <c r="AM7" i="4" s="1"/>
  <c r="AN8" i="4"/>
  <c r="AM8" i="4" s="1"/>
  <c r="AN4" i="4"/>
  <c r="AN17" i="4"/>
  <c r="AM17" i="4" s="1"/>
  <c r="AF6" i="1" l="1"/>
  <c r="AF8" i="1"/>
  <c r="AF4" i="1"/>
  <c r="AJ3" i="4"/>
  <c r="AK3" i="4" s="1"/>
  <c r="AL3" i="4" s="1"/>
  <c r="AF2" i="1"/>
  <c r="AF3" i="1"/>
  <c r="AF7" i="1"/>
  <c r="AF5" i="1"/>
  <c r="AP3" i="3"/>
  <c r="AM3" i="3"/>
  <c r="L3" i="4"/>
  <c r="AN3" i="4"/>
  <c r="AA67" i="4" l="1"/>
  <c r="AE38" i="4" s="1"/>
  <c r="AA66" i="4"/>
  <c r="AF38" i="4" s="1"/>
  <c r="AA65" i="4"/>
  <c r="AG38" i="4" s="1"/>
  <c r="AG37" i="4" l="1"/>
  <c r="AF37" i="4"/>
  <c r="AE37" i="4"/>
  <c r="AO6" i="4" l="1"/>
  <c r="AP6" i="4" s="1"/>
  <c r="AQ6" i="4"/>
  <c r="AO14" i="4"/>
  <c r="AP14" i="4" s="1"/>
  <c r="AO16" i="4"/>
  <c r="AP16" i="4" s="1"/>
  <c r="AQ14" i="4"/>
  <c r="AX14" i="4" s="1"/>
  <c r="AQ16" i="4"/>
  <c r="AQ15" i="4"/>
  <c r="AX15" i="4" s="1"/>
  <c r="AO12" i="4"/>
  <c r="AP12" i="4" s="1"/>
  <c r="AO15" i="4"/>
  <c r="AP15" i="4" s="1"/>
  <c r="AQ18" i="4"/>
  <c r="AX18" i="4" s="1"/>
  <c r="AQ12" i="4"/>
  <c r="AO11" i="4"/>
  <c r="AP11" i="4" s="1"/>
  <c r="AO18" i="4"/>
  <c r="AP18" i="4" s="1"/>
  <c r="AQ11" i="4"/>
  <c r="AQ9" i="4"/>
  <c r="AQ10" i="4"/>
  <c r="AQ8" i="4"/>
  <c r="AQ7" i="4"/>
  <c r="AQ5" i="4"/>
  <c r="AQ17" i="4"/>
  <c r="AQ13" i="4"/>
  <c r="AQ19" i="4"/>
  <c r="AQ4" i="4"/>
  <c r="AO10" i="4"/>
  <c r="AP10" i="4" s="1"/>
  <c r="AO17" i="4"/>
  <c r="AP17" i="4" s="1"/>
  <c r="AO4" i="4"/>
  <c r="AP4" i="4" s="1"/>
  <c r="AO9" i="4"/>
  <c r="AP9" i="4" s="1"/>
  <c r="AO5" i="4"/>
  <c r="AP5" i="4" s="1"/>
  <c r="AO7" i="4"/>
  <c r="AP7" i="4" s="1"/>
  <c r="AO19" i="4"/>
  <c r="AP19" i="4" s="1"/>
  <c r="AO8" i="4"/>
  <c r="AP8" i="4" s="1"/>
  <c r="AO13" i="4"/>
  <c r="AP13" i="4" s="1"/>
  <c r="AX6" i="4" l="1"/>
  <c r="AR6" i="4"/>
  <c r="AR14" i="4"/>
  <c r="AX16" i="4"/>
  <c r="AR16" i="4"/>
  <c r="AR15" i="4"/>
  <c r="AR18" i="4"/>
  <c r="AX12" i="4"/>
  <c r="AR12" i="4"/>
  <c r="AX11" i="4"/>
  <c r="AR11" i="4"/>
  <c r="AR9" i="4"/>
  <c r="AX9" i="4"/>
  <c r="AR7" i="4"/>
  <c r="AX7" i="4"/>
  <c r="AX10" i="4"/>
  <c r="AR10" i="4"/>
  <c r="AR8" i="4"/>
  <c r="AX8" i="4"/>
  <c r="AX5" i="4"/>
  <c r="AR5" i="4"/>
  <c r="AR19" i="4"/>
  <c r="AX19" i="4"/>
  <c r="AX17" i="4"/>
  <c r="AR17" i="4"/>
  <c r="AR13" i="4"/>
  <c r="AX13" i="4"/>
  <c r="Z60" i="3"/>
  <c r="AE39" i="3" s="1"/>
  <c r="AN4" i="3" l="1"/>
  <c r="AO4" i="3" s="1"/>
  <c r="AP4" i="3" s="1"/>
  <c r="AW4" i="3" s="1"/>
  <c r="AR2" i="3"/>
  <c r="AS2" i="3" s="1"/>
  <c r="AR9" i="3"/>
  <c r="AS9" i="3" s="1"/>
  <c r="AT9" i="3" s="1"/>
  <c r="AU9" i="3" s="1"/>
  <c r="AR10" i="3"/>
  <c r="AS10" i="3" s="1"/>
  <c r="AT10" i="3" s="1"/>
  <c r="AU10" i="3" s="1"/>
  <c r="AN14" i="3"/>
  <c r="AO14" i="3" s="1"/>
  <c r="AP14" i="3" s="1"/>
  <c r="AW14" i="3" s="1"/>
  <c r="AR5" i="3"/>
  <c r="AS5" i="3" s="1"/>
  <c r="AN13" i="3"/>
  <c r="AO13" i="3" s="1"/>
  <c r="AP13" i="3" s="1"/>
  <c r="AR8" i="3"/>
  <c r="AS8" i="3" s="1"/>
  <c r="AT8" i="3" s="1"/>
  <c r="AU8" i="3" s="1"/>
  <c r="AR3" i="3"/>
  <c r="AS3" i="3" s="1"/>
  <c r="AN9" i="3"/>
  <c r="AO9" i="3" s="1"/>
  <c r="AP9" i="3" s="1"/>
  <c r="AN3" i="3"/>
  <c r="AN11" i="3"/>
  <c r="AO11" i="3" s="1"/>
  <c r="AP11" i="3" s="1"/>
  <c r="AN6" i="3"/>
  <c r="AO6" i="3" s="1"/>
  <c r="AP6" i="3" s="1"/>
  <c r="AN12" i="3"/>
  <c r="AO12" i="3" s="1"/>
  <c r="AP12" i="3" s="1"/>
  <c r="AR14" i="3"/>
  <c r="AS14" i="3" s="1"/>
  <c r="AT14" i="3" s="1"/>
  <c r="AR11" i="3"/>
  <c r="AS11" i="3" s="1"/>
  <c r="AT11" i="3" s="1"/>
  <c r="AU11" i="3" s="1"/>
  <c r="AR12" i="3"/>
  <c r="AS12" i="3" s="1"/>
  <c r="AT12" i="3" s="1"/>
  <c r="AU12" i="3" s="1"/>
  <c r="AR6" i="3"/>
  <c r="AS6" i="3" s="1"/>
  <c r="AT6" i="3" s="1"/>
  <c r="AR7" i="3"/>
  <c r="AS7" i="3" s="1"/>
  <c r="AT7" i="3" s="1"/>
  <c r="AN5" i="3"/>
  <c r="AO5" i="3" s="1"/>
  <c r="AP5" i="3" s="1"/>
  <c r="AW5" i="3" s="1"/>
  <c r="AN10" i="3"/>
  <c r="AO10" i="3" s="1"/>
  <c r="AP10" i="3" s="1"/>
  <c r="AN7" i="3"/>
  <c r="AO7" i="3" s="1"/>
  <c r="AP7" i="3" s="1"/>
  <c r="AN2" i="3"/>
  <c r="AR4" i="3"/>
  <c r="AS4" i="3" s="1"/>
  <c r="AN8" i="3"/>
  <c r="AO8" i="3" s="1"/>
  <c r="AP8" i="3" s="1"/>
  <c r="AR13" i="3"/>
  <c r="AS13" i="3" s="1"/>
  <c r="AT13" i="3" s="1"/>
  <c r="AU13" i="3" s="1"/>
  <c r="AE39" i="4"/>
  <c r="Z19" i="4"/>
  <c r="AA19" i="4" s="1"/>
  <c r="AB19" i="4"/>
  <c r="AE19" i="4" s="1"/>
  <c r="AE48" i="4"/>
  <c r="Y14" i="4" l="1"/>
  <c r="Y15" i="4"/>
  <c r="Y16" i="4"/>
  <c r="Y12" i="4"/>
  <c r="Y11" i="4"/>
  <c r="AQ13" i="3"/>
  <c r="AW13" i="3"/>
  <c r="AQ12" i="3"/>
  <c r="AW12" i="3"/>
  <c r="AQ10" i="3"/>
  <c r="AW10" i="3"/>
  <c r="AQ6" i="3"/>
  <c r="AW6" i="3"/>
  <c r="AW11" i="3"/>
  <c r="AQ11" i="3"/>
  <c r="Y4" i="4"/>
  <c r="Y10" i="4"/>
  <c r="Y7" i="4"/>
  <c r="Y13" i="4"/>
  <c r="Y17" i="4"/>
  <c r="Y8" i="4"/>
  <c r="Y3" i="4"/>
  <c r="Y5" i="4"/>
  <c r="Y9" i="4"/>
  <c r="AW9" i="3"/>
  <c r="AQ9" i="3"/>
  <c r="AQ7" i="3"/>
  <c r="AW7" i="3"/>
  <c r="AW8" i="3"/>
  <c r="AQ8" i="3"/>
  <c r="AC19" i="4"/>
  <c r="Z12" i="4" l="1"/>
  <c r="AA12" i="4" s="1"/>
  <c r="AB12" i="4"/>
  <c r="AB16" i="4"/>
  <c r="Z16" i="4"/>
  <c r="AA16" i="4" s="1"/>
  <c r="Z15" i="4"/>
  <c r="AA15" i="4" s="1"/>
  <c r="AB15" i="4"/>
  <c r="AB11" i="4"/>
  <c r="Z11" i="4"/>
  <c r="AA11" i="4" s="1"/>
  <c r="Z14" i="4"/>
  <c r="AA14" i="4" s="1"/>
  <c r="AB14" i="4"/>
  <c r="AB3" i="4"/>
  <c r="AC3" i="4" s="1"/>
  <c r="Z3" i="4"/>
  <c r="Z13" i="4"/>
  <c r="AA13" i="4" s="1"/>
  <c r="AB13" i="4"/>
  <c r="Z5" i="4"/>
  <c r="AA5" i="4" s="1"/>
  <c r="AB5" i="4"/>
  <c r="AB7" i="4"/>
  <c r="Z7" i="4"/>
  <c r="AA7" i="4" s="1"/>
  <c r="AB10" i="4"/>
  <c r="Z10" i="4"/>
  <c r="AA10" i="4" s="1"/>
  <c r="Z4" i="4"/>
  <c r="AA4" i="4" s="1"/>
  <c r="AB4" i="4"/>
  <c r="AB9" i="4"/>
  <c r="Z9" i="4"/>
  <c r="AA9" i="4" s="1"/>
  <c r="Z8" i="4"/>
  <c r="AA8" i="4" s="1"/>
  <c r="AB8" i="4"/>
  <c r="Z17" i="4"/>
  <c r="AA17" i="4" s="1"/>
  <c r="AB17" i="4"/>
  <c r="AE3" i="4" l="1"/>
  <c r="AC11" i="4"/>
  <c r="AE11" i="4"/>
  <c r="AC16" i="4"/>
  <c r="AE16" i="4"/>
  <c r="AC14" i="4"/>
  <c r="AE14" i="4"/>
  <c r="AC15" i="4"/>
  <c r="AE15" i="4"/>
  <c r="AC12" i="4"/>
  <c r="AE12" i="4"/>
  <c r="AC17" i="4"/>
  <c r="AE17" i="4"/>
  <c r="AC9" i="4"/>
  <c r="AE9" i="4"/>
  <c r="AE7" i="4"/>
  <c r="AC7" i="4"/>
  <c r="AE4" i="4"/>
  <c r="AC4" i="4"/>
  <c r="AE5" i="4"/>
  <c r="AC5" i="4"/>
  <c r="AE8" i="4"/>
  <c r="AC8" i="4"/>
  <c r="AE13" i="4"/>
  <c r="AE43" i="4" s="1"/>
  <c r="AC13" i="4"/>
  <c r="AE10" i="4"/>
  <c r="AC10" i="4"/>
  <c r="AF13" i="4" l="1"/>
  <c r="AE42" i="4" s="1"/>
  <c r="AT6" i="4" s="1"/>
  <c r="AU6" i="4" s="1"/>
  <c r="AT14" i="4" l="1"/>
  <c r="AU14" i="4" s="1"/>
  <c r="AT16" i="4"/>
  <c r="AU16" i="4" s="1"/>
  <c r="AT17" i="4"/>
  <c r="AU17" i="4" s="1"/>
  <c r="AT18" i="4"/>
  <c r="AU18" i="4" s="1"/>
  <c r="AT15" i="4"/>
  <c r="AU15" i="4" s="1"/>
  <c r="AT11" i="4"/>
  <c r="AU11" i="4" s="1"/>
  <c r="AT12" i="4"/>
  <c r="AU12" i="4" s="1"/>
  <c r="AT5" i="4"/>
  <c r="AU5" i="4" s="1"/>
  <c r="AT10" i="4"/>
  <c r="AU10" i="4" s="1"/>
  <c r="AT13" i="4"/>
  <c r="AU13" i="4" s="1"/>
  <c r="AT9" i="4"/>
  <c r="AU9" i="4" s="1"/>
  <c r="AT8" i="4"/>
  <c r="AU8" i="4" s="1"/>
  <c r="AT19" i="4"/>
  <c r="AU19" i="4" s="1"/>
  <c r="AT7" i="4"/>
  <c r="AU7" i="4" s="1"/>
  <c r="AU67" i="4"/>
</calcChain>
</file>

<file path=xl/sharedStrings.xml><?xml version="1.0" encoding="utf-8"?>
<sst xmlns="http://schemas.openxmlformats.org/spreadsheetml/2006/main" count="1601" uniqueCount="324">
  <si>
    <t>throttleFlt, deg</t>
  </si>
  <si>
    <t>v4, vdc</t>
  </si>
  <si>
    <t>Vemf, V pk-pk</t>
  </si>
  <si>
    <t>numPoles</t>
  </si>
  <si>
    <t>Kv</t>
  </si>
  <si>
    <t>Vc</t>
  </si>
  <si>
    <t>max RPM</t>
  </si>
  <si>
    <t>Throttle, deg</t>
  </si>
  <si>
    <t>Calc Ng from Throttle, rpm</t>
  </si>
  <si>
    <t>for 100% Ng at</t>
  </si>
  <si>
    <t>Charger V, vdc</t>
  </si>
  <si>
    <t>Charger I, A</t>
  </si>
  <si>
    <t>Charger Pwr, W</t>
  </si>
  <si>
    <t>THTL_MIN</t>
  </si>
  <si>
    <t>POT_MIN</t>
  </si>
  <si>
    <t>POT_MAX</t>
  </si>
  <si>
    <t>F2V_MIN</t>
  </si>
  <si>
    <t>F2V_MAX</t>
  </si>
  <si>
    <t>THTL_MAX</t>
  </si>
  <si>
    <t>potValue, v</t>
  </si>
  <si>
    <t>throttle, deg</t>
  </si>
  <si>
    <t>P_LT_NG</t>
  </si>
  <si>
    <t>vf2v, v</t>
  </si>
  <si>
    <t>Tng, micros</t>
  </si>
  <si>
    <t>FreqNg, Hz</t>
  </si>
  <si>
    <t>Ng, RPM</t>
  </si>
  <si>
    <t>Ng, %</t>
  </si>
  <si>
    <t>RPM_P</t>
  </si>
  <si>
    <t>Key</t>
  </si>
  <si>
    <t>User Inputs</t>
  </si>
  <si>
    <t>Calculated</t>
  </si>
  <si>
    <t>Entry to potESC.ino</t>
  </si>
  <si>
    <t>Motor</t>
  </si>
  <si>
    <t>LM2907N Circuit</t>
  </si>
  <si>
    <t>watts max ESC output</t>
  </si>
  <si>
    <t>ESC</t>
  </si>
  <si>
    <t>Enter 'value' until 100% Ng at max ESC watts</t>
  </si>
  <si>
    <t>Enter AD Scalings</t>
  </si>
  <si>
    <t>Computed Values</t>
  </si>
  <si>
    <t>Test Data</t>
  </si>
  <si>
    <t>what works</t>
  </si>
  <si>
    <t>nf</t>
  </si>
  <si>
    <t>ng</t>
  </si>
  <si>
    <t>freq</t>
  </si>
  <si>
    <t>same as Arduino</t>
  </si>
  <si>
    <t>Charger Pwr, SHP</t>
  </si>
  <si>
    <t>Ng Torque, ft-lbf</t>
  </si>
  <si>
    <t>dQ/dNg, ft-lbf/rpm</t>
  </si>
  <si>
    <t>Tau</t>
  </si>
  <si>
    <t>avg=</t>
  </si>
  <si>
    <t>TTL, ms</t>
  </si>
  <si>
    <t>original throttle, deg</t>
  </si>
  <si>
    <t>ttl, ms</t>
  </si>
  <si>
    <t>cal thtl</t>
  </si>
  <si>
    <t>-----&gt;</t>
  </si>
  <si>
    <t>10/13/2016 determined to scale deg throttle to 1000-2000 microseconds by setting in code for Servo</t>
  </si>
  <si>
    <t>Entries for potESC.ino Arduino</t>
  </si>
  <si>
    <t>Entries for potESC.ino Photon</t>
  </si>
  <si>
    <t>Calc Throttle from Ng, deg</t>
  </si>
  <si>
    <t>P_TH_NG</t>
  </si>
  <si>
    <t>Force NG(TH) to 0,0 so shutoff and min TTL at startup for initializing ESCs</t>
  </si>
  <si>
    <t>ln(Throttle)</t>
  </si>
  <si>
    <t>THNG0</t>
  </si>
  <si>
    <t>model throttle from vpot</t>
  </si>
  <si>
    <t>Model Ng from Model Throttle, %</t>
  </si>
  <si>
    <t>throttle for Ng=0</t>
  </si>
  <si>
    <t>simulate vpot from throttle</t>
  </si>
  <si>
    <t>Model Ng from Model Throttle, rpm</t>
  </si>
  <si>
    <t>P_NG_Q</t>
  </si>
  <si>
    <t xml:space="preserve">Ra </t>
  </si>
  <si>
    <t>La</t>
  </si>
  <si>
    <t xml:space="preserve">Kvrps </t>
  </si>
  <si>
    <t>Kt</t>
  </si>
  <si>
    <t>r/s / V</t>
  </si>
  <si>
    <t>ft-lbf/A</t>
  </si>
  <si>
    <t>H</t>
  </si>
  <si>
    <t>O</t>
  </si>
  <si>
    <t>rpm/V</t>
  </si>
  <si>
    <t>TauG</t>
  </si>
  <si>
    <t>J</t>
  </si>
  <si>
    <t>rpm/s / ft-lbf</t>
  </si>
  <si>
    <t>Model TauG</t>
  </si>
  <si>
    <t>Model TauA</t>
  </si>
  <si>
    <t>Model Inner Gain</t>
  </si>
  <si>
    <t>Model dQgdNg, ft-lbf/rpm</t>
  </si>
  <si>
    <t>Model Qg from Model Ng, ft-lbf</t>
  </si>
  <si>
    <t>P_N_SHP</t>
  </si>
  <si>
    <t>P_N_Q</t>
  </si>
  <si>
    <t>Model SHPg from Model Ng, shp</t>
  </si>
  <si>
    <t>pwr conn, shp</t>
  </si>
  <si>
    <t>pwr unconn, shp</t>
  </si>
  <si>
    <t>Ng Torque Backwards unconn, ft-lbf</t>
  </si>
  <si>
    <t>P_NG_QG</t>
  </si>
  <si>
    <t>mm</t>
  </si>
  <si>
    <t>gm</t>
  </si>
  <si>
    <t>J=</t>
  </si>
  <si>
    <t>lbm-in^2</t>
  </si>
  <si>
    <t>lbm-ft^2</t>
  </si>
  <si>
    <t>ft-lbf/(rpm/sec)</t>
  </si>
  <si>
    <t>Model TauT</t>
  </si>
  <si>
    <t>Nt, %</t>
  </si>
  <si>
    <t>Model Nt from Model Ng, %</t>
  </si>
  <si>
    <t>Model Nt from Model Ng, rpm</t>
  </si>
  <si>
    <t>Model SHPf from Model Nt, shp</t>
  </si>
  <si>
    <t>Model Qt from Model Nt, ft-lbf</t>
  </si>
  <si>
    <t>Model dQtdNt, ft-lbf/rpm</t>
  </si>
  <si>
    <t>Nt for 0% Ng</t>
  </si>
  <si>
    <t>Model pcntRef from Model Ng, %</t>
  </si>
  <si>
    <t>Model Ng from pcntRef at RESET, %</t>
  </si>
  <si>
    <t>pcntRef, %</t>
  </si>
  <si>
    <t>Ttur, micros</t>
  </si>
  <si>
    <t>tur,RPM</t>
  </si>
  <si>
    <t>with tur</t>
  </si>
  <si>
    <t>Calc NG from Nt, rpm</t>
  </si>
  <si>
    <t>Calc Ng from Nt, %</t>
  </si>
  <si>
    <t>FreqTur, Hz</t>
  </si>
  <si>
    <t>Reverse/Tur connected</t>
  </si>
  <si>
    <t>Reverse/Tur not connected</t>
  </si>
  <si>
    <t>JtEst, ft-lbf/(rpm/sec)</t>
  </si>
  <si>
    <t>JtEst, lbm-ft^2</t>
  </si>
  <si>
    <t>JtEst, lbm-in^2</t>
  </si>
  <si>
    <t>P_V4_NT</t>
  </si>
  <si>
    <t>P_NG_NT</t>
  </si>
  <si>
    <t>P_NT_NG</t>
  </si>
  <si>
    <t>P_P_PNT</t>
  </si>
  <si>
    <t>Calc tur, rpm</t>
  </si>
  <si>
    <t>Calc tur, %</t>
  </si>
  <si>
    <t>tur, %</t>
  </si>
  <si>
    <t>Rt=</t>
  </si>
  <si>
    <t>Jt=</t>
  </si>
  <si>
    <t>P_NT_QT</t>
  </si>
  <si>
    <t>Measured TauT, s</t>
  </si>
  <si>
    <t>Nt, rpm</t>
  </si>
  <si>
    <t>P_PNT_TAU</t>
  </si>
  <si>
    <t>Inertia Turbine Only (need motor***)</t>
  </si>
  <si>
    <t>Jm</t>
  </si>
  <si>
    <t>Nt, RPM</t>
  </si>
  <si>
    <t>Ng Pwr, SHP</t>
  </si>
  <si>
    <t>Model PwrG from Model Ng*Q, shp</t>
  </si>
  <si>
    <t>Est Qt</t>
  </si>
  <si>
    <t>Est Pwr, shp</t>
  </si>
  <si>
    <t>Rm=</t>
  </si>
  <si>
    <t>at most</t>
  </si>
  <si>
    <t>Lm=</t>
  </si>
  <si>
    <t>Mt=</t>
  </si>
  <si>
    <t>Mm=</t>
  </si>
  <si>
    <t>1/3*MR^2</t>
  </si>
  <si>
    <t>1/2*MR^2</t>
  </si>
  <si>
    <t>lbm</t>
  </si>
  <si>
    <t>Ng Total Torque, ft-lbf</t>
  </si>
  <si>
    <t>Ng Total  Torque Backwards conn, ft-lbf</t>
  </si>
  <si>
    <t>Ng Aero Torque Backwards conn, ft-lbf</t>
  </si>
  <si>
    <t>Power G, shp</t>
  </si>
  <si>
    <t>Power T, shp</t>
  </si>
  <si>
    <t>max Thrust</t>
  </si>
  <si>
    <t>lbf</t>
  </si>
  <si>
    <t>watts</t>
  </si>
  <si>
    <t>Thrust, N</t>
  </si>
  <si>
    <t>N</t>
  </si>
  <si>
    <t>Power From Thrust, W</t>
  </si>
  <si>
    <t>air density</t>
  </si>
  <si>
    <t>kg/m^3</t>
  </si>
  <si>
    <t>Flow area</t>
  </si>
  <si>
    <t>m^3</t>
  </si>
  <si>
    <t>Measured dQdN, ft-lbf/rpm</t>
  </si>
  <si>
    <t>Vw, m/s</t>
  </si>
  <si>
    <t>Vw, mph</t>
  </si>
  <si>
    <t>Vt, m/s</t>
  </si>
  <si>
    <t>Dia=</t>
  </si>
  <si>
    <t>SLS Std Day</t>
  </si>
  <si>
    <t>Ng Pwr, W</t>
  </si>
  <si>
    <t>Efficiency</t>
  </si>
  <si>
    <t>dCpdLambda</t>
  </si>
  <si>
    <t>Measured dQdN, N-m/rpm</t>
  </si>
  <si>
    <t>Beta=</t>
  </si>
  <si>
    <t>deg</t>
  </si>
  <si>
    <t>angle of attack trailing edge turbine</t>
  </si>
  <si>
    <t>DENS_SI</t>
  </si>
  <si>
    <t>AREA_SI</t>
  </si>
  <si>
    <t>RAT_THR_SI</t>
  </si>
  <si>
    <t>DCPDL</t>
  </si>
  <si>
    <t>P = rho / 2 * A * Vw^3 * Cp</t>
  </si>
  <si>
    <t>LAMBDA</t>
  </si>
  <si>
    <t>NM_2_FTLBF</t>
  </si>
  <si>
    <t>JT</t>
  </si>
  <si>
    <t>Model TauT from wind</t>
  </si>
  <si>
    <t>P^2 = T^3 / (4 rho A)</t>
  </si>
  <si>
    <t>P ~ N^3</t>
  </si>
  <si>
    <t>T = Vw^2 A rho</t>
  </si>
  <si>
    <t>==&gt;</t>
  </si>
  <si>
    <t>Vw ~ Ng</t>
  </si>
  <si>
    <t>Nt ~ Vw</t>
  </si>
  <si>
    <t>Nt ~ Ng</t>
  </si>
  <si>
    <t>Vw = sqrt ( T / A / rho)</t>
  </si>
  <si>
    <t>Cp = 0</t>
  </si>
  <si>
    <t>Beta = constant</t>
  </si>
  <si>
    <t xml:space="preserve">==&gt; </t>
  </si>
  <si>
    <t>freewheeling</t>
  </si>
  <si>
    <t>Q = P / N</t>
  </si>
  <si>
    <t>D_SI</t>
  </si>
  <si>
    <t>dCpdLambda=constant…not sure about this because taut not verified</t>
  </si>
  <si>
    <t>n/a</t>
  </si>
  <si>
    <t>DCPDLAMBDA</t>
  </si>
  <si>
    <t>Model TauT Wind</t>
  </si>
  <si>
    <t>Torque T, ft-lbf</t>
  </si>
  <si>
    <t>dQdN, ft-lbf/rpm</t>
  </si>
  <si>
    <t>slope ft-lbf/rpm</t>
  </si>
  <si>
    <t>Torque G, ft-lbf</t>
  </si>
  <si>
    <t>Fit Nt, %</t>
  </si>
  <si>
    <t>Fit Tau</t>
  </si>
  <si>
    <t>from CalPhotonTurnigy</t>
  </si>
  <si>
    <t>DELTAV</t>
  </si>
  <si>
    <t>Explained by wind turbine equations vs. Vw</t>
  </si>
  <si>
    <t>Lambda tip speed ratio</t>
  </si>
  <si>
    <t>lambda=constant  ****verified see chart below</t>
  </si>
  <si>
    <t>dCpdLam = dQtdNt / (rho D A (Vw-Vbias)^2/4/Lam)/(pi D / 60 / (Vw-Vbias))</t>
  </si>
  <si>
    <t>Vbias is speed that Nt starts to respond</t>
  </si>
  <si>
    <t>dQtdNt = dQtdLam * dLamdNt = dCpdLam*(rho D A (Vw-Vbias)^2 / 4 / Lam)*(pi D / 60 / (Vw-Vbias))</t>
  </si>
  <si>
    <t>FG_SI</t>
  </si>
  <si>
    <t>From fr_OL_P_T_461_var_06_1ms.xlsx/summaryFit</t>
  </si>
  <si>
    <t>Set Nt</t>
  </si>
  <si>
    <t>Description</t>
  </si>
  <si>
    <t>DC Power Overhead</t>
  </si>
  <si>
    <t>Lowest Ng</t>
  </si>
  <si>
    <t>First Nt</t>
  </si>
  <si>
    <t>Dynamic Nt #1</t>
  </si>
  <si>
    <t>Dynamic Nt #2</t>
  </si>
  <si>
    <t>Dynamic Nt #3</t>
  </si>
  <si>
    <t>Dynamic Nt #4</t>
  </si>
  <si>
    <t>Dynamic Nt #5</t>
  </si>
  <si>
    <t>Dynamic Nt #6</t>
  </si>
  <si>
    <t>Dynamic Nt #7</t>
  </si>
  <si>
    <t>Dynamic Nt #8</t>
  </si>
  <si>
    <t>Max</t>
  </si>
  <si>
    <t>tbd</t>
  </si>
  <si>
    <t>Calibration sheet</t>
  </si>
  <si>
    <t>Calibrate the ESC first</t>
  </si>
  <si>
    <t>Update the Arduino software</t>
  </si>
  <si>
    <t>Enter blue highlighted items into myCLaw.h</t>
  </si>
  <si>
    <t>Run the points below</t>
  </si>
  <si>
    <t>Run the frequency response fr_</t>
  </si>
  <si>
    <t>Enter results of fr_ into table lower right corner this sheet</t>
  </si>
  <si>
    <t>From fr_a1_t1_e1_g1b_t1a.xlsx</t>
  </si>
  <si>
    <t xml:space="preserve">Hand tune DELTAV </t>
  </si>
  <si>
    <t>Adjust</t>
  </si>
  <si>
    <t xml:space="preserve">for 100% Ng at </t>
  </si>
  <si>
    <t>Fan Rotor</t>
  </si>
  <si>
    <t>Dia</t>
  </si>
  <si>
    <t>Dia spinner</t>
  </si>
  <si>
    <t>Air</t>
  </si>
  <si>
    <t>Dens</t>
  </si>
  <si>
    <t>Thtl</t>
  </si>
  <si>
    <t xml:space="preserve">min  </t>
  </si>
  <si>
    <t xml:space="preserve">max  </t>
  </si>
  <si>
    <t>deg Throttle</t>
  </si>
  <si>
    <t>Power</t>
  </si>
  <si>
    <t>W max</t>
  </si>
  <si>
    <t>Fn</t>
  </si>
  <si>
    <t>V Pot</t>
  </si>
  <si>
    <t>Thrust Power, W</t>
  </si>
  <si>
    <t>Overall Efficiency</t>
  </si>
  <si>
    <t>none</t>
  </si>
  <si>
    <t>m</t>
  </si>
  <si>
    <t>m/s</t>
  </si>
  <si>
    <t>m^2</t>
  </si>
  <si>
    <t>v</t>
  </si>
  <si>
    <t>rpm/%</t>
  </si>
  <si>
    <t>rpm</t>
  </si>
  <si>
    <t>ft-lbf</t>
  </si>
  <si>
    <t>ft-lbf/N-m</t>
  </si>
  <si>
    <t>// Constants always defined -  potESC.ino #ifdef Arduino</t>
  </si>
  <si>
    <t>// See calibration&lt;date&gt;.xlsx - myCLAW.h</t>
  </si>
  <si>
    <t>// Ard1_Turn1_ESC1_G1b_T1a - myCLAW.h</t>
  </si>
  <si>
    <t>Meas QdN, ft-lbf/rpm</t>
  </si>
  <si>
    <t>Meas dQdN, N-m/rpm</t>
  </si>
  <si>
    <t>Entry to myCLAW.h and potESC.ino</t>
  </si>
  <si>
    <t>Check that Nt corresponding to entry in column AG lines up with Nt from Z in Tau data</t>
  </si>
  <si>
    <t>Derived</t>
  </si>
  <si>
    <t>TauT Design, s</t>
  </si>
  <si>
    <t>TLD_S</t>
  </si>
  <si>
    <t>LG_S</t>
  </si>
  <si>
    <t>TLD_L</t>
  </si>
  <si>
    <t>LG_L</t>
  </si>
  <si>
    <t>tldF=.15, tlgF=.03</t>
  </si>
  <si>
    <t>matlabTuning.xlsx</t>
  </si>
  <si>
    <t>tldF</t>
  </si>
  <si>
    <t>tlgF</t>
  </si>
  <si>
    <t>xAll</t>
  </si>
  <si>
    <t>Scheduled</t>
  </si>
  <si>
    <t>Fixed lead</t>
  </si>
  <si>
    <t>// Ard2_Turn2_ESC2_G2b_T2a - myCLAW.h</t>
  </si>
  <si>
    <t>From fr_a2_t2_e2_g2b_t2a.xlsx</t>
  </si>
  <si>
    <t>cal point</t>
  </si>
  <si>
    <t>From fr_a3_t3_e3_g3b_t3a.xlsx</t>
  </si>
  <si>
    <t>From fr_a4_t4_e4_g4b_t4a.xlsx</t>
  </si>
  <si>
    <t>Calc Ng, %</t>
  </si>
  <si>
    <t>// Ard4_Turn4_ESC4_G4b_T4a - myCLAW.h</t>
  </si>
  <si>
    <t>// Ard3_Turn3_ESC3_G3b_T3a - myCLAW.h</t>
  </si>
  <si>
    <t>Entry to myCLAW.h and potESC.ino; same between units</t>
  </si>
  <si>
    <t>Meas TauT1, s</t>
  </si>
  <si>
    <t>Meas TauT2, s</t>
  </si>
  <si>
    <t>Meas TauT3, s</t>
  </si>
  <si>
    <t>Meas TauT4, s</t>
  </si>
  <si>
    <t>P_LT_NG_END</t>
  </si>
  <si>
    <t>T_BRK</t>
  </si>
  <si>
    <t>%rpm</t>
  </si>
  <si>
    <t>lnT_T</t>
  </si>
  <si>
    <t>pcng_T</t>
  </si>
  <si>
    <t>n</t>
  </si>
  <si>
    <t>T</t>
  </si>
  <si>
    <t>Tx</t>
  </si>
  <si>
    <t>pcng_Tx</t>
  </si>
  <si>
    <t>lnT_Tx</t>
  </si>
  <si>
    <t>modPcng</t>
  </si>
  <si>
    <t>thr</t>
  </si>
  <si>
    <t>state</t>
  </si>
  <si>
    <t>err</t>
  </si>
  <si>
    <t>pcntSenseM</t>
  </si>
  <si>
    <t>pcntSense</t>
  </si>
  <si>
    <t>pcntref</t>
  </si>
  <si>
    <t>vpot</t>
  </si>
  <si>
    <t>cl</t>
  </si>
  <si>
    <t>time</t>
  </si>
  <si>
    <t>pcngDerived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</si>
</sst>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0.0000"/>
    <numFmt numFmtId="166" formatCode="0.000"/>
    <numFmt numFmtId="167" formatCode="0E+00"/>
    <numFmt numFmtId="168" formatCode="0.000E+00"/>
    <numFmt numFmtId="169" formatCode="0.00000"/>
    <numFmt numFmtId="170" formatCode="0.000000"/>
  </numFmts>
  <fonts count="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wrapText="1"/>
    </xf>
    <xf numFmtId="1" fontId="0" fillId="0" borderId="0" xfId="0" applyNumberFormat="1" applyFill="1"/>
    <xf numFmtId="164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" borderId="0" xfId="0" applyNumberFormat="1" applyFill="1" applyAlignment="1">
      <alignment horizontal="left"/>
    </xf>
    <xf numFmtId="1" fontId="0" fillId="3" borderId="0" xfId="0" applyNumberFormat="1" applyFill="1" applyAlignment="1">
      <alignment horizontal="center"/>
    </xf>
    <xf numFmtId="1" fontId="0" fillId="2" borderId="0" xfId="0" applyNumberFormat="1" applyFill="1" applyAlignment="1">
      <alignment horizontal="left"/>
    </xf>
    <xf numFmtId="1" fontId="0" fillId="2" borderId="0" xfId="0" applyNumberFormat="1" applyFill="1" applyAlignment="1">
      <alignment horizontal="center"/>
    </xf>
    <xf numFmtId="1" fontId="0" fillId="5" borderId="0" xfId="0" applyNumberFormat="1" applyFill="1" applyAlignment="1">
      <alignment horizontal="left"/>
    </xf>
    <xf numFmtId="1" fontId="0" fillId="5" borderId="0" xfId="0" applyNumberFormat="1" applyFill="1" applyAlignment="1">
      <alignment horizontal="center"/>
    </xf>
    <xf numFmtId="0" fontId="0" fillId="0" borderId="1" xfId="0" applyBorder="1"/>
    <xf numFmtId="0" fontId="0" fillId="3" borderId="2" xfId="0" applyFill="1" applyBorder="1"/>
    <xf numFmtId="0" fontId="0" fillId="0" borderId="3" xfId="0" applyBorder="1"/>
    <xf numFmtId="0" fontId="0" fillId="3" borderId="4" xfId="0" applyFill="1" applyBorder="1"/>
    <xf numFmtId="0" fontId="0" fillId="0" borderId="5" xfId="0" applyBorder="1"/>
    <xf numFmtId="0" fontId="0" fillId="3" borderId="6" xfId="0" applyFill="1" applyBorder="1"/>
    <xf numFmtId="0" fontId="0" fillId="0" borderId="2" xfId="0" applyBorder="1" applyAlignment="1">
      <alignment wrapText="1"/>
    </xf>
    <xf numFmtId="0" fontId="0" fillId="3" borderId="3" xfId="0" applyFill="1" applyBorder="1"/>
    <xf numFmtId="0" fontId="0" fillId="3" borderId="4" xfId="0" applyFill="1" applyBorder="1" applyAlignment="1">
      <alignment horizontal="center"/>
    </xf>
    <xf numFmtId="0" fontId="0" fillId="3" borderId="5" xfId="0" applyFill="1" applyBorder="1"/>
    <xf numFmtId="0" fontId="0" fillId="3" borderId="6" xfId="0" applyFill="1" applyBorder="1" applyAlignment="1">
      <alignment horizontal="center"/>
    </xf>
    <xf numFmtId="0" fontId="0" fillId="0" borderId="7" xfId="0" applyBorder="1"/>
    <xf numFmtId="0" fontId="0" fillId="0" borderId="2" xfId="0" applyBorder="1"/>
    <xf numFmtId="0" fontId="0" fillId="0" borderId="0" xfId="0" applyBorder="1"/>
    <xf numFmtId="0" fontId="0" fillId="0" borderId="4" xfId="0" applyBorder="1"/>
    <xf numFmtId="0" fontId="0" fillId="0" borderId="8" xfId="0" applyBorder="1"/>
    <xf numFmtId="0" fontId="0" fillId="0" borderId="6" xfId="0" applyBorder="1"/>
    <xf numFmtId="0" fontId="0" fillId="3" borderId="9" xfId="0" applyFill="1" applyBorder="1"/>
    <xf numFmtId="0" fontId="0" fillId="0" borderId="10" xfId="0" applyBorder="1"/>
    <xf numFmtId="0" fontId="0" fillId="0" borderId="10" xfId="0" applyFill="1" applyBorder="1" applyAlignment="1">
      <alignment horizontal="center"/>
    </xf>
    <xf numFmtId="0" fontId="0" fillId="0" borderId="11" xfId="0" applyBorder="1"/>
    <xf numFmtId="0" fontId="0" fillId="0" borderId="9" xfId="0" applyBorder="1"/>
    <xf numFmtId="164" fontId="0" fillId="2" borderId="10" xfId="0" applyNumberFormat="1" applyFill="1" applyBorder="1"/>
    <xf numFmtId="0" fontId="0" fillId="3" borderId="10" xfId="0" applyFill="1" applyBorder="1"/>
    <xf numFmtId="0" fontId="0" fillId="0" borderId="11" xfId="0" applyFill="1" applyBorder="1" applyAlignment="1">
      <alignment horizontal="center"/>
    </xf>
    <xf numFmtId="0" fontId="0" fillId="0" borderId="7" xfId="0" applyBorder="1" applyAlignment="1">
      <alignment wrapText="1"/>
    </xf>
    <xf numFmtId="0" fontId="0" fillId="2" borderId="3" xfId="0" applyFill="1" applyBorder="1"/>
    <xf numFmtId="0" fontId="0" fillId="2" borderId="0" xfId="0" applyFill="1" applyBorder="1"/>
    <xf numFmtId="0" fontId="0" fillId="0" borderId="0" xfId="0" applyFill="1" applyBorder="1"/>
    <xf numFmtId="0" fontId="0" fillId="2" borderId="4" xfId="0" applyFill="1" applyBorder="1"/>
    <xf numFmtId="0" fontId="0" fillId="0" borderId="8" xfId="0" applyFill="1" applyBorder="1"/>
    <xf numFmtId="0" fontId="0" fillId="2" borderId="6" xfId="0" applyFill="1" applyBorder="1"/>
    <xf numFmtId="0" fontId="0" fillId="2" borderId="1" xfId="0" applyFill="1" applyBorder="1"/>
    <xf numFmtId="164" fontId="0" fillId="2" borderId="7" xfId="0" applyNumberFormat="1" applyFill="1" applyBorder="1"/>
    <xf numFmtId="0" fontId="0" fillId="2" borderId="7" xfId="0" applyFill="1" applyBorder="1"/>
    <xf numFmtId="0" fontId="0" fillId="2" borderId="2" xfId="0" applyFill="1" applyBorder="1"/>
    <xf numFmtId="1" fontId="0" fillId="2" borderId="0" xfId="0" applyNumberFormat="1" applyFill="1" applyBorder="1"/>
    <xf numFmtId="164" fontId="0" fillId="2" borderId="0" xfId="0" applyNumberFormat="1" applyFill="1" applyBorder="1"/>
    <xf numFmtId="0" fontId="0" fillId="2" borderId="5" xfId="0" applyFill="1" applyBorder="1"/>
    <xf numFmtId="1" fontId="0" fillId="2" borderId="8" xfId="0" applyNumberFormat="1" applyFill="1" applyBorder="1"/>
    <xf numFmtId="0" fontId="0" fillId="0" borderId="3" xfId="0" applyFill="1" applyBorder="1"/>
    <xf numFmtId="0" fontId="0" fillId="3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5" borderId="1" xfId="0" applyNumberFormat="1" applyFill="1" applyBorder="1" applyAlignment="1">
      <alignment horizontal="left"/>
    </xf>
    <xf numFmtId="1" fontId="0" fillId="5" borderId="7" xfId="0" applyNumberFormat="1" applyFill="1" applyBorder="1" applyAlignment="1">
      <alignment horizontal="left"/>
    </xf>
    <xf numFmtId="0" fontId="0" fillId="0" borderId="7" xfId="0" applyFill="1" applyBorder="1"/>
    <xf numFmtId="1" fontId="0" fillId="5" borderId="3" xfId="0" applyNumberFormat="1" applyFill="1" applyBorder="1" applyAlignment="1">
      <alignment horizontal="left"/>
    </xf>
    <xf numFmtId="1" fontId="0" fillId="5" borderId="0" xfId="0" applyNumberFormat="1" applyFill="1" applyBorder="1" applyAlignment="1">
      <alignment horizontal="left"/>
    </xf>
    <xf numFmtId="1" fontId="0" fillId="5" borderId="0" xfId="0" applyNumberFormat="1" applyFill="1" applyBorder="1"/>
    <xf numFmtId="1" fontId="0" fillId="5" borderId="4" xfId="0" applyNumberFormat="1" applyFill="1" applyBorder="1"/>
    <xf numFmtId="165" fontId="0" fillId="5" borderId="0" xfId="0" applyNumberFormat="1" applyFill="1" applyBorder="1"/>
    <xf numFmtId="1" fontId="0" fillId="5" borderId="5" xfId="0" applyNumberFormat="1" applyFill="1" applyBorder="1" applyAlignment="1">
      <alignment horizontal="left"/>
    </xf>
    <xf numFmtId="1" fontId="0" fillId="5" borderId="8" xfId="0" applyNumberFormat="1" applyFill="1" applyBorder="1" applyAlignment="1">
      <alignment horizontal="left"/>
    </xf>
    <xf numFmtId="165" fontId="0" fillId="5" borderId="8" xfId="0" applyNumberFormat="1" applyFill="1" applyBorder="1"/>
    <xf numFmtId="0" fontId="0" fillId="3" borderId="12" xfId="0" applyFill="1" applyBorder="1" applyAlignment="1">
      <alignment horizontal="center"/>
    </xf>
    <xf numFmtId="0" fontId="0" fillId="3" borderId="13" xfId="0" applyFill="1" applyBorder="1"/>
    <xf numFmtId="0" fontId="0" fillId="3" borderId="14" xfId="0" applyFill="1" applyBorder="1" applyAlignment="1">
      <alignment horizontal="center" wrapText="1"/>
    </xf>
    <xf numFmtId="0" fontId="0" fillId="3" borderId="15" xfId="0" applyFill="1" applyBorder="1" applyAlignment="1">
      <alignment horizontal="center" wrapText="1"/>
    </xf>
    <xf numFmtId="0" fontId="0" fillId="3" borderId="16" xfId="0" applyFill="1" applyBorder="1"/>
    <xf numFmtId="0" fontId="0" fillId="3" borderId="17" xfId="0" applyFill="1" applyBorder="1" applyAlignment="1">
      <alignment horizontal="center"/>
    </xf>
    <xf numFmtId="0" fontId="0" fillId="3" borderId="18" xfId="0" applyFill="1" applyBorder="1"/>
    <xf numFmtId="0" fontId="0" fillId="3" borderId="1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21" xfId="0" applyFill="1" applyBorder="1"/>
    <xf numFmtId="0" fontId="0" fillId="3" borderId="22" xfId="0" applyFill="1" applyBorder="1" applyAlignment="1">
      <alignment horizontal="center" wrapText="1"/>
    </xf>
    <xf numFmtId="0" fontId="0" fillId="3" borderId="23" xfId="0" applyFill="1" applyBorder="1" applyAlignment="1">
      <alignment horizontal="center" wrapText="1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164" fontId="0" fillId="5" borderId="7" xfId="0" applyNumberFormat="1" applyFill="1" applyBorder="1" applyAlignment="1">
      <alignment horizontal="left"/>
    </xf>
    <xf numFmtId="0" fontId="0" fillId="6" borderId="0" xfId="0" applyFill="1" applyAlignment="1">
      <alignment horizontal="center"/>
    </xf>
    <xf numFmtId="2" fontId="0" fillId="2" borderId="4" xfId="0" applyNumberFormat="1" applyFill="1" applyBorder="1" applyAlignment="1">
      <alignment horizontal="center"/>
    </xf>
    <xf numFmtId="164" fontId="0" fillId="5" borderId="0" xfId="0" applyNumberFormat="1" applyFill="1" applyBorder="1" applyAlignment="1">
      <alignment horizontal="left"/>
    </xf>
    <xf numFmtId="2" fontId="0" fillId="5" borderId="0" xfId="0" applyNumberFormat="1" applyFill="1" applyBorder="1" applyAlignment="1">
      <alignment horizontal="left"/>
    </xf>
    <xf numFmtId="2" fontId="0" fillId="5" borderId="0" xfId="0" applyNumberFormat="1" applyFill="1" applyBorder="1"/>
    <xf numFmtId="1" fontId="0" fillId="0" borderId="0" xfId="0" applyNumberFormat="1" applyFill="1" applyBorder="1"/>
    <xf numFmtId="0" fontId="1" fillId="0" borderId="0" xfId="0" quotePrefix="1" applyFont="1"/>
    <xf numFmtId="166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3" borderId="24" xfId="0" applyFill="1" applyBorder="1"/>
    <xf numFmtId="0" fontId="0" fillId="3" borderId="25" xfId="0" applyFill="1" applyBorder="1" applyAlignment="1">
      <alignment horizontal="center" wrapText="1"/>
    </xf>
    <xf numFmtId="0" fontId="0" fillId="3" borderId="26" xfId="0" applyFill="1" applyBorder="1" applyAlignment="1">
      <alignment horizontal="center" wrapText="1"/>
    </xf>
    <xf numFmtId="167" fontId="0" fillId="3" borderId="25" xfId="0" applyNumberFormat="1" applyFill="1" applyBorder="1" applyAlignment="1">
      <alignment horizontal="center" wrapText="1"/>
    </xf>
    <xf numFmtId="164" fontId="0" fillId="2" borderId="8" xfId="0" applyNumberFormat="1" applyFill="1" applyBorder="1"/>
    <xf numFmtId="167" fontId="0" fillId="3" borderId="14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left"/>
    </xf>
    <xf numFmtId="167" fontId="0" fillId="3" borderId="12" xfId="0" applyNumberFormat="1" applyFill="1" applyBorder="1" applyAlignment="1">
      <alignment horizontal="center"/>
    </xf>
    <xf numFmtId="2" fontId="0" fillId="3" borderId="12" xfId="0" applyNumberFormat="1" applyFill="1" applyBorder="1" applyAlignment="1">
      <alignment horizontal="center"/>
    </xf>
    <xf numFmtId="1" fontId="0" fillId="2" borderId="5" xfId="0" applyNumberFormat="1" applyFill="1" applyBorder="1" applyAlignment="1">
      <alignment horizontal="left"/>
    </xf>
    <xf numFmtId="0" fontId="0" fillId="2" borderId="8" xfId="0" applyFill="1" applyBorder="1"/>
    <xf numFmtId="0" fontId="0" fillId="3" borderId="12" xfId="0" applyFill="1" applyBorder="1" applyAlignment="1">
      <alignment horizontal="center" wrapText="1"/>
    </xf>
    <xf numFmtId="0" fontId="0" fillId="0" borderId="12" xfId="0" applyFill="1" applyBorder="1" applyAlignment="1">
      <alignment horizontal="center" wrapText="1"/>
    </xf>
    <xf numFmtId="0" fontId="0" fillId="2" borderId="12" xfId="0" applyFill="1" applyBorder="1"/>
    <xf numFmtId="2" fontId="0" fillId="3" borderId="12" xfId="0" applyNumberFormat="1" applyFill="1" applyBorder="1" applyAlignment="1">
      <alignment horizontal="center" wrapText="1"/>
    </xf>
    <xf numFmtId="0" fontId="0" fillId="0" borderId="16" xfId="0" applyFill="1" applyBorder="1"/>
    <xf numFmtId="0" fontId="0" fillId="0" borderId="17" xfId="0" applyFill="1" applyBorder="1" applyAlignment="1">
      <alignment horizontal="center" wrapText="1"/>
    </xf>
    <xf numFmtId="0" fontId="0" fillId="3" borderId="17" xfId="0" applyFill="1" applyBorder="1" applyAlignment="1">
      <alignment horizontal="center" wrapText="1"/>
    </xf>
    <xf numFmtId="0" fontId="0" fillId="0" borderId="18" xfId="0" applyFill="1" applyBorder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Fill="1" applyBorder="1"/>
    <xf numFmtId="168" fontId="0" fillId="2" borderId="2" xfId="0" applyNumberFormat="1" applyFill="1" applyBorder="1"/>
    <xf numFmtId="168" fontId="0" fillId="2" borderId="4" xfId="0" applyNumberFormat="1" applyFill="1" applyBorder="1"/>
    <xf numFmtId="168" fontId="0" fillId="2" borderId="6" xfId="0" applyNumberFormat="1" applyFill="1" applyBorder="1"/>
    <xf numFmtId="168" fontId="0" fillId="5" borderId="0" xfId="0" applyNumberFormat="1" applyFill="1" applyBorder="1"/>
    <xf numFmtId="168" fontId="0" fillId="5" borderId="8" xfId="0" applyNumberFormat="1" applyFill="1" applyBorder="1"/>
    <xf numFmtId="168" fontId="0" fillId="5" borderId="6" xfId="0" applyNumberFormat="1" applyFill="1" applyBorder="1"/>
    <xf numFmtId="169" fontId="0" fillId="0" borderId="0" xfId="0" applyNumberFormat="1"/>
    <xf numFmtId="170" fontId="0" fillId="0" borderId="0" xfId="0" applyNumberFormat="1"/>
    <xf numFmtId="11" fontId="0" fillId="3" borderId="4" xfId="0" applyNumberFormat="1" applyFill="1" applyBorder="1"/>
    <xf numFmtId="164" fontId="0" fillId="3" borderId="4" xfId="0" applyNumberFormat="1" applyFill="1" applyBorder="1"/>
    <xf numFmtId="0" fontId="0" fillId="0" borderId="5" xfId="0" applyFill="1" applyBorder="1"/>
    <xf numFmtId="165" fontId="0" fillId="3" borderId="4" xfId="0" applyNumberFormat="1" applyFill="1" applyBorder="1"/>
    <xf numFmtId="11" fontId="0" fillId="3" borderId="6" xfId="0" applyNumberFormat="1" applyFill="1" applyBorder="1"/>
    <xf numFmtId="166" fontId="0" fillId="7" borderId="0" xfId="0" applyNumberFormat="1" applyFill="1"/>
    <xf numFmtId="2" fontId="0" fillId="7" borderId="0" xfId="0" applyNumberFormat="1" applyFill="1"/>
    <xf numFmtId="0" fontId="0" fillId="7" borderId="0" xfId="0" applyFill="1"/>
    <xf numFmtId="169" fontId="0" fillId="7" borderId="0" xfId="0" applyNumberFormat="1" applyFill="1"/>
    <xf numFmtId="170" fontId="0" fillId="7" borderId="0" xfId="0" applyNumberFormat="1" applyFill="1"/>
    <xf numFmtId="168" fontId="0" fillId="5" borderId="4" xfId="0" applyNumberFormat="1" applyFill="1" applyBorder="1"/>
    <xf numFmtId="0" fontId="0" fillId="4" borderId="12" xfId="0" applyFill="1" applyBorder="1" applyAlignment="1">
      <alignment horizontal="center"/>
    </xf>
    <xf numFmtId="0" fontId="0" fillId="4" borderId="12" xfId="0" applyFill="1" applyBorder="1" applyAlignment="1">
      <alignment horizontal="center" wrapText="1"/>
    </xf>
    <xf numFmtId="0" fontId="0" fillId="3" borderId="0" xfId="0" applyFill="1" applyAlignment="1">
      <alignment horizontal="center"/>
    </xf>
    <xf numFmtId="11" fontId="0" fillId="3" borderId="0" xfId="0" applyNumberFormat="1" applyFill="1" applyAlignment="1">
      <alignment horizontal="center"/>
    </xf>
    <xf numFmtId="0" fontId="0" fillId="0" borderId="27" xfId="0" applyFill="1" applyBorder="1"/>
    <xf numFmtId="168" fontId="0" fillId="3" borderId="6" xfId="0" applyNumberFormat="1" applyFill="1" applyBorder="1"/>
    <xf numFmtId="168" fontId="0" fillId="0" borderId="0" xfId="0" applyNumberFormat="1"/>
    <xf numFmtId="165" fontId="0" fillId="0" borderId="0" xfId="0" applyNumberFormat="1"/>
    <xf numFmtId="11" fontId="0" fillId="3" borderId="12" xfId="0" applyNumberFormat="1" applyFill="1" applyBorder="1" applyAlignment="1">
      <alignment horizontal="center" wrapText="1"/>
    </xf>
    <xf numFmtId="168" fontId="0" fillId="0" borderId="0" xfId="0" applyNumberFormat="1" applyFill="1" applyBorder="1"/>
    <xf numFmtId="169" fontId="0" fillId="0" borderId="0" xfId="0" applyNumberFormat="1" applyFill="1"/>
    <xf numFmtId="166" fontId="0" fillId="0" borderId="0" xfId="0" applyNumberFormat="1" applyFill="1"/>
    <xf numFmtId="2" fontId="0" fillId="0" borderId="0" xfId="0" applyNumberFormat="1" applyFill="1"/>
    <xf numFmtId="168" fontId="0" fillId="0" borderId="0" xfId="0" applyNumberFormat="1" applyFill="1"/>
    <xf numFmtId="0" fontId="0" fillId="3" borderId="7" xfId="0" applyFill="1" applyBorder="1"/>
    <xf numFmtId="0" fontId="0" fillId="0" borderId="2" xfId="0" applyFill="1" applyBorder="1" applyAlignment="1">
      <alignment horizontal="center"/>
    </xf>
    <xf numFmtId="2" fontId="0" fillId="3" borderId="8" xfId="0" applyNumberFormat="1" applyFill="1" applyBorder="1"/>
    <xf numFmtId="0" fontId="0" fillId="3" borderId="0" xfId="0" applyFill="1"/>
    <xf numFmtId="2" fontId="0" fillId="0" borderId="0" xfId="0" applyNumberFormat="1" applyAlignment="1">
      <alignment horizontal="center" wrapText="1"/>
    </xf>
    <xf numFmtId="166" fontId="0" fillId="2" borderId="0" xfId="0" applyNumberFormat="1" applyFill="1"/>
    <xf numFmtId="0" fontId="0" fillId="5" borderId="0" xfId="0" applyFill="1" applyBorder="1"/>
    <xf numFmtId="0" fontId="0" fillId="5" borderId="3" xfId="0" applyFill="1" applyBorder="1"/>
    <xf numFmtId="166" fontId="0" fillId="5" borderId="0" xfId="0" applyNumberFormat="1" applyFill="1" applyBorder="1"/>
    <xf numFmtId="166" fontId="0" fillId="2" borderId="0" xfId="0" applyNumberFormat="1" applyFill="1" applyAlignment="1">
      <alignment horizontal="center"/>
    </xf>
    <xf numFmtId="0" fontId="0" fillId="0" borderId="0" xfId="0" quotePrefix="1"/>
    <xf numFmtId="166" fontId="0" fillId="0" borderId="0" xfId="0" applyNumberFormat="1" applyFill="1" applyAlignment="1">
      <alignment horizontal="center"/>
    </xf>
    <xf numFmtId="2" fontId="0" fillId="4" borderId="8" xfId="0" applyNumberFormat="1" applyFill="1" applyBorder="1"/>
    <xf numFmtId="0" fontId="0" fillId="9" borderId="0" xfId="0" applyFill="1"/>
    <xf numFmtId="0" fontId="0" fillId="9" borderId="0" xfId="0" applyFill="1" applyBorder="1"/>
    <xf numFmtId="168" fontId="0" fillId="9" borderId="4" xfId="0" applyNumberFormat="1" applyFill="1" applyBorder="1"/>
    <xf numFmtId="168" fontId="0" fillId="9" borderId="0" xfId="0" applyNumberFormat="1" applyFill="1" applyBorder="1"/>
    <xf numFmtId="1" fontId="0" fillId="9" borderId="3" xfId="0" applyNumberFormat="1" applyFill="1" applyBorder="1" applyAlignment="1">
      <alignment horizontal="left"/>
    </xf>
    <xf numFmtId="166" fontId="0" fillId="3" borderId="0" xfId="0" applyNumberFormat="1" applyFill="1"/>
    <xf numFmtId="164" fontId="0" fillId="0" borderId="0" xfId="0" applyNumberFormat="1" applyFill="1"/>
    <xf numFmtId="1" fontId="0" fillId="0" borderId="0" xfId="0" applyNumberFormat="1"/>
    <xf numFmtId="164" fontId="0" fillId="0" borderId="0" xfId="0" applyNumberFormat="1" applyAlignment="1">
      <alignment horizontal="center" wrapText="1"/>
    </xf>
    <xf numFmtId="0" fontId="0" fillId="0" borderId="0" xfId="0" applyAlignment="1">
      <alignment horizontal="left"/>
    </xf>
    <xf numFmtId="1" fontId="0" fillId="0" borderId="4" xfId="0" quotePrefix="1" applyNumberFormat="1" applyFill="1" applyBorder="1" applyAlignment="1">
      <alignment horizontal="left"/>
    </xf>
    <xf numFmtId="164" fontId="0" fillId="0" borderId="0" xfId="0" applyNumberFormat="1" applyBorder="1"/>
    <xf numFmtId="168" fontId="0" fillId="8" borderId="0" xfId="0" applyNumberFormat="1" applyFill="1" applyBorder="1"/>
    <xf numFmtId="168" fontId="0" fillId="2" borderId="0" xfId="0" applyNumberFormat="1" applyFill="1" applyBorder="1"/>
    <xf numFmtId="1" fontId="0" fillId="2" borderId="3" xfId="0" applyNumberFormat="1" applyFill="1" applyBorder="1" applyAlignment="1">
      <alignment horizontal="left"/>
    </xf>
    <xf numFmtId="168" fontId="0" fillId="2" borderId="8" xfId="0" applyNumberFormat="1" applyFill="1" applyBorder="1"/>
    <xf numFmtId="166" fontId="0" fillId="8" borderId="8" xfId="0" applyNumberFormat="1" applyFill="1" applyBorder="1"/>
    <xf numFmtId="0" fontId="0" fillId="10" borderId="0" xfId="0" applyFill="1"/>
    <xf numFmtId="168" fontId="0" fillId="3" borderId="0" xfId="0" applyNumberFormat="1" applyFill="1"/>
    <xf numFmtId="169" fontId="0" fillId="0" borderId="0" xfId="0" applyNumberFormat="1" applyFill="1" applyBorder="1"/>
    <xf numFmtId="164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11" fontId="0" fillId="0" borderId="0" xfId="0" applyNumberFormat="1" applyFill="1" applyBorder="1" applyAlignment="1">
      <alignment horizontal="center"/>
    </xf>
    <xf numFmtId="167" fontId="0" fillId="3" borderId="17" xfId="0" applyNumberFormat="1" applyFill="1" applyBorder="1" applyAlignment="1">
      <alignment horizontal="center"/>
    </xf>
    <xf numFmtId="0" fontId="0" fillId="2" borderId="0" xfId="0" applyFill="1"/>
    <xf numFmtId="0" fontId="0" fillId="0" borderId="1" xfId="0" applyFill="1" applyBorder="1"/>
    <xf numFmtId="0" fontId="0" fillId="0" borderId="0" xfId="0" applyFill="1" applyBorder="1" applyAlignment="1">
      <alignment wrapText="1"/>
    </xf>
    <xf numFmtId="2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/>
    <xf numFmtId="0" fontId="0" fillId="0" borderId="9" xfId="0" applyFill="1" applyBorder="1"/>
    <xf numFmtId="0" fontId="0" fillId="0" borderId="0" xfId="0" applyAlignment="1">
      <alignment horizontal="right"/>
    </xf>
    <xf numFmtId="0" fontId="0" fillId="3" borderId="2" xfId="0" applyFill="1" applyBorder="1" applyAlignment="1">
      <alignment horizontal="right"/>
    </xf>
    <xf numFmtId="0" fontId="0" fillId="3" borderId="6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0" fillId="3" borderId="4" xfId="0" applyFill="1" applyBorder="1" applyAlignment="1">
      <alignment horizontal="right"/>
    </xf>
    <xf numFmtId="2" fontId="0" fillId="3" borderId="6" xfId="0" applyNumberFormat="1" applyFill="1" applyBorder="1" applyAlignment="1">
      <alignment horizontal="right"/>
    </xf>
    <xf numFmtId="1" fontId="0" fillId="5" borderId="0" xfId="0" applyNumberFormat="1" applyFill="1" applyBorder="1" applyAlignment="1">
      <alignment horizontal="right"/>
    </xf>
    <xf numFmtId="166" fontId="0" fillId="5" borderId="0" xfId="0" applyNumberFormat="1" applyFill="1" applyBorder="1" applyAlignment="1">
      <alignment horizontal="right"/>
    </xf>
    <xf numFmtId="2" fontId="0" fillId="5" borderId="0" xfId="0" applyNumberFormat="1" applyFill="1" applyBorder="1" applyAlignment="1">
      <alignment horizontal="right"/>
    </xf>
    <xf numFmtId="0" fontId="0" fillId="3" borderId="0" xfId="0" applyFill="1" applyBorder="1"/>
    <xf numFmtId="0" fontId="0" fillId="3" borderId="28" xfId="0" applyFill="1" applyBorder="1"/>
    <xf numFmtId="164" fontId="0" fillId="3" borderId="0" xfId="0" applyNumberFormat="1" applyFill="1" applyBorder="1"/>
    <xf numFmtId="168" fontId="0" fillId="2" borderId="0" xfId="0" applyNumberFormat="1" applyFill="1" applyBorder="1" applyAlignment="1">
      <alignment horizontal="right"/>
    </xf>
    <xf numFmtId="1" fontId="0" fillId="2" borderId="0" xfId="0" applyNumberForma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1" xfId="0" quotePrefix="1" applyFill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quotePrefix="1" applyBorder="1" applyAlignment="1">
      <alignment horizontal="left"/>
    </xf>
    <xf numFmtId="0" fontId="0" fillId="5" borderId="5" xfId="0" applyFill="1" applyBorder="1"/>
    <xf numFmtId="0" fontId="0" fillId="4" borderId="8" xfId="0" applyFill="1" applyBorder="1" applyAlignment="1">
      <alignment horizontal="right"/>
    </xf>
    <xf numFmtId="2" fontId="0" fillId="0" borderId="16" xfId="0" applyNumberForma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0" fontId="0" fillId="0" borderId="2" xfId="0" applyBorder="1" applyAlignment="1">
      <alignment horizontal="right" wrapText="1"/>
    </xf>
    <xf numFmtId="0" fontId="0" fillId="0" borderId="13" xfId="0" applyFill="1" applyBorder="1"/>
    <xf numFmtId="0" fontId="0" fillId="0" borderId="14" xfId="0" applyFill="1" applyBorder="1" applyAlignment="1">
      <alignment horizontal="center" wrapText="1"/>
    </xf>
    <xf numFmtId="0" fontId="0" fillId="0" borderId="15" xfId="0" applyFill="1" applyBorder="1" applyAlignment="1">
      <alignment horizontal="center" wrapText="1"/>
    </xf>
    <xf numFmtId="0" fontId="2" fillId="3" borderId="3" xfId="0" quotePrefix="1" applyFont="1" applyFill="1" applyBorder="1" applyAlignment="1">
      <alignment horizontal="left"/>
    </xf>
    <xf numFmtId="169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9" fontId="0" fillId="0" borderId="0" xfId="0" applyNumberForma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" borderId="0" xfId="0" applyFill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7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6" fontId="0" fillId="3" borderId="0" xfId="0" applyNumberFormat="1" applyFill="1" applyBorder="1" applyAlignment="1">
      <alignment horizontal="center"/>
    </xf>
    <xf numFmtId="166" fontId="0" fillId="3" borderId="4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68" fontId="0" fillId="2" borderId="0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5" borderId="7" xfId="0" applyNumberFormat="1" applyFill="1" applyBorder="1" applyAlignment="1">
      <alignment horizontal="center"/>
    </xf>
    <xf numFmtId="164" fontId="0" fillId="5" borderId="7" xfId="0" applyNumberFormat="1" applyFill="1" applyBorder="1"/>
    <xf numFmtId="164" fontId="0" fillId="4" borderId="7" xfId="0" applyNumberFormat="1" applyFill="1" applyBorder="1" applyAlignment="1">
      <alignment horizontal="center"/>
    </xf>
    <xf numFmtId="164" fontId="0" fillId="4" borderId="2" xfId="0" applyNumberFormat="1" applyFill="1" applyBorder="1"/>
    <xf numFmtId="2" fontId="0" fillId="2" borderId="12" xfId="0" applyNumberFormat="1" applyFill="1" applyBorder="1" applyAlignment="1">
      <alignment horizontal="center"/>
    </xf>
    <xf numFmtId="0" fontId="0" fillId="0" borderId="7" xfId="0" applyFill="1" applyBorder="1" applyAlignment="1">
      <alignment wrapText="1"/>
    </xf>
    <xf numFmtId="0" fontId="0" fillId="0" borderId="2" xfId="0" applyFill="1" applyBorder="1" applyAlignment="1">
      <alignment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2" fontId="0" fillId="0" borderId="27" xfId="0" applyNumberFormat="1" applyFill="1" applyBorder="1" applyAlignment="1">
      <alignment horizontal="center"/>
    </xf>
    <xf numFmtId="1" fontId="0" fillId="11" borderId="3" xfId="0" applyNumberFormat="1" applyFill="1" applyBorder="1" applyAlignment="1">
      <alignment horizontal="left"/>
    </xf>
    <xf numFmtId="1" fontId="0" fillId="11" borderId="0" xfId="0" applyNumberFormat="1" applyFill="1" applyBorder="1" applyAlignment="1">
      <alignment horizontal="right"/>
    </xf>
    <xf numFmtId="0" fontId="0" fillId="11" borderId="0" xfId="0" applyFill="1" applyBorder="1" applyAlignment="1">
      <alignment horizontal="right"/>
    </xf>
    <xf numFmtId="166" fontId="0" fillId="11" borderId="0" xfId="0" applyNumberFormat="1" applyFill="1" applyBorder="1" applyAlignment="1">
      <alignment horizontal="right"/>
    </xf>
    <xf numFmtId="168" fontId="0" fillId="11" borderId="0" xfId="0" applyNumberFormat="1" applyFill="1" applyBorder="1" applyAlignment="1">
      <alignment horizontal="right"/>
    </xf>
    <xf numFmtId="0" fontId="0" fillId="11" borderId="3" xfId="0" applyFill="1" applyBorder="1" applyAlignment="1">
      <alignment horizontal="center"/>
    </xf>
    <xf numFmtId="166" fontId="0" fillId="11" borderId="0" xfId="0" applyNumberFormat="1" applyFill="1" applyBorder="1" applyAlignment="1">
      <alignment horizontal="center"/>
    </xf>
    <xf numFmtId="166" fontId="0" fillId="11" borderId="0" xfId="0" applyNumberFormat="1" applyFill="1" applyBorder="1"/>
    <xf numFmtId="166" fontId="0" fillId="11" borderId="4" xfId="0" applyNumberFormat="1" applyFill="1" applyBorder="1"/>
    <xf numFmtId="2" fontId="0" fillId="11" borderId="0" xfId="0" applyNumberFormat="1" applyFill="1" applyBorder="1" applyAlignment="1">
      <alignment horizontal="center"/>
    </xf>
    <xf numFmtId="2" fontId="0" fillId="11" borderId="0" xfId="0" applyNumberFormat="1" applyFill="1" applyBorder="1"/>
    <xf numFmtId="2" fontId="0" fillId="11" borderId="4" xfId="0" applyNumberFormat="1" applyFill="1" applyBorder="1"/>
    <xf numFmtId="0" fontId="0" fillId="11" borderId="0" xfId="0" applyFill="1" applyBorder="1" applyAlignment="1">
      <alignment horizontal="center"/>
    </xf>
    <xf numFmtId="0" fontId="0" fillId="11" borderId="0" xfId="0" applyFill="1" applyBorder="1"/>
    <xf numFmtId="0" fontId="0" fillId="11" borderId="4" xfId="0" applyFill="1" applyBorder="1"/>
    <xf numFmtId="0" fontId="0" fillId="11" borderId="5" xfId="0" applyFill="1" applyBorder="1" applyAlignment="1">
      <alignment horizontal="center"/>
    </xf>
    <xf numFmtId="2" fontId="0" fillId="11" borderId="8" xfId="0" applyNumberFormat="1" applyFill="1" applyBorder="1" applyAlignment="1">
      <alignment horizontal="center"/>
    </xf>
    <xf numFmtId="2" fontId="0" fillId="11" borderId="8" xfId="0" applyNumberFormat="1" applyFill="1" applyBorder="1"/>
    <xf numFmtId="2" fontId="0" fillId="11" borderId="6" xfId="0" applyNumberFormat="1" applyFill="1" applyBorder="1"/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left"/>
    </xf>
    <xf numFmtId="1" fontId="0" fillId="11" borderId="0" xfId="0" applyNumberFormat="1" applyFill="1" applyBorder="1" applyAlignment="1">
      <alignment horizontal="center"/>
    </xf>
    <xf numFmtId="0" fontId="0" fillId="5" borderId="3" xfId="0" applyFill="1" applyBorder="1" applyAlignment="1">
      <alignment horizontal="left"/>
    </xf>
    <xf numFmtId="0" fontId="0" fillId="5" borderId="0" xfId="0" applyFill="1" applyBorder="1" applyAlignment="1">
      <alignment horizontal="center"/>
    </xf>
    <xf numFmtId="0" fontId="0" fillId="5" borderId="1" xfId="0" applyFill="1" applyBorder="1"/>
    <xf numFmtId="166" fontId="0" fillId="5" borderId="7" xfId="0" applyNumberFormat="1" applyFill="1" applyBorder="1"/>
    <xf numFmtId="166" fontId="0" fillId="5" borderId="2" xfId="0" applyNumberFormat="1" applyFill="1" applyBorder="1"/>
    <xf numFmtId="166" fontId="0" fillId="5" borderId="8" xfId="0" applyNumberFormat="1" applyFill="1" applyBorder="1"/>
    <xf numFmtId="166" fontId="0" fillId="5" borderId="6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Constant Comparison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Ard1_Turn1_ESC1_G1b_T1a!$K$39</c:f>
              <c:strCache>
                <c:ptCount val="1"/>
                <c:pt idx="0">
                  <c:v>Meas TauT1, s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Ard1_Turn1_ESC1_G1b_T1a!$I$40:$I$45</c:f>
              <c:numCache>
                <c:formatCode>General</c:formatCode>
                <c:ptCount val="6"/>
                <c:pt idx="0" formatCode="0.0">
                  <c:v>68.268656716417908</c:v>
                </c:pt>
                <c:pt idx="1">
                  <c:v>62</c:v>
                </c:pt>
                <c:pt idx="2">
                  <c:v>48</c:v>
                </c:pt>
                <c:pt idx="3">
                  <c:v>25</c:v>
                </c:pt>
                <c:pt idx="4">
                  <c:v>16</c:v>
                </c:pt>
                <c:pt idx="5" formatCode="0.0">
                  <c:v>12.63225806451613</c:v>
                </c:pt>
              </c:numCache>
            </c:numRef>
          </c:xVal>
          <c:yVal>
            <c:numRef>
              <c:f>Ard1_Turn1_ESC1_G1b_T1a!$K$40:$K$45</c:f>
              <c:numCache>
                <c:formatCode>0.000</c:formatCode>
                <c:ptCount val="6"/>
                <c:pt idx="0" formatCode="General">
                  <c:v>0</c:v>
                </c:pt>
                <c:pt idx="1">
                  <c:v>0.03</c:v>
                </c:pt>
                <c:pt idx="2">
                  <c:v>9.7000000000000003E-2</c:v>
                </c:pt>
                <c:pt idx="3">
                  <c:v>0.28699999999999998</c:v>
                </c:pt>
                <c:pt idx="4">
                  <c:v>0.442</c:v>
                </c:pt>
                <c:pt idx="5" formatCode="General">
                  <c:v>0.5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Ard1_Turn1_ESC1_G1b_T1a!$K$39</c:f>
              <c:strCache>
                <c:ptCount val="1"/>
                <c:pt idx="0">
                  <c:v>Meas TauT1, s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Ard1_Turn1_ESC1_G1b_T1a!$J$40:$J$45</c:f>
              <c:numCache>
                <c:formatCode>0.0</c:formatCode>
                <c:ptCount val="6"/>
                <c:pt idx="0">
                  <c:v>84.309310072446905</c:v>
                </c:pt>
                <c:pt idx="1">
                  <c:v>78.083132867103643</c:v>
                </c:pt>
                <c:pt idx="2">
                  <c:v>64.178003775170367</c:v>
                </c:pt>
                <c:pt idx="3">
                  <c:v>41.33386312413711</c:v>
                </c:pt>
                <c:pt idx="4">
                  <c:v>32.394851565037136</c:v>
                </c:pt>
                <c:pt idx="5">
                  <c:v>29.049931110664247</c:v>
                </c:pt>
              </c:numCache>
            </c:numRef>
          </c:xVal>
          <c:yVal>
            <c:numRef>
              <c:f>Ard1_Turn1_ESC1_G1b_T1a!$K$40:$K$45</c:f>
              <c:numCache>
                <c:formatCode>0.000</c:formatCode>
                <c:ptCount val="6"/>
                <c:pt idx="0" formatCode="General">
                  <c:v>0</c:v>
                </c:pt>
                <c:pt idx="1">
                  <c:v>0.03</c:v>
                </c:pt>
                <c:pt idx="2">
                  <c:v>9.7000000000000003E-2</c:v>
                </c:pt>
                <c:pt idx="3">
                  <c:v>0.28699999999999998</c:v>
                </c:pt>
                <c:pt idx="4">
                  <c:v>0.442</c:v>
                </c:pt>
                <c:pt idx="5" formatCode="General">
                  <c:v>0.5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Ard2_Turn2_ESC2_G2b_T2a!$K$38</c:f>
              <c:strCache>
                <c:ptCount val="1"/>
                <c:pt idx="0">
                  <c:v>Meas TauT2, 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Ard2_Turn2_ESC2_G2b_T2a!$I$39:$I$44</c:f>
              <c:numCache>
                <c:formatCode>General</c:formatCode>
                <c:ptCount val="6"/>
                <c:pt idx="0" formatCode="0.0">
                  <c:v>73.428571428571431</c:v>
                </c:pt>
                <c:pt idx="1">
                  <c:v>62</c:v>
                </c:pt>
                <c:pt idx="2">
                  <c:v>48</c:v>
                </c:pt>
                <c:pt idx="3">
                  <c:v>25</c:v>
                </c:pt>
                <c:pt idx="4">
                  <c:v>20</c:v>
                </c:pt>
                <c:pt idx="5" formatCode="0.0">
                  <c:v>14.571428571428571</c:v>
                </c:pt>
              </c:numCache>
            </c:numRef>
          </c:xVal>
          <c:yVal>
            <c:numRef>
              <c:f>Ard2_Turn2_ESC2_G2b_T2a!$K$39:$K$44</c:f>
              <c:numCache>
                <c:formatCode>0.000</c:formatCode>
                <c:ptCount val="6"/>
                <c:pt idx="0" formatCode="General">
                  <c:v>0</c:v>
                </c:pt>
                <c:pt idx="1">
                  <c:v>0.04</c:v>
                </c:pt>
                <c:pt idx="2">
                  <c:v>8.8999999999999996E-2</c:v>
                </c:pt>
                <c:pt idx="3">
                  <c:v>0.28100000000000003</c:v>
                </c:pt>
                <c:pt idx="4">
                  <c:v>0.38600000000000001</c:v>
                </c:pt>
                <c:pt idx="5" formatCode="General">
                  <c:v>0.5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Ard2_Turn2_ESC2_G2b_T2a!$K$38</c:f>
              <c:strCache>
                <c:ptCount val="1"/>
                <c:pt idx="0">
                  <c:v>Meas TauT2, s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Ard2_Turn2_ESC2_G2b_T2a!$J$39:$J$44</c:f>
              <c:numCache>
                <c:formatCode>0.0</c:formatCode>
                <c:ptCount val="6"/>
                <c:pt idx="0">
                  <c:v>91.219531068171435</c:v>
                </c:pt>
                <c:pt idx="1">
                  <c:v>79.201238778626802</c:v>
                </c:pt>
                <c:pt idx="2">
                  <c:v>64.478830723934621</c:v>
                </c:pt>
                <c:pt idx="3">
                  <c:v>40.292017491226026</c:v>
                </c:pt>
                <c:pt idx="4">
                  <c:v>35.034014614550259</c:v>
                </c:pt>
                <c:pt idx="5">
                  <c:v>29.325325777016552</c:v>
                </c:pt>
              </c:numCache>
            </c:numRef>
          </c:xVal>
          <c:yVal>
            <c:numRef>
              <c:f>Ard2_Turn2_ESC2_G2b_T2a!$K$39:$K$44</c:f>
              <c:numCache>
                <c:formatCode>0.000</c:formatCode>
                <c:ptCount val="6"/>
                <c:pt idx="0" formatCode="General">
                  <c:v>0</c:v>
                </c:pt>
                <c:pt idx="1">
                  <c:v>0.04</c:v>
                </c:pt>
                <c:pt idx="2">
                  <c:v>8.8999999999999996E-2</c:v>
                </c:pt>
                <c:pt idx="3">
                  <c:v>0.28100000000000003</c:v>
                </c:pt>
                <c:pt idx="4">
                  <c:v>0.38600000000000001</c:v>
                </c:pt>
                <c:pt idx="5" formatCode="General">
                  <c:v>0.5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Ard3_Turn3_ESC3_G3b_T3a!$K$39</c:f>
              <c:strCache>
                <c:ptCount val="1"/>
                <c:pt idx="0">
                  <c:v>Meas TauT3, s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Ard3_Turn3_ESC3_G3b_T3a!$I$40:$I$45</c:f>
              <c:numCache>
                <c:formatCode>General</c:formatCode>
                <c:ptCount val="6"/>
                <c:pt idx="0" formatCode="0.0">
                  <c:v>76.913043478260875</c:v>
                </c:pt>
                <c:pt idx="1">
                  <c:v>62</c:v>
                </c:pt>
                <c:pt idx="2">
                  <c:v>48</c:v>
                </c:pt>
                <c:pt idx="3">
                  <c:v>25</c:v>
                </c:pt>
                <c:pt idx="4">
                  <c:v>16</c:v>
                </c:pt>
                <c:pt idx="5" formatCode="0.0">
                  <c:v>12.944444444444445</c:v>
                </c:pt>
              </c:numCache>
            </c:numRef>
          </c:xVal>
          <c:yVal>
            <c:numRef>
              <c:f>Ard3_Turn3_ESC3_G3b_T3a!$K$40:$K$45</c:f>
              <c:numCache>
                <c:formatCode>0.000</c:formatCode>
                <c:ptCount val="6"/>
                <c:pt idx="0" formatCode="General">
                  <c:v>0</c:v>
                </c:pt>
                <c:pt idx="1">
                  <c:v>4.9000000000000002E-2</c:v>
                </c:pt>
                <c:pt idx="2">
                  <c:v>9.5000000000000001E-2</c:v>
                </c:pt>
                <c:pt idx="3">
                  <c:v>0.28299999999999997</c:v>
                </c:pt>
                <c:pt idx="4">
                  <c:v>0.44500000000000001</c:v>
                </c:pt>
                <c:pt idx="5" formatCode="General">
                  <c:v>0.5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Ard3_Turn3_ESC3_G3b_T3a!$K$39</c:f>
              <c:strCache>
                <c:ptCount val="1"/>
                <c:pt idx="0">
                  <c:v>Meas TauT3, s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Ard3_Turn3_ESC3_G3b_T3a!$J$40:$J$45</c:f>
              <c:numCache>
                <c:formatCode>0.0</c:formatCode>
                <c:ptCount val="6"/>
                <c:pt idx="0">
                  <c:v>94.681287010566123</c:v>
                </c:pt>
                <c:pt idx="1">
                  <c:v>79.438383345784871</c:v>
                </c:pt>
                <c:pt idx="2">
                  <c:v>65.128718680888184</c:v>
                </c:pt>
                <c:pt idx="3">
                  <c:v>41.619983874272194</c:v>
                </c:pt>
                <c:pt idx="4">
                  <c:v>32.420913732552897</c:v>
                </c:pt>
                <c:pt idx="5">
                  <c:v>29.297772635055605</c:v>
                </c:pt>
              </c:numCache>
            </c:numRef>
          </c:xVal>
          <c:yVal>
            <c:numRef>
              <c:f>Ard3_Turn3_ESC3_G3b_T3a!$K$40:$K$45</c:f>
              <c:numCache>
                <c:formatCode>0.000</c:formatCode>
                <c:ptCount val="6"/>
                <c:pt idx="0" formatCode="General">
                  <c:v>0</c:v>
                </c:pt>
                <c:pt idx="1">
                  <c:v>4.9000000000000002E-2</c:v>
                </c:pt>
                <c:pt idx="2">
                  <c:v>9.5000000000000001E-2</c:v>
                </c:pt>
                <c:pt idx="3">
                  <c:v>0.28299999999999997</c:v>
                </c:pt>
                <c:pt idx="4">
                  <c:v>0.44500000000000001</c:v>
                </c:pt>
                <c:pt idx="5" formatCode="General">
                  <c:v>0.5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Ard4_Turn4_ESC4_G4b_T4a!$K$39</c:f>
              <c:strCache>
                <c:ptCount val="1"/>
                <c:pt idx="0">
                  <c:v>Meas TauT4, s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Ard4_Turn4_ESC4_G4b_T4a!$I$40:$I$45</c:f>
              <c:numCache>
                <c:formatCode>General</c:formatCode>
                <c:ptCount val="6"/>
                <c:pt idx="0" formatCode="0.0">
                  <c:v>72.945454545454538</c:v>
                </c:pt>
                <c:pt idx="1">
                  <c:v>62</c:v>
                </c:pt>
                <c:pt idx="2">
                  <c:v>48</c:v>
                </c:pt>
                <c:pt idx="3">
                  <c:v>25</c:v>
                </c:pt>
                <c:pt idx="4">
                  <c:v>16</c:v>
                </c:pt>
                <c:pt idx="5" formatCode="0.0">
                  <c:v>12.081632653061224</c:v>
                </c:pt>
              </c:numCache>
            </c:numRef>
          </c:xVal>
          <c:yVal>
            <c:numRef>
              <c:f>Ard4_Turn4_ESC4_G4b_T4a!$K$40:$K$45</c:f>
              <c:numCache>
                <c:formatCode>0.000</c:formatCode>
                <c:ptCount val="6"/>
                <c:pt idx="0" formatCode="General">
                  <c:v>0</c:v>
                </c:pt>
                <c:pt idx="1">
                  <c:v>4.2999999999999997E-2</c:v>
                </c:pt>
                <c:pt idx="2">
                  <c:v>9.8000000000000004E-2</c:v>
                </c:pt>
                <c:pt idx="3">
                  <c:v>0.28899999999999998</c:v>
                </c:pt>
                <c:pt idx="4">
                  <c:v>0.436</c:v>
                </c:pt>
                <c:pt idx="5" formatCode="General">
                  <c:v>0.5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Ard4_Turn4_ESC4_G4b_T4a!$K$39</c:f>
              <c:strCache>
                <c:ptCount val="1"/>
                <c:pt idx="0">
                  <c:v>Meas TauT4, s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Ard4_Turn4_ESC4_G4b_T4a!$J$40:$J$45</c:f>
              <c:numCache>
                <c:formatCode>0.0</c:formatCode>
                <c:ptCount val="6"/>
                <c:pt idx="0">
                  <c:v>88.255918890989349</c:v>
                </c:pt>
                <c:pt idx="1">
                  <c:v>77.443574245031641</c:v>
                </c:pt>
                <c:pt idx="2">
                  <c:v>63.613831093225244</c:v>
                </c:pt>
                <c:pt idx="3">
                  <c:v>40.893538772400433</c:v>
                </c:pt>
                <c:pt idx="4">
                  <c:v>32.002989603382034</c:v>
                </c:pt>
                <c:pt idx="5">
                  <c:v>28.132274318911438</c:v>
                </c:pt>
              </c:numCache>
            </c:numRef>
          </c:xVal>
          <c:yVal>
            <c:numRef>
              <c:f>Ard4_Turn4_ESC4_G4b_T4a!$K$40:$K$45</c:f>
              <c:numCache>
                <c:formatCode>0.000</c:formatCode>
                <c:ptCount val="6"/>
                <c:pt idx="0" formatCode="General">
                  <c:v>0</c:v>
                </c:pt>
                <c:pt idx="1">
                  <c:v>4.2999999999999997E-2</c:v>
                </c:pt>
                <c:pt idx="2">
                  <c:v>9.8000000000000004E-2</c:v>
                </c:pt>
                <c:pt idx="3">
                  <c:v>0.28899999999999998</c:v>
                </c:pt>
                <c:pt idx="4">
                  <c:v>0.436</c:v>
                </c:pt>
                <c:pt idx="5" formatCode="General">
                  <c:v>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21296"/>
        <c:axId val="70621688"/>
      </c:scatterChart>
      <c:valAx>
        <c:axId val="7062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1688"/>
        <c:crosses val="autoZero"/>
        <c:crossBetween val="midCat"/>
      </c:valAx>
      <c:valAx>
        <c:axId val="7062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Correlation Between Speeds Should be Linear 1:1</a:t>
            </a:r>
          </a:p>
        </c:rich>
      </c:tx>
      <c:layout>
        <c:manualLayout>
          <c:xMode val="edge"/>
          <c:yMode val="edge"/>
          <c:x val="0.12625655935303037"/>
          <c:y val="6.8163933641110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Ard1_Turn1x_ESC1_G1b_T1a!$Q$1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262002647899101"/>
                  <c:y val="4.17140766632770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Ard1_Turn1x_ESC1_G1b_T1a!$P$4:$P$16</c:f>
              <c:numCache>
                <c:formatCode>0</c:formatCode>
                <c:ptCount val="13"/>
                <c:pt idx="0">
                  <c:v>10830.324909747293</c:v>
                </c:pt>
                <c:pt idx="1">
                  <c:v>12244.897959183674</c:v>
                </c:pt>
                <c:pt idx="2">
                  <c:v>14354.066985645934</c:v>
                </c:pt>
                <c:pt idx="3">
                  <c:v>16949.152542372882</c:v>
                </c:pt>
                <c:pt idx="4">
                  <c:v>21660.649819494585</c:v>
                </c:pt>
                <c:pt idx="5">
                  <c:v>27649.76958525346</c:v>
                </c:pt>
                <c:pt idx="6">
                  <c:v>28037.383177570096</c:v>
                </c:pt>
                <c:pt idx="7">
                  <c:v>29702.970297029704</c:v>
                </c:pt>
                <c:pt idx="8">
                  <c:v>30456.852791878177</c:v>
                </c:pt>
                <c:pt idx="9">
                  <c:v>36363.636363636368</c:v>
                </c:pt>
                <c:pt idx="10">
                  <c:v>37500</c:v>
                </c:pt>
                <c:pt idx="11">
                  <c:v>40816.326530612241</c:v>
                </c:pt>
                <c:pt idx="12">
                  <c:v>44117.647058823532</c:v>
                </c:pt>
              </c:numCache>
            </c:numRef>
          </c:xVal>
          <c:yVal>
            <c:numRef>
              <c:f>Ard1_Turn1x_ESC1_G1b_T1a!$Q$4:$Q$16</c:f>
              <c:numCache>
                <c:formatCode>0</c:formatCode>
                <c:ptCount val="13"/>
                <c:pt idx="0">
                  <c:v>4545.454545454546</c:v>
                </c:pt>
                <c:pt idx="1">
                  <c:v>6000.0000000000009</c:v>
                </c:pt>
                <c:pt idx="2">
                  <c:v>8000.0000000000009</c:v>
                </c:pt>
                <c:pt idx="3">
                  <c:v>10752.688172043012</c:v>
                </c:pt>
                <c:pt idx="4">
                  <c:v>15957.44680851064</c:v>
                </c:pt>
                <c:pt idx="5">
                  <c:v>21352.313167259788</c:v>
                </c:pt>
                <c:pt idx="6">
                  <c:v>21818.181818181816</c:v>
                </c:pt>
                <c:pt idx="7">
                  <c:v>23437.500000000004</c:v>
                </c:pt>
                <c:pt idx="8">
                  <c:v>24193.548387096776</c:v>
                </c:pt>
                <c:pt idx="9">
                  <c:v>29411.764705882353</c:v>
                </c:pt>
                <c:pt idx="10">
                  <c:v>30612.244897959186</c:v>
                </c:pt>
                <c:pt idx="11">
                  <c:v>33898.305084745763</c:v>
                </c:pt>
                <c:pt idx="12">
                  <c:v>37037.037037037036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30704"/>
        <c:axId val="210312584"/>
      </c:scatterChart>
      <c:valAx>
        <c:axId val="1916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Ng, rpm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312584"/>
        <c:crosses val="autoZero"/>
        <c:crossBetween val="midCat"/>
      </c:valAx>
      <c:valAx>
        <c:axId val="21031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Nt, rpm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9163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Log Throttle to Ng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569259560043785"/>
          <c:y val="0.12151534481085631"/>
          <c:w val="0.72130941062707721"/>
          <c:h val="0.59682244516945593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Ard1_Turn1x_ESC1_G1b_T1a!$R$1</c:f>
              <c:strCache>
                <c:ptCount val="1"/>
                <c:pt idx="0">
                  <c:v>Ng, %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5.5"/>
            <c:backward val="20"/>
            <c:dispRSqr val="0"/>
            <c:dispEq val="1"/>
            <c:trendlineLbl>
              <c:layout>
                <c:manualLayout>
                  <c:x val="-0.29817991360945351"/>
                  <c:y val="0.149240673253278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Ard1_Turn1x_ESC1_G1b_T1a!$L$4:$L$16</c:f>
              <c:numCache>
                <c:formatCode>General</c:formatCode>
                <c:ptCount val="13"/>
                <c:pt idx="0">
                  <c:v>14</c:v>
                </c:pt>
                <c:pt idx="1">
                  <c:v>17</c:v>
                </c:pt>
                <c:pt idx="2">
                  <c:v>21</c:v>
                </c:pt>
                <c:pt idx="3">
                  <c:v>27</c:v>
                </c:pt>
                <c:pt idx="4">
                  <c:v>42</c:v>
                </c:pt>
                <c:pt idx="5">
                  <c:v>67</c:v>
                </c:pt>
                <c:pt idx="6">
                  <c:v>70</c:v>
                </c:pt>
                <c:pt idx="7">
                  <c:v>80</c:v>
                </c:pt>
                <c:pt idx="8">
                  <c:v>83</c:v>
                </c:pt>
                <c:pt idx="9">
                  <c:v>121</c:v>
                </c:pt>
                <c:pt idx="10">
                  <c:v>135</c:v>
                </c:pt>
                <c:pt idx="11">
                  <c:v>150</c:v>
                </c:pt>
                <c:pt idx="12">
                  <c:v>175</c:v>
                </c:pt>
              </c:numCache>
            </c:numRef>
          </c:xVal>
          <c:yVal>
            <c:numRef>
              <c:f>Ard1_Turn1x_ESC1_G1b_T1a!$R$4:$R$16</c:f>
              <c:numCache>
                <c:formatCode>0</c:formatCode>
                <c:ptCount val="13"/>
                <c:pt idx="0">
                  <c:v>23.503309265944644</c:v>
                </c:pt>
                <c:pt idx="1">
                  <c:v>26.573129251700681</c:v>
                </c:pt>
                <c:pt idx="2">
                  <c:v>31.150318979266348</c:v>
                </c:pt>
                <c:pt idx="3">
                  <c:v>36.78201506591337</c:v>
                </c:pt>
                <c:pt idx="4">
                  <c:v>47.006618531889288</c:v>
                </c:pt>
                <c:pt idx="5">
                  <c:v>60.003840245775734</c:v>
                </c:pt>
                <c:pt idx="6">
                  <c:v>60.845015576323995</c:v>
                </c:pt>
                <c:pt idx="7">
                  <c:v>64.459570957095707</c:v>
                </c:pt>
                <c:pt idx="8">
                  <c:v>66.095600676818961</c:v>
                </c:pt>
                <c:pt idx="9">
                  <c:v>78.914141414141426</c:v>
                </c:pt>
                <c:pt idx="10">
                  <c:v>81.380208333333329</c:v>
                </c:pt>
                <c:pt idx="11">
                  <c:v>88.577097505668931</c:v>
                </c:pt>
                <c:pt idx="12">
                  <c:v>95.741421568627459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1408"/>
        <c:axId val="210309056"/>
      </c:scatterChart>
      <c:scatterChart>
        <c:scatterStyle val="lineMarker"/>
        <c:varyColors val="0"/>
        <c:ser>
          <c:idx val="1"/>
          <c:order val="1"/>
          <c:tx>
            <c:strRef>
              <c:f>Ard1_Turn1x_ESC1_G1b_T1a!$U$1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20"/>
            <c:dispRSqr val="0"/>
            <c:dispEq val="1"/>
            <c:trendlineLbl>
              <c:layout>
                <c:manualLayout>
                  <c:x val="5.6373767232584297E-2"/>
                  <c:y val="0.3571603652849179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Ard1_Turn1x_ESC1_G1b_T1a!$L$3:$L$16</c:f>
              <c:numCache>
                <c:formatCode>General</c:formatCode>
                <c:ptCount val="14"/>
                <c:pt idx="0">
                  <c:v>9</c:v>
                </c:pt>
                <c:pt idx="1">
                  <c:v>14</c:v>
                </c:pt>
                <c:pt idx="2">
                  <c:v>17</c:v>
                </c:pt>
                <c:pt idx="3">
                  <c:v>21</c:v>
                </c:pt>
                <c:pt idx="4">
                  <c:v>27</c:v>
                </c:pt>
                <c:pt idx="5">
                  <c:v>42</c:v>
                </c:pt>
                <c:pt idx="6">
                  <c:v>67</c:v>
                </c:pt>
                <c:pt idx="7">
                  <c:v>70</c:v>
                </c:pt>
                <c:pt idx="8">
                  <c:v>80</c:v>
                </c:pt>
                <c:pt idx="9">
                  <c:v>83</c:v>
                </c:pt>
                <c:pt idx="10">
                  <c:v>121</c:v>
                </c:pt>
                <c:pt idx="11">
                  <c:v>135</c:v>
                </c:pt>
                <c:pt idx="12">
                  <c:v>150</c:v>
                </c:pt>
                <c:pt idx="13">
                  <c:v>175</c:v>
                </c:pt>
              </c:numCache>
            </c:numRef>
          </c:xVal>
          <c:yVal>
            <c:numRef>
              <c:f>Ard1_Turn1x_ESC1_G1b_T1a!$U$3:$U$16</c:f>
              <c:numCache>
                <c:formatCode>0.00</c:formatCode>
                <c:ptCount val="14"/>
                <c:pt idx="0">
                  <c:v>3.3877100000000002</c:v>
                </c:pt>
                <c:pt idx="1">
                  <c:v>6.468</c:v>
                </c:pt>
                <c:pt idx="2">
                  <c:v>8.0172000000000008</c:v>
                </c:pt>
                <c:pt idx="3">
                  <c:v>10.73448</c:v>
                </c:pt>
                <c:pt idx="4">
                  <c:v>15.042899999999999</c:v>
                </c:pt>
                <c:pt idx="5">
                  <c:v>29.3779</c:v>
                </c:pt>
                <c:pt idx="6">
                  <c:v>51.795099999999998</c:v>
                </c:pt>
                <c:pt idx="7">
                  <c:v>54.54</c:v>
                </c:pt>
                <c:pt idx="8">
                  <c:v>64.318799999999996</c:v>
                </c:pt>
                <c:pt idx="9">
                  <c:v>68.010400000000004</c:v>
                </c:pt>
                <c:pt idx="10">
                  <c:v>103.6602</c:v>
                </c:pt>
                <c:pt idx="11">
                  <c:v>114.98220000000001</c:v>
                </c:pt>
                <c:pt idx="12">
                  <c:v>137.8176</c:v>
                </c:pt>
                <c:pt idx="13">
                  <c:v>172.22399999999999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0232"/>
        <c:axId val="210310624"/>
      </c:scatterChart>
      <c:valAx>
        <c:axId val="210311408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309056"/>
        <c:crossesAt val="-40"/>
        <c:crossBetween val="midCat"/>
        <c:majorUnit val="20"/>
      </c:valAx>
      <c:valAx>
        <c:axId val="21030905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311408"/>
        <c:crosses val="autoZero"/>
        <c:crossBetween val="midCat"/>
      </c:valAx>
      <c:valAx>
        <c:axId val="210310624"/>
        <c:scaling>
          <c:orientation val="minMax"/>
          <c:max val="24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Power, Watts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310232"/>
        <c:crosses val="max"/>
        <c:crossBetween val="midCat"/>
        <c:majorUnit val="40"/>
      </c:valAx>
      <c:valAx>
        <c:axId val="210310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310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447973802036356"/>
          <c:y val="0.7848592019217937"/>
          <c:w val="0.42031398551961197"/>
          <c:h val="0.1392739503645909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Power </a:t>
            </a:r>
            <a:r>
              <a:rPr lang="en-US" baseline="0"/>
              <a:t>Follows Cube Law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88290380521447"/>
          <c:y val="0.20268573725972114"/>
          <c:w val="0.73720588399941778"/>
          <c:h val="0.57449782288774598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Ard1_Turn1x_ESC1_G1b_T1a!$V$1</c:f>
              <c:strCache>
                <c:ptCount val="1"/>
                <c:pt idx="0">
                  <c:v>Ng Pwr, W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3"/>
            <c:forward val="4"/>
            <c:backward val="18"/>
            <c:intercept val="0"/>
            <c:dispRSqr val="1"/>
            <c:dispEq val="1"/>
            <c:trendlineLbl>
              <c:layout>
                <c:manualLayout>
                  <c:x val="-5.1786916297490646E-2"/>
                  <c:y val="8.5395829819055205E-2"/>
                </c:manualLayout>
              </c:layout>
              <c:numFmt formatCode="General" sourceLinked="0"/>
            </c:trendlineLbl>
          </c:trendline>
          <c:xVal>
            <c:numRef>
              <c:f>Ard1_Turn1x_ESC1_G1b_T1a!$R$3:$R$16</c:f>
              <c:numCache>
                <c:formatCode>0</c:formatCode>
                <c:ptCount val="14"/>
                <c:pt idx="0">
                  <c:v>16.276041666666668</c:v>
                </c:pt>
                <c:pt idx="1">
                  <c:v>23.503309265944644</c:v>
                </c:pt>
                <c:pt idx="2">
                  <c:v>26.573129251700681</c:v>
                </c:pt>
                <c:pt idx="3">
                  <c:v>31.150318979266348</c:v>
                </c:pt>
                <c:pt idx="4">
                  <c:v>36.78201506591337</c:v>
                </c:pt>
                <c:pt idx="5">
                  <c:v>47.006618531889288</c:v>
                </c:pt>
                <c:pt idx="6">
                  <c:v>60.003840245775734</c:v>
                </c:pt>
                <c:pt idx="7">
                  <c:v>60.845015576323995</c:v>
                </c:pt>
                <c:pt idx="8">
                  <c:v>64.459570957095707</c:v>
                </c:pt>
                <c:pt idx="9">
                  <c:v>66.095600676818961</c:v>
                </c:pt>
                <c:pt idx="10">
                  <c:v>78.914141414141426</c:v>
                </c:pt>
                <c:pt idx="11">
                  <c:v>81.380208333333329</c:v>
                </c:pt>
                <c:pt idx="12">
                  <c:v>88.577097505668931</c:v>
                </c:pt>
                <c:pt idx="13">
                  <c:v>95.741421568627459</c:v>
                </c:pt>
              </c:numCache>
            </c:numRef>
          </c:xVal>
          <c:yVal>
            <c:numRef>
              <c:f>Ard1_Turn1x_ESC1_G1b_T1a!$V$3:$V$16</c:f>
              <c:numCache>
                <c:formatCode>0.00</c:formatCode>
                <c:ptCount val="14"/>
                <c:pt idx="0" formatCode="General">
                  <c:v>3.1551500000000003</c:v>
                </c:pt>
                <c:pt idx="1">
                  <c:v>6.2354399999999996</c:v>
                </c:pt>
                <c:pt idx="2">
                  <c:v>7.7846400000000004</c:v>
                </c:pt>
                <c:pt idx="3">
                  <c:v>10.50192</c:v>
                </c:pt>
                <c:pt idx="4">
                  <c:v>14.81034</c:v>
                </c:pt>
                <c:pt idx="5">
                  <c:v>29.145340000000001</c:v>
                </c:pt>
                <c:pt idx="6">
                  <c:v>51.562539999999998</c:v>
                </c:pt>
                <c:pt idx="7">
                  <c:v>54.30744</c:v>
                </c:pt>
                <c:pt idx="8">
                  <c:v>64.086239999999989</c:v>
                </c:pt>
                <c:pt idx="9">
                  <c:v>67.777839999999998</c:v>
                </c:pt>
                <c:pt idx="10">
                  <c:v>103.42764</c:v>
                </c:pt>
                <c:pt idx="11">
                  <c:v>114.74964</c:v>
                </c:pt>
                <c:pt idx="12">
                  <c:v>137.58503999999999</c:v>
                </c:pt>
                <c:pt idx="13">
                  <c:v>171.99143999999998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1016"/>
        <c:axId val="210314152"/>
      </c:scatterChart>
      <c:valAx>
        <c:axId val="210311016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10314152"/>
        <c:crosses val="autoZero"/>
        <c:crossBetween val="midCat"/>
      </c:valAx>
      <c:valAx>
        <c:axId val="210314152"/>
        <c:scaling>
          <c:orientation val="minMax"/>
          <c:max val="24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Power, W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311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Ng from Throttle - Check theTrends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10305656237417"/>
          <c:y val="0.15815811245118475"/>
          <c:w val="0.90339588801399828"/>
          <c:h val="0.63990375281493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Ard1_Turn1x_ESC1_G1b_T1a!$P$1</c:f>
              <c:strCache>
                <c:ptCount val="1"/>
                <c:pt idx="0">
                  <c:v>Ng,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Ard1_Turn1x_ESC1_G1b_T1a!$L$2:$L$16</c:f>
              <c:numCache>
                <c:formatCode>General</c:formatCode>
                <c:ptCount val="15"/>
                <c:pt idx="0" formatCode="0.00">
                  <c:v>6.5343538172492233</c:v>
                </c:pt>
                <c:pt idx="1">
                  <c:v>9</c:v>
                </c:pt>
                <c:pt idx="2">
                  <c:v>14</c:v>
                </c:pt>
                <c:pt idx="3">
                  <c:v>17</c:v>
                </c:pt>
                <c:pt idx="4">
                  <c:v>21</c:v>
                </c:pt>
                <c:pt idx="5">
                  <c:v>27</c:v>
                </c:pt>
                <c:pt idx="6">
                  <c:v>42</c:v>
                </c:pt>
                <c:pt idx="7">
                  <c:v>67</c:v>
                </c:pt>
                <c:pt idx="8">
                  <c:v>70</c:v>
                </c:pt>
                <c:pt idx="9">
                  <c:v>80</c:v>
                </c:pt>
                <c:pt idx="10">
                  <c:v>83</c:v>
                </c:pt>
                <c:pt idx="11">
                  <c:v>121</c:v>
                </c:pt>
                <c:pt idx="12">
                  <c:v>135</c:v>
                </c:pt>
                <c:pt idx="13">
                  <c:v>150</c:v>
                </c:pt>
                <c:pt idx="14">
                  <c:v>175</c:v>
                </c:pt>
              </c:numCache>
            </c:numRef>
          </c:xVal>
          <c:yVal>
            <c:numRef>
              <c:f>Ard1_Turn1x_ESC1_G1b_T1a!$P$2:$P$16</c:f>
              <c:numCache>
                <c:formatCode>0</c:formatCode>
                <c:ptCount val="15"/>
                <c:pt idx="0">
                  <c:v>5.9999999999999995E-25</c:v>
                </c:pt>
                <c:pt idx="1">
                  <c:v>7500.0000000000009</c:v>
                </c:pt>
                <c:pt idx="2">
                  <c:v>10830.324909747293</c:v>
                </c:pt>
                <c:pt idx="3">
                  <c:v>12244.897959183674</c:v>
                </c:pt>
                <c:pt idx="4">
                  <c:v>14354.066985645934</c:v>
                </c:pt>
                <c:pt idx="5">
                  <c:v>16949.152542372882</c:v>
                </c:pt>
                <c:pt idx="6">
                  <c:v>21660.649819494585</c:v>
                </c:pt>
                <c:pt idx="7">
                  <c:v>27649.76958525346</c:v>
                </c:pt>
                <c:pt idx="8">
                  <c:v>28037.383177570096</c:v>
                </c:pt>
                <c:pt idx="9">
                  <c:v>29702.970297029704</c:v>
                </c:pt>
                <c:pt idx="10">
                  <c:v>30456.852791878177</c:v>
                </c:pt>
                <c:pt idx="11">
                  <c:v>36363.636363636368</c:v>
                </c:pt>
                <c:pt idx="12">
                  <c:v>37500</c:v>
                </c:pt>
                <c:pt idx="13">
                  <c:v>40816.326530612241</c:v>
                </c:pt>
                <c:pt idx="14">
                  <c:v>44117.647058823532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Ard1_Turn1x_ESC1_G1b_T1a!$AJ$1</c:f>
              <c:strCache>
                <c:ptCount val="1"/>
                <c:pt idx="0">
                  <c:v>Model Ng from Model Throttle,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Ard1_Turn1x_ESC1_G1b_T1a!$D$3:$D$16</c:f>
              <c:numCache>
                <c:formatCode>General</c:formatCode>
                <c:ptCount val="14"/>
                <c:pt idx="0">
                  <c:v>9</c:v>
                </c:pt>
                <c:pt idx="1">
                  <c:v>14</c:v>
                </c:pt>
                <c:pt idx="2">
                  <c:v>17</c:v>
                </c:pt>
                <c:pt idx="3">
                  <c:v>21</c:v>
                </c:pt>
                <c:pt idx="4">
                  <c:v>27</c:v>
                </c:pt>
                <c:pt idx="5">
                  <c:v>42</c:v>
                </c:pt>
                <c:pt idx="6">
                  <c:v>67</c:v>
                </c:pt>
                <c:pt idx="7">
                  <c:v>70</c:v>
                </c:pt>
                <c:pt idx="8">
                  <c:v>80</c:v>
                </c:pt>
                <c:pt idx="9">
                  <c:v>83</c:v>
                </c:pt>
                <c:pt idx="10">
                  <c:v>121</c:v>
                </c:pt>
                <c:pt idx="11">
                  <c:v>135</c:v>
                </c:pt>
                <c:pt idx="12">
                  <c:v>150</c:v>
                </c:pt>
                <c:pt idx="13">
                  <c:v>175</c:v>
                </c:pt>
              </c:numCache>
            </c:numRef>
          </c:xVal>
          <c:yVal>
            <c:numRef>
              <c:f>Ard1_Turn1x_ESC1_G1b_T1a!$AJ$3:$AJ$16</c:f>
              <c:numCache>
                <c:formatCode>0.00</c:formatCode>
                <c:ptCount val="14"/>
                <c:pt idx="0">
                  <c:v>3927.2847947976479</c:v>
                </c:pt>
                <c:pt idx="1">
                  <c:v>9347.2348313405455</c:v>
                </c:pt>
                <c:pt idx="2">
                  <c:v>11728.941239786483</c:v>
                </c:pt>
                <c:pt idx="3">
                  <c:v>14321.063992198735</c:v>
                </c:pt>
                <c:pt idx="4">
                  <c:v>17403.931067396039</c:v>
                </c:pt>
                <c:pt idx="5">
                  <c:v>22823.881103938944</c:v>
                </c:pt>
                <c:pt idx="6">
                  <c:v>28552.839219567486</c:v>
                </c:pt>
                <c:pt idx="7">
                  <c:v>29090.164768779152</c:v>
                </c:pt>
                <c:pt idx="8">
                  <c:v>30728.190634000272</c:v>
                </c:pt>
                <c:pt idx="9">
                  <c:v>31179.786614476037</c:v>
                </c:pt>
                <c:pt idx="10">
                  <c:v>35803.820977289506</c:v>
                </c:pt>
                <c:pt idx="11">
                  <c:v>37146.861004834631</c:v>
                </c:pt>
                <c:pt idx="12">
                  <c:v>38439.315508816653</c:v>
                </c:pt>
                <c:pt idx="13">
                  <c:v>40330.277594477535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06312"/>
        <c:axId val="210308272"/>
      </c:scatterChart>
      <c:valAx>
        <c:axId val="210306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308272"/>
        <c:crosses val="autoZero"/>
        <c:crossBetween val="midCat"/>
      </c:valAx>
      <c:valAx>
        <c:axId val="21030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306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579530978823091E-2"/>
          <c:y val="0.88026127714900526"/>
          <c:w val="0.83226743440457562"/>
          <c:h val="0.1197387228509947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Ng Torque, ft-lbf - Check the Trends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292065257292206"/>
          <c:y val="7.8071976866840601E-2"/>
          <c:w val="0.69109236800822949"/>
          <c:h val="0.81293147947985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Ard1_Turn1x_ESC1_G1b_T1a!$Y$1</c:f>
              <c:strCache>
                <c:ptCount val="1"/>
                <c:pt idx="0">
                  <c:v>Ng Torque, ft-lbf</c:v>
                </c:pt>
              </c:strCache>
            </c:strRef>
          </c:tx>
          <c:spPr>
            <a:ln w="28575">
              <a:noFill/>
            </a:ln>
          </c:spPr>
          <c:trendline>
            <c:spPr>
              <a:ln>
                <a:solidFill>
                  <a:schemeClr val="tx2"/>
                </a:solidFill>
              </a:ln>
            </c:spPr>
            <c:trendlineType val="poly"/>
            <c:order val="2"/>
            <c:dispRSqr val="0"/>
            <c:dispEq val="1"/>
            <c:trendlineLbl>
              <c:layout/>
              <c:numFmt formatCode="0.000E+00" sourceLinked="0"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Ard1_Turn1x_ESC1_G1b_T1a!$P$3:$P$16</c:f>
              <c:numCache>
                <c:formatCode>0</c:formatCode>
                <c:ptCount val="14"/>
                <c:pt idx="0">
                  <c:v>7500.0000000000009</c:v>
                </c:pt>
                <c:pt idx="1">
                  <c:v>10830.324909747293</c:v>
                </c:pt>
                <c:pt idx="2">
                  <c:v>12244.897959183674</c:v>
                </c:pt>
                <c:pt idx="3">
                  <c:v>14354.066985645934</c:v>
                </c:pt>
                <c:pt idx="4">
                  <c:v>16949.152542372882</c:v>
                </c:pt>
                <c:pt idx="5">
                  <c:v>21660.649819494585</c:v>
                </c:pt>
                <c:pt idx="6">
                  <c:v>27649.76958525346</c:v>
                </c:pt>
                <c:pt idx="7">
                  <c:v>28037.383177570096</c:v>
                </c:pt>
                <c:pt idx="8">
                  <c:v>29702.970297029704</c:v>
                </c:pt>
                <c:pt idx="9">
                  <c:v>30456.852791878177</c:v>
                </c:pt>
                <c:pt idx="10">
                  <c:v>36363.636363636368</c:v>
                </c:pt>
                <c:pt idx="11">
                  <c:v>37500</c:v>
                </c:pt>
                <c:pt idx="12">
                  <c:v>40816.326530612241</c:v>
                </c:pt>
                <c:pt idx="13">
                  <c:v>44117.647058823532</c:v>
                </c:pt>
              </c:numCache>
            </c:numRef>
          </c:xVal>
          <c:yVal>
            <c:numRef>
              <c:f>Ard1_Turn1x_ESC1_G1b_T1a!$Y$3:$Y$16</c:f>
              <c:numCache>
                <c:formatCode>0.00000</c:formatCode>
                <c:ptCount val="14"/>
                <c:pt idx="0">
                  <c:v>0</c:v>
                </c:pt>
                <c:pt idx="1">
                  <c:v>1.0920406737528997E-3</c:v>
                </c:pt>
                <c:pt idx="2">
                  <c:v>1.5146702922285921E-3</c:v>
                </c:pt>
                <c:pt idx="3">
                  <c:v>2.190015162015271E-3</c:v>
                </c:pt>
                <c:pt idx="4">
                  <c:v>3.1913696025452788E-3</c:v>
                </c:pt>
                <c:pt idx="5">
                  <c:v>6.5138085121688631E-3</c:v>
                </c:pt>
                <c:pt idx="6">
                  <c:v>1.0171277187863148E-2</c:v>
                </c:pt>
                <c:pt idx="7">
                  <c:v>1.0679222927100863E-2</c:v>
                </c:pt>
                <c:pt idx="8">
                  <c:v>1.2232952458491667E-2</c:v>
                </c:pt>
                <c:pt idx="9">
                  <c:v>1.2710487515752471E-2</c:v>
                </c:pt>
                <c:pt idx="10">
                  <c:v>1.7069342917341978E-2</c:v>
                </c:pt>
                <c:pt idx="11">
                  <c:v>1.8588741676923363E-2</c:v>
                </c:pt>
                <c:pt idx="12">
                  <c:v>2.077802426808676E-2</c:v>
                </c:pt>
                <c:pt idx="13">
                  <c:v>2.449421195804298E-2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09448"/>
        <c:axId val="210309840"/>
      </c:scatterChart>
      <c:valAx>
        <c:axId val="210309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</a:t>
                </a:r>
                <a:r>
                  <a:rPr lang="en-US" baseline="0"/>
                  <a:t> rpm</a:t>
                </a:r>
                <a:endParaRPr lang="en-US"/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10309840"/>
        <c:crosses val="autoZero"/>
        <c:crossBetween val="midCat"/>
      </c:valAx>
      <c:valAx>
        <c:axId val="210309840"/>
        <c:scaling>
          <c:orientation val="minMax"/>
        </c:scaling>
        <c:delete val="0"/>
        <c:axPos val="l"/>
        <c:majorGridlines/>
        <c:numFmt formatCode="0.000" sourceLinked="0"/>
        <c:majorTickMark val="out"/>
        <c:minorTickMark val="none"/>
        <c:tickLblPos val="nextTo"/>
        <c:crossAx val="2103094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332015226512055"/>
          <c:y val="0.20508209861706053"/>
          <c:w val="0.4327040528006007"/>
          <c:h val="0.105728929702723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Nt, RPM - Check the Trends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312729658792651"/>
          <c:y val="0.19943314377369495"/>
          <c:w val="0.57646916010498683"/>
          <c:h val="0.64322445834868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Ard1_Turn1x_ESC1_G1b_T1a!$Q$1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2"/>
            <c:intercept val="0"/>
            <c:dispRSqr val="0"/>
            <c:dispEq val="1"/>
            <c:trendlineLbl>
              <c:layout/>
              <c:numFmt formatCode="General" sourceLinked="0"/>
            </c:trendlineLbl>
          </c:trendline>
          <c:xVal>
            <c:numRef>
              <c:f>Ard1_Turn1x_ESC1_G1b_T1a!$E$2:$E$16</c:f>
              <c:numCache>
                <c:formatCode>General</c:formatCode>
                <c:ptCount val="15"/>
                <c:pt idx="0">
                  <c:v>3.2000000000000002E-3</c:v>
                </c:pt>
                <c:pt idx="1">
                  <c:v>3.0000000000000001E-3</c:v>
                </c:pt>
                <c:pt idx="2">
                  <c:v>0.35799999999999998</c:v>
                </c:pt>
                <c:pt idx="3">
                  <c:v>0.46899999999999997</c:v>
                </c:pt>
                <c:pt idx="4">
                  <c:v>0.63500000000000001</c:v>
                </c:pt>
                <c:pt idx="5">
                  <c:v>0.82599999999999996</c:v>
                </c:pt>
                <c:pt idx="6">
                  <c:v>1.2270000000000001</c:v>
                </c:pt>
                <c:pt idx="7">
                  <c:v>1.631</c:v>
                </c:pt>
                <c:pt idx="8">
                  <c:v>1.679</c:v>
                </c:pt>
                <c:pt idx="9">
                  <c:v>1.8160000000000001</c:v>
                </c:pt>
                <c:pt idx="10">
                  <c:v>1.83</c:v>
                </c:pt>
                <c:pt idx="11">
                  <c:v>2.2200000000000002</c:v>
                </c:pt>
                <c:pt idx="12">
                  <c:v>2.36</c:v>
                </c:pt>
                <c:pt idx="13">
                  <c:v>3.34</c:v>
                </c:pt>
                <c:pt idx="14">
                  <c:v>3.57</c:v>
                </c:pt>
              </c:numCache>
            </c:numRef>
          </c:xVal>
          <c:yVal>
            <c:numRef>
              <c:f>Ard1_Turn1x_ESC1_G1b_T1a!$Q$2:$Q$16</c:f>
              <c:numCache>
                <c:formatCode>0</c:formatCode>
                <c:ptCount val="15"/>
                <c:pt idx="0" formatCode="General">
                  <c:v>0</c:v>
                </c:pt>
                <c:pt idx="1">
                  <c:v>5.9999999999999995E-25</c:v>
                </c:pt>
                <c:pt idx="2">
                  <c:v>4545.454545454546</c:v>
                </c:pt>
                <c:pt idx="3">
                  <c:v>6000.0000000000009</c:v>
                </c:pt>
                <c:pt idx="4">
                  <c:v>8000.0000000000009</c:v>
                </c:pt>
                <c:pt idx="5">
                  <c:v>10752.688172043012</c:v>
                </c:pt>
                <c:pt idx="6">
                  <c:v>15957.44680851064</c:v>
                </c:pt>
                <c:pt idx="7">
                  <c:v>21352.313167259788</c:v>
                </c:pt>
                <c:pt idx="8">
                  <c:v>21818.181818181816</c:v>
                </c:pt>
                <c:pt idx="9">
                  <c:v>23437.500000000004</c:v>
                </c:pt>
                <c:pt idx="10">
                  <c:v>24193.548387096776</c:v>
                </c:pt>
                <c:pt idx="11">
                  <c:v>29411.764705882353</c:v>
                </c:pt>
                <c:pt idx="12">
                  <c:v>30612.244897959186</c:v>
                </c:pt>
                <c:pt idx="13">
                  <c:v>33898.305084745763</c:v>
                </c:pt>
                <c:pt idx="14">
                  <c:v>37037.037037037036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06704"/>
        <c:axId val="210311800"/>
      </c:scatterChart>
      <c:valAx>
        <c:axId val="21030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v4, 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311800"/>
        <c:crosses val="autoZero"/>
        <c:crossBetween val="midCat"/>
      </c:valAx>
      <c:valAx>
        <c:axId val="210311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306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260690600289357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Ard1_Turn1x_ESC1_G1b_T1a!$K$41</c:f>
              <c:strCache>
                <c:ptCount val="1"/>
                <c:pt idx="0">
                  <c:v>Meas TauT1,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Ard1_Turn1x_ESC1_G1b_T1a!$I$43:$I$46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16</c:v>
                </c:pt>
              </c:numCache>
            </c:numRef>
          </c:xVal>
          <c:yVal>
            <c:numRef>
              <c:f>Ard1_Turn1x_ESC1_G1b_T1a!$K$43:$K$46</c:f>
              <c:numCache>
                <c:formatCode>0.000</c:formatCode>
                <c:ptCount val="4"/>
                <c:pt idx="0">
                  <c:v>0.03</c:v>
                </c:pt>
                <c:pt idx="1">
                  <c:v>9.7000000000000003E-2</c:v>
                </c:pt>
                <c:pt idx="2">
                  <c:v>0.28699999999999998</c:v>
                </c:pt>
                <c:pt idx="3">
                  <c:v>0.442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Ard1_Turn1x_ESC1_G1b_T1a!$AU$1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Ard1_Turn1x_ESC1_G1b_T1a!$AN$6:$AN$16</c:f>
              <c:numCache>
                <c:formatCode>0.0</c:formatCode>
                <c:ptCount val="11"/>
                <c:pt idx="0">
                  <c:v>17.830757241883521</c:v>
                </c:pt>
                <c:pt idx="1">
                  <c:v>24.345861848997799</c:v>
                </c:pt>
                <c:pt idx="2">
                  <c:v>35.799985751226018</c:v>
                </c:pt>
                <c:pt idx="3">
                  <c:v>47.907144607793789</c:v>
                </c:pt>
                <c:pt idx="4">
                  <c:v>49.042688916321943</c:v>
                </c:pt>
                <c:pt idx="5">
                  <c:v>52.50437234306893</c:v>
                </c:pt>
                <c:pt idx="6">
                  <c:v>53.458742084347392</c:v>
                </c:pt>
                <c:pt idx="7">
                  <c:v>63.230836321882002</c:v>
                </c:pt>
                <c:pt idx="8">
                  <c:v>66.069118368291058</c:v>
                </c:pt>
                <c:pt idx="9">
                  <c:v>68.800496688532121</c:v>
                </c:pt>
                <c:pt idx="10">
                  <c:v>72.796716926272708</c:v>
                </c:pt>
              </c:numCache>
            </c:numRef>
          </c:xVal>
          <c:yVal>
            <c:numRef>
              <c:f>Ard1_Turn1x_ESC1_G1b_T1a!$AU$6:$AU$16</c:f>
              <c:numCache>
                <c:formatCode>0.000</c:formatCode>
                <c:ptCount val="11"/>
                <c:pt idx="0">
                  <c:v>0.42654648376615151</c:v>
                </c:pt>
                <c:pt idx="1">
                  <c:v>0.28693531297497427</c:v>
                </c:pt>
                <c:pt idx="2">
                  <c:v>0.1728801854581079</c:v>
                </c:pt>
                <c:pt idx="3">
                  <c:v>0.11004266330800688</c:v>
                </c:pt>
                <c:pt idx="4">
                  <c:v>0.10735721908432319</c:v>
                </c:pt>
                <c:pt idx="5">
                  <c:v>9.7000000000000003E-2</c:v>
                </c:pt>
                <c:pt idx="6">
                  <c:v>9.2860891250525268E-2</c:v>
                </c:pt>
                <c:pt idx="7">
                  <c:v>6.8671629516934993E-2</c:v>
                </c:pt>
                <c:pt idx="8">
                  <c:v>6.5233482326681802E-2</c:v>
                </c:pt>
                <c:pt idx="9">
                  <c:v>5.6702963215037101E-2</c:v>
                </c:pt>
                <c:pt idx="10">
                  <c:v>4.6530717002818404E-2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2192"/>
        <c:axId val="210312976"/>
      </c:scatterChart>
      <c:valAx>
        <c:axId val="21031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312976"/>
        <c:crosses val="autoZero"/>
        <c:crossBetween val="midCat"/>
      </c:valAx>
      <c:valAx>
        <c:axId val="210312976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0312192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46441649383745942"/>
          <c:y val="0.27970662893135179"/>
          <c:w val="0.45208135295529278"/>
          <c:h val="0.2151519605070784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 - TauG Reasonable Check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3496086485275824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Ard1_Turn1x_ESC1_G1b_T1a!$K$41</c:f>
              <c:strCache>
                <c:ptCount val="1"/>
                <c:pt idx="0">
                  <c:v>Meas TauT1,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Ard1_Turn1x_ESC1_G1b_T1a!$I$43:$I$46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16</c:v>
                </c:pt>
              </c:numCache>
            </c:numRef>
          </c:xVal>
          <c:yVal>
            <c:numRef>
              <c:f>Ard1_Turn1x_ESC1_G1b_T1a!$K$43:$K$46</c:f>
              <c:numCache>
                <c:formatCode>0.000</c:formatCode>
                <c:ptCount val="4"/>
                <c:pt idx="0">
                  <c:v>0.03</c:v>
                </c:pt>
                <c:pt idx="1">
                  <c:v>9.7000000000000003E-2</c:v>
                </c:pt>
                <c:pt idx="2">
                  <c:v>0.28699999999999998</c:v>
                </c:pt>
                <c:pt idx="3">
                  <c:v>0.442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Ard1_Turn1x_ESC1_G1b_T1a!$AU$1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Ard1_Turn1x_ESC1_G1b_T1a!$AN$6:$AN$16</c:f>
              <c:numCache>
                <c:formatCode>0.0</c:formatCode>
                <c:ptCount val="11"/>
                <c:pt idx="0">
                  <c:v>17.830757241883521</c:v>
                </c:pt>
                <c:pt idx="1">
                  <c:v>24.345861848997799</c:v>
                </c:pt>
                <c:pt idx="2">
                  <c:v>35.799985751226018</c:v>
                </c:pt>
                <c:pt idx="3">
                  <c:v>47.907144607793789</c:v>
                </c:pt>
                <c:pt idx="4">
                  <c:v>49.042688916321943</c:v>
                </c:pt>
                <c:pt idx="5">
                  <c:v>52.50437234306893</c:v>
                </c:pt>
                <c:pt idx="6">
                  <c:v>53.458742084347392</c:v>
                </c:pt>
                <c:pt idx="7">
                  <c:v>63.230836321882002</c:v>
                </c:pt>
                <c:pt idx="8">
                  <c:v>66.069118368291058</c:v>
                </c:pt>
                <c:pt idx="9">
                  <c:v>68.800496688532121</c:v>
                </c:pt>
                <c:pt idx="10">
                  <c:v>72.796716926272708</c:v>
                </c:pt>
              </c:numCache>
            </c:numRef>
          </c:xVal>
          <c:yVal>
            <c:numRef>
              <c:f>Ard1_Turn1x_ESC1_G1b_T1a!$AU$6:$AU$16</c:f>
              <c:numCache>
                <c:formatCode>0.000</c:formatCode>
                <c:ptCount val="11"/>
                <c:pt idx="0">
                  <c:v>0.42654648376615151</c:v>
                </c:pt>
                <c:pt idx="1">
                  <c:v>0.28693531297497427</c:v>
                </c:pt>
                <c:pt idx="2">
                  <c:v>0.1728801854581079</c:v>
                </c:pt>
                <c:pt idx="3">
                  <c:v>0.11004266330800688</c:v>
                </c:pt>
                <c:pt idx="4">
                  <c:v>0.10735721908432319</c:v>
                </c:pt>
                <c:pt idx="5">
                  <c:v>9.7000000000000003E-2</c:v>
                </c:pt>
                <c:pt idx="6">
                  <c:v>9.2860891250525268E-2</c:v>
                </c:pt>
                <c:pt idx="7">
                  <c:v>6.8671629516934993E-2</c:v>
                </c:pt>
                <c:pt idx="8">
                  <c:v>6.5233482326681802E-2</c:v>
                </c:pt>
                <c:pt idx="9">
                  <c:v>5.6702963215037101E-2</c:v>
                </c:pt>
                <c:pt idx="10">
                  <c:v>4.6530717002818404E-2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Ard1_Turn1x_ESC1_G1b_T1a!$AS$1</c:f>
              <c:strCache>
                <c:ptCount val="1"/>
                <c:pt idx="0">
                  <c:v>Model TauG</c:v>
                </c:pt>
              </c:strCache>
            </c:strRef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Ard1_Turn1x_ESC1_G1b_T1a!$AN$4:$AN$16</c:f>
              <c:numCache>
                <c:formatCode>0.0</c:formatCode>
                <c:ptCount val="13"/>
                <c:pt idx="0">
                  <c:v>7.319432397028649</c:v>
                </c:pt>
                <c:pt idx="1">
                  <c:v>12.352755604279363</c:v>
                </c:pt>
                <c:pt idx="2">
                  <c:v>17.830757241883521</c:v>
                </c:pt>
                <c:pt idx="3">
                  <c:v>24.345861848997799</c:v>
                </c:pt>
                <c:pt idx="4">
                  <c:v>35.799985751226018</c:v>
                </c:pt>
                <c:pt idx="5">
                  <c:v>47.907144607793789</c:v>
                </c:pt>
                <c:pt idx="6">
                  <c:v>49.042688916321943</c:v>
                </c:pt>
                <c:pt idx="7">
                  <c:v>52.50437234306893</c:v>
                </c:pt>
                <c:pt idx="8">
                  <c:v>53.458742084347392</c:v>
                </c:pt>
                <c:pt idx="9">
                  <c:v>63.230836321882002</c:v>
                </c:pt>
                <c:pt idx="10">
                  <c:v>66.069118368291058</c:v>
                </c:pt>
                <c:pt idx="11">
                  <c:v>68.800496688532121</c:v>
                </c:pt>
                <c:pt idx="12">
                  <c:v>72.796716926272708</c:v>
                </c:pt>
              </c:numCache>
            </c:numRef>
          </c:xVal>
          <c:yVal>
            <c:numRef>
              <c:f>Ard1_Turn1x_ESC1_G1b_T1a!$AS$4:$AS$16</c:f>
              <c:numCache>
                <c:formatCode>0.000</c:formatCode>
                <c:ptCount val="13"/>
                <c:pt idx="0">
                  <c:v>9.8104572187631023E-2</c:v>
                </c:pt>
                <c:pt idx="1">
                  <c:v>8.8228307386914978E-2</c:v>
                </c:pt>
                <c:pt idx="2">
                  <c:v>7.951614189774156E-2</c:v>
                </c:pt>
                <c:pt idx="3">
                  <c:v>7.1159181430113211E-2</c:v>
                </c:pt>
                <c:pt idx="4">
                  <c:v>6.0061554963185916E-2</c:v>
                </c:pt>
                <c:pt idx="5">
                  <c:v>5.1561780046119214E-2</c:v>
                </c:pt>
                <c:pt idx="6">
                  <c:v>5.0886359788686511E-2</c:v>
                </c:pt>
                <c:pt idx="7">
                  <c:v>4.8932355267554649E-2</c:v>
                </c:pt>
                <c:pt idx="8">
                  <c:v>4.8419758209937359E-2</c:v>
                </c:pt>
                <c:pt idx="9">
                  <c:v>4.3729219741183913E-2</c:v>
                </c:pt>
                <c:pt idx="10">
                  <c:v>4.2532509528500587E-2</c:v>
                </c:pt>
                <c:pt idx="11">
                  <c:v>4.1441131560504559E-2</c:v>
                </c:pt>
                <c:pt idx="12">
                  <c:v>3.9941628025296008E-2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4544"/>
        <c:axId val="210314936"/>
      </c:scatterChart>
      <c:valAx>
        <c:axId val="21031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314936"/>
        <c:crosses val="autoZero"/>
        <c:crossBetween val="midCat"/>
      </c:valAx>
      <c:valAx>
        <c:axId val="210314936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0314544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53620129169247099"/>
          <c:y val="0.24988267928485192"/>
          <c:w val="0.30919070427838857"/>
          <c:h val="0.1683637458710157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Ard1_Turn1x_ESC1_G1b_T1a!$AV$1</c:f>
              <c:strCache>
                <c:ptCount val="1"/>
                <c:pt idx="0">
                  <c:v>v4, vdc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/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Ard1_Turn1x_ESC1_G1b_T1a!$Q$2:$Q$16</c:f>
              <c:numCache>
                <c:formatCode>0</c:formatCode>
                <c:ptCount val="15"/>
                <c:pt idx="0" formatCode="General">
                  <c:v>0</c:v>
                </c:pt>
                <c:pt idx="1">
                  <c:v>5.9999999999999995E-25</c:v>
                </c:pt>
                <c:pt idx="2">
                  <c:v>4545.454545454546</c:v>
                </c:pt>
                <c:pt idx="3">
                  <c:v>6000.0000000000009</c:v>
                </c:pt>
                <c:pt idx="4">
                  <c:v>8000.0000000000009</c:v>
                </c:pt>
                <c:pt idx="5">
                  <c:v>10752.688172043012</c:v>
                </c:pt>
                <c:pt idx="6">
                  <c:v>15957.44680851064</c:v>
                </c:pt>
                <c:pt idx="7">
                  <c:v>21352.313167259788</c:v>
                </c:pt>
                <c:pt idx="8">
                  <c:v>21818.181818181816</c:v>
                </c:pt>
                <c:pt idx="9">
                  <c:v>23437.500000000004</c:v>
                </c:pt>
                <c:pt idx="10">
                  <c:v>24193.548387096776</c:v>
                </c:pt>
                <c:pt idx="11">
                  <c:v>29411.764705882353</c:v>
                </c:pt>
                <c:pt idx="12">
                  <c:v>30612.244897959186</c:v>
                </c:pt>
                <c:pt idx="13">
                  <c:v>33898.305084745763</c:v>
                </c:pt>
                <c:pt idx="14">
                  <c:v>37037.037037037036</c:v>
                </c:pt>
              </c:numCache>
            </c:numRef>
          </c:xVal>
          <c:yVal>
            <c:numRef>
              <c:f>Ard1_Turn1x_ESC1_G1b_T1a!$AV$2:$AV$16</c:f>
              <c:numCache>
                <c:formatCode>General</c:formatCode>
                <c:ptCount val="15"/>
                <c:pt idx="0">
                  <c:v>3.2000000000000002E-3</c:v>
                </c:pt>
                <c:pt idx="1">
                  <c:v>3.0000000000000001E-3</c:v>
                </c:pt>
                <c:pt idx="2">
                  <c:v>0.35799999999999998</c:v>
                </c:pt>
                <c:pt idx="3">
                  <c:v>0.46899999999999997</c:v>
                </c:pt>
                <c:pt idx="4">
                  <c:v>0.63500000000000001</c:v>
                </c:pt>
                <c:pt idx="5">
                  <c:v>0.82599999999999996</c:v>
                </c:pt>
                <c:pt idx="6">
                  <c:v>1.2270000000000001</c:v>
                </c:pt>
                <c:pt idx="7">
                  <c:v>1.631</c:v>
                </c:pt>
                <c:pt idx="8">
                  <c:v>1.679</c:v>
                </c:pt>
                <c:pt idx="9">
                  <c:v>1.8160000000000001</c:v>
                </c:pt>
                <c:pt idx="10">
                  <c:v>1.83</c:v>
                </c:pt>
                <c:pt idx="11">
                  <c:v>2.2200000000000002</c:v>
                </c:pt>
                <c:pt idx="12">
                  <c:v>2.36</c:v>
                </c:pt>
                <c:pt idx="13">
                  <c:v>3.34</c:v>
                </c:pt>
                <c:pt idx="14">
                  <c:v>3.57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205552"/>
        <c:axId val="572204768"/>
      </c:scatterChart>
      <c:valAx>
        <c:axId val="57220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04768"/>
        <c:crosses val="autoZero"/>
        <c:crossBetween val="midCat"/>
      </c:valAx>
      <c:valAx>
        <c:axId val="57220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0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Correlation Between Speeds Should be Linear 1:1</a:t>
            </a:r>
          </a:p>
        </c:rich>
      </c:tx>
      <c:layout>
        <c:manualLayout>
          <c:xMode val="edge"/>
          <c:yMode val="edge"/>
          <c:x val="0.12625655935303037"/>
          <c:y val="6.8163933641110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Ard1_Turn1_ESC1_G1b_T1a!$Q$1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262002647899101"/>
                  <c:y val="4.17140766632770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Ard1_Turn1_ESC1_G1b_T1a!$P$4:$P$14</c:f>
              <c:numCache>
                <c:formatCode>0</c:formatCode>
                <c:ptCount val="11"/>
                <c:pt idx="0">
                  <c:v>10752.688172043012</c:v>
                </c:pt>
                <c:pt idx="1">
                  <c:v>14285.714285714286</c:v>
                </c:pt>
                <c:pt idx="2">
                  <c:v>16304.347826086958</c:v>
                </c:pt>
                <c:pt idx="3">
                  <c:v>17910.447761194031</c:v>
                </c:pt>
                <c:pt idx="4">
                  <c:v>21978.021978021978</c:v>
                </c:pt>
                <c:pt idx="5">
                  <c:v>28571.428571428572</c:v>
                </c:pt>
                <c:pt idx="6">
                  <c:v>28985.507246376812</c:v>
                </c:pt>
                <c:pt idx="7">
                  <c:v>29702.970297029704</c:v>
                </c:pt>
                <c:pt idx="8">
                  <c:v>30769.23076923077</c:v>
                </c:pt>
                <c:pt idx="9">
                  <c:v>34090.909090909088</c:v>
                </c:pt>
                <c:pt idx="10">
                  <c:v>44444.444444444445</c:v>
                </c:pt>
              </c:numCache>
            </c:numRef>
          </c:xVal>
          <c:yVal>
            <c:numRef>
              <c:f>Ard1_Turn1_ESC1_G1b_T1a!$Q$4:$Q$14</c:f>
              <c:numCache>
                <c:formatCode>0</c:formatCode>
                <c:ptCount val="11"/>
                <c:pt idx="0">
                  <c:v>4464.2857142857147</c:v>
                </c:pt>
                <c:pt idx="1">
                  <c:v>6355.9322033898306</c:v>
                </c:pt>
                <c:pt idx="2">
                  <c:v>7692.3076923076924</c:v>
                </c:pt>
                <c:pt idx="3">
                  <c:v>10452.961672473868</c:v>
                </c:pt>
                <c:pt idx="4">
                  <c:v>15075.376884422112</c:v>
                </c:pt>
                <c:pt idx="5">
                  <c:v>20477.815699658702</c:v>
                </c:pt>
                <c:pt idx="6">
                  <c:v>21352.313167259788</c:v>
                </c:pt>
                <c:pt idx="7">
                  <c:v>22471.910112359554</c:v>
                </c:pt>
                <c:pt idx="8">
                  <c:v>23076.923076923078</c:v>
                </c:pt>
                <c:pt idx="9">
                  <c:v>26548.672566371682</c:v>
                </c:pt>
                <c:pt idx="10">
                  <c:v>37500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22472"/>
        <c:axId val="70624040"/>
      </c:scatterChart>
      <c:valAx>
        <c:axId val="70622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Ng, rpm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0624040"/>
        <c:crosses val="autoZero"/>
        <c:crossBetween val="midCat"/>
      </c:valAx>
      <c:valAx>
        <c:axId val="7062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Nt, rpm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0622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Log Throttle to Ng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569259560043785"/>
          <c:y val="0.12151534481085631"/>
          <c:w val="0.72130941062707721"/>
          <c:h val="0.59682244516945593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Ard1_Turn1_ESC1_G1b_T1a!$R$1</c:f>
              <c:strCache>
                <c:ptCount val="1"/>
                <c:pt idx="0">
                  <c:v>Ng, %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5.5"/>
            <c:backward val="20"/>
            <c:dispRSqr val="0"/>
            <c:dispEq val="1"/>
            <c:trendlineLbl>
              <c:layout>
                <c:manualLayout>
                  <c:x val="-0.29817991360945351"/>
                  <c:y val="0.149240673253278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Ard1_Turn1_ESC1_G1b_T1a!$L$4:$L$14</c:f>
              <c:numCache>
                <c:formatCode>General</c:formatCode>
                <c:ptCount val="11"/>
                <c:pt idx="0">
                  <c:v>14</c:v>
                </c:pt>
                <c:pt idx="1">
                  <c:v>17</c:v>
                </c:pt>
                <c:pt idx="2">
                  <c:v>21</c:v>
                </c:pt>
                <c:pt idx="3">
                  <c:v>27</c:v>
                </c:pt>
                <c:pt idx="4">
                  <c:v>42</c:v>
                </c:pt>
                <c:pt idx="5">
                  <c:v>67</c:v>
                </c:pt>
                <c:pt idx="6">
                  <c:v>70</c:v>
                </c:pt>
                <c:pt idx="7">
                  <c:v>79</c:v>
                </c:pt>
                <c:pt idx="8">
                  <c:v>84</c:v>
                </c:pt>
                <c:pt idx="9">
                  <c:v>121</c:v>
                </c:pt>
                <c:pt idx="10">
                  <c:v>175</c:v>
                </c:pt>
              </c:numCache>
            </c:numRef>
          </c:xVal>
          <c:yVal>
            <c:numRef>
              <c:f>Ard1_Turn1_ESC1_G1b_T1a!$R$4:$R$14</c:f>
              <c:numCache>
                <c:formatCode>0</c:formatCode>
                <c:ptCount val="11"/>
                <c:pt idx="0">
                  <c:v>23.33482676224612</c:v>
                </c:pt>
                <c:pt idx="1">
                  <c:v>31.001984126984127</c:v>
                </c:pt>
                <c:pt idx="2">
                  <c:v>35.38269927536232</c:v>
                </c:pt>
                <c:pt idx="3">
                  <c:v>38.868159203980099</c:v>
                </c:pt>
                <c:pt idx="4">
                  <c:v>47.695360195360195</c:v>
                </c:pt>
                <c:pt idx="5">
                  <c:v>62.003968253968253</c:v>
                </c:pt>
                <c:pt idx="6">
                  <c:v>62.902576489533011</c:v>
                </c:pt>
                <c:pt idx="7">
                  <c:v>64.459570957095707</c:v>
                </c:pt>
                <c:pt idx="8">
                  <c:v>66.773504273504273</c:v>
                </c:pt>
                <c:pt idx="9">
                  <c:v>73.982007575757564</c:v>
                </c:pt>
                <c:pt idx="10">
                  <c:v>96.450617283950621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84168"/>
        <c:axId val="149387696"/>
      </c:scatterChart>
      <c:scatterChart>
        <c:scatterStyle val="lineMarker"/>
        <c:varyColors val="0"/>
        <c:ser>
          <c:idx val="1"/>
          <c:order val="1"/>
          <c:tx>
            <c:strRef>
              <c:f>Ard1_Turn1_ESC1_G1b_T1a!$U$1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20"/>
            <c:dispRSqr val="0"/>
            <c:dispEq val="1"/>
            <c:trendlineLbl>
              <c:layout>
                <c:manualLayout>
                  <c:x val="5.6373767232584297E-2"/>
                  <c:y val="0.3571603652849179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Ard1_Turn1_ESC1_G1b_T1a!$L$3:$L$14</c:f>
              <c:numCache>
                <c:formatCode>General</c:formatCode>
                <c:ptCount val="12"/>
                <c:pt idx="0">
                  <c:v>8</c:v>
                </c:pt>
                <c:pt idx="1">
                  <c:v>14</c:v>
                </c:pt>
                <c:pt idx="2">
                  <c:v>17</c:v>
                </c:pt>
                <c:pt idx="3">
                  <c:v>21</c:v>
                </c:pt>
                <c:pt idx="4">
                  <c:v>27</c:v>
                </c:pt>
                <c:pt idx="5">
                  <c:v>42</c:v>
                </c:pt>
                <c:pt idx="6">
                  <c:v>67</c:v>
                </c:pt>
                <c:pt idx="7">
                  <c:v>70</c:v>
                </c:pt>
                <c:pt idx="8">
                  <c:v>79</c:v>
                </c:pt>
                <c:pt idx="9">
                  <c:v>84</c:v>
                </c:pt>
                <c:pt idx="10">
                  <c:v>121</c:v>
                </c:pt>
                <c:pt idx="11">
                  <c:v>175</c:v>
                </c:pt>
              </c:numCache>
            </c:numRef>
          </c:xVal>
          <c:yVal>
            <c:numRef>
              <c:f>Ard1_Turn1_ESC1_G1b_T1a!$U$3:$U$14</c:f>
              <c:numCache>
                <c:formatCode>0.00</c:formatCode>
                <c:ptCount val="12"/>
                <c:pt idx="0">
                  <c:v>8.6904000000000003</c:v>
                </c:pt>
                <c:pt idx="1">
                  <c:v>9.4982400000000009</c:v>
                </c:pt>
                <c:pt idx="2">
                  <c:v>12.609129999999999</c:v>
                </c:pt>
                <c:pt idx="3">
                  <c:v>14.60262</c:v>
                </c:pt>
                <c:pt idx="4">
                  <c:v>19.820840000000004</c:v>
                </c:pt>
                <c:pt idx="5">
                  <c:v>30.231199999999998</c:v>
                </c:pt>
                <c:pt idx="6">
                  <c:v>51.067300000000003</c:v>
                </c:pt>
                <c:pt idx="7">
                  <c:v>55.873199999999997</c:v>
                </c:pt>
                <c:pt idx="8">
                  <c:v>62.608699999999999</c:v>
                </c:pt>
                <c:pt idx="9">
                  <c:v>65.890500000000003</c:v>
                </c:pt>
                <c:pt idx="10">
                  <c:v>87.217500000000001</c:v>
                </c:pt>
                <c:pt idx="11">
                  <c:v>173.56479999999999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87304"/>
        <c:axId val="149383776"/>
      </c:scatterChart>
      <c:valAx>
        <c:axId val="149384168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49387696"/>
        <c:crossesAt val="-40"/>
        <c:crossBetween val="midCat"/>
        <c:majorUnit val="20"/>
      </c:valAx>
      <c:valAx>
        <c:axId val="14938769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49384168"/>
        <c:crosses val="autoZero"/>
        <c:crossBetween val="midCat"/>
      </c:valAx>
      <c:valAx>
        <c:axId val="149383776"/>
        <c:scaling>
          <c:orientation val="minMax"/>
          <c:max val="24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Power, Watts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49387304"/>
        <c:crosses val="max"/>
        <c:crossBetween val="midCat"/>
        <c:majorUnit val="40"/>
      </c:valAx>
      <c:valAx>
        <c:axId val="149387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38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447973802036356"/>
          <c:y val="0.7848592019217937"/>
          <c:w val="0.42031398551961197"/>
          <c:h val="0.1392739503645909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Power </a:t>
            </a:r>
            <a:r>
              <a:rPr lang="en-US" baseline="0"/>
              <a:t>Follows Cube Law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88290380521447"/>
          <c:y val="0.20268573725972114"/>
          <c:w val="0.73720588399941778"/>
          <c:h val="0.57449782288774598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Ard1_Turn1_ESC1_G1b_T1a!$V$1</c:f>
              <c:strCache>
                <c:ptCount val="1"/>
                <c:pt idx="0">
                  <c:v>Ng Pwr, W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3"/>
            <c:forward val="4"/>
            <c:backward val="18"/>
            <c:intercept val="0"/>
            <c:dispRSqr val="1"/>
            <c:dispEq val="1"/>
            <c:trendlineLbl>
              <c:layout>
                <c:manualLayout>
                  <c:x val="-5.1786916297490646E-2"/>
                  <c:y val="8.5395829819055205E-2"/>
                </c:manualLayout>
              </c:layout>
              <c:numFmt formatCode="General" sourceLinked="0"/>
            </c:trendlineLbl>
          </c:trendline>
          <c:xVal>
            <c:numRef>
              <c:f>Ard1_Turn1_ESC1_G1b_T1a!$R$3:$R$14</c:f>
              <c:numCache>
                <c:formatCode>0</c:formatCode>
                <c:ptCount val="12"/>
                <c:pt idx="0">
                  <c:v>21.486523652365236</c:v>
                </c:pt>
                <c:pt idx="1">
                  <c:v>23.33482676224612</c:v>
                </c:pt>
                <c:pt idx="2">
                  <c:v>31.001984126984127</c:v>
                </c:pt>
                <c:pt idx="3">
                  <c:v>35.38269927536232</c:v>
                </c:pt>
                <c:pt idx="4">
                  <c:v>38.868159203980099</c:v>
                </c:pt>
                <c:pt idx="5">
                  <c:v>47.695360195360195</c:v>
                </c:pt>
                <c:pt idx="6">
                  <c:v>62.003968253968253</c:v>
                </c:pt>
                <c:pt idx="7">
                  <c:v>62.902576489533011</c:v>
                </c:pt>
                <c:pt idx="8">
                  <c:v>64.459570957095707</c:v>
                </c:pt>
                <c:pt idx="9">
                  <c:v>66.773504273504273</c:v>
                </c:pt>
                <c:pt idx="10">
                  <c:v>73.982007575757564</c:v>
                </c:pt>
                <c:pt idx="11">
                  <c:v>96.450617283950621</c:v>
                </c:pt>
              </c:numCache>
            </c:numRef>
          </c:xVal>
          <c:yVal>
            <c:numRef>
              <c:f>Ard1_Turn1_ESC1_G1b_T1a!$V$3:$V$14</c:f>
              <c:numCache>
                <c:formatCode>0.00</c:formatCode>
                <c:ptCount val="12"/>
                <c:pt idx="0" formatCode="General">
                  <c:v>6.9509000000000007</c:v>
                </c:pt>
                <c:pt idx="1">
                  <c:v>7.7587400000000013</c:v>
                </c:pt>
                <c:pt idx="2">
                  <c:v>10.869629999999999</c:v>
                </c:pt>
                <c:pt idx="3">
                  <c:v>12.86312</c:v>
                </c:pt>
                <c:pt idx="4">
                  <c:v>18.081340000000004</c:v>
                </c:pt>
                <c:pt idx="5">
                  <c:v>28.491699999999998</c:v>
                </c:pt>
                <c:pt idx="6">
                  <c:v>49.327800000000003</c:v>
                </c:pt>
                <c:pt idx="7">
                  <c:v>54.133699999999997</c:v>
                </c:pt>
                <c:pt idx="8">
                  <c:v>60.869199999999999</c:v>
                </c:pt>
                <c:pt idx="9">
                  <c:v>64.150999999999996</c:v>
                </c:pt>
                <c:pt idx="10">
                  <c:v>85.477999999999994</c:v>
                </c:pt>
                <c:pt idx="11">
                  <c:v>171.8253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84560"/>
        <c:axId val="149384952"/>
      </c:scatterChart>
      <c:valAx>
        <c:axId val="149384560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49384952"/>
        <c:crosses val="autoZero"/>
        <c:crossBetween val="midCat"/>
      </c:valAx>
      <c:valAx>
        <c:axId val="149384952"/>
        <c:scaling>
          <c:orientation val="minMax"/>
          <c:max val="24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Power, W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384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Ng from Throttle - Check theTrends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10305656237417"/>
          <c:y val="0.15815811245118475"/>
          <c:w val="0.90339588801399828"/>
          <c:h val="0.63990375281493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Ard1_Turn1_ESC1_G1b_T1a!$P$1</c:f>
              <c:strCache>
                <c:ptCount val="1"/>
                <c:pt idx="0">
                  <c:v>Ng,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Ard1_Turn1_ESC1_G1b_T1a!$L$2:$L$14</c:f>
              <c:numCache>
                <c:formatCode>General</c:formatCode>
                <c:ptCount val="13"/>
                <c:pt idx="0" formatCode="0.00">
                  <c:v>4.8134460522724005</c:v>
                </c:pt>
                <c:pt idx="1">
                  <c:v>8</c:v>
                </c:pt>
                <c:pt idx="2">
                  <c:v>14</c:v>
                </c:pt>
                <c:pt idx="3">
                  <c:v>17</c:v>
                </c:pt>
                <c:pt idx="4">
                  <c:v>21</c:v>
                </c:pt>
                <c:pt idx="5">
                  <c:v>27</c:v>
                </c:pt>
                <c:pt idx="6">
                  <c:v>42</c:v>
                </c:pt>
                <c:pt idx="7">
                  <c:v>67</c:v>
                </c:pt>
                <c:pt idx="8">
                  <c:v>70</c:v>
                </c:pt>
                <c:pt idx="9">
                  <c:v>79</c:v>
                </c:pt>
                <c:pt idx="10">
                  <c:v>84</c:v>
                </c:pt>
                <c:pt idx="11">
                  <c:v>121</c:v>
                </c:pt>
                <c:pt idx="12">
                  <c:v>175</c:v>
                </c:pt>
              </c:numCache>
            </c:numRef>
          </c:xVal>
          <c:yVal>
            <c:numRef>
              <c:f>Ard1_Turn1_ESC1_G1b_T1a!$P$2:$P$14</c:f>
              <c:numCache>
                <c:formatCode>0</c:formatCode>
                <c:ptCount val="13"/>
                <c:pt idx="0">
                  <c:v>5.9999999999999995E-25</c:v>
                </c:pt>
                <c:pt idx="1">
                  <c:v>9900.9900990099013</c:v>
                </c:pt>
                <c:pt idx="2">
                  <c:v>10752.688172043012</c:v>
                </c:pt>
                <c:pt idx="3">
                  <c:v>14285.714285714286</c:v>
                </c:pt>
                <c:pt idx="4">
                  <c:v>16304.347826086958</c:v>
                </c:pt>
                <c:pt idx="5">
                  <c:v>17910.447761194031</c:v>
                </c:pt>
                <c:pt idx="6">
                  <c:v>21978.021978021978</c:v>
                </c:pt>
                <c:pt idx="7">
                  <c:v>28571.428571428572</c:v>
                </c:pt>
                <c:pt idx="8">
                  <c:v>28985.507246376812</c:v>
                </c:pt>
                <c:pt idx="9">
                  <c:v>29702.970297029704</c:v>
                </c:pt>
                <c:pt idx="10">
                  <c:v>30769.23076923077</c:v>
                </c:pt>
                <c:pt idx="11">
                  <c:v>34090.909090909088</c:v>
                </c:pt>
                <c:pt idx="12">
                  <c:v>44444.444444444445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Ard1_Turn1_ESC1_G1b_T1a!$AJ$1</c:f>
              <c:strCache>
                <c:ptCount val="1"/>
                <c:pt idx="0">
                  <c:v>Model Ng from Model Throttle,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Ard1_Turn1_ESC1_G1b_T1a!$D$3:$D$14</c:f>
              <c:numCache>
                <c:formatCode>General</c:formatCode>
                <c:ptCount val="12"/>
                <c:pt idx="0">
                  <c:v>8</c:v>
                </c:pt>
                <c:pt idx="1">
                  <c:v>14</c:v>
                </c:pt>
                <c:pt idx="2">
                  <c:v>17</c:v>
                </c:pt>
                <c:pt idx="3">
                  <c:v>21</c:v>
                </c:pt>
                <c:pt idx="4">
                  <c:v>27</c:v>
                </c:pt>
                <c:pt idx="5">
                  <c:v>42</c:v>
                </c:pt>
                <c:pt idx="6">
                  <c:v>67</c:v>
                </c:pt>
                <c:pt idx="7">
                  <c:v>70</c:v>
                </c:pt>
                <c:pt idx="8">
                  <c:v>79</c:v>
                </c:pt>
                <c:pt idx="9">
                  <c:v>84</c:v>
                </c:pt>
                <c:pt idx="10">
                  <c:v>121</c:v>
                </c:pt>
                <c:pt idx="11">
                  <c:v>175</c:v>
                </c:pt>
              </c:numCache>
            </c:numRef>
          </c:xVal>
          <c:yVal>
            <c:numRef>
              <c:f>Ard1_Turn1_ESC1_G1b_T1a!$AJ$3:$AJ$14</c:f>
              <c:numCache>
                <c:formatCode>0.00</c:formatCode>
                <c:ptCount val="12"/>
                <c:pt idx="0">
                  <c:v>5416.8069931989485</c:v>
                </c:pt>
                <c:pt idx="1">
                  <c:v>11383.661277356445</c:v>
                </c:pt>
                <c:pt idx="2">
                  <c:v>13453.832762038826</c:v>
                </c:pt>
                <c:pt idx="3">
                  <c:v>15706.897450369433</c:v>
                </c:pt>
                <c:pt idx="4">
                  <c:v>18386.515512237907</c:v>
                </c:pt>
                <c:pt idx="5">
                  <c:v>23097.51850331419</c:v>
                </c:pt>
                <c:pt idx="6">
                  <c:v>28077.110314402489</c:v>
                </c:pt>
                <c:pt idx="7">
                  <c:v>28544.151938854891</c:v>
                </c:pt>
                <c:pt idx="8">
                  <c:v>29833.798544990212</c:v>
                </c:pt>
                <c:pt idx="9">
                  <c:v>30488.139556258939</c:v>
                </c:pt>
                <c:pt idx="10">
                  <c:v>34379.640138211798</c:v>
                </c:pt>
                <c:pt idx="11">
                  <c:v>38314.021547408571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88088"/>
        <c:axId val="149385344"/>
      </c:scatterChart>
      <c:valAx>
        <c:axId val="149388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49385344"/>
        <c:crosses val="autoZero"/>
        <c:crossBetween val="midCat"/>
      </c:valAx>
      <c:valAx>
        <c:axId val="149385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49388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579530978823091E-2"/>
          <c:y val="0.88026127714900526"/>
          <c:w val="0.83226743440457562"/>
          <c:h val="0.1197387228509947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Ng Torque, ft-lbf - Check the Trends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292065257292206"/>
          <c:y val="7.8071976866840601E-2"/>
          <c:w val="0.69109236800822949"/>
          <c:h val="0.81293147947985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Ard1_Turn1_ESC1_G1b_T1a!$Y$1</c:f>
              <c:strCache>
                <c:ptCount val="1"/>
                <c:pt idx="0">
                  <c:v>Ng Torque, ft-lbf</c:v>
                </c:pt>
              </c:strCache>
            </c:strRef>
          </c:tx>
          <c:spPr>
            <a:ln w="28575">
              <a:noFill/>
            </a:ln>
          </c:spPr>
          <c:trendline>
            <c:spPr>
              <a:ln>
                <a:solidFill>
                  <a:schemeClr val="tx2"/>
                </a:solidFill>
              </a:ln>
            </c:spPr>
            <c:trendlineType val="poly"/>
            <c:order val="2"/>
            <c:dispRSqr val="0"/>
            <c:dispEq val="1"/>
            <c:trendlineLbl>
              <c:layout/>
              <c:numFmt formatCode="0.000E+00" sourceLinked="0"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Ard1_Turn1_ESC1_G1b_T1a!$P$3:$P$14</c:f>
              <c:numCache>
                <c:formatCode>0</c:formatCode>
                <c:ptCount val="12"/>
                <c:pt idx="0">
                  <c:v>9900.9900990099013</c:v>
                </c:pt>
                <c:pt idx="1">
                  <c:v>10752.688172043012</c:v>
                </c:pt>
                <c:pt idx="2">
                  <c:v>14285.714285714286</c:v>
                </c:pt>
                <c:pt idx="3">
                  <c:v>16304.347826086958</c:v>
                </c:pt>
                <c:pt idx="4">
                  <c:v>17910.447761194031</c:v>
                </c:pt>
                <c:pt idx="5">
                  <c:v>21978.021978021978</c:v>
                </c:pt>
                <c:pt idx="6">
                  <c:v>28571.428571428572</c:v>
                </c:pt>
                <c:pt idx="7">
                  <c:v>28985.507246376812</c:v>
                </c:pt>
                <c:pt idx="8">
                  <c:v>29702.970297029704</c:v>
                </c:pt>
                <c:pt idx="9">
                  <c:v>30769.23076923077</c:v>
                </c:pt>
                <c:pt idx="10">
                  <c:v>34090.909090909088</c:v>
                </c:pt>
                <c:pt idx="11">
                  <c:v>44444.444444444445</c:v>
                </c:pt>
              </c:numCache>
            </c:numRef>
          </c:xVal>
          <c:yVal>
            <c:numRef>
              <c:f>Ard1_Turn1_ESC1_G1b_T1a!$Y$3:$Y$14</c:f>
              <c:numCache>
                <c:formatCode>0.00000</c:formatCode>
                <c:ptCount val="12"/>
                <c:pt idx="0">
                  <c:v>0</c:v>
                </c:pt>
                <c:pt idx="1">
                  <c:v>1.3749381071016375E-4</c:v>
                </c:pt>
                <c:pt idx="2">
                  <c:v>4.1436502476565988E-4</c:v>
                </c:pt>
                <c:pt idx="3">
                  <c:v>6.1202059455032261E-4</c:v>
                </c:pt>
                <c:pt idx="4">
                  <c:v>2.1657412282244026E-3</c:v>
                </c:pt>
                <c:pt idx="5">
                  <c:v>4.1859046592444583E-3</c:v>
                </c:pt>
                <c:pt idx="6">
                  <c:v>7.2151239858997632E-3</c:v>
                </c:pt>
                <c:pt idx="7">
                  <c:v>8.2091772511932812E-3</c:v>
                </c:pt>
                <c:pt idx="8">
                  <c:v>9.4885497721640261E-3</c:v>
                </c:pt>
                <c:pt idx="9">
                  <c:v>9.7395952108096286E-3</c:v>
                </c:pt>
                <c:pt idx="10">
                  <c:v>1.2714910690471055E-2</c:v>
                </c:pt>
                <c:pt idx="11">
                  <c:v>2.2284402099613874E-2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88872"/>
        <c:axId val="149383384"/>
      </c:scatterChart>
      <c:valAx>
        <c:axId val="14938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</a:t>
                </a:r>
                <a:r>
                  <a:rPr lang="en-US" baseline="0"/>
                  <a:t> rpm</a:t>
                </a:r>
                <a:endParaRPr lang="en-US"/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49383384"/>
        <c:crosses val="autoZero"/>
        <c:crossBetween val="midCat"/>
      </c:valAx>
      <c:valAx>
        <c:axId val="149383384"/>
        <c:scaling>
          <c:orientation val="minMax"/>
        </c:scaling>
        <c:delete val="0"/>
        <c:axPos val="l"/>
        <c:majorGridlines/>
        <c:numFmt formatCode="0.000" sourceLinked="0"/>
        <c:majorTickMark val="out"/>
        <c:minorTickMark val="none"/>
        <c:tickLblPos val="nextTo"/>
        <c:crossAx val="1493888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332015226512055"/>
          <c:y val="0.20508209861706053"/>
          <c:w val="0.4327040528006007"/>
          <c:h val="0.105728929702723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Nt, RPM - Check the Trends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312729658792651"/>
          <c:y val="0.19943314377369495"/>
          <c:w val="0.57646916010498683"/>
          <c:h val="0.64322445834868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Ard1_Turn1_ESC1_G1b_T1a!$Q$1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2"/>
            <c:intercept val="0"/>
            <c:dispRSqr val="0"/>
            <c:dispEq val="1"/>
            <c:trendlineLbl>
              <c:layout/>
              <c:numFmt formatCode="General" sourceLinked="0"/>
            </c:trendlineLbl>
          </c:trendline>
          <c:xVal>
            <c:numRef>
              <c:f>Ard1_Turn1_ESC1_G1b_T1a!$E$2:$E$14</c:f>
              <c:numCache>
                <c:formatCode>General</c:formatCode>
                <c:ptCount val="13"/>
                <c:pt idx="0">
                  <c:v>3.2000000000000002E-3</c:v>
                </c:pt>
                <c:pt idx="1">
                  <c:v>4.5999999999999999E-3</c:v>
                </c:pt>
                <c:pt idx="2">
                  <c:v>0.29599999999999999</c:v>
                </c:pt>
                <c:pt idx="3">
                  <c:v>0.50800000000000001</c:v>
                </c:pt>
                <c:pt idx="4">
                  <c:v>0.61</c:v>
                </c:pt>
                <c:pt idx="5">
                  <c:v>0.83399999999999996</c:v>
                </c:pt>
                <c:pt idx="6">
                  <c:v>1.1919999999999999</c:v>
                </c:pt>
                <c:pt idx="7">
                  <c:v>1.61</c:v>
                </c:pt>
                <c:pt idx="8">
                  <c:v>1.6870000000000001</c:v>
                </c:pt>
                <c:pt idx="9">
                  <c:v>1.796</c:v>
                </c:pt>
                <c:pt idx="10">
                  <c:v>1.8779999999999999</c:v>
                </c:pt>
                <c:pt idx="11">
                  <c:v>2.27</c:v>
                </c:pt>
                <c:pt idx="12">
                  <c:v>3.67</c:v>
                </c:pt>
              </c:numCache>
            </c:numRef>
          </c:xVal>
          <c:yVal>
            <c:numRef>
              <c:f>Ard1_Turn1_ESC1_G1b_T1a!$Q$2:$Q$14</c:f>
              <c:numCache>
                <c:formatCode>0</c:formatCode>
                <c:ptCount val="13"/>
                <c:pt idx="0" formatCode="General">
                  <c:v>0</c:v>
                </c:pt>
                <c:pt idx="1">
                  <c:v>5.9999999999999995E-25</c:v>
                </c:pt>
                <c:pt idx="2">
                  <c:v>4464.2857142857147</c:v>
                </c:pt>
                <c:pt idx="3">
                  <c:v>6355.9322033898306</c:v>
                </c:pt>
                <c:pt idx="4">
                  <c:v>7692.3076923076924</c:v>
                </c:pt>
                <c:pt idx="5">
                  <c:v>10452.961672473868</c:v>
                </c:pt>
                <c:pt idx="6">
                  <c:v>15075.376884422112</c:v>
                </c:pt>
                <c:pt idx="7">
                  <c:v>20477.815699658702</c:v>
                </c:pt>
                <c:pt idx="8">
                  <c:v>21352.313167259788</c:v>
                </c:pt>
                <c:pt idx="9">
                  <c:v>22471.910112359554</c:v>
                </c:pt>
                <c:pt idx="10">
                  <c:v>23076.923076923078</c:v>
                </c:pt>
                <c:pt idx="11">
                  <c:v>26548.672566371682</c:v>
                </c:pt>
                <c:pt idx="12">
                  <c:v>37500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86520"/>
        <c:axId val="149389264"/>
      </c:scatterChart>
      <c:valAx>
        <c:axId val="149386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v4, 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389264"/>
        <c:crosses val="autoZero"/>
        <c:crossBetween val="midCat"/>
      </c:valAx>
      <c:valAx>
        <c:axId val="14938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386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260690600289357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Ard1_Turn1_ESC1_G1b_T1a!$K$39</c:f>
              <c:strCache>
                <c:ptCount val="1"/>
                <c:pt idx="0">
                  <c:v>Meas TauT1,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Ard1_Turn1_ESC1_G1b_T1a!$I$41:$I$44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16</c:v>
                </c:pt>
              </c:numCache>
            </c:numRef>
          </c:xVal>
          <c:yVal>
            <c:numRef>
              <c:f>Ard1_Turn1_ESC1_G1b_T1a!$K$41:$K$44</c:f>
              <c:numCache>
                <c:formatCode>0.000</c:formatCode>
                <c:ptCount val="4"/>
                <c:pt idx="0">
                  <c:v>0.03</c:v>
                </c:pt>
                <c:pt idx="1">
                  <c:v>9.7000000000000003E-2</c:v>
                </c:pt>
                <c:pt idx="2">
                  <c:v>0.28699999999999998</c:v>
                </c:pt>
                <c:pt idx="3">
                  <c:v>0.442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Ard1_Turn1_ESC1_G1b_T1a!$AU$1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Ard1_Turn1_ESC1_G1b_T1a!$AN$6:$AN$14</c:f>
              <c:numCache>
                <c:formatCode>0.0</c:formatCode>
                <c:ptCount val="9"/>
                <c:pt idx="0">
                  <c:v>17.786308348236794</c:v>
                </c:pt>
                <c:pt idx="1">
                  <c:v>23.617698951829823</c:v>
                </c:pt>
                <c:pt idx="2">
                  <c:v>33.869793818105329</c:v>
                </c:pt>
                <c:pt idx="3">
                  <c:v>44.706392253578336</c:v>
                </c:pt>
                <c:pt idx="4">
                  <c:v>45.722769243670534</c:v>
                </c:pt>
                <c:pt idx="5">
                  <c:v>48.529300968467616</c:v>
                </c:pt>
                <c:pt idx="6">
                  <c:v>49.953279287973857</c:v>
                </c:pt>
                <c:pt idx="7">
                  <c:v>58.421971244637696</c:v>
                </c:pt>
                <c:pt idx="8">
                  <c:v>66.983980550002386</c:v>
                </c:pt>
              </c:numCache>
            </c:numRef>
          </c:xVal>
          <c:yVal>
            <c:numRef>
              <c:f>Ard1_Turn1_ESC1_G1b_T1a!$AU$6:$AU$14</c:f>
              <c:numCache>
                <c:formatCode>0.000</c:formatCode>
                <c:ptCount val="9"/>
                <c:pt idx="0">
                  <c:v>0.43053536536322207</c:v>
                </c:pt>
                <c:pt idx="1">
                  <c:v>0.31734093225585891</c:v>
                </c:pt>
                <c:pt idx="2">
                  <c:v>0.18464017729085458</c:v>
                </c:pt>
                <c:pt idx="3">
                  <c:v>0.10473993247914357</c:v>
                </c:pt>
                <c:pt idx="4">
                  <c:v>0.10178612537728342</c:v>
                </c:pt>
                <c:pt idx="5">
                  <c:v>9.6999999999999961E-2</c:v>
                </c:pt>
                <c:pt idx="6">
                  <c:v>9.0575096510041753E-2</c:v>
                </c:pt>
                <c:pt idx="7">
                  <c:v>7.4628650188924436E-2</c:v>
                </c:pt>
                <c:pt idx="8">
                  <c:v>4.3747336115080228E-2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90440"/>
        <c:axId val="149390832"/>
      </c:scatterChart>
      <c:valAx>
        <c:axId val="149390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390832"/>
        <c:crosses val="autoZero"/>
        <c:crossBetween val="midCat"/>
      </c:valAx>
      <c:valAx>
        <c:axId val="149390832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49390440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46441649383745942"/>
          <c:y val="0.27970662893135179"/>
          <c:w val="0.45208135295529278"/>
          <c:h val="0.2151519605070784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 - TauG Reasonable Check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3496086485275824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Ard1_Turn1_ESC1_G1b_T1a!$K$39</c:f>
              <c:strCache>
                <c:ptCount val="1"/>
                <c:pt idx="0">
                  <c:v>Meas TauT1,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Ard1_Turn1_ESC1_G1b_T1a!$I$41:$I$44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16</c:v>
                </c:pt>
              </c:numCache>
            </c:numRef>
          </c:xVal>
          <c:yVal>
            <c:numRef>
              <c:f>Ard1_Turn1_ESC1_G1b_T1a!$K$41:$K$44</c:f>
              <c:numCache>
                <c:formatCode>0.000</c:formatCode>
                <c:ptCount val="4"/>
                <c:pt idx="0">
                  <c:v>0.03</c:v>
                </c:pt>
                <c:pt idx="1">
                  <c:v>9.7000000000000003E-2</c:v>
                </c:pt>
                <c:pt idx="2">
                  <c:v>0.28699999999999998</c:v>
                </c:pt>
                <c:pt idx="3">
                  <c:v>0.442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Ard1_Turn1_ESC1_G1b_T1a!$AU$1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Ard1_Turn1_ESC1_G1b_T1a!$AN$6:$AN$14</c:f>
              <c:numCache>
                <c:formatCode>0.0</c:formatCode>
                <c:ptCount val="9"/>
                <c:pt idx="0">
                  <c:v>17.786308348236794</c:v>
                </c:pt>
                <c:pt idx="1">
                  <c:v>23.617698951829823</c:v>
                </c:pt>
                <c:pt idx="2">
                  <c:v>33.869793818105329</c:v>
                </c:pt>
                <c:pt idx="3">
                  <c:v>44.706392253578336</c:v>
                </c:pt>
                <c:pt idx="4">
                  <c:v>45.722769243670534</c:v>
                </c:pt>
                <c:pt idx="5">
                  <c:v>48.529300968467616</c:v>
                </c:pt>
                <c:pt idx="6">
                  <c:v>49.953279287973857</c:v>
                </c:pt>
                <c:pt idx="7">
                  <c:v>58.421971244637696</c:v>
                </c:pt>
                <c:pt idx="8">
                  <c:v>66.983980550002386</c:v>
                </c:pt>
              </c:numCache>
            </c:numRef>
          </c:xVal>
          <c:yVal>
            <c:numRef>
              <c:f>Ard1_Turn1_ESC1_G1b_T1a!$AU$6:$AU$14</c:f>
              <c:numCache>
                <c:formatCode>0.000</c:formatCode>
                <c:ptCount val="9"/>
                <c:pt idx="0">
                  <c:v>0.43053536536322207</c:v>
                </c:pt>
                <c:pt idx="1">
                  <c:v>0.31734093225585891</c:v>
                </c:pt>
                <c:pt idx="2">
                  <c:v>0.18464017729085458</c:v>
                </c:pt>
                <c:pt idx="3">
                  <c:v>0.10473993247914357</c:v>
                </c:pt>
                <c:pt idx="4">
                  <c:v>0.10178612537728342</c:v>
                </c:pt>
                <c:pt idx="5">
                  <c:v>9.6999999999999961E-2</c:v>
                </c:pt>
                <c:pt idx="6">
                  <c:v>9.0575096510041753E-2</c:v>
                </c:pt>
                <c:pt idx="7">
                  <c:v>7.4628650188924436E-2</c:v>
                </c:pt>
                <c:pt idx="8">
                  <c:v>4.3747336115080228E-2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Ard1_Turn1_ESC1_G1b_T1a!$AS$1</c:f>
              <c:strCache>
                <c:ptCount val="1"/>
                <c:pt idx="0">
                  <c:v>Model TauG</c:v>
                </c:pt>
              </c:strCache>
            </c:strRef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Ard1_Turn1_ESC1_G1b_T1a!$AN$4:$AN$14</c:f>
              <c:numCache>
                <c:formatCode>0.0</c:formatCode>
                <c:ptCount val="11"/>
                <c:pt idx="0">
                  <c:v>8.3780724674701155</c:v>
                </c:pt>
                <c:pt idx="1">
                  <c:v>12.883184115801589</c:v>
                </c:pt>
                <c:pt idx="2">
                  <c:v>17.786308348236794</c:v>
                </c:pt>
                <c:pt idx="3">
                  <c:v>23.617698951829823</c:v>
                </c:pt>
                <c:pt idx="4">
                  <c:v>33.869793818105329</c:v>
                </c:pt>
                <c:pt idx="5">
                  <c:v>44.706392253578336</c:v>
                </c:pt>
                <c:pt idx="6">
                  <c:v>45.722769243670534</c:v>
                </c:pt>
                <c:pt idx="7">
                  <c:v>48.529300968467616</c:v>
                </c:pt>
                <c:pt idx="8">
                  <c:v>49.953279287973857</c:v>
                </c:pt>
                <c:pt idx="9">
                  <c:v>58.421971244637696</c:v>
                </c:pt>
                <c:pt idx="10">
                  <c:v>66.983980550002386</c:v>
                </c:pt>
              </c:numCache>
            </c:numRef>
          </c:xVal>
          <c:yVal>
            <c:numRef>
              <c:f>Ard1_Turn1_ESC1_G1b_T1a!$AS$4:$AS$14</c:f>
              <c:numCache>
                <c:formatCode>0.000</c:formatCode>
                <c:ptCount val="11"/>
                <c:pt idx="0">
                  <c:v>0.16057575816004357</c:v>
                </c:pt>
                <c:pt idx="1">
                  <c:v>0.12933657962950107</c:v>
                </c:pt>
                <c:pt idx="2">
                  <c:v>0.10673693154917858</c:v>
                </c:pt>
                <c:pt idx="3">
                  <c:v>8.837182809045413E-2</c:v>
                </c:pt>
                <c:pt idx="4">
                  <c:v>6.7848078696043493E-2</c:v>
                </c:pt>
                <c:pt idx="5">
                  <c:v>5.447527030475157E-2</c:v>
                </c:pt>
                <c:pt idx="6">
                  <c:v>5.3486509663499819E-2</c:v>
                </c:pt>
                <c:pt idx="7">
                  <c:v>5.0933735270875427E-2</c:v>
                </c:pt>
                <c:pt idx="8">
                  <c:v>4.9729488230710744E-2</c:v>
                </c:pt>
                <c:pt idx="9">
                  <c:v>4.3598944494489283E-2</c:v>
                </c:pt>
                <c:pt idx="10">
                  <c:v>3.8767152129328832E-2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69816"/>
        <c:axId val="150963936"/>
      </c:scatterChart>
      <c:valAx>
        <c:axId val="150969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0963936"/>
        <c:crosses val="autoZero"/>
        <c:crossBetween val="midCat"/>
      </c:valAx>
      <c:valAx>
        <c:axId val="150963936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5096981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53620129169247099"/>
          <c:y val="0.24988267928485192"/>
          <c:w val="0.30919070427838857"/>
          <c:h val="0.1683637458710157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Ard1_Turn1_ESC1_G1b_T1a!$AV$1</c:f>
              <c:strCache>
                <c:ptCount val="1"/>
                <c:pt idx="0">
                  <c:v>v4, vdc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/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Ard1_Turn1_ESC1_G1b_T1a!$Q$2:$Q$14</c:f>
              <c:numCache>
                <c:formatCode>0</c:formatCode>
                <c:ptCount val="13"/>
                <c:pt idx="0" formatCode="General">
                  <c:v>0</c:v>
                </c:pt>
                <c:pt idx="1">
                  <c:v>5.9999999999999995E-25</c:v>
                </c:pt>
                <c:pt idx="2">
                  <c:v>4464.2857142857147</c:v>
                </c:pt>
                <c:pt idx="3">
                  <c:v>6355.9322033898306</c:v>
                </c:pt>
                <c:pt idx="4">
                  <c:v>7692.3076923076924</c:v>
                </c:pt>
                <c:pt idx="5">
                  <c:v>10452.961672473868</c:v>
                </c:pt>
                <c:pt idx="6">
                  <c:v>15075.376884422112</c:v>
                </c:pt>
                <c:pt idx="7">
                  <c:v>20477.815699658702</c:v>
                </c:pt>
                <c:pt idx="8">
                  <c:v>21352.313167259788</c:v>
                </c:pt>
                <c:pt idx="9">
                  <c:v>22471.910112359554</c:v>
                </c:pt>
                <c:pt idx="10">
                  <c:v>23076.923076923078</c:v>
                </c:pt>
                <c:pt idx="11">
                  <c:v>26548.672566371682</c:v>
                </c:pt>
                <c:pt idx="12">
                  <c:v>37500</c:v>
                </c:pt>
              </c:numCache>
            </c:numRef>
          </c:xVal>
          <c:yVal>
            <c:numRef>
              <c:f>Ard1_Turn1_ESC1_G1b_T1a!$AV$2:$AV$14</c:f>
              <c:numCache>
                <c:formatCode>General</c:formatCode>
                <c:ptCount val="13"/>
                <c:pt idx="0">
                  <c:v>3.2000000000000002E-3</c:v>
                </c:pt>
                <c:pt idx="1">
                  <c:v>4.5999999999999999E-3</c:v>
                </c:pt>
                <c:pt idx="2">
                  <c:v>0.29599999999999999</c:v>
                </c:pt>
                <c:pt idx="3">
                  <c:v>0.50800000000000001</c:v>
                </c:pt>
                <c:pt idx="4">
                  <c:v>0.61</c:v>
                </c:pt>
                <c:pt idx="5">
                  <c:v>0.83399999999999996</c:v>
                </c:pt>
                <c:pt idx="6">
                  <c:v>1.1919999999999999</c:v>
                </c:pt>
                <c:pt idx="7">
                  <c:v>1.61</c:v>
                </c:pt>
                <c:pt idx="8">
                  <c:v>1.6870000000000001</c:v>
                </c:pt>
                <c:pt idx="9">
                  <c:v>1.796</c:v>
                </c:pt>
                <c:pt idx="10">
                  <c:v>1.8779999999999999</c:v>
                </c:pt>
                <c:pt idx="11">
                  <c:v>2.27</c:v>
                </c:pt>
                <c:pt idx="12">
                  <c:v>3.67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983536"/>
        <c:axId val="214981968"/>
      </c:scatterChart>
      <c:valAx>
        <c:axId val="21498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81968"/>
        <c:crosses val="autoZero"/>
        <c:crossBetween val="midCat"/>
      </c:valAx>
      <c:valAx>
        <c:axId val="2149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8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Correlation Between Speeds Should be Linear 1:1</a:t>
            </a:r>
          </a:p>
        </c:rich>
      </c:tx>
      <c:layout>
        <c:manualLayout>
          <c:xMode val="edge"/>
          <c:yMode val="edge"/>
          <c:x val="0.12625655935303037"/>
          <c:y val="6.8163933641110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Ard2_Turn2_ESC2_G2b_T2a!$Q$1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262002647899101"/>
                  <c:y val="4.17140766632770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Ard2_Turn2_ESC2_G2b_T2a!$P$4:$P$13</c:f>
              <c:numCache>
                <c:formatCode>0</c:formatCode>
                <c:ptCount val="10"/>
                <c:pt idx="0">
                  <c:v>10600.706713780919</c:v>
                </c:pt>
                <c:pt idx="1">
                  <c:v>14218.009478672986</c:v>
                </c:pt>
                <c:pt idx="2">
                  <c:v>16000.000000000002</c:v>
                </c:pt>
                <c:pt idx="3">
                  <c:v>17804.154302670624</c:v>
                </c:pt>
                <c:pt idx="4">
                  <c:v>23904.382470119523</c:v>
                </c:pt>
                <c:pt idx="5">
                  <c:v>28301.886792452831</c:v>
                </c:pt>
                <c:pt idx="6">
                  <c:v>34090.909090909088</c:v>
                </c:pt>
                <c:pt idx="7">
                  <c:v>34285.71428571429</c:v>
                </c:pt>
                <c:pt idx="8">
                  <c:v>37037.037037037036</c:v>
                </c:pt>
                <c:pt idx="9">
                  <c:v>44117.647058823532</c:v>
                </c:pt>
              </c:numCache>
            </c:numRef>
          </c:xVal>
          <c:yVal>
            <c:numRef>
              <c:f>Ard2_Turn2_ESC2_G2b_T2a!$Q$4:$Q$13</c:f>
              <c:numCache>
                <c:formatCode>0</c:formatCode>
                <c:ptCount val="10"/>
                <c:pt idx="0">
                  <c:v>3680.9815950920251</c:v>
                </c:pt>
                <c:pt idx="1">
                  <c:v>7334.9633251833729</c:v>
                </c:pt>
                <c:pt idx="2">
                  <c:v>9202.4539877300613</c:v>
                </c:pt>
                <c:pt idx="3">
                  <c:v>10948.905109489051</c:v>
                </c:pt>
                <c:pt idx="4">
                  <c:v>16574.585635359115</c:v>
                </c:pt>
                <c:pt idx="5">
                  <c:v>21428.571428571431</c:v>
                </c:pt>
                <c:pt idx="6">
                  <c:v>25210.08403361345</c:v>
                </c:pt>
                <c:pt idx="7">
                  <c:v>27149.321266968327</c:v>
                </c:pt>
                <c:pt idx="8">
                  <c:v>28985.507246376812</c:v>
                </c:pt>
                <c:pt idx="9">
                  <c:v>35714.285714285717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64720"/>
        <c:axId val="150962760"/>
      </c:scatterChart>
      <c:valAx>
        <c:axId val="15096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Ng, 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0962760"/>
        <c:crosses val="autoZero"/>
        <c:crossBetween val="midCat"/>
      </c:valAx>
      <c:valAx>
        <c:axId val="15096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Nt, 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096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Log Throttle to 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569259560043785"/>
          <c:y val="0.12151534481085631"/>
          <c:w val="0.72130941062707721"/>
          <c:h val="0.59682244516945593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Ard2_Turn2_ESC2_G2b_T2a!$R$1</c:f>
              <c:strCache>
                <c:ptCount val="1"/>
                <c:pt idx="0">
                  <c:v>Ng, %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5.5"/>
            <c:backward val="20"/>
            <c:dispRSqr val="0"/>
            <c:dispEq val="1"/>
            <c:trendlineLbl>
              <c:layout>
                <c:manualLayout>
                  <c:x val="-0.29817991360945351"/>
                  <c:y val="0.149240673253278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Ard2_Turn2_ESC2_G2b_T2a!$L$4:$L$13</c:f>
              <c:numCache>
                <c:formatCode>General</c:formatCode>
                <c:ptCount val="10"/>
                <c:pt idx="0">
                  <c:v>17</c:v>
                </c:pt>
                <c:pt idx="1">
                  <c:v>24</c:v>
                </c:pt>
                <c:pt idx="2">
                  <c:v>28</c:v>
                </c:pt>
                <c:pt idx="3">
                  <c:v>32</c:v>
                </c:pt>
                <c:pt idx="4">
                  <c:v>50</c:v>
                </c:pt>
                <c:pt idx="5">
                  <c:v>78</c:v>
                </c:pt>
                <c:pt idx="6">
                  <c:v>115</c:v>
                </c:pt>
                <c:pt idx="7">
                  <c:v>140</c:v>
                </c:pt>
                <c:pt idx="8">
                  <c:v>155</c:v>
                </c:pt>
                <c:pt idx="9">
                  <c:v>175</c:v>
                </c:pt>
              </c:numCache>
            </c:numRef>
          </c:xVal>
          <c:yVal>
            <c:numRef>
              <c:f>Ard2_Turn2_ESC2_G2b_T2a!$R$4:$R$13</c:f>
              <c:numCache>
                <c:formatCode>0</c:formatCode>
                <c:ptCount val="10"/>
                <c:pt idx="0">
                  <c:v>23.005005889281509</c:v>
                </c:pt>
                <c:pt idx="1">
                  <c:v>30.855055292259085</c:v>
                </c:pt>
                <c:pt idx="2">
                  <c:v>34.722222222222229</c:v>
                </c:pt>
                <c:pt idx="3">
                  <c:v>38.637487636003961</c:v>
                </c:pt>
                <c:pt idx="4">
                  <c:v>51.875830013280215</c:v>
                </c:pt>
                <c:pt idx="5">
                  <c:v>61.419025157232703</c:v>
                </c:pt>
                <c:pt idx="6">
                  <c:v>73.982007575757564</c:v>
                </c:pt>
                <c:pt idx="7">
                  <c:v>74.404761904761912</c:v>
                </c:pt>
                <c:pt idx="8">
                  <c:v>80.375514403292172</c:v>
                </c:pt>
                <c:pt idx="9">
                  <c:v>95.741421568627459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69032"/>
        <c:axId val="150965112"/>
      </c:scatterChart>
      <c:scatterChart>
        <c:scatterStyle val="lineMarker"/>
        <c:varyColors val="0"/>
        <c:ser>
          <c:idx val="1"/>
          <c:order val="1"/>
          <c:tx>
            <c:strRef>
              <c:f>Ard2_Turn2_ESC2_G2b_T2a!$U$1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20"/>
            <c:dispRSqr val="0"/>
            <c:dispEq val="1"/>
            <c:trendlineLbl>
              <c:layout>
                <c:manualLayout>
                  <c:x val="5.6373767232584297E-2"/>
                  <c:y val="0.3571603652849179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Ard2_Turn2_ESC2_G2b_T2a!$L$3:$L$13</c:f>
              <c:numCache>
                <c:formatCode>General</c:formatCode>
                <c:ptCount val="11"/>
                <c:pt idx="0">
                  <c:v>13</c:v>
                </c:pt>
                <c:pt idx="1">
                  <c:v>17</c:v>
                </c:pt>
                <c:pt idx="2">
                  <c:v>24</c:v>
                </c:pt>
                <c:pt idx="3">
                  <c:v>28</c:v>
                </c:pt>
                <c:pt idx="4">
                  <c:v>32</c:v>
                </c:pt>
                <c:pt idx="5">
                  <c:v>50</c:v>
                </c:pt>
                <c:pt idx="6">
                  <c:v>78</c:v>
                </c:pt>
                <c:pt idx="7">
                  <c:v>115</c:v>
                </c:pt>
                <c:pt idx="8">
                  <c:v>140</c:v>
                </c:pt>
                <c:pt idx="9">
                  <c:v>155</c:v>
                </c:pt>
                <c:pt idx="10">
                  <c:v>175</c:v>
                </c:pt>
              </c:numCache>
            </c:numRef>
          </c:xVal>
          <c:yVal>
            <c:numRef>
              <c:f>Ard2_Turn2_ESC2_G2b_T2a!$U$3:$U$13</c:f>
              <c:numCache>
                <c:formatCode>0.00</c:formatCode>
                <c:ptCount val="11"/>
                <c:pt idx="0">
                  <c:v>5.2947999999999995</c:v>
                </c:pt>
                <c:pt idx="1">
                  <c:v>5.3679999999999994</c:v>
                </c:pt>
                <c:pt idx="2">
                  <c:v>10.215219999999999</c:v>
                </c:pt>
                <c:pt idx="3">
                  <c:v>11.94858</c:v>
                </c:pt>
                <c:pt idx="4">
                  <c:v>16.53903</c:v>
                </c:pt>
                <c:pt idx="5">
                  <c:v>31.538000000000004</c:v>
                </c:pt>
                <c:pt idx="6">
                  <c:v>52.142400000000002</c:v>
                </c:pt>
                <c:pt idx="7">
                  <c:v>71.94</c:v>
                </c:pt>
                <c:pt idx="8">
                  <c:v>85.346100000000007</c:v>
                </c:pt>
                <c:pt idx="9">
                  <c:v>101.235</c:v>
                </c:pt>
                <c:pt idx="10">
                  <c:v>161.37440000000001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63152"/>
        <c:axId val="150966680"/>
      </c:scatterChart>
      <c:valAx>
        <c:axId val="150969032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0965112"/>
        <c:crossesAt val="-40"/>
        <c:crossBetween val="midCat"/>
        <c:majorUnit val="20"/>
      </c:valAx>
      <c:valAx>
        <c:axId val="15096511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0969032"/>
        <c:crosses val="autoZero"/>
        <c:crossBetween val="midCat"/>
      </c:valAx>
      <c:valAx>
        <c:axId val="150966680"/>
        <c:scaling>
          <c:orientation val="minMax"/>
          <c:max val="24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Power, 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0963152"/>
        <c:crosses val="max"/>
        <c:crossBetween val="midCat"/>
        <c:majorUnit val="40"/>
      </c:valAx>
      <c:valAx>
        <c:axId val="150963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96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447973802036356"/>
          <c:y val="0.7848592019217937"/>
          <c:w val="0.42031398551961197"/>
          <c:h val="0.1392739503645909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Power </a:t>
            </a:r>
            <a:r>
              <a:rPr lang="en-US" baseline="0"/>
              <a:t>Follows Cube Law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88290380521447"/>
          <c:y val="0.20268573725972114"/>
          <c:w val="0.73720588399941778"/>
          <c:h val="0.57449782288774598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Ard2_Turn2_ESC2_G2b_T2a!$W$1</c:f>
              <c:strCache>
                <c:ptCount val="1"/>
                <c:pt idx="0">
                  <c:v>Ng Pwr, SHP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3"/>
            <c:forward val="4"/>
            <c:backward val="18"/>
            <c:intercept val="0"/>
            <c:dispRSqr val="1"/>
            <c:dispEq val="1"/>
            <c:trendlineLbl>
              <c:layout>
                <c:manualLayout>
                  <c:x val="-5.1786916297490646E-2"/>
                  <c:y val="8.5395829819055205E-2"/>
                </c:manualLayout>
              </c:layout>
              <c:numFmt formatCode="General" sourceLinked="0"/>
            </c:trendlineLbl>
          </c:trendline>
          <c:xVal>
            <c:numRef>
              <c:f>Ard2_Turn2_ESC2_G2b_T2a!$R$3:$R$13</c:f>
              <c:numCache>
                <c:formatCode>0</c:formatCode>
                <c:ptCount val="11"/>
                <c:pt idx="0">
                  <c:v>22.684378629500582</c:v>
                </c:pt>
                <c:pt idx="1">
                  <c:v>23.005005889281509</c:v>
                </c:pt>
                <c:pt idx="2">
                  <c:v>30.855055292259085</c:v>
                </c:pt>
                <c:pt idx="3">
                  <c:v>34.722222222222229</c:v>
                </c:pt>
                <c:pt idx="4">
                  <c:v>38.637487636003961</c:v>
                </c:pt>
                <c:pt idx="5">
                  <c:v>51.875830013280215</c:v>
                </c:pt>
                <c:pt idx="6">
                  <c:v>61.419025157232703</c:v>
                </c:pt>
                <c:pt idx="7">
                  <c:v>73.982007575757564</c:v>
                </c:pt>
                <c:pt idx="8">
                  <c:v>74.404761904761912</c:v>
                </c:pt>
                <c:pt idx="9">
                  <c:v>80.375514403292172</c:v>
                </c:pt>
                <c:pt idx="10">
                  <c:v>95.741421568627459</c:v>
                </c:pt>
              </c:numCache>
            </c:numRef>
          </c:xVal>
          <c:yVal>
            <c:numRef>
              <c:f>Ard2_Turn2_ESC2_G2b_T2a!$W$3:$W$13</c:f>
              <c:numCache>
                <c:formatCode>0.0000</c:formatCode>
                <c:ptCount val="11"/>
                <c:pt idx="0">
                  <c:v>6.2646915547600003E-3</c:v>
                </c:pt>
                <c:pt idx="1">
                  <c:v>6.3628543651599997E-3</c:v>
                </c:pt>
                <c:pt idx="2">
                  <c:v>1.2863083023999999E-2</c:v>
                </c:pt>
                <c:pt idx="3">
                  <c:v>1.518755691792E-2</c:v>
                </c:pt>
                <c:pt idx="4">
                  <c:v>2.1343451357820002E-2</c:v>
                </c:pt>
                <c:pt idx="5">
                  <c:v>4.1457400105160011E-2</c:v>
                </c:pt>
                <c:pt idx="6">
                  <c:v>6.9088353801960004E-2</c:v>
                </c:pt>
                <c:pt idx="7">
                  <c:v>9.563737094916E-2</c:v>
                </c:pt>
                <c:pt idx="8">
                  <c:v>0.11361524598336001</c:v>
                </c:pt>
                <c:pt idx="9">
                  <c:v>0.13492261043916001</c:v>
                </c:pt>
                <c:pt idx="10">
                  <c:v>0.21557086890596003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68640"/>
        <c:axId val="150963544"/>
      </c:scatterChart>
      <c:valAx>
        <c:axId val="150968640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50963544"/>
        <c:crosses val="autoZero"/>
        <c:crossBetween val="midCat"/>
      </c:valAx>
      <c:valAx>
        <c:axId val="150963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Power, W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150968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Ng from Throttle - Check theTrends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10305656237417"/>
          <c:y val="0.15815811245118475"/>
          <c:w val="0.90339588801399828"/>
          <c:h val="0.63990375281493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Ard2_Turn2_ESC2_G2b_T2a!$P$1</c:f>
              <c:strCache>
                <c:ptCount val="1"/>
                <c:pt idx="0">
                  <c:v>Ng,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Ard2_Turn2_ESC2_G2b_T2a!$L$3:$L$13</c:f>
              <c:numCache>
                <c:formatCode>General</c:formatCode>
                <c:ptCount val="11"/>
                <c:pt idx="0">
                  <c:v>13</c:v>
                </c:pt>
                <c:pt idx="1">
                  <c:v>17</c:v>
                </c:pt>
                <c:pt idx="2">
                  <c:v>24</c:v>
                </c:pt>
                <c:pt idx="3">
                  <c:v>28</c:v>
                </c:pt>
                <c:pt idx="4">
                  <c:v>32</c:v>
                </c:pt>
                <c:pt idx="5">
                  <c:v>50</c:v>
                </c:pt>
                <c:pt idx="6">
                  <c:v>78</c:v>
                </c:pt>
                <c:pt idx="7">
                  <c:v>115</c:v>
                </c:pt>
                <c:pt idx="8">
                  <c:v>140</c:v>
                </c:pt>
                <c:pt idx="9">
                  <c:v>155</c:v>
                </c:pt>
                <c:pt idx="10">
                  <c:v>175</c:v>
                </c:pt>
              </c:numCache>
            </c:numRef>
          </c:xVal>
          <c:yVal>
            <c:numRef>
              <c:f>Ard2_Turn2_ESC2_G2b_T2a!$P$3:$P$13</c:f>
              <c:numCache>
                <c:formatCode>0</c:formatCode>
                <c:ptCount val="11"/>
                <c:pt idx="0">
                  <c:v>10452.961672473868</c:v>
                </c:pt>
                <c:pt idx="1">
                  <c:v>10600.706713780919</c:v>
                </c:pt>
                <c:pt idx="2">
                  <c:v>14218.009478672986</c:v>
                </c:pt>
                <c:pt idx="3">
                  <c:v>16000.000000000002</c:v>
                </c:pt>
                <c:pt idx="4">
                  <c:v>17804.154302670624</c:v>
                </c:pt>
                <c:pt idx="5">
                  <c:v>23904.382470119523</c:v>
                </c:pt>
                <c:pt idx="6">
                  <c:v>28301.886792452831</c:v>
                </c:pt>
                <c:pt idx="7">
                  <c:v>34090.909090909088</c:v>
                </c:pt>
                <c:pt idx="8">
                  <c:v>34285.71428571429</c:v>
                </c:pt>
                <c:pt idx="9">
                  <c:v>37037.037037037036</c:v>
                </c:pt>
                <c:pt idx="10">
                  <c:v>44117.647058823532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Ard2_Turn2_ESC2_G2b_T2a!$AJ$1</c:f>
              <c:strCache>
                <c:ptCount val="1"/>
                <c:pt idx="0">
                  <c:v>Model Ng from Model Throttle,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Ard2_Turn2_ESC2_G2b_T2a!$D$3:$D$13</c:f>
              <c:numCache>
                <c:formatCode>General</c:formatCode>
                <c:ptCount val="11"/>
                <c:pt idx="0">
                  <c:v>13</c:v>
                </c:pt>
                <c:pt idx="1">
                  <c:v>17</c:v>
                </c:pt>
                <c:pt idx="2">
                  <c:v>24</c:v>
                </c:pt>
                <c:pt idx="3">
                  <c:v>28</c:v>
                </c:pt>
                <c:pt idx="4">
                  <c:v>32</c:v>
                </c:pt>
                <c:pt idx="5">
                  <c:v>50</c:v>
                </c:pt>
                <c:pt idx="6">
                  <c:v>78</c:v>
                </c:pt>
                <c:pt idx="7">
                  <c:v>115</c:v>
                </c:pt>
                <c:pt idx="8">
                  <c:v>140</c:v>
                </c:pt>
                <c:pt idx="9">
                  <c:v>155</c:v>
                </c:pt>
                <c:pt idx="10">
                  <c:v>175</c:v>
                </c:pt>
              </c:numCache>
            </c:numRef>
          </c:xVal>
          <c:yVal>
            <c:numRef>
              <c:f>Ard2_Turn2_ESC2_G2b_T2a!$AJ$3:$AJ$13</c:f>
              <c:numCache>
                <c:formatCode>0.00</c:formatCode>
                <c:ptCount val="11"/>
                <c:pt idx="0">
                  <c:v>6325.871161295443</c:v>
                </c:pt>
                <c:pt idx="1">
                  <c:v>9776.5334714819473</c:v>
                </c:pt>
                <c:pt idx="2">
                  <c:v>14212.194344855612</c:v>
                </c:pt>
                <c:pt idx="3">
                  <c:v>16195.024570118869</c:v>
                </c:pt>
                <c:pt idx="4">
                  <c:v>17912.630237600199</c:v>
                </c:pt>
                <c:pt idx="5">
                  <c:v>23653.192376076848</c:v>
                </c:pt>
                <c:pt idx="6">
                  <c:v>29373.157335889446</c:v>
                </c:pt>
                <c:pt idx="7">
                  <c:v>34366.848557833095</c:v>
                </c:pt>
                <c:pt idx="8">
                  <c:v>36897.120350916251</c:v>
                </c:pt>
                <c:pt idx="9">
                  <c:v>38206.344565254083</c:v>
                </c:pt>
                <c:pt idx="10">
                  <c:v>39767.40142015458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65504"/>
        <c:axId val="150967072"/>
      </c:scatterChart>
      <c:valAx>
        <c:axId val="15096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0967072"/>
        <c:crosses val="autoZero"/>
        <c:crossBetween val="midCat"/>
      </c:valAx>
      <c:valAx>
        <c:axId val="1509670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096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579530978823091E-2"/>
          <c:y val="0.88026127714900526"/>
          <c:w val="0.83226743440457562"/>
          <c:h val="0.1197387228509947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Ng Torque, ft-lbf - Check the Trends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292065257292206"/>
          <c:y val="7.8071976866840601E-2"/>
          <c:w val="0.69109236800822949"/>
          <c:h val="0.81293147947985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Ard2_Turn2_ESC2_G2b_T2a!$Y$1</c:f>
              <c:strCache>
                <c:ptCount val="1"/>
                <c:pt idx="0">
                  <c:v>Ng Torque, ft-lbf</c:v>
                </c:pt>
              </c:strCache>
            </c:strRef>
          </c:tx>
          <c:spPr>
            <a:ln w="28575">
              <a:noFill/>
            </a:ln>
          </c:spPr>
          <c:trendline>
            <c:spPr>
              <a:ln>
                <a:solidFill>
                  <a:schemeClr val="tx2"/>
                </a:solidFill>
              </a:ln>
            </c:spPr>
            <c:trendlineType val="poly"/>
            <c:order val="2"/>
            <c:dispRSqr val="0"/>
            <c:dispEq val="1"/>
            <c:trendlineLbl>
              <c:numFmt formatCode="0.000E+00" sourceLinked="0"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Ard2_Turn2_ESC2_G2b_T2a!$P$3:$P$13</c:f>
              <c:numCache>
                <c:formatCode>0</c:formatCode>
                <c:ptCount val="11"/>
                <c:pt idx="0">
                  <c:v>10452.961672473868</c:v>
                </c:pt>
                <c:pt idx="1">
                  <c:v>10600.706713780919</c:v>
                </c:pt>
                <c:pt idx="2">
                  <c:v>14218.009478672986</c:v>
                </c:pt>
                <c:pt idx="3">
                  <c:v>16000.000000000002</c:v>
                </c:pt>
                <c:pt idx="4">
                  <c:v>17804.154302670624</c:v>
                </c:pt>
                <c:pt idx="5">
                  <c:v>23904.382470119523</c:v>
                </c:pt>
                <c:pt idx="6">
                  <c:v>28301.886792452831</c:v>
                </c:pt>
                <c:pt idx="7">
                  <c:v>34090.909090909088</c:v>
                </c:pt>
                <c:pt idx="8">
                  <c:v>34285.71428571429</c:v>
                </c:pt>
                <c:pt idx="9">
                  <c:v>37037.037037037036</c:v>
                </c:pt>
                <c:pt idx="10">
                  <c:v>44117.647058823532</c:v>
                </c:pt>
              </c:numCache>
            </c:numRef>
          </c:xVal>
          <c:yVal>
            <c:numRef>
              <c:f>Ard2_Turn2_ESC2_G2b_T2a!$Y$3:$Y$13</c:f>
              <c:numCache>
                <c:formatCode>0.00000</c:formatCode>
                <c:ptCount val="11"/>
                <c:pt idx="0">
                  <c:v>0</c:v>
                </c:pt>
                <c:pt idx="1">
                  <c:v>4.7641051733621903E-6</c:v>
                </c:pt>
                <c:pt idx="2">
                  <c:v>1.6038628359283549E-3</c:v>
                </c:pt>
                <c:pt idx="3">
                  <c:v>1.8376755806115519E-3</c:v>
                </c:pt>
                <c:pt idx="4">
                  <c:v>3.1484078224773477E-3</c:v>
                </c:pt>
                <c:pt idx="5">
                  <c:v>5.9609101228755446E-3</c:v>
                </c:pt>
                <c:pt idx="6">
                  <c:v>9.6731318962365656E-3</c:v>
                </c:pt>
                <c:pt idx="7">
                  <c:v>1.1586125874237305E-2</c:v>
                </c:pt>
                <c:pt idx="8">
                  <c:v>1.4256322119522007E-2</c:v>
                </c:pt>
                <c:pt idx="9">
                  <c:v>1.5984925873018956E-2</c:v>
                </c:pt>
                <c:pt idx="10">
                  <c:v>2.2515065968170624E-2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67856"/>
        <c:axId val="150969424"/>
      </c:scatterChart>
      <c:valAx>
        <c:axId val="15096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</a:t>
                </a:r>
                <a:r>
                  <a:rPr lang="en-US" baseline="0"/>
                  <a:t> rpm</a:t>
                </a:r>
                <a:endParaRPr lang="en-US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50969424"/>
        <c:crosses val="autoZero"/>
        <c:crossBetween val="midCat"/>
      </c:valAx>
      <c:valAx>
        <c:axId val="150969424"/>
        <c:scaling>
          <c:orientation val="minMax"/>
        </c:scaling>
        <c:delete val="0"/>
        <c:axPos val="l"/>
        <c:majorGridlines/>
        <c:numFmt formatCode="0.000" sourceLinked="0"/>
        <c:majorTickMark val="out"/>
        <c:minorTickMark val="none"/>
        <c:tickLblPos val="nextTo"/>
        <c:crossAx val="1509678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332015226512055"/>
          <c:y val="0.20508209861706053"/>
          <c:w val="0.4327040528006007"/>
          <c:h val="0.105728929702723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Nt, RPM - Check the Trends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312729658792651"/>
          <c:y val="0.19943314377369495"/>
          <c:w val="0.57646916010498683"/>
          <c:h val="0.64322445834868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Ard2_Turn2_ESC2_G2b_T2a!$Q$1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2"/>
            <c:intercept val="0"/>
            <c:dispRSqr val="0"/>
            <c:dispEq val="1"/>
            <c:trendlineLbl>
              <c:numFmt formatCode="General" sourceLinked="0"/>
            </c:trendlineLbl>
          </c:trendline>
          <c:xVal>
            <c:numRef>
              <c:f>Ard2_Turn2_ESC2_G2b_T2a!$E$2:$E$13</c:f>
              <c:numCache>
                <c:formatCode>General</c:formatCode>
                <c:ptCount val="12"/>
                <c:pt idx="0">
                  <c:v>3.3999999999999998E-3</c:v>
                </c:pt>
                <c:pt idx="1">
                  <c:v>0.113</c:v>
                </c:pt>
                <c:pt idx="2">
                  <c:v>0.30299999999999999</c:v>
                </c:pt>
                <c:pt idx="3">
                  <c:v>0.28499999999999998</c:v>
                </c:pt>
                <c:pt idx="4">
                  <c:v>0.44900000000000001</c:v>
                </c:pt>
                <c:pt idx="5">
                  <c:v>0.57599999999999996</c:v>
                </c:pt>
                <c:pt idx="6">
                  <c:v>1.323</c:v>
                </c:pt>
                <c:pt idx="7">
                  <c:v>1.6850000000000001</c:v>
                </c:pt>
                <c:pt idx="8">
                  <c:v>1.8919999999999999</c:v>
                </c:pt>
                <c:pt idx="9">
                  <c:v>2.02</c:v>
                </c:pt>
                <c:pt idx="10">
                  <c:v>2.14</c:v>
                </c:pt>
                <c:pt idx="11">
                  <c:v>2.67</c:v>
                </c:pt>
              </c:numCache>
            </c:numRef>
          </c:xVal>
          <c:yVal>
            <c:numRef>
              <c:f>Ard2_Turn2_ESC2_G2b_T2a!$Q$2:$Q$13</c:f>
              <c:numCache>
                <c:formatCode>0</c:formatCode>
                <c:ptCount val="12"/>
                <c:pt idx="0" formatCode="General">
                  <c:v>0</c:v>
                </c:pt>
                <c:pt idx="1">
                  <c:v>5.9999999999999995E-25</c:v>
                </c:pt>
                <c:pt idx="2">
                  <c:v>3680.9815950920251</c:v>
                </c:pt>
                <c:pt idx="3">
                  <c:v>7334.9633251833729</c:v>
                </c:pt>
                <c:pt idx="4">
                  <c:v>9202.4539877300613</c:v>
                </c:pt>
                <c:pt idx="5">
                  <c:v>10948.905109489051</c:v>
                </c:pt>
                <c:pt idx="6">
                  <c:v>16574.585635359115</c:v>
                </c:pt>
                <c:pt idx="7">
                  <c:v>21428.571428571431</c:v>
                </c:pt>
                <c:pt idx="8">
                  <c:v>25210.08403361345</c:v>
                </c:pt>
                <c:pt idx="9">
                  <c:v>27149.321266968327</c:v>
                </c:pt>
                <c:pt idx="10">
                  <c:v>28985.507246376812</c:v>
                </c:pt>
                <c:pt idx="11">
                  <c:v>35714.285714285717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9008"/>
        <c:axId val="151277832"/>
      </c:scatterChart>
      <c:valAx>
        <c:axId val="15127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v4, 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7832"/>
        <c:crosses val="autoZero"/>
        <c:crossBetween val="midCat"/>
      </c:valAx>
      <c:valAx>
        <c:axId val="151277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279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260690600289357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Ard2_Turn2_ESC2_G2b_T2a!$K$38</c:f>
              <c:strCache>
                <c:ptCount val="1"/>
                <c:pt idx="0">
                  <c:v>Meas TauT2,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Ard2_Turn2_ESC2_G2b_T2a!$I$40:$I$43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20</c:v>
                </c:pt>
              </c:numCache>
            </c:numRef>
          </c:xVal>
          <c:yVal>
            <c:numRef>
              <c:f>Ard2_Turn2_ESC2_G2b_T2a!$K$40:$K$43</c:f>
              <c:numCache>
                <c:formatCode>0.000</c:formatCode>
                <c:ptCount val="4"/>
                <c:pt idx="0">
                  <c:v>0.04</c:v>
                </c:pt>
                <c:pt idx="1">
                  <c:v>8.8999999999999996E-2</c:v>
                </c:pt>
                <c:pt idx="2">
                  <c:v>0.28100000000000003</c:v>
                </c:pt>
                <c:pt idx="3">
                  <c:v>0.38600000000000001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Ard2_Turn2_ESC2_G2b_T2a!$AU$1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Ard2_Turn2_ESC2_G2b_T2a!$AN$6:$AN$13</c:f>
              <c:numCache>
                <c:formatCode>0.0</c:formatCode>
                <c:ptCount val="8"/>
                <c:pt idx="0">
                  <c:v>20.148838153178755</c:v>
                </c:pt>
                <c:pt idx="1">
                  <c:v>23.685898555511514</c:v>
                </c:pt>
                <c:pt idx="2">
                  <c:v>35.507421627749004</c:v>
                </c:pt>
                <c:pt idx="3">
                  <c:v>47.286528989307548</c:v>
                </c:pt>
                <c:pt idx="4">
                  <c:v>57.570022934989673</c:v>
                </c:pt>
                <c:pt idx="5">
                  <c:v>62.780604348346138</c:v>
                </c:pt>
                <c:pt idx="6">
                  <c:v>65.476686000836324</c:v>
                </c:pt>
                <c:pt idx="7">
                  <c:v>68.691365884464886</c:v>
                </c:pt>
              </c:numCache>
            </c:numRef>
          </c:xVal>
          <c:yVal>
            <c:numRef>
              <c:f>Ard2_Turn2_ESC2_G2b_T2a!$AU$6:$AU$13</c:f>
              <c:numCache>
                <c:formatCode>0.000</c:formatCode>
                <c:ptCount val="8"/>
                <c:pt idx="0">
                  <c:v>0.38420240816014545</c:v>
                </c:pt>
                <c:pt idx="1">
                  <c:v>0.26937790556091712</c:v>
                </c:pt>
                <c:pt idx="2">
                  <c:v>0.12696936733002404</c:v>
                </c:pt>
                <c:pt idx="3">
                  <c:v>8.8999999999999996E-2</c:v>
                </c:pt>
                <c:pt idx="4">
                  <c:v>6.2222965690674661E-2</c:v>
                </c:pt>
                <c:pt idx="5">
                  <c:v>6.1570164987923351E-2</c:v>
                </c:pt>
                <c:pt idx="6">
                  <c:v>5.3477760963147561E-2</c:v>
                </c:pt>
                <c:pt idx="7">
                  <c:v>3.6475120309103923E-2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4696"/>
        <c:axId val="151273128"/>
      </c:scatterChart>
      <c:valAx>
        <c:axId val="151274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3128"/>
        <c:crosses val="autoZero"/>
        <c:crossBetween val="midCat"/>
      </c:valAx>
      <c:valAx>
        <c:axId val="151273128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51274696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46441649383745942"/>
          <c:y val="0.27970662893135179"/>
          <c:w val="0.45208135295529278"/>
          <c:h val="0.2151519605070784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 - TauG Reasonable Check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3496086485275824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Ard2_Turn2_ESC2_G2b_T2a!$K$38</c:f>
              <c:strCache>
                <c:ptCount val="1"/>
                <c:pt idx="0">
                  <c:v>Meas TauT2,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Ard2_Turn2_ESC2_G2b_T2a!$I$40:$I$43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20</c:v>
                </c:pt>
              </c:numCache>
            </c:numRef>
          </c:xVal>
          <c:yVal>
            <c:numRef>
              <c:f>Ard2_Turn2_ESC2_G2b_T2a!$K$40:$K$43</c:f>
              <c:numCache>
                <c:formatCode>0.000</c:formatCode>
                <c:ptCount val="4"/>
                <c:pt idx="0">
                  <c:v>0.04</c:v>
                </c:pt>
                <c:pt idx="1">
                  <c:v>8.8999999999999996E-2</c:v>
                </c:pt>
                <c:pt idx="2">
                  <c:v>0.28100000000000003</c:v>
                </c:pt>
                <c:pt idx="3">
                  <c:v>0.38600000000000001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Ard2_Turn2_ESC2_G2b_T2a!$AU$1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Ard2_Turn2_ESC2_G2b_T2a!$AN$6:$AN$13</c:f>
              <c:numCache>
                <c:formatCode>0.0</c:formatCode>
                <c:ptCount val="8"/>
                <c:pt idx="0">
                  <c:v>20.148838153178755</c:v>
                </c:pt>
                <c:pt idx="1">
                  <c:v>23.685898555511514</c:v>
                </c:pt>
                <c:pt idx="2">
                  <c:v>35.507421627749004</c:v>
                </c:pt>
                <c:pt idx="3">
                  <c:v>47.286528989307548</c:v>
                </c:pt>
                <c:pt idx="4">
                  <c:v>57.570022934989673</c:v>
                </c:pt>
                <c:pt idx="5">
                  <c:v>62.780604348346138</c:v>
                </c:pt>
                <c:pt idx="6">
                  <c:v>65.476686000836324</c:v>
                </c:pt>
                <c:pt idx="7">
                  <c:v>68.691365884464886</c:v>
                </c:pt>
              </c:numCache>
            </c:numRef>
          </c:xVal>
          <c:yVal>
            <c:numRef>
              <c:f>Ard2_Turn2_ESC2_G2b_T2a!$AU$6:$AU$13</c:f>
              <c:numCache>
                <c:formatCode>0.000</c:formatCode>
                <c:ptCount val="8"/>
                <c:pt idx="0">
                  <c:v>0.38420240816014545</c:v>
                </c:pt>
                <c:pt idx="1">
                  <c:v>0.26937790556091712</c:v>
                </c:pt>
                <c:pt idx="2">
                  <c:v>0.12696936733002404</c:v>
                </c:pt>
                <c:pt idx="3">
                  <c:v>8.8999999999999996E-2</c:v>
                </c:pt>
                <c:pt idx="4">
                  <c:v>6.2222965690674661E-2</c:v>
                </c:pt>
                <c:pt idx="5">
                  <c:v>6.1570164987923351E-2</c:v>
                </c:pt>
                <c:pt idx="6">
                  <c:v>5.3477760963147561E-2</c:v>
                </c:pt>
                <c:pt idx="7">
                  <c:v>3.6475120309103923E-2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Ard2_Turn2_ESC2_G2b_T2a!$AS$1</c:f>
              <c:strCache>
                <c:ptCount val="1"/>
                <c:pt idx="0">
                  <c:v>Model TauG</c:v>
                </c:pt>
              </c:strCache>
            </c:strRef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Ard2_Turn2_ESC2_G2b_T2a!$AN$4:$AN$13</c:f>
              <c:numCache>
                <c:formatCode>0.0</c:formatCode>
                <c:ptCount val="10"/>
                <c:pt idx="0">
                  <c:v>6.9312579265108649</c:v>
                </c:pt>
                <c:pt idx="1">
                  <c:v>16.065601583162348</c:v>
                </c:pt>
                <c:pt idx="2">
                  <c:v>20.148838153178755</c:v>
                </c:pt>
                <c:pt idx="3">
                  <c:v>23.685898555511514</c:v>
                </c:pt>
                <c:pt idx="4">
                  <c:v>35.507421627749004</c:v>
                </c:pt>
                <c:pt idx="5">
                  <c:v>47.286528989307548</c:v>
                </c:pt>
                <c:pt idx="6">
                  <c:v>57.570022934989673</c:v>
                </c:pt>
                <c:pt idx="7">
                  <c:v>62.780604348346138</c:v>
                </c:pt>
                <c:pt idx="8">
                  <c:v>65.476686000836324</c:v>
                </c:pt>
                <c:pt idx="9">
                  <c:v>68.691365884464886</c:v>
                </c:pt>
              </c:numCache>
            </c:numRef>
          </c:xVal>
          <c:yVal>
            <c:numRef>
              <c:f>Ard2_Turn2_ESC2_G2b_T2a!$AS$4:$AS$13</c:f>
              <c:numCache>
                <c:formatCode>0.000</c:formatCode>
                <c:ptCount val="10"/>
                <c:pt idx="0">
                  <c:v>0.12425827021433723</c:v>
                </c:pt>
                <c:pt idx="1">
                  <c:v>9.5202530235063393E-2</c:v>
                </c:pt>
                <c:pt idx="2">
                  <c:v>8.619293084282445E-2</c:v>
                </c:pt>
                <c:pt idx="3">
                  <c:v>7.9662402429979712E-2</c:v>
                </c:pt>
                <c:pt idx="4">
                  <c:v>6.3565890724585669E-2</c:v>
                </c:pt>
                <c:pt idx="5">
                  <c:v>5.291275029241857E-2</c:v>
                </c:pt>
                <c:pt idx="6">
                  <c:v>4.6159091926482446E-2</c:v>
                </c:pt>
                <c:pt idx="7">
                  <c:v>4.3355174741096736E-2</c:v>
                </c:pt>
                <c:pt idx="8">
                  <c:v>4.2034014042700345E-2</c:v>
                </c:pt>
                <c:pt idx="9">
                  <c:v>4.0560275987838464E-2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5480"/>
        <c:axId val="151277440"/>
      </c:scatterChart>
      <c:valAx>
        <c:axId val="151275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277440"/>
        <c:crosses val="autoZero"/>
        <c:crossBetween val="midCat"/>
      </c:valAx>
      <c:valAx>
        <c:axId val="151277440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51275480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53620129169247099"/>
          <c:y val="0.24988267928485192"/>
          <c:w val="0.30919070427838857"/>
          <c:h val="0.1683637458710157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Correlation Between Speeds Should be Linear 1:1</a:t>
            </a:r>
          </a:p>
        </c:rich>
      </c:tx>
      <c:layout>
        <c:manualLayout>
          <c:xMode val="edge"/>
          <c:yMode val="edge"/>
          <c:x val="0.12625655935303037"/>
          <c:y val="6.8163933641110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Ard3_Turn3_ESC3_G3b_T3a!$Q$1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262002647899101"/>
                  <c:y val="4.17140766632770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Ard3_Turn3_ESC3_G3b_T3a!$P$4:$P$14</c:f>
              <c:numCache>
                <c:formatCode>0</c:formatCode>
                <c:ptCount val="11"/>
                <c:pt idx="0">
                  <c:v>12000.000000000002</c:v>
                </c:pt>
                <c:pt idx="1">
                  <c:v>14851.485148514852</c:v>
                </c:pt>
                <c:pt idx="2">
                  <c:v>16574.585635359115</c:v>
                </c:pt>
                <c:pt idx="3">
                  <c:v>20134.228187919463</c:v>
                </c:pt>
                <c:pt idx="4">
                  <c:v>24193.548387096776</c:v>
                </c:pt>
                <c:pt idx="5">
                  <c:v>28571.428571428572</c:v>
                </c:pt>
                <c:pt idx="6">
                  <c:v>33333.333333333336</c:v>
                </c:pt>
                <c:pt idx="7">
                  <c:v>34090.909090909088</c:v>
                </c:pt>
                <c:pt idx="8">
                  <c:v>36585.365853658535</c:v>
                </c:pt>
                <c:pt idx="9">
                  <c:v>41095.890410958906</c:v>
                </c:pt>
                <c:pt idx="10">
                  <c:v>44117.647058823532</c:v>
                </c:pt>
              </c:numCache>
            </c:numRef>
          </c:xVal>
          <c:yVal>
            <c:numRef>
              <c:f>Ard3_Turn3_ESC3_G3b_T3a!$Q$4:$Q$14</c:f>
              <c:numCache>
                <c:formatCode>0</c:formatCode>
                <c:ptCount val="11"/>
                <c:pt idx="0">
                  <c:v>4379.5620437956213</c:v>
                </c:pt>
                <c:pt idx="1">
                  <c:v>7500.0000000000009</c:v>
                </c:pt>
                <c:pt idx="2">
                  <c:v>8823.5294117647063</c:v>
                </c:pt>
                <c:pt idx="3">
                  <c:v>12096.774193548388</c:v>
                </c:pt>
                <c:pt idx="4">
                  <c:v>17045.454545454544</c:v>
                </c:pt>
                <c:pt idx="5">
                  <c:v>21276.595744680853</c:v>
                </c:pt>
                <c:pt idx="6">
                  <c:v>25000</c:v>
                </c:pt>
                <c:pt idx="7">
                  <c:v>25862.068965517243</c:v>
                </c:pt>
                <c:pt idx="8">
                  <c:v>28301.886792452831</c:v>
                </c:pt>
                <c:pt idx="9">
                  <c:v>32608.695652173916</c:v>
                </c:pt>
                <c:pt idx="10">
                  <c:v>36363.636363636368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6656"/>
        <c:axId val="151273912"/>
      </c:scatterChart>
      <c:valAx>
        <c:axId val="15127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Ng, 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273912"/>
        <c:crosses val="autoZero"/>
        <c:crossBetween val="midCat"/>
      </c:valAx>
      <c:valAx>
        <c:axId val="15127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Nt, 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27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Log Throttle to 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569259560043785"/>
          <c:y val="0.12151534481085631"/>
          <c:w val="0.72130941062707721"/>
          <c:h val="0.59682244516945593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Ard3_Turn3_ESC3_G3b_T3a!$R$1</c:f>
              <c:strCache>
                <c:ptCount val="1"/>
                <c:pt idx="0">
                  <c:v>Ng, %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5.5"/>
            <c:backward val="20"/>
            <c:dispRSqr val="0"/>
            <c:dispEq val="1"/>
            <c:trendlineLbl>
              <c:layout>
                <c:manualLayout>
                  <c:x val="-0.29817991360945351"/>
                  <c:y val="0.149240673253278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Ard3_Turn3_ESC3_G3b_T3a!$L$4:$L$14</c:f>
              <c:numCache>
                <c:formatCode>General</c:formatCode>
                <c:ptCount val="11"/>
                <c:pt idx="0">
                  <c:v>18</c:v>
                </c:pt>
                <c:pt idx="1">
                  <c:v>24</c:v>
                </c:pt>
                <c:pt idx="2">
                  <c:v>28</c:v>
                </c:pt>
                <c:pt idx="3">
                  <c:v>36</c:v>
                </c:pt>
                <c:pt idx="4">
                  <c:v>52</c:v>
                </c:pt>
                <c:pt idx="5">
                  <c:v>73</c:v>
                </c:pt>
                <c:pt idx="6">
                  <c:v>94</c:v>
                </c:pt>
                <c:pt idx="7">
                  <c:v>99</c:v>
                </c:pt>
                <c:pt idx="8">
                  <c:v>110</c:v>
                </c:pt>
                <c:pt idx="9">
                  <c:v>132</c:v>
                </c:pt>
                <c:pt idx="10">
                  <c:v>175</c:v>
                </c:pt>
              </c:numCache>
            </c:numRef>
          </c:xVal>
          <c:yVal>
            <c:numRef>
              <c:f>Ard3_Turn3_ESC3_G3b_T3a!$R$4:$R$14</c:f>
              <c:numCache>
                <c:formatCode>0</c:formatCode>
                <c:ptCount val="11"/>
                <c:pt idx="0">
                  <c:v>26.041666666666671</c:v>
                </c:pt>
                <c:pt idx="1">
                  <c:v>32.229785478547853</c:v>
                </c:pt>
                <c:pt idx="2">
                  <c:v>35.969152854511968</c:v>
                </c:pt>
                <c:pt idx="3">
                  <c:v>43.694071588366889</c:v>
                </c:pt>
                <c:pt idx="4">
                  <c:v>52.503360215053767</c:v>
                </c:pt>
                <c:pt idx="5">
                  <c:v>62.003968253968253</c:v>
                </c:pt>
                <c:pt idx="6">
                  <c:v>72.337962962962962</c:v>
                </c:pt>
                <c:pt idx="7">
                  <c:v>73.982007575757564</c:v>
                </c:pt>
                <c:pt idx="8">
                  <c:v>79.395325203252028</c:v>
                </c:pt>
                <c:pt idx="9">
                  <c:v>89.183789954337897</c:v>
                </c:pt>
                <c:pt idx="10">
                  <c:v>95.741421568627459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3520"/>
        <c:axId val="151274304"/>
      </c:scatterChart>
      <c:scatterChart>
        <c:scatterStyle val="lineMarker"/>
        <c:varyColors val="0"/>
        <c:ser>
          <c:idx val="1"/>
          <c:order val="1"/>
          <c:tx>
            <c:strRef>
              <c:f>Ard3_Turn3_ESC3_G3b_T3a!$U$1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20"/>
            <c:dispRSqr val="0"/>
            <c:dispEq val="1"/>
            <c:trendlineLbl>
              <c:layout>
                <c:manualLayout>
                  <c:x val="5.6373767232584297E-2"/>
                  <c:y val="0.3571603652849179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Ard3_Turn3_ESC3_G3b_T3a!$L$3:$L$14</c:f>
              <c:numCache>
                <c:formatCode>General</c:formatCode>
                <c:ptCount val="12"/>
                <c:pt idx="0">
                  <c:v>14</c:v>
                </c:pt>
                <c:pt idx="1">
                  <c:v>18</c:v>
                </c:pt>
                <c:pt idx="2">
                  <c:v>24</c:v>
                </c:pt>
                <c:pt idx="3">
                  <c:v>28</c:v>
                </c:pt>
                <c:pt idx="4">
                  <c:v>36</c:v>
                </c:pt>
                <c:pt idx="5">
                  <c:v>52</c:v>
                </c:pt>
                <c:pt idx="6">
                  <c:v>73</c:v>
                </c:pt>
                <c:pt idx="7">
                  <c:v>94</c:v>
                </c:pt>
                <c:pt idx="8">
                  <c:v>99</c:v>
                </c:pt>
                <c:pt idx="9">
                  <c:v>110</c:v>
                </c:pt>
                <c:pt idx="10">
                  <c:v>132</c:v>
                </c:pt>
                <c:pt idx="11">
                  <c:v>175</c:v>
                </c:pt>
              </c:numCache>
            </c:numRef>
          </c:xVal>
          <c:yVal>
            <c:numRef>
              <c:f>Ard3_Turn3_ESC3_G3b_T3a!$U$3:$U$14</c:f>
              <c:numCache>
                <c:formatCode>0.00</c:formatCode>
                <c:ptCount val="12"/>
                <c:pt idx="0">
                  <c:v>5.7199</c:v>
                </c:pt>
                <c:pt idx="1">
                  <c:v>7.8432000000000004</c:v>
                </c:pt>
                <c:pt idx="2">
                  <c:v>12.575249999999999</c:v>
                </c:pt>
                <c:pt idx="3">
                  <c:v>14.9688</c:v>
                </c:pt>
                <c:pt idx="4">
                  <c:v>21.609959999999997</c:v>
                </c:pt>
                <c:pt idx="5">
                  <c:v>37.054899999999996</c:v>
                </c:pt>
                <c:pt idx="6">
                  <c:v>53.266500000000008</c:v>
                </c:pt>
                <c:pt idx="7">
                  <c:v>76.287999999999997</c:v>
                </c:pt>
                <c:pt idx="8">
                  <c:v>82.615199999999987</c:v>
                </c:pt>
                <c:pt idx="9">
                  <c:v>95.934000000000012</c:v>
                </c:pt>
                <c:pt idx="10">
                  <c:v>136.65599999999998</c:v>
                </c:pt>
                <c:pt idx="11">
                  <c:v>163.30500000000001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7048"/>
        <c:axId val="151272344"/>
      </c:scatterChart>
      <c:valAx>
        <c:axId val="151273520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274304"/>
        <c:crossesAt val="-40"/>
        <c:crossBetween val="midCat"/>
        <c:majorUnit val="20"/>
      </c:valAx>
      <c:valAx>
        <c:axId val="15127430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273520"/>
        <c:crosses val="autoZero"/>
        <c:crossBetween val="midCat"/>
      </c:valAx>
      <c:valAx>
        <c:axId val="151272344"/>
        <c:scaling>
          <c:orientation val="minMax"/>
          <c:max val="24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Power, 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51277048"/>
        <c:crosses val="max"/>
        <c:crossBetween val="midCat"/>
        <c:majorUnit val="40"/>
      </c:valAx>
      <c:valAx>
        <c:axId val="151277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272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447973802036356"/>
          <c:y val="0.7848592019217937"/>
          <c:w val="0.42031398551961197"/>
          <c:h val="0.1392739503645909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Power </a:t>
            </a:r>
            <a:r>
              <a:rPr lang="en-US" baseline="0"/>
              <a:t>Follows Cube Law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88290380521447"/>
          <c:y val="0.20268573725972114"/>
          <c:w val="0.73720588399941778"/>
          <c:h val="0.57449782288774598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Ard3_Turn3_ESC3_G3b_T3a!$W$1</c:f>
              <c:strCache>
                <c:ptCount val="1"/>
                <c:pt idx="0">
                  <c:v>Ng Pwr, SHP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3"/>
            <c:forward val="4"/>
            <c:backward val="18"/>
            <c:intercept val="0"/>
            <c:dispRSqr val="1"/>
            <c:dispEq val="1"/>
            <c:trendlineLbl>
              <c:layout>
                <c:manualLayout>
                  <c:x val="-5.1786916297490646E-2"/>
                  <c:y val="8.5395829819055205E-2"/>
                </c:manualLayout>
              </c:layout>
              <c:numFmt formatCode="General" sourceLinked="0"/>
            </c:trendlineLbl>
          </c:trendline>
          <c:xVal>
            <c:numRef>
              <c:f>Ard3_Turn3_ESC3_G3b_T3a!$R$3:$R$14</c:f>
              <c:numCache>
                <c:formatCode>0</c:formatCode>
                <c:ptCount val="12"/>
                <c:pt idx="0">
                  <c:v>20.218685300207039</c:v>
                </c:pt>
                <c:pt idx="1">
                  <c:v>26.041666666666671</c:v>
                </c:pt>
                <c:pt idx="2">
                  <c:v>32.229785478547853</c:v>
                </c:pt>
                <c:pt idx="3">
                  <c:v>35.969152854511968</c:v>
                </c:pt>
                <c:pt idx="4">
                  <c:v>43.694071588366889</c:v>
                </c:pt>
                <c:pt idx="5">
                  <c:v>52.503360215053767</c:v>
                </c:pt>
                <c:pt idx="6">
                  <c:v>62.003968253968253</c:v>
                </c:pt>
                <c:pt idx="7">
                  <c:v>72.337962962962962</c:v>
                </c:pt>
                <c:pt idx="8">
                  <c:v>73.982007575757564</c:v>
                </c:pt>
                <c:pt idx="9">
                  <c:v>79.395325203252028</c:v>
                </c:pt>
                <c:pt idx="10">
                  <c:v>89.183789954337897</c:v>
                </c:pt>
                <c:pt idx="11">
                  <c:v>95.741421568627459</c:v>
                </c:pt>
              </c:numCache>
            </c:numRef>
          </c:xVal>
          <c:yVal>
            <c:numRef>
              <c:f>Ard3_Turn3_ESC3_G3b_T3a!$W$3:$W$14</c:f>
              <c:numCache>
                <c:formatCode>0.0000</c:formatCode>
                <c:ptCount val="12"/>
                <c:pt idx="0">
                  <c:v>5.349229476240001E-3</c:v>
                </c:pt>
                <c:pt idx="1">
                  <c:v>8.1966214888400009E-3</c:v>
                </c:pt>
                <c:pt idx="2">
                  <c:v>1.4542404643939999E-2</c:v>
                </c:pt>
                <c:pt idx="3">
                  <c:v>1.775220785204E-2</c:v>
                </c:pt>
                <c:pt idx="4">
                  <c:v>2.6658149517560001E-2</c:v>
                </c:pt>
                <c:pt idx="5">
                  <c:v>4.7370153846239993E-2</c:v>
                </c:pt>
                <c:pt idx="6">
                  <c:v>6.9110266101440013E-2</c:v>
                </c:pt>
                <c:pt idx="7">
                  <c:v>9.9982604074439999E-2</c:v>
                </c:pt>
                <c:pt idx="8">
                  <c:v>0.10846751847283999</c:v>
                </c:pt>
                <c:pt idx="9">
                  <c:v>0.12632832228644003</c:v>
                </c:pt>
                <c:pt idx="10">
                  <c:v>0.18093742017044001</c:v>
                </c:pt>
                <c:pt idx="11">
                  <c:v>0.21667431544844004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78224"/>
        <c:axId val="151278616"/>
      </c:scatterChart>
      <c:valAx>
        <c:axId val="151278224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51278616"/>
        <c:crosses val="autoZero"/>
        <c:crossBetween val="midCat"/>
      </c:valAx>
      <c:valAx>
        <c:axId val="151278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Power, W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151278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Ng from Throttle - Check theTrends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10305656237417"/>
          <c:y val="0.15815811245118475"/>
          <c:w val="0.90339588801399828"/>
          <c:h val="0.63990375281493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Ard3_Turn3_ESC3_G3b_T3a!$P$1</c:f>
              <c:strCache>
                <c:ptCount val="1"/>
                <c:pt idx="0">
                  <c:v>Ng,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Ard3_Turn3_ESC3_G3b_T3a!$L$3:$L$14</c:f>
              <c:numCache>
                <c:formatCode>General</c:formatCode>
                <c:ptCount val="12"/>
                <c:pt idx="0">
                  <c:v>14</c:v>
                </c:pt>
                <c:pt idx="1">
                  <c:v>18</c:v>
                </c:pt>
                <c:pt idx="2">
                  <c:v>24</c:v>
                </c:pt>
                <c:pt idx="3">
                  <c:v>28</c:v>
                </c:pt>
                <c:pt idx="4">
                  <c:v>36</c:v>
                </c:pt>
                <c:pt idx="5">
                  <c:v>52</c:v>
                </c:pt>
                <c:pt idx="6">
                  <c:v>73</c:v>
                </c:pt>
                <c:pt idx="7">
                  <c:v>94</c:v>
                </c:pt>
                <c:pt idx="8">
                  <c:v>99</c:v>
                </c:pt>
                <c:pt idx="9">
                  <c:v>110</c:v>
                </c:pt>
                <c:pt idx="10">
                  <c:v>132</c:v>
                </c:pt>
                <c:pt idx="11">
                  <c:v>175</c:v>
                </c:pt>
              </c:numCache>
            </c:numRef>
          </c:xVal>
          <c:yVal>
            <c:numRef>
              <c:f>Ard3_Turn3_ESC3_G3b_T3a!$P$3:$P$14</c:f>
              <c:numCache>
                <c:formatCode>0</c:formatCode>
                <c:ptCount val="12"/>
                <c:pt idx="0">
                  <c:v>9316.7701863354032</c:v>
                </c:pt>
                <c:pt idx="1">
                  <c:v>12000.000000000002</c:v>
                </c:pt>
                <c:pt idx="2">
                  <c:v>14851.485148514852</c:v>
                </c:pt>
                <c:pt idx="3">
                  <c:v>16574.585635359115</c:v>
                </c:pt>
                <c:pt idx="4">
                  <c:v>20134.228187919463</c:v>
                </c:pt>
                <c:pt idx="5">
                  <c:v>24193.548387096776</c:v>
                </c:pt>
                <c:pt idx="6">
                  <c:v>28571.428571428572</c:v>
                </c:pt>
                <c:pt idx="7">
                  <c:v>33333.333333333336</c:v>
                </c:pt>
                <c:pt idx="8">
                  <c:v>34090.909090909088</c:v>
                </c:pt>
                <c:pt idx="9">
                  <c:v>36585.365853658535</c:v>
                </c:pt>
                <c:pt idx="10">
                  <c:v>41095.890410958906</c:v>
                </c:pt>
                <c:pt idx="11">
                  <c:v>44117.647058823532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Ard3_Turn3_ESC3_G3b_T3a!$AJ$1</c:f>
              <c:strCache>
                <c:ptCount val="1"/>
                <c:pt idx="0">
                  <c:v>Model Ng from Model Throttle,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Ard3_Turn3_ESC3_G3b_T3a!$D$3:$D$14</c:f>
              <c:numCache>
                <c:formatCode>General</c:formatCode>
                <c:ptCount val="12"/>
                <c:pt idx="0">
                  <c:v>14</c:v>
                </c:pt>
                <c:pt idx="1">
                  <c:v>18</c:v>
                </c:pt>
                <c:pt idx="2">
                  <c:v>24</c:v>
                </c:pt>
                <c:pt idx="3">
                  <c:v>28</c:v>
                </c:pt>
                <c:pt idx="4">
                  <c:v>36</c:v>
                </c:pt>
                <c:pt idx="5">
                  <c:v>52</c:v>
                </c:pt>
                <c:pt idx="6">
                  <c:v>73</c:v>
                </c:pt>
                <c:pt idx="7">
                  <c:v>94</c:v>
                </c:pt>
                <c:pt idx="8">
                  <c:v>99</c:v>
                </c:pt>
                <c:pt idx="9">
                  <c:v>110</c:v>
                </c:pt>
                <c:pt idx="10">
                  <c:v>132</c:v>
                </c:pt>
                <c:pt idx="11">
                  <c:v>175</c:v>
                </c:pt>
              </c:numCache>
            </c:numRef>
          </c:xVal>
          <c:yVal>
            <c:numRef>
              <c:f>Ard3_Turn3_ESC3_G3b_T3a!$AJ$3:$AJ$14</c:f>
              <c:numCache>
                <c:formatCode>0.00</c:formatCode>
                <c:ptCount val="12"/>
                <c:pt idx="0">
                  <c:v>6785.5755148519966</c:v>
                </c:pt>
                <c:pt idx="1">
                  <c:v>10393.817131718955</c:v>
                </c:pt>
                <c:pt idx="2">
                  <c:v>14524.206434663385</c:v>
                </c:pt>
                <c:pt idx="3">
                  <c:v>16737.421577247005</c:v>
                </c:pt>
                <c:pt idx="4">
                  <c:v>20345.663194113957</c:v>
                </c:pt>
                <c:pt idx="5">
                  <c:v>25625.263988535306</c:v>
                </c:pt>
                <c:pt idx="6">
                  <c:v>30495.546588838792</c:v>
                </c:pt>
                <c:pt idx="7">
                  <c:v>34125.624679819084</c:v>
                </c:pt>
                <c:pt idx="8">
                  <c:v>34869.702001384307</c:v>
                </c:pt>
                <c:pt idx="9">
                  <c:v>36382.413388357301</c:v>
                </c:pt>
                <c:pt idx="10">
                  <c:v>39000.091304328736</c:v>
                </c:pt>
                <c:pt idx="11">
                  <c:v>43048.671388995259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23792"/>
        <c:axId val="185626928"/>
      </c:scatterChart>
      <c:valAx>
        <c:axId val="18562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5626928"/>
        <c:crosses val="autoZero"/>
        <c:crossBetween val="midCat"/>
      </c:valAx>
      <c:valAx>
        <c:axId val="185626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5623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579530978823091E-2"/>
          <c:y val="0.88026127714900526"/>
          <c:w val="0.83226743440457562"/>
          <c:h val="0.1197387228509947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Ng Torque, ft-lbf - Check the Trends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292065257292206"/>
          <c:y val="7.8071976866840601E-2"/>
          <c:w val="0.69109236800822949"/>
          <c:h val="0.81293147947985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Ard3_Turn3_ESC3_G3b_T3a!$Y$1</c:f>
              <c:strCache>
                <c:ptCount val="1"/>
                <c:pt idx="0">
                  <c:v>Ng Torque, ft-lbf</c:v>
                </c:pt>
              </c:strCache>
            </c:strRef>
          </c:tx>
          <c:spPr>
            <a:ln w="28575">
              <a:noFill/>
            </a:ln>
          </c:spPr>
          <c:trendline>
            <c:spPr>
              <a:ln>
                <a:solidFill>
                  <a:schemeClr val="tx2"/>
                </a:solidFill>
              </a:ln>
            </c:spPr>
            <c:trendlineType val="poly"/>
            <c:order val="2"/>
            <c:dispRSqr val="0"/>
            <c:dispEq val="1"/>
            <c:trendlineLbl>
              <c:numFmt formatCode="0.000E+00" sourceLinked="0"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Ard3_Turn3_ESC3_G3b_T3a!$P$3:$P$14</c:f>
              <c:numCache>
                <c:formatCode>0</c:formatCode>
                <c:ptCount val="12"/>
                <c:pt idx="0">
                  <c:v>9316.7701863354032</c:v>
                </c:pt>
                <c:pt idx="1">
                  <c:v>12000.000000000002</c:v>
                </c:pt>
                <c:pt idx="2">
                  <c:v>14851.485148514852</c:v>
                </c:pt>
                <c:pt idx="3">
                  <c:v>16574.585635359115</c:v>
                </c:pt>
                <c:pt idx="4">
                  <c:v>20134.228187919463</c:v>
                </c:pt>
                <c:pt idx="5">
                  <c:v>24193.548387096776</c:v>
                </c:pt>
                <c:pt idx="6">
                  <c:v>28571.428571428572</c:v>
                </c:pt>
                <c:pt idx="7">
                  <c:v>33333.333333333336</c:v>
                </c:pt>
                <c:pt idx="8">
                  <c:v>34090.909090909088</c:v>
                </c:pt>
                <c:pt idx="9">
                  <c:v>36585.365853658535</c:v>
                </c:pt>
                <c:pt idx="10">
                  <c:v>41095.890410958906</c:v>
                </c:pt>
                <c:pt idx="11">
                  <c:v>44117.647058823532</c:v>
                </c:pt>
              </c:numCache>
            </c:numRef>
          </c:xVal>
          <c:yVal>
            <c:numRef>
              <c:f>Ard3_Turn3_ESC3_G3b_T3a!$Y$3:$Y$14</c:f>
              <c:numCache>
                <c:formatCode>0.00000</c:formatCode>
                <c:ptCount val="12"/>
                <c:pt idx="0">
                  <c:v>0</c:v>
                </c:pt>
                <c:pt idx="1">
                  <c:v>5.7194889382683337E-4</c:v>
                </c:pt>
                <c:pt idx="2">
                  <c:v>2.1272593076693668E-3</c:v>
                </c:pt>
                <c:pt idx="3">
                  <c:v>2.6097148257590097E-3</c:v>
                </c:pt>
                <c:pt idx="4">
                  <c:v>3.9383214184337077E-3</c:v>
                </c:pt>
                <c:pt idx="5">
                  <c:v>7.2678002062298947E-3</c:v>
                </c:pt>
                <c:pt idx="6">
                  <c:v>9.6884100036445618E-3</c:v>
                </c:pt>
                <c:pt idx="7">
                  <c:v>1.2737819986846626E-2</c:v>
                </c:pt>
                <c:pt idx="8">
                  <c:v>1.3694922161445626E-2</c:v>
                </c:pt>
                <c:pt idx="9">
                  <c:v>1.5119581085266998E-2</c:v>
                </c:pt>
                <c:pt idx="10">
                  <c:v>2.0108121936766532E-2</c:v>
                </c:pt>
                <c:pt idx="11">
                  <c:v>2.2778626996209216E-2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26536"/>
        <c:axId val="185629672"/>
      </c:scatterChart>
      <c:valAx>
        <c:axId val="185626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</a:t>
                </a:r>
                <a:r>
                  <a:rPr lang="en-US" baseline="0"/>
                  <a:t> rpm</a:t>
                </a:r>
                <a:endParaRPr lang="en-US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85629672"/>
        <c:crosses val="autoZero"/>
        <c:crossBetween val="midCat"/>
      </c:valAx>
      <c:valAx>
        <c:axId val="185629672"/>
        <c:scaling>
          <c:orientation val="minMax"/>
        </c:scaling>
        <c:delete val="0"/>
        <c:axPos val="l"/>
        <c:majorGridlines/>
        <c:numFmt formatCode="0.000" sourceLinked="0"/>
        <c:majorTickMark val="out"/>
        <c:minorTickMark val="none"/>
        <c:tickLblPos val="nextTo"/>
        <c:crossAx val="1856265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332015226512055"/>
          <c:y val="0.20508209861706053"/>
          <c:w val="0.4327040528006007"/>
          <c:h val="0.105728929702723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Nt, RPM - Check the Trends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312729658792651"/>
          <c:y val="0.19943314377369495"/>
          <c:w val="0.57646916010498683"/>
          <c:h val="0.64322445834868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Ard3_Turn3_ESC3_G3b_T3a!$Q$1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2"/>
            <c:intercept val="0"/>
            <c:dispRSqr val="0"/>
            <c:dispEq val="1"/>
            <c:trendlineLbl>
              <c:numFmt formatCode="General" sourceLinked="0"/>
            </c:trendlineLbl>
          </c:trendline>
          <c:xVal>
            <c:numRef>
              <c:f>Ard3_Turn3_ESC3_G3b_T3a!$E$2:$E$14</c:f>
              <c:numCache>
                <c:formatCode>General</c:formatCode>
                <c:ptCount val="13"/>
                <c:pt idx="0">
                  <c:v>3.3E-3</c:v>
                </c:pt>
                <c:pt idx="1">
                  <c:v>4.4000000000000003E-3</c:v>
                </c:pt>
                <c:pt idx="2">
                  <c:v>0.34300000000000003</c:v>
                </c:pt>
                <c:pt idx="3">
                  <c:v>0.58099999999999996</c:v>
                </c:pt>
                <c:pt idx="4">
                  <c:v>0.68400000000000005</c:v>
                </c:pt>
                <c:pt idx="5">
                  <c:v>0.95099999999999996</c:v>
                </c:pt>
                <c:pt idx="6">
                  <c:v>1.3580000000000001</c:v>
                </c:pt>
                <c:pt idx="7">
                  <c:v>1.639</c:v>
                </c:pt>
                <c:pt idx="8">
                  <c:v>1.93</c:v>
                </c:pt>
                <c:pt idx="9">
                  <c:v>1.96</c:v>
                </c:pt>
                <c:pt idx="10">
                  <c:v>2.17</c:v>
                </c:pt>
                <c:pt idx="11">
                  <c:v>2.62</c:v>
                </c:pt>
                <c:pt idx="12">
                  <c:v>3.68</c:v>
                </c:pt>
              </c:numCache>
            </c:numRef>
          </c:xVal>
          <c:yVal>
            <c:numRef>
              <c:f>Ard3_Turn3_ESC3_G3b_T3a!$Q$2:$Q$14</c:f>
              <c:numCache>
                <c:formatCode>0</c:formatCode>
                <c:ptCount val="13"/>
                <c:pt idx="0" formatCode="General">
                  <c:v>0</c:v>
                </c:pt>
                <c:pt idx="1">
                  <c:v>5.9999999999999995E-25</c:v>
                </c:pt>
                <c:pt idx="2">
                  <c:v>4379.5620437956213</c:v>
                </c:pt>
                <c:pt idx="3">
                  <c:v>7500.0000000000009</c:v>
                </c:pt>
                <c:pt idx="4">
                  <c:v>8823.5294117647063</c:v>
                </c:pt>
                <c:pt idx="5">
                  <c:v>12096.774193548388</c:v>
                </c:pt>
                <c:pt idx="6">
                  <c:v>17045.454545454544</c:v>
                </c:pt>
                <c:pt idx="7">
                  <c:v>21276.595744680853</c:v>
                </c:pt>
                <c:pt idx="8">
                  <c:v>25000</c:v>
                </c:pt>
                <c:pt idx="9">
                  <c:v>25862.068965517243</c:v>
                </c:pt>
                <c:pt idx="10">
                  <c:v>28301.886792452831</c:v>
                </c:pt>
                <c:pt idx="11">
                  <c:v>32608.695652173916</c:v>
                </c:pt>
                <c:pt idx="12">
                  <c:v>36363.636363636368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23008"/>
        <c:axId val="185627320"/>
      </c:scatterChart>
      <c:valAx>
        <c:axId val="18562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v4, 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27320"/>
        <c:crosses val="autoZero"/>
        <c:crossBetween val="midCat"/>
      </c:valAx>
      <c:valAx>
        <c:axId val="185627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23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260690600289357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Ard3_Turn3_ESC3_G3b_T3a!$K$39</c:f>
              <c:strCache>
                <c:ptCount val="1"/>
                <c:pt idx="0">
                  <c:v>Meas TauT3,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Ard3_Turn3_ESC3_G3b_T3a!$I$41:$I$44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16</c:v>
                </c:pt>
              </c:numCache>
            </c:numRef>
          </c:xVal>
          <c:yVal>
            <c:numRef>
              <c:f>Ard3_Turn3_ESC3_G3b_T3a!$K$41:$K$44</c:f>
              <c:numCache>
                <c:formatCode>0.000</c:formatCode>
                <c:ptCount val="4"/>
                <c:pt idx="0">
                  <c:v>4.9000000000000002E-2</c:v>
                </c:pt>
                <c:pt idx="1">
                  <c:v>9.5000000000000001E-2</c:v>
                </c:pt>
                <c:pt idx="2">
                  <c:v>0.28299999999999997</c:v>
                </c:pt>
                <c:pt idx="3">
                  <c:v>0.44500000000000001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Ard3_Turn3_ESC3_G3b_T3a!$AU$1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Ard3_Turn3_ESC3_G3b_T3a!$AN$6:$AN$14</c:f>
              <c:numCache>
                <c:formatCode>0.0</c:formatCode>
                <c:ptCount val="9"/>
                <c:pt idx="0">
                  <c:v>19.847556893847635</c:v>
                </c:pt>
                <c:pt idx="1">
                  <c:v>27.498563674464116</c:v>
                </c:pt>
                <c:pt idx="2">
                  <c:v>38.693562725592052</c:v>
                </c:pt>
                <c:pt idx="3">
                  <c:v>49.020633125826407</c:v>
                </c:pt>
                <c:pt idx="4">
                  <c:v>56.717942518420131</c:v>
                </c:pt>
                <c:pt idx="5">
                  <c:v>58.29570288956225</c:v>
                </c:pt>
                <c:pt idx="6">
                  <c:v>61.503294372556027</c:v>
                </c:pt>
                <c:pt idx="7">
                  <c:v>67.053884829399593</c:v>
                </c:pt>
                <c:pt idx="8">
                  <c:v>75.638596433759602</c:v>
                </c:pt>
              </c:numCache>
            </c:numRef>
          </c:xVal>
          <c:yVal>
            <c:numRef>
              <c:f>Ard3_Turn3_ESC3_G3b_T3a!$AU$6:$AU$14</c:f>
              <c:numCache>
                <c:formatCode>0.000</c:formatCode>
                <c:ptCount val="9"/>
                <c:pt idx="0">
                  <c:v>0.34394699817076718</c:v>
                </c:pt>
                <c:pt idx="1">
                  <c:v>0.19397769141002355</c:v>
                </c:pt>
                <c:pt idx="2">
                  <c:v>0.12543636412675468</c:v>
                </c:pt>
                <c:pt idx="3">
                  <c:v>8.8598177493915575E-2</c:v>
                </c:pt>
                <c:pt idx="4">
                  <c:v>6.5822446132499698E-2</c:v>
                </c:pt>
                <c:pt idx="5">
                  <c:v>6.3127426560889544E-2</c:v>
                </c:pt>
                <c:pt idx="6">
                  <c:v>5.5471213515535737E-2</c:v>
                </c:pt>
                <c:pt idx="7">
                  <c:v>4.5102392747075011E-2</c:v>
                </c:pt>
                <c:pt idx="8">
                  <c:v>3.7005315530269797E-2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29280"/>
        <c:axId val="185627712"/>
      </c:scatterChart>
      <c:valAx>
        <c:axId val="18562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27712"/>
        <c:crosses val="autoZero"/>
        <c:crossBetween val="midCat"/>
      </c:valAx>
      <c:valAx>
        <c:axId val="185627712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85629280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46441649383745942"/>
          <c:y val="0.27970662893135179"/>
          <c:w val="0.45208135295529278"/>
          <c:h val="0.2151519605070784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 - TauG Reasonable Check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3496086485275824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Ard3_Turn3_ESC3_G3b_T3a!$K$39</c:f>
              <c:strCache>
                <c:ptCount val="1"/>
                <c:pt idx="0">
                  <c:v>Meas TauT3,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Ard3_Turn3_ESC3_G3b_T3a!$I$41:$I$44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16</c:v>
                </c:pt>
              </c:numCache>
            </c:numRef>
          </c:xVal>
          <c:yVal>
            <c:numRef>
              <c:f>Ard3_Turn3_ESC3_G3b_T3a!$K$41:$K$44</c:f>
              <c:numCache>
                <c:formatCode>0.000</c:formatCode>
                <c:ptCount val="4"/>
                <c:pt idx="0">
                  <c:v>4.9000000000000002E-2</c:v>
                </c:pt>
                <c:pt idx="1">
                  <c:v>9.5000000000000001E-2</c:v>
                </c:pt>
                <c:pt idx="2">
                  <c:v>0.28299999999999997</c:v>
                </c:pt>
                <c:pt idx="3">
                  <c:v>0.44500000000000001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Ard3_Turn3_ESC3_G3b_T3a!$AU$1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Ard3_Turn3_ESC3_G3b_T3a!$AN$6:$AN$14</c:f>
              <c:numCache>
                <c:formatCode>0.0</c:formatCode>
                <c:ptCount val="9"/>
                <c:pt idx="0">
                  <c:v>19.847556893847635</c:v>
                </c:pt>
                <c:pt idx="1">
                  <c:v>27.498563674464116</c:v>
                </c:pt>
                <c:pt idx="2">
                  <c:v>38.693562725592052</c:v>
                </c:pt>
                <c:pt idx="3">
                  <c:v>49.020633125826407</c:v>
                </c:pt>
                <c:pt idx="4">
                  <c:v>56.717942518420131</c:v>
                </c:pt>
                <c:pt idx="5">
                  <c:v>58.29570288956225</c:v>
                </c:pt>
                <c:pt idx="6">
                  <c:v>61.503294372556027</c:v>
                </c:pt>
                <c:pt idx="7">
                  <c:v>67.053884829399593</c:v>
                </c:pt>
                <c:pt idx="8">
                  <c:v>75.638596433759602</c:v>
                </c:pt>
              </c:numCache>
            </c:numRef>
          </c:xVal>
          <c:yVal>
            <c:numRef>
              <c:f>Ard3_Turn3_ESC3_G3b_T3a!$AU$6:$AU$14</c:f>
              <c:numCache>
                <c:formatCode>0.000</c:formatCode>
                <c:ptCount val="9"/>
                <c:pt idx="0">
                  <c:v>0.34394699817076718</c:v>
                </c:pt>
                <c:pt idx="1">
                  <c:v>0.19397769141002355</c:v>
                </c:pt>
                <c:pt idx="2">
                  <c:v>0.12543636412675468</c:v>
                </c:pt>
                <c:pt idx="3">
                  <c:v>8.8598177493915575E-2</c:v>
                </c:pt>
                <c:pt idx="4">
                  <c:v>6.5822446132499698E-2</c:v>
                </c:pt>
                <c:pt idx="5">
                  <c:v>6.3127426560889544E-2</c:v>
                </c:pt>
                <c:pt idx="6">
                  <c:v>5.5471213515535737E-2</c:v>
                </c:pt>
                <c:pt idx="7">
                  <c:v>4.5102392747075011E-2</c:v>
                </c:pt>
                <c:pt idx="8">
                  <c:v>3.7005315530269797E-2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Ard3_Turn3_ESC3_G3b_T3a!$AS$1</c:f>
              <c:strCache>
                <c:ptCount val="1"/>
                <c:pt idx="0">
                  <c:v>Model TauG</c:v>
                </c:pt>
              </c:strCache>
            </c:strRef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Ard3_Turn3_ESC3_G3b_T3a!$AN$4:$AN$14</c:f>
              <c:numCache>
                <c:formatCode>0.0</c:formatCode>
                <c:ptCount val="11"/>
                <c:pt idx="0">
                  <c:v>6.3964175911456653</c:v>
                </c:pt>
                <c:pt idx="1">
                  <c:v>15.154599530983003</c:v>
                </c:pt>
                <c:pt idx="2">
                  <c:v>19.847556893847635</c:v>
                </c:pt>
                <c:pt idx="3">
                  <c:v>27.498563674464116</c:v>
                </c:pt>
                <c:pt idx="4">
                  <c:v>38.693562725592052</c:v>
                </c:pt>
                <c:pt idx="5">
                  <c:v>49.020633125826407</c:v>
                </c:pt>
                <c:pt idx="6">
                  <c:v>56.717942518420131</c:v>
                </c:pt>
                <c:pt idx="7">
                  <c:v>58.29570288956225</c:v>
                </c:pt>
                <c:pt idx="8">
                  <c:v>61.503294372556027</c:v>
                </c:pt>
                <c:pt idx="9">
                  <c:v>67.053884829399593</c:v>
                </c:pt>
                <c:pt idx="10">
                  <c:v>75.638596433759602</c:v>
                </c:pt>
              </c:numCache>
            </c:numRef>
          </c:xVal>
          <c:yVal>
            <c:numRef>
              <c:f>Ard3_Turn3_ESC3_G3b_T3a!$AS$4:$AS$14</c:f>
              <c:numCache>
                <c:formatCode>0.000</c:formatCode>
                <c:ptCount val="11"/>
                <c:pt idx="0">
                  <c:v>0.11651905298660416</c:v>
                </c:pt>
                <c:pt idx="1">
                  <c:v>9.2240990422122499E-2</c:v>
                </c:pt>
                <c:pt idx="2">
                  <c:v>8.297682044203647E-2</c:v>
                </c:pt>
                <c:pt idx="3">
                  <c:v>7.1301860526731251E-2</c:v>
                </c:pt>
                <c:pt idx="4">
                  <c:v>5.9128721737825796E-2</c:v>
                </c:pt>
                <c:pt idx="5">
                  <c:v>5.1083541374411588E-2</c:v>
                </c:pt>
                <c:pt idx="6">
                  <c:v>4.6379952054669979E-2</c:v>
                </c:pt>
                <c:pt idx="7">
                  <c:v>4.5520818733494298E-2</c:v>
                </c:pt>
                <c:pt idx="8">
                  <c:v>4.3868766776210391E-2</c:v>
                </c:pt>
                <c:pt idx="9">
                  <c:v>4.127651717958869E-2</c:v>
                </c:pt>
                <c:pt idx="10">
                  <c:v>3.7820067674414551E-2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28104"/>
        <c:axId val="185624184"/>
      </c:scatterChart>
      <c:valAx>
        <c:axId val="185628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624184"/>
        <c:crosses val="autoZero"/>
        <c:crossBetween val="midCat"/>
      </c:valAx>
      <c:valAx>
        <c:axId val="185624184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85628104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53620129169247099"/>
          <c:y val="0.24988267928485192"/>
          <c:w val="0.30919070427838857"/>
          <c:h val="0.1683637458710157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Correlation Between Speeds Should be Linear 1:1</a:t>
            </a:r>
          </a:p>
        </c:rich>
      </c:tx>
      <c:layout>
        <c:manualLayout>
          <c:xMode val="edge"/>
          <c:yMode val="edge"/>
          <c:x val="0.12625655935303037"/>
          <c:y val="6.8163933641110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Ard4_Turn4_ESC4_G4b_T4a!$Q$1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262002647899101"/>
                  <c:y val="4.17140766632770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Ard4_Turn4_ESC4_G4b_T4a!$P$4:$P$14</c:f>
              <c:numCache>
                <c:formatCode>0</c:formatCode>
                <c:ptCount val="11"/>
                <c:pt idx="0">
                  <c:v>9933.7748344370866</c:v>
                </c:pt>
                <c:pt idx="1">
                  <c:v>14150.943396226416</c:v>
                </c:pt>
                <c:pt idx="2">
                  <c:v>15915.119363395226</c:v>
                </c:pt>
                <c:pt idx="3">
                  <c:v>17910.447761194031</c:v>
                </c:pt>
                <c:pt idx="4">
                  <c:v>22900.763358778626</c:v>
                </c:pt>
                <c:pt idx="5">
                  <c:v>28571.428571428572</c:v>
                </c:pt>
                <c:pt idx="6">
                  <c:v>32085.561497326202</c:v>
                </c:pt>
                <c:pt idx="7">
                  <c:v>32608.695652173916</c:v>
                </c:pt>
                <c:pt idx="8">
                  <c:v>35087.719298245618</c:v>
                </c:pt>
                <c:pt idx="9">
                  <c:v>40000</c:v>
                </c:pt>
                <c:pt idx="10">
                  <c:v>44117.647058823532</c:v>
                </c:pt>
              </c:numCache>
            </c:numRef>
          </c:xVal>
          <c:yVal>
            <c:numRef>
              <c:f>Ard4_Turn4_ESC4_G4b_T4a!$Q$4:$Q$14</c:f>
              <c:numCache>
                <c:formatCode>0</c:formatCode>
                <c:ptCount val="11"/>
                <c:pt idx="0">
                  <c:v>750.00000000000011</c:v>
                </c:pt>
                <c:pt idx="1">
                  <c:v>7317.0731707317073</c:v>
                </c:pt>
                <c:pt idx="2">
                  <c:v>8823.5294117647063</c:v>
                </c:pt>
                <c:pt idx="3">
                  <c:v>11194.029850746268</c:v>
                </c:pt>
                <c:pt idx="4">
                  <c:v>16483.516483516483</c:v>
                </c:pt>
                <c:pt idx="5">
                  <c:v>21897.810218978102</c:v>
                </c:pt>
                <c:pt idx="6">
                  <c:v>24793.388429752067</c:v>
                </c:pt>
                <c:pt idx="7">
                  <c:v>25641.025641025641</c:v>
                </c:pt>
                <c:pt idx="8">
                  <c:v>27906.976744186049</c:v>
                </c:pt>
                <c:pt idx="9">
                  <c:v>32608.695652173916</c:v>
                </c:pt>
                <c:pt idx="10">
                  <c:v>36363.636363636368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622616"/>
        <c:axId val="185623400"/>
      </c:scatterChart>
      <c:valAx>
        <c:axId val="185622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Ng, 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5623400"/>
        <c:crosses val="autoZero"/>
        <c:crossBetween val="midCat"/>
      </c:valAx>
      <c:valAx>
        <c:axId val="1856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Nt, 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5622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Log Throttle to 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569259560043785"/>
          <c:y val="0.12151534481085631"/>
          <c:w val="0.72130941062707721"/>
          <c:h val="0.59682244516945593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Ard4_Turn4_ESC4_G4b_T4a!$R$1</c:f>
              <c:strCache>
                <c:ptCount val="1"/>
                <c:pt idx="0">
                  <c:v>Ng, %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5.5"/>
            <c:backward val="20"/>
            <c:dispRSqr val="0"/>
            <c:dispEq val="1"/>
            <c:trendlineLbl>
              <c:layout>
                <c:manualLayout>
                  <c:x val="-0.29817991360945351"/>
                  <c:y val="0.149240673253278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Ard4_Turn4_ESC4_G4b_T4a!$L$4:$L$14</c:f>
              <c:numCache>
                <c:formatCode>General</c:formatCode>
                <c:ptCount val="11"/>
                <c:pt idx="0">
                  <c:v>15</c:v>
                </c:pt>
                <c:pt idx="1">
                  <c:v>26</c:v>
                </c:pt>
                <c:pt idx="2">
                  <c:v>28</c:v>
                </c:pt>
                <c:pt idx="3">
                  <c:v>34</c:v>
                </c:pt>
                <c:pt idx="4">
                  <c:v>51</c:v>
                </c:pt>
                <c:pt idx="5">
                  <c:v>76</c:v>
                </c:pt>
                <c:pt idx="6">
                  <c:v>91</c:v>
                </c:pt>
                <c:pt idx="7">
                  <c:v>100</c:v>
                </c:pt>
                <c:pt idx="8">
                  <c:v>106</c:v>
                </c:pt>
                <c:pt idx="9">
                  <c:v>132</c:v>
                </c:pt>
                <c:pt idx="10">
                  <c:v>178</c:v>
                </c:pt>
              </c:numCache>
            </c:numRef>
          </c:xVal>
          <c:yVal>
            <c:numRef>
              <c:f>Ard4_Turn4_ESC4_G4b_T4a!$R$4:$R$14</c:f>
              <c:numCache>
                <c:formatCode>0</c:formatCode>
                <c:ptCount val="11"/>
                <c:pt idx="0">
                  <c:v>21.557671081677704</c:v>
                </c:pt>
                <c:pt idx="1">
                  <c:v>30.709512578616351</c:v>
                </c:pt>
                <c:pt idx="2">
                  <c:v>34.538019451812559</c:v>
                </c:pt>
                <c:pt idx="3">
                  <c:v>38.868159203980099</c:v>
                </c:pt>
                <c:pt idx="4">
                  <c:v>49.697837150127228</c:v>
                </c:pt>
                <c:pt idx="5">
                  <c:v>62.003968253968253</c:v>
                </c:pt>
                <c:pt idx="6">
                  <c:v>69.630124777183596</c:v>
                </c:pt>
                <c:pt idx="7">
                  <c:v>70.76539855072464</c:v>
                </c:pt>
                <c:pt idx="8">
                  <c:v>76.145224171539965</c:v>
                </c:pt>
                <c:pt idx="9">
                  <c:v>86.805555555555557</c:v>
                </c:pt>
                <c:pt idx="10">
                  <c:v>95.741421568627459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4400"/>
        <c:axId val="185569496"/>
      </c:scatterChart>
      <c:scatterChart>
        <c:scatterStyle val="lineMarker"/>
        <c:varyColors val="0"/>
        <c:ser>
          <c:idx val="1"/>
          <c:order val="1"/>
          <c:tx>
            <c:strRef>
              <c:f>Ard4_Turn4_ESC4_G4b_T4a!$U$1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20"/>
            <c:dispRSqr val="0"/>
            <c:dispEq val="1"/>
            <c:trendlineLbl>
              <c:layout>
                <c:manualLayout>
                  <c:x val="5.6373767232584297E-2"/>
                  <c:y val="0.3571603652849179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vert="horz"/>
                <a:lstStyle/>
                <a:p>
                  <a:pPr>
                    <a:defRPr/>
                  </a:pPr>
                  <a:endParaRPr lang="en-US"/>
                </a:p>
              </c:txPr>
            </c:trendlineLbl>
          </c:trendline>
          <c:xVal>
            <c:numRef>
              <c:f>Ard4_Turn4_ESC4_G4b_T4a!$L$3:$L$14</c:f>
              <c:numCache>
                <c:formatCode>General</c:formatCode>
                <c:ptCount val="12"/>
                <c:pt idx="0">
                  <c:v>11</c:v>
                </c:pt>
                <c:pt idx="1">
                  <c:v>15</c:v>
                </c:pt>
                <c:pt idx="2">
                  <c:v>26</c:v>
                </c:pt>
                <c:pt idx="3">
                  <c:v>28</c:v>
                </c:pt>
                <c:pt idx="4">
                  <c:v>34</c:v>
                </c:pt>
                <c:pt idx="5">
                  <c:v>51</c:v>
                </c:pt>
                <c:pt idx="6">
                  <c:v>76</c:v>
                </c:pt>
                <c:pt idx="7">
                  <c:v>91</c:v>
                </c:pt>
                <c:pt idx="8">
                  <c:v>100</c:v>
                </c:pt>
                <c:pt idx="9">
                  <c:v>106</c:v>
                </c:pt>
                <c:pt idx="10">
                  <c:v>132</c:v>
                </c:pt>
                <c:pt idx="11">
                  <c:v>178</c:v>
                </c:pt>
              </c:numCache>
            </c:numRef>
          </c:xVal>
          <c:yVal>
            <c:numRef>
              <c:f>Ard4_Turn4_ESC4_G4b_T4a!$U$3:$U$14</c:f>
              <c:numCache>
                <c:formatCode>0.00</c:formatCode>
                <c:ptCount val="12"/>
                <c:pt idx="0">
                  <c:v>3.9959400000000005</c:v>
                </c:pt>
                <c:pt idx="1">
                  <c:v>5.16906</c:v>
                </c:pt>
                <c:pt idx="2">
                  <c:v>9.6257999999999999</c:v>
                </c:pt>
                <c:pt idx="3">
                  <c:v>12.358599999999997</c:v>
                </c:pt>
                <c:pt idx="4">
                  <c:v>16.175039999999999</c:v>
                </c:pt>
                <c:pt idx="5">
                  <c:v>30.835600000000003</c:v>
                </c:pt>
                <c:pt idx="6">
                  <c:v>53.8322</c:v>
                </c:pt>
                <c:pt idx="7">
                  <c:v>69.72</c:v>
                </c:pt>
                <c:pt idx="8">
                  <c:v>75.057400000000001</c:v>
                </c:pt>
                <c:pt idx="9">
                  <c:v>90.417600000000007</c:v>
                </c:pt>
                <c:pt idx="10">
                  <c:v>124.68819999999999</c:v>
                </c:pt>
                <c:pt idx="11">
                  <c:v>160.79139999999998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4792"/>
        <c:axId val="185569104"/>
      </c:scatterChart>
      <c:valAx>
        <c:axId val="185564400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5569496"/>
        <c:crossesAt val="-40"/>
        <c:crossBetween val="midCat"/>
        <c:majorUnit val="20"/>
      </c:valAx>
      <c:valAx>
        <c:axId val="18556949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5564400"/>
        <c:crosses val="autoZero"/>
        <c:crossBetween val="midCat"/>
      </c:valAx>
      <c:valAx>
        <c:axId val="185569104"/>
        <c:scaling>
          <c:orientation val="minMax"/>
          <c:max val="24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Power, 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5564792"/>
        <c:crosses val="max"/>
        <c:crossBetween val="midCat"/>
        <c:majorUnit val="40"/>
      </c:valAx>
      <c:valAx>
        <c:axId val="185564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556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447973802036356"/>
          <c:y val="0.7848592019217937"/>
          <c:w val="0.42031398551961197"/>
          <c:h val="0.1392739503645909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Power </a:t>
            </a:r>
            <a:r>
              <a:rPr lang="en-US" baseline="0"/>
              <a:t>Follows Cube Law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88290380521447"/>
          <c:y val="0.20268573725972114"/>
          <c:w val="0.73720588399941778"/>
          <c:h val="0.57449782288774598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Ard4_Turn4_ESC4_G4b_T4a!$W$1</c:f>
              <c:strCache>
                <c:ptCount val="1"/>
                <c:pt idx="0">
                  <c:v>Ng Pwr, SHP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3"/>
            <c:forward val="4"/>
            <c:backward val="18"/>
            <c:intercept val="0"/>
            <c:dispRSqr val="1"/>
            <c:dispEq val="1"/>
            <c:trendlineLbl>
              <c:layout>
                <c:manualLayout>
                  <c:x val="-5.1786916297490646E-2"/>
                  <c:y val="8.5395829819055205E-2"/>
                </c:manualLayout>
              </c:layout>
              <c:numFmt formatCode="General" sourceLinked="0"/>
            </c:trendlineLbl>
          </c:trendline>
          <c:xVal>
            <c:numRef>
              <c:f>Ard4_Turn4_ESC4_G4b_T4a!$R$3:$R$14</c:f>
              <c:numCache>
                <c:formatCode>0</c:formatCode>
                <c:ptCount val="12"/>
                <c:pt idx="0">
                  <c:v>17.22332451499118</c:v>
                </c:pt>
                <c:pt idx="1">
                  <c:v>21.557671081677704</c:v>
                </c:pt>
                <c:pt idx="2">
                  <c:v>30.709512578616351</c:v>
                </c:pt>
                <c:pt idx="3">
                  <c:v>34.538019451812559</c:v>
                </c:pt>
                <c:pt idx="4">
                  <c:v>38.868159203980099</c:v>
                </c:pt>
                <c:pt idx="5">
                  <c:v>49.697837150127228</c:v>
                </c:pt>
                <c:pt idx="6">
                  <c:v>62.003968253968253</c:v>
                </c:pt>
                <c:pt idx="7">
                  <c:v>69.630124777183596</c:v>
                </c:pt>
                <c:pt idx="8">
                  <c:v>70.76539855072464</c:v>
                </c:pt>
                <c:pt idx="9">
                  <c:v>76.145224171539965</c:v>
                </c:pt>
                <c:pt idx="10">
                  <c:v>86.805555555555557</c:v>
                </c:pt>
                <c:pt idx="11">
                  <c:v>95.741421568627459</c:v>
                </c:pt>
              </c:numCache>
            </c:numRef>
          </c:xVal>
          <c:yVal>
            <c:numRef>
              <c:f>Ard4_Turn4_ESC4_G4b_T4a!$W$3:$W$14</c:f>
              <c:numCache>
                <c:formatCode>0.0000</c:formatCode>
                <c:ptCount val="12"/>
                <c:pt idx="0">
                  <c:v>4.1121903221200008E-3</c:v>
                </c:pt>
                <c:pt idx="1">
                  <c:v>5.6853700507600007E-3</c:v>
                </c:pt>
                <c:pt idx="2">
                  <c:v>1.1661956439040002E-2</c:v>
                </c:pt>
                <c:pt idx="3">
                  <c:v>1.5326701360639997E-2</c:v>
                </c:pt>
                <c:pt idx="4">
                  <c:v>2.0444631362320002E-2</c:v>
                </c:pt>
                <c:pt idx="5">
                  <c:v>4.0104764854640006E-2</c:v>
                </c:pt>
                <c:pt idx="6">
                  <c:v>7.0943711379840013E-2</c:v>
                </c:pt>
                <c:pt idx="7">
                  <c:v>9.2249600711440005E-2</c:v>
                </c:pt>
                <c:pt idx="8">
                  <c:v>9.9407171534240016E-2</c:v>
                </c:pt>
                <c:pt idx="9">
                  <c:v>0.12000553765864003</c:v>
                </c:pt>
                <c:pt idx="10">
                  <c:v>0.16596316621184001</c:v>
                </c:pt>
                <c:pt idx="11">
                  <c:v>0.21437835168223998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9888"/>
        <c:axId val="185567928"/>
      </c:scatterChart>
      <c:valAx>
        <c:axId val="185569888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85567928"/>
        <c:crosses val="autoZero"/>
        <c:crossBetween val="midCat"/>
      </c:valAx>
      <c:valAx>
        <c:axId val="185567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Power, W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185569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Ng from Throttle - Check theTrends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10305656237417"/>
          <c:y val="0.15815811245118475"/>
          <c:w val="0.90339588801399828"/>
          <c:h val="0.639903752814932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Ard4_Turn4_ESC4_G4b_T4a!$P$1</c:f>
              <c:strCache>
                <c:ptCount val="1"/>
                <c:pt idx="0">
                  <c:v>Ng,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Ard4_Turn4_ESC4_G4b_T4a!$L$3:$L$14</c:f>
              <c:numCache>
                <c:formatCode>General</c:formatCode>
                <c:ptCount val="12"/>
                <c:pt idx="0">
                  <c:v>11</c:v>
                </c:pt>
                <c:pt idx="1">
                  <c:v>15</c:v>
                </c:pt>
                <c:pt idx="2">
                  <c:v>26</c:v>
                </c:pt>
                <c:pt idx="3">
                  <c:v>28</c:v>
                </c:pt>
                <c:pt idx="4">
                  <c:v>34</c:v>
                </c:pt>
                <c:pt idx="5">
                  <c:v>51</c:v>
                </c:pt>
                <c:pt idx="6">
                  <c:v>76</c:v>
                </c:pt>
                <c:pt idx="7">
                  <c:v>91</c:v>
                </c:pt>
                <c:pt idx="8">
                  <c:v>100</c:v>
                </c:pt>
                <c:pt idx="9">
                  <c:v>106</c:v>
                </c:pt>
                <c:pt idx="10">
                  <c:v>132</c:v>
                </c:pt>
                <c:pt idx="11">
                  <c:v>178</c:v>
                </c:pt>
              </c:numCache>
            </c:numRef>
          </c:xVal>
          <c:yVal>
            <c:numRef>
              <c:f>Ard4_Turn4_ESC4_G4b_T4a!$P$3:$P$14</c:f>
              <c:numCache>
                <c:formatCode>0</c:formatCode>
                <c:ptCount val="12"/>
                <c:pt idx="0">
                  <c:v>7936.5079365079364</c:v>
                </c:pt>
                <c:pt idx="1">
                  <c:v>9933.7748344370866</c:v>
                </c:pt>
                <c:pt idx="2">
                  <c:v>14150.943396226416</c:v>
                </c:pt>
                <c:pt idx="3">
                  <c:v>15915.119363395226</c:v>
                </c:pt>
                <c:pt idx="4">
                  <c:v>17910.447761194031</c:v>
                </c:pt>
                <c:pt idx="5">
                  <c:v>22900.763358778626</c:v>
                </c:pt>
                <c:pt idx="6">
                  <c:v>28571.428571428572</c:v>
                </c:pt>
                <c:pt idx="7">
                  <c:v>32085.561497326202</c:v>
                </c:pt>
                <c:pt idx="8">
                  <c:v>32608.695652173916</c:v>
                </c:pt>
                <c:pt idx="9">
                  <c:v>35087.719298245618</c:v>
                </c:pt>
                <c:pt idx="10">
                  <c:v>40000</c:v>
                </c:pt>
                <c:pt idx="11">
                  <c:v>44117.647058823532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Ard4_Turn4_ESC4_G4b_T4a!$AJ$1</c:f>
              <c:strCache>
                <c:ptCount val="1"/>
                <c:pt idx="0">
                  <c:v>Model Ng from Model Throttle,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Ard4_Turn4_ESC4_G4b_T4a!$D$3:$D$14</c:f>
              <c:numCache>
                <c:formatCode>General</c:formatCode>
                <c:ptCount val="12"/>
                <c:pt idx="0">
                  <c:v>11</c:v>
                </c:pt>
                <c:pt idx="1">
                  <c:v>15</c:v>
                </c:pt>
                <c:pt idx="2">
                  <c:v>26</c:v>
                </c:pt>
                <c:pt idx="3">
                  <c:v>28</c:v>
                </c:pt>
                <c:pt idx="4">
                  <c:v>34</c:v>
                </c:pt>
                <c:pt idx="5">
                  <c:v>51</c:v>
                </c:pt>
                <c:pt idx="6">
                  <c:v>76</c:v>
                </c:pt>
                <c:pt idx="7">
                  <c:v>91</c:v>
                </c:pt>
                <c:pt idx="8">
                  <c:v>100</c:v>
                </c:pt>
                <c:pt idx="9">
                  <c:v>106</c:v>
                </c:pt>
                <c:pt idx="10">
                  <c:v>132</c:v>
                </c:pt>
                <c:pt idx="11">
                  <c:v>178</c:v>
                </c:pt>
              </c:numCache>
            </c:numRef>
          </c:xVal>
          <c:yVal>
            <c:numRef>
              <c:f>Ard4_Turn4_ESC4_G4b_T4a!$AJ$3:$AJ$14</c:f>
              <c:numCache>
                <c:formatCode>0.00</c:formatCode>
                <c:ptCount val="12"/>
                <c:pt idx="0">
                  <c:v>2743.6582034189087</c:v>
                </c:pt>
                <c:pt idx="1">
                  <c:v>7141.6446663120769</c:v>
                </c:pt>
                <c:pt idx="2">
                  <c:v>14941.283243601076</c:v>
                </c:pt>
                <c:pt idx="3">
                  <c:v>15992.131798892271</c:v>
                </c:pt>
                <c:pt idx="4">
                  <c:v>18745.257560492664</c:v>
                </c:pt>
                <c:pt idx="5">
                  <c:v>24494.739170819685</c:v>
                </c:pt>
                <c:pt idx="6">
                  <c:v>30151.237061714968</c:v>
                </c:pt>
                <c:pt idx="7">
                  <c:v>32705.420047060292</c:v>
                </c:pt>
                <c:pt idx="8">
                  <c:v>34042.742313351817</c:v>
                </c:pt>
                <c:pt idx="9">
                  <c:v>34868.993472855436</c:v>
                </c:pt>
                <c:pt idx="10">
                  <c:v>37979.551010560695</c:v>
                </c:pt>
                <c:pt idx="11">
                  <c:v>42219.10044636832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4008"/>
        <c:axId val="185570280"/>
      </c:scatterChart>
      <c:valAx>
        <c:axId val="185564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Throttle,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5570280"/>
        <c:crosses val="autoZero"/>
        <c:crossBetween val="midCat"/>
      </c:valAx>
      <c:valAx>
        <c:axId val="185570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85564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579530978823091E-2"/>
          <c:y val="0.88026127714900526"/>
          <c:w val="0.83226743440457562"/>
          <c:h val="0.1197387228509947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Ng Torque, ft-lbf - Check the Trends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292065257292206"/>
          <c:y val="7.8071976866840601E-2"/>
          <c:w val="0.69109236800822949"/>
          <c:h val="0.81293147947985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Ard4_Turn4_ESC4_G4b_T4a!$Y$1</c:f>
              <c:strCache>
                <c:ptCount val="1"/>
                <c:pt idx="0">
                  <c:v>Ng Torque, ft-lbf</c:v>
                </c:pt>
              </c:strCache>
            </c:strRef>
          </c:tx>
          <c:spPr>
            <a:ln w="28575">
              <a:noFill/>
            </a:ln>
          </c:spPr>
          <c:trendline>
            <c:spPr>
              <a:ln>
                <a:solidFill>
                  <a:schemeClr val="tx2"/>
                </a:solidFill>
              </a:ln>
            </c:spPr>
            <c:trendlineType val="poly"/>
            <c:order val="2"/>
            <c:dispRSqr val="0"/>
            <c:dispEq val="1"/>
            <c:trendlineLbl>
              <c:numFmt formatCode="0.000E+00" sourceLinked="0"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Ard4_Turn4_ESC4_G4b_T4a!$P$3:$P$14</c:f>
              <c:numCache>
                <c:formatCode>0</c:formatCode>
                <c:ptCount val="12"/>
                <c:pt idx="0">
                  <c:v>7936.5079365079364</c:v>
                </c:pt>
                <c:pt idx="1">
                  <c:v>9933.7748344370866</c:v>
                </c:pt>
                <c:pt idx="2">
                  <c:v>14150.943396226416</c:v>
                </c:pt>
                <c:pt idx="3">
                  <c:v>15915.119363395226</c:v>
                </c:pt>
                <c:pt idx="4">
                  <c:v>17910.447761194031</c:v>
                </c:pt>
                <c:pt idx="5">
                  <c:v>22900.763358778626</c:v>
                </c:pt>
                <c:pt idx="6">
                  <c:v>28571.428571428572</c:v>
                </c:pt>
                <c:pt idx="7">
                  <c:v>32085.561497326202</c:v>
                </c:pt>
                <c:pt idx="8">
                  <c:v>32608.695652173916</c:v>
                </c:pt>
                <c:pt idx="9">
                  <c:v>35087.719298245618</c:v>
                </c:pt>
                <c:pt idx="10">
                  <c:v>40000</c:v>
                </c:pt>
                <c:pt idx="11">
                  <c:v>44117.647058823532</c:v>
                </c:pt>
              </c:numCache>
            </c:numRef>
          </c:xVal>
          <c:yVal>
            <c:numRef>
              <c:f>Ard4_Turn4_ESC4_G4b_T4a!$Y$3:$Y$14</c:f>
              <c:numCache>
                <c:formatCode>0.00000</c:formatCode>
                <c:ptCount val="12"/>
                <c:pt idx="0">
                  <c:v>0</c:v>
                </c:pt>
                <c:pt idx="1">
                  <c:v>2.8461255628665872E-4</c:v>
                </c:pt>
                <c:pt idx="2">
                  <c:v>1.6069838920170039E-3</c:v>
                </c:pt>
                <c:pt idx="3">
                  <c:v>2.3365714967685516E-3</c:v>
                </c:pt>
                <c:pt idx="4">
                  <c:v>3.273865381871955E-3</c:v>
                </c:pt>
                <c:pt idx="5">
                  <c:v>6.4762696556799728E-3</c:v>
                </c:pt>
                <c:pt idx="6">
                  <c:v>1.0319622855798637E-2</c:v>
                </c:pt>
                <c:pt idx="7">
                  <c:v>1.2378840971476832E-2</c:v>
                </c:pt>
                <c:pt idx="8">
                  <c:v>1.3289401420156523E-2</c:v>
                </c:pt>
                <c:pt idx="9">
                  <c:v>1.5241418717777001E-2</c:v>
                </c:pt>
                <c:pt idx="10">
                  <c:v>1.9069713553571042E-2</c:v>
                </c:pt>
                <c:pt idx="11">
                  <c:v>2.2799492165419263E-2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8320"/>
        <c:axId val="185565184"/>
      </c:scatterChart>
      <c:valAx>
        <c:axId val="18556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</a:t>
                </a:r>
                <a:r>
                  <a:rPr lang="en-US" baseline="0"/>
                  <a:t> rpm</a:t>
                </a:r>
                <a:endParaRPr lang="en-US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85565184"/>
        <c:crosses val="autoZero"/>
        <c:crossBetween val="midCat"/>
      </c:valAx>
      <c:valAx>
        <c:axId val="185565184"/>
        <c:scaling>
          <c:orientation val="minMax"/>
        </c:scaling>
        <c:delete val="0"/>
        <c:axPos val="l"/>
        <c:majorGridlines/>
        <c:numFmt formatCode="0.000" sourceLinked="0"/>
        <c:majorTickMark val="out"/>
        <c:minorTickMark val="none"/>
        <c:tickLblPos val="nextTo"/>
        <c:crossAx val="1855683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332015226512055"/>
          <c:y val="0.20508209861706053"/>
          <c:w val="0.4327040528006007"/>
          <c:h val="0.105728929702723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Nt, RPM - Check the Trends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312729658792651"/>
          <c:y val="0.19943314377369495"/>
          <c:w val="0.57646916010498683"/>
          <c:h val="0.64322445834868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Ard4_Turn4_ESC4_G4b_T4a!$Q$1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2"/>
            <c:intercept val="0"/>
            <c:dispRSqr val="0"/>
            <c:dispEq val="1"/>
            <c:trendlineLbl>
              <c:numFmt formatCode="General" sourceLinked="0"/>
            </c:trendlineLbl>
          </c:trendline>
          <c:xVal>
            <c:numRef>
              <c:f>Ard4_Turn4_ESC4_G4b_T4a!$E$2:$E$14</c:f>
              <c:numCache>
                <c:formatCode>General</c:formatCode>
                <c:ptCount val="13"/>
                <c:pt idx="0">
                  <c:v>3.3999999999999998E-3</c:v>
                </c:pt>
                <c:pt idx="1">
                  <c:v>1E-3</c:v>
                </c:pt>
                <c:pt idx="2">
                  <c:v>6.3E-2</c:v>
                </c:pt>
                <c:pt idx="3">
                  <c:v>0.54400000000000004</c:v>
                </c:pt>
                <c:pt idx="4">
                  <c:v>0.69399999999999995</c:v>
                </c:pt>
                <c:pt idx="5">
                  <c:v>0.88100000000000001</c:v>
                </c:pt>
                <c:pt idx="6">
                  <c:v>1.2849999999999999</c:v>
                </c:pt>
                <c:pt idx="7">
                  <c:v>1.702</c:v>
                </c:pt>
                <c:pt idx="8">
                  <c:v>1.9330000000000001</c:v>
                </c:pt>
                <c:pt idx="9">
                  <c:v>1.99</c:v>
                </c:pt>
                <c:pt idx="10">
                  <c:v>2.1789999999999998</c:v>
                </c:pt>
                <c:pt idx="11">
                  <c:v>2.5299999999999998</c:v>
                </c:pt>
                <c:pt idx="12">
                  <c:v>2.82</c:v>
                </c:pt>
              </c:numCache>
            </c:numRef>
          </c:xVal>
          <c:yVal>
            <c:numRef>
              <c:f>Ard4_Turn4_ESC4_G4b_T4a!$Q$2:$Q$14</c:f>
              <c:numCache>
                <c:formatCode>0</c:formatCode>
                <c:ptCount val="13"/>
                <c:pt idx="0" formatCode="General">
                  <c:v>0</c:v>
                </c:pt>
                <c:pt idx="1">
                  <c:v>5.9999999999999995E-25</c:v>
                </c:pt>
                <c:pt idx="2">
                  <c:v>750.00000000000011</c:v>
                </c:pt>
                <c:pt idx="3">
                  <c:v>7317.0731707317073</c:v>
                </c:pt>
                <c:pt idx="4">
                  <c:v>8823.5294117647063</c:v>
                </c:pt>
                <c:pt idx="5">
                  <c:v>11194.029850746268</c:v>
                </c:pt>
                <c:pt idx="6">
                  <c:v>16483.516483516483</c:v>
                </c:pt>
                <c:pt idx="7">
                  <c:v>21897.810218978102</c:v>
                </c:pt>
                <c:pt idx="8">
                  <c:v>24793.388429752067</c:v>
                </c:pt>
                <c:pt idx="9">
                  <c:v>25641.025641025641</c:v>
                </c:pt>
                <c:pt idx="10">
                  <c:v>27906.976744186049</c:v>
                </c:pt>
                <c:pt idx="11">
                  <c:v>32608.695652173916</c:v>
                </c:pt>
                <c:pt idx="12">
                  <c:v>36363.636363636368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3616"/>
        <c:axId val="185565576"/>
      </c:scatterChart>
      <c:valAx>
        <c:axId val="18556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v4, 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5576"/>
        <c:crosses val="autoZero"/>
        <c:crossBetween val="midCat"/>
      </c:valAx>
      <c:valAx>
        <c:axId val="185565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563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2606906002893579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Ard4_Turn4_ESC4_G4b_T4a!$K$39</c:f>
              <c:strCache>
                <c:ptCount val="1"/>
                <c:pt idx="0">
                  <c:v>Meas TauT4,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Ard4_Turn4_ESC4_G4b_T4a!$I$41:$I$44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16</c:v>
                </c:pt>
              </c:numCache>
            </c:numRef>
          </c:xVal>
          <c:yVal>
            <c:numRef>
              <c:f>Ard4_Turn4_ESC4_G4b_T4a!$K$41:$K$44</c:f>
              <c:numCache>
                <c:formatCode>0.000</c:formatCode>
                <c:ptCount val="4"/>
                <c:pt idx="0">
                  <c:v>4.2999999999999997E-2</c:v>
                </c:pt>
                <c:pt idx="1">
                  <c:v>9.8000000000000004E-2</c:v>
                </c:pt>
                <c:pt idx="2">
                  <c:v>0.28899999999999998</c:v>
                </c:pt>
                <c:pt idx="3">
                  <c:v>0.436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Ard4_Turn4_ESC4_G4b_T4a!$AU$1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Ard4_Turn4_ESC4_G4b_T4a!$AN$6:$AN$14</c:f>
              <c:numCache>
                <c:formatCode>0.0</c:formatCode>
                <c:ptCount val="9"/>
                <c:pt idx="0">
                  <c:v>18.83573781843198</c:v>
                </c:pt>
                <c:pt idx="1">
                  <c:v>24.858072848621173</c:v>
                </c:pt>
                <c:pt idx="2">
                  <c:v>37.434797453883405</c:v>
                </c:pt>
                <c:pt idx="3">
                  <c:v>49.808124481533518</c:v>
                </c:pt>
                <c:pt idx="4">
                  <c:v>55.395281407200692</c:v>
                </c:pt>
                <c:pt idx="5">
                  <c:v>58.320611896374487</c:v>
                </c:pt>
                <c:pt idx="6">
                  <c:v>60.127998021271502</c:v>
                </c:pt>
                <c:pt idx="7">
                  <c:v>66.932198499150161</c:v>
                </c:pt>
                <c:pt idx="8">
                  <c:v>76.206016439323477</c:v>
                </c:pt>
              </c:numCache>
            </c:numRef>
          </c:xVal>
          <c:yVal>
            <c:numRef>
              <c:f>Ard4_Turn4_ESC4_G4b_T4a!$AU$6:$AU$14</c:f>
              <c:numCache>
                <c:formatCode>0.000</c:formatCode>
                <c:ptCount val="9"/>
                <c:pt idx="0">
                  <c:v>0.36162624599377557</c:v>
                </c:pt>
                <c:pt idx="1">
                  <c:v>0.2637630934228723</c:v>
                </c:pt>
                <c:pt idx="2">
                  <c:v>0.15132070787708315</c:v>
                </c:pt>
                <c:pt idx="3">
                  <c:v>9.8000000000000018E-2</c:v>
                </c:pt>
                <c:pt idx="4">
                  <c:v>7.9215298785492605E-2</c:v>
                </c:pt>
                <c:pt idx="5">
                  <c:v>7.6947423228800063E-2</c:v>
                </c:pt>
                <c:pt idx="6">
                  <c:v>6.7570473427495156E-2</c:v>
                </c:pt>
                <c:pt idx="7">
                  <c:v>5.3871765550324718E-2</c:v>
                </c:pt>
                <c:pt idx="8">
                  <c:v>4.246364432833228E-2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6360"/>
        <c:axId val="185567144"/>
      </c:scatterChart>
      <c:valAx>
        <c:axId val="185566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7144"/>
        <c:crosses val="autoZero"/>
        <c:crossBetween val="midCat"/>
      </c:valAx>
      <c:valAx>
        <c:axId val="185567144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85566360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46441649383745942"/>
          <c:y val="0.27970662893135179"/>
          <c:w val="0.45208135295529278"/>
          <c:h val="0.2151519605070784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Ard1_Turn1_ESC1_G1b_T1a - TauG Reasonable Check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9100037949430282E-2"/>
          <c:y val="9.6720054078239137E-2"/>
          <c:w val="0.86450105468025218"/>
          <c:h val="0.73496086485275824"/>
        </c:manualLayout>
      </c:layout>
      <c:scatterChart>
        <c:scatterStyle val="lineMarker"/>
        <c:varyColors val="0"/>
        <c:ser>
          <c:idx val="0"/>
          <c:order val="0"/>
          <c:tx>
            <c:strRef>
              <c:f>Ard4_Turn4_ESC4_G4b_T4a!$K$39</c:f>
              <c:strCache>
                <c:ptCount val="1"/>
                <c:pt idx="0">
                  <c:v>Meas TauT4, s</c:v>
                </c:pt>
              </c:strCache>
            </c:strRef>
          </c:tx>
          <c:spPr>
            <a:ln w="28575">
              <a:noFill/>
            </a:ln>
          </c:spPr>
          <c:xVal>
            <c:numRef>
              <c:f>Ard4_Turn4_ESC4_G4b_T4a!$I$41:$I$44</c:f>
              <c:numCache>
                <c:formatCode>General</c:formatCode>
                <c:ptCount val="4"/>
                <c:pt idx="0">
                  <c:v>62</c:v>
                </c:pt>
                <c:pt idx="1">
                  <c:v>48</c:v>
                </c:pt>
                <c:pt idx="2">
                  <c:v>25</c:v>
                </c:pt>
                <c:pt idx="3">
                  <c:v>16</c:v>
                </c:pt>
              </c:numCache>
            </c:numRef>
          </c:xVal>
          <c:yVal>
            <c:numRef>
              <c:f>Ard4_Turn4_ESC4_G4b_T4a!$K$41:$K$44</c:f>
              <c:numCache>
                <c:formatCode>0.000</c:formatCode>
                <c:ptCount val="4"/>
                <c:pt idx="0">
                  <c:v>4.2999999999999997E-2</c:v>
                </c:pt>
                <c:pt idx="1">
                  <c:v>9.8000000000000004E-2</c:v>
                </c:pt>
                <c:pt idx="2">
                  <c:v>0.28899999999999998</c:v>
                </c:pt>
                <c:pt idx="3">
                  <c:v>0.436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Ard4_Turn4_ESC4_G4b_T4a!$AU$1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Ard4_Turn4_ESC4_G4b_T4a!$AN$6:$AN$14</c:f>
              <c:numCache>
                <c:formatCode>0.0</c:formatCode>
                <c:ptCount val="9"/>
                <c:pt idx="0">
                  <c:v>18.83573781843198</c:v>
                </c:pt>
                <c:pt idx="1">
                  <c:v>24.858072848621173</c:v>
                </c:pt>
                <c:pt idx="2">
                  <c:v>37.434797453883405</c:v>
                </c:pt>
                <c:pt idx="3">
                  <c:v>49.808124481533518</c:v>
                </c:pt>
                <c:pt idx="4">
                  <c:v>55.395281407200692</c:v>
                </c:pt>
                <c:pt idx="5">
                  <c:v>58.320611896374487</c:v>
                </c:pt>
                <c:pt idx="6">
                  <c:v>60.127998021271502</c:v>
                </c:pt>
                <c:pt idx="7">
                  <c:v>66.932198499150161</c:v>
                </c:pt>
                <c:pt idx="8">
                  <c:v>76.206016439323477</c:v>
                </c:pt>
              </c:numCache>
            </c:numRef>
          </c:xVal>
          <c:yVal>
            <c:numRef>
              <c:f>Ard4_Turn4_ESC4_G4b_T4a!$AU$6:$AU$14</c:f>
              <c:numCache>
                <c:formatCode>0.000</c:formatCode>
                <c:ptCount val="9"/>
                <c:pt idx="0">
                  <c:v>0.36162624599377557</c:v>
                </c:pt>
                <c:pt idx="1">
                  <c:v>0.2637630934228723</c:v>
                </c:pt>
                <c:pt idx="2">
                  <c:v>0.15132070787708315</c:v>
                </c:pt>
                <c:pt idx="3">
                  <c:v>9.8000000000000018E-2</c:v>
                </c:pt>
                <c:pt idx="4">
                  <c:v>7.9215298785492605E-2</c:v>
                </c:pt>
                <c:pt idx="5">
                  <c:v>7.6947423228800063E-2</c:v>
                </c:pt>
                <c:pt idx="6">
                  <c:v>6.7570473427495156E-2</c:v>
                </c:pt>
                <c:pt idx="7">
                  <c:v>5.3871765550324718E-2</c:v>
                </c:pt>
                <c:pt idx="8">
                  <c:v>4.246364432833228E-2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Ard4_Turn4_ESC4_G4b_T4a!$AS$1</c:f>
              <c:strCache>
                <c:ptCount val="1"/>
                <c:pt idx="0">
                  <c:v>Model TauG</c:v>
                </c:pt>
              </c:strCache>
            </c:strRef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Ard4_Turn4_ESC4_G4b_T4a!$AN$4:$AN$14</c:f>
              <c:numCache>
                <c:formatCode>0.0</c:formatCode>
                <c:ptCount val="11"/>
                <c:pt idx="0">
                  <c:v>0</c:v>
                </c:pt>
                <c:pt idx="1">
                  <c:v>16.537055297559753</c:v>
                </c:pt>
                <c:pt idx="2">
                  <c:v>18.83573781843198</c:v>
                </c:pt>
                <c:pt idx="3">
                  <c:v>24.858072848621173</c:v>
                </c:pt>
                <c:pt idx="4">
                  <c:v>37.434797453883405</c:v>
                </c:pt>
                <c:pt idx="5">
                  <c:v>49.808124481533518</c:v>
                </c:pt>
                <c:pt idx="6">
                  <c:v>55.395281407200692</c:v>
                </c:pt>
                <c:pt idx="7">
                  <c:v>58.320611896374487</c:v>
                </c:pt>
                <c:pt idx="8">
                  <c:v>60.127998021271502</c:v>
                </c:pt>
                <c:pt idx="9">
                  <c:v>66.932198499150161</c:v>
                </c:pt>
                <c:pt idx="10">
                  <c:v>76.206016439323477</c:v>
                </c:pt>
              </c:numCache>
            </c:numRef>
          </c:xVal>
          <c:yVal>
            <c:numRef>
              <c:f>Ard4_Turn4_ESC4_G4b_T4a!$AS$4:$AS$14</c:f>
              <c:numCache>
                <c:formatCode>0.000</c:formatCode>
                <c:ptCount val="11"/>
                <c:pt idx="0">
                  <c:v>0.12300594098690974</c:v>
                </c:pt>
                <c:pt idx="1">
                  <c:v>8.3828558793306446E-2</c:v>
                </c:pt>
                <c:pt idx="2">
                  <c:v>8.0379350123192E-2</c:v>
                </c:pt>
                <c:pt idx="3">
                  <c:v>7.2557724215781438E-2</c:v>
                </c:pt>
                <c:pt idx="4">
                  <c:v>6.0303221259958788E-2</c:v>
                </c:pt>
                <c:pt idx="5">
                  <c:v>5.1710856252974578E-2</c:v>
                </c:pt>
                <c:pt idx="6">
                  <c:v>4.8584933804612498E-2</c:v>
                </c:pt>
                <c:pt idx="7">
                  <c:v>4.7094373463786414E-2</c:v>
                </c:pt>
                <c:pt idx="8">
                  <c:v>4.6218305158620708E-2</c:v>
                </c:pt>
                <c:pt idx="9">
                  <c:v>4.3193395242717265E-2</c:v>
                </c:pt>
                <c:pt idx="10">
                  <c:v>3.9655961016701061E-2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1640"/>
        <c:axId val="187116152"/>
      </c:scatterChart>
      <c:valAx>
        <c:axId val="18712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6152"/>
        <c:crosses val="autoZero"/>
        <c:crossBetween val="midCat"/>
      </c:valAx>
      <c:valAx>
        <c:axId val="187116152"/>
        <c:scaling>
          <c:orientation val="minMax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87121640"/>
        <c:crosses val="autoZero"/>
        <c:crossBetween val="midCat"/>
        <c:majorUnit val="0.1"/>
      </c:valAx>
    </c:plotArea>
    <c:legend>
      <c:legendPos val="r"/>
      <c:layout>
        <c:manualLayout>
          <c:xMode val="edge"/>
          <c:yMode val="edge"/>
          <c:x val="0.53620129169247099"/>
          <c:y val="0.24988267928485192"/>
          <c:w val="0.30919070427838857"/>
          <c:h val="0.1683637458710157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Speeds is Linear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CalPhotonTurnigy!$P$1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262002647899101"/>
                  <c:y val="4.17140766632770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CalPhotonTurnigy!$O$5:$O$19</c:f>
              <c:numCache>
                <c:formatCode>0</c:formatCode>
                <c:ptCount val="15"/>
                <c:pt idx="0">
                  <c:v>9375</c:v>
                </c:pt>
                <c:pt idx="1">
                  <c:v>11811.023622047245</c:v>
                </c:pt>
                <c:pt idx="2">
                  <c:v>19354.83870967742</c:v>
                </c:pt>
                <c:pt idx="3">
                  <c:v>24793.388429752067</c:v>
                </c:pt>
                <c:pt idx="4">
                  <c:v>28037.383177570096</c:v>
                </c:pt>
                <c:pt idx="5">
                  <c:v>32085.561497326202</c:v>
                </c:pt>
                <c:pt idx="6">
                  <c:v>34090.909090909088</c:v>
                </c:pt>
                <c:pt idx="7">
                  <c:v>36809.815950920245</c:v>
                </c:pt>
                <c:pt idx="8">
                  <c:v>37500</c:v>
                </c:pt>
                <c:pt idx="9">
                  <c:v>38961.038961038961</c:v>
                </c:pt>
                <c:pt idx="10">
                  <c:v>41095.890410958906</c:v>
                </c:pt>
                <c:pt idx="11">
                  <c:v>42553.191489361707</c:v>
                </c:pt>
                <c:pt idx="12">
                  <c:v>44444.444444444445</c:v>
                </c:pt>
                <c:pt idx="13">
                  <c:v>45454.545454545456</c:v>
                </c:pt>
                <c:pt idx="14">
                  <c:v>46875.000000000007</c:v>
                </c:pt>
              </c:numCache>
            </c:numRef>
          </c:xVal>
          <c:yVal>
            <c:numRef>
              <c:f>CalPhotonTurnigy!$P$5:$P$19</c:f>
              <c:numCache>
                <c:formatCode>0</c:formatCode>
                <c:ptCount val="15"/>
                <c:pt idx="0">
                  <c:v>4615.3846153846162</c:v>
                </c:pt>
                <c:pt idx="1">
                  <c:v>5405.4054054054059</c:v>
                </c:pt>
                <c:pt idx="2">
                  <c:v>13698.630136986301</c:v>
                </c:pt>
                <c:pt idx="3">
                  <c:v>19230.769230769234</c:v>
                </c:pt>
                <c:pt idx="4">
                  <c:v>22222.222222222223</c:v>
                </c:pt>
                <c:pt idx="5">
                  <c:v>27027.02702702703</c:v>
                </c:pt>
                <c:pt idx="6">
                  <c:v>28985.507246376812</c:v>
                </c:pt>
                <c:pt idx="7">
                  <c:v>31088.082901554404</c:v>
                </c:pt>
                <c:pt idx="8">
                  <c:v>32608.695652173916</c:v>
                </c:pt>
                <c:pt idx="9">
                  <c:v>33333.333333333336</c:v>
                </c:pt>
                <c:pt idx="10">
                  <c:v>35087.719298245618</c:v>
                </c:pt>
                <c:pt idx="11">
                  <c:v>36144.57831325302</c:v>
                </c:pt>
                <c:pt idx="12">
                  <c:v>37974.6835443038</c:v>
                </c:pt>
                <c:pt idx="13">
                  <c:v>39473.68421052632</c:v>
                </c:pt>
                <c:pt idx="14">
                  <c:v>40540.540540540547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2032"/>
        <c:axId val="187117328"/>
      </c:scatterChart>
      <c:valAx>
        <c:axId val="18712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Ng,</a:t>
                </a:r>
                <a:r>
                  <a:rPr lang="en-US" baseline="0"/>
                  <a:t> rpm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7328"/>
        <c:crosses val="autoZero"/>
        <c:crossBetween val="midCat"/>
      </c:valAx>
      <c:valAx>
        <c:axId val="18711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Nt, rpm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2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 Throttle to 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69259560043785"/>
          <c:y val="0.12151534481085631"/>
          <c:w val="0.72130941062707721"/>
          <c:h val="0.59682244516945593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CalPhotonTurnigy!$Q$1</c:f>
              <c:strCache>
                <c:ptCount val="1"/>
                <c:pt idx="0">
                  <c:v>Ng, %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5.5"/>
            <c:backward val="20"/>
            <c:dispRSqr val="0"/>
            <c:dispEq val="1"/>
            <c:trendlineLbl>
              <c:layout>
                <c:manualLayout>
                  <c:x val="-0.29817991360945351"/>
                  <c:y val="0.149240673253278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CalPhotonTurnigy!$K$5:$K$19</c:f>
              <c:numCache>
                <c:formatCode>General</c:formatCode>
                <c:ptCount val="15"/>
                <c:pt idx="0">
                  <c:v>17</c:v>
                </c:pt>
                <c:pt idx="1">
                  <c:v>20</c:v>
                </c:pt>
                <c:pt idx="2">
                  <c:v>35</c:v>
                </c:pt>
                <c:pt idx="3">
                  <c:v>54</c:v>
                </c:pt>
                <c:pt idx="4">
                  <c:v>64</c:v>
                </c:pt>
                <c:pt idx="5">
                  <c:v>89</c:v>
                </c:pt>
                <c:pt idx="6">
                  <c:v>101</c:v>
                </c:pt>
                <c:pt idx="7">
                  <c:v>114</c:v>
                </c:pt>
                <c:pt idx="8">
                  <c:v>125</c:v>
                </c:pt>
                <c:pt idx="9">
                  <c:v>130</c:v>
                </c:pt>
                <c:pt idx="10">
                  <c:v>140</c:v>
                </c:pt>
                <c:pt idx="11">
                  <c:v>145</c:v>
                </c:pt>
                <c:pt idx="12">
                  <c:v>155</c:v>
                </c:pt>
                <c:pt idx="13">
                  <c:v>166</c:v>
                </c:pt>
                <c:pt idx="14">
                  <c:v>180</c:v>
                </c:pt>
              </c:numCache>
            </c:numRef>
          </c:xVal>
          <c:yVal>
            <c:numRef>
              <c:f>CalPhotonTurnigy!$Q$5:$Q$19</c:f>
              <c:numCache>
                <c:formatCode>0.0</c:formatCode>
                <c:ptCount val="15"/>
                <c:pt idx="0">
                  <c:v>20.345052083333336</c:v>
                </c:pt>
                <c:pt idx="1">
                  <c:v>25.631561679790028</c:v>
                </c:pt>
                <c:pt idx="2">
                  <c:v>42.002688172043015</c:v>
                </c:pt>
                <c:pt idx="3">
                  <c:v>53.805096418732788</c:v>
                </c:pt>
                <c:pt idx="4">
                  <c:v>60.845015576323988</c:v>
                </c:pt>
                <c:pt idx="5">
                  <c:v>69.630124777183596</c:v>
                </c:pt>
                <c:pt idx="6">
                  <c:v>73.982007575757564</c:v>
                </c:pt>
                <c:pt idx="7">
                  <c:v>79.882413087934552</c:v>
                </c:pt>
                <c:pt idx="8">
                  <c:v>81.380208333333343</c:v>
                </c:pt>
                <c:pt idx="9">
                  <c:v>84.550865800865807</c:v>
                </c:pt>
                <c:pt idx="10">
                  <c:v>89.183789954337897</c:v>
                </c:pt>
                <c:pt idx="11">
                  <c:v>92.346335697399539</c:v>
                </c:pt>
                <c:pt idx="12">
                  <c:v>96.450617283950621</c:v>
                </c:pt>
                <c:pt idx="13">
                  <c:v>98.642676767676775</c:v>
                </c:pt>
                <c:pt idx="14">
                  <c:v>101.72526041666667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16544"/>
        <c:axId val="187116936"/>
      </c:scatterChart>
      <c:scatterChart>
        <c:scatterStyle val="lineMarker"/>
        <c:varyColors val="0"/>
        <c:ser>
          <c:idx val="1"/>
          <c:order val="1"/>
          <c:tx>
            <c:strRef>
              <c:f>CalPhotonTurnigy!$T$1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20"/>
            <c:dispRSqr val="0"/>
            <c:dispEq val="1"/>
            <c:trendlineLbl>
              <c:layout>
                <c:manualLayout>
                  <c:x val="5.6373767232584297E-2"/>
                  <c:y val="0.3571603652849179"/>
                </c:manualLayout>
              </c:layout>
              <c:numFmt formatCode="General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CalPhotonTurnigy!$K$4:$K$19</c:f>
              <c:numCache>
                <c:formatCode>General</c:formatCode>
                <c:ptCount val="16"/>
                <c:pt idx="0">
                  <c:v>15</c:v>
                </c:pt>
                <c:pt idx="1">
                  <c:v>17</c:v>
                </c:pt>
                <c:pt idx="2">
                  <c:v>20</c:v>
                </c:pt>
                <c:pt idx="3">
                  <c:v>35</c:v>
                </c:pt>
                <c:pt idx="4">
                  <c:v>54</c:v>
                </c:pt>
                <c:pt idx="5">
                  <c:v>64</c:v>
                </c:pt>
                <c:pt idx="6">
                  <c:v>89</c:v>
                </c:pt>
                <c:pt idx="7">
                  <c:v>101</c:v>
                </c:pt>
                <c:pt idx="8">
                  <c:v>114</c:v>
                </c:pt>
                <c:pt idx="9">
                  <c:v>125</c:v>
                </c:pt>
                <c:pt idx="10">
                  <c:v>130</c:v>
                </c:pt>
                <c:pt idx="11">
                  <c:v>140</c:v>
                </c:pt>
                <c:pt idx="12">
                  <c:v>145</c:v>
                </c:pt>
                <c:pt idx="13">
                  <c:v>155</c:v>
                </c:pt>
                <c:pt idx="14">
                  <c:v>166</c:v>
                </c:pt>
                <c:pt idx="15">
                  <c:v>180</c:v>
                </c:pt>
              </c:numCache>
            </c:numRef>
          </c:xVal>
          <c:yVal>
            <c:numRef>
              <c:f>CalPhotonTurnigy!$T$4:$T$19</c:f>
              <c:numCache>
                <c:formatCode>0.00</c:formatCode>
                <c:ptCount val="16"/>
                <c:pt idx="0" formatCode="General">
                  <c:v>5.22262</c:v>
                </c:pt>
                <c:pt idx="1">
                  <c:v>6.8685400000000003</c:v>
                </c:pt>
                <c:pt idx="2">
                  <c:v>9.5771999999999995</c:v>
                </c:pt>
                <c:pt idx="3">
                  <c:v>24.509299999999996</c:v>
                </c:pt>
                <c:pt idx="4">
                  <c:v>42.869</c:v>
                </c:pt>
                <c:pt idx="5">
                  <c:v>59.229099999999995</c:v>
                </c:pt>
                <c:pt idx="6">
                  <c:v>88.042400000000001</c:v>
                </c:pt>
                <c:pt idx="7">
                  <c:v>101.89320000000001</c:v>
                </c:pt>
                <c:pt idx="8">
                  <c:v>119.21</c:v>
                </c:pt>
                <c:pt idx="9">
                  <c:v>138.244</c:v>
                </c:pt>
                <c:pt idx="10">
                  <c:v>144.14399999999998</c:v>
                </c:pt>
                <c:pt idx="11">
                  <c:v>153.38249999999999</c:v>
                </c:pt>
                <c:pt idx="12">
                  <c:v>164.34989999999999</c:v>
                </c:pt>
                <c:pt idx="13">
                  <c:v>183.7603</c:v>
                </c:pt>
                <c:pt idx="14">
                  <c:v>206.06039999999999</c:v>
                </c:pt>
                <c:pt idx="15">
                  <c:v>219.49999999999997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2424"/>
        <c:axId val="187119288"/>
      </c:scatterChart>
      <c:valAx>
        <c:axId val="187116544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Throttle,</a:t>
                </a:r>
                <a:r>
                  <a:rPr lang="en-US" baseline="0"/>
                  <a:t> deg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6936"/>
        <c:crossesAt val="-40"/>
        <c:crossBetween val="midCat"/>
        <c:majorUnit val="20"/>
      </c:valAx>
      <c:valAx>
        <c:axId val="18711693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Ng,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6544"/>
        <c:crosses val="autoZero"/>
        <c:crossBetween val="midCat"/>
      </c:valAx>
      <c:valAx>
        <c:axId val="187119288"/>
        <c:scaling>
          <c:orientation val="minMax"/>
          <c:max val="24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Power, Watts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22424"/>
        <c:crosses val="max"/>
        <c:crossBetween val="midCat"/>
        <c:majorUnit val="40"/>
      </c:valAx>
      <c:valAx>
        <c:axId val="187122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119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447973802036356"/>
          <c:y val="0.7848592019217937"/>
          <c:w val="0.42031398551961197"/>
          <c:h val="0.13927395036459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Power </a:t>
            </a:r>
            <a:r>
              <a:rPr lang="en-US" baseline="0"/>
              <a:t>Follows Cube Law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88290380521447"/>
          <c:y val="0.20268573725972114"/>
          <c:w val="0.73720588399941778"/>
          <c:h val="0.57449782288774598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CalPhotonTurnigy!$V$1</c:f>
              <c:strCache>
                <c:ptCount val="1"/>
                <c:pt idx="0">
                  <c:v>Ng Pwr, SHP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3"/>
            <c:forward val="4"/>
            <c:backward val="18"/>
            <c:intercept val="0"/>
            <c:dispRSqr val="1"/>
            <c:dispEq val="1"/>
            <c:trendlineLbl>
              <c:layout>
                <c:manualLayout>
                  <c:x val="-5.1786916297490646E-2"/>
                  <c:y val="8.5395829819055205E-2"/>
                </c:manualLayout>
              </c:layout>
              <c:numFmt formatCode="General" sourceLinked="0"/>
            </c:trendlineLbl>
          </c:trendline>
          <c:xVal>
            <c:numRef>
              <c:f>CalPhotonTurnigy!$Q$4:$Q$19</c:f>
              <c:numCache>
                <c:formatCode>0.0</c:formatCode>
                <c:ptCount val="16"/>
                <c:pt idx="0">
                  <c:v>17.984576427255984</c:v>
                </c:pt>
                <c:pt idx="1">
                  <c:v>20.345052083333336</c:v>
                </c:pt>
                <c:pt idx="2">
                  <c:v>25.631561679790028</c:v>
                </c:pt>
                <c:pt idx="3">
                  <c:v>42.002688172043015</c:v>
                </c:pt>
                <c:pt idx="4">
                  <c:v>53.805096418732788</c:v>
                </c:pt>
                <c:pt idx="5">
                  <c:v>60.845015576323988</c:v>
                </c:pt>
                <c:pt idx="6">
                  <c:v>69.630124777183596</c:v>
                </c:pt>
                <c:pt idx="7">
                  <c:v>73.982007575757564</c:v>
                </c:pt>
                <c:pt idx="8">
                  <c:v>79.882413087934552</c:v>
                </c:pt>
                <c:pt idx="9">
                  <c:v>81.380208333333343</c:v>
                </c:pt>
                <c:pt idx="10">
                  <c:v>84.550865800865807</c:v>
                </c:pt>
                <c:pt idx="11">
                  <c:v>89.183789954337897</c:v>
                </c:pt>
                <c:pt idx="12">
                  <c:v>92.346335697399539</c:v>
                </c:pt>
                <c:pt idx="13">
                  <c:v>96.450617283950621</c:v>
                </c:pt>
                <c:pt idx="14">
                  <c:v>98.642676767676775</c:v>
                </c:pt>
                <c:pt idx="15">
                  <c:v>101.72526041666667</c:v>
                </c:pt>
              </c:numCache>
            </c:numRef>
          </c:xVal>
          <c:yVal>
            <c:numRef>
              <c:f>CalPhotonTurnigy!$V$4:$V$19</c:f>
              <c:numCache>
                <c:formatCode>General</c:formatCode>
                <c:ptCount val="16"/>
                <c:pt idx="0">
                  <c:v>1.0360467767599995E-3</c:v>
                </c:pt>
                <c:pt idx="1">
                  <c:v>3.2432617070000001E-3</c:v>
                </c:pt>
                <c:pt idx="2">
                  <c:v>6.8756343575199991E-3</c:v>
                </c:pt>
                <c:pt idx="3">
                  <c:v>2.6899908963719996E-2</c:v>
                </c:pt>
                <c:pt idx="4">
                  <c:v>5.1520670577120002E-2</c:v>
                </c:pt>
                <c:pt idx="5">
                  <c:v>7.3459924599319992E-2</c:v>
                </c:pt>
                <c:pt idx="6">
                  <c:v>0.11209919379192</c:v>
                </c:pt>
                <c:pt idx="7">
                  <c:v>0.13067342130952</c:v>
                </c:pt>
                <c:pt idx="8">
                  <c:v>0.15389563107911999</c:v>
                </c:pt>
                <c:pt idx="9">
                  <c:v>0.17942064382712</c:v>
                </c:pt>
                <c:pt idx="10">
                  <c:v>0.18733267362711997</c:v>
                </c:pt>
                <c:pt idx="11">
                  <c:v>0.19972170537412001</c:v>
                </c:pt>
                <c:pt idx="12">
                  <c:v>0.21442923005691999</c:v>
                </c:pt>
                <c:pt idx="13">
                  <c:v>0.24045900348572002</c:v>
                </c:pt>
                <c:pt idx="14">
                  <c:v>0.27036392818791999</c:v>
                </c:pt>
                <c:pt idx="15">
                  <c:v>0.28838672745911997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15760"/>
        <c:axId val="187120464"/>
      </c:scatterChart>
      <c:valAx>
        <c:axId val="187115760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187120464"/>
        <c:crosses val="autoZero"/>
        <c:crossBetween val="midCat"/>
      </c:valAx>
      <c:valAx>
        <c:axId val="187120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Power, W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115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Ng</a:t>
            </a:r>
            <a:r>
              <a:rPr lang="en-US" baseline="0"/>
              <a:t> from Throttle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10305656237417"/>
          <c:y val="0.15815811245118475"/>
          <c:w val="0.90339588801399828"/>
          <c:h val="0.6399037528149325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CalPhotonTurnigy!$O$1</c:f>
              <c:strCache>
                <c:ptCount val="1"/>
                <c:pt idx="0">
                  <c:v>Ng,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CalPhotonTurnigy!$K$4:$K$19</c:f>
              <c:numCache>
                <c:formatCode>General</c:formatCode>
                <c:ptCount val="16"/>
                <c:pt idx="0">
                  <c:v>15</c:v>
                </c:pt>
                <c:pt idx="1">
                  <c:v>17</c:v>
                </c:pt>
                <c:pt idx="2">
                  <c:v>20</c:v>
                </c:pt>
                <c:pt idx="3">
                  <c:v>35</c:v>
                </c:pt>
                <c:pt idx="4">
                  <c:v>54</c:v>
                </c:pt>
                <c:pt idx="5">
                  <c:v>64</c:v>
                </c:pt>
                <c:pt idx="6">
                  <c:v>89</c:v>
                </c:pt>
                <c:pt idx="7">
                  <c:v>101</c:v>
                </c:pt>
                <c:pt idx="8">
                  <c:v>114</c:v>
                </c:pt>
                <c:pt idx="9">
                  <c:v>125</c:v>
                </c:pt>
                <c:pt idx="10">
                  <c:v>130</c:v>
                </c:pt>
                <c:pt idx="11">
                  <c:v>140</c:v>
                </c:pt>
                <c:pt idx="12">
                  <c:v>145</c:v>
                </c:pt>
                <c:pt idx="13">
                  <c:v>155</c:v>
                </c:pt>
                <c:pt idx="14">
                  <c:v>166</c:v>
                </c:pt>
                <c:pt idx="15">
                  <c:v>180</c:v>
                </c:pt>
              </c:numCache>
            </c:numRef>
          </c:xVal>
          <c:yVal>
            <c:numRef>
              <c:f>CalPhotonTurnigy!$O$4:$O$19</c:f>
              <c:numCache>
                <c:formatCode>0</c:formatCode>
                <c:ptCount val="16"/>
                <c:pt idx="0">
                  <c:v>8287.2928176795576</c:v>
                </c:pt>
                <c:pt idx="1">
                  <c:v>9375</c:v>
                </c:pt>
                <c:pt idx="2">
                  <c:v>11811.023622047245</c:v>
                </c:pt>
                <c:pt idx="3">
                  <c:v>19354.83870967742</c:v>
                </c:pt>
                <c:pt idx="4">
                  <c:v>24793.388429752067</c:v>
                </c:pt>
                <c:pt idx="5">
                  <c:v>28037.383177570096</c:v>
                </c:pt>
                <c:pt idx="6">
                  <c:v>32085.561497326202</c:v>
                </c:pt>
                <c:pt idx="7">
                  <c:v>34090.909090909088</c:v>
                </c:pt>
                <c:pt idx="8">
                  <c:v>36809.815950920245</c:v>
                </c:pt>
                <c:pt idx="9">
                  <c:v>37500</c:v>
                </c:pt>
                <c:pt idx="10">
                  <c:v>38961.038961038961</c:v>
                </c:pt>
                <c:pt idx="11">
                  <c:v>41095.890410958906</c:v>
                </c:pt>
                <c:pt idx="12">
                  <c:v>42553.191489361707</c:v>
                </c:pt>
                <c:pt idx="13">
                  <c:v>44444.444444444445</c:v>
                </c:pt>
                <c:pt idx="14">
                  <c:v>45454.545454545456</c:v>
                </c:pt>
                <c:pt idx="15">
                  <c:v>46875.000000000007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CalPhotonTurnigy!$AI$1</c:f>
              <c:strCache>
                <c:ptCount val="1"/>
                <c:pt idx="0">
                  <c:v>Model Ng from Model Throttle,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CalPhotonTurnigy!$D$4:$D$19</c:f>
              <c:numCache>
                <c:formatCode>General</c:formatCode>
                <c:ptCount val="16"/>
                <c:pt idx="0">
                  <c:v>15</c:v>
                </c:pt>
                <c:pt idx="1">
                  <c:v>17</c:v>
                </c:pt>
                <c:pt idx="2">
                  <c:v>20</c:v>
                </c:pt>
                <c:pt idx="3">
                  <c:v>35</c:v>
                </c:pt>
                <c:pt idx="4">
                  <c:v>54</c:v>
                </c:pt>
                <c:pt idx="5">
                  <c:v>64</c:v>
                </c:pt>
                <c:pt idx="6">
                  <c:v>89</c:v>
                </c:pt>
                <c:pt idx="7">
                  <c:v>101</c:v>
                </c:pt>
                <c:pt idx="8">
                  <c:v>114</c:v>
                </c:pt>
                <c:pt idx="9">
                  <c:v>125</c:v>
                </c:pt>
                <c:pt idx="10">
                  <c:v>130</c:v>
                </c:pt>
                <c:pt idx="11">
                  <c:v>140</c:v>
                </c:pt>
                <c:pt idx="12">
                  <c:v>145</c:v>
                </c:pt>
                <c:pt idx="13">
                  <c:v>155</c:v>
                </c:pt>
                <c:pt idx="14">
                  <c:v>166</c:v>
                </c:pt>
                <c:pt idx="15">
                  <c:v>180</c:v>
                </c:pt>
              </c:numCache>
            </c:numRef>
          </c:xVal>
          <c:yVal>
            <c:numRef>
              <c:f>CalPhotonTurnigy!$AI$4:$AI$19</c:f>
              <c:numCache>
                <c:formatCode>0.00</c:formatCode>
                <c:ptCount val="16"/>
                <c:pt idx="0">
                  <c:v>6193.6380340466058</c:v>
                </c:pt>
                <c:pt idx="1">
                  <c:v>8142.287725194481</c:v>
                </c:pt>
                <c:pt idx="2">
                  <c:v>10672.525096174351</c:v>
                </c:pt>
                <c:pt idx="3">
                  <c:v>19385.114973551928</c:v>
                </c:pt>
                <c:pt idx="4">
                  <c:v>26136.340681404661</c:v>
                </c:pt>
                <c:pt idx="5">
                  <c:v>30221.412724320267</c:v>
                </c:pt>
                <c:pt idx="6">
                  <c:v>33915.366696916011</c:v>
                </c:pt>
                <c:pt idx="7">
                  <c:v>35884.582940469918</c:v>
                </c:pt>
                <c:pt idx="8">
                  <c:v>37769.630474093603</c:v>
                </c:pt>
                <c:pt idx="9">
                  <c:v>39203.762160497106</c:v>
                </c:pt>
                <c:pt idx="10">
                  <c:v>39814.384655018715</c:v>
                </c:pt>
                <c:pt idx="11">
                  <c:v>40968.162625439392</c:v>
                </c:pt>
                <c:pt idx="12">
                  <c:v>41514.495099187916</c:v>
                </c:pt>
                <c:pt idx="13">
                  <c:v>42552.804966229378</c:v>
                </c:pt>
                <c:pt idx="14">
                  <c:v>43620.248826836629</c:v>
                </c:pt>
                <c:pt idx="15">
                  <c:v>44880.846275693781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18896"/>
        <c:axId val="187119680"/>
      </c:scatterChart>
      <c:valAx>
        <c:axId val="18711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Throttle, deg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9680"/>
        <c:crosses val="autoZero"/>
        <c:crossBetween val="midCat"/>
      </c:valAx>
      <c:valAx>
        <c:axId val="187119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8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579530978823091E-2"/>
          <c:y val="0.88026127714900526"/>
          <c:w val="0.83226743440457562"/>
          <c:h val="0.119738722850994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92065257292206"/>
          <c:y val="7.8071976866840601E-2"/>
          <c:w val="0.69109236800822949"/>
          <c:h val="0.81293147947985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CalPhotonTurnigy!$X$1</c:f>
              <c:strCache>
                <c:ptCount val="1"/>
                <c:pt idx="0">
                  <c:v>Ng Torque, ft-lbf</c:v>
                </c:pt>
              </c:strCache>
            </c:strRef>
          </c:tx>
          <c:spPr>
            <a:ln w="28575">
              <a:noFill/>
            </a:ln>
          </c:spPr>
          <c:trendline>
            <c:spPr>
              <a:ln>
                <a:solidFill>
                  <a:schemeClr val="tx2"/>
                </a:solidFill>
              </a:ln>
            </c:spPr>
            <c:trendlineType val="poly"/>
            <c:order val="2"/>
            <c:dispRSqr val="0"/>
            <c:dispEq val="1"/>
            <c:trendlineLbl>
              <c:layout/>
              <c:numFmt formatCode="0.000E+00" sourceLinked="0"/>
              <c:txPr>
                <a:bodyPr/>
                <a:lstStyle/>
                <a:p>
                  <a:pPr>
                    <a:defRPr>
                      <a:solidFill>
                        <a:schemeClr val="tx2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CalPhotonTurnigy!$O$4:$O$19</c:f>
              <c:numCache>
                <c:formatCode>0</c:formatCode>
                <c:ptCount val="16"/>
                <c:pt idx="0">
                  <c:v>8287.2928176795576</c:v>
                </c:pt>
                <c:pt idx="1">
                  <c:v>9375</c:v>
                </c:pt>
                <c:pt idx="2">
                  <c:v>11811.023622047245</c:v>
                </c:pt>
                <c:pt idx="3">
                  <c:v>19354.83870967742</c:v>
                </c:pt>
                <c:pt idx="4">
                  <c:v>24793.388429752067</c:v>
                </c:pt>
                <c:pt idx="5">
                  <c:v>28037.383177570096</c:v>
                </c:pt>
                <c:pt idx="6">
                  <c:v>32085.561497326202</c:v>
                </c:pt>
                <c:pt idx="7">
                  <c:v>34090.909090909088</c:v>
                </c:pt>
                <c:pt idx="8">
                  <c:v>36809.815950920245</c:v>
                </c:pt>
                <c:pt idx="9">
                  <c:v>37500</c:v>
                </c:pt>
                <c:pt idx="10">
                  <c:v>38961.038961038961</c:v>
                </c:pt>
                <c:pt idx="11">
                  <c:v>41095.890410958906</c:v>
                </c:pt>
                <c:pt idx="12">
                  <c:v>42553.191489361707</c:v>
                </c:pt>
                <c:pt idx="13">
                  <c:v>44444.444444444445</c:v>
                </c:pt>
                <c:pt idx="14">
                  <c:v>45454.545454545456</c:v>
                </c:pt>
                <c:pt idx="15">
                  <c:v>46875.000000000007</c:v>
                </c:pt>
              </c:numCache>
            </c:numRef>
          </c:xVal>
          <c:yVal>
            <c:numRef>
              <c:f>CalPhotonTurnigy!$X$4:$X$19</c:f>
              <c:numCache>
                <c:formatCode>0.00000</c:formatCode>
                <c:ptCount val="16"/>
                <c:pt idx="0">
                  <c:v>0</c:v>
                </c:pt>
                <c:pt idx="1">
                  <c:v>1.1603327860512421E-3</c:v>
                </c:pt>
                <c:pt idx="2">
                  <c:v>2.4007980803025944E-3</c:v>
                </c:pt>
                <c:pt idx="3">
                  <c:v>6.6427942979690483E-3</c:v>
                </c:pt>
                <c:pt idx="4">
                  <c:v>1.0257072329765462E-2</c:v>
                </c:pt>
                <c:pt idx="5">
                  <c:v>1.3104025356811166E-2</c:v>
                </c:pt>
                <c:pt idx="6">
                  <c:v>1.7692632434916356E-2</c:v>
                </c:pt>
                <c:pt idx="7">
                  <c:v>1.9474787390016658E-2</c:v>
                </c:pt>
                <c:pt idx="8">
                  <c:v>2.1301140379581873E-2</c:v>
                </c:pt>
                <c:pt idx="9">
                  <c:v>2.4471873571101331E-2</c:v>
                </c:pt>
                <c:pt idx="10">
                  <c:v>2.4596108516134356E-2</c:v>
                </c:pt>
                <c:pt idx="11">
                  <c:v>2.4867581985505788E-2</c:v>
                </c:pt>
                <c:pt idx="12">
                  <c:v>2.5808698766385592E-2</c:v>
                </c:pt>
                <c:pt idx="13">
                  <c:v>2.7758454776207954E-2</c:v>
                </c:pt>
                <c:pt idx="14">
                  <c:v>3.0582344052845444E-2</c:v>
                </c:pt>
                <c:pt idx="15">
                  <c:v>3.1655032310093437E-2</c:v>
                </c:pt>
              </c:numCache>
            </c:numRef>
          </c:yVal>
          <c:smooth val="0"/>
        </c:ser>
        <c:ser>
          <c:idx val="1"/>
          <c:order val="1"/>
          <c:tx>
            <c:v>Ng Torque Reverse/Connected, ft-lbf</c:v>
          </c:tx>
          <c:spPr>
            <a:ln w="28575">
              <a:noFill/>
            </a:ln>
          </c:spPr>
          <c:trendline>
            <c:spPr>
              <a:ln>
                <a:solidFill>
                  <a:srgbClr val="C00000"/>
                </a:solidFill>
              </a:ln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31254728112664504"/>
                  <c:y val="0.36491527667138457"/>
                </c:manualLayout>
              </c:layout>
              <c:numFmt formatCode="0.000E+00" sourceLinked="0"/>
              <c:txPr>
                <a:bodyPr/>
                <a:lstStyle/>
                <a:p>
                  <a:pPr>
                    <a:defRPr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CalPhotonTurnigy!$O$71:$O$88</c:f>
              <c:numCache>
                <c:formatCode>0</c:formatCode>
                <c:ptCount val="18"/>
                <c:pt idx="0">
                  <c:v>8746.3556851311951</c:v>
                </c:pt>
                <c:pt idx="1">
                  <c:v>9708.7378640776697</c:v>
                </c:pt>
                <c:pt idx="2">
                  <c:v>10273.972602739726</c:v>
                </c:pt>
                <c:pt idx="3">
                  <c:v>11363.636363636364</c:v>
                </c:pt>
                <c:pt idx="4">
                  <c:v>12244.897959183674</c:v>
                </c:pt>
                <c:pt idx="5">
                  <c:v>17142.857142857145</c:v>
                </c:pt>
                <c:pt idx="6">
                  <c:v>19933.554817275748</c:v>
                </c:pt>
                <c:pt idx="7">
                  <c:v>22641.509433962266</c:v>
                </c:pt>
                <c:pt idx="8">
                  <c:v>24000.000000000004</c:v>
                </c:pt>
                <c:pt idx="9">
                  <c:v>26431.718061674012</c:v>
                </c:pt>
                <c:pt idx="10">
                  <c:v>29702.970297029704</c:v>
                </c:pt>
                <c:pt idx="11">
                  <c:v>32085.561497326202</c:v>
                </c:pt>
                <c:pt idx="12">
                  <c:v>36363.636363636368</c:v>
                </c:pt>
                <c:pt idx="13">
                  <c:v>39735.099337748346</c:v>
                </c:pt>
                <c:pt idx="14">
                  <c:v>40816.326530612241</c:v>
                </c:pt>
                <c:pt idx="15">
                  <c:v>43478.260869565223</c:v>
                </c:pt>
                <c:pt idx="16" formatCode="General">
                  <c:v>45801.526717557252</c:v>
                </c:pt>
                <c:pt idx="17" formatCode="General">
                  <c:v>47923.322683706072</c:v>
                </c:pt>
              </c:numCache>
            </c:numRef>
          </c:xVal>
          <c:yVal>
            <c:numRef>
              <c:f>CalPhotonTurnigy!$X$71:$X$88</c:f>
              <c:numCache>
                <c:formatCode>0.00000</c:formatCode>
                <c:ptCount val="18"/>
                <c:pt idx="0">
                  <c:v>0</c:v>
                </c:pt>
                <c:pt idx="1">
                  <c:v>1.967106745261603E-4</c:v>
                </c:pt>
                <c:pt idx="2">
                  <c:v>2.7698155513368591E-4</c:v>
                </c:pt>
                <c:pt idx="3">
                  <c:v>4.5334960762390868E-4</c:v>
                </c:pt>
                <c:pt idx="4">
                  <c:v>5.5700990915808109E-4</c:v>
                </c:pt>
                <c:pt idx="5">
                  <c:v>4.0126699881760756E-4</c:v>
                </c:pt>
                <c:pt idx="6">
                  <c:v>1.5184925541307211E-3</c:v>
                </c:pt>
                <c:pt idx="7">
                  <c:v>2.9900742327435273E-3</c:v>
                </c:pt>
                <c:pt idx="8">
                  <c:v>4.1568911066088496E-3</c:v>
                </c:pt>
                <c:pt idx="9">
                  <c:v>4.4146100910474736E-3</c:v>
                </c:pt>
                <c:pt idx="10">
                  <c:v>5.9155159206925748E-3</c:v>
                </c:pt>
                <c:pt idx="11">
                  <c:v>7.5712971919889805E-3</c:v>
                </c:pt>
                <c:pt idx="12">
                  <c:v>8.6905840360267973E-3</c:v>
                </c:pt>
                <c:pt idx="13">
                  <c:v>1.0623404944122301E-2</c:v>
                </c:pt>
                <c:pt idx="14">
                  <c:v>1.2426336678185976E-2</c:v>
                </c:pt>
                <c:pt idx="15">
                  <c:v>1.5237741730468879E-2</c:v>
                </c:pt>
                <c:pt idx="16">
                  <c:v>1.7796307033837045E-2</c:v>
                </c:pt>
                <c:pt idx="17">
                  <c:v>2.2365742645414827E-2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0856"/>
        <c:axId val="187121248"/>
      </c:scatterChart>
      <c:valAx>
        <c:axId val="18712085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87121248"/>
        <c:crosses val="autoZero"/>
        <c:crossBetween val="midCat"/>
      </c:valAx>
      <c:valAx>
        <c:axId val="187121248"/>
        <c:scaling>
          <c:orientation val="minMax"/>
        </c:scaling>
        <c:delete val="0"/>
        <c:axPos val="l"/>
        <c:majorGridlines/>
        <c:numFmt formatCode="0.000" sourceLinked="0"/>
        <c:majorTickMark val="out"/>
        <c:minorTickMark val="none"/>
        <c:tickLblPos val="nextTo"/>
        <c:crossAx val="1871208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286230741401213"/>
          <c:y val="0.32773112655595427"/>
          <c:w val="0.4327040528006007"/>
          <c:h val="0.27266766221754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calibration20161019</a:t>
            </a:r>
          </a:p>
        </c:rich>
      </c:tx>
      <c:layout>
        <c:manualLayout>
          <c:xMode val="edge"/>
          <c:yMode val="edge"/>
          <c:x val="0.28008145615470625"/>
          <c:y val="4.850158694025900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500213379813911"/>
          <c:y val="6.9786266186933704E-2"/>
          <c:w val="0.80399689475435288"/>
          <c:h val="0.72290172216909465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CalPhotonTurnigy!$AU$1</c:f>
              <c:strCache>
                <c:ptCount val="1"/>
                <c:pt idx="0">
                  <c:v>Model TauT from wind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CalPhotonTurnigy!$AN$7:$AN$19</c:f>
              <c:numCache>
                <c:formatCode>0</c:formatCode>
                <c:ptCount val="13"/>
                <c:pt idx="0">
                  <c:v>13900.30362203173</c:v>
                </c:pt>
                <c:pt idx="1">
                  <c:v>20533.701178256826</c:v>
                </c:pt>
                <c:pt idx="2">
                  <c:v>24547.477058236778</c:v>
                </c:pt>
                <c:pt idx="3">
                  <c:v>28176.96099418684</c:v>
                </c:pt>
                <c:pt idx="4">
                  <c:v>30111.808795597986</c:v>
                </c:pt>
                <c:pt idx="5">
                  <c:v>31963.956871222697</c:v>
                </c:pt>
                <c:pt idx="6">
                  <c:v>33373.058867742926</c:v>
                </c:pt>
                <c:pt idx="7">
                  <c:v>33973.024257468285</c:v>
                </c:pt>
                <c:pt idx="8">
                  <c:v>35106.6655102726</c:v>
                </c:pt>
                <c:pt idx="9">
                  <c:v>35643.46292352373</c:v>
                </c:pt>
                <c:pt idx="10">
                  <c:v>36663.651320813711</c:v>
                </c:pt>
                <c:pt idx="11">
                  <c:v>37712.46524035481</c:v>
                </c:pt>
                <c:pt idx="12">
                  <c:v>38951.06166691277</c:v>
                </c:pt>
              </c:numCache>
            </c:numRef>
          </c:xVal>
          <c:yVal>
            <c:numRef>
              <c:f>CalPhotonTurnigy!$AU$7:$AU$19</c:f>
              <c:numCache>
                <c:formatCode>0.000</c:formatCode>
                <c:ptCount val="13"/>
                <c:pt idx="0">
                  <c:v>0.14203361129741821</c:v>
                </c:pt>
                <c:pt idx="1">
                  <c:v>7.8441634927232579E-2</c:v>
                </c:pt>
                <c:pt idx="2">
                  <c:v>6.0700084486058015E-2</c:v>
                </c:pt>
                <c:pt idx="3">
                  <c:v>4.6653481817654281E-2</c:v>
                </c:pt>
                <c:pt idx="4">
                  <c:v>4.1644320860714609E-2</c:v>
                </c:pt>
                <c:pt idx="5">
                  <c:v>3.6191123687852253E-2</c:v>
                </c:pt>
                <c:pt idx="6">
                  <c:v>3.5000000000000003E-2</c:v>
                </c:pt>
                <c:pt idx="7">
                  <c:v>3.2689768623894486E-2</c:v>
                </c:pt>
                <c:pt idx="8">
                  <c:v>2.9753446599529686E-2</c:v>
                </c:pt>
                <c:pt idx="9">
                  <c:v>2.7998565316490004E-2</c:v>
                </c:pt>
                <c:pt idx="10">
                  <c:v>2.5971239513606203E-2</c:v>
                </c:pt>
                <c:pt idx="11">
                  <c:v>2.4411912815867926E-2</c:v>
                </c:pt>
                <c:pt idx="12">
                  <c:v>2.4411912815867926E-2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CalPhotonTurnigy!$AR$1</c:f>
              <c:strCache>
                <c:ptCount val="1"/>
                <c:pt idx="0">
                  <c:v>Model TauG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CalPhotonTurnigy!$AI$5:$AI$20</c:f>
              <c:numCache>
                <c:formatCode>0.00</c:formatCode>
                <c:ptCount val="16"/>
                <c:pt idx="0">
                  <c:v>8142.287725194481</c:v>
                </c:pt>
                <c:pt idx="1">
                  <c:v>10672.525096174351</c:v>
                </c:pt>
                <c:pt idx="2">
                  <c:v>19385.114973551928</c:v>
                </c:pt>
                <c:pt idx="3">
                  <c:v>26136.340681404661</c:v>
                </c:pt>
                <c:pt idx="4">
                  <c:v>30221.412724320267</c:v>
                </c:pt>
                <c:pt idx="5">
                  <c:v>33915.366696916011</c:v>
                </c:pt>
                <c:pt idx="6">
                  <c:v>35884.582940469918</c:v>
                </c:pt>
                <c:pt idx="7">
                  <c:v>37769.630474093603</c:v>
                </c:pt>
                <c:pt idx="8">
                  <c:v>39203.762160497106</c:v>
                </c:pt>
                <c:pt idx="9">
                  <c:v>39814.384655018715</c:v>
                </c:pt>
                <c:pt idx="10">
                  <c:v>40968.162625439392</c:v>
                </c:pt>
                <c:pt idx="11">
                  <c:v>41514.495099187916</c:v>
                </c:pt>
                <c:pt idx="12">
                  <c:v>42552.804966229378</c:v>
                </c:pt>
                <c:pt idx="13">
                  <c:v>43620.248826836629</c:v>
                </c:pt>
                <c:pt idx="14">
                  <c:v>44880.846275693781</c:v>
                </c:pt>
              </c:numCache>
            </c:numRef>
          </c:xVal>
          <c:yVal>
            <c:numRef>
              <c:f>CalPhotonTurnigy!$AR$5:$AR$20</c:f>
              <c:numCache>
                <c:formatCode>0.000</c:formatCode>
                <c:ptCount val="16"/>
                <c:pt idx="0">
                  <c:v>6.5585146225885127E-2</c:v>
                </c:pt>
                <c:pt idx="1">
                  <c:v>6.2137852114059124E-2</c:v>
                </c:pt>
                <c:pt idx="2">
                  <c:v>5.2614974256658793E-2</c:v>
                </c:pt>
                <c:pt idx="3">
                  <c:v>4.7029986937594102E-2</c:v>
                </c:pt>
                <c:pt idx="4">
                  <c:v>4.4191611988180078E-2</c:v>
                </c:pt>
                <c:pt idx="5">
                  <c:v>4.1904700241761475E-2</c:v>
                </c:pt>
                <c:pt idx="6">
                  <c:v>4.0779692684486224E-2</c:v>
                </c:pt>
                <c:pt idx="7">
                  <c:v>3.9757940723773949E-2</c:v>
                </c:pt>
                <c:pt idx="8">
                  <c:v>3.9014251420285827E-2</c:v>
                </c:pt>
                <c:pt idx="9">
                  <c:v>3.8705982658119815E-2</c:v>
                </c:pt>
                <c:pt idx="10">
                  <c:v>3.8136608500089784E-2</c:v>
                </c:pt>
                <c:pt idx="11">
                  <c:v>3.7872804188169816E-2</c:v>
                </c:pt>
                <c:pt idx="12">
                  <c:v>3.7381370408090163E-2</c:v>
                </c:pt>
                <c:pt idx="13">
                  <c:v>3.6889267828865355E-2</c:v>
                </c:pt>
                <c:pt idx="14">
                  <c:v>3.6324549300354322E-2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CalPhotonTurnigy!$AQ$23</c:f>
              <c:strCache>
                <c:ptCount val="1"/>
                <c:pt idx="0">
                  <c:v>Measured TauT, s</c:v>
                </c:pt>
              </c:strCache>
            </c:strRef>
          </c:tx>
          <c:spPr>
            <a:ln>
              <a:noFill/>
            </a:ln>
          </c:spPr>
          <c:marker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/>
                </a:solidFill>
              </a:ln>
            </c:spPr>
          </c:marker>
          <c:trendline>
            <c:spPr>
              <a:ln>
                <a:solidFill>
                  <a:schemeClr val="tx2">
                    <a:lumMod val="60000"/>
                    <a:lumOff val="40000"/>
                  </a:schemeClr>
                </a:solidFill>
                <a:prstDash val="dash"/>
              </a:ln>
            </c:spPr>
            <c:trendlineType val="power"/>
            <c:dispRSqr val="0"/>
            <c:dispEq val="0"/>
          </c:trendline>
          <c:xVal>
            <c:numRef>
              <c:f>CalPhotonTurnigy!$AM$25:$AM$33</c:f>
              <c:numCache>
                <c:formatCode>General</c:formatCode>
                <c:ptCount val="9"/>
                <c:pt idx="0">
                  <c:v>7372.8</c:v>
                </c:pt>
                <c:pt idx="1">
                  <c:v>9216</c:v>
                </c:pt>
                <c:pt idx="2">
                  <c:v>11520</c:v>
                </c:pt>
                <c:pt idx="3">
                  <c:v>16588.8</c:v>
                </c:pt>
                <c:pt idx="4">
                  <c:v>20736</c:v>
                </c:pt>
                <c:pt idx="5">
                  <c:v>23040</c:v>
                </c:pt>
                <c:pt idx="6">
                  <c:v>23961.600000000002</c:v>
                </c:pt>
                <c:pt idx="7">
                  <c:v>25344</c:v>
                </c:pt>
                <c:pt idx="8">
                  <c:v>28569.600000000002</c:v>
                </c:pt>
              </c:numCache>
            </c:numRef>
          </c:xVal>
          <c:yVal>
            <c:numRef>
              <c:f>CalPhotonTurnigy!$AQ$25:$AQ$33</c:f>
              <c:numCache>
                <c:formatCode>0.000</c:formatCode>
                <c:ptCount val="9"/>
                <c:pt idx="0">
                  <c:v>0.34399999999999997</c:v>
                </c:pt>
                <c:pt idx="1">
                  <c:v>0.27100000000000002</c:v>
                </c:pt>
                <c:pt idx="2">
                  <c:v>0.185</c:v>
                </c:pt>
                <c:pt idx="3">
                  <c:v>0.121</c:v>
                </c:pt>
                <c:pt idx="4">
                  <c:v>9.6000000000000002E-2</c:v>
                </c:pt>
                <c:pt idx="5">
                  <c:v>7.0999999999999994E-2</c:v>
                </c:pt>
                <c:pt idx="6">
                  <c:v>6.4000000000000001E-2</c:v>
                </c:pt>
                <c:pt idx="7">
                  <c:v>5.6000000000000001E-2</c:v>
                </c:pt>
                <c:pt idx="8">
                  <c:v>3.5000000000000003E-2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2672"/>
        <c:axId val="187919144"/>
      </c:scatterChart>
      <c:valAx>
        <c:axId val="187922672"/>
        <c:scaling>
          <c:orientation val="minMax"/>
          <c:max val="35000"/>
          <c:min val="5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Nt, rpm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87919144"/>
        <c:crosses val="autoZero"/>
        <c:crossBetween val="midCat"/>
      </c:valAx>
      <c:valAx>
        <c:axId val="187919144"/>
        <c:scaling>
          <c:orientation val="minMax"/>
          <c:max val="0.3000000000000000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crossAx val="1879226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0056097661026189"/>
          <c:y val="0.19383879942556673"/>
          <c:w val="0.49502511605216815"/>
          <c:h val="0.1911014422210538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108486439195"/>
          <c:y val="0.17171296296296296"/>
          <c:w val="0.79806692913385824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CalPhotonTurnigy!$V$70</c:f>
              <c:strCache>
                <c:ptCount val="1"/>
                <c:pt idx="0">
                  <c:v>pwr conn, shp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CalPhotonTurnigy!$O$71:$O$88</c:f>
              <c:numCache>
                <c:formatCode>0</c:formatCode>
                <c:ptCount val="18"/>
                <c:pt idx="0">
                  <c:v>8746.3556851311951</c:v>
                </c:pt>
                <c:pt idx="1">
                  <c:v>9708.7378640776697</c:v>
                </c:pt>
                <c:pt idx="2">
                  <c:v>10273.972602739726</c:v>
                </c:pt>
                <c:pt idx="3">
                  <c:v>11363.636363636364</c:v>
                </c:pt>
                <c:pt idx="4">
                  <c:v>12244.897959183674</c:v>
                </c:pt>
                <c:pt idx="5">
                  <c:v>17142.857142857145</c:v>
                </c:pt>
                <c:pt idx="6">
                  <c:v>19933.554817275748</c:v>
                </c:pt>
                <c:pt idx="7">
                  <c:v>22641.509433962266</c:v>
                </c:pt>
                <c:pt idx="8">
                  <c:v>24000.000000000004</c:v>
                </c:pt>
                <c:pt idx="9">
                  <c:v>26431.718061674012</c:v>
                </c:pt>
                <c:pt idx="10">
                  <c:v>29702.970297029704</c:v>
                </c:pt>
                <c:pt idx="11">
                  <c:v>32085.561497326202</c:v>
                </c:pt>
                <c:pt idx="12">
                  <c:v>36363.636363636368</c:v>
                </c:pt>
                <c:pt idx="13">
                  <c:v>39735.099337748346</c:v>
                </c:pt>
                <c:pt idx="14">
                  <c:v>40816.326530612241</c:v>
                </c:pt>
                <c:pt idx="15">
                  <c:v>43478.260869565223</c:v>
                </c:pt>
                <c:pt idx="16" formatCode="General">
                  <c:v>45801.526717557252</c:v>
                </c:pt>
                <c:pt idx="17" formatCode="General">
                  <c:v>47923.322683706072</c:v>
                </c:pt>
              </c:numCache>
            </c:numRef>
          </c:xVal>
          <c:yVal>
            <c:numRef>
              <c:f>CalPhotonTurnigy!$V$71:$V$88</c:f>
              <c:numCache>
                <c:formatCode>General</c:formatCode>
                <c:ptCount val="18"/>
                <c:pt idx="0">
                  <c:v>5.0395070351200002E-3</c:v>
                </c:pt>
                <c:pt idx="1">
                  <c:v>5.9576511576400013E-3</c:v>
                </c:pt>
                <c:pt idx="2">
                  <c:v>6.4615267639200015E-3</c:v>
                </c:pt>
                <c:pt idx="3">
                  <c:v>7.52844386712E-3</c:v>
                </c:pt>
                <c:pt idx="4">
                  <c:v>8.3539636001000016E-3</c:v>
                </c:pt>
                <c:pt idx="5">
                  <c:v>1.1187194420379999E-2</c:v>
                </c:pt>
                <c:pt idx="6">
                  <c:v>1.7248707731919999E-2</c:v>
                </c:pt>
                <c:pt idx="7">
                  <c:v>2.5935955529680001E-2</c:v>
                </c:pt>
                <c:pt idx="8">
                  <c:v>3.2824101622459995E-2</c:v>
                </c:pt>
                <c:pt idx="9">
                  <c:v>3.7446912891520003E-2</c:v>
                </c:pt>
                <c:pt idx="10">
                  <c:v>5.0569885979119995E-2</c:v>
                </c:pt>
                <c:pt idx="11">
                  <c:v>6.4741806475119998E-2</c:v>
                </c:pt>
                <c:pt idx="12">
                  <c:v>8.1123731227120008E-2</c:v>
                </c:pt>
                <c:pt idx="13">
                  <c:v>0.10326829571752001</c:v>
                </c:pt>
                <c:pt idx="14">
                  <c:v>0.12008994158332</c:v>
                </c:pt>
                <c:pt idx="15">
                  <c:v>0.15119588558872002</c:v>
                </c:pt>
                <c:pt idx="16">
                  <c:v>0.18158773537912004</c:v>
                </c:pt>
                <c:pt idx="17">
                  <c:v>0.23169502240912002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CalPhotonTurnigy!$V$91</c:f>
              <c:strCache>
                <c:ptCount val="1"/>
                <c:pt idx="0">
                  <c:v>pwr unconn, shp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CalPhotonTurnigy!$O$92:$O$106</c:f>
              <c:numCache>
                <c:formatCode>0</c:formatCode>
                <c:ptCount val="15"/>
                <c:pt idx="0">
                  <c:v>12295.081967213115</c:v>
                </c:pt>
                <c:pt idx="1">
                  <c:v>15384.615384615385</c:v>
                </c:pt>
                <c:pt idx="2">
                  <c:v>18404.907975460123</c:v>
                </c:pt>
                <c:pt idx="3">
                  <c:v>20905.923344947736</c:v>
                </c:pt>
                <c:pt idx="4">
                  <c:v>22727.272727272728</c:v>
                </c:pt>
                <c:pt idx="5">
                  <c:v>25000</c:v>
                </c:pt>
                <c:pt idx="6">
                  <c:v>26666.666666666672</c:v>
                </c:pt>
                <c:pt idx="7">
                  <c:v>29850.746268656716</c:v>
                </c:pt>
                <c:pt idx="8">
                  <c:v>31914.89361702128</c:v>
                </c:pt>
                <c:pt idx="9">
                  <c:v>36809.815950920245</c:v>
                </c:pt>
                <c:pt idx="10">
                  <c:v>39473.68421052632</c:v>
                </c:pt>
                <c:pt idx="11">
                  <c:v>43165.467625899284</c:v>
                </c:pt>
                <c:pt idx="12">
                  <c:v>44444.444444444445</c:v>
                </c:pt>
                <c:pt idx="13" formatCode="General">
                  <c:v>46875.000000000007</c:v>
                </c:pt>
                <c:pt idx="14" formatCode="General">
                  <c:v>48543.689320388352</c:v>
                </c:pt>
              </c:numCache>
            </c:numRef>
          </c:xVal>
          <c:yVal>
            <c:numRef>
              <c:f>CalPhotonTurnigy!$V$92:$V$106</c:f>
              <c:numCache>
                <c:formatCode>General</c:formatCode>
                <c:ptCount val="15"/>
                <c:pt idx="0">
                  <c:v>1.0667239960320001E-2</c:v>
                </c:pt>
                <c:pt idx="1">
                  <c:v>1.4397748600800004E-2</c:v>
                </c:pt>
                <c:pt idx="2">
                  <c:v>1.92184544864E-2</c:v>
                </c:pt>
                <c:pt idx="3">
                  <c:v>2.5150706687360001E-2</c:v>
                </c:pt>
                <c:pt idx="4">
                  <c:v>3.0770822607600001E-2</c:v>
                </c:pt>
                <c:pt idx="5">
                  <c:v>3.7809578881200012E-2</c:v>
                </c:pt>
                <c:pt idx="6">
                  <c:v>4.2255603219999993E-2</c:v>
                </c:pt>
                <c:pt idx="7">
                  <c:v>5.5280949906E-2</c:v>
                </c:pt>
                <c:pt idx="8">
                  <c:v>6.9486395952000013E-2</c:v>
                </c:pt>
                <c:pt idx="9">
                  <c:v>8.9153019990799998E-2</c:v>
                </c:pt>
                <c:pt idx="10">
                  <c:v>0.10838139804000002</c:v>
                </c:pt>
                <c:pt idx="11">
                  <c:v>0.13277727026400002</c:v>
                </c:pt>
                <c:pt idx="12">
                  <c:v>0.15861742318200001</c:v>
                </c:pt>
                <c:pt idx="13">
                  <c:v>0.20448439864800003</c:v>
                </c:pt>
                <c:pt idx="14">
                  <c:v>0.24552610875360001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3456"/>
        <c:axId val="187916400"/>
      </c:scatterChart>
      <c:valAx>
        <c:axId val="18792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16400"/>
        <c:crosses val="autoZero"/>
        <c:crossBetween val="midCat"/>
      </c:valAx>
      <c:valAx>
        <c:axId val="1879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3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33888888888888891"/>
          <c:y val="0.2805898221055701"/>
          <c:w val="0.31780664916885387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80446194225724"/>
          <c:y val="5.0925925925925923E-2"/>
          <c:w val="0.80551664446655091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CalPhotonTurnigy!$X$70</c:f>
              <c:strCache>
                <c:ptCount val="1"/>
                <c:pt idx="0">
                  <c:v>Ng Aero Torque Backwards conn, ft-lbf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4677383526051688"/>
                  <c:y val="0.4054631946568114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CalPhotonTurnigy!$O$71:$O$88</c:f>
              <c:numCache>
                <c:formatCode>0</c:formatCode>
                <c:ptCount val="18"/>
                <c:pt idx="0">
                  <c:v>8746.3556851311951</c:v>
                </c:pt>
                <c:pt idx="1">
                  <c:v>9708.7378640776697</c:v>
                </c:pt>
                <c:pt idx="2">
                  <c:v>10273.972602739726</c:v>
                </c:pt>
                <c:pt idx="3">
                  <c:v>11363.636363636364</c:v>
                </c:pt>
                <c:pt idx="4">
                  <c:v>12244.897959183674</c:v>
                </c:pt>
                <c:pt idx="5">
                  <c:v>17142.857142857145</c:v>
                </c:pt>
                <c:pt idx="6">
                  <c:v>19933.554817275748</c:v>
                </c:pt>
                <c:pt idx="7">
                  <c:v>22641.509433962266</c:v>
                </c:pt>
                <c:pt idx="8">
                  <c:v>24000.000000000004</c:v>
                </c:pt>
                <c:pt idx="9">
                  <c:v>26431.718061674012</c:v>
                </c:pt>
                <c:pt idx="10">
                  <c:v>29702.970297029704</c:v>
                </c:pt>
                <c:pt idx="11">
                  <c:v>32085.561497326202</c:v>
                </c:pt>
                <c:pt idx="12">
                  <c:v>36363.636363636368</c:v>
                </c:pt>
                <c:pt idx="13">
                  <c:v>39735.099337748346</c:v>
                </c:pt>
                <c:pt idx="14">
                  <c:v>40816.326530612241</c:v>
                </c:pt>
                <c:pt idx="15">
                  <c:v>43478.260869565223</c:v>
                </c:pt>
                <c:pt idx="16" formatCode="General">
                  <c:v>45801.526717557252</c:v>
                </c:pt>
                <c:pt idx="17" formatCode="General">
                  <c:v>47923.322683706072</c:v>
                </c:pt>
              </c:numCache>
            </c:numRef>
          </c:xVal>
          <c:yVal>
            <c:numRef>
              <c:f>CalPhotonTurnigy!$X$71:$X$88</c:f>
              <c:numCache>
                <c:formatCode>0.00000</c:formatCode>
                <c:ptCount val="18"/>
                <c:pt idx="0">
                  <c:v>0</c:v>
                </c:pt>
                <c:pt idx="1">
                  <c:v>1.967106745261603E-4</c:v>
                </c:pt>
                <c:pt idx="2">
                  <c:v>2.7698155513368591E-4</c:v>
                </c:pt>
                <c:pt idx="3">
                  <c:v>4.5334960762390868E-4</c:v>
                </c:pt>
                <c:pt idx="4">
                  <c:v>5.5700990915808109E-4</c:v>
                </c:pt>
                <c:pt idx="5">
                  <c:v>4.0126699881760756E-4</c:v>
                </c:pt>
                <c:pt idx="6">
                  <c:v>1.5184925541307211E-3</c:v>
                </c:pt>
                <c:pt idx="7">
                  <c:v>2.9900742327435273E-3</c:v>
                </c:pt>
                <c:pt idx="8">
                  <c:v>4.1568911066088496E-3</c:v>
                </c:pt>
                <c:pt idx="9">
                  <c:v>4.4146100910474736E-3</c:v>
                </c:pt>
                <c:pt idx="10">
                  <c:v>5.9155159206925748E-3</c:v>
                </c:pt>
                <c:pt idx="11">
                  <c:v>7.5712971919889805E-3</c:v>
                </c:pt>
                <c:pt idx="12">
                  <c:v>8.6905840360267973E-3</c:v>
                </c:pt>
                <c:pt idx="13">
                  <c:v>1.0623404944122301E-2</c:v>
                </c:pt>
                <c:pt idx="14">
                  <c:v>1.2426336678185976E-2</c:v>
                </c:pt>
                <c:pt idx="15">
                  <c:v>1.5237741730468879E-2</c:v>
                </c:pt>
                <c:pt idx="16">
                  <c:v>1.7796307033837045E-2</c:v>
                </c:pt>
                <c:pt idx="17">
                  <c:v>2.2365742645414827E-2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CalPhotonTurnigy!$X$91</c:f>
              <c:strCache>
                <c:ptCount val="1"/>
                <c:pt idx="0">
                  <c:v>Ng Torque Backwards unconn, ft-lbf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CalPhotonTurnigy!$O$92:$O$106</c:f>
              <c:numCache>
                <c:formatCode>0</c:formatCode>
                <c:ptCount val="15"/>
                <c:pt idx="0">
                  <c:v>12295.081967213115</c:v>
                </c:pt>
                <c:pt idx="1">
                  <c:v>15384.615384615385</c:v>
                </c:pt>
                <c:pt idx="2">
                  <c:v>18404.907975460123</c:v>
                </c:pt>
                <c:pt idx="3">
                  <c:v>20905.923344947736</c:v>
                </c:pt>
                <c:pt idx="4">
                  <c:v>22727.272727272728</c:v>
                </c:pt>
                <c:pt idx="5">
                  <c:v>25000</c:v>
                </c:pt>
                <c:pt idx="6">
                  <c:v>26666.666666666672</c:v>
                </c:pt>
                <c:pt idx="7">
                  <c:v>29850.746268656716</c:v>
                </c:pt>
                <c:pt idx="8">
                  <c:v>31914.89361702128</c:v>
                </c:pt>
                <c:pt idx="9">
                  <c:v>36809.815950920245</c:v>
                </c:pt>
                <c:pt idx="10">
                  <c:v>39473.68421052632</c:v>
                </c:pt>
                <c:pt idx="11">
                  <c:v>43165.467625899284</c:v>
                </c:pt>
                <c:pt idx="12">
                  <c:v>44444.444444444445</c:v>
                </c:pt>
                <c:pt idx="13" formatCode="General">
                  <c:v>46875.000000000007</c:v>
                </c:pt>
                <c:pt idx="14" formatCode="General">
                  <c:v>48543.689320388352</c:v>
                </c:pt>
              </c:numCache>
            </c:numRef>
          </c:xVal>
          <c:yVal>
            <c:numRef>
              <c:f>CalPhotonTurnigy!$X$92:$X$106</c:f>
              <c:numCache>
                <c:formatCode>0.00000</c:formatCode>
                <c:ptCount val="15"/>
                <c:pt idx="0">
                  <c:v>0</c:v>
                </c:pt>
                <c:pt idx="1">
                  <c:v>3.5845674991758555E-4</c:v>
                </c:pt>
                <c:pt idx="2">
                  <c:v>9.2750588020960346E-4</c:v>
                </c:pt>
                <c:pt idx="3">
                  <c:v>1.7617306337128517E-3</c:v>
                </c:pt>
                <c:pt idx="4">
                  <c:v>2.5541211873215492E-3</c:v>
                </c:pt>
                <c:pt idx="5">
                  <c:v>3.3863896639389794E-3</c:v>
                </c:pt>
                <c:pt idx="6">
                  <c:v>3.765594386755478E-3</c:v>
                </c:pt>
                <c:pt idx="7">
                  <c:v>5.1695942209379333E-3</c:v>
                </c:pt>
                <c:pt idx="8">
                  <c:v>6.8782199474934731E-3</c:v>
                </c:pt>
                <c:pt idx="9">
                  <c:v>8.1636467895171635E-3</c:v>
                </c:pt>
                <c:pt idx="10">
                  <c:v>9.8635705960638427E-3</c:v>
                </c:pt>
                <c:pt idx="11">
                  <c:v>1.1598540841957713E-2</c:v>
                </c:pt>
                <c:pt idx="12">
                  <c:v>1.418717422999342E-2</c:v>
                </c:pt>
                <c:pt idx="13">
                  <c:v>1.8354330648828129E-2</c:v>
                </c:pt>
                <c:pt idx="14">
                  <c:v>2.2007117669958966E-2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CalPhotonTurnigy!$X$1</c:f>
              <c:strCache>
                <c:ptCount val="1"/>
                <c:pt idx="0">
                  <c:v>Ng Torque, ft-lbf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CalPhotonTurnigy!$O$4:$O$19</c:f>
              <c:numCache>
                <c:formatCode>0</c:formatCode>
                <c:ptCount val="16"/>
                <c:pt idx="0">
                  <c:v>8287.2928176795576</c:v>
                </c:pt>
                <c:pt idx="1">
                  <c:v>9375</c:v>
                </c:pt>
                <c:pt idx="2">
                  <c:v>11811.023622047245</c:v>
                </c:pt>
                <c:pt idx="3">
                  <c:v>19354.83870967742</c:v>
                </c:pt>
                <c:pt idx="4">
                  <c:v>24793.388429752067</c:v>
                </c:pt>
                <c:pt idx="5">
                  <c:v>28037.383177570096</c:v>
                </c:pt>
                <c:pt idx="6">
                  <c:v>32085.561497326202</c:v>
                </c:pt>
                <c:pt idx="7">
                  <c:v>34090.909090909088</c:v>
                </c:pt>
                <c:pt idx="8">
                  <c:v>36809.815950920245</c:v>
                </c:pt>
                <c:pt idx="9">
                  <c:v>37500</c:v>
                </c:pt>
                <c:pt idx="10">
                  <c:v>38961.038961038961</c:v>
                </c:pt>
                <c:pt idx="11">
                  <c:v>41095.890410958906</c:v>
                </c:pt>
                <c:pt idx="12">
                  <c:v>42553.191489361707</c:v>
                </c:pt>
                <c:pt idx="13">
                  <c:v>44444.444444444445</c:v>
                </c:pt>
                <c:pt idx="14">
                  <c:v>45454.545454545456</c:v>
                </c:pt>
                <c:pt idx="15">
                  <c:v>46875.000000000007</c:v>
                </c:pt>
              </c:numCache>
            </c:numRef>
          </c:xVal>
          <c:yVal>
            <c:numRef>
              <c:f>CalPhotonTurnigy!$X$4:$X$19</c:f>
              <c:numCache>
                <c:formatCode>0.00000</c:formatCode>
                <c:ptCount val="16"/>
                <c:pt idx="0">
                  <c:v>0</c:v>
                </c:pt>
                <c:pt idx="1">
                  <c:v>1.1603327860512421E-3</c:v>
                </c:pt>
                <c:pt idx="2">
                  <c:v>2.4007980803025944E-3</c:v>
                </c:pt>
                <c:pt idx="3">
                  <c:v>6.6427942979690483E-3</c:v>
                </c:pt>
                <c:pt idx="4">
                  <c:v>1.0257072329765462E-2</c:v>
                </c:pt>
                <c:pt idx="5">
                  <c:v>1.3104025356811166E-2</c:v>
                </c:pt>
                <c:pt idx="6">
                  <c:v>1.7692632434916356E-2</c:v>
                </c:pt>
                <c:pt idx="7">
                  <c:v>1.9474787390016658E-2</c:v>
                </c:pt>
                <c:pt idx="8">
                  <c:v>2.1301140379581873E-2</c:v>
                </c:pt>
                <c:pt idx="9">
                  <c:v>2.4471873571101331E-2</c:v>
                </c:pt>
                <c:pt idx="10">
                  <c:v>2.4596108516134356E-2</c:v>
                </c:pt>
                <c:pt idx="11">
                  <c:v>2.4867581985505788E-2</c:v>
                </c:pt>
                <c:pt idx="12">
                  <c:v>2.5808698766385592E-2</c:v>
                </c:pt>
                <c:pt idx="13">
                  <c:v>2.7758454776207954E-2</c:v>
                </c:pt>
                <c:pt idx="14">
                  <c:v>3.0582344052845444E-2</c:v>
                </c:pt>
                <c:pt idx="15">
                  <c:v>3.1655032310093437E-2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3848"/>
        <c:axId val="187918360"/>
      </c:scatterChart>
      <c:valAx>
        <c:axId val="18792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18360"/>
        <c:crosses val="autoZero"/>
        <c:crossBetween val="midCat"/>
      </c:valAx>
      <c:valAx>
        <c:axId val="18791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3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3541508596222046"/>
          <c:y val="5.7642494087036714E-2"/>
          <c:w val="0.56731963108465833"/>
          <c:h val="0.26791641024831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Lambda Verified Constant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CalPhotonTurnigy!$P$5:$P$19</c:f>
              <c:numCache>
                <c:formatCode>0</c:formatCode>
                <c:ptCount val="15"/>
                <c:pt idx="0">
                  <c:v>4615.3846153846162</c:v>
                </c:pt>
                <c:pt idx="1">
                  <c:v>5405.4054054054059</c:v>
                </c:pt>
                <c:pt idx="2">
                  <c:v>13698.630136986301</c:v>
                </c:pt>
                <c:pt idx="3">
                  <c:v>19230.769230769234</c:v>
                </c:pt>
                <c:pt idx="4">
                  <c:v>22222.222222222223</c:v>
                </c:pt>
                <c:pt idx="5">
                  <c:v>27027.02702702703</c:v>
                </c:pt>
                <c:pt idx="6">
                  <c:v>28985.507246376812</c:v>
                </c:pt>
                <c:pt idx="7">
                  <c:v>31088.082901554404</c:v>
                </c:pt>
                <c:pt idx="8">
                  <c:v>32608.695652173916</c:v>
                </c:pt>
                <c:pt idx="9">
                  <c:v>33333.333333333336</c:v>
                </c:pt>
                <c:pt idx="10">
                  <c:v>35087.719298245618</c:v>
                </c:pt>
                <c:pt idx="11">
                  <c:v>36144.57831325302</c:v>
                </c:pt>
                <c:pt idx="12">
                  <c:v>37974.6835443038</c:v>
                </c:pt>
                <c:pt idx="13">
                  <c:v>39473.68421052632</c:v>
                </c:pt>
                <c:pt idx="14">
                  <c:v>40540.540540540547</c:v>
                </c:pt>
              </c:numCache>
            </c:numRef>
          </c:xVal>
          <c:yVal>
            <c:numRef>
              <c:f>CalPhotonTurnigy!$AE$5:$AE$19</c:f>
              <c:numCache>
                <c:formatCode>0.00</c:formatCode>
                <c:ptCount val="15"/>
                <c:pt idx="0">
                  <c:v>3.5099582989609388</c:v>
                </c:pt>
                <c:pt idx="1">
                  <c:v>2.9070194513048286</c:v>
                </c:pt>
                <c:pt idx="2">
                  <c:v>3.5119132397731154</c:v>
                </c:pt>
                <c:pt idx="3">
                  <c:v>3.4005080166213206</c:v>
                </c:pt>
                <c:pt idx="4">
                  <c:v>3.2676252545191584</c:v>
                </c:pt>
                <c:pt idx="5">
                  <c:v>3.2462710847969807</c:v>
                </c:pt>
                <c:pt idx="6">
                  <c:v>3.1788790510517124</c:v>
                </c:pt>
                <c:pt idx="7">
                  <c:v>3.0387813033745776</c:v>
                </c:pt>
                <c:pt idx="8" formatCode="0.000">
                  <c:v>3.099827302071481</c:v>
                </c:pt>
                <c:pt idx="9">
                  <c:v>2.9921538774493763</c:v>
                </c:pt>
                <c:pt idx="10">
                  <c:v>2.907425005893483</c:v>
                </c:pt>
                <c:pt idx="11">
                  <c:v>2.8424702569647033</c:v>
                </c:pt>
                <c:pt idx="12">
                  <c:v>2.7978144821744242</c:v>
                </c:pt>
                <c:pt idx="13" formatCode="0.000">
                  <c:v>2.7547990850966189</c:v>
                </c:pt>
                <c:pt idx="14" formatCode="0.000">
                  <c:v>2.8292531144235542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19536"/>
        <c:axId val="187917968"/>
      </c:scatterChart>
      <c:valAx>
        <c:axId val="18791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17968"/>
        <c:crosses val="autoZero"/>
        <c:crossBetween val="midCat"/>
      </c:valAx>
      <c:valAx>
        <c:axId val="1879179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1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Measured TauT</a:t>
            </a:r>
            <a:r>
              <a:rPr lang="en-US" baseline="0"/>
              <a:t> vs Nt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CalPhotonTurnigy!$AQ$23</c:f>
              <c:strCache>
                <c:ptCount val="1"/>
                <c:pt idx="0">
                  <c:v>Measured TauT, s</c:v>
                </c:pt>
              </c:strCache>
            </c:strRef>
          </c:tx>
          <c:marker>
            <c:symbol val="none"/>
          </c:marker>
          <c:xVal>
            <c:numRef>
              <c:f>CalPhotonTurnigy!$AN$24:$AN$33</c:f>
              <c:numCache>
                <c:formatCode>General</c:formatCode>
                <c:ptCount val="10"/>
                <c:pt idx="1">
                  <c:v>16</c:v>
                </c:pt>
                <c:pt idx="2">
                  <c:v>20</c:v>
                </c:pt>
                <c:pt idx="3">
                  <c:v>25</c:v>
                </c:pt>
                <c:pt idx="4">
                  <c:v>36</c:v>
                </c:pt>
                <c:pt idx="5">
                  <c:v>45</c:v>
                </c:pt>
                <c:pt idx="6">
                  <c:v>50</c:v>
                </c:pt>
                <c:pt idx="7">
                  <c:v>52</c:v>
                </c:pt>
                <c:pt idx="8">
                  <c:v>55</c:v>
                </c:pt>
                <c:pt idx="9">
                  <c:v>62</c:v>
                </c:pt>
              </c:numCache>
            </c:numRef>
          </c:xVal>
          <c:yVal>
            <c:numRef>
              <c:f>CalPhotonTurnigy!$AQ$24:$AQ$33</c:f>
              <c:numCache>
                <c:formatCode>0.000</c:formatCode>
                <c:ptCount val="10"/>
                <c:pt idx="1">
                  <c:v>0.34399999999999997</c:v>
                </c:pt>
                <c:pt idx="2">
                  <c:v>0.27100000000000002</c:v>
                </c:pt>
                <c:pt idx="3">
                  <c:v>0.185</c:v>
                </c:pt>
                <c:pt idx="4">
                  <c:v>0.121</c:v>
                </c:pt>
                <c:pt idx="5">
                  <c:v>9.6000000000000002E-2</c:v>
                </c:pt>
                <c:pt idx="6">
                  <c:v>7.0999999999999994E-2</c:v>
                </c:pt>
                <c:pt idx="7">
                  <c:v>6.4000000000000001E-2</c:v>
                </c:pt>
                <c:pt idx="8">
                  <c:v>5.6000000000000001E-2</c:v>
                </c:pt>
                <c:pt idx="9">
                  <c:v>3.5000000000000003E-2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18752"/>
        <c:axId val="187917184"/>
      </c:scatterChart>
      <c:valAx>
        <c:axId val="187918752"/>
        <c:scaling>
          <c:orientation val="minMax"/>
          <c:max val="80"/>
          <c:min val="10"/>
        </c:scaling>
        <c:delete val="0"/>
        <c:axPos val="b"/>
        <c:minorGridlines/>
        <c:numFmt formatCode="General" sourceLinked="1"/>
        <c:majorTickMark val="out"/>
        <c:minorTickMark val="none"/>
        <c:tickLblPos val="nextTo"/>
        <c:crossAx val="187917184"/>
        <c:crosses val="autoZero"/>
        <c:crossBetween val="midCat"/>
        <c:minorUnit val="2"/>
      </c:valAx>
      <c:valAx>
        <c:axId val="187917184"/>
        <c:scaling>
          <c:orientation val="minMax"/>
        </c:scaling>
        <c:delete val="0"/>
        <c:axPos val="l"/>
        <c:minorGridlines/>
        <c:numFmt formatCode="General" sourceLinked="1"/>
        <c:majorTickMark val="out"/>
        <c:minorTickMark val="none"/>
        <c:tickLblPos val="nextTo"/>
        <c:crossAx val="187918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CalPhotonTurnigy!$AD$66</c:f>
              <c:strCache>
                <c:ptCount val="1"/>
                <c:pt idx="0">
                  <c:v>pcng_T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CalPhotonTurnigy!$AE$64:$AV$64</c:f>
              <c:numCache>
                <c:formatCode>General</c:formatCode>
                <c:ptCount val="18"/>
                <c:pt idx="0">
                  <c:v>6.6967586477193306</c:v>
                </c:pt>
                <c:pt idx="1">
                  <c:v>9.0000000000000018</c:v>
                </c:pt>
                <c:pt idx="2">
                  <c:v>10.000000000000002</c:v>
                </c:pt>
                <c:pt idx="3">
                  <c:v>11.000000000000002</c:v>
                </c:pt>
                <c:pt idx="4">
                  <c:v>12</c:v>
                </c:pt>
                <c:pt idx="5">
                  <c:v>24.999999999999996</c:v>
                </c:pt>
                <c:pt idx="6">
                  <c:v>34.999999999999993</c:v>
                </c:pt>
                <c:pt idx="7">
                  <c:v>54.000000000000007</c:v>
                </c:pt>
                <c:pt idx="8">
                  <c:v>63.999999999999979</c:v>
                </c:pt>
                <c:pt idx="9">
                  <c:v>88.999999999999986</c:v>
                </c:pt>
                <c:pt idx="10">
                  <c:v>101.00000000000003</c:v>
                </c:pt>
                <c:pt idx="11">
                  <c:v>114.00000000000003</c:v>
                </c:pt>
                <c:pt idx="12">
                  <c:v>125.00000000000004</c:v>
                </c:pt>
                <c:pt idx="13">
                  <c:v>129.99999999999997</c:v>
                </c:pt>
                <c:pt idx="14">
                  <c:v>139.99999999999994</c:v>
                </c:pt>
                <c:pt idx="15">
                  <c:v>144.99999999999997</c:v>
                </c:pt>
                <c:pt idx="16">
                  <c:v>155.00000000000003</c:v>
                </c:pt>
                <c:pt idx="17">
                  <c:v>180</c:v>
                </c:pt>
              </c:numCache>
            </c:numRef>
          </c:xVal>
          <c:yVal>
            <c:numRef>
              <c:f>CalPhotonTurnigy!$AE$66:$AV$66</c:f>
              <c:numCache>
                <c:formatCode>0.000</c:formatCode>
                <c:ptCount val="18"/>
                <c:pt idx="0">
                  <c:v>0</c:v>
                </c:pt>
                <c:pt idx="1">
                  <c:v>16.52390016920474</c:v>
                </c:pt>
                <c:pt idx="2">
                  <c:v>17.885760073260073</c:v>
                </c:pt>
                <c:pt idx="3">
                  <c:v>19.728535353535356</c:v>
                </c:pt>
                <c:pt idx="4">
                  <c:v>21.001344086021508</c:v>
                </c:pt>
                <c:pt idx="5">
                  <c:v>39.941206543967276</c:v>
                </c:pt>
                <c:pt idx="6">
                  <c:v>48.585199004975124</c:v>
                </c:pt>
                <c:pt idx="7">
                  <c:v>60.562015503875976</c:v>
                </c:pt>
                <c:pt idx="8">
                  <c:v>64.459570957095707</c:v>
                </c:pt>
                <c:pt idx="9">
                  <c:v>73.56403013182674</c:v>
                </c:pt>
                <c:pt idx="10">
                  <c:v>75.702519379844958</c:v>
                </c:pt>
                <c:pt idx="11">
                  <c:v>78.914141414141426</c:v>
                </c:pt>
                <c:pt idx="12">
                  <c:v>84.550865800865807</c:v>
                </c:pt>
                <c:pt idx="13">
                  <c:v>86.230684326710815</c:v>
                </c:pt>
                <c:pt idx="14">
                  <c:v>87.978603603603617</c:v>
                </c:pt>
                <c:pt idx="15">
                  <c:v>92.346335697399539</c:v>
                </c:pt>
                <c:pt idx="16">
                  <c:v>95.460654936461381</c:v>
                </c:pt>
                <c:pt idx="17">
                  <c:v>100.64725052031997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CalPhotonTurnigy!$AD$69</c:f>
              <c:strCache>
                <c:ptCount val="1"/>
                <c:pt idx="0">
                  <c:v>pcng_Tx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CalPhotonTurnigy!$AE$68:$AV$68</c:f>
              <c:numCache>
                <c:formatCode>General</c:formatCode>
                <c:ptCount val="18"/>
                <c:pt idx="0">
                  <c:v>6.6967586477193306</c:v>
                </c:pt>
                <c:pt idx="1">
                  <c:v>9.0000000000000018</c:v>
                </c:pt>
                <c:pt idx="2">
                  <c:v>10.000000000000002</c:v>
                </c:pt>
                <c:pt idx="3">
                  <c:v>11.000000000000002</c:v>
                </c:pt>
                <c:pt idx="4">
                  <c:v>12</c:v>
                </c:pt>
                <c:pt idx="5">
                  <c:v>24.999999999999996</c:v>
                </c:pt>
                <c:pt idx="6">
                  <c:v>34.999999999999993</c:v>
                </c:pt>
                <c:pt idx="7">
                  <c:v>54.000000000000007</c:v>
                </c:pt>
                <c:pt idx="8">
                  <c:v>63.999999999999979</c:v>
                </c:pt>
                <c:pt idx="9">
                  <c:v>88.999999999999986</c:v>
                </c:pt>
                <c:pt idx="10">
                  <c:v>101.00000000000003</c:v>
                </c:pt>
                <c:pt idx="11">
                  <c:v>114.00000000000003</c:v>
                </c:pt>
                <c:pt idx="12">
                  <c:v>125.00000000000004</c:v>
                </c:pt>
                <c:pt idx="13">
                  <c:v>138</c:v>
                </c:pt>
                <c:pt idx="14">
                  <c:v>139.99999999999994</c:v>
                </c:pt>
                <c:pt idx="15">
                  <c:v>144.99999999999997</c:v>
                </c:pt>
                <c:pt idx="16">
                  <c:v>149</c:v>
                </c:pt>
                <c:pt idx="17">
                  <c:v>180</c:v>
                </c:pt>
              </c:numCache>
            </c:numRef>
          </c:xVal>
          <c:yVal>
            <c:numRef>
              <c:f>CalPhotonTurnigy!$AE$69:$AV$69</c:f>
              <c:numCache>
                <c:formatCode>0.000</c:formatCode>
                <c:ptCount val="18"/>
                <c:pt idx="0">
                  <c:v>0</c:v>
                </c:pt>
                <c:pt idx="1">
                  <c:v>16.52390016920474</c:v>
                </c:pt>
                <c:pt idx="2">
                  <c:v>17.885760073260073</c:v>
                </c:pt>
                <c:pt idx="3">
                  <c:v>19.728535353535356</c:v>
                </c:pt>
                <c:pt idx="4">
                  <c:v>21.001344086021508</c:v>
                </c:pt>
                <c:pt idx="5">
                  <c:v>39.941206543967276</c:v>
                </c:pt>
                <c:pt idx="6">
                  <c:v>48.585199004975124</c:v>
                </c:pt>
                <c:pt idx="7">
                  <c:v>60.562015503875976</c:v>
                </c:pt>
                <c:pt idx="8">
                  <c:v>64.459570957095707</c:v>
                </c:pt>
                <c:pt idx="9">
                  <c:v>73.56403013182674</c:v>
                </c:pt>
                <c:pt idx="10">
                  <c:v>75.702519379844958</c:v>
                </c:pt>
                <c:pt idx="11">
                  <c:v>81</c:v>
                </c:pt>
                <c:pt idx="12">
                  <c:v>81.5</c:v>
                </c:pt>
                <c:pt idx="13">
                  <c:v>85</c:v>
                </c:pt>
                <c:pt idx="14">
                  <c:v>96</c:v>
                </c:pt>
                <c:pt idx="15">
                  <c:v>100.64700000000001</c:v>
                </c:pt>
                <c:pt idx="16">
                  <c:v>111</c:v>
                </c:pt>
                <c:pt idx="17">
                  <c:v>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2280"/>
        <c:axId val="187917576"/>
      </c:scatterChart>
      <c:scatterChart>
        <c:scatterStyle val="lineMarker"/>
        <c:varyColors val="0"/>
        <c:ser>
          <c:idx val="0"/>
          <c:order val="0"/>
          <c:tx>
            <c:strRef>
              <c:f>CalPhotonTurnigy!$AD$65</c:f>
              <c:strCache>
                <c:ptCount val="1"/>
                <c:pt idx="0">
                  <c:v>lnT_T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CalPhotonTurnigy!$AE$64:$AV$64</c:f>
              <c:numCache>
                <c:formatCode>General</c:formatCode>
                <c:ptCount val="18"/>
                <c:pt idx="0">
                  <c:v>6.6967586477193306</c:v>
                </c:pt>
                <c:pt idx="1">
                  <c:v>9.0000000000000018</c:v>
                </c:pt>
                <c:pt idx="2">
                  <c:v>10.000000000000002</c:v>
                </c:pt>
                <c:pt idx="3">
                  <c:v>11.000000000000002</c:v>
                </c:pt>
                <c:pt idx="4">
                  <c:v>12</c:v>
                </c:pt>
                <c:pt idx="5">
                  <c:v>24.999999999999996</c:v>
                </c:pt>
                <c:pt idx="6">
                  <c:v>34.999999999999993</c:v>
                </c:pt>
                <c:pt idx="7">
                  <c:v>54.000000000000007</c:v>
                </c:pt>
                <c:pt idx="8">
                  <c:v>63.999999999999979</c:v>
                </c:pt>
                <c:pt idx="9">
                  <c:v>88.999999999999986</c:v>
                </c:pt>
                <c:pt idx="10">
                  <c:v>101.00000000000003</c:v>
                </c:pt>
                <c:pt idx="11">
                  <c:v>114.00000000000003</c:v>
                </c:pt>
                <c:pt idx="12">
                  <c:v>125.00000000000004</c:v>
                </c:pt>
                <c:pt idx="13">
                  <c:v>129.99999999999997</c:v>
                </c:pt>
                <c:pt idx="14">
                  <c:v>139.99999999999994</c:v>
                </c:pt>
                <c:pt idx="15">
                  <c:v>144.99999999999997</c:v>
                </c:pt>
                <c:pt idx="16">
                  <c:v>155.00000000000003</c:v>
                </c:pt>
                <c:pt idx="17">
                  <c:v>180</c:v>
                </c:pt>
              </c:numCache>
            </c:numRef>
          </c:xVal>
          <c:yVal>
            <c:numRef>
              <c:f>CalPhotonTurnigy!$AE$65:$AV$65</c:f>
              <c:numCache>
                <c:formatCode>0.000</c:formatCode>
                <c:ptCount val="18"/>
                <c:pt idx="0">
                  <c:v>1.9016236254132342</c:v>
                </c:pt>
                <c:pt idx="1">
                  <c:v>2.1972245773362196</c:v>
                </c:pt>
                <c:pt idx="2">
                  <c:v>2.3025850929940459</c:v>
                </c:pt>
                <c:pt idx="3">
                  <c:v>2.3978952727983707</c:v>
                </c:pt>
                <c:pt idx="4">
                  <c:v>2.4849066497880004</c:v>
                </c:pt>
                <c:pt idx="5">
                  <c:v>3.2188758248682006</c:v>
                </c:pt>
                <c:pt idx="6">
                  <c:v>3.5553480614894135</c:v>
                </c:pt>
                <c:pt idx="7">
                  <c:v>3.9889840465642745</c:v>
                </c:pt>
                <c:pt idx="8">
                  <c:v>4.1588830833596715</c:v>
                </c:pt>
                <c:pt idx="9">
                  <c:v>4.4886363697321396</c:v>
                </c:pt>
                <c:pt idx="10">
                  <c:v>4.6151205168412597</c:v>
                </c:pt>
                <c:pt idx="11">
                  <c:v>4.7361984483944957</c:v>
                </c:pt>
                <c:pt idx="12">
                  <c:v>4.8283137373023015</c:v>
                </c:pt>
                <c:pt idx="13">
                  <c:v>4.8675344504555822</c:v>
                </c:pt>
                <c:pt idx="14">
                  <c:v>4.9416424226093039</c:v>
                </c:pt>
                <c:pt idx="15">
                  <c:v>4.9767337424205742</c:v>
                </c:pt>
                <c:pt idx="16">
                  <c:v>5.0434251169192468</c:v>
                </c:pt>
                <c:pt idx="17">
                  <c:v>5.1929568508902104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0320"/>
        <c:axId val="187921496"/>
      </c:scatterChart>
      <c:valAx>
        <c:axId val="187922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17576"/>
        <c:crosses val="autoZero"/>
        <c:crossBetween val="midCat"/>
      </c:valAx>
      <c:valAx>
        <c:axId val="18791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2280"/>
        <c:crosses val="autoZero"/>
        <c:crossBetween val="midCat"/>
      </c:valAx>
      <c:valAx>
        <c:axId val="187921496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0320"/>
        <c:crosses val="max"/>
        <c:crossBetween val="midCat"/>
      </c:valAx>
      <c:valAx>
        <c:axId val="187920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921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sweepPhotonTurnigy!$M$1</c:f>
              <c:strCache>
                <c:ptCount val="1"/>
                <c:pt idx="0">
                  <c:v>pcngDerived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sweepPhotonTurnigy!$B$2:$B$9686</c:f>
              <c:numCache>
                <c:formatCode>General</c:formatCode>
                <c:ptCount val="9685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  <c:pt idx="444">
                  <c:v>180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180</c:v>
                </c:pt>
                <c:pt idx="449">
                  <c:v>180</c:v>
                </c:pt>
                <c:pt idx="450">
                  <c:v>180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180</c:v>
                </c:pt>
                <c:pt idx="456">
                  <c:v>180</c:v>
                </c:pt>
                <c:pt idx="457">
                  <c:v>180</c:v>
                </c:pt>
                <c:pt idx="458">
                  <c:v>180</c:v>
                </c:pt>
                <c:pt idx="459">
                  <c:v>180</c:v>
                </c:pt>
                <c:pt idx="460">
                  <c:v>180</c:v>
                </c:pt>
                <c:pt idx="461">
                  <c:v>180</c:v>
                </c:pt>
                <c:pt idx="462">
                  <c:v>180</c:v>
                </c:pt>
                <c:pt idx="463">
                  <c:v>180</c:v>
                </c:pt>
                <c:pt idx="464">
                  <c:v>180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180</c:v>
                </c:pt>
                <c:pt idx="470">
                  <c:v>180</c:v>
                </c:pt>
                <c:pt idx="471">
                  <c:v>180</c:v>
                </c:pt>
                <c:pt idx="472">
                  <c:v>180</c:v>
                </c:pt>
                <c:pt idx="473">
                  <c:v>180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180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180</c:v>
                </c:pt>
                <c:pt idx="519">
                  <c:v>180</c:v>
                </c:pt>
                <c:pt idx="520">
                  <c:v>180</c:v>
                </c:pt>
                <c:pt idx="521">
                  <c:v>180</c:v>
                </c:pt>
                <c:pt idx="522">
                  <c:v>180</c:v>
                </c:pt>
                <c:pt idx="523">
                  <c:v>180</c:v>
                </c:pt>
                <c:pt idx="524">
                  <c:v>180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180</c:v>
                </c:pt>
                <c:pt idx="529">
                  <c:v>180</c:v>
                </c:pt>
                <c:pt idx="530">
                  <c:v>180</c:v>
                </c:pt>
                <c:pt idx="531">
                  <c:v>180</c:v>
                </c:pt>
                <c:pt idx="532">
                  <c:v>180</c:v>
                </c:pt>
                <c:pt idx="533">
                  <c:v>180</c:v>
                </c:pt>
                <c:pt idx="534">
                  <c:v>180</c:v>
                </c:pt>
                <c:pt idx="535">
                  <c:v>180</c:v>
                </c:pt>
                <c:pt idx="536">
                  <c:v>180</c:v>
                </c:pt>
                <c:pt idx="537">
                  <c:v>180</c:v>
                </c:pt>
                <c:pt idx="538">
                  <c:v>180</c:v>
                </c:pt>
                <c:pt idx="539">
                  <c:v>180</c:v>
                </c:pt>
                <c:pt idx="540">
                  <c:v>180</c:v>
                </c:pt>
                <c:pt idx="541">
                  <c:v>180</c:v>
                </c:pt>
                <c:pt idx="542">
                  <c:v>180</c:v>
                </c:pt>
                <c:pt idx="543">
                  <c:v>180</c:v>
                </c:pt>
                <c:pt idx="544">
                  <c:v>180</c:v>
                </c:pt>
                <c:pt idx="545">
                  <c:v>180</c:v>
                </c:pt>
                <c:pt idx="546">
                  <c:v>180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180</c:v>
                </c:pt>
                <c:pt idx="553">
                  <c:v>180</c:v>
                </c:pt>
                <c:pt idx="554">
                  <c:v>180</c:v>
                </c:pt>
                <c:pt idx="555">
                  <c:v>180</c:v>
                </c:pt>
                <c:pt idx="556">
                  <c:v>180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180</c:v>
                </c:pt>
                <c:pt idx="679">
                  <c:v>180</c:v>
                </c:pt>
                <c:pt idx="680">
                  <c:v>180</c:v>
                </c:pt>
                <c:pt idx="681">
                  <c:v>180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180</c:v>
                </c:pt>
                <c:pt idx="701">
                  <c:v>180</c:v>
                </c:pt>
                <c:pt idx="702">
                  <c:v>180</c:v>
                </c:pt>
                <c:pt idx="703">
                  <c:v>180</c:v>
                </c:pt>
                <c:pt idx="704">
                  <c:v>180</c:v>
                </c:pt>
                <c:pt idx="705">
                  <c:v>180</c:v>
                </c:pt>
                <c:pt idx="706">
                  <c:v>180</c:v>
                </c:pt>
                <c:pt idx="707">
                  <c:v>180</c:v>
                </c:pt>
                <c:pt idx="708">
                  <c:v>180</c:v>
                </c:pt>
                <c:pt idx="709">
                  <c:v>180</c:v>
                </c:pt>
                <c:pt idx="710">
                  <c:v>180</c:v>
                </c:pt>
                <c:pt idx="711">
                  <c:v>180</c:v>
                </c:pt>
                <c:pt idx="712">
                  <c:v>180</c:v>
                </c:pt>
                <c:pt idx="713">
                  <c:v>180</c:v>
                </c:pt>
                <c:pt idx="714">
                  <c:v>180</c:v>
                </c:pt>
                <c:pt idx="715">
                  <c:v>180</c:v>
                </c:pt>
                <c:pt idx="716">
                  <c:v>180</c:v>
                </c:pt>
                <c:pt idx="717">
                  <c:v>180</c:v>
                </c:pt>
                <c:pt idx="718">
                  <c:v>180</c:v>
                </c:pt>
                <c:pt idx="719">
                  <c:v>180</c:v>
                </c:pt>
                <c:pt idx="720">
                  <c:v>180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180</c:v>
                </c:pt>
                <c:pt idx="729">
                  <c:v>180</c:v>
                </c:pt>
                <c:pt idx="730">
                  <c:v>180</c:v>
                </c:pt>
                <c:pt idx="731">
                  <c:v>180</c:v>
                </c:pt>
                <c:pt idx="732">
                  <c:v>180</c:v>
                </c:pt>
                <c:pt idx="733">
                  <c:v>180</c:v>
                </c:pt>
                <c:pt idx="734">
                  <c:v>180</c:v>
                </c:pt>
                <c:pt idx="735">
                  <c:v>180</c:v>
                </c:pt>
                <c:pt idx="736">
                  <c:v>180</c:v>
                </c:pt>
                <c:pt idx="737">
                  <c:v>180</c:v>
                </c:pt>
                <c:pt idx="738">
                  <c:v>180</c:v>
                </c:pt>
                <c:pt idx="739">
                  <c:v>180</c:v>
                </c:pt>
                <c:pt idx="740">
                  <c:v>180</c:v>
                </c:pt>
                <c:pt idx="741">
                  <c:v>180</c:v>
                </c:pt>
                <c:pt idx="742">
                  <c:v>180</c:v>
                </c:pt>
                <c:pt idx="743">
                  <c:v>180</c:v>
                </c:pt>
                <c:pt idx="744">
                  <c:v>180</c:v>
                </c:pt>
                <c:pt idx="745">
                  <c:v>180</c:v>
                </c:pt>
                <c:pt idx="746">
                  <c:v>180</c:v>
                </c:pt>
                <c:pt idx="747">
                  <c:v>180</c:v>
                </c:pt>
                <c:pt idx="748">
                  <c:v>180</c:v>
                </c:pt>
                <c:pt idx="749">
                  <c:v>180</c:v>
                </c:pt>
                <c:pt idx="750">
                  <c:v>180</c:v>
                </c:pt>
                <c:pt idx="751">
                  <c:v>180</c:v>
                </c:pt>
                <c:pt idx="752">
                  <c:v>180</c:v>
                </c:pt>
                <c:pt idx="753">
                  <c:v>180</c:v>
                </c:pt>
                <c:pt idx="754">
                  <c:v>180</c:v>
                </c:pt>
                <c:pt idx="755">
                  <c:v>180</c:v>
                </c:pt>
                <c:pt idx="756">
                  <c:v>180</c:v>
                </c:pt>
                <c:pt idx="757">
                  <c:v>180</c:v>
                </c:pt>
                <c:pt idx="758">
                  <c:v>180</c:v>
                </c:pt>
                <c:pt idx="759">
                  <c:v>180</c:v>
                </c:pt>
                <c:pt idx="760">
                  <c:v>180</c:v>
                </c:pt>
                <c:pt idx="761">
                  <c:v>180</c:v>
                </c:pt>
                <c:pt idx="762">
                  <c:v>180</c:v>
                </c:pt>
                <c:pt idx="763">
                  <c:v>180</c:v>
                </c:pt>
                <c:pt idx="764">
                  <c:v>180</c:v>
                </c:pt>
                <c:pt idx="765">
                  <c:v>180</c:v>
                </c:pt>
                <c:pt idx="766">
                  <c:v>180</c:v>
                </c:pt>
                <c:pt idx="767">
                  <c:v>180</c:v>
                </c:pt>
                <c:pt idx="768">
                  <c:v>180</c:v>
                </c:pt>
                <c:pt idx="769">
                  <c:v>180</c:v>
                </c:pt>
                <c:pt idx="770">
                  <c:v>180</c:v>
                </c:pt>
                <c:pt idx="771">
                  <c:v>180</c:v>
                </c:pt>
                <c:pt idx="772">
                  <c:v>180</c:v>
                </c:pt>
                <c:pt idx="773">
                  <c:v>180</c:v>
                </c:pt>
                <c:pt idx="774">
                  <c:v>180</c:v>
                </c:pt>
                <c:pt idx="775">
                  <c:v>180</c:v>
                </c:pt>
                <c:pt idx="776">
                  <c:v>180</c:v>
                </c:pt>
                <c:pt idx="777">
                  <c:v>180</c:v>
                </c:pt>
                <c:pt idx="778">
                  <c:v>180</c:v>
                </c:pt>
                <c:pt idx="779">
                  <c:v>180</c:v>
                </c:pt>
                <c:pt idx="780">
                  <c:v>180</c:v>
                </c:pt>
                <c:pt idx="781">
                  <c:v>180</c:v>
                </c:pt>
                <c:pt idx="782">
                  <c:v>180</c:v>
                </c:pt>
                <c:pt idx="783">
                  <c:v>180</c:v>
                </c:pt>
                <c:pt idx="784">
                  <c:v>180</c:v>
                </c:pt>
                <c:pt idx="785">
                  <c:v>180</c:v>
                </c:pt>
                <c:pt idx="786">
                  <c:v>180</c:v>
                </c:pt>
                <c:pt idx="787">
                  <c:v>180</c:v>
                </c:pt>
                <c:pt idx="788">
                  <c:v>180</c:v>
                </c:pt>
                <c:pt idx="789">
                  <c:v>180</c:v>
                </c:pt>
                <c:pt idx="790">
                  <c:v>180</c:v>
                </c:pt>
                <c:pt idx="791">
                  <c:v>180</c:v>
                </c:pt>
                <c:pt idx="792">
                  <c:v>180</c:v>
                </c:pt>
                <c:pt idx="793">
                  <c:v>180</c:v>
                </c:pt>
                <c:pt idx="794">
                  <c:v>180</c:v>
                </c:pt>
                <c:pt idx="795">
                  <c:v>180</c:v>
                </c:pt>
                <c:pt idx="796">
                  <c:v>180</c:v>
                </c:pt>
                <c:pt idx="797">
                  <c:v>180</c:v>
                </c:pt>
                <c:pt idx="798">
                  <c:v>180</c:v>
                </c:pt>
                <c:pt idx="799">
                  <c:v>180</c:v>
                </c:pt>
                <c:pt idx="800">
                  <c:v>180</c:v>
                </c:pt>
                <c:pt idx="801">
                  <c:v>180</c:v>
                </c:pt>
                <c:pt idx="802">
                  <c:v>180</c:v>
                </c:pt>
                <c:pt idx="803">
                  <c:v>180</c:v>
                </c:pt>
                <c:pt idx="804">
                  <c:v>180</c:v>
                </c:pt>
                <c:pt idx="805">
                  <c:v>180</c:v>
                </c:pt>
                <c:pt idx="806">
                  <c:v>180</c:v>
                </c:pt>
                <c:pt idx="807">
                  <c:v>180</c:v>
                </c:pt>
                <c:pt idx="808">
                  <c:v>180</c:v>
                </c:pt>
                <c:pt idx="809">
                  <c:v>180</c:v>
                </c:pt>
                <c:pt idx="810">
                  <c:v>180</c:v>
                </c:pt>
                <c:pt idx="811">
                  <c:v>180</c:v>
                </c:pt>
                <c:pt idx="812">
                  <c:v>180</c:v>
                </c:pt>
                <c:pt idx="813">
                  <c:v>180</c:v>
                </c:pt>
                <c:pt idx="814">
                  <c:v>180</c:v>
                </c:pt>
                <c:pt idx="815">
                  <c:v>180</c:v>
                </c:pt>
                <c:pt idx="816">
                  <c:v>180</c:v>
                </c:pt>
                <c:pt idx="817">
                  <c:v>180</c:v>
                </c:pt>
                <c:pt idx="818">
                  <c:v>180</c:v>
                </c:pt>
                <c:pt idx="819">
                  <c:v>180</c:v>
                </c:pt>
                <c:pt idx="820">
                  <c:v>180</c:v>
                </c:pt>
                <c:pt idx="821">
                  <c:v>180</c:v>
                </c:pt>
                <c:pt idx="822">
                  <c:v>180</c:v>
                </c:pt>
                <c:pt idx="823">
                  <c:v>180</c:v>
                </c:pt>
                <c:pt idx="824">
                  <c:v>180</c:v>
                </c:pt>
                <c:pt idx="825">
                  <c:v>180</c:v>
                </c:pt>
                <c:pt idx="826">
                  <c:v>180</c:v>
                </c:pt>
                <c:pt idx="827">
                  <c:v>180</c:v>
                </c:pt>
                <c:pt idx="828">
                  <c:v>180</c:v>
                </c:pt>
                <c:pt idx="829">
                  <c:v>180</c:v>
                </c:pt>
                <c:pt idx="830">
                  <c:v>180</c:v>
                </c:pt>
                <c:pt idx="831">
                  <c:v>180</c:v>
                </c:pt>
                <c:pt idx="832">
                  <c:v>180</c:v>
                </c:pt>
                <c:pt idx="833">
                  <c:v>180</c:v>
                </c:pt>
                <c:pt idx="834">
                  <c:v>180</c:v>
                </c:pt>
                <c:pt idx="835">
                  <c:v>180</c:v>
                </c:pt>
                <c:pt idx="836">
                  <c:v>180</c:v>
                </c:pt>
                <c:pt idx="837">
                  <c:v>180</c:v>
                </c:pt>
                <c:pt idx="838">
                  <c:v>180</c:v>
                </c:pt>
                <c:pt idx="839">
                  <c:v>180</c:v>
                </c:pt>
                <c:pt idx="840">
                  <c:v>180</c:v>
                </c:pt>
                <c:pt idx="841">
                  <c:v>180</c:v>
                </c:pt>
                <c:pt idx="842">
                  <c:v>180</c:v>
                </c:pt>
                <c:pt idx="843">
                  <c:v>180</c:v>
                </c:pt>
                <c:pt idx="844">
                  <c:v>180</c:v>
                </c:pt>
                <c:pt idx="845">
                  <c:v>180</c:v>
                </c:pt>
                <c:pt idx="846">
                  <c:v>180</c:v>
                </c:pt>
                <c:pt idx="847">
                  <c:v>180</c:v>
                </c:pt>
                <c:pt idx="848">
                  <c:v>180</c:v>
                </c:pt>
                <c:pt idx="849">
                  <c:v>180</c:v>
                </c:pt>
                <c:pt idx="850">
                  <c:v>180</c:v>
                </c:pt>
                <c:pt idx="851">
                  <c:v>180</c:v>
                </c:pt>
                <c:pt idx="852">
                  <c:v>180</c:v>
                </c:pt>
                <c:pt idx="853">
                  <c:v>180</c:v>
                </c:pt>
                <c:pt idx="854">
                  <c:v>180</c:v>
                </c:pt>
                <c:pt idx="855">
                  <c:v>180</c:v>
                </c:pt>
                <c:pt idx="856">
                  <c:v>180</c:v>
                </c:pt>
                <c:pt idx="857">
                  <c:v>180</c:v>
                </c:pt>
                <c:pt idx="858">
                  <c:v>180</c:v>
                </c:pt>
                <c:pt idx="859">
                  <c:v>180</c:v>
                </c:pt>
                <c:pt idx="860">
                  <c:v>180</c:v>
                </c:pt>
                <c:pt idx="861">
                  <c:v>180</c:v>
                </c:pt>
                <c:pt idx="862">
                  <c:v>180</c:v>
                </c:pt>
                <c:pt idx="863">
                  <c:v>180</c:v>
                </c:pt>
                <c:pt idx="864">
                  <c:v>180</c:v>
                </c:pt>
                <c:pt idx="865">
                  <c:v>180</c:v>
                </c:pt>
                <c:pt idx="866">
                  <c:v>180</c:v>
                </c:pt>
                <c:pt idx="867">
                  <c:v>180</c:v>
                </c:pt>
                <c:pt idx="868">
                  <c:v>180</c:v>
                </c:pt>
                <c:pt idx="869">
                  <c:v>180</c:v>
                </c:pt>
                <c:pt idx="870">
                  <c:v>180</c:v>
                </c:pt>
                <c:pt idx="871">
                  <c:v>180</c:v>
                </c:pt>
                <c:pt idx="872">
                  <c:v>180</c:v>
                </c:pt>
                <c:pt idx="873">
                  <c:v>180</c:v>
                </c:pt>
                <c:pt idx="874">
                  <c:v>180</c:v>
                </c:pt>
                <c:pt idx="875">
                  <c:v>180</c:v>
                </c:pt>
                <c:pt idx="876">
                  <c:v>180</c:v>
                </c:pt>
                <c:pt idx="877">
                  <c:v>180</c:v>
                </c:pt>
                <c:pt idx="878">
                  <c:v>180</c:v>
                </c:pt>
                <c:pt idx="879">
                  <c:v>180</c:v>
                </c:pt>
                <c:pt idx="880">
                  <c:v>180</c:v>
                </c:pt>
                <c:pt idx="881">
                  <c:v>180</c:v>
                </c:pt>
                <c:pt idx="882">
                  <c:v>180</c:v>
                </c:pt>
                <c:pt idx="883">
                  <c:v>180</c:v>
                </c:pt>
                <c:pt idx="884">
                  <c:v>180</c:v>
                </c:pt>
                <c:pt idx="885">
                  <c:v>180</c:v>
                </c:pt>
                <c:pt idx="886">
                  <c:v>180</c:v>
                </c:pt>
                <c:pt idx="887">
                  <c:v>180</c:v>
                </c:pt>
                <c:pt idx="888">
                  <c:v>180</c:v>
                </c:pt>
                <c:pt idx="889">
                  <c:v>180</c:v>
                </c:pt>
                <c:pt idx="890">
                  <c:v>180</c:v>
                </c:pt>
                <c:pt idx="891">
                  <c:v>180</c:v>
                </c:pt>
                <c:pt idx="892">
                  <c:v>180</c:v>
                </c:pt>
                <c:pt idx="893">
                  <c:v>180</c:v>
                </c:pt>
                <c:pt idx="894">
                  <c:v>180</c:v>
                </c:pt>
                <c:pt idx="895">
                  <c:v>180</c:v>
                </c:pt>
                <c:pt idx="896">
                  <c:v>180</c:v>
                </c:pt>
                <c:pt idx="897">
                  <c:v>180</c:v>
                </c:pt>
                <c:pt idx="898">
                  <c:v>180</c:v>
                </c:pt>
                <c:pt idx="899">
                  <c:v>180</c:v>
                </c:pt>
                <c:pt idx="900">
                  <c:v>180</c:v>
                </c:pt>
                <c:pt idx="901">
                  <c:v>180</c:v>
                </c:pt>
                <c:pt idx="902">
                  <c:v>180</c:v>
                </c:pt>
                <c:pt idx="903">
                  <c:v>180</c:v>
                </c:pt>
                <c:pt idx="904">
                  <c:v>180</c:v>
                </c:pt>
                <c:pt idx="905">
                  <c:v>180</c:v>
                </c:pt>
                <c:pt idx="906">
                  <c:v>180</c:v>
                </c:pt>
                <c:pt idx="907">
                  <c:v>180</c:v>
                </c:pt>
                <c:pt idx="908">
                  <c:v>180</c:v>
                </c:pt>
                <c:pt idx="909">
                  <c:v>180</c:v>
                </c:pt>
                <c:pt idx="910">
                  <c:v>180</c:v>
                </c:pt>
                <c:pt idx="911">
                  <c:v>180</c:v>
                </c:pt>
                <c:pt idx="912">
                  <c:v>180</c:v>
                </c:pt>
                <c:pt idx="913">
                  <c:v>180</c:v>
                </c:pt>
                <c:pt idx="914">
                  <c:v>180</c:v>
                </c:pt>
                <c:pt idx="915">
                  <c:v>180</c:v>
                </c:pt>
                <c:pt idx="916">
                  <c:v>180</c:v>
                </c:pt>
                <c:pt idx="917">
                  <c:v>180</c:v>
                </c:pt>
                <c:pt idx="918">
                  <c:v>180</c:v>
                </c:pt>
                <c:pt idx="919">
                  <c:v>180</c:v>
                </c:pt>
                <c:pt idx="920">
                  <c:v>180</c:v>
                </c:pt>
                <c:pt idx="921">
                  <c:v>180</c:v>
                </c:pt>
                <c:pt idx="922">
                  <c:v>180</c:v>
                </c:pt>
                <c:pt idx="923">
                  <c:v>180</c:v>
                </c:pt>
                <c:pt idx="924">
                  <c:v>180</c:v>
                </c:pt>
                <c:pt idx="925">
                  <c:v>180</c:v>
                </c:pt>
                <c:pt idx="926">
                  <c:v>180</c:v>
                </c:pt>
                <c:pt idx="927">
                  <c:v>180</c:v>
                </c:pt>
                <c:pt idx="928">
                  <c:v>180</c:v>
                </c:pt>
                <c:pt idx="929">
                  <c:v>180</c:v>
                </c:pt>
                <c:pt idx="930">
                  <c:v>180</c:v>
                </c:pt>
                <c:pt idx="931">
                  <c:v>180</c:v>
                </c:pt>
                <c:pt idx="932">
                  <c:v>180</c:v>
                </c:pt>
                <c:pt idx="933">
                  <c:v>180</c:v>
                </c:pt>
                <c:pt idx="934">
                  <c:v>180</c:v>
                </c:pt>
                <c:pt idx="935">
                  <c:v>180</c:v>
                </c:pt>
                <c:pt idx="936">
                  <c:v>180</c:v>
                </c:pt>
                <c:pt idx="937">
                  <c:v>180</c:v>
                </c:pt>
                <c:pt idx="938">
                  <c:v>180</c:v>
                </c:pt>
                <c:pt idx="939">
                  <c:v>180</c:v>
                </c:pt>
                <c:pt idx="940">
                  <c:v>180</c:v>
                </c:pt>
                <c:pt idx="941">
                  <c:v>180</c:v>
                </c:pt>
                <c:pt idx="942">
                  <c:v>180</c:v>
                </c:pt>
                <c:pt idx="943">
                  <c:v>180</c:v>
                </c:pt>
                <c:pt idx="944">
                  <c:v>180</c:v>
                </c:pt>
                <c:pt idx="945">
                  <c:v>180</c:v>
                </c:pt>
                <c:pt idx="946">
                  <c:v>180</c:v>
                </c:pt>
                <c:pt idx="947">
                  <c:v>180</c:v>
                </c:pt>
                <c:pt idx="948">
                  <c:v>180</c:v>
                </c:pt>
                <c:pt idx="949">
                  <c:v>180</c:v>
                </c:pt>
                <c:pt idx="950">
                  <c:v>180</c:v>
                </c:pt>
                <c:pt idx="951">
                  <c:v>180</c:v>
                </c:pt>
                <c:pt idx="952">
                  <c:v>180</c:v>
                </c:pt>
                <c:pt idx="953">
                  <c:v>180</c:v>
                </c:pt>
                <c:pt idx="954">
                  <c:v>180</c:v>
                </c:pt>
                <c:pt idx="955">
                  <c:v>180</c:v>
                </c:pt>
                <c:pt idx="956">
                  <c:v>180</c:v>
                </c:pt>
                <c:pt idx="957">
                  <c:v>180</c:v>
                </c:pt>
                <c:pt idx="958">
                  <c:v>180</c:v>
                </c:pt>
                <c:pt idx="959">
                  <c:v>180</c:v>
                </c:pt>
                <c:pt idx="960">
                  <c:v>180</c:v>
                </c:pt>
                <c:pt idx="961">
                  <c:v>180</c:v>
                </c:pt>
                <c:pt idx="962">
                  <c:v>180</c:v>
                </c:pt>
                <c:pt idx="963">
                  <c:v>180</c:v>
                </c:pt>
                <c:pt idx="964">
                  <c:v>180</c:v>
                </c:pt>
                <c:pt idx="965">
                  <c:v>180</c:v>
                </c:pt>
                <c:pt idx="966">
                  <c:v>180</c:v>
                </c:pt>
                <c:pt idx="967">
                  <c:v>180</c:v>
                </c:pt>
                <c:pt idx="968">
                  <c:v>180</c:v>
                </c:pt>
                <c:pt idx="969">
                  <c:v>180</c:v>
                </c:pt>
                <c:pt idx="970">
                  <c:v>180</c:v>
                </c:pt>
                <c:pt idx="971">
                  <c:v>180</c:v>
                </c:pt>
                <c:pt idx="972">
                  <c:v>180</c:v>
                </c:pt>
                <c:pt idx="973">
                  <c:v>180</c:v>
                </c:pt>
                <c:pt idx="974">
                  <c:v>180</c:v>
                </c:pt>
                <c:pt idx="975">
                  <c:v>180</c:v>
                </c:pt>
                <c:pt idx="976">
                  <c:v>180</c:v>
                </c:pt>
                <c:pt idx="977">
                  <c:v>180</c:v>
                </c:pt>
                <c:pt idx="978">
                  <c:v>180</c:v>
                </c:pt>
                <c:pt idx="979">
                  <c:v>180</c:v>
                </c:pt>
                <c:pt idx="980">
                  <c:v>180</c:v>
                </c:pt>
                <c:pt idx="981">
                  <c:v>180</c:v>
                </c:pt>
                <c:pt idx="982">
                  <c:v>180</c:v>
                </c:pt>
                <c:pt idx="983">
                  <c:v>180</c:v>
                </c:pt>
                <c:pt idx="984">
                  <c:v>180</c:v>
                </c:pt>
                <c:pt idx="985">
                  <c:v>180</c:v>
                </c:pt>
                <c:pt idx="986">
                  <c:v>180</c:v>
                </c:pt>
                <c:pt idx="987">
                  <c:v>180</c:v>
                </c:pt>
                <c:pt idx="988">
                  <c:v>180</c:v>
                </c:pt>
                <c:pt idx="989">
                  <c:v>180</c:v>
                </c:pt>
                <c:pt idx="990">
                  <c:v>180</c:v>
                </c:pt>
                <c:pt idx="991">
                  <c:v>180</c:v>
                </c:pt>
                <c:pt idx="992">
                  <c:v>180</c:v>
                </c:pt>
                <c:pt idx="993">
                  <c:v>180</c:v>
                </c:pt>
                <c:pt idx="994">
                  <c:v>180</c:v>
                </c:pt>
                <c:pt idx="995">
                  <c:v>180</c:v>
                </c:pt>
                <c:pt idx="996">
                  <c:v>180</c:v>
                </c:pt>
                <c:pt idx="997">
                  <c:v>180</c:v>
                </c:pt>
                <c:pt idx="998">
                  <c:v>180</c:v>
                </c:pt>
                <c:pt idx="999">
                  <c:v>180</c:v>
                </c:pt>
                <c:pt idx="1000">
                  <c:v>180</c:v>
                </c:pt>
                <c:pt idx="1001">
                  <c:v>180</c:v>
                </c:pt>
                <c:pt idx="1002">
                  <c:v>180</c:v>
                </c:pt>
                <c:pt idx="1003">
                  <c:v>180</c:v>
                </c:pt>
                <c:pt idx="1004">
                  <c:v>180</c:v>
                </c:pt>
                <c:pt idx="1005">
                  <c:v>180</c:v>
                </c:pt>
                <c:pt idx="1006">
                  <c:v>180</c:v>
                </c:pt>
                <c:pt idx="1007">
                  <c:v>180</c:v>
                </c:pt>
                <c:pt idx="1008">
                  <c:v>180</c:v>
                </c:pt>
                <c:pt idx="1009">
                  <c:v>180</c:v>
                </c:pt>
                <c:pt idx="1010">
                  <c:v>180</c:v>
                </c:pt>
                <c:pt idx="1011">
                  <c:v>180</c:v>
                </c:pt>
                <c:pt idx="1012">
                  <c:v>180</c:v>
                </c:pt>
                <c:pt idx="1013">
                  <c:v>180</c:v>
                </c:pt>
                <c:pt idx="1014">
                  <c:v>180</c:v>
                </c:pt>
                <c:pt idx="1015">
                  <c:v>180</c:v>
                </c:pt>
                <c:pt idx="1016">
                  <c:v>180</c:v>
                </c:pt>
                <c:pt idx="1017">
                  <c:v>180</c:v>
                </c:pt>
                <c:pt idx="1018">
                  <c:v>180</c:v>
                </c:pt>
                <c:pt idx="1019">
                  <c:v>180</c:v>
                </c:pt>
                <c:pt idx="1020">
                  <c:v>180</c:v>
                </c:pt>
                <c:pt idx="1021">
                  <c:v>180</c:v>
                </c:pt>
                <c:pt idx="1022">
                  <c:v>180</c:v>
                </c:pt>
                <c:pt idx="1023">
                  <c:v>180</c:v>
                </c:pt>
                <c:pt idx="1024">
                  <c:v>180</c:v>
                </c:pt>
                <c:pt idx="1025">
                  <c:v>180</c:v>
                </c:pt>
                <c:pt idx="1026">
                  <c:v>180</c:v>
                </c:pt>
                <c:pt idx="1027">
                  <c:v>180</c:v>
                </c:pt>
                <c:pt idx="1028">
                  <c:v>180</c:v>
                </c:pt>
                <c:pt idx="1029">
                  <c:v>180</c:v>
                </c:pt>
                <c:pt idx="1030">
                  <c:v>180</c:v>
                </c:pt>
                <c:pt idx="1031">
                  <c:v>180</c:v>
                </c:pt>
                <c:pt idx="1032">
                  <c:v>180</c:v>
                </c:pt>
                <c:pt idx="1033">
                  <c:v>180</c:v>
                </c:pt>
                <c:pt idx="1034">
                  <c:v>180</c:v>
                </c:pt>
                <c:pt idx="1035">
                  <c:v>180</c:v>
                </c:pt>
                <c:pt idx="1036">
                  <c:v>180</c:v>
                </c:pt>
                <c:pt idx="1037">
                  <c:v>180</c:v>
                </c:pt>
                <c:pt idx="1038">
                  <c:v>180</c:v>
                </c:pt>
                <c:pt idx="1039">
                  <c:v>180</c:v>
                </c:pt>
                <c:pt idx="1040">
                  <c:v>180</c:v>
                </c:pt>
                <c:pt idx="1041">
                  <c:v>180</c:v>
                </c:pt>
                <c:pt idx="1042">
                  <c:v>180</c:v>
                </c:pt>
                <c:pt idx="1043">
                  <c:v>180</c:v>
                </c:pt>
                <c:pt idx="1044">
                  <c:v>180</c:v>
                </c:pt>
                <c:pt idx="1045">
                  <c:v>180</c:v>
                </c:pt>
                <c:pt idx="1046">
                  <c:v>180</c:v>
                </c:pt>
                <c:pt idx="1047">
                  <c:v>180</c:v>
                </c:pt>
                <c:pt idx="1048">
                  <c:v>180</c:v>
                </c:pt>
                <c:pt idx="1049">
                  <c:v>180</c:v>
                </c:pt>
                <c:pt idx="1050">
                  <c:v>180</c:v>
                </c:pt>
                <c:pt idx="1051">
                  <c:v>180</c:v>
                </c:pt>
                <c:pt idx="1052">
                  <c:v>180</c:v>
                </c:pt>
                <c:pt idx="1053">
                  <c:v>180</c:v>
                </c:pt>
                <c:pt idx="1054">
                  <c:v>180</c:v>
                </c:pt>
                <c:pt idx="1055">
                  <c:v>180</c:v>
                </c:pt>
                <c:pt idx="1056">
                  <c:v>180</c:v>
                </c:pt>
                <c:pt idx="1057">
                  <c:v>180</c:v>
                </c:pt>
                <c:pt idx="1058">
                  <c:v>180</c:v>
                </c:pt>
                <c:pt idx="1059">
                  <c:v>180</c:v>
                </c:pt>
                <c:pt idx="1060">
                  <c:v>180</c:v>
                </c:pt>
                <c:pt idx="1061">
                  <c:v>179</c:v>
                </c:pt>
                <c:pt idx="1062">
                  <c:v>179</c:v>
                </c:pt>
                <c:pt idx="1063">
                  <c:v>179</c:v>
                </c:pt>
                <c:pt idx="1064">
                  <c:v>179</c:v>
                </c:pt>
                <c:pt idx="1065">
                  <c:v>179</c:v>
                </c:pt>
                <c:pt idx="1066">
                  <c:v>179</c:v>
                </c:pt>
                <c:pt idx="1067">
                  <c:v>179</c:v>
                </c:pt>
                <c:pt idx="1068">
                  <c:v>179</c:v>
                </c:pt>
                <c:pt idx="1069">
                  <c:v>179</c:v>
                </c:pt>
                <c:pt idx="1070">
                  <c:v>179</c:v>
                </c:pt>
                <c:pt idx="1071">
                  <c:v>179</c:v>
                </c:pt>
                <c:pt idx="1072">
                  <c:v>179</c:v>
                </c:pt>
                <c:pt idx="1073">
                  <c:v>179</c:v>
                </c:pt>
                <c:pt idx="1074">
                  <c:v>179</c:v>
                </c:pt>
                <c:pt idx="1075">
                  <c:v>179</c:v>
                </c:pt>
                <c:pt idx="1076">
                  <c:v>179</c:v>
                </c:pt>
                <c:pt idx="1077">
                  <c:v>178</c:v>
                </c:pt>
                <c:pt idx="1078">
                  <c:v>178</c:v>
                </c:pt>
                <c:pt idx="1079">
                  <c:v>178</c:v>
                </c:pt>
                <c:pt idx="1080">
                  <c:v>178</c:v>
                </c:pt>
                <c:pt idx="1081">
                  <c:v>178</c:v>
                </c:pt>
                <c:pt idx="1082">
                  <c:v>178</c:v>
                </c:pt>
                <c:pt idx="1083">
                  <c:v>178</c:v>
                </c:pt>
                <c:pt idx="1084">
                  <c:v>178</c:v>
                </c:pt>
                <c:pt idx="1085">
                  <c:v>178</c:v>
                </c:pt>
                <c:pt idx="1086">
                  <c:v>178</c:v>
                </c:pt>
                <c:pt idx="1087">
                  <c:v>178</c:v>
                </c:pt>
                <c:pt idx="1088">
                  <c:v>178</c:v>
                </c:pt>
                <c:pt idx="1089">
                  <c:v>178</c:v>
                </c:pt>
                <c:pt idx="1090">
                  <c:v>178</c:v>
                </c:pt>
                <c:pt idx="1091">
                  <c:v>177</c:v>
                </c:pt>
                <c:pt idx="1092">
                  <c:v>177</c:v>
                </c:pt>
                <c:pt idx="1093">
                  <c:v>177</c:v>
                </c:pt>
                <c:pt idx="1094">
                  <c:v>177</c:v>
                </c:pt>
                <c:pt idx="1095">
                  <c:v>177</c:v>
                </c:pt>
                <c:pt idx="1096">
                  <c:v>177</c:v>
                </c:pt>
                <c:pt idx="1097">
                  <c:v>177</c:v>
                </c:pt>
                <c:pt idx="1098">
                  <c:v>177</c:v>
                </c:pt>
                <c:pt idx="1099">
                  <c:v>177</c:v>
                </c:pt>
                <c:pt idx="1100">
                  <c:v>177</c:v>
                </c:pt>
                <c:pt idx="1101">
                  <c:v>177</c:v>
                </c:pt>
                <c:pt idx="1102">
                  <c:v>177</c:v>
                </c:pt>
                <c:pt idx="1103">
                  <c:v>177</c:v>
                </c:pt>
                <c:pt idx="1104">
                  <c:v>177</c:v>
                </c:pt>
                <c:pt idx="1105">
                  <c:v>177</c:v>
                </c:pt>
                <c:pt idx="1106">
                  <c:v>177</c:v>
                </c:pt>
                <c:pt idx="1107">
                  <c:v>177</c:v>
                </c:pt>
                <c:pt idx="1108">
                  <c:v>177</c:v>
                </c:pt>
                <c:pt idx="1109">
                  <c:v>176</c:v>
                </c:pt>
                <c:pt idx="1110">
                  <c:v>176</c:v>
                </c:pt>
                <c:pt idx="1111">
                  <c:v>176</c:v>
                </c:pt>
                <c:pt idx="1112">
                  <c:v>176</c:v>
                </c:pt>
                <c:pt idx="1113">
                  <c:v>176</c:v>
                </c:pt>
                <c:pt idx="1114">
                  <c:v>176</c:v>
                </c:pt>
                <c:pt idx="1115">
                  <c:v>176</c:v>
                </c:pt>
                <c:pt idx="1116">
                  <c:v>176</c:v>
                </c:pt>
                <c:pt idx="1117">
                  <c:v>176</c:v>
                </c:pt>
                <c:pt idx="1118">
                  <c:v>176</c:v>
                </c:pt>
                <c:pt idx="1119">
                  <c:v>176</c:v>
                </c:pt>
                <c:pt idx="1120">
                  <c:v>176</c:v>
                </c:pt>
                <c:pt idx="1121">
                  <c:v>176</c:v>
                </c:pt>
                <c:pt idx="1122">
                  <c:v>176</c:v>
                </c:pt>
                <c:pt idx="1123">
                  <c:v>176</c:v>
                </c:pt>
                <c:pt idx="1124">
                  <c:v>176</c:v>
                </c:pt>
                <c:pt idx="1125">
                  <c:v>176</c:v>
                </c:pt>
                <c:pt idx="1126">
                  <c:v>176</c:v>
                </c:pt>
                <c:pt idx="1127">
                  <c:v>176</c:v>
                </c:pt>
                <c:pt idx="1128">
                  <c:v>176</c:v>
                </c:pt>
                <c:pt idx="1129">
                  <c:v>176</c:v>
                </c:pt>
                <c:pt idx="1130">
                  <c:v>176</c:v>
                </c:pt>
                <c:pt idx="1131">
                  <c:v>176</c:v>
                </c:pt>
                <c:pt idx="1132">
                  <c:v>176</c:v>
                </c:pt>
                <c:pt idx="1133">
                  <c:v>176</c:v>
                </c:pt>
                <c:pt idx="1134">
                  <c:v>176</c:v>
                </c:pt>
                <c:pt idx="1135">
                  <c:v>176</c:v>
                </c:pt>
                <c:pt idx="1136">
                  <c:v>176</c:v>
                </c:pt>
                <c:pt idx="1137">
                  <c:v>176</c:v>
                </c:pt>
                <c:pt idx="1138">
                  <c:v>176</c:v>
                </c:pt>
                <c:pt idx="1139">
                  <c:v>176</c:v>
                </c:pt>
                <c:pt idx="1140">
                  <c:v>176</c:v>
                </c:pt>
                <c:pt idx="1141">
                  <c:v>176</c:v>
                </c:pt>
                <c:pt idx="1142">
                  <c:v>176</c:v>
                </c:pt>
                <c:pt idx="1143">
                  <c:v>176</c:v>
                </c:pt>
                <c:pt idx="1144">
                  <c:v>176</c:v>
                </c:pt>
                <c:pt idx="1145">
                  <c:v>176</c:v>
                </c:pt>
                <c:pt idx="1146">
                  <c:v>176</c:v>
                </c:pt>
                <c:pt idx="1147">
                  <c:v>176</c:v>
                </c:pt>
                <c:pt idx="1148">
                  <c:v>176</c:v>
                </c:pt>
                <c:pt idx="1149">
                  <c:v>176</c:v>
                </c:pt>
                <c:pt idx="1150">
                  <c:v>176</c:v>
                </c:pt>
                <c:pt idx="1151">
                  <c:v>176</c:v>
                </c:pt>
                <c:pt idx="1152">
                  <c:v>176</c:v>
                </c:pt>
                <c:pt idx="1153">
                  <c:v>176</c:v>
                </c:pt>
                <c:pt idx="1154">
                  <c:v>176</c:v>
                </c:pt>
                <c:pt idx="1155">
                  <c:v>176</c:v>
                </c:pt>
                <c:pt idx="1156">
                  <c:v>176</c:v>
                </c:pt>
                <c:pt idx="1157">
                  <c:v>176</c:v>
                </c:pt>
                <c:pt idx="1158">
                  <c:v>176</c:v>
                </c:pt>
                <c:pt idx="1159">
                  <c:v>176</c:v>
                </c:pt>
                <c:pt idx="1160">
                  <c:v>176</c:v>
                </c:pt>
                <c:pt idx="1161">
                  <c:v>176</c:v>
                </c:pt>
                <c:pt idx="1162">
                  <c:v>176</c:v>
                </c:pt>
                <c:pt idx="1163">
                  <c:v>176</c:v>
                </c:pt>
                <c:pt idx="1164">
                  <c:v>176</c:v>
                </c:pt>
                <c:pt idx="1165">
                  <c:v>176</c:v>
                </c:pt>
                <c:pt idx="1166">
                  <c:v>176</c:v>
                </c:pt>
                <c:pt idx="1167">
                  <c:v>176</c:v>
                </c:pt>
                <c:pt idx="1168">
                  <c:v>176</c:v>
                </c:pt>
                <c:pt idx="1169">
                  <c:v>176</c:v>
                </c:pt>
                <c:pt idx="1170">
                  <c:v>176</c:v>
                </c:pt>
                <c:pt idx="1171">
                  <c:v>176</c:v>
                </c:pt>
                <c:pt idx="1172">
                  <c:v>176</c:v>
                </c:pt>
                <c:pt idx="1173">
                  <c:v>176</c:v>
                </c:pt>
                <c:pt idx="1174">
                  <c:v>176</c:v>
                </c:pt>
                <c:pt idx="1175">
                  <c:v>176</c:v>
                </c:pt>
                <c:pt idx="1176">
                  <c:v>176</c:v>
                </c:pt>
                <c:pt idx="1177">
                  <c:v>176</c:v>
                </c:pt>
                <c:pt idx="1178">
                  <c:v>176</c:v>
                </c:pt>
                <c:pt idx="1179">
                  <c:v>176</c:v>
                </c:pt>
                <c:pt idx="1180">
                  <c:v>176</c:v>
                </c:pt>
                <c:pt idx="1181">
                  <c:v>176</c:v>
                </c:pt>
                <c:pt idx="1182">
                  <c:v>176</c:v>
                </c:pt>
                <c:pt idx="1183">
                  <c:v>176</c:v>
                </c:pt>
                <c:pt idx="1184">
                  <c:v>176</c:v>
                </c:pt>
                <c:pt idx="1185">
                  <c:v>176</c:v>
                </c:pt>
                <c:pt idx="1186">
                  <c:v>176</c:v>
                </c:pt>
                <c:pt idx="1187">
                  <c:v>176</c:v>
                </c:pt>
                <c:pt idx="1188">
                  <c:v>176</c:v>
                </c:pt>
                <c:pt idx="1189">
                  <c:v>176</c:v>
                </c:pt>
                <c:pt idx="1190">
                  <c:v>176</c:v>
                </c:pt>
                <c:pt idx="1191">
                  <c:v>176</c:v>
                </c:pt>
                <c:pt idx="1192">
                  <c:v>176</c:v>
                </c:pt>
                <c:pt idx="1193">
                  <c:v>176</c:v>
                </c:pt>
                <c:pt idx="1194">
                  <c:v>176</c:v>
                </c:pt>
                <c:pt idx="1195">
                  <c:v>176</c:v>
                </c:pt>
                <c:pt idx="1196">
                  <c:v>176</c:v>
                </c:pt>
                <c:pt idx="1197">
                  <c:v>176</c:v>
                </c:pt>
                <c:pt idx="1198">
                  <c:v>176</c:v>
                </c:pt>
                <c:pt idx="1199">
                  <c:v>176</c:v>
                </c:pt>
                <c:pt idx="1200">
                  <c:v>176</c:v>
                </c:pt>
                <c:pt idx="1201">
                  <c:v>176</c:v>
                </c:pt>
                <c:pt idx="1202">
                  <c:v>175</c:v>
                </c:pt>
                <c:pt idx="1203">
                  <c:v>175</c:v>
                </c:pt>
                <c:pt idx="1204">
                  <c:v>175</c:v>
                </c:pt>
                <c:pt idx="1205">
                  <c:v>175</c:v>
                </c:pt>
                <c:pt idx="1206">
                  <c:v>175</c:v>
                </c:pt>
                <c:pt idx="1207">
                  <c:v>174</c:v>
                </c:pt>
                <c:pt idx="1208">
                  <c:v>174</c:v>
                </c:pt>
                <c:pt idx="1209">
                  <c:v>174</c:v>
                </c:pt>
                <c:pt idx="1210">
                  <c:v>174</c:v>
                </c:pt>
                <c:pt idx="1211">
                  <c:v>173</c:v>
                </c:pt>
                <c:pt idx="1212">
                  <c:v>173</c:v>
                </c:pt>
                <c:pt idx="1213">
                  <c:v>173</c:v>
                </c:pt>
                <c:pt idx="1214">
                  <c:v>173</c:v>
                </c:pt>
                <c:pt idx="1215">
                  <c:v>173</c:v>
                </c:pt>
                <c:pt idx="1216">
                  <c:v>172</c:v>
                </c:pt>
                <c:pt idx="1217">
                  <c:v>172</c:v>
                </c:pt>
                <c:pt idx="1218">
                  <c:v>172</c:v>
                </c:pt>
                <c:pt idx="1219">
                  <c:v>172</c:v>
                </c:pt>
                <c:pt idx="1220">
                  <c:v>172</c:v>
                </c:pt>
                <c:pt idx="1221">
                  <c:v>171</c:v>
                </c:pt>
                <c:pt idx="1222">
                  <c:v>171</c:v>
                </c:pt>
                <c:pt idx="1223">
                  <c:v>171</c:v>
                </c:pt>
                <c:pt idx="1224">
                  <c:v>171</c:v>
                </c:pt>
                <c:pt idx="1225">
                  <c:v>171</c:v>
                </c:pt>
                <c:pt idx="1226">
                  <c:v>171</c:v>
                </c:pt>
                <c:pt idx="1227">
                  <c:v>171</c:v>
                </c:pt>
                <c:pt idx="1228">
                  <c:v>171</c:v>
                </c:pt>
                <c:pt idx="1229">
                  <c:v>171</c:v>
                </c:pt>
                <c:pt idx="1230">
                  <c:v>171</c:v>
                </c:pt>
                <c:pt idx="1231">
                  <c:v>170</c:v>
                </c:pt>
                <c:pt idx="1232">
                  <c:v>170</c:v>
                </c:pt>
                <c:pt idx="1233">
                  <c:v>170</c:v>
                </c:pt>
                <c:pt idx="1234">
                  <c:v>170</c:v>
                </c:pt>
                <c:pt idx="1235">
                  <c:v>170</c:v>
                </c:pt>
                <c:pt idx="1236">
                  <c:v>170</c:v>
                </c:pt>
                <c:pt idx="1237">
                  <c:v>170</c:v>
                </c:pt>
                <c:pt idx="1238">
                  <c:v>170</c:v>
                </c:pt>
                <c:pt idx="1239">
                  <c:v>170</c:v>
                </c:pt>
                <c:pt idx="1240">
                  <c:v>170</c:v>
                </c:pt>
                <c:pt idx="1241">
                  <c:v>170</c:v>
                </c:pt>
                <c:pt idx="1242">
                  <c:v>170</c:v>
                </c:pt>
                <c:pt idx="1243">
                  <c:v>170</c:v>
                </c:pt>
                <c:pt idx="1244">
                  <c:v>170</c:v>
                </c:pt>
                <c:pt idx="1245">
                  <c:v>170</c:v>
                </c:pt>
                <c:pt idx="1246">
                  <c:v>170</c:v>
                </c:pt>
                <c:pt idx="1247">
                  <c:v>170</c:v>
                </c:pt>
                <c:pt idx="1248">
                  <c:v>170</c:v>
                </c:pt>
                <c:pt idx="1249">
                  <c:v>170</c:v>
                </c:pt>
                <c:pt idx="1250">
                  <c:v>170</c:v>
                </c:pt>
                <c:pt idx="1251">
                  <c:v>170</c:v>
                </c:pt>
                <c:pt idx="1252">
                  <c:v>170</c:v>
                </c:pt>
                <c:pt idx="1253">
                  <c:v>170</c:v>
                </c:pt>
                <c:pt idx="1254">
                  <c:v>170</c:v>
                </c:pt>
                <c:pt idx="1255">
                  <c:v>170</c:v>
                </c:pt>
                <c:pt idx="1256">
                  <c:v>170</c:v>
                </c:pt>
                <c:pt idx="1257">
                  <c:v>170</c:v>
                </c:pt>
                <c:pt idx="1258">
                  <c:v>170</c:v>
                </c:pt>
                <c:pt idx="1259">
                  <c:v>170</c:v>
                </c:pt>
                <c:pt idx="1260">
                  <c:v>170</c:v>
                </c:pt>
                <c:pt idx="1261">
                  <c:v>170</c:v>
                </c:pt>
                <c:pt idx="1262">
                  <c:v>170</c:v>
                </c:pt>
                <c:pt idx="1263">
                  <c:v>170</c:v>
                </c:pt>
                <c:pt idx="1264">
                  <c:v>170</c:v>
                </c:pt>
                <c:pt idx="1265">
                  <c:v>170</c:v>
                </c:pt>
                <c:pt idx="1266">
                  <c:v>170</c:v>
                </c:pt>
                <c:pt idx="1267">
                  <c:v>170</c:v>
                </c:pt>
                <c:pt idx="1268">
                  <c:v>170</c:v>
                </c:pt>
                <c:pt idx="1269">
                  <c:v>170</c:v>
                </c:pt>
                <c:pt idx="1270">
                  <c:v>170</c:v>
                </c:pt>
                <c:pt idx="1271">
                  <c:v>170</c:v>
                </c:pt>
                <c:pt idx="1272">
                  <c:v>170</c:v>
                </c:pt>
                <c:pt idx="1273">
                  <c:v>170</c:v>
                </c:pt>
                <c:pt idx="1274">
                  <c:v>170</c:v>
                </c:pt>
                <c:pt idx="1275">
                  <c:v>170</c:v>
                </c:pt>
                <c:pt idx="1276">
                  <c:v>170</c:v>
                </c:pt>
                <c:pt idx="1277">
                  <c:v>170</c:v>
                </c:pt>
                <c:pt idx="1278">
                  <c:v>170</c:v>
                </c:pt>
                <c:pt idx="1279">
                  <c:v>170</c:v>
                </c:pt>
                <c:pt idx="1280">
                  <c:v>170</c:v>
                </c:pt>
                <c:pt idx="1281">
                  <c:v>170</c:v>
                </c:pt>
                <c:pt idx="1282">
                  <c:v>170</c:v>
                </c:pt>
                <c:pt idx="1283">
                  <c:v>170</c:v>
                </c:pt>
                <c:pt idx="1284">
                  <c:v>170</c:v>
                </c:pt>
                <c:pt idx="1285">
                  <c:v>170</c:v>
                </c:pt>
                <c:pt idx="1286">
                  <c:v>170</c:v>
                </c:pt>
                <c:pt idx="1287">
                  <c:v>170</c:v>
                </c:pt>
                <c:pt idx="1288">
                  <c:v>170</c:v>
                </c:pt>
                <c:pt idx="1289">
                  <c:v>170</c:v>
                </c:pt>
                <c:pt idx="1290">
                  <c:v>170</c:v>
                </c:pt>
                <c:pt idx="1291">
                  <c:v>170</c:v>
                </c:pt>
                <c:pt idx="1292">
                  <c:v>169</c:v>
                </c:pt>
                <c:pt idx="1293">
                  <c:v>169</c:v>
                </c:pt>
                <c:pt idx="1294">
                  <c:v>169</c:v>
                </c:pt>
                <c:pt idx="1295">
                  <c:v>169</c:v>
                </c:pt>
                <c:pt idx="1296">
                  <c:v>169</c:v>
                </c:pt>
                <c:pt idx="1297">
                  <c:v>169</c:v>
                </c:pt>
                <c:pt idx="1298">
                  <c:v>169</c:v>
                </c:pt>
                <c:pt idx="1299">
                  <c:v>169</c:v>
                </c:pt>
                <c:pt idx="1300">
                  <c:v>169</c:v>
                </c:pt>
                <c:pt idx="1301">
                  <c:v>169</c:v>
                </c:pt>
                <c:pt idx="1302">
                  <c:v>169</c:v>
                </c:pt>
                <c:pt idx="1303">
                  <c:v>169</c:v>
                </c:pt>
                <c:pt idx="1304">
                  <c:v>169</c:v>
                </c:pt>
                <c:pt idx="1305">
                  <c:v>169</c:v>
                </c:pt>
                <c:pt idx="1306">
                  <c:v>169</c:v>
                </c:pt>
                <c:pt idx="1307">
                  <c:v>169</c:v>
                </c:pt>
                <c:pt idx="1308">
                  <c:v>168</c:v>
                </c:pt>
                <c:pt idx="1309">
                  <c:v>168</c:v>
                </c:pt>
                <c:pt idx="1310">
                  <c:v>168</c:v>
                </c:pt>
                <c:pt idx="1311">
                  <c:v>168</c:v>
                </c:pt>
                <c:pt idx="1312">
                  <c:v>168</c:v>
                </c:pt>
                <c:pt idx="1313">
                  <c:v>168</c:v>
                </c:pt>
                <c:pt idx="1314">
                  <c:v>168</c:v>
                </c:pt>
                <c:pt idx="1315">
                  <c:v>168</c:v>
                </c:pt>
                <c:pt idx="1316">
                  <c:v>168</c:v>
                </c:pt>
                <c:pt idx="1317">
                  <c:v>168</c:v>
                </c:pt>
                <c:pt idx="1318">
                  <c:v>168</c:v>
                </c:pt>
                <c:pt idx="1319">
                  <c:v>168</c:v>
                </c:pt>
                <c:pt idx="1320">
                  <c:v>168</c:v>
                </c:pt>
                <c:pt idx="1321">
                  <c:v>168</c:v>
                </c:pt>
                <c:pt idx="1322">
                  <c:v>168</c:v>
                </c:pt>
                <c:pt idx="1323">
                  <c:v>168</c:v>
                </c:pt>
                <c:pt idx="1324">
                  <c:v>168</c:v>
                </c:pt>
                <c:pt idx="1325">
                  <c:v>168</c:v>
                </c:pt>
                <c:pt idx="1326">
                  <c:v>168</c:v>
                </c:pt>
                <c:pt idx="1327">
                  <c:v>168</c:v>
                </c:pt>
                <c:pt idx="1328">
                  <c:v>168</c:v>
                </c:pt>
                <c:pt idx="1329">
                  <c:v>168</c:v>
                </c:pt>
                <c:pt idx="1330">
                  <c:v>168</c:v>
                </c:pt>
                <c:pt idx="1331">
                  <c:v>168</c:v>
                </c:pt>
                <c:pt idx="1332">
                  <c:v>168</c:v>
                </c:pt>
                <c:pt idx="1333">
                  <c:v>168</c:v>
                </c:pt>
                <c:pt idx="1334">
                  <c:v>168</c:v>
                </c:pt>
                <c:pt idx="1335">
                  <c:v>168</c:v>
                </c:pt>
                <c:pt idx="1336">
                  <c:v>168</c:v>
                </c:pt>
                <c:pt idx="1337">
                  <c:v>168</c:v>
                </c:pt>
                <c:pt idx="1338">
                  <c:v>168</c:v>
                </c:pt>
                <c:pt idx="1339">
                  <c:v>168</c:v>
                </c:pt>
                <c:pt idx="1340">
                  <c:v>168</c:v>
                </c:pt>
                <c:pt idx="1341">
                  <c:v>168</c:v>
                </c:pt>
                <c:pt idx="1342">
                  <c:v>168</c:v>
                </c:pt>
                <c:pt idx="1343">
                  <c:v>168</c:v>
                </c:pt>
                <c:pt idx="1344">
                  <c:v>168</c:v>
                </c:pt>
                <c:pt idx="1345">
                  <c:v>168</c:v>
                </c:pt>
                <c:pt idx="1346">
                  <c:v>168</c:v>
                </c:pt>
                <c:pt idx="1347">
                  <c:v>168</c:v>
                </c:pt>
                <c:pt idx="1348">
                  <c:v>168</c:v>
                </c:pt>
                <c:pt idx="1349">
                  <c:v>168</c:v>
                </c:pt>
                <c:pt idx="1350">
                  <c:v>168</c:v>
                </c:pt>
                <c:pt idx="1351">
                  <c:v>168</c:v>
                </c:pt>
                <c:pt idx="1352">
                  <c:v>168</c:v>
                </c:pt>
                <c:pt idx="1353">
                  <c:v>168</c:v>
                </c:pt>
                <c:pt idx="1354">
                  <c:v>168</c:v>
                </c:pt>
                <c:pt idx="1355">
                  <c:v>168</c:v>
                </c:pt>
                <c:pt idx="1356">
                  <c:v>168</c:v>
                </c:pt>
                <c:pt idx="1357">
                  <c:v>168</c:v>
                </c:pt>
                <c:pt idx="1358">
                  <c:v>168</c:v>
                </c:pt>
                <c:pt idx="1359">
                  <c:v>168</c:v>
                </c:pt>
                <c:pt idx="1360">
                  <c:v>168</c:v>
                </c:pt>
                <c:pt idx="1361">
                  <c:v>168</c:v>
                </c:pt>
                <c:pt idx="1362">
                  <c:v>168</c:v>
                </c:pt>
                <c:pt idx="1363">
                  <c:v>168</c:v>
                </c:pt>
                <c:pt idx="1364">
                  <c:v>168</c:v>
                </c:pt>
                <c:pt idx="1365">
                  <c:v>168</c:v>
                </c:pt>
                <c:pt idx="1366">
                  <c:v>168</c:v>
                </c:pt>
                <c:pt idx="1367">
                  <c:v>168</c:v>
                </c:pt>
                <c:pt idx="1368">
                  <c:v>168</c:v>
                </c:pt>
                <c:pt idx="1369">
                  <c:v>168</c:v>
                </c:pt>
                <c:pt idx="1370">
                  <c:v>168</c:v>
                </c:pt>
                <c:pt idx="1371">
                  <c:v>168</c:v>
                </c:pt>
                <c:pt idx="1372">
                  <c:v>168</c:v>
                </c:pt>
                <c:pt idx="1373">
                  <c:v>168</c:v>
                </c:pt>
                <c:pt idx="1374">
                  <c:v>167</c:v>
                </c:pt>
                <c:pt idx="1375">
                  <c:v>167</c:v>
                </c:pt>
                <c:pt idx="1376">
                  <c:v>167</c:v>
                </c:pt>
                <c:pt idx="1377">
                  <c:v>167</c:v>
                </c:pt>
                <c:pt idx="1378">
                  <c:v>167</c:v>
                </c:pt>
                <c:pt idx="1379">
                  <c:v>167</c:v>
                </c:pt>
                <c:pt idx="1380">
                  <c:v>167</c:v>
                </c:pt>
                <c:pt idx="1381">
                  <c:v>167</c:v>
                </c:pt>
                <c:pt idx="1382">
                  <c:v>167</c:v>
                </c:pt>
                <c:pt idx="1383">
                  <c:v>167</c:v>
                </c:pt>
                <c:pt idx="1384">
                  <c:v>167</c:v>
                </c:pt>
                <c:pt idx="1385">
                  <c:v>167</c:v>
                </c:pt>
                <c:pt idx="1386">
                  <c:v>167</c:v>
                </c:pt>
                <c:pt idx="1387">
                  <c:v>167</c:v>
                </c:pt>
                <c:pt idx="1388">
                  <c:v>167</c:v>
                </c:pt>
                <c:pt idx="1389">
                  <c:v>167</c:v>
                </c:pt>
                <c:pt idx="1390">
                  <c:v>167</c:v>
                </c:pt>
                <c:pt idx="1391">
                  <c:v>167</c:v>
                </c:pt>
                <c:pt idx="1392">
                  <c:v>167</c:v>
                </c:pt>
                <c:pt idx="1393">
                  <c:v>167</c:v>
                </c:pt>
                <c:pt idx="1394">
                  <c:v>167</c:v>
                </c:pt>
                <c:pt idx="1395">
                  <c:v>167</c:v>
                </c:pt>
                <c:pt idx="1396">
                  <c:v>166</c:v>
                </c:pt>
                <c:pt idx="1397">
                  <c:v>167</c:v>
                </c:pt>
                <c:pt idx="1398">
                  <c:v>166</c:v>
                </c:pt>
                <c:pt idx="1399">
                  <c:v>166</c:v>
                </c:pt>
                <c:pt idx="1400">
                  <c:v>166</c:v>
                </c:pt>
                <c:pt idx="1401">
                  <c:v>166</c:v>
                </c:pt>
                <c:pt idx="1402">
                  <c:v>166</c:v>
                </c:pt>
                <c:pt idx="1403">
                  <c:v>166</c:v>
                </c:pt>
                <c:pt idx="1404">
                  <c:v>166</c:v>
                </c:pt>
                <c:pt idx="1405">
                  <c:v>166</c:v>
                </c:pt>
                <c:pt idx="1406">
                  <c:v>166</c:v>
                </c:pt>
                <c:pt idx="1407">
                  <c:v>166</c:v>
                </c:pt>
                <c:pt idx="1408">
                  <c:v>166</c:v>
                </c:pt>
                <c:pt idx="1409">
                  <c:v>166</c:v>
                </c:pt>
                <c:pt idx="1410">
                  <c:v>166</c:v>
                </c:pt>
                <c:pt idx="1411">
                  <c:v>166</c:v>
                </c:pt>
                <c:pt idx="1412">
                  <c:v>166</c:v>
                </c:pt>
                <c:pt idx="1413">
                  <c:v>166</c:v>
                </c:pt>
                <c:pt idx="1414">
                  <c:v>166</c:v>
                </c:pt>
                <c:pt idx="1415">
                  <c:v>166</c:v>
                </c:pt>
                <c:pt idx="1416">
                  <c:v>166</c:v>
                </c:pt>
                <c:pt idx="1417">
                  <c:v>167</c:v>
                </c:pt>
                <c:pt idx="1418">
                  <c:v>167</c:v>
                </c:pt>
                <c:pt idx="1419">
                  <c:v>167</c:v>
                </c:pt>
                <c:pt idx="1420">
                  <c:v>167</c:v>
                </c:pt>
                <c:pt idx="1421">
                  <c:v>166</c:v>
                </c:pt>
                <c:pt idx="1422">
                  <c:v>166</c:v>
                </c:pt>
                <c:pt idx="1423">
                  <c:v>166</c:v>
                </c:pt>
                <c:pt idx="1424">
                  <c:v>166</c:v>
                </c:pt>
                <c:pt idx="1425">
                  <c:v>166</c:v>
                </c:pt>
                <c:pt idx="1426">
                  <c:v>166</c:v>
                </c:pt>
                <c:pt idx="1427">
                  <c:v>166</c:v>
                </c:pt>
                <c:pt idx="1428">
                  <c:v>166</c:v>
                </c:pt>
                <c:pt idx="1429">
                  <c:v>166</c:v>
                </c:pt>
                <c:pt idx="1430">
                  <c:v>166</c:v>
                </c:pt>
                <c:pt idx="1431">
                  <c:v>166</c:v>
                </c:pt>
                <c:pt idx="1432">
                  <c:v>166</c:v>
                </c:pt>
                <c:pt idx="1433">
                  <c:v>166</c:v>
                </c:pt>
                <c:pt idx="1434">
                  <c:v>166</c:v>
                </c:pt>
                <c:pt idx="1435">
                  <c:v>166</c:v>
                </c:pt>
                <c:pt idx="1436">
                  <c:v>166</c:v>
                </c:pt>
                <c:pt idx="1437">
                  <c:v>166</c:v>
                </c:pt>
                <c:pt idx="1438">
                  <c:v>166</c:v>
                </c:pt>
                <c:pt idx="1439">
                  <c:v>166</c:v>
                </c:pt>
                <c:pt idx="1440">
                  <c:v>166</c:v>
                </c:pt>
                <c:pt idx="1441">
                  <c:v>166</c:v>
                </c:pt>
                <c:pt idx="1442">
                  <c:v>166</c:v>
                </c:pt>
                <c:pt idx="1443">
                  <c:v>166</c:v>
                </c:pt>
                <c:pt idx="1444">
                  <c:v>166</c:v>
                </c:pt>
                <c:pt idx="1445">
                  <c:v>166</c:v>
                </c:pt>
                <c:pt idx="1446">
                  <c:v>166</c:v>
                </c:pt>
                <c:pt idx="1447">
                  <c:v>166</c:v>
                </c:pt>
                <c:pt idx="1448">
                  <c:v>166</c:v>
                </c:pt>
                <c:pt idx="1449">
                  <c:v>166</c:v>
                </c:pt>
                <c:pt idx="1450">
                  <c:v>166</c:v>
                </c:pt>
                <c:pt idx="1451">
                  <c:v>166</c:v>
                </c:pt>
                <c:pt idx="1452">
                  <c:v>166</c:v>
                </c:pt>
                <c:pt idx="1453">
                  <c:v>166</c:v>
                </c:pt>
                <c:pt idx="1454">
                  <c:v>166</c:v>
                </c:pt>
                <c:pt idx="1455">
                  <c:v>166</c:v>
                </c:pt>
                <c:pt idx="1456">
                  <c:v>166</c:v>
                </c:pt>
                <c:pt idx="1457">
                  <c:v>166</c:v>
                </c:pt>
                <c:pt idx="1458">
                  <c:v>166</c:v>
                </c:pt>
                <c:pt idx="1459">
                  <c:v>166</c:v>
                </c:pt>
                <c:pt idx="1460">
                  <c:v>166</c:v>
                </c:pt>
                <c:pt idx="1461">
                  <c:v>166</c:v>
                </c:pt>
                <c:pt idx="1462">
                  <c:v>166</c:v>
                </c:pt>
                <c:pt idx="1463">
                  <c:v>166</c:v>
                </c:pt>
                <c:pt idx="1464">
                  <c:v>166</c:v>
                </c:pt>
                <c:pt idx="1465">
                  <c:v>166</c:v>
                </c:pt>
                <c:pt idx="1466">
                  <c:v>166</c:v>
                </c:pt>
                <c:pt idx="1467">
                  <c:v>166</c:v>
                </c:pt>
                <c:pt idx="1468">
                  <c:v>166</c:v>
                </c:pt>
                <c:pt idx="1469">
                  <c:v>166</c:v>
                </c:pt>
                <c:pt idx="1470">
                  <c:v>166</c:v>
                </c:pt>
                <c:pt idx="1471">
                  <c:v>166</c:v>
                </c:pt>
                <c:pt idx="1472">
                  <c:v>166</c:v>
                </c:pt>
                <c:pt idx="1473">
                  <c:v>166</c:v>
                </c:pt>
                <c:pt idx="1474">
                  <c:v>166</c:v>
                </c:pt>
                <c:pt idx="1475">
                  <c:v>166</c:v>
                </c:pt>
                <c:pt idx="1476">
                  <c:v>166</c:v>
                </c:pt>
                <c:pt idx="1477">
                  <c:v>166</c:v>
                </c:pt>
                <c:pt idx="1478">
                  <c:v>166</c:v>
                </c:pt>
                <c:pt idx="1479">
                  <c:v>166</c:v>
                </c:pt>
                <c:pt idx="1480">
                  <c:v>166</c:v>
                </c:pt>
                <c:pt idx="1481">
                  <c:v>166</c:v>
                </c:pt>
                <c:pt idx="1482">
                  <c:v>166</c:v>
                </c:pt>
                <c:pt idx="1483">
                  <c:v>166</c:v>
                </c:pt>
                <c:pt idx="1484">
                  <c:v>166</c:v>
                </c:pt>
                <c:pt idx="1485">
                  <c:v>166</c:v>
                </c:pt>
                <c:pt idx="1486">
                  <c:v>166</c:v>
                </c:pt>
                <c:pt idx="1487">
                  <c:v>166</c:v>
                </c:pt>
                <c:pt idx="1488">
                  <c:v>166</c:v>
                </c:pt>
                <c:pt idx="1489">
                  <c:v>166</c:v>
                </c:pt>
                <c:pt idx="1490">
                  <c:v>166</c:v>
                </c:pt>
                <c:pt idx="1491">
                  <c:v>166</c:v>
                </c:pt>
                <c:pt idx="1492">
                  <c:v>166</c:v>
                </c:pt>
                <c:pt idx="1493">
                  <c:v>166</c:v>
                </c:pt>
                <c:pt idx="1494">
                  <c:v>166</c:v>
                </c:pt>
                <c:pt idx="1495">
                  <c:v>166</c:v>
                </c:pt>
                <c:pt idx="1496">
                  <c:v>166</c:v>
                </c:pt>
                <c:pt idx="1497">
                  <c:v>166</c:v>
                </c:pt>
                <c:pt idx="1498">
                  <c:v>166</c:v>
                </c:pt>
                <c:pt idx="1499">
                  <c:v>166</c:v>
                </c:pt>
                <c:pt idx="1500">
                  <c:v>166</c:v>
                </c:pt>
                <c:pt idx="1501">
                  <c:v>166</c:v>
                </c:pt>
                <c:pt idx="1502">
                  <c:v>166</c:v>
                </c:pt>
                <c:pt idx="1503">
                  <c:v>166</c:v>
                </c:pt>
                <c:pt idx="1504">
                  <c:v>166</c:v>
                </c:pt>
                <c:pt idx="1505">
                  <c:v>166</c:v>
                </c:pt>
                <c:pt idx="1506">
                  <c:v>165</c:v>
                </c:pt>
                <c:pt idx="1507">
                  <c:v>165</c:v>
                </c:pt>
                <c:pt idx="1508">
                  <c:v>165</c:v>
                </c:pt>
                <c:pt idx="1509">
                  <c:v>165</c:v>
                </c:pt>
                <c:pt idx="1510">
                  <c:v>165</c:v>
                </c:pt>
                <c:pt idx="1511">
                  <c:v>165</c:v>
                </c:pt>
                <c:pt idx="1512">
                  <c:v>165</c:v>
                </c:pt>
                <c:pt idx="1513">
                  <c:v>165</c:v>
                </c:pt>
                <c:pt idx="1514">
                  <c:v>165</c:v>
                </c:pt>
                <c:pt idx="1515">
                  <c:v>165</c:v>
                </c:pt>
                <c:pt idx="1516">
                  <c:v>165</c:v>
                </c:pt>
                <c:pt idx="1517">
                  <c:v>165</c:v>
                </c:pt>
                <c:pt idx="1518">
                  <c:v>165</c:v>
                </c:pt>
                <c:pt idx="1519">
                  <c:v>165</c:v>
                </c:pt>
                <c:pt idx="1520">
                  <c:v>165</c:v>
                </c:pt>
                <c:pt idx="1521">
                  <c:v>165</c:v>
                </c:pt>
                <c:pt idx="1522">
                  <c:v>165</c:v>
                </c:pt>
                <c:pt idx="1523">
                  <c:v>165</c:v>
                </c:pt>
                <c:pt idx="1524">
                  <c:v>165</c:v>
                </c:pt>
                <c:pt idx="1525">
                  <c:v>165</c:v>
                </c:pt>
                <c:pt idx="1526">
                  <c:v>165</c:v>
                </c:pt>
                <c:pt idx="1527">
                  <c:v>165</c:v>
                </c:pt>
                <c:pt idx="1528">
                  <c:v>165</c:v>
                </c:pt>
                <c:pt idx="1529">
                  <c:v>165</c:v>
                </c:pt>
                <c:pt idx="1530">
                  <c:v>165</c:v>
                </c:pt>
                <c:pt idx="1531">
                  <c:v>165</c:v>
                </c:pt>
                <c:pt idx="1532">
                  <c:v>165</c:v>
                </c:pt>
                <c:pt idx="1533">
                  <c:v>165</c:v>
                </c:pt>
                <c:pt idx="1534">
                  <c:v>164</c:v>
                </c:pt>
                <c:pt idx="1535">
                  <c:v>164</c:v>
                </c:pt>
                <c:pt idx="1536">
                  <c:v>164</c:v>
                </c:pt>
                <c:pt idx="1537">
                  <c:v>164</c:v>
                </c:pt>
                <c:pt idx="1538">
                  <c:v>164</c:v>
                </c:pt>
                <c:pt idx="1539">
                  <c:v>164</c:v>
                </c:pt>
                <c:pt idx="1540">
                  <c:v>164</c:v>
                </c:pt>
                <c:pt idx="1541">
                  <c:v>165</c:v>
                </c:pt>
                <c:pt idx="1542">
                  <c:v>165</c:v>
                </c:pt>
                <c:pt idx="1543">
                  <c:v>165</c:v>
                </c:pt>
                <c:pt idx="1544">
                  <c:v>164</c:v>
                </c:pt>
                <c:pt idx="1545">
                  <c:v>164</c:v>
                </c:pt>
                <c:pt idx="1546">
                  <c:v>164</c:v>
                </c:pt>
                <c:pt idx="1547">
                  <c:v>164</c:v>
                </c:pt>
                <c:pt idx="1548">
                  <c:v>164</c:v>
                </c:pt>
                <c:pt idx="1549">
                  <c:v>164</c:v>
                </c:pt>
                <c:pt idx="1550">
                  <c:v>164</c:v>
                </c:pt>
                <c:pt idx="1551">
                  <c:v>164</c:v>
                </c:pt>
                <c:pt idx="1552">
                  <c:v>164</c:v>
                </c:pt>
                <c:pt idx="1553">
                  <c:v>164</c:v>
                </c:pt>
                <c:pt idx="1554">
                  <c:v>164</c:v>
                </c:pt>
                <c:pt idx="1555">
                  <c:v>164</c:v>
                </c:pt>
                <c:pt idx="1556">
                  <c:v>164</c:v>
                </c:pt>
                <c:pt idx="1557">
                  <c:v>164</c:v>
                </c:pt>
                <c:pt idx="1558">
                  <c:v>165</c:v>
                </c:pt>
                <c:pt idx="1559">
                  <c:v>164</c:v>
                </c:pt>
                <c:pt idx="1560">
                  <c:v>164</c:v>
                </c:pt>
                <c:pt idx="1561">
                  <c:v>164</c:v>
                </c:pt>
                <c:pt idx="1562">
                  <c:v>164</c:v>
                </c:pt>
                <c:pt idx="1563">
                  <c:v>164</c:v>
                </c:pt>
                <c:pt idx="1564">
                  <c:v>164</c:v>
                </c:pt>
                <c:pt idx="1565">
                  <c:v>164</c:v>
                </c:pt>
                <c:pt idx="1566">
                  <c:v>164</c:v>
                </c:pt>
                <c:pt idx="1567">
                  <c:v>164</c:v>
                </c:pt>
                <c:pt idx="1568">
                  <c:v>164</c:v>
                </c:pt>
                <c:pt idx="1569">
                  <c:v>164</c:v>
                </c:pt>
                <c:pt idx="1570">
                  <c:v>164</c:v>
                </c:pt>
                <c:pt idx="1571">
                  <c:v>164</c:v>
                </c:pt>
                <c:pt idx="1572">
                  <c:v>164</c:v>
                </c:pt>
                <c:pt idx="1573">
                  <c:v>164</c:v>
                </c:pt>
                <c:pt idx="1574">
                  <c:v>164</c:v>
                </c:pt>
                <c:pt idx="1575">
                  <c:v>163</c:v>
                </c:pt>
                <c:pt idx="1576">
                  <c:v>163</c:v>
                </c:pt>
                <c:pt idx="1577">
                  <c:v>163</c:v>
                </c:pt>
                <c:pt idx="1578">
                  <c:v>163</c:v>
                </c:pt>
                <c:pt idx="1579">
                  <c:v>163</c:v>
                </c:pt>
                <c:pt idx="1580">
                  <c:v>163</c:v>
                </c:pt>
                <c:pt idx="1581">
                  <c:v>163</c:v>
                </c:pt>
                <c:pt idx="1582">
                  <c:v>163</c:v>
                </c:pt>
                <c:pt idx="1583">
                  <c:v>163</c:v>
                </c:pt>
                <c:pt idx="1584">
                  <c:v>163</c:v>
                </c:pt>
                <c:pt idx="1585">
                  <c:v>163</c:v>
                </c:pt>
                <c:pt idx="1586">
                  <c:v>163</c:v>
                </c:pt>
                <c:pt idx="1587">
                  <c:v>163</c:v>
                </c:pt>
                <c:pt idx="1588">
                  <c:v>163</c:v>
                </c:pt>
                <c:pt idx="1589">
                  <c:v>163</c:v>
                </c:pt>
                <c:pt idx="1590">
                  <c:v>163</c:v>
                </c:pt>
                <c:pt idx="1591">
                  <c:v>163</c:v>
                </c:pt>
                <c:pt idx="1592">
                  <c:v>163</c:v>
                </c:pt>
                <c:pt idx="1593">
                  <c:v>163</c:v>
                </c:pt>
                <c:pt idx="1594">
                  <c:v>163</c:v>
                </c:pt>
                <c:pt idx="1595">
                  <c:v>163</c:v>
                </c:pt>
                <c:pt idx="1596">
                  <c:v>163</c:v>
                </c:pt>
                <c:pt idx="1597">
                  <c:v>163</c:v>
                </c:pt>
                <c:pt idx="1598">
                  <c:v>163</c:v>
                </c:pt>
                <c:pt idx="1599">
                  <c:v>163</c:v>
                </c:pt>
                <c:pt idx="1600">
                  <c:v>163</c:v>
                </c:pt>
                <c:pt idx="1601">
                  <c:v>163</c:v>
                </c:pt>
                <c:pt idx="1602">
                  <c:v>163</c:v>
                </c:pt>
                <c:pt idx="1603">
                  <c:v>163</c:v>
                </c:pt>
                <c:pt idx="1604">
                  <c:v>163</c:v>
                </c:pt>
                <c:pt idx="1605">
                  <c:v>163</c:v>
                </c:pt>
                <c:pt idx="1606">
                  <c:v>163</c:v>
                </c:pt>
                <c:pt idx="1607">
                  <c:v>163</c:v>
                </c:pt>
                <c:pt idx="1608">
                  <c:v>163</c:v>
                </c:pt>
                <c:pt idx="1609">
                  <c:v>163</c:v>
                </c:pt>
                <c:pt idx="1610">
                  <c:v>163</c:v>
                </c:pt>
                <c:pt idx="1611">
                  <c:v>163</c:v>
                </c:pt>
                <c:pt idx="1612">
                  <c:v>163</c:v>
                </c:pt>
                <c:pt idx="1613">
                  <c:v>163</c:v>
                </c:pt>
                <c:pt idx="1614">
                  <c:v>163</c:v>
                </c:pt>
                <c:pt idx="1615">
                  <c:v>162</c:v>
                </c:pt>
                <c:pt idx="1616">
                  <c:v>162</c:v>
                </c:pt>
                <c:pt idx="1617">
                  <c:v>162</c:v>
                </c:pt>
                <c:pt idx="1618">
                  <c:v>162</c:v>
                </c:pt>
                <c:pt idx="1619">
                  <c:v>162</c:v>
                </c:pt>
                <c:pt idx="1620">
                  <c:v>162</c:v>
                </c:pt>
                <c:pt idx="1621">
                  <c:v>162</c:v>
                </c:pt>
                <c:pt idx="1622">
                  <c:v>162</c:v>
                </c:pt>
                <c:pt idx="1623">
                  <c:v>162</c:v>
                </c:pt>
                <c:pt idx="1624">
                  <c:v>162</c:v>
                </c:pt>
                <c:pt idx="1625">
                  <c:v>162</c:v>
                </c:pt>
                <c:pt idx="1626">
                  <c:v>162</c:v>
                </c:pt>
                <c:pt idx="1627">
                  <c:v>162</c:v>
                </c:pt>
                <c:pt idx="1628">
                  <c:v>162</c:v>
                </c:pt>
                <c:pt idx="1629">
                  <c:v>162</c:v>
                </c:pt>
                <c:pt idx="1630">
                  <c:v>162</c:v>
                </c:pt>
                <c:pt idx="1631">
                  <c:v>162</c:v>
                </c:pt>
                <c:pt idx="1632">
                  <c:v>162</c:v>
                </c:pt>
                <c:pt idx="1633">
                  <c:v>162</c:v>
                </c:pt>
                <c:pt idx="1634">
                  <c:v>162</c:v>
                </c:pt>
                <c:pt idx="1635">
                  <c:v>162</c:v>
                </c:pt>
                <c:pt idx="1636">
                  <c:v>162</c:v>
                </c:pt>
                <c:pt idx="1637">
                  <c:v>162</c:v>
                </c:pt>
                <c:pt idx="1638">
                  <c:v>162</c:v>
                </c:pt>
                <c:pt idx="1639">
                  <c:v>162</c:v>
                </c:pt>
                <c:pt idx="1640">
                  <c:v>162</c:v>
                </c:pt>
                <c:pt idx="1641">
                  <c:v>162</c:v>
                </c:pt>
                <c:pt idx="1642">
                  <c:v>162</c:v>
                </c:pt>
                <c:pt idx="1643">
                  <c:v>162</c:v>
                </c:pt>
                <c:pt idx="1644">
                  <c:v>162</c:v>
                </c:pt>
                <c:pt idx="1645">
                  <c:v>162</c:v>
                </c:pt>
                <c:pt idx="1646">
                  <c:v>162</c:v>
                </c:pt>
                <c:pt idx="1647">
                  <c:v>162</c:v>
                </c:pt>
                <c:pt idx="1648">
                  <c:v>162</c:v>
                </c:pt>
                <c:pt idx="1649">
                  <c:v>162</c:v>
                </c:pt>
                <c:pt idx="1650">
                  <c:v>162</c:v>
                </c:pt>
                <c:pt idx="1651">
                  <c:v>162</c:v>
                </c:pt>
                <c:pt idx="1652">
                  <c:v>162</c:v>
                </c:pt>
                <c:pt idx="1653">
                  <c:v>162</c:v>
                </c:pt>
                <c:pt idx="1654">
                  <c:v>162</c:v>
                </c:pt>
                <c:pt idx="1655">
                  <c:v>162</c:v>
                </c:pt>
                <c:pt idx="1656">
                  <c:v>162</c:v>
                </c:pt>
                <c:pt idx="1657">
                  <c:v>162</c:v>
                </c:pt>
                <c:pt idx="1658">
                  <c:v>162</c:v>
                </c:pt>
                <c:pt idx="1659">
                  <c:v>162</c:v>
                </c:pt>
                <c:pt idx="1660">
                  <c:v>162</c:v>
                </c:pt>
                <c:pt idx="1661">
                  <c:v>162</c:v>
                </c:pt>
                <c:pt idx="1662">
                  <c:v>162</c:v>
                </c:pt>
                <c:pt idx="1663">
                  <c:v>162</c:v>
                </c:pt>
                <c:pt idx="1664">
                  <c:v>162</c:v>
                </c:pt>
                <c:pt idx="1665">
                  <c:v>161</c:v>
                </c:pt>
                <c:pt idx="1666">
                  <c:v>161</c:v>
                </c:pt>
                <c:pt idx="1667">
                  <c:v>161</c:v>
                </c:pt>
                <c:pt idx="1668">
                  <c:v>162</c:v>
                </c:pt>
                <c:pt idx="1669">
                  <c:v>162</c:v>
                </c:pt>
                <c:pt idx="1670">
                  <c:v>162</c:v>
                </c:pt>
                <c:pt idx="1671">
                  <c:v>162</c:v>
                </c:pt>
                <c:pt idx="1672">
                  <c:v>162</c:v>
                </c:pt>
                <c:pt idx="1673">
                  <c:v>162</c:v>
                </c:pt>
                <c:pt idx="1674">
                  <c:v>162</c:v>
                </c:pt>
                <c:pt idx="1675">
                  <c:v>162</c:v>
                </c:pt>
                <c:pt idx="1676">
                  <c:v>162</c:v>
                </c:pt>
                <c:pt idx="1677">
                  <c:v>162</c:v>
                </c:pt>
                <c:pt idx="1678">
                  <c:v>162</c:v>
                </c:pt>
                <c:pt idx="1679">
                  <c:v>162</c:v>
                </c:pt>
                <c:pt idx="1680">
                  <c:v>162</c:v>
                </c:pt>
                <c:pt idx="1681">
                  <c:v>162</c:v>
                </c:pt>
                <c:pt idx="1682">
                  <c:v>162</c:v>
                </c:pt>
                <c:pt idx="1683">
                  <c:v>162</c:v>
                </c:pt>
                <c:pt idx="1684">
                  <c:v>162</c:v>
                </c:pt>
                <c:pt idx="1685">
                  <c:v>162</c:v>
                </c:pt>
                <c:pt idx="1686">
                  <c:v>162</c:v>
                </c:pt>
                <c:pt idx="1687">
                  <c:v>162</c:v>
                </c:pt>
                <c:pt idx="1688">
                  <c:v>162</c:v>
                </c:pt>
                <c:pt idx="1689">
                  <c:v>162</c:v>
                </c:pt>
                <c:pt idx="1690">
                  <c:v>162</c:v>
                </c:pt>
                <c:pt idx="1691">
                  <c:v>162</c:v>
                </c:pt>
                <c:pt idx="1692">
                  <c:v>162</c:v>
                </c:pt>
                <c:pt idx="1693">
                  <c:v>162</c:v>
                </c:pt>
                <c:pt idx="1694">
                  <c:v>162</c:v>
                </c:pt>
                <c:pt idx="1695">
                  <c:v>162</c:v>
                </c:pt>
                <c:pt idx="1696">
                  <c:v>162</c:v>
                </c:pt>
                <c:pt idx="1697">
                  <c:v>162</c:v>
                </c:pt>
                <c:pt idx="1698">
                  <c:v>162</c:v>
                </c:pt>
                <c:pt idx="1699">
                  <c:v>162</c:v>
                </c:pt>
                <c:pt idx="1700">
                  <c:v>162</c:v>
                </c:pt>
                <c:pt idx="1701">
                  <c:v>162</c:v>
                </c:pt>
                <c:pt idx="1702">
                  <c:v>162</c:v>
                </c:pt>
                <c:pt idx="1703">
                  <c:v>162</c:v>
                </c:pt>
                <c:pt idx="1704">
                  <c:v>162</c:v>
                </c:pt>
                <c:pt idx="1705">
                  <c:v>162</c:v>
                </c:pt>
                <c:pt idx="1706">
                  <c:v>162</c:v>
                </c:pt>
                <c:pt idx="1707">
                  <c:v>162</c:v>
                </c:pt>
                <c:pt idx="1708">
                  <c:v>162</c:v>
                </c:pt>
                <c:pt idx="1709">
                  <c:v>162</c:v>
                </c:pt>
                <c:pt idx="1710">
                  <c:v>162</c:v>
                </c:pt>
                <c:pt idx="1711">
                  <c:v>162</c:v>
                </c:pt>
                <c:pt idx="1712">
                  <c:v>162</c:v>
                </c:pt>
                <c:pt idx="1713">
                  <c:v>162</c:v>
                </c:pt>
                <c:pt idx="1714">
                  <c:v>162</c:v>
                </c:pt>
                <c:pt idx="1715">
                  <c:v>162</c:v>
                </c:pt>
                <c:pt idx="1716">
                  <c:v>162</c:v>
                </c:pt>
                <c:pt idx="1717">
                  <c:v>161</c:v>
                </c:pt>
                <c:pt idx="1718">
                  <c:v>161</c:v>
                </c:pt>
                <c:pt idx="1719">
                  <c:v>161</c:v>
                </c:pt>
                <c:pt idx="1720">
                  <c:v>161</c:v>
                </c:pt>
                <c:pt idx="1721">
                  <c:v>161</c:v>
                </c:pt>
                <c:pt idx="1722">
                  <c:v>161</c:v>
                </c:pt>
                <c:pt idx="1723">
                  <c:v>161</c:v>
                </c:pt>
                <c:pt idx="1724">
                  <c:v>161</c:v>
                </c:pt>
                <c:pt idx="1725">
                  <c:v>161</c:v>
                </c:pt>
                <c:pt idx="1726">
                  <c:v>161</c:v>
                </c:pt>
                <c:pt idx="1727">
                  <c:v>161</c:v>
                </c:pt>
                <c:pt idx="1728">
                  <c:v>161</c:v>
                </c:pt>
                <c:pt idx="1729">
                  <c:v>161</c:v>
                </c:pt>
                <c:pt idx="1730">
                  <c:v>161</c:v>
                </c:pt>
                <c:pt idx="1731">
                  <c:v>161</c:v>
                </c:pt>
                <c:pt idx="1732">
                  <c:v>161</c:v>
                </c:pt>
                <c:pt idx="1733">
                  <c:v>161</c:v>
                </c:pt>
                <c:pt idx="1734">
                  <c:v>161</c:v>
                </c:pt>
                <c:pt idx="1735">
                  <c:v>161</c:v>
                </c:pt>
                <c:pt idx="1736">
                  <c:v>161</c:v>
                </c:pt>
                <c:pt idx="1737">
                  <c:v>161</c:v>
                </c:pt>
                <c:pt idx="1738">
                  <c:v>161</c:v>
                </c:pt>
                <c:pt idx="1739">
                  <c:v>161</c:v>
                </c:pt>
                <c:pt idx="1740">
                  <c:v>161</c:v>
                </c:pt>
                <c:pt idx="1741">
                  <c:v>161</c:v>
                </c:pt>
                <c:pt idx="1742">
                  <c:v>161</c:v>
                </c:pt>
                <c:pt idx="1743">
                  <c:v>161</c:v>
                </c:pt>
                <c:pt idx="1744">
                  <c:v>161</c:v>
                </c:pt>
                <c:pt idx="1745">
                  <c:v>161</c:v>
                </c:pt>
                <c:pt idx="1746">
                  <c:v>161</c:v>
                </c:pt>
                <c:pt idx="1747">
                  <c:v>161</c:v>
                </c:pt>
                <c:pt idx="1748">
                  <c:v>161</c:v>
                </c:pt>
                <c:pt idx="1749">
                  <c:v>161</c:v>
                </c:pt>
                <c:pt idx="1750">
                  <c:v>161</c:v>
                </c:pt>
                <c:pt idx="1751">
                  <c:v>161</c:v>
                </c:pt>
                <c:pt idx="1752">
                  <c:v>161</c:v>
                </c:pt>
                <c:pt idx="1753">
                  <c:v>161</c:v>
                </c:pt>
                <c:pt idx="1754">
                  <c:v>161</c:v>
                </c:pt>
                <c:pt idx="1755">
                  <c:v>161</c:v>
                </c:pt>
                <c:pt idx="1756">
                  <c:v>161</c:v>
                </c:pt>
                <c:pt idx="1757">
                  <c:v>161</c:v>
                </c:pt>
                <c:pt idx="1758">
                  <c:v>161</c:v>
                </c:pt>
                <c:pt idx="1759">
                  <c:v>161</c:v>
                </c:pt>
                <c:pt idx="1760">
                  <c:v>161</c:v>
                </c:pt>
                <c:pt idx="1761">
                  <c:v>161</c:v>
                </c:pt>
                <c:pt idx="1762">
                  <c:v>161</c:v>
                </c:pt>
                <c:pt idx="1763">
                  <c:v>161</c:v>
                </c:pt>
                <c:pt idx="1764">
                  <c:v>161</c:v>
                </c:pt>
                <c:pt idx="1765">
                  <c:v>161</c:v>
                </c:pt>
                <c:pt idx="1766">
                  <c:v>161</c:v>
                </c:pt>
                <c:pt idx="1767">
                  <c:v>161</c:v>
                </c:pt>
                <c:pt idx="1768">
                  <c:v>161</c:v>
                </c:pt>
                <c:pt idx="1769">
                  <c:v>161</c:v>
                </c:pt>
                <c:pt idx="1770">
                  <c:v>161</c:v>
                </c:pt>
                <c:pt idx="1771">
                  <c:v>161</c:v>
                </c:pt>
                <c:pt idx="1772">
                  <c:v>161</c:v>
                </c:pt>
                <c:pt idx="1773">
                  <c:v>161</c:v>
                </c:pt>
                <c:pt idx="1774">
                  <c:v>161</c:v>
                </c:pt>
                <c:pt idx="1775">
                  <c:v>161</c:v>
                </c:pt>
                <c:pt idx="1776">
                  <c:v>161</c:v>
                </c:pt>
                <c:pt idx="1777">
                  <c:v>161</c:v>
                </c:pt>
                <c:pt idx="1778">
                  <c:v>160</c:v>
                </c:pt>
                <c:pt idx="1779">
                  <c:v>161</c:v>
                </c:pt>
                <c:pt idx="1780">
                  <c:v>160</c:v>
                </c:pt>
                <c:pt idx="1781">
                  <c:v>160</c:v>
                </c:pt>
                <c:pt idx="1782">
                  <c:v>160</c:v>
                </c:pt>
                <c:pt idx="1783">
                  <c:v>160</c:v>
                </c:pt>
                <c:pt idx="1784">
                  <c:v>160</c:v>
                </c:pt>
                <c:pt idx="1785">
                  <c:v>160</c:v>
                </c:pt>
                <c:pt idx="1786">
                  <c:v>160</c:v>
                </c:pt>
                <c:pt idx="1787">
                  <c:v>160</c:v>
                </c:pt>
                <c:pt idx="1788">
                  <c:v>160</c:v>
                </c:pt>
                <c:pt idx="1789">
                  <c:v>160</c:v>
                </c:pt>
                <c:pt idx="1790">
                  <c:v>160</c:v>
                </c:pt>
                <c:pt idx="1791">
                  <c:v>160</c:v>
                </c:pt>
                <c:pt idx="1792">
                  <c:v>160</c:v>
                </c:pt>
                <c:pt idx="1793">
                  <c:v>160</c:v>
                </c:pt>
                <c:pt idx="1794">
                  <c:v>160</c:v>
                </c:pt>
                <c:pt idx="1795">
                  <c:v>160</c:v>
                </c:pt>
                <c:pt idx="1796">
                  <c:v>160</c:v>
                </c:pt>
                <c:pt idx="1797">
                  <c:v>160</c:v>
                </c:pt>
                <c:pt idx="1798">
                  <c:v>160</c:v>
                </c:pt>
                <c:pt idx="1799">
                  <c:v>160</c:v>
                </c:pt>
                <c:pt idx="1800">
                  <c:v>160</c:v>
                </c:pt>
                <c:pt idx="1801">
                  <c:v>160</c:v>
                </c:pt>
                <c:pt idx="1802">
                  <c:v>160</c:v>
                </c:pt>
                <c:pt idx="1803">
                  <c:v>160</c:v>
                </c:pt>
                <c:pt idx="1804">
                  <c:v>160</c:v>
                </c:pt>
                <c:pt idx="1805">
                  <c:v>160</c:v>
                </c:pt>
                <c:pt idx="1806">
                  <c:v>160</c:v>
                </c:pt>
                <c:pt idx="1807">
                  <c:v>160</c:v>
                </c:pt>
                <c:pt idx="1808">
                  <c:v>160</c:v>
                </c:pt>
                <c:pt idx="1809">
                  <c:v>160</c:v>
                </c:pt>
                <c:pt idx="1810">
                  <c:v>160</c:v>
                </c:pt>
                <c:pt idx="1811">
                  <c:v>160</c:v>
                </c:pt>
                <c:pt idx="1812">
                  <c:v>160</c:v>
                </c:pt>
                <c:pt idx="1813">
                  <c:v>160</c:v>
                </c:pt>
                <c:pt idx="1814">
                  <c:v>160</c:v>
                </c:pt>
                <c:pt idx="1815">
                  <c:v>160</c:v>
                </c:pt>
                <c:pt idx="1816">
                  <c:v>160</c:v>
                </c:pt>
                <c:pt idx="1817">
                  <c:v>160</c:v>
                </c:pt>
                <c:pt idx="1818">
                  <c:v>160</c:v>
                </c:pt>
                <c:pt idx="1819">
                  <c:v>160</c:v>
                </c:pt>
                <c:pt idx="1820">
                  <c:v>160</c:v>
                </c:pt>
                <c:pt idx="1821">
                  <c:v>160</c:v>
                </c:pt>
                <c:pt idx="1822">
                  <c:v>160</c:v>
                </c:pt>
                <c:pt idx="1823">
                  <c:v>160</c:v>
                </c:pt>
                <c:pt idx="1824">
                  <c:v>160</c:v>
                </c:pt>
                <c:pt idx="1825">
                  <c:v>159</c:v>
                </c:pt>
                <c:pt idx="1826">
                  <c:v>159</c:v>
                </c:pt>
                <c:pt idx="1827">
                  <c:v>159</c:v>
                </c:pt>
                <c:pt idx="1828">
                  <c:v>159</c:v>
                </c:pt>
                <c:pt idx="1829">
                  <c:v>159</c:v>
                </c:pt>
                <c:pt idx="1830">
                  <c:v>159</c:v>
                </c:pt>
                <c:pt idx="1831">
                  <c:v>159</c:v>
                </c:pt>
                <c:pt idx="1832">
                  <c:v>159</c:v>
                </c:pt>
                <c:pt idx="1833">
                  <c:v>159</c:v>
                </c:pt>
                <c:pt idx="1834">
                  <c:v>159</c:v>
                </c:pt>
                <c:pt idx="1835">
                  <c:v>159</c:v>
                </c:pt>
                <c:pt idx="1836">
                  <c:v>159</c:v>
                </c:pt>
                <c:pt idx="1837">
                  <c:v>159</c:v>
                </c:pt>
                <c:pt idx="1838">
                  <c:v>159</c:v>
                </c:pt>
                <c:pt idx="1839">
                  <c:v>159</c:v>
                </c:pt>
                <c:pt idx="1840">
                  <c:v>159</c:v>
                </c:pt>
                <c:pt idx="1841">
                  <c:v>159</c:v>
                </c:pt>
                <c:pt idx="1842">
                  <c:v>159</c:v>
                </c:pt>
                <c:pt idx="1843">
                  <c:v>159</c:v>
                </c:pt>
                <c:pt idx="1844">
                  <c:v>159</c:v>
                </c:pt>
                <c:pt idx="1845">
                  <c:v>159</c:v>
                </c:pt>
                <c:pt idx="1846">
                  <c:v>159</c:v>
                </c:pt>
                <c:pt idx="1847">
                  <c:v>159</c:v>
                </c:pt>
                <c:pt idx="1848">
                  <c:v>159</c:v>
                </c:pt>
                <c:pt idx="1849">
                  <c:v>159</c:v>
                </c:pt>
                <c:pt idx="1850">
                  <c:v>159</c:v>
                </c:pt>
                <c:pt idx="1851">
                  <c:v>159</c:v>
                </c:pt>
                <c:pt idx="1852">
                  <c:v>159</c:v>
                </c:pt>
                <c:pt idx="1853">
                  <c:v>159</c:v>
                </c:pt>
                <c:pt idx="1854">
                  <c:v>159</c:v>
                </c:pt>
                <c:pt idx="1855">
                  <c:v>158</c:v>
                </c:pt>
                <c:pt idx="1856">
                  <c:v>158</c:v>
                </c:pt>
                <c:pt idx="1857">
                  <c:v>158</c:v>
                </c:pt>
                <c:pt idx="1858">
                  <c:v>158</c:v>
                </c:pt>
                <c:pt idx="1859">
                  <c:v>158</c:v>
                </c:pt>
                <c:pt idx="1860">
                  <c:v>158</c:v>
                </c:pt>
                <c:pt idx="1861">
                  <c:v>158</c:v>
                </c:pt>
                <c:pt idx="1862">
                  <c:v>158</c:v>
                </c:pt>
                <c:pt idx="1863">
                  <c:v>158</c:v>
                </c:pt>
                <c:pt idx="1864">
                  <c:v>158</c:v>
                </c:pt>
                <c:pt idx="1865">
                  <c:v>158</c:v>
                </c:pt>
                <c:pt idx="1866">
                  <c:v>158</c:v>
                </c:pt>
                <c:pt idx="1867">
                  <c:v>158</c:v>
                </c:pt>
                <c:pt idx="1868">
                  <c:v>158</c:v>
                </c:pt>
                <c:pt idx="1869">
                  <c:v>158</c:v>
                </c:pt>
                <c:pt idx="1870">
                  <c:v>158</c:v>
                </c:pt>
                <c:pt idx="1871">
                  <c:v>158</c:v>
                </c:pt>
                <c:pt idx="1872">
                  <c:v>158</c:v>
                </c:pt>
                <c:pt idx="1873">
                  <c:v>158</c:v>
                </c:pt>
                <c:pt idx="1874">
                  <c:v>158</c:v>
                </c:pt>
                <c:pt idx="1875">
                  <c:v>158</c:v>
                </c:pt>
                <c:pt idx="1876">
                  <c:v>158</c:v>
                </c:pt>
                <c:pt idx="1877">
                  <c:v>158</c:v>
                </c:pt>
                <c:pt idx="1878">
                  <c:v>158</c:v>
                </c:pt>
                <c:pt idx="1879">
                  <c:v>158</c:v>
                </c:pt>
                <c:pt idx="1880">
                  <c:v>158</c:v>
                </c:pt>
                <c:pt idx="1881">
                  <c:v>158</c:v>
                </c:pt>
                <c:pt idx="1882">
                  <c:v>158</c:v>
                </c:pt>
                <c:pt idx="1883">
                  <c:v>158</c:v>
                </c:pt>
                <c:pt idx="1884">
                  <c:v>158</c:v>
                </c:pt>
                <c:pt idx="1885">
                  <c:v>158</c:v>
                </c:pt>
                <c:pt idx="1886">
                  <c:v>158</c:v>
                </c:pt>
                <c:pt idx="1887">
                  <c:v>158</c:v>
                </c:pt>
                <c:pt idx="1888">
                  <c:v>158</c:v>
                </c:pt>
                <c:pt idx="1889">
                  <c:v>158</c:v>
                </c:pt>
                <c:pt idx="1890">
                  <c:v>158</c:v>
                </c:pt>
                <c:pt idx="1891">
                  <c:v>158</c:v>
                </c:pt>
                <c:pt idx="1892">
                  <c:v>158</c:v>
                </c:pt>
                <c:pt idx="1893">
                  <c:v>158</c:v>
                </c:pt>
                <c:pt idx="1894">
                  <c:v>158</c:v>
                </c:pt>
                <c:pt idx="1895">
                  <c:v>158</c:v>
                </c:pt>
                <c:pt idx="1896">
                  <c:v>158</c:v>
                </c:pt>
                <c:pt idx="1897">
                  <c:v>158</c:v>
                </c:pt>
                <c:pt idx="1898">
                  <c:v>158</c:v>
                </c:pt>
                <c:pt idx="1899">
                  <c:v>158</c:v>
                </c:pt>
                <c:pt idx="1900">
                  <c:v>158</c:v>
                </c:pt>
                <c:pt idx="1901">
                  <c:v>158</c:v>
                </c:pt>
                <c:pt idx="1902">
                  <c:v>158</c:v>
                </c:pt>
                <c:pt idx="1903">
                  <c:v>158</c:v>
                </c:pt>
                <c:pt idx="1904">
                  <c:v>158</c:v>
                </c:pt>
                <c:pt idx="1905">
                  <c:v>158</c:v>
                </c:pt>
                <c:pt idx="1906">
                  <c:v>158</c:v>
                </c:pt>
                <c:pt idx="1907">
                  <c:v>158</c:v>
                </c:pt>
                <c:pt idx="1908">
                  <c:v>158</c:v>
                </c:pt>
                <c:pt idx="1909">
                  <c:v>158</c:v>
                </c:pt>
                <c:pt idx="1910">
                  <c:v>158</c:v>
                </c:pt>
                <c:pt idx="1911">
                  <c:v>158</c:v>
                </c:pt>
                <c:pt idx="1912">
                  <c:v>158</c:v>
                </c:pt>
                <c:pt idx="1913">
                  <c:v>158</c:v>
                </c:pt>
                <c:pt idx="1914">
                  <c:v>158</c:v>
                </c:pt>
                <c:pt idx="1915">
                  <c:v>158</c:v>
                </c:pt>
                <c:pt idx="1916">
                  <c:v>158</c:v>
                </c:pt>
                <c:pt idx="1917">
                  <c:v>158</c:v>
                </c:pt>
                <c:pt idx="1918">
                  <c:v>158</c:v>
                </c:pt>
                <c:pt idx="1919">
                  <c:v>158</c:v>
                </c:pt>
                <c:pt idx="1920">
                  <c:v>158</c:v>
                </c:pt>
                <c:pt idx="1921">
                  <c:v>158</c:v>
                </c:pt>
                <c:pt idx="1922">
                  <c:v>158</c:v>
                </c:pt>
                <c:pt idx="1923">
                  <c:v>158</c:v>
                </c:pt>
                <c:pt idx="1924">
                  <c:v>158</c:v>
                </c:pt>
                <c:pt idx="1925">
                  <c:v>158</c:v>
                </c:pt>
                <c:pt idx="1926">
                  <c:v>158</c:v>
                </c:pt>
                <c:pt idx="1927">
                  <c:v>158</c:v>
                </c:pt>
                <c:pt idx="1928">
                  <c:v>158</c:v>
                </c:pt>
                <c:pt idx="1929">
                  <c:v>158</c:v>
                </c:pt>
                <c:pt idx="1930">
                  <c:v>157</c:v>
                </c:pt>
                <c:pt idx="1931">
                  <c:v>157</c:v>
                </c:pt>
                <c:pt idx="1932">
                  <c:v>157</c:v>
                </c:pt>
                <c:pt idx="1933">
                  <c:v>157</c:v>
                </c:pt>
                <c:pt idx="1934">
                  <c:v>157</c:v>
                </c:pt>
                <c:pt idx="1935">
                  <c:v>157</c:v>
                </c:pt>
                <c:pt idx="1936">
                  <c:v>157</c:v>
                </c:pt>
                <c:pt idx="1937">
                  <c:v>157</c:v>
                </c:pt>
                <c:pt idx="1938">
                  <c:v>157</c:v>
                </c:pt>
                <c:pt idx="1939">
                  <c:v>157</c:v>
                </c:pt>
                <c:pt idx="1940">
                  <c:v>157</c:v>
                </c:pt>
                <c:pt idx="1941">
                  <c:v>157</c:v>
                </c:pt>
                <c:pt idx="1942">
                  <c:v>157</c:v>
                </c:pt>
                <c:pt idx="1943">
                  <c:v>157</c:v>
                </c:pt>
                <c:pt idx="1944">
                  <c:v>157</c:v>
                </c:pt>
                <c:pt idx="1945">
                  <c:v>157</c:v>
                </c:pt>
                <c:pt idx="1946">
                  <c:v>158</c:v>
                </c:pt>
                <c:pt idx="1947">
                  <c:v>157</c:v>
                </c:pt>
                <c:pt idx="1948">
                  <c:v>157</c:v>
                </c:pt>
                <c:pt idx="1949">
                  <c:v>157</c:v>
                </c:pt>
                <c:pt idx="1950">
                  <c:v>157</c:v>
                </c:pt>
                <c:pt idx="1951">
                  <c:v>157</c:v>
                </c:pt>
                <c:pt idx="1952">
                  <c:v>157</c:v>
                </c:pt>
                <c:pt idx="1953">
                  <c:v>157</c:v>
                </c:pt>
                <c:pt idx="1954">
                  <c:v>157</c:v>
                </c:pt>
                <c:pt idx="1955">
                  <c:v>157</c:v>
                </c:pt>
                <c:pt idx="1956">
                  <c:v>157</c:v>
                </c:pt>
                <c:pt idx="1957">
                  <c:v>157</c:v>
                </c:pt>
                <c:pt idx="1958">
                  <c:v>157</c:v>
                </c:pt>
                <c:pt idx="1959">
                  <c:v>157</c:v>
                </c:pt>
                <c:pt idx="1960">
                  <c:v>157</c:v>
                </c:pt>
                <c:pt idx="1961">
                  <c:v>157</c:v>
                </c:pt>
                <c:pt idx="1962">
                  <c:v>157</c:v>
                </c:pt>
                <c:pt idx="1963">
                  <c:v>157</c:v>
                </c:pt>
                <c:pt idx="1964">
                  <c:v>157</c:v>
                </c:pt>
                <c:pt idx="1965">
                  <c:v>157</c:v>
                </c:pt>
                <c:pt idx="1966">
                  <c:v>157</c:v>
                </c:pt>
                <c:pt idx="1967">
                  <c:v>157</c:v>
                </c:pt>
                <c:pt idx="1968">
                  <c:v>157</c:v>
                </c:pt>
                <c:pt idx="1969">
                  <c:v>157</c:v>
                </c:pt>
                <c:pt idx="1970">
                  <c:v>157</c:v>
                </c:pt>
                <c:pt idx="1971">
                  <c:v>157</c:v>
                </c:pt>
                <c:pt idx="1972">
                  <c:v>157</c:v>
                </c:pt>
                <c:pt idx="1973">
                  <c:v>157</c:v>
                </c:pt>
                <c:pt idx="1974">
                  <c:v>157</c:v>
                </c:pt>
                <c:pt idx="1975">
                  <c:v>157</c:v>
                </c:pt>
                <c:pt idx="1976">
                  <c:v>157</c:v>
                </c:pt>
                <c:pt idx="1977">
                  <c:v>157</c:v>
                </c:pt>
                <c:pt idx="1978">
                  <c:v>157</c:v>
                </c:pt>
                <c:pt idx="1979">
                  <c:v>157</c:v>
                </c:pt>
                <c:pt idx="1980">
                  <c:v>157</c:v>
                </c:pt>
                <c:pt idx="1981">
                  <c:v>157</c:v>
                </c:pt>
                <c:pt idx="1982">
                  <c:v>157</c:v>
                </c:pt>
                <c:pt idx="1983">
                  <c:v>157</c:v>
                </c:pt>
                <c:pt idx="1984">
                  <c:v>157</c:v>
                </c:pt>
                <c:pt idx="1985">
                  <c:v>157</c:v>
                </c:pt>
                <c:pt idx="1986">
                  <c:v>157</c:v>
                </c:pt>
                <c:pt idx="1987">
                  <c:v>157</c:v>
                </c:pt>
                <c:pt idx="1988">
                  <c:v>157</c:v>
                </c:pt>
                <c:pt idx="1989">
                  <c:v>157</c:v>
                </c:pt>
                <c:pt idx="1990">
                  <c:v>157</c:v>
                </c:pt>
                <c:pt idx="1991">
                  <c:v>157</c:v>
                </c:pt>
                <c:pt idx="1992">
                  <c:v>157</c:v>
                </c:pt>
                <c:pt idx="1993">
                  <c:v>157</c:v>
                </c:pt>
                <c:pt idx="1994">
                  <c:v>157</c:v>
                </c:pt>
                <c:pt idx="1995">
                  <c:v>157</c:v>
                </c:pt>
                <c:pt idx="1996">
                  <c:v>156</c:v>
                </c:pt>
                <c:pt idx="1997">
                  <c:v>156</c:v>
                </c:pt>
                <c:pt idx="1998">
                  <c:v>156</c:v>
                </c:pt>
                <c:pt idx="1999">
                  <c:v>156</c:v>
                </c:pt>
                <c:pt idx="2000">
                  <c:v>156</c:v>
                </c:pt>
                <c:pt idx="2001">
                  <c:v>156</c:v>
                </c:pt>
                <c:pt idx="2002">
                  <c:v>156</c:v>
                </c:pt>
                <c:pt idx="2003">
                  <c:v>156</c:v>
                </c:pt>
                <c:pt idx="2004">
                  <c:v>156</c:v>
                </c:pt>
                <c:pt idx="2005">
                  <c:v>156</c:v>
                </c:pt>
                <c:pt idx="2006">
                  <c:v>156</c:v>
                </c:pt>
                <c:pt idx="2007">
                  <c:v>156</c:v>
                </c:pt>
                <c:pt idx="2008">
                  <c:v>156</c:v>
                </c:pt>
                <c:pt idx="2009">
                  <c:v>156</c:v>
                </c:pt>
                <c:pt idx="2010">
                  <c:v>156</c:v>
                </c:pt>
                <c:pt idx="2011">
                  <c:v>156</c:v>
                </c:pt>
                <c:pt idx="2012">
                  <c:v>156</c:v>
                </c:pt>
                <c:pt idx="2013">
                  <c:v>156</c:v>
                </c:pt>
                <c:pt idx="2014">
                  <c:v>156</c:v>
                </c:pt>
                <c:pt idx="2015">
                  <c:v>156</c:v>
                </c:pt>
                <c:pt idx="2016">
                  <c:v>156</c:v>
                </c:pt>
                <c:pt idx="2017">
                  <c:v>156</c:v>
                </c:pt>
                <c:pt idx="2018">
                  <c:v>156</c:v>
                </c:pt>
                <c:pt idx="2019">
                  <c:v>156</c:v>
                </c:pt>
                <c:pt idx="2020">
                  <c:v>156</c:v>
                </c:pt>
                <c:pt idx="2021">
                  <c:v>156</c:v>
                </c:pt>
                <c:pt idx="2022">
                  <c:v>156</c:v>
                </c:pt>
                <c:pt idx="2023">
                  <c:v>156</c:v>
                </c:pt>
                <c:pt idx="2024">
                  <c:v>156</c:v>
                </c:pt>
                <c:pt idx="2025">
                  <c:v>156</c:v>
                </c:pt>
                <c:pt idx="2026">
                  <c:v>156</c:v>
                </c:pt>
                <c:pt idx="2027">
                  <c:v>156</c:v>
                </c:pt>
                <c:pt idx="2028">
                  <c:v>156</c:v>
                </c:pt>
                <c:pt idx="2029">
                  <c:v>156</c:v>
                </c:pt>
                <c:pt idx="2030">
                  <c:v>156</c:v>
                </c:pt>
                <c:pt idx="2031">
                  <c:v>156</c:v>
                </c:pt>
                <c:pt idx="2032">
                  <c:v>156</c:v>
                </c:pt>
                <c:pt idx="2033">
                  <c:v>156</c:v>
                </c:pt>
                <c:pt idx="2034">
                  <c:v>156</c:v>
                </c:pt>
                <c:pt idx="2035">
                  <c:v>156</c:v>
                </c:pt>
                <c:pt idx="2036">
                  <c:v>156</c:v>
                </c:pt>
                <c:pt idx="2037">
                  <c:v>156</c:v>
                </c:pt>
                <c:pt idx="2038">
                  <c:v>156</c:v>
                </c:pt>
                <c:pt idx="2039">
                  <c:v>156</c:v>
                </c:pt>
                <c:pt idx="2040">
                  <c:v>156</c:v>
                </c:pt>
                <c:pt idx="2041">
                  <c:v>156</c:v>
                </c:pt>
                <c:pt idx="2042">
                  <c:v>156</c:v>
                </c:pt>
                <c:pt idx="2043">
                  <c:v>156</c:v>
                </c:pt>
                <c:pt idx="2044">
                  <c:v>156</c:v>
                </c:pt>
                <c:pt idx="2045">
                  <c:v>156</c:v>
                </c:pt>
                <c:pt idx="2046">
                  <c:v>156</c:v>
                </c:pt>
                <c:pt idx="2047">
                  <c:v>156</c:v>
                </c:pt>
                <c:pt idx="2048">
                  <c:v>156</c:v>
                </c:pt>
                <c:pt idx="2049">
                  <c:v>156</c:v>
                </c:pt>
                <c:pt idx="2050">
                  <c:v>156</c:v>
                </c:pt>
                <c:pt idx="2051">
                  <c:v>156</c:v>
                </c:pt>
                <c:pt idx="2052">
                  <c:v>156</c:v>
                </c:pt>
                <c:pt idx="2053">
                  <c:v>156</c:v>
                </c:pt>
                <c:pt idx="2054">
                  <c:v>156</c:v>
                </c:pt>
                <c:pt idx="2055">
                  <c:v>156</c:v>
                </c:pt>
                <c:pt idx="2056">
                  <c:v>156</c:v>
                </c:pt>
                <c:pt idx="2057">
                  <c:v>156</c:v>
                </c:pt>
                <c:pt idx="2058">
                  <c:v>156</c:v>
                </c:pt>
                <c:pt idx="2059">
                  <c:v>156</c:v>
                </c:pt>
                <c:pt idx="2060">
                  <c:v>156</c:v>
                </c:pt>
                <c:pt idx="2061">
                  <c:v>156</c:v>
                </c:pt>
                <c:pt idx="2062">
                  <c:v>156</c:v>
                </c:pt>
                <c:pt idx="2063">
                  <c:v>156</c:v>
                </c:pt>
                <c:pt idx="2064">
                  <c:v>156</c:v>
                </c:pt>
                <c:pt idx="2065">
                  <c:v>156</c:v>
                </c:pt>
                <c:pt idx="2066">
                  <c:v>156</c:v>
                </c:pt>
                <c:pt idx="2067">
                  <c:v>156</c:v>
                </c:pt>
                <c:pt idx="2068">
                  <c:v>156</c:v>
                </c:pt>
                <c:pt idx="2069">
                  <c:v>156</c:v>
                </c:pt>
                <c:pt idx="2070">
                  <c:v>156</c:v>
                </c:pt>
                <c:pt idx="2071">
                  <c:v>156</c:v>
                </c:pt>
                <c:pt idx="2072">
                  <c:v>156</c:v>
                </c:pt>
                <c:pt idx="2073">
                  <c:v>156</c:v>
                </c:pt>
                <c:pt idx="2074">
                  <c:v>156</c:v>
                </c:pt>
                <c:pt idx="2075">
                  <c:v>156</c:v>
                </c:pt>
                <c:pt idx="2076">
                  <c:v>156</c:v>
                </c:pt>
                <c:pt idx="2077">
                  <c:v>156</c:v>
                </c:pt>
                <c:pt idx="2078">
                  <c:v>156</c:v>
                </c:pt>
                <c:pt idx="2079">
                  <c:v>156</c:v>
                </c:pt>
                <c:pt idx="2080">
                  <c:v>156</c:v>
                </c:pt>
                <c:pt idx="2081">
                  <c:v>156</c:v>
                </c:pt>
                <c:pt idx="2082">
                  <c:v>156</c:v>
                </c:pt>
                <c:pt idx="2083">
                  <c:v>156</c:v>
                </c:pt>
                <c:pt idx="2084">
                  <c:v>156</c:v>
                </c:pt>
                <c:pt idx="2085">
                  <c:v>156</c:v>
                </c:pt>
                <c:pt idx="2086">
                  <c:v>156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155</c:v>
                </c:pt>
                <c:pt idx="2137">
                  <c:v>155</c:v>
                </c:pt>
                <c:pt idx="2138">
                  <c:v>155</c:v>
                </c:pt>
                <c:pt idx="2139">
                  <c:v>155</c:v>
                </c:pt>
                <c:pt idx="2140">
                  <c:v>155</c:v>
                </c:pt>
                <c:pt idx="2141">
                  <c:v>154</c:v>
                </c:pt>
                <c:pt idx="2142">
                  <c:v>154</c:v>
                </c:pt>
                <c:pt idx="2143">
                  <c:v>154</c:v>
                </c:pt>
                <c:pt idx="2144">
                  <c:v>154</c:v>
                </c:pt>
                <c:pt idx="2145">
                  <c:v>154</c:v>
                </c:pt>
                <c:pt idx="2146">
                  <c:v>154</c:v>
                </c:pt>
                <c:pt idx="2147">
                  <c:v>154</c:v>
                </c:pt>
                <c:pt idx="2148">
                  <c:v>154</c:v>
                </c:pt>
                <c:pt idx="2149">
                  <c:v>154</c:v>
                </c:pt>
                <c:pt idx="2150">
                  <c:v>154</c:v>
                </c:pt>
                <c:pt idx="2151">
                  <c:v>154</c:v>
                </c:pt>
                <c:pt idx="2152">
                  <c:v>154</c:v>
                </c:pt>
                <c:pt idx="2153">
                  <c:v>154</c:v>
                </c:pt>
                <c:pt idx="2154">
                  <c:v>154</c:v>
                </c:pt>
                <c:pt idx="2155">
                  <c:v>154</c:v>
                </c:pt>
                <c:pt idx="2156">
                  <c:v>154</c:v>
                </c:pt>
                <c:pt idx="2157">
                  <c:v>154</c:v>
                </c:pt>
                <c:pt idx="2158">
                  <c:v>154</c:v>
                </c:pt>
                <c:pt idx="2159">
                  <c:v>154</c:v>
                </c:pt>
                <c:pt idx="2160">
                  <c:v>154</c:v>
                </c:pt>
                <c:pt idx="2161">
                  <c:v>154</c:v>
                </c:pt>
                <c:pt idx="2162">
                  <c:v>154</c:v>
                </c:pt>
                <c:pt idx="2163">
                  <c:v>154</c:v>
                </c:pt>
                <c:pt idx="2164">
                  <c:v>153</c:v>
                </c:pt>
                <c:pt idx="2165">
                  <c:v>153</c:v>
                </c:pt>
                <c:pt idx="2166">
                  <c:v>153</c:v>
                </c:pt>
                <c:pt idx="2167">
                  <c:v>153</c:v>
                </c:pt>
                <c:pt idx="2168">
                  <c:v>153</c:v>
                </c:pt>
                <c:pt idx="2169">
                  <c:v>153</c:v>
                </c:pt>
                <c:pt idx="2170">
                  <c:v>153</c:v>
                </c:pt>
                <c:pt idx="2171">
                  <c:v>153</c:v>
                </c:pt>
                <c:pt idx="2172">
                  <c:v>153</c:v>
                </c:pt>
                <c:pt idx="2173">
                  <c:v>153</c:v>
                </c:pt>
                <c:pt idx="2174">
                  <c:v>153</c:v>
                </c:pt>
                <c:pt idx="2175">
                  <c:v>153</c:v>
                </c:pt>
                <c:pt idx="2176">
                  <c:v>153</c:v>
                </c:pt>
                <c:pt idx="2177">
                  <c:v>153</c:v>
                </c:pt>
                <c:pt idx="2178">
                  <c:v>153</c:v>
                </c:pt>
                <c:pt idx="2179">
                  <c:v>153</c:v>
                </c:pt>
                <c:pt idx="2180">
                  <c:v>153</c:v>
                </c:pt>
                <c:pt idx="2181">
                  <c:v>153</c:v>
                </c:pt>
                <c:pt idx="2182">
                  <c:v>153</c:v>
                </c:pt>
                <c:pt idx="2183">
                  <c:v>153</c:v>
                </c:pt>
                <c:pt idx="2184">
                  <c:v>153</c:v>
                </c:pt>
                <c:pt idx="2185">
                  <c:v>153</c:v>
                </c:pt>
                <c:pt idx="2186">
                  <c:v>152</c:v>
                </c:pt>
                <c:pt idx="2187">
                  <c:v>152</c:v>
                </c:pt>
                <c:pt idx="2188">
                  <c:v>152</c:v>
                </c:pt>
                <c:pt idx="2189">
                  <c:v>152</c:v>
                </c:pt>
                <c:pt idx="2190">
                  <c:v>152</c:v>
                </c:pt>
                <c:pt idx="2191">
                  <c:v>152</c:v>
                </c:pt>
                <c:pt idx="2192">
                  <c:v>152</c:v>
                </c:pt>
                <c:pt idx="2193">
                  <c:v>152</c:v>
                </c:pt>
                <c:pt idx="2194">
                  <c:v>152</c:v>
                </c:pt>
                <c:pt idx="2195">
                  <c:v>152</c:v>
                </c:pt>
                <c:pt idx="2196">
                  <c:v>152</c:v>
                </c:pt>
                <c:pt idx="2197">
                  <c:v>152</c:v>
                </c:pt>
                <c:pt idx="2198">
                  <c:v>152</c:v>
                </c:pt>
                <c:pt idx="2199">
                  <c:v>152</c:v>
                </c:pt>
                <c:pt idx="2200">
                  <c:v>152</c:v>
                </c:pt>
                <c:pt idx="2201">
                  <c:v>152</c:v>
                </c:pt>
                <c:pt idx="2202">
                  <c:v>152</c:v>
                </c:pt>
                <c:pt idx="2203">
                  <c:v>152</c:v>
                </c:pt>
                <c:pt idx="2204">
                  <c:v>152</c:v>
                </c:pt>
                <c:pt idx="2205">
                  <c:v>152</c:v>
                </c:pt>
                <c:pt idx="2206">
                  <c:v>152</c:v>
                </c:pt>
                <c:pt idx="2207">
                  <c:v>152</c:v>
                </c:pt>
                <c:pt idx="2208">
                  <c:v>152</c:v>
                </c:pt>
                <c:pt idx="2209">
                  <c:v>151</c:v>
                </c:pt>
                <c:pt idx="2210">
                  <c:v>151</c:v>
                </c:pt>
                <c:pt idx="2211">
                  <c:v>151</c:v>
                </c:pt>
                <c:pt idx="2212">
                  <c:v>151</c:v>
                </c:pt>
                <c:pt idx="2213">
                  <c:v>151</c:v>
                </c:pt>
                <c:pt idx="2214">
                  <c:v>151</c:v>
                </c:pt>
                <c:pt idx="2215">
                  <c:v>151</c:v>
                </c:pt>
                <c:pt idx="2216">
                  <c:v>151</c:v>
                </c:pt>
                <c:pt idx="2217">
                  <c:v>151</c:v>
                </c:pt>
                <c:pt idx="2218">
                  <c:v>151</c:v>
                </c:pt>
                <c:pt idx="2219">
                  <c:v>151</c:v>
                </c:pt>
                <c:pt idx="2220">
                  <c:v>151</c:v>
                </c:pt>
                <c:pt idx="2221">
                  <c:v>151</c:v>
                </c:pt>
                <c:pt idx="2222">
                  <c:v>151</c:v>
                </c:pt>
                <c:pt idx="2223">
                  <c:v>151</c:v>
                </c:pt>
                <c:pt idx="2224">
                  <c:v>151</c:v>
                </c:pt>
                <c:pt idx="2225">
                  <c:v>151</c:v>
                </c:pt>
                <c:pt idx="2226">
                  <c:v>151</c:v>
                </c:pt>
                <c:pt idx="2227">
                  <c:v>151</c:v>
                </c:pt>
                <c:pt idx="2228">
                  <c:v>151</c:v>
                </c:pt>
                <c:pt idx="2229">
                  <c:v>151</c:v>
                </c:pt>
                <c:pt idx="2230">
                  <c:v>151</c:v>
                </c:pt>
                <c:pt idx="2231">
                  <c:v>151</c:v>
                </c:pt>
                <c:pt idx="2232">
                  <c:v>151</c:v>
                </c:pt>
                <c:pt idx="2233">
                  <c:v>151</c:v>
                </c:pt>
                <c:pt idx="2234">
                  <c:v>151</c:v>
                </c:pt>
                <c:pt idx="2235">
                  <c:v>151</c:v>
                </c:pt>
                <c:pt idx="2236">
                  <c:v>151</c:v>
                </c:pt>
                <c:pt idx="2237">
                  <c:v>151</c:v>
                </c:pt>
                <c:pt idx="2238">
                  <c:v>151</c:v>
                </c:pt>
                <c:pt idx="2239">
                  <c:v>151</c:v>
                </c:pt>
                <c:pt idx="2240">
                  <c:v>151</c:v>
                </c:pt>
                <c:pt idx="2241">
                  <c:v>151</c:v>
                </c:pt>
                <c:pt idx="2242">
                  <c:v>151</c:v>
                </c:pt>
                <c:pt idx="2243">
                  <c:v>150</c:v>
                </c:pt>
                <c:pt idx="2244">
                  <c:v>150</c:v>
                </c:pt>
                <c:pt idx="2245">
                  <c:v>150</c:v>
                </c:pt>
                <c:pt idx="2246">
                  <c:v>150</c:v>
                </c:pt>
                <c:pt idx="2247">
                  <c:v>150</c:v>
                </c:pt>
                <c:pt idx="2248">
                  <c:v>150</c:v>
                </c:pt>
                <c:pt idx="2249">
                  <c:v>150</c:v>
                </c:pt>
                <c:pt idx="2250">
                  <c:v>150</c:v>
                </c:pt>
                <c:pt idx="2251">
                  <c:v>150</c:v>
                </c:pt>
                <c:pt idx="2252">
                  <c:v>150</c:v>
                </c:pt>
                <c:pt idx="2253">
                  <c:v>150</c:v>
                </c:pt>
                <c:pt idx="2254">
                  <c:v>150</c:v>
                </c:pt>
                <c:pt idx="2255">
                  <c:v>150</c:v>
                </c:pt>
                <c:pt idx="2256">
                  <c:v>150</c:v>
                </c:pt>
                <c:pt idx="2257">
                  <c:v>150</c:v>
                </c:pt>
                <c:pt idx="2258">
                  <c:v>150</c:v>
                </c:pt>
                <c:pt idx="2259">
                  <c:v>150</c:v>
                </c:pt>
                <c:pt idx="2260">
                  <c:v>150</c:v>
                </c:pt>
                <c:pt idx="2261">
                  <c:v>150</c:v>
                </c:pt>
                <c:pt idx="2262">
                  <c:v>150</c:v>
                </c:pt>
                <c:pt idx="2263">
                  <c:v>150</c:v>
                </c:pt>
                <c:pt idx="2264">
                  <c:v>150</c:v>
                </c:pt>
                <c:pt idx="2265">
                  <c:v>150</c:v>
                </c:pt>
                <c:pt idx="2266">
                  <c:v>150</c:v>
                </c:pt>
                <c:pt idx="2267">
                  <c:v>150</c:v>
                </c:pt>
                <c:pt idx="2268">
                  <c:v>149</c:v>
                </c:pt>
                <c:pt idx="2269">
                  <c:v>149</c:v>
                </c:pt>
                <c:pt idx="2270">
                  <c:v>149</c:v>
                </c:pt>
                <c:pt idx="2271">
                  <c:v>149</c:v>
                </c:pt>
                <c:pt idx="2272">
                  <c:v>149</c:v>
                </c:pt>
                <c:pt idx="2273">
                  <c:v>149</c:v>
                </c:pt>
                <c:pt idx="2274">
                  <c:v>149</c:v>
                </c:pt>
                <c:pt idx="2275">
                  <c:v>150</c:v>
                </c:pt>
                <c:pt idx="2276">
                  <c:v>149</c:v>
                </c:pt>
                <c:pt idx="2277">
                  <c:v>149</c:v>
                </c:pt>
                <c:pt idx="2278">
                  <c:v>149</c:v>
                </c:pt>
                <c:pt idx="2279">
                  <c:v>149</c:v>
                </c:pt>
                <c:pt idx="2280">
                  <c:v>149</c:v>
                </c:pt>
                <c:pt idx="2281">
                  <c:v>149</c:v>
                </c:pt>
                <c:pt idx="2282">
                  <c:v>149</c:v>
                </c:pt>
                <c:pt idx="2283">
                  <c:v>149</c:v>
                </c:pt>
                <c:pt idx="2284">
                  <c:v>149</c:v>
                </c:pt>
                <c:pt idx="2285">
                  <c:v>149</c:v>
                </c:pt>
                <c:pt idx="2286">
                  <c:v>149</c:v>
                </c:pt>
                <c:pt idx="2287">
                  <c:v>149</c:v>
                </c:pt>
                <c:pt idx="2288">
                  <c:v>149</c:v>
                </c:pt>
                <c:pt idx="2289">
                  <c:v>149</c:v>
                </c:pt>
                <c:pt idx="2290">
                  <c:v>149</c:v>
                </c:pt>
                <c:pt idx="2291">
                  <c:v>149</c:v>
                </c:pt>
                <c:pt idx="2292">
                  <c:v>149</c:v>
                </c:pt>
                <c:pt idx="2293">
                  <c:v>149</c:v>
                </c:pt>
                <c:pt idx="2294">
                  <c:v>149</c:v>
                </c:pt>
                <c:pt idx="2295">
                  <c:v>149</c:v>
                </c:pt>
                <c:pt idx="2296">
                  <c:v>149</c:v>
                </c:pt>
                <c:pt idx="2297">
                  <c:v>148</c:v>
                </c:pt>
                <c:pt idx="2298">
                  <c:v>148</c:v>
                </c:pt>
                <c:pt idx="2299">
                  <c:v>148</c:v>
                </c:pt>
                <c:pt idx="2300">
                  <c:v>148</c:v>
                </c:pt>
                <c:pt idx="2301">
                  <c:v>148</c:v>
                </c:pt>
                <c:pt idx="2302">
                  <c:v>148</c:v>
                </c:pt>
                <c:pt idx="2303">
                  <c:v>148</c:v>
                </c:pt>
                <c:pt idx="2304">
                  <c:v>148</c:v>
                </c:pt>
                <c:pt idx="2305">
                  <c:v>148</c:v>
                </c:pt>
                <c:pt idx="2306">
                  <c:v>148</c:v>
                </c:pt>
                <c:pt idx="2307">
                  <c:v>148</c:v>
                </c:pt>
                <c:pt idx="2308">
                  <c:v>148</c:v>
                </c:pt>
                <c:pt idx="2309">
                  <c:v>148</c:v>
                </c:pt>
                <c:pt idx="2310">
                  <c:v>148</c:v>
                </c:pt>
                <c:pt idx="2311">
                  <c:v>148</c:v>
                </c:pt>
                <c:pt idx="2312">
                  <c:v>148</c:v>
                </c:pt>
                <c:pt idx="2313">
                  <c:v>148</c:v>
                </c:pt>
                <c:pt idx="2314">
                  <c:v>148</c:v>
                </c:pt>
                <c:pt idx="2315">
                  <c:v>148</c:v>
                </c:pt>
                <c:pt idx="2316">
                  <c:v>148</c:v>
                </c:pt>
                <c:pt idx="2317">
                  <c:v>148</c:v>
                </c:pt>
                <c:pt idx="2318">
                  <c:v>148</c:v>
                </c:pt>
                <c:pt idx="2319">
                  <c:v>148</c:v>
                </c:pt>
                <c:pt idx="2320">
                  <c:v>148</c:v>
                </c:pt>
                <c:pt idx="2321">
                  <c:v>148</c:v>
                </c:pt>
                <c:pt idx="2322">
                  <c:v>148</c:v>
                </c:pt>
                <c:pt idx="2323">
                  <c:v>148</c:v>
                </c:pt>
                <c:pt idx="2324">
                  <c:v>148</c:v>
                </c:pt>
                <c:pt idx="2325">
                  <c:v>148</c:v>
                </c:pt>
                <c:pt idx="2326">
                  <c:v>148</c:v>
                </c:pt>
                <c:pt idx="2327">
                  <c:v>148</c:v>
                </c:pt>
                <c:pt idx="2328">
                  <c:v>148</c:v>
                </c:pt>
                <c:pt idx="2329">
                  <c:v>148</c:v>
                </c:pt>
                <c:pt idx="2330">
                  <c:v>148</c:v>
                </c:pt>
                <c:pt idx="2331">
                  <c:v>148</c:v>
                </c:pt>
                <c:pt idx="2332">
                  <c:v>148</c:v>
                </c:pt>
                <c:pt idx="2333">
                  <c:v>148</c:v>
                </c:pt>
                <c:pt idx="2334">
                  <c:v>148</c:v>
                </c:pt>
                <c:pt idx="2335">
                  <c:v>148</c:v>
                </c:pt>
                <c:pt idx="2336">
                  <c:v>147</c:v>
                </c:pt>
                <c:pt idx="2337">
                  <c:v>147</c:v>
                </c:pt>
                <c:pt idx="2338">
                  <c:v>147</c:v>
                </c:pt>
                <c:pt idx="2339">
                  <c:v>147</c:v>
                </c:pt>
                <c:pt idx="2340">
                  <c:v>147</c:v>
                </c:pt>
                <c:pt idx="2341">
                  <c:v>147</c:v>
                </c:pt>
                <c:pt idx="2342">
                  <c:v>148</c:v>
                </c:pt>
                <c:pt idx="2343">
                  <c:v>148</c:v>
                </c:pt>
                <c:pt idx="2344">
                  <c:v>147</c:v>
                </c:pt>
                <c:pt idx="2345">
                  <c:v>147</c:v>
                </c:pt>
                <c:pt idx="2346">
                  <c:v>147</c:v>
                </c:pt>
                <c:pt idx="2347">
                  <c:v>147</c:v>
                </c:pt>
                <c:pt idx="2348">
                  <c:v>147</c:v>
                </c:pt>
                <c:pt idx="2349">
                  <c:v>147</c:v>
                </c:pt>
                <c:pt idx="2350">
                  <c:v>147</c:v>
                </c:pt>
                <c:pt idx="2351">
                  <c:v>147</c:v>
                </c:pt>
                <c:pt idx="2352">
                  <c:v>147</c:v>
                </c:pt>
                <c:pt idx="2353">
                  <c:v>147</c:v>
                </c:pt>
                <c:pt idx="2354">
                  <c:v>147</c:v>
                </c:pt>
                <c:pt idx="2355">
                  <c:v>147</c:v>
                </c:pt>
                <c:pt idx="2356">
                  <c:v>147</c:v>
                </c:pt>
                <c:pt idx="2357">
                  <c:v>147</c:v>
                </c:pt>
                <c:pt idx="2358">
                  <c:v>147</c:v>
                </c:pt>
                <c:pt idx="2359">
                  <c:v>147</c:v>
                </c:pt>
                <c:pt idx="2360">
                  <c:v>146</c:v>
                </c:pt>
                <c:pt idx="2361">
                  <c:v>147</c:v>
                </c:pt>
                <c:pt idx="2362">
                  <c:v>147</c:v>
                </c:pt>
                <c:pt idx="2363">
                  <c:v>147</c:v>
                </c:pt>
                <c:pt idx="2364">
                  <c:v>146</c:v>
                </c:pt>
                <c:pt idx="2365">
                  <c:v>146</c:v>
                </c:pt>
                <c:pt idx="2366">
                  <c:v>146</c:v>
                </c:pt>
                <c:pt idx="2367">
                  <c:v>146</c:v>
                </c:pt>
                <c:pt idx="2368">
                  <c:v>146</c:v>
                </c:pt>
                <c:pt idx="2369">
                  <c:v>146</c:v>
                </c:pt>
                <c:pt idx="2370">
                  <c:v>146</c:v>
                </c:pt>
                <c:pt idx="2371">
                  <c:v>146</c:v>
                </c:pt>
                <c:pt idx="2372">
                  <c:v>146</c:v>
                </c:pt>
                <c:pt idx="2373">
                  <c:v>146</c:v>
                </c:pt>
                <c:pt idx="2374">
                  <c:v>146</c:v>
                </c:pt>
                <c:pt idx="2375">
                  <c:v>146</c:v>
                </c:pt>
                <c:pt idx="2376">
                  <c:v>146</c:v>
                </c:pt>
                <c:pt idx="2377">
                  <c:v>146</c:v>
                </c:pt>
                <c:pt idx="2378">
                  <c:v>146</c:v>
                </c:pt>
                <c:pt idx="2379">
                  <c:v>146</c:v>
                </c:pt>
                <c:pt idx="2380">
                  <c:v>146</c:v>
                </c:pt>
                <c:pt idx="2381">
                  <c:v>146</c:v>
                </c:pt>
                <c:pt idx="2382">
                  <c:v>146</c:v>
                </c:pt>
                <c:pt idx="2383">
                  <c:v>146</c:v>
                </c:pt>
                <c:pt idx="2384">
                  <c:v>146</c:v>
                </c:pt>
                <c:pt idx="2385">
                  <c:v>146</c:v>
                </c:pt>
                <c:pt idx="2386">
                  <c:v>146</c:v>
                </c:pt>
                <c:pt idx="2387">
                  <c:v>146</c:v>
                </c:pt>
                <c:pt idx="2388">
                  <c:v>146</c:v>
                </c:pt>
                <c:pt idx="2389">
                  <c:v>146</c:v>
                </c:pt>
                <c:pt idx="2390">
                  <c:v>146</c:v>
                </c:pt>
                <c:pt idx="2391">
                  <c:v>146</c:v>
                </c:pt>
                <c:pt idx="2392">
                  <c:v>146</c:v>
                </c:pt>
                <c:pt idx="2393">
                  <c:v>146</c:v>
                </c:pt>
                <c:pt idx="2394">
                  <c:v>146</c:v>
                </c:pt>
                <c:pt idx="2395">
                  <c:v>146</c:v>
                </c:pt>
                <c:pt idx="2396">
                  <c:v>146</c:v>
                </c:pt>
                <c:pt idx="2397">
                  <c:v>146</c:v>
                </c:pt>
                <c:pt idx="2398">
                  <c:v>146</c:v>
                </c:pt>
                <c:pt idx="2399">
                  <c:v>146</c:v>
                </c:pt>
                <c:pt idx="2400">
                  <c:v>146</c:v>
                </c:pt>
                <c:pt idx="2401">
                  <c:v>146</c:v>
                </c:pt>
                <c:pt idx="2402">
                  <c:v>146</c:v>
                </c:pt>
                <c:pt idx="2403">
                  <c:v>146</c:v>
                </c:pt>
                <c:pt idx="2404">
                  <c:v>146</c:v>
                </c:pt>
                <c:pt idx="2405">
                  <c:v>146</c:v>
                </c:pt>
                <c:pt idx="2406">
                  <c:v>146</c:v>
                </c:pt>
                <c:pt idx="2407">
                  <c:v>146</c:v>
                </c:pt>
                <c:pt idx="2408">
                  <c:v>146</c:v>
                </c:pt>
                <c:pt idx="2409">
                  <c:v>146</c:v>
                </c:pt>
                <c:pt idx="2410">
                  <c:v>146</c:v>
                </c:pt>
                <c:pt idx="2411">
                  <c:v>146</c:v>
                </c:pt>
                <c:pt idx="2412">
                  <c:v>146</c:v>
                </c:pt>
                <c:pt idx="2413">
                  <c:v>146</c:v>
                </c:pt>
                <c:pt idx="2414">
                  <c:v>146</c:v>
                </c:pt>
                <c:pt idx="2415">
                  <c:v>146</c:v>
                </c:pt>
                <c:pt idx="2416">
                  <c:v>146</c:v>
                </c:pt>
                <c:pt idx="2417">
                  <c:v>146</c:v>
                </c:pt>
                <c:pt idx="2418">
                  <c:v>146</c:v>
                </c:pt>
                <c:pt idx="2419">
                  <c:v>146</c:v>
                </c:pt>
                <c:pt idx="2420">
                  <c:v>146</c:v>
                </c:pt>
                <c:pt idx="2421">
                  <c:v>146</c:v>
                </c:pt>
                <c:pt idx="2422">
                  <c:v>146</c:v>
                </c:pt>
                <c:pt idx="2423">
                  <c:v>146</c:v>
                </c:pt>
                <c:pt idx="2424">
                  <c:v>146</c:v>
                </c:pt>
                <c:pt idx="2425">
                  <c:v>146</c:v>
                </c:pt>
                <c:pt idx="2426">
                  <c:v>146</c:v>
                </c:pt>
                <c:pt idx="2427">
                  <c:v>146</c:v>
                </c:pt>
                <c:pt idx="2428">
                  <c:v>146</c:v>
                </c:pt>
                <c:pt idx="2429">
                  <c:v>145</c:v>
                </c:pt>
                <c:pt idx="2430">
                  <c:v>146</c:v>
                </c:pt>
                <c:pt idx="2431">
                  <c:v>146</c:v>
                </c:pt>
                <c:pt idx="2432">
                  <c:v>146</c:v>
                </c:pt>
                <c:pt idx="2433">
                  <c:v>146</c:v>
                </c:pt>
                <c:pt idx="2434">
                  <c:v>146</c:v>
                </c:pt>
                <c:pt idx="2435">
                  <c:v>145</c:v>
                </c:pt>
                <c:pt idx="2436">
                  <c:v>145</c:v>
                </c:pt>
                <c:pt idx="2437">
                  <c:v>145</c:v>
                </c:pt>
                <c:pt idx="2438">
                  <c:v>145</c:v>
                </c:pt>
                <c:pt idx="2439">
                  <c:v>145</c:v>
                </c:pt>
                <c:pt idx="2440">
                  <c:v>145</c:v>
                </c:pt>
                <c:pt idx="2441">
                  <c:v>145</c:v>
                </c:pt>
                <c:pt idx="2442">
                  <c:v>145</c:v>
                </c:pt>
                <c:pt idx="2443">
                  <c:v>145</c:v>
                </c:pt>
                <c:pt idx="2444">
                  <c:v>145</c:v>
                </c:pt>
                <c:pt idx="2445">
                  <c:v>145</c:v>
                </c:pt>
                <c:pt idx="2446">
                  <c:v>145</c:v>
                </c:pt>
                <c:pt idx="2447">
                  <c:v>145</c:v>
                </c:pt>
                <c:pt idx="2448">
                  <c:v>145</c:v>
                </c:pt>
                <c:pt idx="2449">
                  <c:v>145</c:v>
                </c:pt>
                <c:pt idx="2450">
                  <c:v>145</c:v>
                </c:pt>
                <c:pt idx="2451">
                  <c:v>145</c:v>
                </c:pt>
                <c:pt idx="2452">
                  <c:v>145</c:v>
                </c:pt>
                <c:pt idx="2453">
                  <c:v>145</c:v>
                </c:pt>
                <c:pt idx="2454">
                  <c:v>145</c:v>
                </c:pt>
                <c:pt idx="2455">
                  <c:v>145</c:v>
                </c:pt>
                <c:pt idx="2456">
                  <c:v>145</c:v>
                </c:pt>
                <c:pt idx="2457">
                  <c:v>145</c:v>
                </c:pt>
                <c:pt idx="2458">
                  <c:v>145</c:v>
                </c:pt>
                <c:pt idx="2459">
                  <c:v>145</c:v>
                </c:pt>
                <c:pt idx="2460">
                  <c:v>144</c:v>
                </c:pt>
                <c:pt idx="2461">
                  <c:v>144</c:v>
                </c:pt>
                <c:pt idx="2462">
                  <c:v>144</c:v>
                </c:pt>
                <c:pt idx="2463">
                  <c:v>144</c:v>
                </c:pt>
                <c:pt idx="2464">
                  <c:v>144</c:v>
                </c:pt>
                <c:pt idx="2465">
                  <c:v>144</c:v>
                </c:pt>
                <c:pt idx="2466">
                  <c:v>144</c:v>
                </c:pt>
                <c:pt idx="2467">
                  <c:v>144</c:v>
                </c:pt>
                <c:pt idx="2468">
                  <c:v>144</c:v>
                </c:pt>
                <c:pt idx="2469">
                  <c:v>144</c:v>
                </c:pt>
                <c:pt idx="2470">
                  <c:v>144</c:v>
                </c:pt>
                <c:pt idx="2471">
                  <c:v>144</c:v>
                </c:pt>
                <c:pt idx="2472">
                  <c:v>144</c:v>
                </c:pt>
                <c:pt idx="2473">
                  <c:v>144</c:v>
                </c:pt>
                <c:pt idx="2474">
                  <c:v>144</c:v>
                </c:pt>
                <c:pt idx="2475">
                  <c:v>144</c:v>
                </c:pt>
                <c:pt idx="2476">
                  <c:v>144</c:v>
                </c:pt>
                <c:pt idx="2477">
                  <c:v>144</c:v>
                </c:pt>
                <c:pt idx="2478">
                  <c:v>144</c:v>
                </c:pt>
                <c:pt idx="2479">
                  <c:v>144</c:v>
                </c:pt>
                <c:pt idx="2480">
                  <c:v>144</c:v>
                </c:pt>
                <c:pt idx="2481">
                  <c:v>144</c:v>
                </c:pt>
                <c:pt idx="2482">
                  <c:v>144</c:v>
                </c:pt>
                <c:pt idx="2483">
                  <c:v>144</c:v>
                </c:pt>
                <c:pt idx="2484">
                  <c:v>144</c:v>
                </c:pt>
                <c:pt idx="2485">
                  <c:v>144</c:v>
                </c:pt>
                <c:pt idx="2486">
                  <c:v>144</c:v>
                </c:pt>
                <c:pt idx="2487">
                  <c:v>144</c:v>
                </c:pt>
                <c:pt idx="2488">
                  <c:v>144</c:v>
                </c:pt>
                <c:pt idx="2489">
                  <c:v>144</c:v>
                </c:pt>
                <c:pt idx="2490">
                  <c:v>144</c:v>
                </c:pt>
                <c:pt idx="2491">
                  <c:v>144</c:v>
                </c:pt>
                <c:pt idx="2492">
                  <c:v>144</c:v>
                </c:pt>
                <c:pt idx="2493">
                  <c:v>144</c:v>
                </c:pt>
                <c:pt idx="2494">
                  <c:v>144</c:v>
                </c:pt>
                <c:pt idx="2495">
                  <c:v>144</c:v>
                </c:pt>
                <c:pt idx="2496">
                  <c:v>144</c:v>
                </c:pt>
                <c:pt idx="2497">
                  <c:v>144</c:v>
                </c:pt>
                <c:pt idx="2498">
                  <c:v>144</c:v>
                </c:pt>
                <c:pt idx="2499">
                  <c:v>144</c:v>
                </c:pt>
                <c:pt idx="2500">
                  <c:v>143</c:v>
                </c:pt>
                <c:pt idx="2501">
                  <c:v>143</c:v>
                </c:pt>
                <c:pt idx="2502">
                  <c:v>143</c:v>
                </c:pt>
                <c:pt idx="2503">
                  <c:v>143</c:v>
                </c:pt>
                <c:pt idx="2504">
                  <c:v>143</c:v>
                </c:pt>
                <c:pt idx="2505">
                  <c:v>143</c:v>
                </c:pt>
                <c:pt idx="2506">
                  <c:v>143</c:v>
                </c:pt>
                <c:pt idx="2507">
                  <c:v>143</c:v>
                </c:pt>
                <c:pt idx="2508">
                  <c:v>143</c:v>
                </c:pt>
                <c:pt idx="2509">
                  <c:v>143</c:v>
                </c:pt>
                <c:pt idx="2510">
                  <c:v>143</c:v>
                </c:pt>
                <c:pt idx="2511">
                  <c:v>143</c:v>
                </c:pt>
                <c:pt idx="2512">
                  <c:v>143</c:v>
                </c:pt>
                <c:pt idx="2513">
                  <c:v>143</c:v>
                </c:pt>
                <c:pt idx="2514">
                  <c:v>143</c:v>
                </c:pt>
                <c:pt idx="2515">
                  <c:v>143</c:v>
                </c:pt>
                <c:pt idx="2516">
                  <c:v>143</c:v>
                </c:pt>
                <c:pt idx="2517">
                  <c:v>143</c:v>
                </c:pt>
                <c:pt idx="2518">
                  <c:v>143</c:v>
                </c:pt>
                <c:pt idx="2519">
                  <c:v>143</c:v>
                </c:pt>
                <c:pt idx="2520">
                  <c:v>143</c:v>
                </c:pt>
                <c:pt idx="2521">
                  <c:v>143</c:v>
                </c:pt>
                <c:pt idx="2522">
                  <c:v>143</c:v>
                </c:pt>
                <c:pt idx="2523">
                  <c:v>143</c:v>
                </c:pt>
                <c:pt idx="2524">
                  <c:v>143</c:v>
                </c:pt>
                <c:pt idx="2525">
                  <c:v>143</c:v>
                </c:pt>
                <c:pt idx="2526">
                  <c:v>143</c:v>
                </c:pt>
                <c:pt idx="2527">
                  <c:v>143</c:v>
                </c:pt>
                <c:pt idx="2528">
                  <c:v>143</c:v>
                </c:pt>
                <c:pt idx="2529">
                  <c:v>143</c:v>
                </c:pt>
                <c:pt idx="2530">
                  <c:v>143</c:v>
                </c:pt>
                <c:pt idx="2531">
                  <c:v>143</c:v>
                </c:pt>
                <c:pt idx="2532">
                  <c:v>142</c:v>
                </c:pt>
                <c:pt idx="2533">
                  <c:v>143</c:v>
                </c:pt>
                <c:pt idx="2534">
                  <c:v>142</c:v>
                </c:pt>
                <c:pt idx="2535">
                  <c:v>142</c:v>
                </c:pt>
                <c:pt idx="2536">
                  <c:v>142</c:v>
                </c:pt>
                <c:pt idx="2537">
                  <c:v>142</c:v>
                </c:pt>
                <c:pt idx="2538">
                  <c:v>142</c:v>
                </c:pt>
                <c:pt idx="2539">
                  <c:v>142</c:v>
                </c:pt>
                <c:pt idx="2540">
                  <c:v>142</c:v>
                </c:pt>
                <c:pt idx="2541">
                  <c:v>142</c:v>
                </c:pt>
                <c:pt idx="2542">
                  <c:v>142</c:v>
                </c:pt>
                <c:pt idx="2543">
                  <c:v>142</c:v>
                </c:pt>
                <c:pt idx="2544">
                  <c:v>142</c:v>
                </c:pt>
                <c:pt idx="2545">
                  <c:v>142</c:v>
                </c:pt>
                <c:pt idx="2546">
                  <c:v>142</c:v>
                </c:pt>
                <c:pt idx="2547">
                  <c:v>142</c:v>
                </c:pt>
                <c:pt idx="2548">
                  <c:v>142</c:v>
                </c:pt>
                <c:pt idx="2549">
                  <c:v>142</c:v>
                </c:pt>
                <c:pt idx="2550">
                  <c:v>142</c:v>
                </c:pt>
                <c:pt idx="2551">
                  <c:v>142</c:v>
                </c:pt>
                <c:pt idx="2552">
                  <c:v>142</c:v>
                </c:pt>
                <c:pt idx="2553">
                  <c:v>142</c:v>
                </c:pt>
                <c:pt idx="2554">
                  <c:v>142</c:v>
                </c:pt>
                <c:pt idx="2555">
                  <c:v>142</c:v>
                </c:pt>
                <c:pt idx="2556">
                  <c:v>142</c:v>
                </c:pt>
                <c:pt idx="2557">
                  <c:v>142</c:v>
                </c:pt>
                <c:pt idx="2558">
                  <c:v>142</c:v>
                </c:pt>
                <c:pt idx="2559">
                  <c:v>142</c:v>
                </c:pt>
                <c:pt idx="2560">
                  <c:v>142</c:v>
                </c:pt>
                <c:pt idx="2561">
                  <c:v>142</c:v>
                </c:pt>
                <c:pt idx="2562">
                  <c:v>142</c:v>
                </c:pt>
                <c:pt idx="2563">
                  <c:v>142</c:v>
                </c:pt>
                <c:pt idx="2564">
                  <c:v>142</c:v>
                </c:pt>
                <c:pt idx="2565">
                  <c:v>142</c:v>
                </c:pt>
                <c:pt idx="2566">
                  <c:v>142</c:v>
                </c:pt>
                <c:pt idx="2567">
                  <c:v>142</c:v>
                </c:pt>
                <c:pt idx="2568">
                  <c:v>142</c:v>
                </c:pt>
                <c:pt idx="2569">
                  <c:v>142</c:v>
                </c:pt>
                <c:pt idx="2570">
                  <c:v>142</c:v>
                </c:pt>
                <c:pt idx="2571">
                  <c:v>142</c:v>
                </c:pt>
                <c:pt idx="2572">
                  <c:v>142</c:v>
                </c:pt>
                <c:pt idx="2573">
                  <c:v>142</c:v>
                </c:pt>
                <c:pt idx="2574">
                  <c:v>142</c:v>
                </c:pt>
                <c:pt idx="2575">
                  <c:v>142</c:v>
                </c:pt>
                <c:pt idx="2576">
                  <c:v>143</c:v>
                </c:pt>
                <c:pt idx="2577">
                  <c:v>143</c:v>
                </c:pt>
                <c:pt idx="2578">
                  <c:v>142</c:v>
                </c:pt>
                <c:pt idx="2579">
                  <c:v>142</c:v>
                </c:pt>
                <c:pt idx="2580">
                  <c:v>142</c:v>
                </c:pt>
                <c:pt idx="2581">
                  <c:v>142</c:v>
                </c:pt>
                <c:pt idx="2582">
                  <c:v>142</c:v>
                </c:pt>
                <c:pt idx="2583">
                  <c:v>142</c:v>
                </c:pt>
                <c:pt idx="2584">
                  <c:v>142</c:v>
                </c:pt>
                <c:pt idx="2585">
                  <c:v>142</c:v>
                </c:pt>
                <c:pt idx="2586">
                  <c:v>142</c:v>
                </c:pt>
                <c:pt idx="2587">
                  <c:v>142</c:v>
                </c:pt>
                <c:pt idx="2588">
                  <c:v>142</c:v>
                </c:pt>
                <c:pt idx="2589">
                  <c:v>142</c:v>
                </c:pt>
                <c:pt idx="2590">
                  <c:v>142</c:v>
                </c:pt>
                <c:pt idx="2591">
                  <c:v>142</c:v>
                </c:pt>
                <c:pt idx="2592">
                  <c:v>142</c:v>
                </c:pt>
                <c:pt idx="2593">
                  <c:v>141</c:v>
                </c:pt>
                <c:pt idx="2594">
                  <c:v>141</c:v>
                </c:pt>
                <c:pt idx="2595">
                  <c:v>141</c:v>
                </c:pt>
                <c:pt idx="2596">
                  <c:v>141</c:v>
                </c:pt>
                <c:pt idx="2597">
                  <c:v>141</c:v>
                </c:pt>
                <c:pt idx="2598">
                  <c:v>141</c:v>
                </c:pt>
                <c:pt idx="2599">
                  <c:v>141</c:v>
                </c:pt>
                <c:pt idx="2600">
                  <c:v>141</c:v>
                </c:pt>
                <c:pt idx="2601">
                  <c:v>141</c:v>
                </c:pt>
                <c:pt idx="2602">
                  <c:v>141</c:v>
                </c:pt>
                <c:pt idx="2603">
                  <c:v>141</c:v>
                </c:pt>
                <c:pt idx="2604">
                  <c:v>141</c:v>
                </c:pt>
                <c:pt idx="2605">
                  <c:v>141</c:v>
                </c:pt>
                <c:pt idx="2606">
                  <c:v>141</c:v>
                </c:pt>
                <c:pt idx="2607">
                  <c:v>141</c:v>
                </c:pt>
                <c:pt idx="2608">
                  <c:v>141</c:v>
                </c:pt>
                <c:pt idx="2609">
                  <c:v>141</c:v>
                </c:pt>
                <c:pt idx="2610">
                  <c:v>141</c:v>
                </c:pt>
                <c:pt idx="2611">
                  <c:v>141</c:v>
                </c:pt>
                <c:pt idx="2612">
                  <c:v>141</c:v>
                </c:pt>
                <c:pt idx="2613">
                  <c:v>141</c:v>
                </c:pt>
                <c:pt idx="2614">
                  <c:v>141</c:v>
                </c:pt>
                <c:pt idx="2615">
                  <c:v>141</c:v>
                </c:pt>
                <c:pt idx="2616">
                  <c:v>141</c:v>
                </c:pt>
                <c:pt idx="2617">
                  <c:v>141</c:v>
                </c:pt>
                <c:pt idx="2618">
                  <c:v>141</c:v>
                </c:pt>
                <c:pt idx="2619">
                  <c:v>140</c:v>
                </c:pt>
                <c:pt idx="2620">
                  <c:v>140</c:v>
                </c:pt>
                <c:pt idx="2621">
                  <c:v>140</c:v>
                </c:pt>
                <c:pt idx="2622">
                  <c:v>140</c:v>
                </c:pt>
                <c:pt idx="2623">
                  <c:v>140</c:v>
                </c:pt>
                <c:pt idx="2624">
                  <c:v>140</c:v>
                </c:pt>
                <c:pt idx="2625">
                  <c:v>141</c:v>
                </c:pt>
                <c:pt idx="2626">
                  <c:v>141</c:v>
                </c:pt>
                <c:pt idx="2627">
                  <c:v>140</c:v>
                </c:pt>
                <c:pt idx="2628">
                  <c:v>140</c:v>
                </c:pt>
                <c:pt idx="2629">
                  <c:v>140</c:v>
                </c:pt>
                <c:pt idx="2630">
                  <c:v>140</c:v>
                </c:pt>
                <c:pt idx="2631">
                  <c:v>140</c:v>
                </c:pt>
                <c:pt idx="2632">
                  <c:v>141</c:v>
                </c:pt>
                <c:pt idx="2633">
                  <c:v>141</c:v>
                </c:pt>
                <c:pt idx="2634">
                  <c:v>141</c:v>
                </c:pt>
                <c:pt idx="2635">
                  <c:v>141</c:v>
                </c:pt>
                <c:pt idx="2636">
                  <c:v>141</c:v>
                </c:pt>
                <c:pt idx="2637">
                  <c:v>141</c:v>
                </c:pt>
                <c:pt idx="2638">
                  <c:v>141</c:v>
                </c:pt>
                <c:pt idx="2639">
                  <c:v>141</c:v>
                </c:pt>
                <c:pt idx="2640">
                  <c:v>141</c:v>
                </c:pt>
                <c:pt idx="2641">
                  <c:v>140</c:v>
                </c:pt>
                <c:pt idx="2642">
                  <c:v>140</c:v>
                </c:pt>
                <c:pt idx="2643">
                  <c:v>140</c:v>
                </c:pt>
                <c:pt idx="2644">
                  <c:v>140</c:v>
                </c:pt>
                <c:pt idx="2645">
                  <c:v>140</c:v>
                </c:pt>
                <c:pt idx="2646">
                  <c:v>140</c:v>
                </c:pt>
                <c:pt idx="2647">
                  <c:v>140</c:v>
                </c:pt>
                <c:pt idx="2648">
                  <c:v>140</c:v>
                </c:pt>
                <c:pt idx="2649">
                  <c:v>140</c:v>
                </c:pt>
                <c:pt idx="2650">
                  <c:v>140</c:v>
                </c:pt>
                <c:pt idx="2651">
                  <c:v>140</c:v>
                </c:pt>
                <c:pt idx="2652">
                  <c:v>140</c:v>
                </c:pt>
                <c:pt idx="2653">
                  <c:v>140</c:v>
                </c:pt>
                <c:pt idx="2654">
                  <c:v>140</c:v>
                </c:pt>
                <c:pt idx="2655">
                  <c:v>140</c:v>
                </c:pt>
                <c:pt idx="2656">
                  <c:v>140</c:v>
                </c:pt>
                <c:pt idx="2657">
                  <c:v>140</c:v>
                </c:pt>
                <c:pt idx="2658">
                  <c:v>140</c:v>
                </c:pt>
                <c:pt idx="2659">
                  <c:v>140</c:v>
                </c:pt>
                <c:pt idx="2660">
                  <c:v>140</c:v>
                </c:pt>
                <c:pt idx="2661">
                  <c:v>140</c:v>
                </c:pt>
                <c:pt idx="2662">
                  <c:v>140</c:v>
                </c:pt>
                <c:pt idx="2663">
                  <c:v>140</c:v>
                </c:pt>
                <c:pt idx="2664">
                  <c:v>140</c:v>
                </c:pt>
                <c:pt idx="2665">
                  <c:v>140</c:v>
                </c:pt>
                <c:pt idx="2666">
                  <c:v>140</c:v>
                </c:pt>
                <c:pt idx="2667">
                  <c:v>140</c:v>
                </c:pt>
                <c:pt idx="2668">
                  <c:v>140</c:v>
                </c:pt>
                <c:pt idx="2669">
                  <c:v>140</c:v>
                </c:pt>
                <c:pt idx="2670">
                  <c:v>140</c:v>
                </c:pt>
                <c:pt idx="2671">
                  <c:v>140</c:v>
                </c:pt>
                <c:pt idx="2672">
                  <c:v>140</c:v>
                </c:pt>
                <c:pt idx="2673">
                  <c:v>140</c:v>
                </c:pt>
                <c:pt idx="2674">
                  <c:v>140</c:v>
                </c:pt>
                <c:pt idx="2675">
                  <c:v>139</c:v>
                </c:pt>
                <c:pt idx="2676">
                  <c:v>140</c:v>
                </c:pt>
                <c:pt idx="2677">
                  <c:v>139</c:v>
                </c:pt>
                <c:pt idx="2678">
                  <c:v>140</c:v>
                </c:pt>
                <c:pt idx="2679">
                  <c:v>140</c:v>
                </c:pt>
                <c:pt idx="2680">
                  <c:v>140</c:v>
                </c:pt>
                <c:pt idx="2681">
                  <c:v>140</c:v>
                </c:pt>
                <c:pt idx="2682">
                  <c:v>139</c:v>
                </c:pt>
                <c:pt idx="2683">
                  <c:v>139</c:v>
                </c:pt>
                <c:pt idx="2684">
                  <c:v>139</c:v>
                </c:pt>
                <c:pt idx="2685">
                  <c:v>139</c:v>
                </c:pt>
                <c:pt idx="2686">
                  <c:v>139</c:v>
                </c:pt>
                <c:pt idx="2687">
                  <c:v>139</c:v>
                </c:pt>
                <c:pt idx="2688">
                  <c:v>139</c:v>
                </c:pt>
                <c:pt idx="2689">
                  <c:v>139</c:v>
                </c:pt>
                <c:pt idx="2690">
                  <c:v>139</c:v>
                </c:pt>
                <c:pt idx="2691">
                  <c:v>139</c:v>
                </c:pt>
                <c:pt idx="2692">
                  <c:v>139</c:v>
                </c:pt>
                <c:pt idx="2693">
                  <c:v>139</c:v>
                </c:pt>
                <c:pt idx="2694">
                  <c:v>139</c:v>
                </c:pt>
                <c:pt idx="2695">
                  <c:v>139</c:v>
                </c:pt>
                <c:pt idx="2696">
                  <c:v>139</c:v>
                </c:pt>
                <c:pt idx="2697">
                  <c:v>139</c:v>
                </c:pt>
                <c:pt idx="2698">
                  <c:v>139</c:v>
                </c:pt>
                <c:pt idx="2699">
                  <c:v>139</c:v>
                </c:pt>
                <c:pt idx="2700">
                  <c:v>139</c:v>
                </c:pt>
                <c:pt idx="2701">
                  <c:v>139</c:v>
                </c:pt>
                <c:pt idx="2702">
                  <c:v>139</c:v>
                </c:pt>
                <c:pt idx="2703">
                  <c:v>139</c:v>
                </c:pt>
                <c:pt idx="2704">
                  <c:v>139</c:v>
                </c:pt>
                <c:pt idx="2705">
                  <c:v>140</c:v>
                </c:pt>
                <c:pt idx="2706">
                  <c:v>140</c:v>
                </c:pt>
                <c:pt idx="2707">
                  <c:v>140</c:v>
                </c:pt>
                <c:pt idx="2708">
                  <c:v>140</c:v>
                </c:pt>
                <c:pt idx="2709">
                  <c:v>140</c:v>
                </c:pt>
                <c:pt idx="2710">
                  <c:v>140</c:v>
                </c:pt>
                <c:pt idx="2711">
                  <c:v>139</c:v>
                </c:pt>
                <c:pt idx="2712">
                  <c:v>139</c:v>
                </c:pt>
                <c:pt idx="2713">
                  <c:v>139</c:v>
                </c:pt>
                <c:pt idx="2714">
                  <c:v>139</c:v>
                </c:pt>
                <c:pt idx="2715">
                  <c:v>139</c:v>
                </c:pt>
                <c:pt idx="2716">
                  <c:v>139</c:v>
                </c:pt>
                <c:pt idx="2717">
                  <c:v>139</c:v>
                </c:pt>
                <c:pt idx="2718">
                  <c:v>139</c:v>
                </c:pt>
                <c:pt idx="2719">
                  <c:v>139</c:v>
                </c:pt>
                <c:pt idx="2720">
                  <c:v>139</c:v>
                </c:pt>
                <c:pt idx="2721">
                  <c:v>139</c:v>
                </c:pt>
                <c:pt idx="2722">
                  <c:v>139</c:v>
                </c:pt>
                <c:pt idx="2723">
                  <c:v>139</c:v>
                </c:pt>
                <c:pt idx="2724">
                  <c:v>139</c:v>
                </c:pt>
                <c:pt idx="2725">
                  <c:v>139</c:v>
                </c:pt>
                <c:pt idx="2726">
                  <c:v>139</c:v>
                </c:pt>
                <c:pt idx="2727">
                  <c:v>139</c:v>
                </c:pt>
                <c:pt idx="2728">
                  <c:v>139</c:v>
                </c:pt>
                <c:pt idx="2729">
                  <c:v>139</c:v>
                </c:pt>
                <c:pt idx="2730">
                  <c:v>139</c:v>
                </c:pt>
                <c:pt idx="2731">
                  <c:v>139</c:v>
                </c:pt>
                <c:pt idx="2732">
                  <c:v>139</c:v>
                </c:pt>
                <c:pt idx="2733">
                  <c:v>139</c:v>
                </c:pt>
                <c:pt idx="2734">
                  <c:v>139</c:v>
                </c:pt>
                <c:pt idx="2735">
                  <c:v>139</c:v>
                </c:pt>
                <c:pt idx="2736">
                  <c:v>139</c:v>
                </c:pt>
                <c:pt idx="2737">
                  <c:v>139</c:v>
                </c:pt>
                <c:pt idx="2738">
                  <c:v>139</c:v>
                </c:pt>
                <c:pt idx="2739">
                  <c:v>139</c:v>
                </c:pt>
                <c:pt idx="2740">
                  <c:v>139</c:v>
                </c:pt>
                <c:pt idx="2741">
                  <c:v>139</c:v>
                </c:pt>
                <c:pt idx="2742">
                  <c:v>139</c:v>
                </c:pt>
                <c:pt idx="2743">
                  <c:v>139</c:v>
                </c:pt>
                <c:pt idx="2744">
                  <c:v>139</c:v>
                </c:pt>
                <c:pt idx="2745">
                  <c:v>139</c:v>
                </c:pt>
                <c:pt idx="2746">
                  <c:v>139</c:v>
                </c:pt>
                <c:pt idx="2747">
                  <c:v>139</c:v>
                </c:pt>
                <c:pt idx="2748">
                  <c:v>139</c:v>
                </c:pt>
                <c:pt idx="2749">
                  <c:v>139</c:v>
                </c:pt>
                <c:pt idx="2750">
                  <c:v>139</c:v>
                </c:pt>
                <c:pt idx="2751">
                  <c:v>139</c:v>
                </c:pt>
                <c:pt idx="2752">
                  <c:v>139</c:v>
                </c:pt>
                <c:pt idx="2753">
                  <c:v>139</c:v>
                </c:pt>
                <c:pt idx="2754">
                  <c:v>139</c:v>
                </c:pt>
                <c:pt idx="2755">
                  <c:v>139</c:v>
                </c:pt>
                <c:pt idx="2756">
                  <c:v>139</c:v>
                </c:pt>
                <c:pt idx="2757">
                  <c:v>139</c:v>
                </c:pt>
                <c:pt idx="2758">
                  <c:v>139</c:v>
                </c:pt>
                <c:pt idx="2759">
                  <c:v>139</c:v>
                </c:pt>
                <c:pt idx="2760">
                  <c:v>139</c:v>
                </c:pt>
                <c:pt idx="2761">
                  <c:v>139</c:v>
                </c:pt>
                <c:pt idx="2762">
                  <c:v>139</c:v>
                </c:pt>
                <c:pt idx="2763">
                  <c:v>139</c:v>
                </c:pt>
                <c:pt idx="2764">
                  <c:v>139</c:v>
                </c:pt>
                <c:pt idx="2765">
                  <c:v>139</c:v>
                </c:pt>
                <c:pt idx="2766">
                  <c:v>139</c:v>
                </c:pt>
                <c:pt idx="2767">
                  <c:v>139</c:v>
                </c:pt>
                <c:pt idx="2768">
                  <c:v>139</c:v>
                </c:pt>
                <c:pt idx="2769">
                  <c:v>139</c:v>
                </c:pt>
                <c:pt idx="2770">
                  <c:v>139</c:v>
                </c:pt>
                <c:pt idx="2771">
                  <c:v>139</c:v>
                </c:pt>
                <c:pt idx="2772">
                  <c:v>139</c:v>
                </c:pt>
                <c:pt idx="2773">
                  <c:v>139</c:v>
                </c:pt>
                <c:pt idx="2774">
                  <c:v>139</c:v>
                </c:pt>
                <c:pt idx="2775">
                  <c:v>139</c:v>
                </c:pt>
                <c:pt idx="2776">
                  <c:v>139</c:v>
                </c:pt>
                <c:pt idx="2777">
                  <c:v>139</c:v>
                </c:pt>
                <c:pt idx="2778">
                  <c:v>139</c:v>
                </c:pt>
                <c:pt idx="2779">
                  <c:v>139</c:v>
                </c:pt>
                <c:pt idx="2780">
                  <c:v>139</c:v>
                </c:pt>
                <c:pt idx="2781">
                  <c:v>139</c:v>
                </c:pt>
                <c:pt idx="2782">
                  <c:v>139</c:v>
                </c:pt>
                <c:pt idx="2783">
                  <c:v>139</c:v>
                </c:pt>
                <c:pt idx="2784">
                  <c:v>139</c:v>
                </c:pt>
                <c:pt idx="2785">
                  <c:v>139</c:v>
                </c:pt>
                <c:pt idx="2786">
                  <c:v>139</c:v>
                </c:pt>
                <c:pt idx="2787">
                  <c:v>139</c:v>
                </c:pt>
                <c:pt idx="2788">
                  <c:v>139</c:v>
                </c:pt>
                <c:pt idx="2789">
                  <c:v>138</c:v>
                </c:pt>
                <c:pt idx="2790">
                  <c:v>138</c:v>
                </c:pt>
                <c:pt idx="2791">
                  <c:v>138</c:v>
                </c:pt>
                <c:pt idx="2792">
                  <c:v>138</c:v>
                </c:pt>
                <c:pt idx="2793">
                  <c:v>138</c:v>
                </c:pt>
                <c:pt idx="2794">
                  <c:v>138</c:v>
                </c:pt>
                <c:pt idx="2795">
                  <c:v>138</c:v>
                </c:pt>
                <c:pt idx="2796">
                  <c:v>138</c:v>
                </c:pt>
                <c:pt idx="2797">
                  <c:v>138</c:v>
                </c:pt>
                <c:pt idx="2798">
                  <c:v>138</c:v>
                </c:pt>
                <c:pt idx="2799">
                  <c:v>138</c:v>
                </c:pt>
                <c:pt idx="2800">
                  <c:v>139</c:v>
                </c:pt>
                <c:pt idx="2801">
                  <c:v>139</c:v>
                </c:pt>
                <c:pt idx="2802">
                  <c:v>139</c:v>
                </c:pt>
                <c:pt idx="2803">
                  <c:v>139</c:v>
                </c:pt>
                <c:pt idx="2804">
                  <c:v>139</c:v>
                </c:pt>
                <c:pt idx="2805">
                  <c:v>139</c:v>
                </c:pt>
                <c:pt idx="2806">
                  <c:v>139</c:v>
                </c:pt>
                <c:pt idx="2807">
                  <c:v>139</c:v>
                </c:pt>
                <c:pt idx="2808">
                  <c:v>138</c:v>
                </c:pt>
                <c:pt idx="2809">
                  <c:v>139</c:v>
                </c:pt>
                <c:pt idx="2810">
                  <c:v>138</c:v>
                </c:pt>
                <c:pt idx="2811">
                  <c:v>138</c:v>
                </c:pt>
                <c:pt idx="2812">
                  <c:v>138</c:v>
                </c:pt>
                <c:pt idx="2813">
                  <c:v>138</c:v>
                </c:pt>
                <c:pt idx="2814">
                  <c:v>138</c:v>
                </c:pt>
                <c:pt idx="2815">
                  <c:v>138</c:v>
                </c:pt>
                <c:pt idx="2816">
                  <c:v>138</c:v>
                </c:pt>
                <c:pt idx="2817">
                  <c:v>138</c:v>
                </c:pt>
                <c:pt idx="2818">
                  <c:v>138</c:v>
                </c:pt>
                <c:pt idx="2819">
                  <c:v>138</c:v>
                </c:pt>
                <c:pt idx="2820">
                  <c:v>138</c:v>
                </c:pt>
                <c:pt idx="2821">
                  <c:v>138</c:v>
                </c:pt>
                <c:pt idx="2822">
                  <c:v>138</c:v>
                </c:pt>
                <c:pt idx="2823">
                  <c:v>138</c:v>
                </c:pt>
                <c:pt idx="2824">
                  <c:v>138</c:v>
                </c:pt>
                <c:pt idx="2825">
                  <c:v>138</c:v>
                </c:pt>
                <c:pt idx="2826">
                  <c:v>138</c:v>
                </c:pt>
                <c:pt idx="2827">
                  <c:v>138</c:v>
                </c:pt>
                <c:pt idx="2828">
                  <c:v>138</c:v>
                </c:pt>
                <c:pt idx="2829">
                  <c:v>138</c:v>
                </c:pt>
                <c:pt idx="2830">
                  <c:v>138</c:v>
                </c:pt>
                <c:pt idx="2831">
                  <c:v>138</c:v>
                </c:pt>
                <c:pt idx="2832">
                  <c:v>138</c:v>
                </c:pt>
                <c:pt idx="2833">
                  <c:v>138</c:v>
                </c:pt>
                <c:pt idx="2834">
                  <c:v>138</c:v>
                </c:pt>
                <c:pt idx="2835">
                  <c:v>138</c:v>
                </c:pt>
                <c:pt idx="2836">
                  <c:v>138</c:v>
                </c:pt>
                <c:pt idx="2837">
                  <c:v>138</c:v>
                </c:pt>
                <c:pt idx="2838">
                  <c:v>138</c:v>
                </c:pt>
                <c:pt idx="2839">
                  <c:v>138</c:v>
                </c:pt>
                <c:pt idx="2840">
                  <c:v>138</c:v>
                </c:pt>
                <c:pt idx="2841">
                  <c:v>138</c:v>
                </c:pt>
                <c:pt idx="2842">
                  <c:v>138</c:v>
                </c:pt>
                <c:pt idx="2843">
                  <c:v>138</c:v>
                </c:pt>
                <c:pt idx="2844">
                  <c:v>138</c:v>
                </c:pt>
                <c:pt idx="2845">
                  <c:v>138</c:v>
                </c:pt>
                <c:pt idx="2846">
                  <c:v>138</c:v>
                </c:pt>
                <c:pt idx="2847">
                  <c:v>138</c:v>
                </c:pt>
                <c:pt idx="2848">
                  <c:v>138</c:v>
                </c:pt>
                <c:pt idx="2849">
                  <c:v>138</c:v>
                </c:pt>
                <c:pt idx="2850">
                  <c:v>138</c:v>
                </c:pt>
                <c:pt idx="2851">
                  <c:v>138</c:v>
                </c:pt>
                <c:pt idx="2852">
                  <c:v>138</c:v>
                </c:pt>
                <c:pt idx="2853">
                  <c:v>138</c:v>
                </c:pt>
                <c:pt idx="2854">
                  <c:v>138</c:v>
                </c:pt>
                <c:pt idx="2855">
                  <c:v>138</c:v>
                </c:pt>
                <c:pt idx="2856">
                  <c:v>138</c:v>
                </c:pt>
                <c:pt idx="2857">
                  <c:v>138</c:v>
                </c:pt>
                <c:pt idx="2858">
                  <c:v>138</c:v>
                </c:pt>
                <c:pt idx="2859">
                  <c:v>138</c:v>
                </c:pt>
                <c:pt idx="2860">
                  <c:v>138</c:v>
                </c:pt>
                <c:pt idx="2861">
                  <c:v>138</c:v>
                </c:pt>
                <c:pt idx="2862">
                  <c:v>138</c:v>
                </c:pt>
                <c:pt idx="2863">
                  <c:v>138</c:v>
                </c:pt>
                <c:pt idx="2864">
                  <c:v>138</c:v>
                </c:pt>
                <c:pt idx="2865">
                  <c:v>138</c:v>
                </c:pt>
                <c:pt idx="2866">
                  <c:v>138</c:v>
                </c:pt>
                <c:pt idx="2867">
                  <c:v>138</c:v>
                </c:pt>
                <c:pt idx="2868">
                  <c:v>138</c:v>
                </c:pt>
                <c:pt idx="2869">
                  <c:v>138</c:v>
                </c:pt>
                <c:pt idx="2870">
                  <c:v>138</c:v>
                </c:pt>
                <c:pt idx="2871">
                  <c:v>138</c:v>
                </c:pt>
                <c:pt idx="2872">
                  <c:v>138</c:v>
                </c:pt>
                <c:pt idx="2873">
                  <c:v>138</c:v>
                </c:pt>
                <c:pt idx="2874">
                  <c:v>138</c:v>
                </c:pt>
                <c:pt idx="2875">
                  <c:v>138</c:v>
                </c:pt>
                <c:pt idx="2876">
                  <c:v>137</c:v>
                </c:pt>
                <c:pt idx="2877">
                  <c:v>137</c:v>
                </c:pt>
                <c:pt idx="2878">
                  <c:v>137</c:v>
                </c:pt>
                <c:pt idx="2879">
                  <c:v>138</c:v>
                </c:pt>
                <c:pt idx="2880">
                  <c:v>138</c:v>
                </c:pt>
                <c:pt idx="2881">
                  <c:v>138</c:v>
                </c:pt>
                <c:pt idx="2882">
                  <c:v>138</c:v>
                </c:pt>
                <c:pt idx="2883">
                  <c:v>138</c:v>
                </c:pt>
                <c:pt idx="2884">
                  <c:v>138</c:v>
                </c:pt>
                <c:pt idx="2885">
                  <c:v>138</c:v>
                </c:pt>
                <c:pt idx="2886">
                  <c:v>138</c:v>
                </c:pt>
                <c:pt idx="2887">
                  <c:v>138</c:v>
                </c:pt>
                <c:pt idx="2888">
                  <c:v>138</c:v>
                </c:pt>
                <c:pt idx="2889">
                  <c:v>138</c:v>
                </c:pt>
                <c:pt idx="2890">
                  <c:v>137</c:v>
                </c:pt>
                <c:pt idx="2891">
                  <c:v>137</c:v>
                </c:pt>
                <c:pt idx="2892">
                  <c:v>137</c:v>
                </c:pt>
                <c:pt idx="2893">
                  <c:v>137</c:v>
                </c:pt>
                <c:pt idx="2894">
                  <c:v>137</c:v>
                </c:pt>
                <c:pt idx="2895">
                  <c:v>137</c:v>
                </c:pt>
                <c:pt idx="2896">
                  <c:v>137</c:v>
                </c:pt>
                <c:pt idx="2897">
                  <c:v>137</c:v>
                </c:pt>
                <c:pt idx="2898">
                  <c:v>137</c:v>
                </c:pt>
                <c:pt idx="2899">
                  <c:v>137</c:v>
                </c:pt>
                <c:pt idx="2900">
                  <c:v>137</c:v>
                </c:pt>
                <c:pt idx="2901">
                  <c:v>137</c:v>
                </c:pt>
                <c:pt idx="2902">
                  <c:v>137</c:v>
                </c:pt>
                <c:pt idx="2903">
                  <c:v>137</c:v>
                </c:pt>
                <c:pt idx="2904">
                  <c:v>137</c:v>
                </c:pt>
                <c:pt idx="2905">
                  <c:v>137</c:v>
                </c:pt>
                <c:pt idx="2906">
                  <c:v>137</c:v>
                </c:pt>
                <c:pt idx="2907">
                  <c:v>137</c:v>
                </c:pt>
                <c:pt idx="2908">
                  <c:v>137</c:v>
                </c:pt>
                <c:pt idx="2909">
                  <c:v>137</c:v>
                </c:pt>
                <c:pt idx="2910">
                  <c:v>137</c:v>
                </c:pt>
                <c:pt idx="2911">
                  <c:v>137</c:v>
                </c:pt>
                <c:pt idx="2912">
                  <c:v>137</c:v>
                </c:pt>
                <c:pt idx="2913">
                  <c:v>137</c:v>
                </c:pt>
                <c:pt idx="2914">
                  <c:v>137</c:v>
                </c:pt>
                <c:pt idx="2915">
                  <c:v>137</c:v>
                </c:pt>
                <c:pt idx="2916">
                  <c:v>137</c:v>
                </c:pt>
                <c:pt idx="2917">
                  <c:v>137</c:v>
                </c:pt>
                <c:pt idx="2918">
                  <c:v>137</c:v>
                </c:pt>
                <c:pt idx="2919">
                  <c:v>137</c:v>
                </c:pt>
                <c:pt idx="2920">
                  <c:v>137</c:v>
                </c:pt>
                <c:pt idx="2921">
                  <c:v>137</c:v>
                </c:pt>
                <c:pt idx="2922">
                  <c:v>137</c:v>
                </c:pt>
                <c:pt idx="2923">
                  <c:v>137</c:v>
                </c:pt>
                <c:pt idx="2924">
                  <c:v>137</c:v>
                </c:pt>
                <c:pt idx="2925">
                  <c:v>137</c:v>
                </c:pt>
                <c:pt idx="2926">
                  <c:v>137</c:v>
                </c:pt>
                <c:pt idx="2927">
                  <c:v>137</c:v>
                </c:pt>
                <c:pt idx="2928">
                  <c:v>136</c:v>
                </c:pt>
                <c:pt idx="2929">
                  <c:v>136</c:v>
                </c:pt>
                <c:pt idx="2930">
                  <c:v>136</c:v>
                </c:pt>
                <c:pt idx="2931">
                  <c:v>136</c:v>
                </c:pt>
                <c:pt idx="2932">
                  <c:v>136</c:v>
                </c:pt>
                <c:pt idx="2933">
                  <c:v>136</c:v>
                </c:pt>
                <c:pt idx="2934">
                  <c:v>136</c:v>
                </c:pt>
                <c:pt idx="2935">
                  <c:v>136</c:v>
                </c:pt>
                <c:pt idx="2936">
                  <c:v>136</c:v>
                </c:pt>
                <c:pt idx="2937">
                  <c:v>136</c:v>
                </c:pt>
                <c:pt idx="2938">
                  <c:v>136</c:v>
                </c:pt>
                <c:pt idx="2939">
                  <c:v>136</c:v>
                </c:pt>
                <c:pt idx="2940">
                  <c:v>136</c:v>
                </c:pt>
                <c:pt idx="2941">
                  <c:v>137</c:v>
                </c:pt>
                <c:pt idx="2942">
                  <c:v>137</c:v>
                </c:pt>
                <c:pt idx="2943">
                  <c:v>137</c:v>
                </c:pt>
                <c:pt idx="2944">
                  <c:v>136</c:v>
                </c:pt>
                <c:pt idx="2945">
                  <c:v>136</c:v>
                </c:pt>
                <c:pt idx="2946">
                  <c:v>136</c:v>
                </c:pt>
                <c:pt idx="2947">
                  <c:v>136</c:v>
                </c:pt>
                <c:pt idx="2948">
                  <c:v>136</c:v>
                </c:pt>
                <c:pt idx="2949">
                  <c:v>136</c:v>
                </c:pt>
                <c:pt idx="2950">
                  <c:v>136</c:v>
                </c:pt>
                <c:pt idx="2951">
                  <c:v>136</c:v>
                </c:pt>
                <c:pt idx="2952">
                  <c:v>136</c:v>
                </c:pt>
                <c:pt idx="2953">
                  <c:v>136</c:v>
                </c:pt>
                <c:pt idx="2954">
                  <c:v>136</c:v>
                </c:pt>
                <c:pt idx="2955">
                  <c:v>136</c:v>
                </c:pt>
                <c:pt idx="2956">
                  <c:v>136</c:v>
                </c:pt>
                <c:pt idx="2957">
                  <c:v>136</c:v>
                </c:pt>
                <c:pt idx="2958">
                  <c:v>136</c:v>
                </c:pt>
                <c:pt idx="2959">
                  <c:v>136</c:v>
                </c:pt>
                <c:pt idx="2960">
                  <c:v>136</c:v>
                </c:pt>
                <c:pt idx="2961">
                  <c:v>136</c:v>
                </c:pt>
                <c:pt idx="2962">
                  <c:v>136</c:v>
                </c:pt>
                <c:pt idx="2963">
                  <c:v>136</c:v>
                </c:pt>
                <c:pt idx="2964">
                  <c:v>136</c:v>
                </c:pt>
                <c:pt idx="2965">
                  <c:v>136</c:v>
                </c:pt>
                <c:pt idx="2966">
                  <c:v>136</c:v>
                </c:pt>
                <c:pt idx="2967">
                  <c:v>136</c:v>
                </c:pt>
                <c:pt idx="2968">
                  <c:v>136</c:v>
                </c:pt>
                <c:pt idx="2969">
                  <c:v>135</c:v>
                </c:pt>
                <c:pt idx="2970">
                  <c:v>135</c:v>
                </c:pt>
                <c:pt idx="2971">
                  <c:v>135</c:v>
                </c:pt>
                <c:pt idx="2972">
                  <c:v>135</c:v>
                </c:pt>
                <c:pt idx="2973">
                  <c:v>135</c:v>
                </c:pt>
                <c:pt idx="2974">
                  <c:v>135</c:v>
                </c:pt>
                <c:pt idx="2975">
                  <c:v>135</c:v>
                </c:pt>
                <c:pt idx="2976">
                  <c:v>135</c:v>
                </c:pt>
                <c:pt idx="2977">
                  <c:v>135</c:v>
                </c:pt>
                <c:pt idx="2978">
                  <c:v>135</c:v>
                </c:pt>
                <c:pt idx="2979">
                  <c:v>135</c:v>
                </c:pt>
                <c:pt idx="2980">
                  <c:v>135</c:v>
                </c:pt>
                <c:pt idx="2981">
                  <c:v>135</c:v>
                </c:pt>
                <c:pt idx="2982">
                  <c:v>135</c:v>
                </c:pt>
                <c:pt idx="2983">
                  <c:v>135</c:v>
                </c:pt>
                <c:pt idx="2984">
                  <c:v>135</c:v>
                </c:pt>
                <c:pt idx="2985">
                  <c:v>135</c:v>
                </c:pt>
                <c:pt idx="2986">
                  <c:v>135</c:v>
                </c:pt>
                <c:pt idx="2987">
                  <c:v>135</c:v>
                </c:pt>
                <c:pt idx="2988">
                  <c:v>135</c:v>
                </c:pt>
                <c:pt idx="2989">
                  <c:v>134</c:v>
                </c:pt>
                <c:pt idx="2990">
                  <c:v>134</c:v>
                </c:pt>
                <c:pt idx="2991">
                  <c:v>134</c:v>
                </c:pt>
                <c:pt idx="2992">
                  <c:v>134</c:v>
                </c:pt>
                <c:pt idx="2993">
                  <c:v>134</c:v>
                </c:pt>
                <c:pt idx="2994">
                  <c:v>134</c:v>
                </c:pt>
                <c:pt idx="2995">
                  <c:v>134</c:v>
                </c:pt>
                <c:pt idx="2996">
                  <c:v>134</c:v>
                </c:pt>
                <c:pt idx="2997">
                  <c:v>134</c:v>
                </c:pt>
                <c:pt idx="2998">
                  <c:v>134</c:v>
                </c:pt>
                <c:pt idx="2999">
                  <c:v>134</c:v>
                </c:pt>
                <c:pt idx="3000">
                  <c:v>134</c:v>
                </c:pt>
                <c:pt idx="3001">
                  <c:v>134</c:v>
                </c:pt>
                <c:pt idx="3002">
                  <c:v>134</c:v>
                </c:pt>
                <c:pt idx="3003">
                  <c:v>134</c:v>
                </c:pt>
                <c:pt idx="3004">
                  <c:v>134</c:v>
                </c:pt>
                <c:pt idx="3005">
                  <c:v>134</c:v>
                </c:pt>
                <c:pt idx="3006">
                  <c:v>134</c:v>
                </c:pt>
                <c:pt idx="3007">
                  <c:v>134</c:v>
                </c:pt>
                <c:pt idx="3008">
                  <c:v>134</c:v>
                </c:pt>
                <c:pt idx="3009">
                  <c:v>134</c:v>
                </c:pt>
                <c:pt idx="3010">
                  <c:v>134</c:v>
                </c:pt>
                <c:pt idx="3011">
                  <c:v>134</c:v>
                </c:pt>
                <c:pt idx="3012">
                  <c:v>134</c:v>
                </c:pt>
                <c:pt idx="3013">
                  <c:v>134</c:v>
                </c:pt>
                <c:pt idx="3014">
                  <c:v>134</c:v>
                </c:pt>
                <c:pt idx="3015">
                  <c:v>134</c:v>
                </c:pt>
                <c:pt idx="3016">
                  <c:v>134</c:v>
                </c:pt>
                <c:pt idx="3017">
                  <c:v>134</c:v>
                </c:pt>
                <c:pt idx="3018">
                  <c:v>133</c:v>
                </c:pt>
                <c:pt idx="3019">
                  <c:v>133</c:v>
                </c:pt>
                <c:pt idx="3020">
                  <c:v>133</c:v>
                </c:pt>
                <c:pt idx="3021">
                  <c:v>133</c:v>
                </c:pt>
                <c:pt idx="3022">
                  <c:v>133</c:v>
                </c:pt>
                <c:pt idx="3023">
                  <c:v>133</c:v>
                </c:pt>
                <c:pt idx="3024">
                  <c:v>133</c:v>
                </c:pt>
                <c:pt idx="3025">
                  <c:v>133</c:v>
                </c:pt>
                <c:pt idx="3026">
                  <c:v>133</c:v>
                </c:pt>
                <c:pt idx="3027">
                  <c:v>133</c:v>
                </c:pt>
                <c:pt idx="3028">
                  <c:v>133</c:v>
                </c:pt>
                <c:pt idx="3029">
                  <c:v>133</c:v>
                </c:pt>
                <c:pt idx="3030">
                  <c:v>133</c:v>
                </c:pt>
                <c:pt idx="3031">
                  <c:v>133</c:v>
                </c:pt>
                <c:pt idx="3032">
                  <c:v>133</c:v>
                </c:pt>
                <c:pt idx="3033">
                  <c:v>133</c:v>
                </c:pt>
                <c:pt idx="3034">
                  <c:v>133</c:v>
                </c:pt>
                <c:pt idx="3035">
                  <c:v>133</c:v>
                </c:pt>
                <c:pt idx="3036">
                  <c:v>133</c:v>
                </c:pt>
                <c:pt idx="3037">
                  <c:v>133</c:v>
                </c:pt>
                <c:pt idx="3038">
                  <c:v>133</c:v>
                </c:pt>
                <c:pt idx="3039">
                  <c:v>133</c:v>
                </c:pt>
                <c:pt idx="3040">
                  <c:v>133</c:v>
                </c:pt>
                <c:pt idx="3041">
                  <c:v>132</c:v>
                </c:pt>
                <c:pt idx="3042">
                  <c:v>132</c:v>
                </c:pt>
                <c:pt idx="3043">
                  <c:v>132</c:v>
                </c:pt>
                <c:pt idx="3044">
                  <c:v>132</c:v>
                </c:pt>
                <c:pt idx="3045">
                  <c:v>132</c:v>
                </c:pt>
                <c:pt idx="3046">
                  <c:v>132</c:v>
                </c:pt>
                <c:pt idx="3047">
                  <c:v>132</c:v>
                </c:pt>
                <c:pt idx="3048">
                  <c:v>132</c:v>
                </c:pt>
                <c:pt idx="3049">
                  <c:v>132</c:v>
                </c:pt>
                <c:pt idx="3050">
                  <c:v>132</c:v>
                </c:pt>
                <c:pt idx="3051">
                  <c:v>132</c:v>
                </c:pt>
                <c:pt idx="3052">
                  <c:v>132</c:v>
                </c:pt>
                <c:pt idx="3053">
                  <c:v>132</c:v>
                </c:pt>
                <c:pt idx="3054">
                  <c:v>132</c:v>
                </c:pt>
                <c:pt idx="3055">
                  <c:v>132</c:v>
                </c:pt>
                <c:pt idx="3056">
                  <c:v>132</c:v>
                </c:pt>
                <c:pt idx="3057">
                  <c:v>132</c:v>
                </c:pt>
                <c:pt idx="3058">
                  <c:v>132</c:v>
                </c:pt>
                <c:pt idx="3059">
                  <c:v>132</c:v>
                </c:pt>
                <c:pt idx="3060">
                  <c:v>132</c:v>
                </c:pt>
                <c:pt idx="3061">
                  <c:v>132</c:v>
                </c:pt>
                <c:pt idx="3062">
                  <c:v>132</c:v>
                </c:pt>
                <c:pt idx="3063">
                  <c:v>132</c:v>
                </c:pt>
                <c:pt idx="3064">
                  <c:v>132</c:v>
                </c:pt>
                <c:pt idx="3065">
                  <c:v>132</c:v>
                </c:pt>
                <c:pt idx="3066">
                  <c:v>132</c:v>
                </c:pt>
                <c:pt idx="3067">
                  <c:v>132</c:v>
                </c:pt>
                <c:pt idx="3068">
                  <c:v>132</c:v>
                </c:pt>
                <c:pt idx="3069">
                  <c:v>132</c:v>
                </c:pt>
                <c:pt idx="3070">
                  <c:v>132</c:v>
                </c:pt>
                <c:pt idx="3071">
                  <c:v>132</c:v>
                </c:pt>
                <c:pt idx="3072">
                  <c:v>132</c:v>
                </c:pt>
                <c:pt idx="3073">
                  <c:v>132</c:v>
                </c:pt>
                <c:pt idx="3074">
                  <c:v>132</c:v>
                </c:pt>
                <c:pt idx="3075">
                  <c:v>132</c:v>
                </c:pt>
                <c:pt idx="3076">
                  <c:v>132</c:v>
                </c:pt>
                <c:pt idx="3077">
                  <c:v>132</c:v>
                </c:pt>
                <c:pt idx="3078">
                  <c:v>132</c:v>
                </c:pt>
                <c:pt idx="3079">
                  <c:v>132</c:v>
                </c:pt>
                <c:pt idx="3080">
                  <c:v>132</c:v>
                </c:pt>
                <c:pt idx="3081">
                  <c:v>132</c:v>
                </c:pt>
                <c:pt idx="3082">
                  <c:v>132</c:v>
                </c:pt>
                <c:pt idx="3083">
                  <c:v>132</c:v>
                </c:pt>
                <c:pt idx="3084">
                  <c:v>132</c:v>
                </c:pt>
                <c:pt idx="3085">
                  <c:v>132</c:v>
                </c:pt>
                <c:pt idx="3086">
                  <c:v>132</c:v>
                </c:pt>
                <c:pt idx="3087">
                  <c:v>132</c:v>
                </c:pt>
                <c:pt idx="3088">
                  <c:v>132</c:v>
                </c:pt>
                <c:pt idx="3089">
                  <c:v>132</c:v>
                </c:pt>
                <c:pt idx="3090">
                  <c:v>132</c:v>
                </c:pt>
                <c:pt idx="3091">
                  <c:v>132</c:v>
                </c:pt>
                <c:pt idx="3092">
                  <c:v>132</c:v>
                </c:pt>
                <c:pt idx="3093">
                  <c:v>132</c:v>
                </c:pt>
                <c:pt idx="3094">
                  <c:v>132</c:v>
                </c:pt>
                <c:pt idx="3095">
                  <c:v>132</c:v>
                </c:pt>
                <c:pt idx="3096">
                  <c:v>132</c:v>
                </c:pt>
                <c:pt idx="3097">
                  <c:v>132</c:v>
                </c:pt>
                <c:pt idx="3098">
                  <c:v>132</c:v>
                </c:pt>
                <c:pt idx="3099">
                  <c:v>132</c:v>
                </c:pt>
                <c:pt idx="3100">
                  <c:v>131</c:v>
                </c:pt>
                <c:pt idx="3101">
                  <c:v>131</c:v>
                </c:pt>
                <c:pt idx="3102">
                  <c:v>131</c:v>
                </c:pt>
                <c:pt idx="3103">
                  <c:v>131</c:v>
                </c:pt>
                <c:pt idx="3104">
                  <c:v>131</c:v>
                </c:pt>
                <c:pt idx="3105">
                  <c:v>131</c:v>
                </c:pt>
                <c:pt idx="3106">
                  <c:v>131</c:v>
                </c:pt>
                <c:pt idx="3107">
                  <c:v>131</c:v>
                </c:pt>
                <c:pt idx="3108">
                  <c:v>131</c:v>
                </c:pt>
                <c:pt idx="3109">
                  <c:v>131</c:v>
                </c:pt>
                <c:pt idx="3110">
                  <c:v>131</c:v>
                </c:pt>
                <c:pt idx="3111">
                  <c:v>131</c:v>
                </c:pt>
                <c:pt idx="3112">
                  <c:v>131</c:v>
                </c:pt>
                <c:pt idx="3113">
                  <c:v>131</c:v>
                </c:pt>
                <c:pt idx="3114">
                  <c:v>131</c:v>
                </c:pt>
                <c:pt idx="3115">
                  <c:v>131</c:v>
                </c:pt>
                <c:pt idx="3116">
                  <c:v>131</c:v>
                </c:pt>
                <c:pt idx="3117">
                  <c:v>131</c:v>
                </c:pt>
                <c:pt idx="3118">
                  <c:v>131</c:v>
                </c:pt>
                <c:pt idx="3119">
                  <c:v>131</c:v>
                </c:pt>
                <c:pt idx="3120">
                  <c:v>131</c:v>
                </c:pt>
                <c:pt idx="3121">
                  <c:v>131</c:v>
                </c:pt>
                <c:pt idx="3122">
                  <c:v>131</c:v>
                </c:pt>
                <c:pt idx="3123">
                  <c:v>131</c:v>
                </c:pt>
                <c:pt idx="3124">
                  <c:v>131</c:v>
                </c:pt>
                <c:pt idx="3125">
                  <c:v>131</c:v>
                </c:pt>
                <c:pt idx="3126">
                  <c:v>131</c:v>
                </c:pt>
                <c:pt idx="3127">
                  <c:v>131</c:v>
                </c:pt>
                <c:pt idx="3128">
                  <c:v>131</c:v>
                </c:pt>
                <c:pt idx="3129">
                  <c:v>131</c:v>
                </c:pt>
                <c:pt idx="3130">
                  <c:v>131</c:v>
                </c:pt>
                <c:pt idx="3131">
                  <c:v>131</c:v>
                </c:pt>
                <c:pt idx="3132">
                  <c:v>131</c:v>
                </c:pt>
                <c:pt idx="3133">
                  <c:v>131</c:v>
                </c:pt>
                <c:pt idx="3134">
                  <c:v>131</c:v>
                </c:pt>
                <c:pt idx="3135">
                  <c:v>131</c:v>
                </c:pt>
                <c:pt idx="3136">
                  <c:v>131</c:v>
                </c:pt>
                <c:pt idx="3137">
                  <c:v>131</c:v>
                </c:pt>
                <c:pt idx="3138">
                  <c:v>131</c:v>
                </c:pt>
                <c:pt idx="3139">
                  <c:v>131</c:v>
                </c:pt>
                <c:pt idx="3140">
                  <c:v>131</c:v>
                </c:pt>
                <c:pt idx="3141">
                  <c:v>131</c:v>
                </c:pt>
                <c:pt idx="3142">
                  <c:v>131</c:v>
                </c:pt>
                <c:pt idx="3143">
                  <c:v>131</c:v>
                </c:pt>
                <c:pt idx="3144">
                  <c:v>131</c:v>
                </c:pt>
                <c:pt idx="3145">
                  <c:v>131</c:v>
                </c:pt>
                <c:pt idx="3146">
                  <c:v>131</c:v>
                </c:pt>
                <c:pt idx="3147">
                  <c:v>131</c:v>
                </c:pt>
                <c:pt idx="3148">
                  <c:v>131</c:v>
                </c:pt>
                <c:pt idx="3149">
                  <c:v>131</c:v>
                </c:pt>
                <c:pt idx="3150">
                  <c:v>131</c:v>
                </c:pt>
                <c:pt idx="3151">
                  <c:v>131</c:v>
                </c:pt>
                <c:pt idx="3152">
                  <c:v>131</c:v>
                </c:pt>
                <c:pt idx="3153">
                  <c:v>131</c:v>
                </c:pt>
                <c:pt idx="3154">
                  <c:v>131</c:v>
                </c:pt>
                <c:pt idx="3155">
                  <c:v>131</c:v>
                </c:pt>
                <c:pt idx="3156">
                  <c:v>131</c:v>
                </c:pt>
                <c:pt idx="3157">
                  <c:v>131</c:v>
                </c:pt>
                <c:pt idx="3158">
                  <c:v>131</c:v>
                </c:pt>
                <c:pt idx="3159">
                  <c:v>131</c:v>
                </c:pt>
                <c:pt idx="3160">
                  <c:v>131</c:v>
                </c:pt>
                <c:pt idx="3161">
                  <c:v>131</c:v>
                </c:pt>
                <c:pt idx="3162">
                  <c:v>131</c:v>
                </c:pt>
                <c:pt idx="3163">
                  <c:v>131</c:v>
                </c:pt>
                <c:pt idx="3164">
                  <c:v>131</c:v>
                </c:pt>
                <c:pt idx="3165">
                  <c:v>131</c:v>
                </c:pt>
                <c:pt idx="3166">
                  <c:v>131</c:v>
                </c:pt>
                <c:pt idx="3167">
                  <c:v>131</c:v>
                </c:pt>
                <c:pt idx="3168">
                  <c:v>131</c:v>
                </c:pt>
                <c:pt idx="3169">
                  <c:v>131</c:v>
                </c:pt>
                <c:pt idx="3170">
                  <c:v>131</c:v>
                </c:pt>
                <c:pt idx="3171">
                  <c:v>131</c:v>
                </c:pt>
                <c:pt idx="3172">
                  <c:v>130</c:v>
                </c:pt>
                <c:pt idx="3173">
                  <c:v>130</c:v>
                </c:pt>
                <c:pt idx="3174">
                  <c:v>130</c:v>
                </c:pt>
                <c:pt idx="3175">
                  <c:v>130</c:v>
                </c:pt>
                <c:pt idx="3176">
                  <c:v>130</c:v>
                </c:pt>
                <c:pt idx="3177">
                  <c:v>130</c:v>
                </c:pt>
                <c:pt idx="3178">
                  <c:v>130</c:v>
                </c:pt>
                <c:pt idx="3179">
                  <c:v>130</c:v>
                </c:pt>
                <c:pt idx="3180">
                  <c:v>130</c:v>
                </c:pt>
                <c:pt idx="3181">
                  <c:v>130</c:v>
                </c:pt>
                <c:pt idx="3182">
                  <c:v>130</c:v>
                </c:pt>
                <c:pt idx="3183">
                  <c:v>130</c:v>
                </c:pt>
                <c:pt idx="3184">
                  <c:v>130</c:v>
                </c:pt>
                <c:pt idx="3185">
                  <c:v>130</c:v>
                </c:pt>
                <c:pt idx="3186">
                  <c:v>130</c:v>
                </c:pt>
                <c:pt idx="3187">
                  <c:v>130</c:v>
                </c:pt>
                <c:pt idx="3188">
                  <c:v>130</c:v>
                </c:pt>
                <c:pt idx="3189">
                  <c:v>130</c:v>
                </c:pt>
                <c:pt idx="3190">
                  <c:v>130</c:v>
                </c:pt>
                <c:pt idx="3191">
                  <c:v>130</c:v>
                </c:pt>
                <c:pt idx="3192">
                  <c:v>130</c:v>
                </c:pt>
                <c:pt idx="3193">
                  <c:v>130</c:v>
                </c:pt>
                <c:pt idx="3194">
                  <c:v>130</c:v>
                </c:pt>
                <c:pt idx="3195">
                  <c:v>130</c:v>
                </c:pt>
                <c:pt idx="3196">
                  <c:v>130</c:v>
                </c:pt>
                <c:pt idx="3197">
                  <c:v>130</c:v>
                </c:pt>
                <c:pt idx="3198">
                  <c:v>130</c:v>
                </c:pt>
                <c:pt idx="3199">
                  <c:v>130</c:v>
                </c:pt>
                <c:pt idx="3200">
                  <c:v>130</c:v>
                </c:pt>
                <c:pt idx="3201">
                  <c:v>130</c:v>
                </c:pt>
                <c:pt idx="3202">
                  <c:v>130</c:v>
                </c:pt>
                <c:pt idx="3203">
                  <c:v>130</c:v>
                </c:pt>
                <c:pt idx="3204">
                  <c:v>130</c:v>
                </c:pt>
                <c:pt idx="3205">
                  <c:v>130</c:v>
                </c:pt>
                <c:pt idx="3206">
                  <c:v>130</c:v>
                </c:pt>
                <c:pt idx="3207">
                  <c:v>130</c:v>
                </c:pt>
                <c:pt idx="3208">
                  <c:v>130</c:v>
                </c:pt>
                <c:pt idx="3209">
                  <c:v>130</c:v>
                </c:pt>
                <c:pt idx="3210">
                  <c:v>130</c:v>
                </c:pt>
                <c:pt idx="3211">
                  <c:v>130</c:v>
                </c:pt>
                <c:pt idx="3212">
                  <c:v>130</c:v>
                </c:pt>
                <c:pt idx="3213">
                  <c:v>130</c:v>
                </c:pt>
                <c:pt idx="3214">
                  <c:v>130</c:v>
                </c:pt>
                <c:pt idx="3215">
                  <c:v>130</c:v>
                </c:pt>
                <c:pt idx="3216">
                  <c:v>130</c:v>
                </c:pt>
                <c:pt idx="3217">
                  <c:v>130</c:v>
                </c:pt>
                <c:pt idx="3218">
                  <c:v>130</c:v>
                </c:pt>
                <c:pt idx="3219">
                  <c:v>130</c:v>
                </c:pt>
                <c:pt idx="3220">
                  <c:v>130</c:v>
                </c:pt>
                <c:pt idx="3221">
                  <c:v>130</c:v>
                </c:pt>
                <c:pt idx="3222">
                  <c:v>130</c:v>
                </c:pt>
                <c:pt idx="3223">
                  <c:v>130</c:v>
                </c:pt>
                <c:pt idx="3224">
                  <c:v>130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129</c:v>
                </c:pt>
                <c:pt idx="3230">
                  <c:v>130</c:v>
                </c:pt>
                <c:pt idx="3231">
                  <c:v>129</c:v>
                </c:pt>
                <c:pt idx="3232">
                  <c:v>129</c:v>
                </c:pt>
                <c:pt idx="3233">
                  <c:v>129</c:v>
                </c:pt>
                <c:pt idx="3234">
                  <c:v>129</c:v>
                </c:pt>
                <c:pt idx="3235">
                  <c:v>129</c:v>
                </c:pt>
                <c:pt idx="3236">
                  <c:v>129</c:v>
                </c:pt>
                <c:pt idx="3237">
                  <c:v>129</c:v>
                </c:pt>
                <c:pt idx="3238">
                  <c:v>129</c:v>
                </c:pt>
                <c:pt idx="3239">
                  <c:v>129</c:v>
                </c:pt>
                <c:pt idx="3240">
                  <c:v>129</c:v>
                </c:pt>
                <c:pt idx="3241">
                  <c:v>129</c:v>
                </c:pt>
                <c:pt idx="3242">
                  <c:v>129</c:v>
                </c:pt>
                <c:pt idx="3243">
                  <c:v>129</c:v>
                </c:pt>
                <c:pt idx="3244">
                  <c:v>129</c:v>
                </c:pt>
                <c:pt idx="3245">
                  <c:v>129</c:v>
                </c:pt>
                <c:pt idx="3246">
                  <c:v>129</c:v>
                </c:pt>
                <c:pt idx="3247">
                  <c:v>129</c:v>
                </c:pt>
                <c:pt idx="3248">
                  <c:v>129</c:v>
                </c:pt>
                <c:pt idx="3249">
                  <c:v>129</c:v>
                </c:pt>
                <c:pt idx="3250">
                  <c:v>129</c:v>
                </c:pt>
                <c:pt idx="3251">
                  <c:v>129</c:v>
                </c:pt>
                <c:pt idx="3252">
                  <c:v>129</c:v>
                </c:pt>
                <c:pt idx="3253">
                  <c:v>129</c:v>
                </c:pt>
                <c:pt idx="3254">
                  <c:v>129</c:v>
                </c:pt>
                <c:pt idx="3255">
                  <c:v>129</c:v>
                </c:pt>
                <c:pt idx="3256">
                  <c:v>129</c:v>
                </c:pt>
                <c:pt idx="3257">
                  <c:v>129</c:v>
                </c:pt>
                <c:pt idx="3258">
                  <c:v>129</c:v>
                </c:pt>
                <c:pt idx="3259">
                  <c:v>129</c:v>
                </c:pt>
                <c:pt idx="3260">
                  <c:v>129</c:v>
                </c:pt>
                <c:pt idx="3261">
                  <c:v>129</c:v>
                </c:pt>
                <c:pt idx="3262">
                  <c:v>129</c:v>
                </c:pt>
                <c:pt idx="3263">
                  <c:v>129</c:v>
                </c:pt>
                <c:pt idx="3264">
                  <c:v>129</c:v>
                </c:pt>
                <c:pt idx="3265">
                  <c:v>129</c:v>
                </c:pt>
                <c:pt idx="3266">
                  <c:v>129</c:v>
                </c:pt>
                <c:pt idx="3267">
                  <c:v>129</c:v>
                </c:pt>
                <c:pt idx="3268">
                  <c:v>129</c:v>
                </c:pt>
                <c:pt idx="3269">
                  <c:v>129</c:v>
                </c:pt>
                <c:pt idx="3270">
                  <c:v>129</c:v>
                </c:pt>
                <c:pt idx="3271">
                  <c:v>129</c:v>
                </c:pt>
                <c:pt idx="3272">
                  <c:v>129</c:v>
                </c:pt>
                <c:pt idx="3273">
                  <c:v>129</c:v>
                </c:pt>
                <c:pt idx="3274">
                  <c:v>129</c:v>
                </c:pt>
                <c:pt idx="3275">
                  <c:v>129</c:v>
                </c:pt>
                <c:pt idx="3276">
                  <c:v>129</c:v>
                </c:pt>
                <c:pt idx="3277">
                  <c:v>129</c:v>
                </c:pt>
                <c:pt idx="3278">
                  <c:v>129</c:v>
                </c:pt>
                <c:pt idx="3279">
                  <c:v>129</c:v>
                </c:pt>
                <c:pt idx="3280">
                  <c:v>129</c:v>
                </c:pt>
                <c:pt idx="3281">
                  <c:v>129</c:v>
                </c:pt>
                <c:pt idx="3282">
                  <c:v>129</c:v>
                </c:pt>
                <c:pt idx="3283">
                  <c:v>129</c:v>
                </c:pt>
                <c:pt idx="3284">
                  <c:v>129</c:v>
                </c:pt>
                <c:pt idx="3285">
                  <c:v>129</c:v>
                </c:pt>
                <c:pt idx="3286">
                  <c:v>129</c:v>
                </c:pt>
                <c:pt idx="3287">
                  <c:v>129</c:v>
                </c:pt>
                <c:pt idx="3288">
                  <c:v>129</c:v>
                </c:pt>
                <c:pt idx="3289">
                  <c:v>129</c:v>
                </c:pt>
                <c:pt idx="3290">
                  <c:v>129</c:v>
                </c:pt>
                <c:pt idx="3291">
                  <c:v>129</c:v>
                </c:pt>
                <c:pt idx="3292">
                  <c:v>129</c:v>
                </c:pt>
                <c:pt idx="3293">
                  <c:v>129</c:v>
                </c:pt>
                <c:pt idx="3294">
                  <c:v>129</c:v>
                </c:pt>
                <c:pt idx="3295">
                  <c:v>129</c:v>
                </c:pt>
                <c:pt idx="3296">
                  <c:v>129</c:v>
                </c:pt>
                <c:pt idx="3297">
                  <c:v>129</c:v>
                </c:pt>
                <c:pt idx="3298">
                  <c:v>129</c:v>
                </c:pt>
                <c:pt idx="3299">
                  <c:v>129</c:v>
                </c:pt>
                <c:pt idx="3300">
                  <c:v>129</c:v>
                </c:pt>
                <c:pt idx="3301">
                  <c:v>129</c:v>
                </c:pt>
                <c:pt idx="3302">
                  <c:v>129</c:v>
                </c:pt>
                <c:pt idx="3303">
                  <c:v>129</c:v>
                </c:pt>
                <c:pt idx="3304">
                  <c:v>129</c:v>
                </c:pt>
                <c:pt idx="3305">
                  <c:v>129</c:v>
                </c:pt>
                <c:pt idx="3306">
                  <c:v>129</c:v>
                </c:pt>
                <c:pt idx="3307">
                  <c:v>129</c:v>
                </c:pt>
                <c:pt idx="3308">
                  <c:v>129</c:v>
                </c:pt>
                <c:pt idx="3309">
                  <c:v>129</c:v>
                </c:pt>
                <c:pt idx="3310">
                  <c:v>129</c:v>
                </c:pt>
                <c:pt idx="3311">
                  <c:v>129</c:v>
                </c:pt>
                <c:pt idx="3312">
                  <c:v>129</c:v>
                </c:pt>
                <c:pt idx="3313">
                  <c:v>129</c:v>
                </c:pt>
                <c:pt idx="3314">
                  <c:v>129</c:v>
                </c:pt>
                <c:pt idx="3315">
                  <c:v>129</c:v>
                </c:pt>
                <c:pt idx="3316">
                  <c:v>129</c:v>
                </c:pt>
                <c:pt idx="3317">
                  <c:v>128</c:v>
                </c:pt>
                <c:pt idx="3318">
                  <c:v>128</c:v>
                </c:pt>
                <c:pt idx="3319">
                  <c:v>128</c:v>
                </c:pt>
                <c:pt idx="3320">
                  <c:v>128</c:v>
                </c:pt>
                <c:pt idx="3321">
                  <c:v>128</c:v>
                </c:pt>
                <c:pt idx="3322">
                  <c:v>128</c:v>
                </c:pt>
                <c:pt idx="3323">
                  <c:v>129</c:v>
                </c:pt>
                <c:pt idx="3324">
                  <c:v>128</c:v>
                </c:pt>
                <c:pt idx="3325">
                  <c:v>128</c:v>
                </c:pt>
                <c:pt idx="3326">
                  <c:v>128</c:v>
                </c:pt>
                <c:pt idx="3327">
                  <c:v>128</c:v>
                </c:pt>
                <c:pt idx="3328">
                  <c:v>128</c:v>
                </c:pt>
                <c:pt idx="3329">
                  <c:v>128</c:v>
                </c:pt>
                <c:pt idx="3330">
                  <c:v>128</c:v>
                </c:pt>
                <c:pt idx="3331">
                  <c:v>128</c:v>
                </c:pt>
                <c:pt idx="3332">
                  <c:v>128</c:v>
                </c:pt>
                <c:pt idx="3333">
                  <c:v>128</c:v>
                </c:pt>
                <c:pt idx="3334">
                  <c:v>128</c:v>
                </c:pt>
                <c:pt idx="3335">
                  <c:v>128</c:v>
                </c:pt>
                <c:pt idx="3336">
                  <c:v>128</c:v>
                </c:pt>
                <c:pt idx="3337">
                  <c:v>128</c:v>
                </c:pt>
                <c:pt idx="3338">
                  <c:v>128</c:v>
                </c:pt>
                <c:pt idx="3339">
                  <c:v>128</c:v>
                </c:pt>
                <c:pt idx="3340">
                  <c:v>128</c:v>
                </c:pt>
                <c:pt idx="3341">
                  <c:v>128</c:v>
                </c:pt>
                <c:pt idx="3342">
                  <c:v>128</c:v>
                </c:pt>
                <c:pt idx="3343">
                  <c:v>128</c:v>
                </c:pt>
                <c:pt idx="3344">
                  <c:v>128</c:v>
                </c:pt>
                <c:pt idx="3345">
                  <c:v>128</c:v>
                </c:pt>
                <c:pt idx="3346">
                  <c:v>128</c:v>
                </c:pt>
                <c:pt idx="3347">
                  <c:v>127</c:v>
                </c:pt>
                <c:pt idx="3348">
                  <c:v>127</c:v>
                </c:pt>
                <c:pt idx="3349">
                  <c:v>127</c:v>
                </c:pt>
                <c:pt idx="3350">
                  <c:v>127</c:v>
                </c:pt>
                <c:pt idx="3351">
                  <c:v>127</c:v>
                </c:pt>
                <c:pt idx="3352">
                  <c:v>127</c:v>
                </c:pt>
                <c:pt idx="3353">
                  <c:v>127</c:v>
                </c:pt>
                <c:pt idx="3354">
                  <c:v>127</c:v>
                </c:pt>
                <c:pt idx="3355">
                  <c:v>127</c:v>
                </c:pt>
                <c:pt idx="3356">
                  <c:v>127</c:v>
                </c:pt>
                <c:pt idx="3357">
                  <c:v>127</c:v>
                </c:pt>
                <c:pt idx="3358">
                  <c:v>127</c:v>
                </c:pt>
                <c:pt idx="3359">
                  <c:v>127</c:v>
                </c:pt>
                <c:pt idx="3360">
                  <c:v>127</c:v>
                </c:pt>
                <c:pt idx="3361">
                  <c:v>127</c:v>
                </c:pt>
                <c:pt idx="3362">
                  <c:v>127</c:v>
                </c:pt>
                <c:pt idx="3363">
                  <c:v>127</c:v>
                </c:pt>
                <c:pt idx="3364">
                  <c:v>127</c:v>
                </c:pt>
                <c:pt idx="3365">
                  <c:v>127</c:v>
                </c:pt>
                <c:pt idx="3366">
                  <c:v>127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126</c:v>
                </c:pt>
                <c:pt idx="3372">
                  <c:v>126</c:v>
                </c:pt>
                <c:pt idx="3373">
                  <c:v>126</c:v>
                </c:pt>
                <c:pt idx="3374">
                  <c:v>126</c:v>
                </c:pt>
                <c:pt idx="3375">
                  <c:v>126</c:v>
                </c:pt>
                <c:pt idx="3376">
                  <c:v>126</c:v>
                </c:pt>
                <c:pt idx="3377">
                  <c:v>126</c:v>
                </c:pt>
                <c:pt idx="3378">
                  <c:v>126</c:v>
                </c:pt>
                <c:pt idx="3379">
                  <c:v>126</c:v>
                </c:pt>
                <c:pt idx="3380">
                  <c:v>126</c:v>
                </c:pt>
                <c:pt idx="3381">
                  <c:v>126</c:v>
                </c:pt>
                <c:pt idx="3382">
                  <c:v>126</c:v>
                </c:pt>
                <c:pt idx="3383">
                  <c:v>126</c:v>
                </c:pt>
                <c:pt idx="3384">
                  <c:v>126</c:v>
                </c:pt>
                <c:pt idx="3385">
                  <c:v>126</c:v>
                </c:pt>
                <c:pt idx="3386">
                  <c:v>126</c:v>
                </c:pt>
                <c:pt idx="3387">
                  <c:v>126</c:v>
                </c:pt>
                <c:pt idx="3388">
                  <c:v>126</c:v>
                </c:pt>
                <c:pt idx="3389">
                  <c:v>126</c:v>
                </c:pt>
                <c:pt idx="3390">
                  <c:v>126</c:v>
                </c:pt>
                <c:pt idx="3391">
                  <c:v>126</c:v>
                </c:pt>
                <c:pt idx="3392">
                  <c:v>126</c:v>
                </c:pt>
                <c:pt idx="3393">
                  <c:v>126</c:v>
                </c:pt>
                <c:pt idx="3394">
                  <c:v>126</c:v>
                </c:pt>
                <c:pt idx="3395">
                  <c:v>126</c:v>
                </c:pt>
                <c:pt idx="3396">
                  <c:v>126</c:v>
                </c:pt>
                <c:pt idx="3397">
                  <c:v>126</c:v>
                </c:pt>
                <c:pt idx="3398">
                  <c:v>126</c:v>
                </c:pt>
                <c:pt idx="3399">
                  <c:v>125</c:v>
                </c:pt>
                <c:pt idx="3400">
                  <c:v>125</c:v>
                </c:pt>
                <c:pt idx="3401">
                  <c:v>125</c:v>
                </c:pt>
                <c:pt idx="3402">
                  <c:v>125</c:v>
                </c:pt>
                <c:pt idx="3403">
                  <c:v>125</c:v>
                </c:pt>
                <c:pt idx="3404">
                  <c:v>125</c:v>
                </c:pt>
                <c:pt idx="3405">
                  <c:v>125</c:v>
                </c:pt>
                <c:pt idx="3406">
                  <c:v>125</c:v>
                </c:pt>
                <c:pt idx="3407">
                  <c:v>125</c:v>
                </c:pt>
                <c:pt idx="3408">
                  <c:v>125</c:v>
                </c:pt>
                <c:pt idx="3409">
                  <c:v>125</c:v>
                </c:pt>
                <c:pt idx="3410">
                  <c:v>125</c:v>
                </c:pt>
                <c:pt idx="3411">
                  <c:v>125</c:v>
                </c:pt>
                <c:pt idx="3412">
                  <c:v>125</c:v>
                </c:pt>
                <c:pt idx="3413">
                  <c:v>125</c:v>
                </c:pt>
                <c:pt idx="3414">
                  <c:v>125</c:v>
                </c:pt>
                <c:pt idx="3415">
                  <c:v>125</c:v>
                </c:pt>
                <c:pt idx="3416">
                  <c:v>125</c:v>
                </c:pt>
                <c:pt idx="3417">
                  <c:v>125</c:v>
                </c:pt>
                <c:pt idx="3418">
                  <c:v>125</c:v>
                </c:pt>
                <c:pt idx="3419">
                  <c:v>125</c:v>
                </c:pt>
                <c:pt idx="3420">
                  <c:v>125</c:v>
                </c:pt>
                <c:pt idx="3421">
                  <c:v>125</c:v>
                </c:pt>
                <c:pt idx="3422">
                  <c:v>125</c:v>
                </c:pt>
                <c:pt idx="3423">
                  <c:v>125</c:v>
                </c:pt>
                <c:pt idx="3424">
                  <c:v>125</c:v>
                </c:pt>
                <c:pt idx="3425">
                  <c:v>125</c:v>
                </c:pt>
                <c:pt idx="3426">
                  <c:v>125</c:v>
                </c:pt>
                <c:pt idx="3427">
                  <c:v>125</c:v>
                </c:pt>
                <c:pt idx="3428">
                  <c:v>125</c:v>
                </c:pt>
                <c:pt idx="3429">
                  <c:v>125</c:v>
                </c:pt>
                <c:pt idx="3430">
                  <c:v>125</c:v>
                </c:pt>
                <c:pt idx="3431">
                  <c:v>125</c:v>
                </c:pt>
                <c:pt idx="3432">
                  <c:v>125</c:v>
                </c:pt>
                <c:pt idx="3433">
                  <c:v>125</c:v>
                </c:pt>
                <c:pt idx="3434">
                  <c:v>125</c:v>
                </c:pt>
                <c:pt idx="3435">
                  <c:v>125</c:v>
                </c:pt>
                <c:pt idx="3436">
                  <c:v>125</c:v>
                </c:pt>
                <c:pt idx="3437">
                  <c:v>125</c:v>
                </c:pt>
                <c:pt idx="3438">
                  <c:v>125</c:v>
                </c:pt>
                <c:pt idx="3439">
                  <c:v>125</c:v>
                </c:pt>
                <c:pt idx="3440">
                  <c:v>125</c:v>
                </c:pt>
                <c:pt idx="3441">
                  <c:v>125</c:v>
                </c:pt>
                <c:pt idx="3442">
                  <c:v>125</c:v>
                </c:pt>
                <c:pt idx="3443">
                  <c:v>125</c:v>
                </c:pt>
                <c:pt idx="3444">
                  <c:v>125</c:v>
                </c:pt>
                <c:pt idx="3445">
                  <c:v>125</c:v>
                </c:pt>
                <c:pt idx="3446">
                  <c:v>125</c:v>
                </c:pt>
                <c:pt idx="3447">
                  <c:v>125</c:v>
                </c:pt>
                <c:pt idx="3448">
                  <c:v>125</c:v>
                </c:pt>
                <c:pt idx="3449">
                  <c:v>125</c:v>
                </c:pt>
                <c:pt idx="3450">
                  <c:v>125</c:v>
                </c:pt>
                <c:pt idx="3451">
                  <c:v>125</c:v>
                </c:pt>
                <c:pt idx="3452">
                  <c:v>125</c:v>
                </c:pt>
                <c:pt idx="3453">
                  <c:v>125</c:v>
                </c:pt>
                <c:pt idx="3454">
                  <c:v>125</c:v>
                </c:pt>
                <c:pt idx="3455">
                  <c:v>125</c:v>
                </c:pt>
                <c:pt idx="3456">
                  <c:v>125</c:v>
                </c:pt>
                <c:pt idx="3457">
                  <c:v>125</c:v>
                </c:pt>
                <c:pt idx="3458">
                  <c:v>125</c:v>
                </c:pt>
                <c:pt idx="3459">
                  <c:v>125</c:v>
                </c:pt>
                <c:pt idx="3460">
                  <c:v>125</c:v>
                </c:pt>
                <c:pt idx="3461">
                  <c:v>125</c:v>
                </c:pt>
                <c:pt idx="3462">
                  <c:v>125</c:v>
                </c:pt>
                <c:pt idx="3463">
                  <c:v>125</c:v>
                </c:pt>
                <c:pt idx="3464">
                  <c:v>125</c:v>
                </c:pt>
                <c:pt idx="3465">
                  <c:v>125</c:v>
                </c:pt>
                <c:pt idx="3466">
                  <c:v>125</c:v>
                </c:pt>
                <c:pt idx="3467">
                  <c:v>125</c:v>
                </c:pt>
                <c:pt idx="3468">
                  <c:v>125</c:v>
                </c:pt>
                <c:pt idx="3469">
                  <c:v>125</c:v>
                </c:pt>
                <c:pt idx="3470">
                  <c:v>125</c:v>
                </c:pt>
                <c:pt idx="3471">
                  <c:v>125</c:v>
                </c:pt>
                <c:pt idx="3472">
                  <c:v>125</c:v>
                </c:pt>
                <c:pt idx="3473">
                  <c:v>125</c:v>
                </c:pt>
                <c:pt idx="3474">
                  <c:v>125</c:v>
                </c:pt>
                <c:pt idx="3475">
                  <c:v>125</c:v>
                </c:pt>
                <c:pt idx="3476">
                  <c:v>125</c:v>
                </c:pt>
                <c:pt idx="3477">
                  <c:v>125</c:v>
                </c:pt>
                <c:pt idx="3478">
                  <c:v>125</c:v>
                </c:pt>
                <c:pt idx="3479">
                  <c:v>125</c:v>
                </c:pt>
                <c:pt idx="3480">
                  <c:v>125</c:v>
                </c:pt>
                <c:pt idx="3481">
                  <c:v>125</c:v>
                </c:pt>
                <c:pt idx="3482">
                  <c:v>125</c:v>
                </c:pt>
                <c:pt idx="3483">
                  <c:v>125</c:v>
                </c:pt>
                <c:pt idx="3484">
                  <c:v>125</c:v>
                </c:pt>
                <c:pt idx="3485">
                  <c:v>124</c:v>
                </c:pt>
                <c:pt idx="3486">
                  <c:v>124</c:v>
                </c:pt>
                <c:pt idx="3487">
                  <c:v>124</c:v>
                </c:pt>
                <c:pt idx="3488">
                  <c:v>124</c:v>
                </c:pt>
                <c:pt idx="3489">
                  <c:v>124</c:v>
                </c:pt>
                <c:pt idx="3490">
                  <c:v>124</c:v>
                </c:pt>
                <c:pt idx="3491">
                  <c:v>124</c:v>
                </c:pt>
                <c:pt idx="3492">
                  <c:v>124</c:v>
                </c:pt>
                <c:pt idx="3493">
                  <c:v>124</c:v>
                </c:pt>
                <c:pt idx="3494">
                  <c:v>124</c:v>
                </c:pt>
                <c:pt idx="3495">
                  <c:v>124</c:v>
                </c:pt>
                <c:pt idx="3496">
                  <c:v>124</c:v>
                </c:pt>
                <c:pt idx="3497">
                  <c:v>124</c:v>
                </c:pt>
                <c:pt idx="3498">
                  <c:v>124</c:v>
                </c:pt>
                <c:pt idx="3499">
                  <c:v>124</c:v>
                </c:pt>
                <c:pt idx="3500">
                  <c:v>124</c:v>
                </c:pt>
                <c:pt idx="3501">
                  <c:v>124</c:v>
                </c:pt>
                <c:pt idx="3502">
                  <c:v>124</c:v>
                </c:pt>
                <c:pt idx="3503">
                  <c:v>124</c:v>
                </c:pt>
                <c:pt idx="3504">
                  <c:v>124</c:v>
                </c:pt>
                <c:pt idx="3505">
                  <c:v>124</c:v>
                </c:pt>
                <c:pt idx="3506">
                  <c:v>124</c:v>
                </c:pt>
                <c:pt idx="3507">
                  <c:v>124</c:v>
                </c:pt>
                <c:pt idx="3508">
                  <c:v>124</c:v>
                </c:pt>
                <c:pt idx="3509">
                  <c:v>124</c:v>
                </c:pt>
                <c:pt idx="3510">
                  <c:v>124</c:v>
                </c:pt>
                <c:pt idx="3511">
                  <c:v>124</c:v>
                </c:pt>
                <c:pt idx="3512">
                  <c:v>124</c:v>
                </c:pt>
                <c:pt idx="3513">
                  <c:v>124</c:v>
                </c:pt>
                <c:pt idx="3514">
                  <c:v>124</c:v>
                </c:pt>
                <c:pt idx="3515">
                  <c:v>124</c:v>
                </c:pt>
                <c:pt idx="3516">
                  <c:v>124</c:v>
                </c:pt>
                <c:pt idx="3517">
                  <c:v>124</c:v>
                </c:pt>
                <c:pt idx="3518">
                  <c:v>124</c:v>
                </c:pt>
                <c:pt idx="3519">
                  <c:v>124</c:v>
                </c:pt>
                <c:pt idx="3520">
                  <c:v>124</c:v>
                </c:pt>
                <c:pt idx="3521">
                  <c:v>124</c:v>
                </c:pt>
                <c:pt idx="3522">
                  <c:v>124</c:v>
                </c:pt>
                <c:pt idx="3523">
                  <c:v>124</c:v>
                </c:pt>
                <c:pt idx="3524">
                  <c:v>124</c:v>
                </c:pt>
                <c:pt idx="3525">
                  <c:v>124</c:v>
                </c:pt>
                <c:pt idx="3526">
                  <c:v>124</c:v>
                </c:pt>
                <c:pt idx="3527">
                  <c:v>124</c:v>
                </c:pt>
                <c:pt idx="3528">
                  <c:v>123</c:v>
                </c:pt>
                <c:pt idx="3529">
                  <c:v>123</c:v>
                </c:pt>
                <c:pt idx="3530">
                  <c:v>123</c:v>
                </c:pt>
                <c:pt idx="3531">
                  <c:v>123</c:v>
                </c:pt>
                <c:pt idx="3532">
                  <c:v>123</c:v>
                </c:pt>
                <c:pt idx="3533">
                  <c:v>123</c:v>
                </c:pt>
                <c:pt idx="3534">
                  <c:v>123</c:v>
                </c:pt>
                <c:pt idx="3535">
                  <c:v>123</c:v>
                </c:pt>
                <c:pt idx="3536">
                  <c:v>123</c:v>
                </c:pt>
                <c:pt idx="3537">
                  <c:v>123</c:v>
                </c:pt>
                <c:pt idx="3538">
                  <c:v>123</c:v>
                </c:pt>
                <c:pt idx="3539">
                  <c:v>123</c:v>
                </c:pt>
                <c:pt idx="3540">
                  <c:v>123</c:v>
                </c:pt>
                <c:pt idx="3541">
                  <c:v>123</c:v>
                </c:pt>
                <c:pt idx="3542">
                  <c:v>123</c:v>
                </c:pt>
                <c:pt idx="3543">
                  <c:v>123</c:v>
                </c:pt>
                <c:pt idx="3544">
                  <c:v>123</c:v>
                </c:pt>
                <c:pt idx="3545">
                  <c:v>123</c:v>
                </c:pt>
                <c:pt idx="3546">
                  <c:v>123</c:v>
                </c:pt>
                <c:pt idx="3547">
                  <c:v>123</c:v>
                </c:pt>
                <c:pt idx="3548">
                  <c:v>123</c:v>
                </c:pt>
                <c:pt idx="3549">
                  <c:v>123</c:v>
                </c:pt>
                <c:pt idx="3550">
                  <c:v>123</c:v>
                </c:pt>
                <c:pt idx="3551">
                  <c:v>123</c:v>
                </c:pt>
                <c:pt idx="3552">
                  <c:v>123</c:v>
                </c:pt>
                <c:pt idx="3553">
                  <c:v>123</c:v>
                </c:pt>
                <c:pt idx="3554">
                  <c:v>123</c:v>
                </c:pt>
                <c:pt idx="3555">
                  <c:v>122</c:v>
                </c:pt>
                <c:pt idx="3556">
                  <c:v>122</c:v>
                </c:pt>
                <c:pt idx="3557">
                  <c:v>122</c:v>
                </c:pt>
                <c:pt idx="3558">
                  <c:v>122</c:v>
                </c:pt>
                <c:pt idx="3559">
                  <c:v>122</c:v>
                </c:pt>
                <c:pt idx="3560">
                  <c:v>122</c:v>
                </c:pt>
                <c:pt idx="3561">
                  <c:v>122</c:v>
                </c:pt>
                <c:pt idx="3562">
                  <c:v>122</c:v>
                </c:pt>
                <c:pt idx="3563">
                  <c:v>122</c:v>
                </c:pt>
                <c:pt idx="3564">
                  <c:v>122</c:v>
                </c:pt>
                <c:pt idx="3565">
                  <c:v>122</c:v>
                </c:pt>
                <c:pt idx="3566">
                  <c:v>122</c:v>
                </c:pt>
                <c:pt idx="3567">
                  <c:v>122</c:v>
                </c:pt>
                <c:pt idx="3568">
                  <c:v>122</c:v>
                </c:pt>
                <c:pt idx="3569">
                  <c:v>122</c:v>
                </c:pt>
                <c:pt idx="3570">
                  <c:v>122</c:v>
                </c:pt>
                <c:pt idx="3571">
                  <c:v>121</c:v>
                </c:pt>
                <c:pt idx="3572">
                  <c:v>121</c:v>
                </c:pt>
                <c:pt idx="3573">
                  <c:v>122</c:v>
                </c:pt>
                <c:pt idx="3574">
                  <c:v>121</c:v>
                </c:pt>
                <c:pt idx="3575">
                  <c:v>121</c:v>
                </c:pt>
                <c:pt idx="3576">
                  <c:v>121</c:v>
                </c:pt>
                <c:pt idx="3577">
                  <c:v>121</c:v>
                </c:pt>
                <c:pt idx="3578">
                  <c:v>121</c:v>
                </c:pt>
                <c:pt idx="3579">
                  <c:v>121</c:v>
                </c:pt>
                <c:pt idx="3580">
                  <c:v>121</c:v>
                </c:pt>
                <c:pt idx="3581">
                  <c:v>121</c:v>
                </c:pt>
                <c:pt idx="3582">
                  <c:v>121</c:v>
                </c:pt>
                <c:pt idx="3583">
                  <c:v>121</c:v>
                </c:pt>
                <c:pt idx="3584">
                  <c:v>121</c:v>
                </c:pt>
                <c:pt idx="3585">
                  <c:v>121</c:v>
                </c:pt>
                <c:pt idx="3586">
                  <c:v>121</c:v>
                </c:pt>
                <c:pt idx="3587">
                  <c:v>121</c:v>
                </c:pt>
                <c:pt idx="3588">
                  <c:v>121</c:v>
                </c:pt>
                <c:pt idx="3589">
                  <c:v>121</c:v>
                </c:pt>
                <c:pt idx="3590">
                  <c:v>121</c:v>
                </c:pt>
                <c:pt idx="3591">
                  <c:v>121</c:v>
                </c:pt>
                <c:pt idx="3592">
                  <c:v>121</c:v>
                </c:pt>
                <c:pt idx="3593">
                  <c:v>121</c:v>
                </c:pt>
                <c:pt idx="3594">
                  <c:v>122</c:v>
                </c:pt>
                <c:pt idx="3595">
                  <c:v>122</c:v>
                </c:pt>
                <c:pt idx="3596">
                  <c:v>121</c:v>
                </c:pt>
                <c:pt idx="3597">
                  <c:v>121</c:v>
                </c:pt>
                <c:pt idx="3598">
                  <c:v>121</c:v>
                </c:pt>
                <c:pt idx="3599">
                  <c:v>121</c:v>
                </c:pt>
                <c:pt idx="3600">
                  <c:v>121</c:v>
                </c:pt>
                <c:pt idx="3601">
                  <c:v>121</c:v>
                </c:pt>
                <c:pt idx="3602">
                  <c:v>121</c:v>
                </c:pt>
                <c:pt idx="3603">
                  <c:v>121</c:v>
                </c:pt>
                <c:pt idx="3604">
                  <c:v>121</c:v>
                </c:pt>
                <c:pt idx="3605">
                  <c:v>121</c:v>
                </c:pt>
                <c:pt idx="3606">
                  <c:v>121</c:v>
                </c:pt>
                <c:pt idx="3607">
                  <c:v>121</c:v>
                </c:pt>
                <c:pt idx="3608">
                  <c:v>121</c:v>
                </c:pt>
                <c:pt idx="3609">
                  <c:v>121</c:v>
                </c:pt>
                <c:pt idx="3610">
                  <c:v>121</c:v>
                </c:pt>
                <c:pt idx="3611">
                  <c:v>121</c:v>
                </c:pt>
                <c:pt idx="3612">
                  <c:v>121</c:v>
                </c:pt>
                <c:pt idx="3613">
                  <c:v>121</c:v>
                </c:pt>
                <c:pt idx="3614">
                  <c:v>121</c:v>
                </c:pt>
                <c:pt idx="3615">
                  <c:v>121</c:v>
                </c:pt>
                <c:pt idx="3616">
                  <c:v>121</c:v>
                </c:pt>
                <c:pt idx="3617">
                  <c:v>121</c:v>
                </c:pt>
                <c:pt idx="3618">
                  <c:v>121</c:v>
                </c:pt>
                <c:pt idx="3619">
                  <c:v>121</c:v>
                </c:pt>
                <c:pt idx="3620">
                  <c:v>121</c:v>
                </c:pt>
                <c:pt idx="3621">
                  <c:v>121</c:v>
                </c:pt>
                <c:pt idx="3622">
                  <c:v>121</c:v>
                </c:pt>
                <c:pt idx="3623">
                  <c:v>121</c:v>
                </c:pt>
                <c:pt idx="3624">
                  <c:v>121</c:v>
                </c:pt>
                <c:pt idx="3625">
                  <c:v>121</c:v>
                </c:pt>
                <c:pt idx="3626">
                  <c:v>121</c:v>
                </c:pt>
                <c:pt idx="3627">
                  <c:v>121</c:v>
                </c:pt>
                <c:pt idx="3628">
                  <c:v>121</c:v>
                </c:pt>
                <c:pt idx="3629">
                  <c:v>121</c:v>
                </c:pt>
                <c:pt idx="3630">
                  <c:v>121</c:v>
                </c:pt>
                <c:pt idx="3631">
                  <c:v>121</c:v>
                </c:pt>
                <c:pt idx="3632">
                  <c:v>121</c:v>
                </c:pt>
                <c:pt idx="3633">
                  <c:v>121</c:v>
                </c:pt>
                <c:pt idx="3634">
                  <c:v>121</c:v>
                </c:pt>
                <c:pt idx="3635">
                  <c:v>121</c:v>
                </c:pt>
                <c:pt idx="3636">
                  <c:v>121</c:v>
                </c:pt>
                <c:pt idx="3637">
                  <c:v>121</c:v>
                </c:pt>
                <c:pt idx="3638">
                  <c:v>121</c:v>
                </c:pt>
                <c:pt idx="3639">
                  <c:v>121</c:v>
                </c:pt>
                <c:pt idx="3640">
                  <c:v>121</c:v>
                </c:pt>
                <c:pt idx="3641">
                  <c:v>120</c:v>
                </c:pt>
                <c:pt idx="3642">
                  <c:v>120</c:v>
                </c:pt>
                <c:pt idx="3643">
                  <c:v>120</c:v>
                </c:pt>
                <c:pt idx="3644">
                  <c:v>120</c:v>
                </c:pt>
                <c:pt idx="3645">
                  <c:v>120</c:v>
                </c:pt>
                <c:pt idx="3646">
                  <c:v>120</c:v>
                </c:pt>
                <c:pt idx="3647">
                  <c:v>120</c:v>
                </c:pt>
                <c:pt idx="3648">
                  <c:v>120</c:v>
                </c:pt>
                <c:pt idx="3649">
                  <c:v>120</c:v>
                </c:pt>
                <c:pt idx="3650">
                  <c:v>120</c:v>
                </c:pt>
                <c:pt idx="3651">
                  <c:v>120</c:v>
                </c:pt>
                <c:pt idx="3652">
                  <c:v>120</c:v>
                </c:pt>
                <c:pt idx="3653">
                  <c:v>120</c:v>
                </c:pt>
                <c:pt idx="3654">
                  <c:v>120</c:v>
                </c:pt>
                <c:pt idx="3655">
                  <c:v>120</c:v>
                </c:pt>
                <c:pt idx="3656">
                  <c:v>120</c:v>
                </c:pt>
                <c:pt idx="3657">
                  <c:v>120</c:v>
                </c:pt>
                <c:pt idx="3658">
                  <c:v>120</c:v>
                </c:pt>
                <c:pt idx="3659">
                  <c:v>120</c:v>
                </c:pt>
                <c:pt idx="3660">
                  <c:v>120</c:v>
                </c:pt>
                <c:pt idx="3661">
                  <c:v>120</c:v>
                </c:pt>
                <c:pt idx="3662">
                  <c:v>120</c:v>
                </c:pt>
                <c:pt idx="3663">
                  <c:v>120</c:v>
                </c:pt>
                <c:pt idx="3664">
                  <c:v>120</c:v>
                </c:pt>
                <c:pt idx="3665">
                  <c:v>120</c:v>
                </c:pt>
                <c:pt idx="3666">
                  <c:v>120</c:v>
                </c:pt>
                <c:pt idx="3667">
                  <c:v>120</c:v>
                </c:pt>
                <c:pt idx="3668">
                  <c:v>120</c:v>
                </c:pt>
                <c:pt idx="3669">
                  <c:v>120</c:v>
                </c:pt>
                <c:pt idx="3670">
                  <c:v>120</c:v>
                </c:pt>
                <c:pt idx="3671">
                  <c:v>120</c:v>
                </c:pt>
                <c:pt idx="3672">
                  <c:v>120</c:v>
                </c:pt>
                <c:pt idx="3673">
                  <c:v>120</c:v>
                </c:pt>
                <c:pt idx="3674">
                  <c:v>120</c:v>
                </c:pt>
                <c:pt idx="3675">
                  <c:v>120</c:v>
                </c:pt>
                <c:pt idx="3676">
                  <c:v>120</c:v>
                </c:pt>
                <c:pt idx="3677">
                  <c:v>120</c:v>
                </c:pt>
                <c:pt idx="3678">
                  <c:v>120</c:v>
                </c:pt>
                <c:pt idx="3679">
                  <c:v>120</c:v>
                </c:pt>
                <c:pt idx="3680">
                  <c:v>120</c:v>
                </c:pt>
                <c:pt idx="3681">
                  <c:v>120</c:v>
                </c:pt>
                <c:pt idx="3682">
                  <c:v>120</c:v>
                </c:pt>
                <c:pt idx="3683">
                  <c:v>120</c:v>
                </c:pt>
                <c:pt idx="3684">
                  <c:v>120</c:v>
                </c:pt>
                <c:pt idx="3685">
                  <c:v>120</c:v>
                </c:pt>
                <c:pt idx="3686">
                  <c:v>120</c:v>
                </c:pt>
                <c:pt idx="3687">
                  <c:v>120</c:v>
                </c:pt>
                <c:pt idx="3688">
                  <c:v>120</c:v>
                </c:pt>
                <c:pt idx="3689">
                  <c:v>120</c:v>
                </c:pt>
                <c:pt idx="3690">
                  <c:v>120</c:v>
                </c:pt>
                <c:pt idx="3691">
                  <c:v>120</c:v>
                </c:pt>
                <c:pt idx="3692">
                  <c:v>120</c:v>
                </c:pt>
                <c:pt idx="3693">
                  <c:v>120</c:v>
                </c:pt>
                <c:pt idx="3694">
                  <c:v>120</c:v>
                </c:pt>
                <c:pt idx="3695">
                  <c:v>120</c:v>
                </c:pt>
                <c:pt idx="3696">
                  <c:v>120</c:v>
                </c:pt>
                <c:pt idx="3697">
                  <c:v>119</c:v>
                </c:pt>
                <c:pt idx="3698">
                  <c:v>119</c:v>
                </c:pt>
                <c:pt idx="3699">
                  <c:v>119</c:v>
                </c:pt>
                <c:pt idx="3700">
                  <c:v>119</c:v>
                </c:pt>
                <c:pt idx="3701">
                  <c:v>119</c:v>
                </c:pt>
                <c:pt idx="3702">
                  <c:v>119</c:v>
                </c:pt>
                <c:pt idx="3703">
                  <c:v>119</c:v>
                </c:pt>
                <c:pt idx="3704">
                  <c:v>119</c:v>
                </c:pt>
                <c:pt idx="3705">
                  <c:v>119</c:v>
                </c:pt>
                <c:pt idx="3706">
                  <c:v>119</c:v>
                </c:pt>
                <c:pt idx="3707">
                  <c:v>119</c:v>
                </c:pt>
                <c:pt idx="3708">
                  <c:v>119</c:v>
                </c:pt>
                <c:pt idx="3709">
                  <c:v>119</c:v>
                </c:pt>
                <c:pt idx="3710">
                  <c:v>119</c:v>
                </c:pt>
                <c:pt idx="3711">
                  <c:v>119</c:v>
                </c:pt>
                <c:pt idx="3712">
                  <c:v>119</c:v>
                </c:pt>
                <c:pt idx="3713">
                  <c:v>119</c:v>
                </c:pt>
                <c:pt idx="3714">
                  <c:v>119</c:v>
                </c:pt>
                <c:pt idx="3715">
                  <c:v>119</c:v>
                </c:pt>
                <c:pt idx="3716">
                  <c:v>119</c:v>
                </c:pt>
                <c:pt idx="3717">
                  <c:v>119</c:v>
                </c:pt>
                <c:pt idx="3718">
                  <c:v>119</c:v>
                </c:pt>
                <c:pt idx="3719">
                  <c:v>119</c:v>
                </c:pt>
                <c:pt idx="3720">
                  <c:v>119</c:v>
                </c:pt>
                <c:pt idx="3721">
                  <c:v>119</c:v>
                </c:pt>
                <c:pt idx="3722">
                  <c:v>119</c:v>
                </c:pt>
                <c:pt idx="3723">
                  <c:v>119</c:v>
                </c:pt>
                <c:pt idx="3724">
                  <c:v>119</c:v>
                </c:pt>
                <c:pt idx="3725">
                  <c:v>119</c:v>
                </c:pt>
                <c:pt idx="3726">
                  <c:v>119</c:v>
                </c:pt>
                <c:pt idx="3727">
                  <c:v>119</c:v>
                </c:pt>
                <c:pt idx="3728">
                  <c:v>119</c:v>
                </c:pt>
                <c:pt idx="3729">
                  <c:v>119</c:v>
                </c:pt>
                <c:pt idx="3730">
                  <c:v>119</c:v>
                </c:pt>
                <c:pt idx="3731">
                  <c:v>119</c:v>
                </c:pt>
                <c:pt idx="3732">
                  <c:v>119</c:v>
                </c:pt>
                <c:pt idx="3733">
                  <c:v>119</c:v>
                </c:pt>
                <c:pt idx="3734">
                  <c:v>119</c:v>
                </c:pt>
                <c:pt idx="3735">
                  <c:v>119</c:v>
                </c:pt>
                <c:pt idx="3736">
                  <c:v>119</c:v>
                </c:pt>
                <c:pt idx="3737">
                  <c:v>119</c:v>
                </c:pt>
                <c:pt idx="3738">
                  <c:v>119</c:v>
                </c:pt>
                <c:pt idx="3739">
                  <c:v>119</c:v>
                </c:pt>
                <c:pt idx="3740">
                  <c:v>119</c:v>
                </c:pt>
                <c:pt idx="3741">
                  <c:v>118</c:v>
                </c:pt>
                <c:pt idx="3742">
                  <c:v>118</c:v>
                </c:pt>
                <c:pt idx="3743">
                  <c:v>118</c:v>
                </c:pt>
                <c:pt idx="3744">
                  <c:v>118</c:v>
                </c:pt>
                <c:pt idx="3745">
                  <c:v>118</c:v>
                </c:pt>
                <c:pt idx="3746">
                  <c:v>118</c:v>
                </c:pt>
                <c:pt idx="3747">
                  <c:v>118</c:v>
                </c:pt>
                <c:pt idx="3748">
                  <c:v>118</c:v>
                </c:pt>
                <c:pt idx="3749">
                  <c:v>118</c:v>
                </c:pt>
                <c:pt idx="3750">
                  <c:v>118</c:v>
                </c:pt>
                <c:pt idx="3751">
                  <c:v>118</c:v>
                </c:pt>
                <c:pt idx="3752">
                  <c:v>118</c:v>
                </c:pt>
                <c:pt idx="3753">
                  <c:v>118</c:v>
                </c:pt>
                <c:pt idx="3754">
                  <c:v>118</c:v>
                </c:pt>
                <c:pt idx="3755">
                  <c:v>118</c:v>
                </c:pt>
                <c:pt idx="3756">
                  <c:v>118</c:v>
                </c:pt>
                <c:pt idx="3757">
                  <c:v>118</c:v>
                </c:pt>
                <c:pt idx="3758">
                  <c:v>118</c:v>
                </c:pt>
                <c:pt idx="3759">
                  <c:v>118</c:v>
                </c:pt>
                <c:pt idx="3760">
                  <c:v>118</c:v>
                </c:pt>
                <c:pt idx="3761">
                  <c:v>118</c:v>
                </c:pt>
                <c:pt idx="3762">
                  <c:v>118</c:v>
                </c:pt>
                <c:pt idx="3763">
                  <c:v>118</c:v>
                </c:pt>
                <c:pt idx="3764">
                  <c:v>118</c:v>
                </c:pt>
                <c:pt idx="3765">
                  <c:v>118</c:v>
                </c:pt>
                <c:pt idx="3766">
                  <c:v>118</c:v>
                </c:pt>
                <c:pt idx="3767">
                  <c:v>118</c:v>
                </c:pt>
                <c:pt idx="3768">
                  <c:v>118</c:v>
                </c:pt>
                <c:pt idx="3769">
                  <c:v>118</c:v>
                </c:pt>
                <c:pt idx="3770">
                  <c:v>118</c:v>
                </c:pt>
                <c:pt idx="3771">
                  <c:v>118</c:v>
                </c:pt>
                <c:pt idx="3772">
                  <c:v>118</c:v>
                </c:pt>
                <c:pt idx="3773">
                  <c:v>118</c:v>
                </c:pt>
                <c:pt idx="3774">
                  <c:v>118</c:v>
                </c:pt>
                <c:pt idx="3775">
                  <c:v>118</c:v>
                </c:pt>
                <c:pt idx="3776">
                  <c:v>118</c:v>
                </c:pt>
                <c:pt idx="3777">
                  <c:v>118</c:v>
                </c:pt>
                <c:pt idx="3778">
                  <c:v>118</c:v>
                </c:pt>
                <c:pt idx="3779">
                  <c:v>118</c:v>
                </c:pt>
                <c:pt idx="3780">
                  <c:v>118</c:v>
                </c:pt>
                <c:pt idx="3781">
                  <c:v>118</c:v>
                </c:pt>
                <c:pt idx="3782">
                  <c:v>118</c:v>
                </c:pt>
                <c:pt idx="3783">
                  <c:v>118</c:v>
                </c:pt>
                <c:pt idx="3784">
                  <c:v>118</c:v>
                </c:pt>
                <c:pt idx="3785">
                  <c:v>118</c:v>
                </c:pt>
                <c:pt idx="3786">
                  <c:v>118</c:v>
                </c:pt>
                <c:pt idx="3787">
                  <c:v>118</c:v>
                </c:pt>
                <c:pt idx="3788">
                  <c:v>118</c:v>
                </c:pt>
                <c:pt idx="3789">
                  <c:v>118</c:v>
                </c:pt>
                <c:pt idx="3790">
                  <c:v>118</c:v>
                </c:pt>
                <c:pt idx="3791">
                  <c:v>118</c:v>
                </c:pt>
                <c:pt idx="3792">
                  <c:v>118</c:v>
                </c:pt>
                <c:pt idx="3793">
                  <c:v>118</c:v>
                </c:pt>
                <c:pt idx="3794">
                  <c:v>118</c:v>
                </c:pt>
                <c:pt idx="3795">
                  <c:v>118</c:v>
                </c:pt>
                <c:pt idx="3796">
                  <c:v>118</c:v>
                </c:pt>
                <c:pt idx="3797">
                  <c:v>118</c:v>
                </c:pt>
                <c:pt idx="3798">
                  <c:v>118</c:v>
                </c:pt>
                <c:pt idx="3799">
                  <c:v>118</c:v>
                </c:pt>
                <c:pt idx="3800">
                  <c:v>118</c:v>
                </c:pt>
                <c:pt idx="3801">
                  <c:v>118</c:v>
                </c:pt>
                <c:pt idx="3802">
                  <c:v>118</c:v>
                </c:pt>
                <c:pt idx="3803">
                  <c:v>118</c:v>
                </c:pt>
                <c:pt idx="3804">
                  <c:v>118</c:v>
                </c:pt>
                <c:pt idx="3805">
                  <c:v>118</c:v>
                </c:pt>
                <c:pt idx="3806">
                  <c:v>118</c:v>
                </c:pt>
                <c:pt idx="3807">
                  <c:v>118</c:v>
                </c:pt>
                <c:pt idx="3808">
                  <c:v>118</c:v>
                </c:pt>
                <c:pt idx="3809">
                  <c:v>118</c:v>
                </c:pt>
                <c:pt idx="3810">
                  <c:v>118</c:v>
                </c:pt>
                <c:pt idx="3811">
                  <c:v>118</c:v>
                </c:pt>
                <c:pt idx="3812">
                  <c:v>118</c:v>
                </c:pt>
                <c:pt idx="3813">
                  <c:v>118</c:v>
                </c:pt>
                <c:pt idx="3814">
                  <c:v>118</c:v>
                </c:pt>
                <c:pt idx="3815">
                  <c:v>118</c:v>
                </c:pt>
                <c:pt idx="3816">
                  <c:v>117</c:v>
                </c:pt>
                <c:pt idx="3817">
                  <c:v>117</c:v>
                </c:pt>
                <c:pt idx="3818">
                  <c:v>117</c:v>
                </c:pt>
                <c:pt idx="3819">
                  <c:v>118</c:v>
                </c:pt>
                <c:pt idx="3820">
                  <c:v>118</c:v>
                </c:pt>
                <c:pt idx="3821">
                  <c:v>118</c:v>
                </c:pt>
                <c:pt idx="3822">
                  <c:v>118</c:v>
                </c:pt>
                <c:pt idx="3823">
                  <c:v>117</c:v>
                </c:pt>
                <c:pt idx="3824">
                  <c:v>117</c:v>
                </c:pt>
                <c:pt idx="3825">
                  <c:v>117</c:v>
                </c:pt>
                <c:pt idx="3826">
                  <c:v>117</c:v>
                </c:pt>
                <c:pt idx="3827">
                  <c:v>117</c:v>
                </c:pt>
                <c:pt idx="3828">
                  <c:v>117</c:v>
                </c:pt>
                <c:pt idx="3829">
                  <c:v>117</c:v>
                </c:pt>
                <c:pt idx="3830">
                  <c:v>117</c:v>
                </c:pt>
                <c:pt idx="3831">
                  <c:v>117</c:v>
                </c:pt>
                <c:pt idx="3832">
                  <c:v>117</c:v>
                </c:pt>
                <c:pt idx="3833">
                  <c:v>117</c:v>
                </c:pt>
                <c:pt idx="3834">
                  <c:v>117</c:v>
                </c:pt>
                <c:pt idx="3835">
                  <c:v>117</c:v>
                </c:pt>
                <c:pt idx="3836">
                  <c:v>117</c:v>
                </c:pt>
                <c:pt idx="3837">
                  <c:v>117</c:v>
                </c:pt>
                <c:pt idx="3838">
                  <c:v>117</c:v>
                </c:pt>
                <c:pt idx="3839">
                  <c:v>117</c:v>
                </c:pt>
                <c:pt idx="3840">
                  <c:v>117</c:v>
                </c:pt>
                <c:pt idx="3841">
                  <c:v>117</c:v>
                </c:pt>
                <c:pt idx="3842">
                  <c:v>117</c:v>
                </c:pt>
                <c:pt idx="3843">
                  <c:v>117</c:v>
                </c:pt>
                <c:pt idx="3844">
                  <c:v>117</c:v>
                </c:pt>
                <c:pt idx="3845">
                  <c:v>117</c:v>
                </c:pt>
                <c:pt idx="3846">
                  <c:v>116</c:v>
                </c:pt>
                <c:pt idx="3847">
                  <c:v>116</c:v>
                </c:pt>
                <c:pt idx="3848">
                  <c:v>116</c:v>
                </c:pt>
                <c:pt idx="3849">
                  <c:v>116</c:v>
                </c:pt>
                <c:pt idx="3850">
                  <c:v>116</c:v>
                </c:pt>
                <c:pt idx="3851">
                  <c:v>116</c:v>
                </c:pt>
                <c:pt idx="3852">
                  <c:v>116</c:v>
                </c:pt>
                <c:pt idx="3853">
                  <c:v>116</c:v>
                </c:pt>
                <c:pt idx="3854">
                  <c:v>116</c:v>
                </c:pt>
                <c:pt idx="3855">
                  <c:v>116</c:v>
                </c:pt>
                <c:pt idx="3856">
                  <c:v>116</c:v>
                </c:pt>
                <c:pt idx="3857">
                  <c:v>116</c:v>
                </c:pt>
                <c:pt idx="3858">
                  <c:v>116</c:v>
                </c:pt>
                <c:pt idx="3859">
                  <c:v>116</c:v>
                </c:pt>
                <c:pt idx="3860">
                  <c:v>116</c:v>
                </c:pt>
                <c:pt idx="3861">
                  <c:v>116</c:v>
                </c:pt>
                <c:pt idx="3862">
                  <c:v>116</c:v>
                </c:pt>
                <c:pt idx="3863">
                  <c:v>116</c:v>
                </c:pt>
                <c:pt idx="3864">
                  <c:v>116</c:v>
                </c:pt>
                <c:pt idx="3865">
                  <c:v>116</c:v>
                </c:pt>
                <c:pt idx="3866">
                  <c:v>116</c:v>
                </c:pt>
                <c:pt idx="3867">
                  <c:v>116</c:v>
                </c:pt>
                <c:pt idx="3868">
                  <c:v>116</c:v>
                </c:pt>
                <c:pt idx="3869">
                  <c:v>116</c:v>
                </c:pt>
                <c:pt idx="3870">
                  <c:v>116</c:v>
                </c:pt>
                <c:pt idx="3871">
                  <c:v>116</c:v>
                </c:pt>
                <c:pt idx="3872">
                  <c:v>116</c:v>
                </c:pt>
                <c:pt idx="3873">
                  <c:v>116</c:v>
                </c:pt>
                <c:pt idx="3874">
                  <c:v>116</c:v>
                </c:pt>
                <c:pt idx="3875">
                  <c:v>116</c:v>
                </c:pt>
                <c:pt idx="3876">
                  <c:v>116</c:v>
                </c:pt>
                <c:pt idx="3877">
                  <c:v>116</c:v>
                </c:pt>
                <c:pt idx="3878">
                  <c:v>116</c:v>
                </c:pt>
                <c:pt idx="3879">
                  <c:v>116</c:v>
                </c:pt>
                <c:pt idx="3880">
                  <c:v>116</c:v>
                </c:pt>
                <c:pt idx="3881">
                  <c:v>116</c:v>
                </c:pt>
                <c:pt idx="3882">
                  <c:v>116</c:v>
                </c:pt>
                <c:pt idx="3883">
                  <c:v>116</c:v>
                </c:pt>
                <c:pt idx="3884">
                  <c:v>116</c:v>
                </c:pt>
                <c:pt idx="3885">
                  <c:v>116</c:v>
                </c:pt>
                <c:pt idx="3886">
                  <c:v>116</c:v>
                </c:pt>
                <c:pt idx="3887">
                  <c:v>116</c:v>
                </c:pt>
                <c:pt idx="3888">
                  <c:v>116</c:v>
                </c:pt>
                <c:pt idx="3889">
                  <c:v>116</c:v>
                </c:pt>
                <c:pt idx="3890">
                  <c:v>116</c:v>
                </c:pt>
                <c:pt idx="3891">
                  <c:v>116</c:v>
                </c:pt>
                <c:pt idx="3892">
                  <c:v>116</c:v>
                </c:pt>
                <c:pt idx="3893">
                  <c:v>116</c:v>
                </c:pt>
                <c:pt idx="3894">
                  <c:v>116</c:v>
                </c:pt>
                <c:pt idx="3895">
                  <c:v>116</c:v>
                </c:pt>
                <c:pt idx="3896">
                  <c:v>115</c:v>
                </c:pt>
                <c:pt idx="3897">
                  <c:v>115</c:v>
                </c:pt>
                <c:pt idx="3898">
                  <c:v>115</c:v>
                </c:pt>
                <c:pt idx="3899">
                  <c:v>115</c:v>
                </c:pt>
                <c:pt idx="3900">
                  <c:v>115</c:v>
                </c:pt>
                <c:pt idx="3901">
                  <c:v>115</c:v>
                </c:pt>
                <c:pt idx="3902">
                  <c:v>115</c:v>
                </c:pt>
                <c:pt idx="3903">
                  <c:v>115</c:v>
                </c:pt>
                <c:pt idx="3904">
                  <c:v>115</c:v>
                </c:pt>
                <c:pt idx="3905">
                  <c:v>115</c:v>
                </c:pt>
                <c:pt idx="3906">
                  <c:v>115</c:v>
                </c:pt>
                <c:pt idx="3907">
                  <c:v>115</c:v>
                </c:pt>
                <c:pt idx="3908">
                  <c:v>115</c:v>
                </c:pt>
                <c:pt idx="3909">
                  <c:v>115</c:v>
                </c:pt>
                <c:pt idx="3910">
                  <c:v>115</c:v>
                </c:pt>
                <c:pt idx="3911">
                  <c:v>115</c:v>
                </c:pt>
                <c:pt idx="3912">
                  <c:v>115</c:v>
                </c:pt>
                <c:pt idx="3913">
                  <c:v>115</c:v>
                </c:pt>
                <c:pt idx="3914">
                  <c:v>115</c:v>
                </c:pt>
                <c:pt idx="3915">
                  <c:v>115</c:v>
                </c:pt>
                <c:pt idx="3916">
                  <c:v>115</c:v>
                </c:pt>
                <c:pt idx="3917">
                  <c:v>115</c:v>
                </c:pt>
                <c:pt idx="3918">
                  <c:v>115</c:v>
                </c:pt>
                <c:pt idx="3919">
                  <c:v>115</c:v>
                </c:pt>
                <c:pt idx="3920">
                  <c:v>115</c:v>
                </c:pt>
                <c:pt idx="3921">
                  <c:v>115</c:v>
                </c:pt>
                <c:pt idx="3922">
                  <c:v>115</c:v>
                </c:pt>
                <c:pt idx="3923">
                  <c:v>115</c:v>
                </c:pt>
                <c:pt idx="3924">
                  <c:v>115</c:v>
                </c:pt>
                <c:pt idx="3925">
                  <c:v>115</c:v>
                </c:pt>
                <c:pt idx="3926">
                  <c:v>115</c:v>
                </c:pt>
                <c:pt idx="3927">
                  <c:v>115</c:v>
                </c:pt>
                <c:pt idx="3928">
                  <c:v>114</c:v>
                </c:pt>
                <c:pt idx="3929">
                  <c:v>114</c:v>
                </c:pt>
                <c:pt idx="3930">
                  <c:v>114</c:v>
                </c:pt>
                <c:pt idx="3931">
                  <c:v>114</c:v>
                </c:pt>
                <c:pt idx="3932">
                  <c:v>114</c:v>
                </c:pt>
                <c:pt idx="3933">
                  <c:v>114</c:v>
                </c:pt>
                <c:pt idx="3934">
                  <c:v>114</c:v>
                </c:pt>
                <c:pt idx="3935">
                  <c:v>114</c:v>
                </c:pt>
                <c:pt idx="3936">
                  <c:v>114</c:v>
                </c:pt>
                <c:pt idx="3937">
                  <c:v>114</c:v>
                </c:pt>
                <c:pt idx="3938">
                  <c:v>114</c:v>
                </c:pt>
                <c:pt idx="3939">
                  <c:v>114</c:v>
                </c:pt>
                <c:pt idx="3940">
                  <c:v>114</c:v>
                </c:pt>
                <c:pt idx="3941">
                  <c:v>114</c:v>
                </c:pt>
                <c:pt idx="3942">
                  <c:v>114</c:v>
                </c:pt>
                <c:pt idx="3943">
                  <c:v>114</c:v>
                </c:pt>
                <c:pt idx="3944">
                  <c:v>114</c:v>
                </c:pt>
                <c:pt idx="3945">
                  <c:v>114</c:v>
                </c:pt>
                <c:pt idx="3946">
                  <c:v>114</c:v>
                </c:pt>
                <c:pt idx="3947">
                  <c:v>114</c:v>
                </c:pt>
                <c:pt idx="3948">
                  <c:v>114</c:v>
                </c:pt>
                <c:pt idx="3949">
                  <c:v>114</c:v>
                </c:pt>
                <c:pt idx="3950">
                  <c:v>114</c:v>
                </c:pt>
                <c:pt idx="3951">
                  <c:v>114</c:v>
                </c:pt>
                <c:pt idx="3952">
                  <c:v>114</c:v>
                </c:pt>
                <c:pt idx="3953">
                  <c:v>114</c:v>
                </c:pt>
                <c:pt idx="3954">
                  <c:v>114</c:v>
                </c:pt>
                <c:pt idx="3955">
                  <c:v>114</c:v>
                </c:pt>
                <c:pt idx="3956">
                  <c:v>114</c:v>
                </c:pt>
                <c:pt idx="3957">
                  <c:v>114</c:v>
                </c:pt>
                <c:pt idx="3958">
                  <c:v>114</c:v>
                </c:pt>
                <c:pt idx="3959">
                  <c:v>114</c:v>
                </c:pt>
                <c:pt idx="3960">
                  <c:v>114</c:v>
                </c:pt>
                <c:pt idx="3961">
                  <c:v>113</c:v>
                </c:pt>
                <c:pt idx="3962">
                  <c:v>113</c:v>
                </c:pt>
                <c:pt idx="3963">
                  <c:v>113</c:v>
                </c:pt>
                <c:pt idx="3964">
                  <c:v>113</c:v>
                </c:pt>
                <c:pt idx="3965">
                  <c:v>113</c:v>
                </c:pt>
                <c:pt idx="3966">
                  <c:v>113</c:v>
                </c:pt>
                <c:pt idx="3967">
                  <c:v>113</c:v>
                </c:pt>
                <c:pt idx="3968">
                  <c:v>113</c:v>
                </c:pt>
                <c:pt idx="3969">
                  <c:v>113</c:v>
                </c:pt>
                <c:pt idx="3970">
                  <c:v>113</c:v>
                </c:pt>
                <c:pt idx="3971">
                  <c:v>113</c:v>
                </c:pt>
                <c:pt idx="3972">
                  <c:v>113</c:v>
                </c:pt>
                <c:pt idx="3973">
                  <c:v>113</c:v>
                </c:pt>
                <c:pt idx="3974">
                  <c:v>113</c:v>
                </c:pt>
                <c:pt idx="3975">
                  <c:v>113</c:v>
                </c:pt>
                <c:pt idx="3976">
                  <c:v>113</c:v>
                </c:pt>
                <c:pt idx="3977">
                  <c:v>113</c:v>
                </c:pt>
                <c:pt idx="3978">
                  <c:v>113</c:v>
                </c:pt>
                <c:pt idx="3979">
                  <c:v>113</c:v>
                </c:pt>
                <c:pt idx="3980">
                  <c:v>113</c:v>
                </c:pt>
                <c:pt idx="3981">
                  <c:v>113</c:v>
                </c:pt>
                <c:pt idx="3982">
                  <c:v>113</c:v>
                </c:pt>
                <c:pt idx="3983">
                  <c:v>113</c:v>
                </c:pt>
                <c:pt idx="3984">
                  <c:v>113</c:v>
                </c:pt>
                <c:pt idx="3985">
                  <c:v>113</c:v>
                </c:pt>
                <c:pt idx="3986">
                  <c:v>113</c:v>
                </c:pt>
                <c:pt idx="3987">
                  <c:v>113</c:v>
                </c:pt>
                <c:pt idx="3988">
                  <c:v>113</c:v>
                </c:pt>
                <c:pt idx="3989">
                  <c:v>113</c:v>
                </c:pt>
                <c:pt idx="3990">
                  <c:v>113</c:v>
                </c:pt>
                <c:pt idx="3991">
                  <c:v>113</c:v>
                </c:pt>
                <c:pt idx="3992">
                  <c:v>113</c:v>
                </c:pt>
                <c:pt idx="3993">
                  <c:v>113</c:v>
                </c:pt>
                <c:pt idx="3994">
                  <c:v>113</c:v>
                </c:pt>
                <c:pt idx="3995">
                  <c:v>113</c:v>
                </c:pt>
                <c:pt idx="3996">
                  <c:v>113</c:v>
                </c:pt>
                <c:pt idx="3997">
                  <c:v>112</c:v>
                </c:pt>
                <c:pt idx="3998">
                  <c:v>112</c:v>
                </c:pt>
                <c:pt idx="3999">
                  <c:v>112</c:v>
                </c:pt>
                <c:pt idx="4000">
                  <c:v>112</c:v>
                </c:pt>
                <c:pt idx="4001">
                  <c:v>112</c:v>
                </c:pt>
                <c:pt idx="4002">
                  <c:v>112</c:v>
                </c:pt>
                <c:pt idx="4003">
                  <c:v>112</c:v>
                </c:pt>
                <c:pt idx="4004">
                  <c:v>112</c:v>
                </c:pt>
                <c:pt idx="4005">
                  <c:v>112</c:v>
                </c:pt>
                <c:pt idx="4006">
                  <c:v>112</c:v>
                </c:pt>
                <c:pt idx="4007">
                  <c:v>112</c:v>
                </c:pt>
                <c:pt idx="4008">
                  <c:v>112</c:v>
                </c:pt>
                <c:pt idx="4009">
                  <c:v>112</c:v>
                </c:pt>
                <c:pt idx="4010">
                  <c:v>112</c:v>
                </c:pt>
                <c:pt idx="4011">
                  <c:v>112</c:v>
                </c:pt>
                <c:pt idx="4012">
                  <c:v>112</c:v>
                </c:pt>
                <c:pt idx="4013">
                  <c:v>112</c:v>
                </c:pt>
                <c:pt idx="4014">
                  <c:v>112</c:v>
                </c:pt>
                <c:pt idx="4015">
                  <c:v>112</c:v>
                </c:pt>
                <c:pt idx="4016">
                  <c:v>112</c:v>
                </c:pt>
                <c:pt idx="4017">
                  <c:v>112</c:v>
                </c:pt>
                <c:pt idx="4018">
                  <c:v>112</c:v>
                </c:pt>
                <c:pt idx="4019">
                  <c:v>112</c:v>
                </c:pt>
                <c:pt idx="4020">
                  <c:v>112</c:v>
                </c:pt>
                <c:pt idx="4021">
                  <c:v>112</c:v>
                </c:pt>
                <c:pt idx="4022">
                  <c:v>112</c:v>
                </c:pt>
                <c:pt idx="4023">
                  <c:v>112</c:v>
                </c:pt>
                <c:pt idx="4024">
                  <c:v>112</c:v>
                </c:pt>
                <c:pt idx="4025">
                  <c:v>112</c:v>
                </c:pt>
                <c:pt idx="4026">
                  <c:v>112</c:v>
                </c:pt>
                <c:pt idx="4027">
                  <c:v>112</c:v>
                </c:pt>
                <c:pt idx="4028">
                  <c:v>112</c:v>
                </c:pt>
                <c:pt idx="4029">
                  <c:v>112</c:v>
                </c:pt>
                <c:pt idx="4030">
                  <c:v>112</c:v>
                </c:pt>
                <c:pt idx="4031">
                  <c:v>112</c:v>
                </c:pt>
                <c:pt idx="4032">
                  <c:v>112</c:v>
                </c:pt>
                <c:pt idx="4033">
                  <c:v>111</c:v>
                </c:pt>
                <c:pt idx="4034">
                  <c:v>111</c:v>
                </c:pt>
                <c:pt idx="4035">
                  <c:v>111</c:v>
                </c:pt>
                <c:pt idx="4036">
                  <c:v>111</c:v>
                </c:pt>
                <c:pt idx="4037">
                  <c:v>111</c:v>
                </c:pt>
                <c:pt idx="4038">
                  <c:v>111</c:v>
                </c:pt>
                <c:pt idx="4039">
                  <c:v>111</c:v>
                </c:pt>
                <c:pt idx="4040">
                  <c:v>111</c:v>
                </c:pt>
                <c:pt idx="4041">
                  <c:v>111</c:v>
                </c:pt>
                <c:pt idx="4042">
                  <c:v>111</c:v>
                </c:pt>
                <c:pt idx="4043">
                  <c:v>111</c:v>
                </c:pt>
                <c:pt idx="4044">
                  <c:v>111</c:v>
                </c:pt>
                <c:pt idx="4045">
                  <c:v>111</c:v>
                </c:pt>
                <c:pt idx="4046">
                  <c:v>111</c:v>
                </c:pt>
                <c:pt idx="4047">
                  <c:v>111</c:v>
                </c:pt>
                <c:pt idx="4048">
                  <c:v>111</c:v>
                </c:pt>
                <c:pt idx="4049">
                  <c:v>111</c:v>
                </c:pt>
                <c:pt idx="4050">
                  <c:v>111</c:v>
                </c:pt>
                <c:pt idx="4051">
                  <c:v>111</c:v>
                </c:pt>
                <c:pt idx="4052">
                  <c:v>111</c:v>
                </c:pt>
                <c:pt idx="4053">
                  <c:v>111</c:v>
                </c:pt>
                <c:pt idx="4054">
                  <c:v>111</c:v>
                </c:pt>
                <c:pt idx="4055">
                  <c:v>111</c:v>
                </c:pt>
                <c:pt idx="4056">
                  <c:v>111</c:v>
                </c:pt>
                <c:pt idx="4057">
                  <c:v>111</c:v>
                </c:pt>
                <c:pt idx="4058">
                  <c:v>111</c:v>
                </c:pt>
                <c:pt idx="4059">
                  <c:v>111</c:v>
                </c:pt>
                <c:pt idx="4060">
                  <c:v>111</c:v>
                </c:pt>
                <c:pt idx="4061">
                  <c:v>111</c:v>
                </c:pt>
                <c:pt idx="4062">
                  <c:v>111</c:v>
                </c:pt>
                <c:pt idx="4063">
                  <c:v>111</c:v>
                </c:pt>
                <c:pt idx="4064">
                  <c:v>111</c:v>
                </c:pt>
                <c:pt idx="4065">
                  <c:v>111</c:v>
                </c:pt>
                <c:pt idx="4066">
                  <c:v>111</c:v>
                </c:pt>
                <c:pt idx="4067">
                  <c:v>111</c:v>
                </c:pt>
                <c:pt idx="4068">
                  <c:v>110</c:v>
                </c:pt>
                <c:pt idx="4069">
                  <c:v>110</c:v>
                </c:pt>
                <c:pt idx="4070">
                  <c:v>110</c:v>
                </c:pt>
                <c:pt idx="4071">
                  <c:v>110</c:v>
                </c:pt>
                <c:pt idx="4072">
                  <c:v>110</c:v>
                </c:pt>
                <c:pt idx="4073">
                  <c:v>110</c:v>
                </c:pt>
                <c:pt idx="4074">
                  <c:v>110</c:v>
                </c:pt>
                <c:pt idx="4075">
                  <c:v>110</c:v>
                </c:pt>
                <c:pt idx="4076">
                  <c:v>110</c:v>
                </c:pt>
                <c:pt idx="4077">
                  <c:v>110</c:v>
                </c:pt>
                <c:pt idx="4078">
                  <c:v>110</c:v>
                </c:pt>
                <c:pt idx="4079">
                  <c:v>110</c:v>
                </c:pt>
                <c:pt idx="4080">
                  <c:v>110</c:v>
                </c:pt>
                <c:pt idx="4081">
                  <c:v>110</c:v>
                </c:pt>
                <c:pt idx="4082">
                  <c:v>110</c:v>
                </c:pt>
                <c:pt idx="4083">
                  <c:v>110</c:v>
                </c:pt>
                <c:pt idx="4084">
                  <c:v>110</c:v>
                </c:pt>
                <c:pt idx="4085">
                  <c:v>110</c:v>
                </c:pt>
                <c:pt idx="4086">
                  <c:v>110</c:v>
                </c:pt>
                <c:pt idx="4087">
                  <c:v>110</c:v>
                </c:pt>
                <c:pt idx="4088">
                  <c:v>110</c:v>
                </c:pt>
                <c:pt idx="4089">
                  <c:v>110</c:v>
                </c:pt>
                <c:pt idx="4090">
                  <c:v>110</c:v>
                </c:pt>
                <c:pt idx="4091">
                  <c:v>110</c:v>
                </c:pt>
                <c:pt idx="4092">
                  <c:v>110</c:v>
                </c:pt>
                <c:pt idx="4093">
                  <c:v>110</c:v>
                </c:pt>
                <c:pt idx="4094">
                  <c:v>110</c:v>
                </c:pt>
                <c:pt idx="4095">
                  <c:v>110</c:v>
                </c:pt>
                <c:pt idx="4096">
                  <c:v>110</c:v>
                </c:pt>
                <c:pt idx="4097">
                  <c:v>110</c:v>
                </c:pt>
                <c:pt idx="4098">
                  <c:v>110</c:v>
                </c:pt>
                <c:pt idx="4099">
                  <c:v>110</c:v>
                </c:pt>
                <c:pt idx="4100">
                  <c:v>110</c:v>
                </c:pt>
                <c:pt idx="4101">
                  <c:v>110</c:v>
                </c:pt>
                <c:pt idx="4102">
                  <c:v>110</c:v>
                </c:pt>
                <c:pt idx="4103">
                  <c:v>110</c:v>
                </c:pt>
                <c:pt idx="4104">
                  <c:v>110</c:v>
                </c:pt>
                <c:pt idx="4105">
                  <c:v>110</c:v>
                </c:pt>
                <c:pt idx="4106">
                  <c:v>110</c:v>
                </c:pt>
                <c:pt idx="4107">
                  <c:v>110</c:v>
                </c:pt>
                <c:pt idx="4108">
                  <c:v>110</c:v>
                </c:pt>
                <c:pt idx="4109">
                  <c:v>110</c:v>
                </c:pt>
                <c:pt idx="4110">
                  <c:v>110</c:v>
                </c:pt>
                <c:pt idx="4111">
                  <c:v>110</c:v>
                </c:pt>
                <c:pt idx="4112">
                  <c:v>110</c:v>
                </c:pt>
                <c:pt idx="4113">
                  <c:v>110</c:v>
                </c:pt>
                <c:pt idx="4114">
                  <c:v>110</c:v>
                </c:pt>
                <c:pt idx="4115">
                  <c:v>110</c:v>
                </c:pt>
                <c:pt idx="4116">
                  <c:v>110</c:v>
                </c:pt>
                <c:pt idx="4117">
                  <c:v>110</c:v>
                </c:pt>
                <c:pt idx="4118">
                  <c:v>110</c:v>
                </c:pt>
                <c:pt idx="4119">
                  <c:v>110</c:v>
                </c:pt>
                <c:pt idx="4120">
                  <c:v>110</c:v>
                </c:pt>
                <c:pt idx="4121">
                  <c:v>110</c:v>
                </c:pt>
                <c:pt idx="4122">
                  <c:v>110</c:v>
                </c:pt>
                <c:pt idx="4123">
                  <c:v>110</c:v>
                </c:pt>
                <c:pt idx="4124">
                  <c:v>110</c:v>
                </c:pt>
                <c:pt idx="4125">
                  <c:v>110</c:v>
                </c:pt>
                <c:pt idx="4126">
                  <c:v>110</c:v>
                </c:pt>
                <c:pt idx="4127">
                  <c:v>110</c:v>
                </c:pt>
                <c:pt idx="4128">
                  <c:v>110</c:v>
                </c:pt>
                <c:pt idx="4129">
                  <c:v>110</c:v>
                </c:pt>
                <c:pt idx="4130">
                  <c:v>110</c:v>
                </c:pt>
                <c:pt idx="4131">
                  <c:v>110</c:v>
                </c:pt>
                <c:pt idx="4132">
                  <c:v>110</c:v>
                </c:pt>
                <c:pt idx="4133">
                  <c:v>110</c:v>
                </c:pt>
                <c:pt idx="4134">
                  <c:v>110</c:v>
                </c:pt>
                <c:pt idx="4135">
                  <c:v>110</c:v>
                </c:pt>
                <c:pt idx="4136">
                  <c:v>110</c:v>
                </c:pt>
                <c:pt idx="4137">
                  <c:v>111</c:v>
                </c:pt>
                <c:pt idx="4138">
                  <c:v>111</c:v>
                </c:pt>
                <c:pt idx="4139">
                  <c:v>110</c:v>
                </c:pt>
                <c:pt idx="4140">
                  <c:v>110</c:v>
                </c:pt>
                <c:pt idx="4141">
                  <c:v>110</c:v>
                </c:pt>
                <c:pt idx="4142">
                  <c:v>110</c:v>
                </c:pt>
                <c:pt idx="4143">
                  <c:v>110</c:v>
                </c:pt>
                <c:pt idx="4144">
                  <c:v>110</c:v>
                </c:pt>
                <c:pt idx="4145">
                  <c:v>110</c:v>
                </c:pt>
                <c:pt idx="4146">
                  <c:v>110</c:v>
                </c:pt>
                <c:pt idx="4147">
                  <c:v>110</c:v>
                </c:pt>
                <c:pt idx="4148">
                  <c:v>110</c:v>
                </c:pt>
                <c:pt idx="4149">
                  <c:v>110</c:v>
                </c:pt>
                <c:pt idx="4150">
                  <c:v>110</c:v>
                </c:pt>
                <c:pt idx="4151">
                  <c:v>110</c:v>
                </c:pt>
                <c:pt idx="4152">
                  <c:v>110</c:v>
                </c:pt>
                <c:pt idx="4153">
                  <c:v>110</c:v>
                </c:pt>
                <c:pt idx="4154">
                  <c:v>110</c:v>
                </c:pt>
                <c:pt idx="4155">
                  <c:v>110</c:v>
                </c:pt>
                <c:pt idx="4156">
                  <c:v>110</c:v>
                </c:pt>
                <c:pt idx="4157">
                  <c:v>110</c:v>
                </c:pt>
                <c:pt idx="4158">
                  <c:v>110</c:v>
                </c:pt>
                <c:pt idx="4159">
                  <c:v>110</c:v>
                </c:pt>
                <c:pt idx="4160">
                  <c:v>110</c:v>
                </c:pt>
                <c:pt idx="4161">
                  <c:v>110</c:v>
                </c:pt>
                <c:pt idx="4162">
                  <c:v>110</c:v>
                </c:pt>
                <c:pt idx="4163">
                  <c:v>110</c:v>
                </c:pt>
                <c:pt idx="4164">
                  <c:v>110</c:v>
                </c:pt>
                <c:pt idx="4165">
                  <c:v>110</c:v>
                </c:pt>
                <c:pt idx="4166">
                  <c:v>110</c:v>
                </c:pt>
                <c:pt idx="4167">
                  <c:v>110</c:v>
                </c:pt>
                <c:pt idx="4168">
                  <c:v>110</c:v>
                </c:pt>
                <c:pt idx="4169">
                  <c:v>110</c:v>
                </c:pt>
                <c:pt idx="4170">
                  <c:v>109</c:v>
                </c:pt>
                <c:pt idx="4171">
                  <c:v>109</c:v>
                </c:pt>
                <c:pt idx="4172">
                  <c:v>109</c:v>
                </c:pt>
                <c:pt idx="4173">
                  <c:v>109</c:v>
                </c:pt>
                <c:pt idx="4174">
                  <c:v>109</c:v>
                </c:pt>
                <c:pt idx="4175">
                  <c:v>109</c:v>
                </c:pt>
                <c:pt idx="4176">
                  <c:v>109</c:v>
                </c:pt>
                <c:pt idx="4177">
                  <c:v>109</c:v>
                </c:pt>
                <c:pt idx="4178">
                  <c:v>109</c:v>
                </c:pt>
                <c:pt idx="4179">
                  <c:v>109</c:v>
                </c:pt>
                <c:pt idx="4180">
                  <c:v>109</c:v>
                </c:pt>
                <c:pt idx="4181">
                  <c:v>109</c:v>
                </c:pt>
                <c:pt idx="4182">
                  <c:v>109</c:v>
                </c:pt>
                <c:pt idx="4183">
                  <c:v>109</c:v>
                </c:pt>
                <c:pt idx="4184">
                  <c:v>109</c:v>
                </c:pt>
                <c:pt idx="4185">
                  <c:v>109</c:v>
                </c:pt>
                <c:pt idx="4186">
                  <c:v>109</c:v>
                </c:pt>
                <c:pt idx="4187">
                  <c:v>109</c:v>
                </c:pt>
                <c:pt idx="4188">
                  <c:v>109</c:v>
                </c:pt>
                <c:pt idx="4189">
                  <c:v>109</c:v>
                </c:pt>
                <c:pt idx="4190">
                  <c:v>109</c:v>
                </c:pt>
                <c:pt idx="4191">
                  <c:v>109</c:v>
                </c:pt>
                <c:pt idx="4192">
                  <c:v>109</c:v>
                </c:pt>
                <c:pt idx="4193">
                  <c:v>109</c:v>
                </c:pt>
                <c:pt idx="4194">
                  <c:v>109</c:v>
                </c:pt>
                <c:pt idx="4195">
                  <c:v>109</c:v>
                </c:pt>
                <c:pt idx="4196">
                  <c:v>109</c:v>
                </c:pt>
                <c:pt idx="4197">
                  <c:v>109</c:v>
                </c:pt>
                <c:pt idx="4198">
                  <c:v>109</c:v>
                </c:pt>
                <c:pt idx="4199">
                  <c:v>109</c:v>
                </c:pt>
                <c:pt idx="4200">
                  <c:v>109</c:v>
                </c:pt>
                <c:pt idx="4201">
                  <c:v>109</c:v>
                </c:pt>
                <c:pt idx="4202">
                  <c:v>109</c:v>
                </c:pt>
                <c:pt idx="4203">
                  <c:v>109</c:v>
                </c:pt>
                <c:pt idx="4204">
                  <c:v>109</c:v>
                </c:pt>
                <c:pt idx="4205">
                  <c:v>109</c:v>
                </c:pt>
                <c:pt idx="4206">
                  <c:v>109</c:v>
                </c:pt>
                <c:pt idx="4207">
                  <c:v>109</c:v>
                </c:pt>
                <c:pt idx="4208">
                  <c:v>109</c:v>
                </c:pt>
                <c:pt idx="4209">
                  <c:v>109</c:v>
                </c:pt>
                <c:pt idx="4210">
                  <c:v>109</c:v>
                </c:pt>
                <c:pt idx="4211">
                  <c:v>108</c:v>
                </c:pt>
                <c:pt idx="4212">
                  <c:v>108</c:v>
                </c:pt>
                <c:pt idx="4213">
                  <c:v>109</c:v>
                </c:pt>
                <c:pt idx="4214">
                  <c:v>108</c:v>
                </c:pt>
                <c:pt idx="4215">
                  <c:v>108</c:v>
                </c:pt>
                <c:pt idx="4216">
                  <c:v>108</c:v>
                </c:pt>
                <c:pt idx="4217">
                  <c:v>108</c:v>
                </c:pt>
                <c:pt idx="4218">
                  <c:v>108</c:v>
                </c:pt>
                <c:pt idx="4219">
                  <c:v>108</c:v>
                </c:pt>
                <c:pt idx="4220">
                  <c:v>108</c:v>
                </c:pt>
                <c:pt idx="4221">
                  <c:v>108</c:v>
                </c:pt>
                <c:pt idx="4222">
                  <c:v>108</c:v>
                </c:pt>
                <c:pt idx="4223">
                  <c:v>108</c:v>
                </c:pt>
                <c:pt idx="4224">
                  <c:v>108</c:v>
                </c:pt>
                <c:pt idx="4225">
                  <c:v>108</c:v>
                </c:pt>
                <c:pt idx="4226">
                  <c:v>108</c:v>
                </c:pt>
                <c:pt idx="4227">
                  <c:v>108</c:v>
                </c:pt>
                <c:pt idx="4228">
                  <c:v>108</c:v>
                </c:pt>
                <c:pt idx="4229">
                  <c:v>108</c:v>
                </c:pt>
                <c:pt idx="4230">
                  <c:v>108</c:v>
                </c:pt>
                <c:pt idx="4231">
                  <c:v>108</c:v>
                </c:pt>
                <c:pt idx="4232">
                  <c:v>109</c:v>
                </c:pt>
                <c:pt idx="4233">
                  <c:v>109</c:v>
                </c:pt>
                <c:pt idx="4234">
                  <c:v>109</c:v>
                </c:pt>
                <c:pt idx="4235">
                  <c:v>108</c:v>
                </c:pt>
                <c:pt idx="4236">
                  <c:v>108</c:v>
                </c:pt>
                <c:pt idx="4237">
                  <c:v>108</c:v>
                </c:pt>
                <c:pt idx="4238">
                  <c:v>108</c:v>
                </c:pt>
                <c:pt idx="4239">
                  <c:v>108</c:v>
                </c:pt>
                <c:pt idx="4240">
                  <c:v>109</c:v>
                </c:pt>
                <c:pt idx="4241">
                  <c:v>108</c:v>
                </c:pt>
                <c:pt idx="4242">
                  <c:v>108</c:v>
                </c:pt>
                <c:pt idx="4243">
                  <c:v>108</c:v>
                </c:pt>
                <c:pt idx="4244">
                  <c:v>108</c:v>
                </c:pt>
                <c:pt idx="4245">
                  <c:v>108</c:v>
                </c:pt>
                <c:pt idx="4246">
                  <c:v>108</c:v>
                </c:pt>
                <c:pt idx="4247">
                  <c:v>108</c:v>
                </c:pt>
                <c:pt idx="4248">
                  <c:v>108</c:v>
                </c:pt>
                <c:pt idx="4249">
                  <c:v>108</c:v>
                </c:pt>
                <c:pt idx="4250">
                  <c:v>108</c:v>
                </c:pt>
                <c:pt idx="4251">
                  <c:v>108</c:v>
                </c:pt>
                <c:pt idx="4252">
                  <c:v>108</c:v>
                </c:pt>
                <c:pt idx="4253">
                  <c:v>108</c:v>
                </c:pt>
                <c:pt idx="4254">
                  <c:v>108</c:v>
                </c:pt>
                <c:pt idx="4255">
                  <c:v>108</c:v>
                </c:pt>
                <c:pt idx="4256">
                  <c:v>108</c:v>
                </c:pt>
                <c:pt idx="4257">
                  <c:v>108</c:v>
                </c:pt>
                <c:pt idx="4258">
                  <c:v>108</c:v>
                </c:pt>
                <c:pt idx="4259">
                  <c:v>108</c:v>
                </c:pt>
                <c:pt idx="4260">
                  <c:v>108</c:v>
                </c:pt>
                <c:pt idx="4261">
                  <c:v>108</c:v>
                </c:pt>
                <c:pt idx="4262">
                  <c:v>108</c:v>
                </c:pt>
                <c:pt idx="4263">
                  <c:v>108</c:v>
                </c:pt>
                <c:pt idx="4264">
                  <c:v>108</c:v>
                </c:pt>
                <c:pt idx="4265">
                  <c:v>108</c:v>
                </c:pt>
                <c:pt idx="4266">
                  <c:v>108</c:v>
                </c:pt>
                <c:pt idx="4267">
                  <c:v>108</c:v>
                </c:pt>
                <c:pt idx="4268">
                  <c:v>108</c:v>
                </c:pt>
                <c:pt idx="4269">
                  <c:v>108</c:v>
                </c:pt>
                <c:pt idx="4270">
                  <c:v>108</c:v>
                </c:pt>
                <c:pt idx="4271">
                  <c:v>108</c:v>
                </c:pt>
                <c:pt idx="4272">
                  <c:v>108</c:v>
                </c:pt>
                <c:pt idx="4273">
                  <c:v>108</c:v>
                </c:pt>
                <c:pt idx="4274">
                  <c:v>108</c:v>
                </c:pt>
                <c:pt idx="4275">
                  <c:v>108</c:v>
                </c:pt>
                <c:pt idx="4276">
                  <c:v>108</c:v>
                </c:pt>
                <c:pt idx="4277">
                  <c:v>108</c:v>
                </c:pt>
                <c:pt idx="4278">
                  <c:v>108</c:v>
                </c:pt>
                <c:pt idx="4279">
                  <c:v>108</c:v>
                </c:pt>
                <c:pt idx="4280">
                  <c:v>108</c:v>
                </c:pt>
                <c:pt idx="4281">
                  <c:v>108</c:v>
                </c:pt>
                <c:pt idx="4282">
                  <c:v>108</c:v>
                </c:pt>
                <c:pt idx="4283">
                  <c:v>107</c:v>
                </c:pt>
                <c:pt idx="4284">
                  <c:v>107</c:v>
                </c:pt>
                <c:pt idx="4285">
                  <c:v>107</c:v>
                </c:pt>
                <c:pt idx="4286">
                  <c:v>107</c:v>
                </c:pt>
                <c:pt idx="4287">
                  <c:v>107</c:v>
                </c:pt>
                <c:pt idx="4288">
                  <c:v>107</c:v>
                </c:pt>
                <c:pt idx="4289">
                  <c:v>107</c:v>
                </c:pt>
                <c:pt idx="4290">
                  <c:v>107</c:v>
                </c:pt>
                <c:pt idx="4291">
                  <c:v>107</c:v>
                </c:pt>
                <c:pt idx="4292">
                  <c:v>107</c:v>
                </c:pt>
                <c:pt idx="4293">
                  <c:v>107</c:v>
                </c:pt>
                <c:pt idx="4294">
                  <c:v>107</c:v>
                </c:pt>
                <c:pt idx="4295">
                  <c:v>107</c:v>
                </c:pt>
                <c:pt idx="4296">
                  <c:v>107</c:v>
                </c:pt>
                <c:pt idx="4297">
                  <c:v>107</c:v>
                </c:pt>
                <c:pt idx="4298">
                  <c:v>107</c:v>
                </c:pt>
                <c:pt idx="4299">
                  <c:v>107</c:v>
                </c:pt>
                <c:pt idx="4300">
                  <c:v>107</c:v>
                </c:pt>
                <c:pt idx="4301">
                  <c:v>107</c:v>
                </c:pt>
                <c:pt idx="4302">
                  <c:v>107</c:v>
                </c:pt>
                <c:pt idx="4303">
                  <c:v>107</c:v>
                </c:pt>
                <c:pt idx="4304">
                  <c:v>107</c:v>
                </c:pt>
                <c:pt idx="4305">
                  <c:v>107</c:v>
                </c:pt>
                <c:pt idx="4306">
                  <c:v>107</c:v>
                </c:pt>
                <c:pt idx="4307">
                  <c:v>107</c:v>
                </c:pt>
                <c:pt idx="4308">
                  <c:v>107</c:v>
                </c:pt>
                <c:pt idx="4309">
                  <c:v>107</c:v>
                </c:pt>
                <c:pt idx="4310">
                  <c:v>107</c:v>
                </c:pt>
                <c:pt idx="4311">
                  <c:v>107</c:v>
                </c:pt>
                <c:pt idx="4312">
                  <c:v>107</c:v>
                </c:pt>
                <c:pt idx="4313">
                  <c:v>107</c:v>
                </c:pt>
                <c:pt idx="4314">
                  <c:v>107</c:v>
                </c:pt>
                <c:pt idx="4315">
                  <c:v>106</c:v>
                </c:pt>
                <c:pt idx="4316">
                  <c:v>106</c:v>
                </c:pt>
                <c:pt idx="4317">
                  <c:v>106</c:v>
                </c:pt>
                <c:pt idx="4318">
                  <c:v>106</c:v>
                </c:pt>
                <c:pt idx="4319">
                  <c:v>106</c:v>
                </c:pt>
                <c:pt idx="4320">
                  <c:v>106</c:v>
                </c:pt>
                <c:pt idx="4321">
                  <c:v>106</c:v>
                </c:pt>
                <c:pt idx="4322">
                  <c:v>106</c:v>
                </c:pt>
                <c:pt idx="4323">
                  <c:v>106</c:v>
                </c:pt>
                <c:pt idx="4324">
                  <c:v>106</c:v>
                </c:pt>
                <c:pt idx="4325">
                  <c:v>106</c:v>
                </c:pt>
                <c:pt idx="4326">
                  <c:v>106</c:v>
                </c:pt>
                <c:pt idx="4327">
                  <c:v>106</c:v>
                </c:pt>
                <c:pt idx="4328">
                  <c:v>106</c:v>
                </c:pt>
                <c:pt idx="4329">
                  <c:v>106</c:v>
                </c:pt>
                <c:pt idx="4330">
                  <c:v>106</c:v>
                </c:pt>
                <c:pt idx="4331">
                  <c:v>106</c:v>
                </c:pt>
                <c:pt idx="4332">
                  <c:v>106</c:v>
                </c:pt>
                <c:pt idx="4333">
                  <c:v>106</c:v>
                </c:pt>
                <c:pt idx="4334">
                  <c:v>106</c:v>
                </c:pt>
                <c:pt idx="4335">
                  <c:v>106</c:v>
                </c:pt>
                <c:pt idx="4336">
                  <c:v>106</c:v>
                </c:pt>
                <c:pt idx="4337">
                  <c:v>106</c:v>
                </c:pt>
                <c:pt idx="4338">
                  <c:v>106</c:v>
                </c:pt>
                <c:pt idx="4339">
                  <c:v>106</c:v>
                </c:pt>
                <c:pt idx="4340">
                  <c:v>106</c:v>
                </c:pt>
                <c:pt idx="4341">
                  <c:v>106</c:v>
                </c:pt>
                <c:pt idx="4342">
                  <c:v>106</c:v>
                </c:pt>
                <c:pt idx="4343">
                  <c:v>106</c:v>
                </c:pt>
                <c:pt idx="4344">
                  <c:v>106</c:v>
                </c:pt>
                <c:pt idx="4345">
                  <c:v>106</c:v>
                </c:pt>
                <c:pt idx="4346">
                  <c:v>106</c:v>
                </c:pt>
                <c:pt idx="4347">
                  <c:v>106</c:v>
                </c:pt>
                <c:pt idx="4348">
                  <c:v>106</c:v>
                </c:pt>
                <c:pt idx="4349">
                  <c:v>106</c:v>
                </c:pt>
                <c:pt idx="4350">
                  <c:v>106</c:v>
                </c:pt>
                <c:pt idx="4351">
                  <c:v>106</c:v>
                </c:pt>
                <c:pt idx="4352">
                  <c:v>106</c:v>
                </c:pt>
                <c:pt idx="4353">
                  <c:v>106</c:v>
                </c:pt>
                <c:pt idx="4354">
                  <c:v>106</c:v>
                </c:pt>
                <c:pt idx="4355">
                  <c:v>106</c:v>
                </c:pt>
                <c:pt idx="4356">
                  <c:v>106</c:v>
                </c:pt>
                <c:pt idx="4357">
                  <c:v>106</c:v>
                </c:pt>
                <c:pt idx="4358">
                  <c:v>105</c:v>
                </c:pt>
                <c:pt idx="4359">
                  <c:v>105</c:v>
                </c:pt>
                <c:pt idx="4360">
                  <c:v>105</c:v>
                </c:pt>
                <c:pt idx="4361">
                  <c:v>105</c:v>
                </c:pt>
                <c:pt idx="4362">
                  <c:v>105</c:v>
                </c:pt>
                <c:pt idx="4363">
                  <c:v>106</c:v>
                </c:pt>
                <c:pt idx="4364">
                  <c:v>105</c:v>
                </c:pt>
                <c:pt idx="4365">
                  <c:v>105</c:v>
                </c:pt>
                <c:pt idx="4366">
                  <c:v>105</c:v>
                </c:pt>
                <c:pt idx="4367">
                  <c:v>105</c:v>
                </c:pt>
                <c:pt idx="4368">
                  <c:v>105</c:v>
                </c:pt>
                <c:pt idx="4369">
                  <c:v>105</c:v>
                </c:pt>
                <c:pt idx="4370">
                  <c:v>105</c:v>
                </c:pt>
                <c:pt idx="4371">
                  <c:v>105</c:v>
                </c:pt>
                <c:pt idx="4372">
                  <c:v>105</c:v>
                </c:pt>
                <c:pt idx="4373">
                  <c:v>105</c:v>
                </c:pt>
                <c:pt idx="4374">
                  <c:v>105</c:v>
                </c:pt>
                <c:pt idx="4375">
                  <c:v>105</c:v>
                </c:pt>
                <c:pt idx="4376">
                  <c:v>105</c:v>
                </c:pt>
                <c:pt idx="4377">
                  <c:v>105</c:v>
                </c:pt>
                <c:pt idx="4378">
                  <c:v>105</c:v>
                </c:pt>
                <c:pt idx="4379">
                  <c:v>104</c:v>
                </c:pt>
                <c:pt idx="4380">
                  <c:v>104</c:v>
                </c:pt>
                <c:pt idx="4381">
                  <c:v>104</c:v>
                </c:pt>
                <c:pt idx="4382">
                  <c:v>104</c:v>
                </c:pt>
                <c:pt idx="4383">
                  <c:v>104</c:v>
                </c:pt>
                <c:pt idx="4384">
                  <c:v>104</c:v>
                </c:pt>
                <c:pt idx="4385">
                  <c:v>104</c:v>
                </c:pt>
                <c:pt idx="4386">
                  <c:v>104</c:v>
                </c:pt>
                <c:pt idx="4387">
                  <c:v>104</c:v>
                </c:pt>
                <c:pt idx="4388">
                  <c:v>104</c:v>
                </c:pt>
                <c:pt idx="4389">
                  <c:v>104</c:v>
                </c:pt>
                <c:pt idx="4390">
                  <c:v>104</c:v>
                </c:pt>
                <c:pt idx="4391">
                  <c:v>104</c:v>
                </c:pt>
                <c:pt idx="4392">
                  <c:v>104</c:v>
                </c:pt>
                <c:pt idx="4393">
                  <c:v>104</c:v>
                </c:pt>
                <c:pt idx="4394">
                  <c:v>104</c:v>
                </c:pt>
                <c:pt idx="4395">
                  <c:v>104</c:v>
                </c:pt>
                <c:pt idx="4396">
                  <c:v>104</c:v>
                </c:pt>
                <c:pt idx="4397">
                  <c:v>104</c:v>
                </c:pt>
                <c:pt idx="4398">
                  <c:v>104</c:v>
                </c:pt>
                <c:pt idx="4399">
                  <c:v>104</c:v>
                </c:pt>
                <c:pt idx="4400">
                  <c:v>104</c:v>
                </c:pt>
                <c:pt idx="4401">
                  <c:v>104</c:v>
                </c:pt>
                <c:pt idx="4402">
                  <c:v>104</c:v>
                </c:pt>
                <c:pt idx="4403">
                  <c:v>104</c:v>
                </c:pt>
                <c:pt idx="4404">
                  <c:v>104</c:v>
                </c:pt>
                <c:pt idx="4405">
                  <c:v>104</c:v>
                </c:pt>
                <c:pt idx="4406">
                  <c:v>104</c:v>
                </c:pt>
                <c:pt idx="4407">
                  <c:v>104</c:v>
                </c:pt>
                <c:pt idx="4408">
                  <c:v>104</c:v>
                </c:pt>
                <c:pt idx="4409">
                  <c:v>104</c:v>
                </c:pt>
                <c:pt idx="4410">
                  <c:v>104</c:v>
                </c:pt>
                <c:pt idx="4411">
                  <c:v>104</c:v>
                </c:pt>
                <c:pt idx="4412">
                  <c:v>104</c:v>
                </c:pt>
                <c:pt idx="4413">
                  <c:v>104</c:v>
                </c:pt>
                <c:pt idx="4414">
                  <c:v>104</c:v>
                </c:pt>
                <c:pt idx="4415">
                  <c:v>104</c:v>
                </c:pt>
                <c:pt idx="4416">
                  <c:v>104</c:v>
                </c:pt>
                <c:pt idx="4417">
                  <c:v>104</c:v>
                </c:pt>
                <c:pt idx="4418">
                  <c:v>104</c:v>
                </c:pt>
                <c:pt idx="4419">
                  <c:v>104</c:v>
                </c:pt>
                <c:pt idx="4420">
                  <c:v>104</c:v>
                </c:pt>
                <c:pt idx="4421">
                  <c:v>104</c:v>
                </c:pt>
                <c:pt idx="4422">
                  <c:v>104</c:v>
                </c:pt>
                <c:pt idx="4423">
                  <c:v>104</c:v>
                </c:pt>
                <c:pt idx="4424">
                  <c:v>104</c:v>
                </c:pt>
                <c:pt idx="4425">
                  <c:v>104</c:v>
                </c:pt>
                <c:pt idx="4426">
                  <c:v>104</c:v>
                </c:pt>
                <c:pt idx="4427">
                  <c:v>104</c:v>
                </c:pt>
                <c:pt idx="4428">
                  <c:v>104</c:v>
                </c:pt>
                <c:pt idx="4429">
                  <c:v>104</c:v>
                </c:pt>
                <c:pt idx="4430">
                  <c:v>104</c:v>
                </c:pt>
                <c:pt idx="4431">
                  <c:v>103</c:v>
                </c:pt>
                <c:pt idx="4432">
                  <c:v>103</c:v>
                </c:pt>
                <c:pt idx="4433">
                  <c:v>104</c:v>
                </c:pt>
                <c:pt idx="4434">
                  <c:v>104</c:v>
                </c:pt>
                <c:pt idx="4435">
                  <c:v>104</c:v>
                </c:pt>
                <c:pt idx="4436">
                  <c:v>104</c:v>
                </c:pt>
                <c:pt idx="4437">
                  <c:v>104</c:v>
                </c:pt>
                <c:pt idx="4438">
                  <c:v>104</c:v>
                </c:pt>
                <c:pt idx="4439">
                  <c:v>104</c:v>
                </c:pt>
                <c:pt idx="4440">
                  <c:v>104</c:v>
                </c:pt>
                <c:pt idx="4441">
                  <c:v>104</c:v>
                </c:pt>
                <c:pt idx="4442">
                  <c:v>103</c:v>
                </c:pt>
                <c:pt idx="4443">
                  <c:v>103</c:v>
                </c:pt>
                <c:pt idx="4444">
                  <c:v>103</c:v>
                </c:pt>
                <c:pt idx="4445">
                  <c:v>104</c:v>
                </c:pt>
                <c:pt idx="4446">
                  <c:v>103</c:v>
                </c:pt>
                <c:pt idx="4447">
                  <c:v>103</c:v>
                </c:pt>
                <c:pt idx="4448">
                  <c:v>103</c:v>
                </c:pt>
                <c:pt idx="4449">
                  <c:v>103</c:v>
                </c:pt>
                <c:pt idx="4450">
                  <c:v>103</c:v>
                </c:pt>
                <c:pt idx="4451">
                  <c:v>104</c:v>
                </c:pt>
                <c:pt idx="4452">
                  <c:v>103</c:v>
                </c:pt>
                <c:pt idx="4453">
                  <c:v>103</c:v>
                </c:pt>
                <c:pt idx="4454">
                  <c:v>103</c:v>
                </c:pt>
                <c:pt idx="4455">
                  <c:v>103</c:v>
                </c:pt>
                <c:pt idx="4456">
                  <c:v>103</c:v>
                </c:pt>
                <c:pt idx="4457">
                  <c:v>103</c:v>
                </c:pt>
                <c:pt idx="4458">
                  <c:v>103</c:v>
                </c:pt>
                <c:pt idx="4459">
                  <c:v>103</c:v>
                </c:pt>
                <c:pt idx="4460">
                  <c:v>103</c:v>
                </c:pt>
                <c:pt idx="4461">
                  <c:v>104</c:v>
                </c:pt>
                <c:pt idx="4462">
                  <c:v>104</c:v>
                </c:pt>
                <c:pt idx="4463">
                  <c:v>104</c:v>
                </c:pt>
                <c:pt idx="4464">
                  <c:v>104</c:v>
                </c:pt>
                <c:pt idx="4465">
                  <c:v>104</c:v>
                </c:pt>
                <c:pt idx="4466">
                  <c:v>104</c:v>
                </c:pt>
                <c:pt idx="4467">
                  <c:v>104</c:v>
                </c:pt>
                <c:pt idx="4468">
                  <c:v>104</c:v>
                </c:pt>
                <c:pt idx="4469">
                  <c:v>104</c:v>
                </c:pt>
                <c:pt idx="4470">
                  <c:v>103</c:v>
                </c:pt>
                <c:pt idx="4471">
                  <c:v>103</c:v>
                </c:pt>
                <c:pt idx="4472">
                  <c:v>103</c:v>
                </c:pt>
                <c:pt idx="4473">
                  <c:v>103</c:v>
                </c:pt>
                <c:pt idx="4474">
                  <c:v>103</c:v>
                </c:pt>
                <c:pt idx="4475">
                  <c:v>103</c:v>
                </c:pt>
                <c:pt idx="4476">
                  <c:v>103</c:v>
                </c:pt>
                <c:pt idx="4477">
                  <c:v>103</c:v>
                </c:pt>
                <c:pt idx="4478">
                  <c:v>103</c:v>
                </c:pt>
                <c:pt idx="4479">
                  <c:v>103</c:v>
                </c:pt>
                <c:pt idx="4480">
                  <c:v>103</c:v>
                </c:pt>
                <c:pt idx="4481">
                  <c:v>103</c:v>
                </c:pt>
                <c:pt idx="4482">
                  <c:v>103</c:v>
                </c:pt>
                <c:pt idx="4483">
                  <c:v>103</c:v>
                </c:pt>
                <c:pt idx="4484">
                  <c:v>103</c:v>
                </c:pt>
                <c:pt idx="4485">
                  <c:v>103</c:v>
                </c:pt>
                <c:pt idx="4486">
                  <c:v>103</c:v>
                </c:pt>
                <c:pt idx="4487">
                  <c:v>103</c:v>
                </c:pt>
                <c:pt idx="4488">
                  <c:v>103</c:v>
                </c:pt>
                <c:pt idx="4489">
                  <c:v>103</c:v>
                </c:pt>
                <c:pt idx="4490">
                  <c:v>102</c:v>
                </c:pt>
                <c:pt idx="4491">
                  <c:v>102</c:v>
                </c:pt>
                <c:pt idx="4492">
                  <c:v>102</c:v>
                </c:pt>
                <c:pt idx="4493">
                  <c:v>102</c:v>
                </c:pt>
                <c:pt idx="4494">
                  <c:v>102</c:v>
                </c:pt>
                <c:pt idx="4495">
                  <c:v>102</c:v>
                </c:pt>
                <c:pt idx="4496">
                  <c:v>102</c:v>
                </c:pt>
                <c:pt idx="4497">
                  <c:v>102</c:v>
                </c:pt>
                <c:pt idx="4498">
                  <c:v>102</c:v>
                </c:pt>
                <c:pt idx="4499">
                  <c:v>102</c:v>
                </c:pt>
                <c:pt idx="4500">
                  <c:v>102</c:v>
                </c:pt>
                <c:pt idx="4501">
                  <c:v>102</c:v>
                </c:pt>
                <c:pt idx="4502">
                  <c:v>102</c:v>
                </c:pt>
                <c:pt idx="4503">
                  <c:v>102</c:v>
                </c:pt>
                <c:pt idx="4504">
                  <c:v>102</c:v>
                </c:pt>
                <c:pt idx="4505">
                  <c:v>102</c:v>
                </c:pt>
                <c:pt idx="4506">
                  <c:v>102</c:v>
                </c:pt>
                <c:pt idx="4507">
                  <c:v>102</c:v>
                </c:pt>
                <c:pt idx="4508">
                  <c:v>102</c:v>
                </c:pt>
                <c:pt idx="4509">
                  <c:v>102</c:v>
                </c:pt>
                <c:pt idx="4510">
                  <c:v>102</c:v>
                </c:pt>
                <c:pt idx="4511">
                  <c:v>102</c:v>
                </c:pt>
                <c:pt idx="4512">
                  <c:v>102</c:v>
                </c:pt>
                <c:pt idx="4513">
                  <c:v>102</c:v>
                </c:pt>
                <c:pt idx="4514">
                  <c:v>102</c:v>
                </c:pt>
                <c:pt idx="4515">
                  <c:v>102</c:v>
                </c:pt>
                <c:pt idx="4516">
                  <c:v>102</c:v>
                </c:pt>
                <c:pt idx="4517">
                  <c:v>102</c:v>
                </c:pt>
                <c:pt idx="4518">
                  <c:v>102</c:v>
                </c:pt>
                <c:pt idx="4519">
                  <c:v>102</c:v>
                </c:pt>
                <c:pt idx="4520">
                  <c:v>102</c:v>
                </c:pt>
                <c:pt idx="4521">
                  <c:v>102</c:v>
                </c:pt>
                <c:pt idx="4522">
                  <c:v>102</c:v>
                </c:pt>
                <c:pt idx="4523">
                  <c:v>101</c:v>
                </c:pt>
                <c:pt idx="4524">
                  <c:v>100</c:v>
                </c:pt>
                <c:pt idx="4525">
                  <c:v>101</c:v>
                </c:pt>
                <c:pt idx="4526">
                  <c:v>101</c:v>
                </c:pt>
                <c:pt idx="4527">
                  <c:v>101</c:v>
                </c:pt>
                <c:pt idx="4528">
                  <c:v>101</c:v>
                </c:pt>
                <c:pt idx="4529">
                  <c:v>101</c:v>
                </c:pt>
                <c:pt idx="4530">
                  <c:v>101</c:v>
                </c:pt>
                <c:pt idx="4531">
                  <c:v>101</c:v>
                </c:pt>
                <c:pt idx="4532">
                  <c:v>101</c:v>
                </c:pt>
                <c:pt idx="4533">
                  <c:v>101</c:v>
                </c:pt>
                <c:pt idx="4534">
                  <c:v>101</c:v>
                </c:pt>
                <c:pt idx="4535">
                  <c:v>101</c:v>
                </c:pt>
                <c:pt idx="4536">
                  <c:v>101</c:v>
                </c:pt>
                <c:pt idx="4537">
                  <c:v>101</c:v>
                </c:pt>
                <c:pt idx="4538">
                  <c:v>101</c:v>
                </c:pt>
                <c:pt idx="4539">
                  <c:v>101</c:v>
                </c:pt>
                <c:pt idx="4540">
                  <c:v>101</c:v>
                </c:pt>
                <c:pt idx="4541">
                  <c:v>101</c:v>
                </c:pt>
                <c:pt idx="4542">
                  <c:v>101</c:v>
                </c:pt>
                <c:pt idx="4543">
                  <c:v>101</c:v>
                </c:pt>
                <c:pt idx="4544">
                  <c:v>101</c:v>
                </c:pt>
                <c:pt idx="4545">
                  <c:v>101</c:v>
                </c:pt>
                <c:pt idx="4546">
                  <c:v>101</c:v>
                </c:pt>
                <c:pt idx="4547">
                  <c:v>101</c:v>
                </c:pt>
                <c:pt idx="4548">
                  <c:v>100</c:v>
                </c:pt>
                <c:pt idx="4549">
                  <c:v>100</c:v>
                </c:pt>
                <c:pt idx="4550">
                  <c:v>100</c:v>
                </c:pt>
                <c:pt idx="4551">
                  <c:v>100</c:v>
                </c:pt>
                <c:pt idx="4552">
                  <c:v>100</c:v>
                </c:pt>
                <c:pt idx="4553">
                  <c:v>100</c:v>
                </c:pt>
                <c:pt idx="4554">
                  <c:v>100</c:v>
                </c:pt>
                <c:pt idx="4555">
                  <c:v>100</c:v>
                </c:pt>
                <c:pt idx="4556">
                  <c:v>100</c:v>
                </c:pt>
                <c:pt idx="4557">
                  <c:v>100</c:v>
                </c:pt>
                <c:pt idx="4558">
                  <c:v>100</c:v>
                </c:pt>
                <c:pt idx="4559">
                  <c:v>100</c:v>
                </c:pt>
                <c:pt idx="4560">
                  <c:v>100</c:v>
                </c:pt>
                <c:pt idx="4561">
                  <c:v>100</c:v>
                </c:pt>
                <c:pt idx="4562">
                  <c:v>100</c:v>
                </c:pt>
                <c:pt idx="4563">
                  <c:v>100</c:v>
                </c:pt>
                <c:pt idx="4564">
                  <c:v>100</c:v>
                </c:pt>
                <c:pt idx="4565">
                  <c:v>100</c:v>
                </c:pt>
                <c:pt idx="4566">
                  <c:v>100</c:v>
                </c:pt>
                <c:pt idx="4567">
                  <c:v>100</c:v>
                </c:pt>
                <c:pt idx="4568">
                  <c:v>100</c:v>
                </c:pt>
                <c:pt idx="4569">
                  <c:v>100</c:v>
                </c:pt>
                <c:pt idx="4570">
                  <c:v>100</c:v>
                </c:pt>
                <c:pt idx="4571">
                  <c:v>100</c:v>
                </c:pt>
                <c:pt idx="4572">
                  <c:v>100</c:v>
                </c:pt>
                <c:pt idx="4573">
                  <c:v>100</c:v>
                </c:pt>
                <c:pt idx="4574">
                  <c:v>100</c:v>
                </c:pt>
                <c:pt idx="4575">
                  <c:v>100</c:v>
                </c:pt>
                <c:pt idx="4576">
                  <c:v>100</c:v>
                </c:pt>
                <c:pt idx="4577">
                  <c:v>100</c:v>
                </c:pt>
                <c:pt idx="4578">
                  <c:v>100</c:v>
                </c:pt>
                <c:pt idx="4579">
                  <c:v>100</c:v>
                </c:pt>
                <c:pt idx="4580">
                  <c:v>100</c:v>
                </c:pt>
                <c:pt idx="4581">
                  <c:v>100</c:v>
                </c:pt>
                <c:pt idx="4582">
                  <c:v>100</c:v>
                </c:pt>
                <c:pt idx="4583">
                  <c:v>99</c:v>
                </c:pt>
                <c:pt idx="4584">
                  <c:v>99</c:v>
                </c:pt>
                <c:pt idx="4585">
                  <c:v>99</c:v>
                </c:pt>
                <c:pt idx="4586">
                  <c:v>99</c:v>
                </c:pt>
                <c:pt idx="4587">
                  <c:v>99</c:v>
                </c:pt>
                <c:pt idx="4588">
                  <c:v>99</c:v>
                </c:pt>
                <c:pt idx="4589">
                  <c:v>99</c:v>
                </c:pt>
                <c:pt idx="4590">
                  <c:v>99</c:v>
                </c:pt>
                <c:pt idx="4591">
                  <c:v>99</c:v>
                </c:pt>
                <c:pt idx="4592">
                  <c:v>99</c:v>
                </c:pt>
                <c:pt idx="4593">
                  <c:v>99</c:v>
                </c:pt>
                <c:pt idx="4594">
                  <c:v>99</c:v>
                </c:pt>
                <c:pt idx="4595">
                  <c:v>99</c:v>
                </c:pt>
                <c:pt idx="4596">
                  <c:v>99</c:v>
                </c:pt>
                <c:pt idx="4597">
                  <c:v>99</c:v>
                </c:pt>
                <c:pt idx="4598">
                  <c:v>99</c:v>
                </c:pt>
                <c:pt idx="4599">
                  <c:v>99</c:v>
                </c:pt>
                <c:pt idx="4600">
                  <c:v>99</c:v>
                </c:pt>
                <c:pt idx="4601">
                  <c:v>99</c:v>
                </c:pt>
                <c:pt idx="4602">
                  <c:v>99</c:v>
                </c:pt>
                <c:pt idx="4603">
                  <c:v>99</c:v>
                </c:pt>
                <c:pt idx="4604">
                  <c:v>99</c:v>
                </c:pt>
                <c:pt idx="4605">
                  <c:v>99</c:v>
                </c:pt>
                <c:pt idx="4606">
                  <c:v>99</c:v>
                </c:pt>
                <c:pt idx="4607">
                  <c:v>99</c:v>
                </c:pt>
                <c:pt idx="4608">
                  <c:v>99</c:v>
                </c:pt>
                <c:pt idx="4609">
                  <c:v>99</c:v>
                </c:pt>
                <c:pt idx="4610">
                  <c:v>99</c:v>
                </c:pt>
                <c:pt idx="4611">
                  <c:v>99</c:v>
                </c:pt>
                <c:pt idx="4612">
                  <c:v>99</c:v>
                </c:pt>
                <c:pt idx="4613">
                  <c:v>99</c:v>
                </c:pt>
                <c:pt idx="4614">
                  <c:v>99</c:v>
                </c:pt>
                <c:pt idx="4615">
                  <c:v>99</c:v>
                </c:pt>
                <c:pt idx="4616">
                  <c:v>99</c:v>
                </c:pt>
                <c:pt idx="4617">
                  <c:v>99</c:v>
                </c:pt>
                <c:pt idx="4618">
                  <c:v>98</c:v>
                </c:pt>
                <c:pt idx="4619">
                  <c:v>98</c:v>
                </c:pt>
                <c:pt idx="4620">
                  <c:v>98</c:v>
                </c:pt>
                <c:pt idx="4621">
                  <c:v>98</c:v>
                </c:pt>
                <c:pt idx="4622">
                  <c:v>98</c:v>
                </c:pt>
                <c:pt idx="4623">
                  <c:v>98</c:v>
                </c:pt>
                <c:pt idx="4624">
                  <c:v>98</c:v>
                </c:pt>
                <c:pt idx="4625">
                  <c:v>98</c:v>
                </c:pt>
                <c:pt idx="4626">
                  <c:v>98</c:v>
                </c:pt>
                <c:pt idx="4627">
                  <c:v>98</c:v>
                </c:pt>
                <c:pt idx="4628">
                  <c:v>98</c:v>
                </c:pt>
                <c:pt idx="4629">
                  <c:v>98</c:v>
                </c:pt>
                <c:pt idx="4630">
                  <c:v>98</c:v>
                </c:pt>
                <c:pt idx="4631">
                  <c:v>98</c:v>
                </c:pt>
                <c:pt idx="4632">
                  <c:v>98</c:v>
                </c:pt>
                <c:pt idx="4633">
                  <c:v>98</c:v>
                </c:pt>
                <c:pt idx="4634">
                  <c:v>98</c:v>
                </c:pt>
                <c:pt idx="4635">
                  <c:v>98</c:v>
                </c:pt>
                <c:pt idx="4636">
                  <c:v>98</c:v>
                </c:pt>
                <c:pt idx="4637">
                  <c:v>98</c:v>
                </c:pt>
                <c:pt idx="4638">
                  <c:v>98</c:v>
                </c:pt>
                <c:pt idx="4639">
                  <c:v>98</c:v>
                </c:pt>
                <c:pt idx="4640">
                  <c:v>98</c:v>
                </c:pt>
                <c:pt idx="4641">
                  <c:v>98</c:v>
                </c:pt>
                <c:pt idx="4642">
                  <c:v>98</c:v>
                </c:pt>
                <c:pt idx="4643">
                  <c:v>98</c:v>
                </c:pt>
                <c:pt idx="4644">
                  <c:v>98</c:v>
                </c:pt>
                <c:pt idx="4645">
                  <c:v>98</c:v>
                </c:pt>
                <c:pt idx="4646">
                  <c:v>98</c:v>
                </c:pt>
                <c:pt idx="4647">
                  <c:v>98</c:v>
                </c:pt>
                <c:pt idx="4648">
                  <c:v>98</c:v>
                </c:pt>
                <c:pt idx="4649">
                  <c:v>98</c:v>
                </c:pt>
                <c:pt idx="4650">
                  <c:v>98</c:v>
                </c:pt>
                <c:pt idx="4651">
                  <c:v>98</c:v>
                </c:pt>
                <c:pt idx="4652">
                  <c:v>98</c:v>
                </c:pt>
                <c:pt idx="4653">
                  <c:v>98</c:v>
                </c:pt>
                <c:pt idx="4654">
                  <c:v>98</c:v>
                </c:pt>
                <c:pt idx="4655">
                  <c:v>98</c:v>
                </c:pt>
                <c:pt idx="4656">
                  <c:v>98</c:v>
                </c:pt>
                <c:pt idx="4657">
                  <c:v>98</c:v>
                </c:pt>
                <c:pt idx="4658">
                  <c:v>98</c:v>
                </c:pt>
                <c:pt idx="4659">
                  <c:v>98</c:v>
                </c:pt>
                <c:pt idx="4660">
                  <c:v>98</c:v>
                </c:pt>
                <c:pt idx="4661">
                  <c:v>98</c:v>
                </c:pt>
                <c:pt idx="4662">
                  <c:v>98</c:v>
                </c:pt>
                <c:pt idx="4663">
                  <c:v>98</c:v>
                </c:pt>
                <c:pt idx="4664">
                  <c:v>98</c:v>
                </c:pt>
                <c:pt idx="4665">
                  <c:v>98</c:v>
                </c:pt>
                <c:pt idx="4666">
                  <c:v>98</c:v>
                </c:pt>
                <c:pt idx="4667">
                  <c:v>98</c:v>
                </c:pt>
                <c:pt idx="4668">
                  <c:v>98</c:v>
                </c:pt>
                <c:pt idx="4669">
                  <c:v>98</c:v>
                </c:pt>
                <c:pt idx="4670">
                  <c:v>98</c:v>
                </c:pt>
                <c:pt idx="4671">
                  <c:v>97</c:v>
                </c:pt>
                <c:pt idx="4672">
                  <c:v>97</c:v>
                </c:pt>
                <c:pt idx="4673">
                  <c:v>97</c:v>
                </c:pt>
                <c:pt idx="4674">
                  <c:v>97</c:v>
                </c:pt>
                <c:pt idx="4675">
                  <c:v>97</c:v>
                </c:pt>
                <c:pt idx="4676">
                  <c:v>97</c:v>
                </c:pt>
                <c:pt idx="4677">
                  <c:v>97</c:v>
                </c:pt>
                <c:pt idx="4678">
                  <c:v>97</c:v>
                </c:pt>
                <c:pt idx="4679">
                  <c:v>97</c:v>
                </c:pt>
                <c:pt idx="4680">
                  <c:v>97</c:v>
                </c:pt>
                <c:pt idx="4681">
                  <c:v>97</c:v>
                </c:pt>
                <c:pt idx="4682">
                  <c:v>97</c:v>
                </c:pt>
                <c:pt idx="4683">
                  <c:v>97</c:v>
                </c:pt>
                <c:pt idx="4684">
                  <c:v>97</c:v>
                </c:pt>
                <c:pt idx="4685">
                  <c:v>97</c:v>
                </c:pt>
                <c:pt idx="4686">
                  <c:v>97</c:v>
                </c:pt>
                <c:pt idx="4687">
                  <c:v>97</c:v>
                </c:pt>
                <c:pt idx="4688">
                  <c:v>97</c:v>
                </c:pt>
                <c:pt idx="4689">
                  <c:v>97</c:v>
                </c:pt>
                <c:pt idx="4690">
                  <c:v>97</c:v>
                </c:pt>
                <c:pt idx="4691">
                  <c:v>97</c:v>
                </c:pt>
                <c:pt idx="4692">
                  <c:v>97</c:v>
                </c:pt>
                <c:pt idx="4693">
                  <c:v>97</c:v>
                </c:pt>
                <c:pt idx="4694">
                  <c:v>97</c:v>
                </c:pt>
                <c:pt idx="4695">
                  <c:v>97</c:v>
                </c:pt>
                <c:pt idx="4696">
                  <c:v>97</c:v>
                </c:pt>
                <c:pt idx="4697">
                  <c:v>97</c:v>
                </c:pt>
                <c:pt idx="4698">
                  <c:v>97</c:v>
                </c:pt>
                <c:pt idx="4699">
                  <c:v>97</c:v>
                </c:pt>
                <c:pt idx="4700">
                  <c:v>97</c:v>
                </c:pt>
                <c:pt idx="4701">
                  <c:v>97</c:v>
                </c:pt>
                <c:pt idx="4702">
                  <c:v>97</c:v>
                </c:pt>
                <c:pt idx="4703">
                  <c:v>97</c:v>
                </c:pt>
                <c:pt idx="4704">
                  <c:v>97</c:v>
                </c:pt>
                <c:pt idx="4705">
                  <c:v>97</c:v>
                </c:pt>
                <c:pt idx="4706">
                  <c:v>97</c:v>
                </c:pt>
                <c:pt idx="4707">
                  <c:v>97</c:v>
                </c:pt>
                <c:pt idx="4708">
                  <c:v>97</c:v>
                </c:pt>
                <c:pt idx="4709">
                  <c:v>97</c:v>
                </c:pt>
                <c:pt idx="4710">
                  <c:v>97</c:v>
                </c:pt>
                <c:pt idx="4711">
                  <c:v>97</c:v>
                </c:pt>
                <c:pt idx="4712">
                  <c:v>97</c:v>
                </c:pt>
                <c:pt idx="4713">
                  <c:v>97</c:v>
                </c:pt>
                <c:pt idx="4714">
                  <c:v>97</c:v>
                </c:pt>
                <c:pt idx="4715">
                  <c:v>97</c:v>
                </c:pt>
                <c:pt idx="4716">
                  <c:v>97</c:v>
                </c:pt>
                <c:pt idx="4717">
                  <c:v>97</c:v>
                </c:pt>
                <c:pt idx="4718">
                  <c:v>97</c:v>
                </c:pt>
                <c:pt idx="4719">
                  <c:v>97</c:v>
                </c:pt>
                <c:pt idx="4720">
                  <c:v>97</c:v>
                </c:pt>
                <c:pt idx="4721">
                  <c:v>97</c:v>
                </c:pt>
                <c:pt idx="4722">
                  <c:v>97</c:v>
                </c:pt>
                <c:pt idx="4723">
                  <c:v>97</c:v>
                </c:pt>
                <c:pt idx="4724">
                  <c:v>97</c:v>
                </c:pt>
                <c:pt idx="4725">
                  <c:v>97</c:v>
                </c:pt>
                <c:pt idx="4726">
                  <c:v>97</c:v>
                </c:pt>
                <c:pt idx="4727">
                  <c:v>97</c:v>
                </c:pt>
                <c:pt idx="4728">
                  <c:v>97</c:v>
                </c:pt>
                <c:pt idx="4729">
                  <c:v>97</c:v>
                </c:pt>
                <c:pt idx="4730">
                  <c:v>97</c:v>
                </c:pt>
                <c:pt idx="4731">
                  <c:v>97</c:v>
                </c:pt>
                <c:pt idx="4732">
                  <c:v>97</c:v>
                </c:pt>
                <c:pt idx="4733">
                  <c:v>97</c:v>
                </c:pt>
                <c:pt idx="4734">
                  <c:v>97</c:v>
                </c:pt>
                <c:pt idx="4735">
                  <c:v>97</c:v>
                </c:pt>
                <c:pt idx="4736">
                  <c:v>97</c:v>
                </c:pt>
                <c:pt idx="4737">
                  <c:v>97</c:v>
                </c:pt>
                <c:pt idx="4738">
                  <c:v>97</c:v>
                </c:pt>
                <c:pt idx="4739">
                  <c:v>97</c:v>
                </c:pt>
                <c:pt idx="4740">
                  <c:v>97</c:v>
                </c:pt>
                <c:pt idx="4741">
                  <c:v>97</c:v>
                </c:pt>
                <c:pt idx="4742">
                  <c:v>97</c:v>
                </c:pt>
                <c:pt idx="4743">
                  <c:v>97</c:v>
                </c:pt>
                <c:pt idx="4744">
                  <c:v>96</c:v>
                </c:pt>
                <c:pt idx="4745">
                  <c:v>96</c:v>
                </c:pt>
                <c:pt idx="4746">
                  <c:v>96</c:v>
                </c:pt>
                <c:pt idx="4747">
                  <c:v>96</c:v>
                </c:pt>
                <c:pt idx="4748">
                  <c:v>96</c:v>
                </c:pt>
                <c:pt idx="4749">
                  <c:v>96</c:v>
                </c:pt>
                <c:pt idx="4750">
                  <c:v>96</c:v>
                </c:pt>
                <c:pt idx="4751">
                  <c:v>96</c:v>
                </c:pt>
                <c:pt idx="4752">
                  <c:v>96</c:v>
                </c:pt>
                <c:pt idx="4753">
                  <c:v>96</c:v>
                </c:pt>
                <c:pt idx="4754">
                  <c:v>96</c:v>
                </c:pt>
                <c:pt idx="4755">
                  <c:v>96</c:v>
                </c:pt>
                <c:pt idx="4756">
                  <c:v>96</c:v>
                </c:pt>
                <c:pt idx="4757">
                  <c:v>96</c:v>
                </c:pt>
                <c:pt idx="4758">
                  <c:v>96</c:v>
                </c:pt>
                <c:pt idx="4759">
                  <c:v>96</c:v>
                </c:pt>
                <c:pt idx="4760">
                  <c:v>96</c:v>
                </c:pt>
                <c:pt idx="4761">
                  <c:v>96</c:v>
                </c:pt>
                <c:pt idx="4762">
                  <c:v>96</c:v>
                </c:pt>
                <c:pt idx="4763">
                  <c:v>96</c:v>
                </c:pt>
                <c:pt idx="4764">
                  <c:v>96</c:v>
                </c:pt>
                <c:pt idx="4765">
                  <c:v>96</c:v>
                </c:pt>
                <c:pt idx="4766">
                  <c:v>96</c:v>
                </c:pt>
                <c:pt idx="4767">
                  <c:v>96</c:v>
                </c:pt>
                <c:pt idx="4768">
                  <c:v>96</c:v>
                </c:pt>
                <c:pt idx="4769">
                  <c:v>96</c:v>
                </c:pt>
                <c:pt idx="4770">
                  <c:v>96</c:v>
                </c:pt>
                <c:pt idx="4771">
                  <c:v>96</c:v>
                </c:pt>
                <c:pt idx="4772">
                  <c:v>96</c:v>
                </c:pt>
                <c:pt idx="4773">
                  <c:v>96</c:v>
                </c:pt>
                <c:pt idx="4774">
                  <c:v>95</c:v>
                </c:pt>
                <c:pt idx="4775">
                  <c:v>95</c:v>
                </c:pt>
                <c:pt idx="4776">
                  <c:v>95</c:v>
                </c:pt>
                <c:pt idx="4777">
                  <c:v>95</c:v>
                </c:pt>
                <c:pt idx="4778">
                  <c:v>95</c:v>
                </c:pt>
                <c:pt idx="4779">
                  <c:v>95</c:v>
                </c:pt>
                <c:pt idx="4780">
                  <c:v>95</c:v>
                </c:pt>
                <c:pt idx="4781">
                  <c:v>95</c:v>
                </c:pt>
                <c:pt idx="4782">
                  <c:v>95</c:v>
                </c:pt>
                <c:pt idx="4783">
                  <c:v>95</c:v>
                </c:pt>
                <c:pt idx="4784">
                  <c:v>95</c:v>
                </c:pt>
                <c:pt idx="4785">
                  <c:v>95</c:v>
                </c:pt>
                <c:pt idx="4786">
                  <c:v>95</c:v>
                </c:pt>
                <c:pt idx="4787">
                  <c:v>95</c:v>
                </c:pt>
                <c:pt idx="4788">
                  <c:v>95</c:v>
                </c:pt>
                <c:pt idx="4789">
                  <c:v>95</c:v>
                </c:pt>
                <c:pt idx="4790">
                  <c:v>95</c:v>
                </c:pt>
                <c:pt idx="4791">
                  <c:v>95</c:v>
                </c:pt>
                <c:pt idx="4792">
                  <c:v>95</c:v>
                </c:pt>
                <c:pt idx="4793">
                  <c:v>95</c:v>
                </c:pt>
                <c:pt idx="4794">
                  <c:v>95</c:v>
                </c:pt>
                <c:pt idx="4795">
                  <c:v>95</c:v>
                </c:pt>
                <c:pt idx="4796">
                  <c:v>95</c:v>
                </c:pt>
                <c:pt idx="4797">
                  <c:v>95</c:v>
                </c:pt>
                <c:pt idx="4798">
                  <c:v>95</c:v>
                </c:pt>
                <c:pt idx="4799">
                  <c:v>95</c:v>
                </c:pt>
                <c:pt idx="4800">
                  <c:v>95</c:v>
                </c:pt>
                <c:pt idx="4801">
                  <c:v>95</c:v>
                </c:pt>
                <c:pt idx="4802">
                  <c:v>95</c:v>
                </c:pt>
                <c:pt idx="4803">
                  <c:v>95</c:v>
                </c:pt>
                <c:pt idx="4804">
                  <c:v>95</c:v>
                </c:pt>
                <c:pt idx="4805">
                  <c:v>95</c:v>
                </c:pt>
                <c:pt idx="4806">
                  <c:v>95</c:v>
                </c:pt>
                <c:pt idx="4807">
                  <c:v>95</c:v>
                </c:pt>
                <c:pt idx="4808">
                  <c:v>95</c:v>
                </c:pt>
                <c:pt idx="4809">
                  <c:v>95</c:v>
                </c:pt>
                <c:pt idx="4810">
                  <c:v>95</c:v>
                </c:pt>
                <c:pt idx="4811">
                  <c:v>95</c:v>
                </c:pt>
                <c:pt idx="4812">
                  <c:v>95</c:v>
                </c:pt>
                <c:pt idx="4813">
                  <c:v>95</c:v>
                </c:pt>
                <c:pt idx="4814">
                  <c:v>95</c:v>
                </c:pt>
                <c:pt idx="4815">
                  <c:v>95</c:v>
                </c:pt>
                <c:pt idx="4816">
                  <c:v>95</c:v>
                </c:pt>
                <c:pt idx="4817">
                  <c:v>95</c:v>
                </c:pt>
                <c:pt idx="4818">
                  <c:v>95</c:v>
                </c:pt>
                <c:pt idx="4819">
                  <c:v>95</c:v>
                </c:pt>
                <c:pt idx="4820">
                  <c:v>95</c:v>
                </c:pt>
                <c:pt idx="4821">
                  <c:v>95</c:v>
                </c:pt>
                <c:pt idx="4822">
                  <c:v>95</c:v>
                </c:pt>
                <c:pt idx="4823">
                  <c:v>95</c:v>
                </c:pt>
                <c:pt idx="4824">
                  <c:v>95</c:v>
                </c:pt>
                <c:pt idx="4825">
                  <c:v>95</c:v>
                </c:pt>
                <c:pt idx="4826">
                  <c:v>95</c:v>
                </c:pt>
                <c:pt idx="4827">
                  <c:v>95</c:v>
                </c:pt>
                <c:pt idx="4828">
                  <c:v>95</c:v>
                </c:pt>
                <c:pt idx="4829">
                  <c:v>95</c:v>
                </c:pt>
                <c:pt idx="4830">
                  <c:v>95</c:v>
                </c:pt>
                <c:pt idx="4831">
                  <c:v>95</c:v>
                </c:pt>
                <c:pt idx="4832">
                  <c:v>95</c:v>
                </c:pt>
                <c:pt idx="4833">
                  <c:v>95</c:v>
                </c:pt>
                <c:pt idx="4834">
                  <c:v>95</c:v>
                </c:pt>
                <c:pt idx="4835">
                  <c:v>95</c:v>
                </c:pt>
                <c:pt idx="4836">
                  <c:v>95</c:v>
                </c:pt>
                <c:pt idx="4837">
                  <c:v>95</c:v>
                </c:pt>
                <c:pt idx="4838">
                  <c:v>95</c:v>
                </c:pt>
                <c:pt idx="4839">
                  <c:v>95</c:v>
                </c:pt>
                <c:pt idx="4840">
                  <c:v>95</c:v>
                </c:pt>
                <c:pt idx="4841">
                  <c:v>95</c:v>
                </c:pt>
                <c:pt idx="4842">
                  <c:v>95</c:v>
                </c:pt>
                <c:pt idx="4843">
                  <c:v>95</c:v>
                </c:pt>
                <c:pt idx="4844">
                  <c:v>95</c:v>
                </c:pt>
                <c:pt idx="4845">
                  <c:v>95</c:v>
                </c:pt>
                <c:pt idx="4846">
                  <c:v>95</c:v>
                </c:pt>
                <c:pt idx="4847">
                  <c:v>95</c:v>
                </c:pt>
                <c:pt idx="4848">
                  <c:v>94</c:v>
                </c:pt>
                <c:pt idx="4849">
                  <c:v>94</c:v>
                </c:pt>
                <c:pt idx="4850">
                  <c:v>94</c:v>
                </c:pt>
                <c:pt idx="4851">
                  <c:v>94</c:v>
                </c:pt>
                <c:pt idx="4852">
                  <c:v>94</c:v>
                </c:pt>
                <c:pt idx="4853">
                  <c:v>94</c:v>
                </c:pt>
                <c:pt idx="4854">
                  <c:v>94</c:v>
                </c:pt>
                <c:pt idx="4855">
                  <c:v>94</c:v>
                </c:pt>
                <c:pt idx="4856">
                  <c:v>94</c:v>
                </c:pt>
                <c:pt idx="4857">
                  <c:v>94</c:v>
                </c:pt>
                <c:pt idx="4858">
                  <c:v>94</c:v>
                </c:pt>
                <c:pt idx="4859">
                  <c:v>94</c:v>
                </c:pt>
                <c:pt idx="4860">
                  <c:v>94</c:v>
                </c:pt>
                <c:pt idx="4861">
                  <c:v>94</c:v>
                </c:pt>
                <c:pt idx="4862">
                  <c:v>94</c:v>
                </c:pt>
                <c:pt idx="4863">
                  <c:v>94</c:v>
                </c:pt>
                <c:pt idx="4864">
                  <c:v>94</c:v>
                </c:pt>
                <c:pt idx="4865">
                  <c:v>94</c:v>
                </c:pt>
                <c:pt idx="4866">
                  <c:v>94</c:v>
                </c:pt>
                <c:pt idx="4867">
                  <c:v>94</c:v>
                </c:pt>
                <c:pt idx="4868">
                  <c:v>94</c:v>
                </c:pt>
                <c:pt idx="4869">
                  <c:v>94</c:v>
                </c:pt>
                <c:pt idx="4870">
                  <c:v>94</c:v>
                </c:pt>
                <c:pt idx="4871">
                  <c:v>94</c:v>
                </c:pt>
                <c:pt idx="4872">
                  <c:v>94</c:v>
                </c:pt>
                <c:pt idx="4873">
                  <c:v>94</c:v>
                </c:pt>
                <c:pt idx="4874">
                  <c:v>94</c:v>
                </c:pt>
                <c:pt idx="4875">
                  <c:v>94</c:v>
                </c:pt>
                <c:pt idx="4876">
                  <c:v>94</c:v>
                </c:pt>
                <c:pt idx="4877">
                  <c:v>94</c:v>
                </c:pt>
                <c:pt idx="4878">
                  <c:v>94</c:v>
                </c:pt>
                <c:pt idx="4879">
                  <c:v>94</c:v>
                </c:pt>
                <c:pt idx="4880">
                  <c:v>94</c:v>
                </c:pt>
                <c:pt idx="4881">
                  <c:v>94</c:v>
                </c:pt>
                <c:pt idx="4882">
                  <c:v>94</c:v>
                </c:pt>
                <c:pt idx="4883">
                  <c:v>94</c:v>
                </c:pt>
                <c:pt idx="4884">
                  <c:v>93</c:v>
                </c:pt>
                <c:pt idx="4885">
                  <c:v>93</c:v>
                </c:pt>
                <c:pt idx="4886">
                  <c:v>93</c:v>
                </c:pt>
                <c:pt idx="4887">
                  <c:v>93</c:v>
                </c:pt>
                <c:pt idx="4888">
                  <c:v>93</c:v>
                </c:pt>
                <c:pt idx="4889">
                  <c:v>93</c:v>
                </c:pt>
                <c:pt idx="4890">
                  <c:v>93</c:v>
                </c:pt>
                <c:pt idx="4891">
                  <c:v>93</c:v>
                </c:pt>
                <c:pt idx="4892">
                  <c:v>93</c:v>
                </c:pt>
                <c:pt idx="4893">
                  <c:v>93</c:v>
                </c:pt>
                <c:pt idx="4894">
                  <c:v>93</c:v>
                </c:pt>
                <c:pt idx="4895">
                  <c:v>93</c:v>
                </c:pt>
                <c:pt idx="4896">
                  <c:v>93</c:v>
                </c:pt>
                <c:pt idx="4897">
                  <c:v>93</c:v>
                </c:pt>
                <c:pt idx="4898">
                  <c:v>93</c:v>
                </c:pt>
                <c:pt idx="4899">
                  <c:v>93</c:v>
                </c:pt>
                <c:pt idx="4900">
                  <c:v>93</c:v>
                </c:pt>
                <c:pt idx="4901">
                  <c:v>93</c:v>
                </c:pt>
                <c:pt idx="4902">
                  <c:v>93</c:v>
                </c:pt>
                <c:pt idx="4903">
                  <c:v>93</c:v>
                </c:pt>
                <c:pt idx="4904">
                  <c:v>93</c:v>
                </c:pt>
                <c:pt idx="4905">
                  <c:v>93</c:v>
                </c:pt>
                <c:pt idx="4906">
                  <c:v>93</c:v>
                </c:pt>
                <c:pt idx="4907">
                  <c:v>93</c:v>
                </c:pt>
                <c:pt idx="4908">
                  <c:v>93</c:v>
                </c:pt>
                <c:pt idx="4909">
                  <c:v>93</c:v>
                </c:pt>
                <c:pt idx="4910">
                  <c:v>93</c:v>
                </c:pt>
                <c:pt idx="4911">
                  <c:v>93</c:v>
                </c:pt>
                <c:pt idx="4912">
                  <c:v>93</c:v>
                </c:pt>
                <c:pt idx="4913">
                  <c:v>93</c:v>
                </c:pt>
                <c:pt idx="4914">
                  <c:v>93</c:v>
                </c:pt>
                <c:pt idx="4915">
                  <c:v>93</c:v>
                </c:pt>
                <c:pt idx="4916">
                  <c:v>93</c:v>
                </c:pt>
                <c:pt idx="4917">
                  <c:v>93</c:v>
                </c:pt>
                <c:pt idx="4918">
                  <c:v>93</c:v>
                </c:pt>
                <c:pt idx="4919">
                  <c:v>93</c:v>
                </c:pt>
                <c:pt idx="4920">
                  <c:v>93</c:v>
                </c:pt>
                <c:pt idx="4921">
                  <c:v>93</c:v>
                </c:pt>
                <c:pt idx="4922">
                  <c:v>93</c:v>
                </c:pt>
                <c:pt idx="4923">
                  <c:v>93</c:v>
                </c:pt>
                <c:pt idx="4924">
                  <c:v>93</c:v>
                </c:pt>
                <c:pt idx="4925">
                  <c:v>93</c:v>
                </c:pt>
                <c:pt idx="4926">
                  <c:v>93</c:v>
                </c:pt>
                <c:pt idx="4927">
                  <c:v>93</c:v>
                </c:pt>
                <c:pt idx="4928">
                  <c:v>93</c:v>
                </c:pt>
                <c:pt idx="4929">
                  <c:v>93</c:v>
                </c:pt>
                <c:pt idx="4930">
                  <c:v>93</c:v>
                </c:pt>
                <c:pt idx="4931">
                  <c:v>93</c:v>
                </c:pt>
                <c:pt idx="4932">
                  <c:v>93</c:v>
                </c:pt>
                <c:pt idx="4933">
                  <c:v>93</c:v>
                </c:pt>
                <c:pt idx="4934">
                  <c:v>93</c:v>
                </c:pt>
                <c:pt idx="4935">
                  <c:v>93</c:v>
                </c:pt>
                <c:pt idx="4936">
                  <c:v>93</c:v>
                </c:pt>
                <c:pt idx="4937">
                  <c:v>93</c:v>
                </c:pt>
                <c:pt idx="4938">
                  <c:v>93</c:v>
                </c:pt>
                <c:pt idx="4939">
                  <c:v>93</c:v>
                </c:pt>
                <c:pt idx="4940">
                  <c:v>93</c:v>
                </c:pt>
                <c:pt idx="4941">
                  <c:v>92</c:v>
                </c:pt>
                <c:pt idx="4942">
                  <c:v>92</c:v>
                </c:pt>
                <c:pt idx="4943">
                  <c:v>92</c:v>
                </c:pt>
                <c:pt idx="4944">
                  <c:v>92</c:v>
                </c:pt>
                <c:pt idx="4945">
                  <c:v>92</c:v>
                </c:pt>
                <c:pt idx="4946">
                  <c:v>92</c:v>
                </c:pt>
                <c:pt idx="4947">
                  <c:v>92</c:v>
                </c:pt>
                <c:pt idx="4948">
                  <c:v>92</c:v>
                </c:pt>
                <c:pt idx="4949">
                  <c:v>92</c:v>
                </c:pt>
                <c:pt idx="4950">
                  <c:v>92</c:v>
                </c:pt>
                <c:pt idx="4951">
                  <c:v>92</c:v>
                </c:pt>
                <c:pt idx="4952">
                  <c:v>92</c:v>
                </c:pt>
                <c:pt idx="4953">
                  <c:v>92</c:v>
                </c:pt>
                <c:pt idx="4954">
                  <c:v>92</c:v>
                </c:pt>
                <c:pt idx="4955">
                  <c:v>92</c:v>
                </c:pt>
                <c:pt idx="4956">
                  <c:v>92</c:v>
                </c:pt>
                <c:pt idx="4957">
                  <c:v>92</c:v>
                </c:pt>
                <c:pt idx="4958">
                  <c:v>92</c:v>
                </c:pt>
                <c:pt idx="4959">
                  <c:v>92</c:v>
                </c:pt>
                <c:pt idx="4960">
                  <c:v>92</c:v>
                </c:pt>
                <c:pt idx="4961">
                  <c:v>92</c:v>
                </c:pt>
                <c:pt idx="4962">
                  <c:v>92</c:v>
                </c:pt>
                <c:pt idx="4963">
                  <c:v>92</c:v>
                </c:pt>
                <c:pt idx="4964">
                  <c:v>92</c:v>
                </c:pt>
                <c:pt idx="4965">
                  <c:v>92</c:v>
                </c:pt>
                <c:pt idx="4966">
                  <c:v>92</c:v>
                </c:pt>
                <c:pt idx="4967">
                  <c:v>92</c:v>
                </c:pt>
                <c:pt idx="4968">
                  <c:v>92</c:v>
                </c:pt>
                <c:pt idx="4969">
                  <c:v>92</c:v>
                </c:pt>
                <c:pt idx="4970">
                  <c:v>92</c:v>
                </c:pt>
                <c:pt idx="4971">
                  <c:v>92</c:v>
                </c:pt>
                <c:pt idx="4972">
                  <c:v>92</c:v>
                </c:pt>
                <c:pt idx="4973">
                  <c:v>92</c:v>
                </c:pt>
                <c:pt idx="4974">
                  <c:v>92</c:v>
                </c:pt>
                <c:pt idx="4975">
                  <c:v>92</c:v>
                </c:pt>
                <c:pt idx="4976">
                  <c:v>92</c:v>
                </c:pt>
                <c:pt idx="4977">
                  <c:v>92</c:v>
                </c:pt>
                <c:pt idx="4978">
                  <c:v>92</c:v>
                </c:pt>
                <c:pt idx="4979">
                  <c:v>92</c:v>
                </c:pt>
                <c:pt idx="4980">
                  <c:v>92</c:v>
                </c:pt>
                <c:pt idx="4981">
                  <c:v>92</c:v>
                </c:pt>
                <c:pt idx="4982">
                  <c:v>92</c:v>
                </c:pt>
                <c:pt idx="4983">
                  <c:v>92</c:v>
                </c:pt>
                <c:pt idx="4984">
                  <c:v>92</c:v>
                </c:pt>
                <c:pt idx="4985">
                  <c:v>92</c:v>
                </c:pt>
                <c:pt idx="4986">
                  <c:v>92</c:v>
                </c:pt>
                <c:pt idx="4987">
                  <c:v>92</c:v>
                </c:pt>
                <c:pt idx="4988">
                  <c:v>92</c:v>
                </c:pt>
                <c:pt idx="4989">
                  <c:v>92</c:v>
                </c:pt>
                <c:pt idx="4990">
                  <c:v>92</c:v>
                </c:pt>
                <c:pt idx="4991">
                  <c:v>92</c:v>
                </c:pt>
                <c:pt idx="4992">
                  <c:v>92</c:v>
                </c:pt>
                <c:pt idx="4993">
                  <c:v>92</c:v>
                </c:pt>
                <c:pt idx="4994">
                  <c:v>92</c:v>
                </c:pt>
                <c:pt idx="4995">
                  <c:v>92</c:v>
                </c:pt>
                <c:pt idx="4996">
                  <c:v>92</c:v>
                </c:pt>
                <c:pt idx="4997">
                  <c:v>92</c:v>
                </c:pt>
                <c:pt idx="4998">
                  <c:v>92</c:v>
                </c:pt>
                <c:pt idx="4999">
                  <c:v>92</c:v>
                </c:pt>
                <c:pt idx="5000">
                  <c:v>92</c:v>
                </c:pt>
                <c:pt idx="5001">
                  <c:v>92</c:v>
                </c:pt>
                <c:pt idx="5002">
                  <c:v>92</c:v>
                </c:pt>
                <c:pt idx="5003">
                  <c:v>92</c:v>
                </c:pt>
                <c:pt idx="5004">
                  <c:v>92</c:v>
                </c:pt>
                <c:pt idx="5005">
                  <c:v>92</c:v>
                </c:pt>
                <c:pt idx="5006">
                  <c:v>91</c:v>
                </c:pt>
                <c:pt idx="5007">
                  <c:v>91</c:v>
                </c:pt>
                <c:pt idx="5008">
                  <c:v>91</c:v>
                </c:pt>
                <c:pt idx="5009">
                  <c:v>91</c:v>
                </c:pt>
                <c:pt idx="5010">
                  <c:v>91</c:v>
                </c:pt>
                <c:pt idx="5011">
                  <c:v>91</c:v>
                </c:pt>
                <c:pt idx="5012">
                  <c:v>91</c:v>
                </c:pt>
                <c:pt idx="5013">
                  <c:v>91</c:v>
                </c:pt>
                <c:pt idx="5014">
                  <c:v>91</c:v>
                </c:pt>
                <c:pt idx="5015">
                  <c:v>91</c:v>
                </c:pt>
                <c:pt idx="5016">
                  <c:v>91</c:v>
                </c:pt>
                <c:pt idx="5017">
                  <c:v>91</c:v>
                </c:pt>
                <c:pt idx="5018">
                  <c:v>91</c:v>
                </c:pt>
                <c:pt idx="5019">
                  <c:v>91</c:v>
                </c:pt>
                <c:pt idx="5020">
                  <c:v>91</c:v>
                </c:pt>
                <c:pt idx="5021">
                  <c:v>91</c:v>
                </c:pt>
                <c:pt idx="5022">
                  <c:v>91</c:v>
                </c:pt>
                <c:pt idx="5023">
                  <c:v>91</c:v>
                </c:pt>
                <c:pt idx="5024">
                  <c:v>91</c:v>
                </c:pt>
                <c:pt idx="5025">
                  <c:v>91</c:v>
                </c:pt>
                <c:pt idx="5026">
                  <c:v>91</c:v>
                </c:pt>
                <c:pt idx="5027">
                  <c:v>91</c:v>
                </c:pt>
                <c:pt idx="5028">
                  <c:v>91</c:v>
                </c:pt>
                <c:pt idx="5029">
                  <c:v>91</c:v>
                </c:pt>
                <c:pt idx="5030">
                  <c:v>91</c:v>
                </c:pt>
                <c:pt idx="5031">
                  <c:v>91</c:v>
                </c:pt>
                <c:pt idx="5032">
                  <c:v>91</c:v>
                </c:pt>
                <c:pt idx="5033">
                  <c:v>91</c:v>
                </c:pt>
                <c:pt idx="5034">
                  <c:v>91</c:v>
                </c:pt>
                <c:pt idx="5035">
                  <c:v>91</c:v>
                </c:pt>
                <c:pt idx="5036">
                  <c:v>91</c:v>
                </c:pt>
                <c:pt idx="5037">
                  <c:v>91</c:v>
                </c:pt>
                <c:pt idx="5038">
                  <c:v>91</c:v>
                </c:pt>
                <c:pt idx="5039">
                  <c:v>91</c:v>
                </c:pt>
                <c:pt idx="5040">
                  <c:v>91</c:v>
                </c:pt>
                <c:pt idx="5041">
                  <c:v>91</c:v>
                </c:pt>
                <c:pt idx="5042">
                  <c:v>91</c:v>
                </c:pt>
                <c:pt idx="5043">
                  <c:v>91</c:v>
                </c:pt>
                <c:pt idx="5044">
                  <c:v>91</c:v>
                </c:pt>
                <c:pt idx="5045">
                  <c:v>91</c:v>
                </c:pt>
                <c:pt idx="5046">
                  <c:v>91</c:v>
                </c:pt>
                <c:pt idx="5047">
                  <c:v>91</c:v>
                </c:pt>
                <c:pt idx="5048">
                  <c:v>91</c:v>
                </c:pt>
                <c:pt idx="5049">
                  <c:v>91</c:v>
                </c:pt>
                <c:pt idx="5050">
                  <c:v>91</c:v>
                </c:pt>
                <c:pt idx="5051">
                  <c:v>91</c:v>
                </c:pt>
                <c:pt idx="5052">
                  <c:v>91</c:v>
                </c:pt>
                <c:pt idx="5053">
                  <c:v>91</c:v>
                </c:pt>
                <c:pt idx="5054">
                  <c:v>91</c:v>
                </c:pt>
                <c:pt idx="5055">
                  <c:v>91</c:v>
                </c:pt>
                <c:pt idx="5056">
                  <c:v>91</c:v>
                </c:pt>
                <c:pt idx="5057">
                  <c:v>91</c:v>
                </c:pt>
                <c:pt idx="5058">
                  <c:v>91</c:v>
                </c:pt>
                <c:pt idx="5059">
                  <c:v>91</c:v>
                </c:pt>
                <c:pt idx="5060">
                  <c:v>91</c:v>
                </c:pt>
                <c:pt idx="5061">
                  <c:v>91</c:v>
                </c:pt>
                <c:pt idx="5062">
                  <c:v>91</c:v>
                </c:pt>
                <c:pt idx="5063">
                  <c:v>91</c:v>
                </c:pt>
                <c:pt idx="5064">
                  <c:v>91</c:v>
                </c:pt>
                <c:pt idx="5065">
                  <c:v>91</c:v>
                </c:pt>
                <c:pt idx="5066">
                  <c:v>91</c:v>
                </c:pt>
                <c:pt idx="5067">
                  <c:v>91</c:v>
                </c:pt>
                <c:pt idx="5068">
                  <c:v>91</c:v>
                </c:pt>
                <c:pt idx="5069">
                  <c:v>91</c:v>
                </c:pt>
                <c:pt idx="5070">
                  <c:v>91</c:v>
                </c:pt>
                <c:pt idx="5071">
                  <c:v>91</c:v>
                </c:pt>
                <c:pt idx="5072">
                  <c:v>91</c:v>
                </c:pt>
                <c:pt idx="5073">
                  <c:v>91</c:v>
                </c:pt>
                <c:pt idx="5074">
                  <c:v>91</c:v>
                </c:pt>
                <c:pt idx="5075">
                  <c:v>91</c:v>
                </c:pt>
                <c:pt idx="5076">
                  <c:v>91</c:v>
                </c:pt>
                <c:pt idx="5077">
                  <c:v>91</c:v>
                </c:pt>
                <c:pt idx="5078">
                  <c:v>91</c:v>
                </c:pt>
                <c:pt idx="5079">
                  <c:v>90</c:v>
                </c:pt>
                <c:pt idx="5080">
                  <c:v>90</c:v>
                </c:pt>
                <c:pt idx="5081">
                  <c:v>90</c:v>
                </c:pt>
                <c:pt idx="5082">
                  <c:v>90</c:v>
                </c:pt>
                <c:pt idx="5083">
                  <c:v>90</c:v>
                </c:pt>
                <c:pt idx="5084">
                  <c:v>90</c:v>
                </c:pt>
                <c:pt idx="5085">
                  <c:v>90</c:v>
                </c:pt>
                <c:pt idx="5086">
                  <c:v>90</c:v>
                </c:pt>
                <c:pt idx="5087">
                  <c:v>90</c:v>
                </c:pt>
                <c:pt idx="5088">
                  <c:v>90</c:v>
                </c:pt>
                <c:pt idx="5089">
                  <c:v>90</c:v>
                </c:pt>
                <c:pt idx="5090">
                  <c:v>90</c:v>
                </c:pt>
                <c:pt idx="5091">
                  <c:v>90</c:v>
                </c:pt>
                <c:pt idx="5092">
                  <c:v>90</c:v>
                </c:pt>
                <c:pt idx="5093">
                  <c:v>90</c:v>
                </c:pt>
                <c:pt idx="5094">
                  <c:v>90</c:v>
                </c:pt>
                <c:pt idx="5095">
                  <c:v>90</c:v>
                </c:pt>
                <c:pt idx="5096">
                  <c:v>90</c:v>
                </c:pt>
                <c:pt idx="5097">
                  <c:v>90</c:v>
                </c:pt>
                <c:pt idx="5098">
                  <c:v>90</c:v>
                </c:pt>
                <c:pt idx="5099">
                  <c:v>90</c:v>
                </c:pt>
                <c:pt idx="5100">
                  <c:v>90</c:v>
                </c:pt>
                <c:pt idx="5101">
                  <c:v>90</c:v>
                </c:pt>
                <c:pt idx="5102">
                  <c:v>89</c:v>
                </c:pt>
                <c:pt idx="5103">
                  <c:v>89</c:v>
                </c:pt>
                <c:pt idx="5104">
                  <c:v>89</c:v>
                </c:pt>
                <c:pt idx="5105">
                  <c:v>89</c:v>
                </c:pt>
                <c:pt idx="5106">
                  <c:v>89</c:v>
                </c:pt>
                <c:pt idx="5107">
                  <c:v>89</c:v>
                </c:pt>
                <c:pt idx="5108">
                  <c:v>89</c:v>
                </c:pt>
                <c:pt idx="5109">
                  <c:v>89</c:v>
                </c:pt>
                <c:pt idx="5110">
                  <c:v>89</c:v>
                </c:pt>
                <c:pt idx="5111">
                  <c:v>89</c:v>
                </c:pt>
                <c:pt idx="5112">
                  <c:v>89</c:v>
                </c:pt>
                <c:pt idx="5113">
                  <c:v>89</c:v>
                </c:pt>
                <c:pt idx="5114">
                  <c:v>89</c:v>
                </c:pt>
                <c:pt idx="5115">
                  <c:v>89</c:v>
                </c:pt>
                <c:pt idx="5116">
                  <c:v>89</c:v>
                </c:pt>
                <c:pt idx="5117">
                  <c:v>89</c:v>
                </c:pt>
                <c:pt idx="5118">
                  <c:v>89</c:v>
                </c:pt>
                <c:pt idx="5119">
                  <c:v>89</c:v>
                </c:pt>
                <c:pt idx="5120">
                  <c:v>89</c:v>
                </c:pt>
                <c:pt idx="5121">
                  <c:v>89</c:v>
                </c:pt>
                <c:pt idx="5122">
                  <c:v>89</c:v>
                </c:pt>
                <c:pt idx="5123">
                  <c:v>89</c:v>
                </c:pt>
                <c:pt idx="5124">
                  <c:v>89</c:v>
                </c:pt>
                <c:pt idx="5125">
                  <c:v>89</c:v>
                </c:pt>
                <c:pt idx="5126">
                  <c:v>89</c:v>
                </c:pt>
                <c:pt idx="5127">
                  <c:v>89</c:v>
                </c:pt>
                <c:pt idx="5128">
                  <c:v>89</c:v>
                </c:pt>
                <c:pt idx="5129">
                  <c:v>89</c:v>
                </c:pt>
                <c:pt idx="5130">
                  <c:v>89</c:v>
                </c:pt>
                <c:pt idx="5131">
                  <c:v>89</c:v>
                </c:pt>
                <c:pt idx="5132">
                  <c:v>89</c:v>
                </c:pt>
                <c:pt idx="5133">
                  <c:v>89</c:v>
                </c:pt>
                <c:pt idx="5134">
                  <c:v>89</c:v>
                </c:pt>
                <c:pt idx="5135">
                  <c:v>89</c:v>
                </c:pt>
                <c:pt idx="5136">
                  <c:v>89</c:v>
                </c:pt>
                <c:pt idx="5137">
                  <c:v>89</c:v>
                </c:pt>
                <c:pt idx="5138">
                  <c:v>89</c:v>
                </c:pt>
                <c:pt idx="5139">
                  <c:v>89</c:v>
                </c:pt>
                <c:pt idx="5140">
                  <c:v>89</c:v>
                </c:pt>
                <c:pt idx="5141">
                  <c:v>89</c:v>
                </c:pt>
                <c:pt idx="5142">
                  <c:v>89</c:v>
                </c:pt>
                <c:pt idx="5143">
                  <c:v>89</c:v>
                </c:pt>
                <c:pt idx="5144">
                  <c:v>89</c:v>
                </c:pt>
                <c:pt idx="5145">
                  <c:v>88</c:v>
                </c:pt>
                <c:pt idx="5146">
                  <c:v>88</c:v>
                </c:pt>
                <c:pt idx="5147">
                  <c:v>88</c:v>
                </c:pt>
                <c:pt idx="5148">
                  <c:v>88</c:v>
                </c:pt>
                <c:pt idx="5149">
                  <c:v>88</c:v>
                </c:pt>
                <c:pt idx="5150">
                  <c:v>88</c:v>
                </c:pt>
                <c:pt idx="5151">
                  <c:v>88</c:v>
                </c:pt>
                <c:pt idx="5152">
                  <c:v>88</c:v>
                </c:pt>
                <c:pt idx="5153">
                  <c:v>88</c:v>
                </c:pt>
                <c:pt idx="5154">
                  <c:v>88</c:v>
                </c:pt>
                <c:pt idx="5155">
                  <c:v>88</c:v>
                </c:pt>
                <c:pt idx="5156">
                  <c:v>88</c:v>
                </c:pt>
                <c:pt idx="5157">
                  <c:v>88</c:v>
                </c:pt>
                <c:pt idx="5158">
                  <c:v>88</c:v>
                </c:pt>
                <c:pt idx="5159">
                  <c:v>88</c:v>
                </c:pt>
                <c:pt idx="5160">
                  <c:v>88</c:v>
                </c:pt>
                <c:pt idx="5161">
                  <c:v>88</c:v>
                </c:pt>
                <c:pt idx="5162">
                  <c:v>88</c:v>
                </c:pt>
                <c:pt idx="5163">
                  <c:v>88</c:v>
                </c:pt>
                <c:pt idx="5164">
                  <c:v>88</c:v>
                </c:pt>
                <c:pt idx="5165">
                  <c:v>88</c:v>
                </c:pt>
                <c:pt idx="5166">
                  <c:v>88</c:v>
                </c:pt>
                <c:pt idx="5167">
                  <c:v>88</c:v>
                </c:pt>
                <c:pt idx="5168">
                  <c:v>88</c:v>
                </c:pt>
                <c:pt idx="5169">
                  <c:v>88</c:v>
                </c:pt>
                <c:pt idx="5170">
                  <c:v>88</c:v>
                </c:pt>
                <c:pt idx="5171">
                  <c:v>88</c:v>
                </c:pt>
                <c:pt idx="5172">
                  <c:v>88</c:v>
                </c:pt>
                <c:pt idx="5173">
                  <c:v>88</c:v>
                </c:pt>
                <c:pt idx="5174">
                  <c:v>88</c:v>
                </c:pt>
                <c:pt idx="5175">
                  <c:v>88</c:v>
                </c:pt>
                <c:pt idx="5176">
                  <c:v>88</c:v>
                </c:pt>
                <c:pt idx="5177">
                  <c:v>88</c:v>
                </c:pt>
                <c:pt idx="5178">
                  <c:v>88</c:v>
                </c:pt>
                <c:pt idx="5179">
                  <c:v>88</c:v>
                </c:pt>
                <c:pt idx="5180">
                  <c:v>88</c:v>
                </c:pt>
                <c:pt idx="5181">
                  <c:v>88</c:v>
                </c:pt>
                <c:pt idx="5182">
                  <c:v>88</c:v>
                </c:pt>
                <c:pt idx="5183">
                  <c:v>88</c:v>
                </c:pt>
                <c:pt idx="5184">
                  <c:v>88</c:v>
                </c:pt>
                <c:pt idx="5185">
                  <c:v>88</c:v>
                </c:pt>
                <c:pt idx="5186">
                  <c:v>88</c:v>
                </c:pt>
                <c:pt idx="5187">
                  <c:v>88</c:v>
                </c:pt>
                <c:pt idx="5188">
                  <c:v>88</c:v>
                </c:pt>
                <c:pt idx="5189">
                  <c:v>88</c:v>
                </c:pt>
                <c:pt idx="5190">
                  <c:v>88</c:v>
                </c:pt>
                <c:pt idx="5191">
                  <c:v>88</c:v>
                </c:pt>
                <c:pt idx="5192">
                  <c:v>88</c:v>
                </c:pt>
                <c:pt idx="5193">
                  <c:v>88</c:v>
                </c:pt>
                <c:pt idx="5194">
                  <c:v>88</c:v>
                </c:pt>
                <c:pt idx="5195">
                  <c:v>88</c:v>
                </c:pt>
                <c:pt idx="5196">
                  <c:v>88</c:v>
                </c:pt>
                <c:pt idx="5197">
                  <c:v>88</c:v>
                </c:pt>
                <c:pt idx="5198">
                  <c:v>88</c:v>
                </c:pt>
                <c:pt idx="5199">
                  <c:v>88</c:v>
                </c:pt>
                <c:pt idx="5200">
                  <c:v>88</c:v>
                </c:pt>
                <c:pt idx="5201">
                  <c:v>88</c:v>
                </c:pt>
                <c:pt idx="5202">
                  <c:v>88</c:v>
                </c:pt>
                <c:pt idx="5203">
                  <c:v>88</c:v>
                </c:pt>
                <c:pt idx="5204">
                  <c:v>88</c:v>
                </c:pt>
                <c:pt idx="5205">
                  <c:v>88</c:v>
                </c:pt>
                <c:pt idx="5206">
                  <c:v>88</c:v>
                </c:pt>
                <c:pt idx="5207">
                  <c:v>88</c:v>
                </c:pt>
                <c:pt idx="5208">
                  <c:v>88</c:v>
                </c:pt>
                <c:pt idx="5209">
                  <c:v>88</c:v>
                </c:pt>
                <c:pt idx="5210">
                  <c:v>88</c:v>
                </c:pt>
                <c:pt idx="5211">
                  <c:v>88</c:v>
                </c:pt>
                <c:pt idx="5212">
                  <c:v>88</c:v>
                </c:pt>
                <c:pt idx="5213">
                  <c:v>88</c:v>
                </c:pt>
                <c:pt idx="5214">
                  <c:v>88</c:v>
                </c:pt>
                <c:pt idx="5215">
                  <c:v>88</c:v>
                </c:pt>
                <c:pt idx="5216">
                  <c:v>88</c:v>
                </c:pt>
                <c:pt idx="5217">
                  <c:v>88</c:v>
                </c:pt>
                <c:pt idx="5218">
                  <c:v>88</c:v>
                </c:pt>
                <c:pt idx="5219">
                  <c:v>88</c:v>
                </c:pt>
                <c:pt idx="5220">
                  <c:v>88</c:v>
                </c:pt>
                <c:pt idx="5221">
                  <c:v>88</c:v>
                </c:pt>
                <c:pt idx="5222">
                  <c:v>88</c:v>
                </c:pt>
                <c:pt idx="5223">
                  <c:v>88</c:v>
                </c:pt>
                <c:pt idx="5224">
                  <c:v>88</c:v>
                </c:pt>
                <c:pt idx="5225">
                  <c:v>88</c:v>
                </c:pt>
                <c:pt idx="5226">
                  <c:v>88</c:v>
                </c:pt>
                <c:pt idx="5227">
                  <c:v>88</c:v>
                </c:pt>
                <c:pt idx="5228">
                  <c:v>88</c:v>
                </c:pt>
                <c:pt idx="5229">
                  <c:v>88</c:v>
                </c:pt>
                <c:pt idx="5230">
                  <c:v>88</c:v>
                </c:pt>
                <c:pt idx="5231">
                  <c:v>88</c:v>
                </c:pt>
                <c:pt idx="5232">
                  <c:v>88</c:v>
                </c:pt>
                <c:pt idx="5233">
                  <c:v>88</c:v>
                </c:pt>
                <c:pt idx="5234">
                  <c:v>88</c:v>
                </c:pt>
                <c:pt idx="5235">
                  <c:v>88</c:v>
                </c:pt>
                <c:pt idx="5236">
                  <c:v>88</c:v>
                </c:pt>
                <c:pt idx="5237">
                  <c:v>88</c:v>
                </c:pt>
                <c:pt idx="5238">
                  <c:v>88</c:v>
                </c:pt>
                <c:pt idx="5239">
                  <c:v>88</c:v>
                </c:pt>
                <c:pt idx="5240">
                  <c:v>88</c:v>
                </c:pt>
                <c:pt idx="5241">
                  <c:v>88</c:v>
                </c:pt>
                <c:pt idx="5242">
                  <c:v>88</c:v>
                </c:pt>
                <c:pt idx="5243">
                  <c:v>88</c:v>
                </c:pt>
                <c:pt idx="5244">
                  <c:v>88</c:v>
                </c:pt>
                <c:pt idx="5245">
                  <c:v>88</c:v>
                </c:pt>
                <c:pt idx="5246">
                  <c:v>88</c:v>
                </c:pt>
                <c:pt idx="5247">
                  <c:v>88</c:v>
                </c:pt>
                <c:pt idx="5248">
                  <c:v>88</c:v>
                </c:pt>
                <c:pt idx="5249">
                  <c:v>88</c:v>
                </c:pt>
                <c:pt idx="5250">
                  <c:v>88</c:v>
                </c:pt>
                <c:pt idx="5251">
                  <c:v>88</c:v>
                </c:pt>
                <c:pt idx="5252">
                  <c:v>88</c:v>
                </c:pt>
                <c:pt idx="5253">
                  <c:v>88</c:v>
                </c:pt>
                <c:pt idx="5254">
                  <c:v>88</c:v>
                </c:pt>
                <c:pt idx="5255">
                  <c:v>88</c:v>
                </c:pt>
                <c:pt idx="5256">
                  <c:v>88</c:v>
                </c:pt>
                <c:pt idx="5257">
                  <c:v>88</c:v>
                </c:pt>
                <c:pt idx="5258">
                  <c:v>88</c:v>
                </c:pt>
                <c:pt idx="5259">
                  <c:v>88</c:v>
                </c:pt>
                <c:pt idx="5260">
                  <c:v>88</c:v>
                </c:pt>
                <c:pt idx="5261">
                  <c:v>88</c:v>
                </c:pt>
                <c:pt idx="5262">
                  <c:v>88</c:v>
                </c:pt>
                <c:pt idx="5263">
                  <c:v>88</c:v>
                </c:pt>
                <c:pt idx="5264">
                  <c:v>88</c:v>
                </c:pt>
                <c:pt idx="5265">
                  <c:v>88</c:v>
                </c:pt>
                <c:pt idx="5266">
                  <c:v>87</c:v>
                </c:pt>
                <c:pt idx="5267">
                  <c:v>87</c:v>
                </c:pt>
                <c:pt idx="5268">
                  <c:v>88</c:v>
                </c:pt>
                <c:pt idx="5269">
                  <c:v>88</c:v>
                </c:pt>
                <c:pt idx="5270">
                  <c:v>88</c:v>
                </c:pt>
                <c:pt idx="5271">
                  <c:v>88</c:v>
                </c:pt>
                <c:pt idx="5272">
                  <c:v>88</c:v>
                </c:pt>
                <c:pt idx="5273">
                  <c:v>88</c:v>
                </c:pt>
                <c:pt idx="5274">
                  <c:v>88</c:v>
                </c:pt>
                <c:pt idx="5275">
                  <c:v>88</c:v>
                </c:pt>
                <c:pt idx="5276">
                  <c:v>88</c:v>
                </c:pt>
                <c:pt idx="5277">
                  <c:v>88</c:v>
                </c:pt>
                <c:pt idx="5278">
                  <c:v>88</c:v>
                </c:pt>
                <c:pt idx="5279">
                  <c:v>88</c:v>
                </c:pt>
                <c:pt idx="5280">
                  <c:v>88</c:v>
                </c:pt>
                <c:pt idx="5281">
                  <c:v>88</c:v>
                </c:pt>
                <c:pt idx="5282">
                  <c:v>88</c:v>
                </c:pt>
                <c:pt idx="5283">
                  <c:v>88</c:v>
                </c:pt>
                <c:pt idx="5284">
                  <c:v>88</c:v>
                </c:pt>
                <c:pt idx="5285">
                  <c:v>88</c:v>
                </c:pt>
                <c:pt idx="5286">
                  <c:v>88</c:v>
                </c:pt>
                <c:pt idx="5287">
                  <c:v>88</c:v>
                </c:pt>
                <c:pt idx="5288">
                  <c:v>88</c:v>
                </c:pt>
                <c:pt idx="5289">
                  <c:v>87</c:v>
                </c:pt>
                <c:pt idx="5290">
                  <c:v>87</c:v>
                </c:pt>
                <c:pt idx="5291">
                  <c:v>87</c:v>
                </c:pt>
                <c:pt idx="5292">
                  <c:v>87</c:v>
                </c:pt>
                <c:pt idx="5293">
                  <c:v>87</c:v>
                </c:pt>
                <c:pt idx="5294">
                  <c:v>87</c:v>
                </c:pt>
                <c:pt idx="5295">
                  <c:v>87</c:v>
                </c:pt>
                <c:pt idx="5296">
                  <c:v>87</c:v>
                </c:pt>
                <c:pt idx="5297">
                  <c:v>87</c:v>
                </c:pt>
                <c:pt idx="5298">
                  <c:v>87</c:v>
                </c:pt>
                <c:pt idx="5299">
                  <c:v>87</c:v>
                </c:pt>
                <c:pt idx="5300">
                  <c:v>87</c:v>
                </c:pt>
                <c:pt idx="5301">
                  <c:v>87</c:v>
                </c:pt>
                <c:pt idx="5302">
                  <c:v>87</c:v>
                </c:pt>
                <c:pt idx="5303">
                  <c:v>87</c:v>
                </c:pt>
                <c:pt idx="5304">
                  <c:v>87</c:v>
                </c:pt>
                <c:pt idx="5305">
                  <c:v>87</c:v>
                </c:pt>
                <c:pt idx="5306">
                  <c:v>87</c:v>
                </c:pt>
                <c:pt idx="5307">
                  <c:v>87</c:v>
                </c:pt>
                <c:pt idx="5308">
                  <c:v>87</c:v>
                </c:pt>
                <c:pt idx="5309">
                  <c:v>87</c:v>
                </c:pt>
                <c:pt idx="5310">
                  <c:v>87</c:v>
                </c:pt>
                <c:pt idx="5311">
                  <c:v>87</c:v>
                </c:pt>
                <c:pt idx="5312">
                  <c:v>87</c:v>
                </c:pt>
                <c:pt idx="5313">
                  <c:v>87</c:v>
                </c:pt>
                <c:pt idx="5314">
                  <c:v>87</c:v>
                </c:pt>
                <c:pt idx="5315">
                  <c:v>87</c:v>
                </c:pt>
                <c:pt idx="5316">
                  <c:v>87</c:v>
                </c:pt>
                <c:pt idx="5317">
                  <c:v>87</c:v>
                </c:pt>
                <c:pt idx="5318">
                  <c:v>88</c:v>
                </c:pt>
                <c:pt idx="5319">
                  <c:v>88</c:v>
                </c:pt>
                <c:pt idx="5320">
                  <c:v>87</c:v>
                </c:pt>
                <c:pt idx="5321">
                  <c:v>87</c:v>
                </c:pt>
                <c:pt idx="5322">
                  <c:v>87</c:v>
                </c:pt>
                <c:pt idx="5323">
                  <c:v>87</c:v>
                </c:pt>
                <c:pt idx="5324">
                  <c:v>87</c:v>
                </c:pt>
                <c:pt idx="5325">
                  <c:v>87</c:v>
                </c:pt>
                <c:pt idx="5326">
                  <c:v>87</c:v>
                </c:pt>
                <c:pt idx="5327">
                  <c:v>87</c:v>
                </c:pt>
                <c:pt idx="5328">
                  <c:v>87</c:v>
                </c:pt>
                <c:pt idx="5329">
                  <c:v>87</c:v>
                </c:pt>
                <c:pt idx="5330">
                  <c:v>87</c:v>
                </c:pt>
                <c:pt idx="5331">
                  <c:v>87</c:v>
                </c:pt>
                <c:pt idx="5332">
                  <c:v>87</c:v>
                </c:pt>
                <c:pt idx="5333">
                  <c:v>87</c:v>
                </c:pt>
                <c:pt idx="5334">
                  <c:v>87</c:v>
                </c:pt>
                <c:pt idx="5335">
                  <c:v>87</c:v>
                </c:pt>
                <c:pt idx="5336">
                  <c:v>87</c:v>
                </c:pt>
                <c:pt idx="5337">
                  <c:v>87</c:v>
                </c:pt>
                <c:pt idx="5338">
                  <c:v>87</c:v>
                </c:pt>
                <c:pt idx="5339">
                  <c:v>87</c:v>
                </c:pt>
                <c:pt idx="5340">
                  <c:v>87</c:v>
                </c:pt>
                <c:pt idx="5341">
                  <c:v>87</c:v>
                </c:pt>
                <c:pt idx="5342">
                  <c:v>87</c:v>
                </c:pt>
                <c:pt idx="5343">
                  <c:v>87</c:v>
                </c:pt>
                <c:pt idx="5344">
                  <c:v>87</c:v>
                </c:pt>
                <c:pt idx="5345">
                  <c:v>87</c:v>
                </c:pt>
                <c:pt idx="5346">
                  <c:v>87</c:v>
                </c:pt>
                <c:pt idx="5347">
                  <c:v>87</c:v>
                </c:pt>
                <c:pt idx="5348">
                  <c:v>87</c:v>
                </c:pt>
                <c:pt idx="5349">
                  <c:v>87</c:v>
                </c:pt>
                <c:pt idx="5350">
                  <c:v>87</c:v>
                </c:pt>
                <c:pt idx="5351">
                  <c:v>87</c:v>
                </c:pt>
                <c:pt idx="5352">
                  <c:v>87</c:v>
                </c:pt>
                <c:pt idx="5353">
                  <c:v>87</c:v>
                </c:pt>
                <c:pt idx="5354">
                  <c:v>86</c:v>
                </c:pt>
                <c:pt idx="5355">
                  <c:v>87</c:v>
                </c:pt>
                <c:pt idx="5356">
                  <c:v>87</c:v>
                </c:pt>
                <c:pt idx="5357">
                  <c:v>86</c:v>
                </c:pt>
                <c:pt idx="5358">
                  <c:v>86</c:v>
                </c:pt>
                <c:pt idx="5359">
                  <c:v>86</c:v>
                </c:pt>
                <c:pt idx="5360">
                  <c:v>86</c:v>
                </c:pt>
                <c:pt idx="5361">
                  <c:v>86</c:v>
                </c:pt>
                <c:pt idx="5362">
                  <c:v>86</c:v>
                </c:pt>
                <c:pt idx="5363">
                  <c:v>86</c:v>
                </c:pt>
                <c:pt idx="5364">
                  <c:v>86</c:v>
                </c:pt>
                <c:pt idx="5365">
                  <c:v>86</c:v>
                </c:pt>
                <c:pt idx="5366">
                  <c:v>86</c:v>
                </c:pt>
                <c:pt idx="5367">
                  <c:v>86</c:v>
                </c:pt>
                <c:pt idx="5368">
                  <c:v>86</c:v>
                </c:pt>
                <c:pt idx="5369">
                  <c:v>86</c:v>
                </c:pt>
                <c:pt idx="5370">
                  <c:v>86</c:v>
                </c:pt>
                <c:pt idx="5371">
                  <c:v>86</c:v>
                </c:pt>
                <c:pt idx="5372">
                  <c:v>86</c:v>
                </c:pt>
                <c:pt idx="5373">
                  <c:v>86</c:v>
                </c:pt>
                <c:pt idx="5374">
                  <c:v>86</c:v>
                </c:pt>
                <c:pt idx="5375">
                  <c:v>86</c:v>
                </c:pt>
                <c:pt idx="5376">
                  <c:v>86</c:v>
                </c:pt>
                <c:pt idx="5377">
                  <c:v>86</c:v>
                </c:pt>
                <c:pt idx="5378">
                  <c:v>86</c:v>
                </c:pt>
                <c:pt idx="5379">
                  <c:v>86</c:v>
                </c:pt>
                <c:pt idx="5380">
                  <c:v>86</c:v>
                </c:pt>
                <c:pt idx="5381">
                  <c:v>86</c:v>
                </c:pt>
                <c:pt idx="5382">
                  <c:v>86</c:v>
                </c:pt>
                <c:pt idx="5383">
                  <c:v>86</c:v>
                </c:pt>
                <c:pt idx="5384">
                  <c:v>86</c:v>
                </c:pt>
                <c:pt idx="5385">
                  <c:v>86</c:v>
                </c:pt>
                <c:pt idx="5386">
                  <c:v>87</c:v>
                </c:pt>
                <c:pt idx="5387">
                  <c:v>87</c:v>
                </c:pt>
                <c:pt idx="5388">
                  <c:v>86</c:v>
                </c:pt>
                <c:pt idx="5389">
                  <c:v>86</c:v>
                </c:pt>
                <c:pt idx="5390">
                  <c:v>86</c:v>
                </c:pt>
                <c:pt idx="5391">
                  <c:v>86</c:v>
                </c:pt>
                <c:pt idx="5392">
                  <c:v>86</c:v>
                </c:pt>
                <c:pt idx="5393">
                  <c:v>86</c:v>
                </c:pt>
                <c:pt idx="5394">
                  <c:v>86</c:v>
                </c:pt>
                <c:pt idx="5395">
                  <c:v>86</c:v>
                </c:pt>
                <c:pt idx="5396">
                  <c:v>86</c:v>
                </c:pt>
                <c:pt idx="5397">
                  <c:v>86</c:v>
                </c:pt>
                <c:pt idx="5398">
                  <c:v>86</c:v>
                </c:pt>
                <c:pt idx="5399">
                  <c:v>86</c:v>
                </c:pt>
                <c:pt idx="5400">
                  <c:v>86</c:v>
                </c:pt>
                <c:pt idx="5401">
                  <c:v>86</c:v>
                </c:pt>
                <c:pt idx="5402">
                  <c:v>86</c:v>
                </c:pt>
                <c:pt idx="5403">
                  <c:v>86</c:v>
                </c:pt>
                <c:pt idx="5404">
                  <c:v>86</c:v>
                </c:pt>
                <c:pt idx="5405">
                  <c:v>86</c:v>
                </c:pt>
                <c:pt idx="5406">
                  <c:v>86</c:v>
                </c:pt>
                <c:pt idx="5407">
                  <c:v>86</c:v>
                </c:pt>
                <c:pt idx="5408">
                  <c:v>86</c:v>
                </c:pt>
                <c:pt idx="5409">
                  <c:v>86</c:v>
                </c:pt>
                <c:pt idx="5410">
                  <c:v>86</c:v>
                </c:pt>
                <c:pt idx="5411">
                  <c:v>86</c:v>
                </c:pt>
                <c:pt idx="5412">
                  <c:v>86</c:v>
                </c:pt>
                <c:pt idx="5413">
                  <c:v>86</c:v>
                </c:pt>
                <c:pt idx="5414">
                  <c:v>86</c:v>
                </c:pt>
                <c:pt idx="5415">
                  <c:v>85</c:v>
                </c:pt>
                <c:pt idx="5416">
                  <c:v>86</c:v>
                </c:pt>
                <c:pt idx="5417">
                  <c:v>86</c:v>
                </c:pt>
                <c:pt idx="5418">
                  <c:v>86</c:v>
                </c:pt>
                <c:pt idx="5419">
                  <c:v>86</c:v>
                </c:pt>
                <c:pt idx="5420">
                  <c:v>86</c:v>
                </c:pt>
                <c:pt idx="5421">
                  <c:v>86</c:v>
                </c:pt>
                <c:pt idx="5422">
                  <c:v>86</c:v>
                </c:pt>
                <c:pt idx="5423">
                  <c:v>85</c:v>
                </c:pt>
                <c:pt idx="5424">
                  <c:v>85</c:v>
                </c:pt>
                <c:pt idx="5425">
                  <c:v>85</c:v>
                </c:pt>
                <c:pt idx="5426">
                  <c:v>85</c:v>
                </c:pt>
                <c:pt idx="5427">
                  <c:v>85</c:v>
                </c:pt>
                <c:pt idx="5428">
                  <c:v>85</c:v>
                </c:pt>
                <c:pt idx="5429">
                  <c:v>85</c:v>
                </c:pt>
                <c:pt idx="5430">
                  <c:v>85</c:v>
                </c:pt>
                <c:pt idx="5431">
                  <c:v>85</c:v>
                </c:pt>
                <c:pt idx="5432">
                  <c:v>85</c:v>
                </c:pt>
                <c:pt idx="5433">
                  <c:v>85</c:v>
                </c:pt>
                <c:pt idx="5434">
                  <c:v>85</c:v>
                </c:pt>
                <c:pt idx="5435">
                  <c:v>85</c:v>
                </c:pt>
                <c:pt idx="5436">
                  <c:v>85</c:v>
                </c:pt>
                <c:pt idx="5437">
                  <c:v>85</c:v>
                </c:pt>
                <c:pt idx="5438">
                  <c:v>85</c:v>
                </c:pt>
                <c:pt idx="5439">
                  <c:v>85</c:v>
                </c:pt>
                <c:pt idx="5440">
                  <c:v>85</c:v>
                </c:pt>
                <c:pt idx="5441">
                  <c:v>85</c:v>
                </c:pt>
                <c:pt idx="5442">
                  <c:v>85</c:v>
                </c:pt>
                <c:pt idx="5443">
                  <c:v>85</c:v>
                </c:pt>
                <c:pt idx="5444">
                  <c:v>85</c:v>
                </c:pt>
                <c:pt idx="5445">
                  <c:v>85</c:v>
                </c:pt>
                <c:pt idx="5446">
                  <c:v>85</c:v>
                </c:pt>
                <c:pt idx="5447">
                  <c:v>85</c:v>
                </c:pt>
                <c:pt idx="5448">
                  <c:v>85</c:v>
                </c:pt>
                <c:pt idx="5449">
                  <c:v>85</c:v>
                </c:pt>
                <c:pt idx="5450">
                  <c:v>85</c:v>
                </c:pt>
                <c:pt idx="5451">
                  <c:v>85</c:v>
                </c:pt>
                <c:pt idx="5452">
                  <c:v>85</c:v>
                </c:pt>
                <c:pt idx="5453">
                  <c:v>84</c:v>
                </c:pt>
                <c:pt idx="5454">
                  <c:v>84</c:v>
                </c:pt>
                <c:pt idx="5455">
                  <c:v>84</c:v>
                </c:pt>
                <c:pt idx="5456">
                  <c:v>84</c:v>
                </c:pt>
                <c:pt idx="5457">
                  <c:v>84</c:v>
                </c:pt>
                <c:pt idx="5458">
                  <c:v>84</c:v>
                </c:pt>
                <c:pt idx="5459">
                  <c:v>84</c:v>
                </c:pt>
                <c:pt idx="5460">
                  <c:v>84</c:v>
                </c:pt>
                <c:pt idx="5461">
                  <c:v>84</c:v>
                </c:pt>
                <c:pt idx="5462">
                  <c:v>84</c:v>
                </c:pt>
                <c:pt idx="5463">
                  <c:v>84</c:v>
                </c:pt>
                <c:pt idx="5464">
                  <c:v>84</c:v>
                </c:pt>
                <c:pt idx="5465">
                  <c:v>84</c:v>
                </c:pt>
                <c:pt idx="5466">
                  <c:v>84</c:v>
                </c:pt>
                <c:pt idx="5467">
                  <c:v>84</c:v>
                </c:pt>
                <c:pt idx="5468">
                  <c:v>84</c:v>
                </c:pt>
                <c:pt idx="5469">
                  <c:v>84</c:v>
                </c:pt>
                <c:pt idx="5470">
                  <c:v>84</c:v>
                </c:pt>
                <c:pt idx="5471">
                  <c:v>84</c:v>
                </c:pt>
                <c:pt idx="5472">
                  <c:v>84</c:v>
                </c:pt>
                <c:pt idx="5473">
                  <c:v>84</c:v>
                </c:pt>
                <c:pt idx="5474">
                  <c:v>84</c:v>
                </c:pt>
                <c:pt idx="5475">
                  <c:v>84</c:v>
                </c:pt>
                <c:pt idx="5476">
                  <c:v>84</c:v>
                </c:pt>
                <c:pt idx="5477">
                  <c:v>84</c:v>
                </c:pt>
                <c:pt idx="5478">
                  <c:v>84</c:v>
                </c:pt>
                <c:pt idx="5479">
                  <c:v>84</c:v>
                </c:pt>
                <c:pt idx="5480">
                  <c:v>84</c:v>
                </c:pt>
                <c:pt idx="5481">
                  <c:v>84</c:v>
                </c:pt>
                <c:pt idx="5482">
                  <c:v>84</c:v>
                </c:pt>
                <c:pt idx="5483">
                  <c:v>84</c:v>
                </c:pt>
                <c:pt idx="5484">
                  <c:v>84</c:v>
                </c:pt>
                <c:pt idx="5485">
                  <c:v>84</c:v>
                </c:pt>
                <c:pt idx="5486">
                  <c:v>84</c:v>
                </c:pt>
                <c:pt idx="5487">
                  <c:v>84</c:v>
                </c:pt>
                <c:pt idx="5488">
                  <c:v>84</c:v>
                </c:pt>
                <c:pt idx="5489">
                  <c:v>84</c:v>
                </c:pt>
                <c:pt idx="5490">
                  <c:v>84</c:v>
                </c:pt>
                <c:pt idx="5491">
                  <c:v>84</c:v>
                </c:pt>
                <c:pt idx="5492">
                  <c:v>84</c:v>
                </c:pt>
                <c:pt idx="5493">
                  <c:v>84</c:v>
                </c:pt>
                <c:pt idx="5494">
                  <c:v>84</c:v>
                </c:pt>
                <c:pt idx="5495">
                  <c:v>84</c:v>
                </c:pt>
                <c:pt idx="5496">
                  <c:v>84</c:v>
                </c:pt>
                <c:pt idx="5497">
                  <c:v>84</c:v>
                </c:pt>
                <c:pt idx="5498">
                  <c:v>84</c:v>
                </c:pt>
                <c:pt idx="5499">
                  <c:v>84</c:v>
                </c:pt>
                <c:pt idx="5500">
                  <c:v>84</c:v>
                </c:pt>
                <c:pt idx="5501">
                  <c:v>84</c:v>
                </c:pt>
                <c:pt idx="5502">
                  <c:v>84</c:v>
                </c:pt>
                <c:pt idx="5503">
                  <c:v>84</c:v>
                </c:pt>
                <c:pt idx="5504">
                  <c:v>84</c:v>
                </c:pt>
                <c:pt idx="5505">
                  <c:v>83</c:v>
                </c:pt>
                <c:pt idx="5506">
                  <c:v>83</c:v>
                </c:pt>
                <c:pt idx="5507">
                  <c:v>83</c:v>
                </c:pt>
                <c:pt idx="5508">
                  <c:v>83</c:v>
                </c:pt>
                <c:pt idx="5509">
                  <c:v>83</c:v>
                </c:pt>
                <c:pt idx="5510">
                  <c:v>83</c:v>
                </c:pt>
                <c:pt idx="5511">
                  <c:v>83</c:v>
                </c:pt>
                <c:pt idx="5512">
                  <c:v>83</c:v>
                </c:pt>
                <c:pt idx="5513">
                  <c:v>83</c:v>
                </c:pt>
                <c:pt idx="5514">
                  <c:v>83</c:v>
                </c:pt>
                <c:pt idx="5515">
                  <c:v>83</c:v>
                </c:pt>
                <c:pt idx="5516">
                  <c:v>83</c:v>
                </c:pt>
                <c:pt idx="5517">
                  <c:v>83</c:v>
                </c:pt>
                <c:pt idx="5518">
                  <c:v>83</c:v>
                </c:pt>
                <c:pt idx="5519">
                  <c:v>83</c:v>
                </c:pt>
                <c:pt idx="5520">
                  <c:v>83</c:v>
                </c:pt>
                <c:pt idx="5521">
                  <c:v>83</c:v>
                </c:pt>
                <c:pt idx="5522">
                  <c:v>83</c:v>
                </c:pt>
                <c:pt idx="5523">
                  <c:v>83</c:v>
                </c:pt>
                <c:pt idx="5524">
                  <c:v>83</c:v>
                </c:pt>
                <c:pt idx="5525">
                  <c:v>83</c:v>
                </c:pt>
                <c:pt idx="5526">
                  <c:v>83</c:v>
                </c:pt>
                <c:pt idx="5527">
                  <c:v>83</c:v>
                </c:pt>
                <c:pt idx="5528">
                  <c:v>83</c:v>
                </c:pt>
                <c:pt idx="5529">
                  <c:v>83</c:v>
                </c:pt>
                <c:pt idx="5530">
                  <c:v>83</c:v>
                </c:pt>
                <c:pt idx="5531">
                  <c:v>83</c:v>
                </c:pt>
                <c:pt idx="5532">
                  <c:v>83</c:v>
                </c:pt>
                <c:pt idx="5533">
                  <c:v>83</c:v>
                </c:pt>
                <c:pt idx="5534">
                  <c:v>83</c:v>
                </c:pt>
                <c:pt idx="5535">
                  <c:v>83</c:v>
                </c:pt>
                <c:pt idx="5536">
                  <c:v>83</c:v>
                </c:pt>
                <c:pt idx="5537">
                  <c:v>83</c:v>
                </c:pt>
                <c:pt idx="5538">
                  <c:v>83</c:v>
                </c:pt>
                <c:pt idx="5539">
                  <c:v>83</c:v>
                </c:pt>
                <c:pt idx="5540">
                  <c:v>83</c:v>
                </c:pt>
                <c:pt idx="5541">
                  <c:v>83</c:v>
                </c:pt>
                <c:pt idx="5542">
                  <c:v>83</c:v>
                </c:pt>
                <c:pt idx="5543">
                  <c:v>83</c:v>
                </c:pt>
                <c:pt idx="5544">
                  <c:v>83</c:v>
                </c:pt>
                <c:pt idx="5545">
                  <c:v>83</c:v>
                </c:pt>
                <c:pt idx="5546">
                  <c:v>83</c:v>
                </c:pt>
                <c:pt idx="5547">
                  <c:v>83</c:v>
                </c:pt>
                <c:pt idx="5548">
                  <c:v>83</c:v>
                </c:pt>
                <c:pt idx="5549">
                  <c:v>83</c:v>
                </c:pt>
                <c:pt idx="5550">
                  <c:v>83</c:v>
                </c:pt>
                <c:pt idx="5551">
                  <c:v>83</c:v>
                </c:pt>
                <c:pt idx="5552">
                  <c:v>83</c:v>
                </c:pt>
                <c:pt idx="5553">
                  <c:v>83</c:v>
                </c:pt>
                <c:pt idx="5554">
                  <c:v>83</c:v>
                </c:pt>
                <c:pt idx="5555">
                  <c:v>83</c:v>
                </c:pt>
                <c:pt idx="5556">
                  <c:v>83</c:v>
                </c:pt>
                <c:pt idx="5557">
                  <c:v>83</c:v>
                </c:pt>
                <c:pt idx="5558">
                  <c:v>83</c:v>
                </c:pt>
                <c:pt idx="5559">
                  <c:v>83</c:v>
                </c:pt>
                <c:pt idx="5560">
                  <c:v>83</c:v>
                </c:pt>
                <c:pt idx="5561">
                  <c:v>83</c:v>
                </c:pt>
                <c:pt idx="5562">
                  <c:v>83</c:v>
                </c:pt>
                <c:pt idx="5563">
                  <c:v>83</c:v>
                </c:pt>
                <c:pt idx="5564">
                  <c:v>82</c:v>
                </c:pt>
                <c:pt idx="5565">
                  <c:v>82</c:v>
                </c:pt>
                <c:pt idx="5566">
                  <c:v>82</c:v>
                </c:pt>
                <c:pt idx="5567">
                  <c:v>82</c:v>
                </c:pt>
                <c:pt idx="5568">
                  <c:v>82</c:v>
                </c:pt>
                <c:pt idx="5569">
                  <c:v>82</c:v>
                </c:pt>
                <c:pt idx="5570">
                  <c:v>82</c:v>
                </c:pt>
                <c:pt idx="5571">
                  <c:v>82</c:v>
                </c:pt>
                <c:pt idx="5572">
                  <c:v>82</c:v>
                </c:pt>
                <c:pt idx="5573">
                  <c:v>82</c:v>
                </c:pt>
                <c:pt idx="5574">
                  <c:v>82</c:v>
                </c:pt>
                <c:pt idx="5575">
                  <c:v>82</c:v>
                </c:pt>
                <c:pt idx="5576">
                  <c:v>82</c:v>
                </c:pt>
                <c:pt idx="5577">
                  <c:v>82</c:v>
                </c:pt>
                <c:pt idx="5578">
                  <c:v>82</c:v>
                </c:pt>
                <c:pt idx="5579">
                  <c:v>82</c:v>
                </c:pt>
                <c:pt idx="5580">
                  <c:v>82</c:v>
                </c:pt>
                <c:pt idx="5581">
                  <c:v>82</c:v>
                </c:pt>
                <c:pt idx="5582">
                  <c:v>82</c:v>
                </c:pt>
                <c:pt idx="5583">
                  <c:v>82</c:v>
                </c:pt>
                <c:pt idx="5584">
                  <c:v>82</c:v>
                </c:pt>
                <c:pt idx="5585">
                  <c:v>82</c:v>
                </c:pt>
                <c:pt idx="5586">
                  <c:v>82</c:v>
                </c:pt>
                <c:pt idx="5587">
                  <c:v>82</c:v>
                </c:pt>
                <c:pt idx="5588">
                  <c:v>82</c:v>
                </c:pt>
                <c:pt idx="5589">
                  <c:v>82</c:v>
                </c:pt>
                <c:pt idx="5590">
                  <c:v>82</c:v>
                </c:pt>
                <c:pt idx="5591">
                  <c:v>82</c:v>
                </c:pt>
                <c:pt idx="5592">
                  <c:v>82</c:v>
                </c:pt>
                <c:pt idx="5593">
                  <c:v>82</c:v>
                </c:pt>
                <c:pt idx="5594">
                  <c:v>82</c:v>
                </c:pt>
                <c:pt idx="5595">
                  <c:v>82</c:v>
                </c:pt>
                <c:pt idx="5596">
                  <c:v>82</c:v>
                </c:pt>
                <c:pt idx="5597">
                  <c:v>82</c:v>
                </c:pt>
                <c:pt idx="5598">
                  <c:v>82</c:v>
                </c:pt>
                <c:pt idx="5599">
                  <c:v>82</c:v>
                </c:pt>
                <c:pt idx="5600">
                  <c:v>82</c:v>
                </c:pt>
                <c:pt idx="5601">
                  <c:v>82</c:v>
                </c:pt>
                <c:pt idx="5602">
                  <c:v>82</c:v>
                </c:pt>
                <c:pt idx="5603">
                  <c:v>82</c:v>
                </c:pt>
                <c:pt idx="5604">
                  <c:v>82</c:v>
                </c:pt>
                <c:pt idx="5605">
                  <c:v>82</c:v>
                </c:pt>
                <c:pt idx="5606">
                  <c:v>82</c:v>
                </c:pt>
                <c:pt idx="5607">
                  <c:v>82</c:v>
                </c:pt>
                <c:pt idx="5608">
                  <c:v>82</c:v>
                </c:pt>
                <c:pt idx="5609">
                  <c:v>82</c:v>
                </c:pt>
                <c:pt idx="5610">
                  <c:v>81</c:v>
                </c:pt>
                <c:pt idx="5611">
                  <c:v>81</c:v>
                </c:pt>
                <c:pt idx="5612">
                  <c:v>81</c:v>
                </c:pt>
                <c:pt idx="5613">
                  <c:v>81</c:v>
                </c:pt>
                <c:pt idx="5614">
                  <c:v>81</c:v>
                </c:pt>
                <c:pt idx="5615">
                  <c:v>81</c:v>
                </c:pt>
                <c:pt idx="5616">
                  <c:v>81</c:v>
                </c:pt>
                <c:pt idx="5617">
                  <c:v>81</c:v>
                </c:pt>
                <c:pt idx="5618">
                  <c:v>81</c:v>
                </c:pt>
                <c:pt idx="5619">
                  <c:v>81</c:v>
                </c:pt>
                <c:pt idx="5620">
                  <c:v>81</c:v>
                </c:pt>
                <c:pt idx="5621">
                  <c:v>81</c:v>
                </c:pt>
                <c:pt idx="5622">
                  <c:v>81</c:v>
                </c:pt>
                <c:pt idx="5623">
                  <c:v>81</c:v>
                </c:pt>
                <c:pt idx="5624">
                  <c:v>81</c:v>
                </c:pt>
                <c:pt idx="5625">
                  <c:v>81</c:v>
                </c:pt>
                <c:pt idx="5626">
                  <c:v>81</c:v>
                </c:pt>
                <c:pt idx="5627">
                  <c:v>81</c:v>
                </c:pt>
                <c:pt idx="5628">
                  <c:v>81</c:v>
                </c:pt>
                <c:pt idx="5629">
                  <c:v>81</c:v>
                </c:pt>
                <c:pt idx="5630">
                  <c:v>81</c:v>
                </c:pt>
                <c:pt idx="5631">
                  <c:v>81</c:v>
                </c:pt>
                <c:pt idx="5632">
                  <c:v>81</c:v>
                </c:pt>
                <c:pt idx="5633">
                  <c:v>81</c:v>
                </c:pt>
                <c:pt idx="5634">
                  <c:v>81</c:v>
                </c:pt>
                <c:pt idx="5635">
                  <c:v>81</c:v>
                </c:pt>
                <c:pt idx="5636">
                  <c:v>81</c:v>
                </c:pt>
                <c:pt idx="5637">
                  <c:v>81</c:v>
                </c:pt>
                <c:pt idx="5638">
                  <c:v>81</c:v>
                </c:pt>
                <c:pt idx="5639">
                  <c:v>81</c:v>
                </c:pt>
                <c:pt idx="5640">
                  <c:v>81</c:v>
                </c:pt>
                <c:pt idx="5641">
                  <c:v>81</c:v>
                </c:pt>
                <c:pt idx="5642">
                  <c:v>81</c:v>
                </c:pt>
                <c:pt idx="5643">
                  <c:v>81</c:v>
                </c:pt>
                <c:pt idx="5644">
                  <c:v>81</c:v>
                </c:pt>
                <c:pt idx="5645">
                  <c:v>81</c:v>
                </c:pt>
                <c:pt idx="5646">
                  <c:v>81</c:v>
                </c:pt>
                <c:pt idx="5647">
                  <c:v>81</c:v>
                </c:pt>
                <c:pt idx="5648">
                  <c:v>81</c:v>
                </c:pt>
                <c:pt idx="5649">
                  <c:v>81</c:v>
                </c:pt>
                <c:pt idx="5650">
                  <c:v>81</c:v>
                </c:pt>
                <c:pt idx="5651">
                  <c:v>81</c:v>
                </c:pt>
                <c:pt idx="5652">
                  <c:v>81</c:v>
                </c:pt>
                <c:pt idx="5653">
                  <c:v>81</c:v>
                </c:pt>
                <c:pt idx="5654">
                  <c:v>80</c:v>
                </c:pt>
                <c:pt idx="5655">
                  <c:v>80</c:v>
                </c:pt>
                <c:pt idx="5656">
                  <c:v>80</c:v>
                </c:pt>
                <c:pt idx="5657">
                  <c:v>80</c:v>
                </c:pt>
                <c:pt idx="5658">
                  <c:v>80</c:v>
                </c:pt>
                <c:pt idx="5659">
                  <c:v>80</c:v>
                </c:pt>
                <c:pt idx="5660">
                  <c:v>80</c:v>
                </c:pt>
                <c:pt idx="5661">
                  <c:v>80</c:v>
                </c:pt>
                <c:pt idx="5662">
                  <c:v>80</c:v>
                </c:pt>
                <c:pt idx="5663">
                  <c:v>80</c:v>
                </c:pt>
                <c:pt idx="5664">
                  <c:v>80</c:v>
                </c:pt>
                <c:pt idx="5665">
                  <c:v>80</c:v>
                </c:pt>
                <c:pt idx="5666">
                  <c:v>80</c:v>
                </c:pt>
                <c:pt idx="5667">
                  <c:v>80</c:v>
                </c:pt>
                <c:pt idx="5668">
                  <c:v>80</c:v>
                </c:pt>
                <c:pt idx="5669">
                  <c:v>80</c:v>
                </c:pt>
                <c:pt idx="5670">
                  <c:v>80</c:v>
                </c:pt>
                <c:pt idx="5671">
                  <c:v>80</c:v>
                </c:pt>
                <c:pt idx="5672">
                  <c:v>80</c:v>
                </c:pt>
                <c:pt idx="5673">
                  <c:v>80</c:v>
                </c:pt>
                <c:pt idx="5674">
                  <c:v>80</c:v>
                </c:pt>
                <c:pt idx="5675">
                  <c:v>80</c:v>
                </c:pt>
                <c:pt idx="5676">
                  <c:v>80</c:v>
                </c:pt>
                <c:pt idx="5677">
                  <c:v>80</c:v>
                </c:pt>
                <c:pt idx="5678">
                  <c:v>80</c:v>
                </c:pt>
                <c:pt idx="5679">
                  <c:v>80</c:v>
                </c:pt>
                <c:pt idx="5680">
                  <c:v>80</c:v>
                </c:pt>
                <c:pt idx="5681">
                  <c:v>79</c:v>
                </c:pt>
                <c:pt idx="5682">
                  <c:v>79</c:v>
                </c:pt>
                <c:pt idx="5683">
                  <c:v>79</c:v>
                </c:pt>
                <c:pt idx="5684">
                  <c:v>79</c:v>
                </c:pt>
                <c:pt idx="5685">
                  <c:v>79</c:v>
                </c:pt>
                <c:pt idx="5686">
                  <c:v>79</c:v>
                </c:pt>
                <c:pt idx="5687">
                  <c:v>79</c:v>
                </c:pt>
                <c:pt idx="5688">
                  <c:v>79</c:v>
                </c:pt>
                <c:pt idx="5689">
                  <c:v>79</c:v>
                </c:pt>
                <c:pt idx="5690">
                  <c:v>79</c:v>
                </c:pt>
                <c:pt idx="5691">
                  <c:v>79</c:v>
                </c:pt>
                <c:pt idx="5692">
                  <c:v>79</c:v>
                </c:pt>
                <c:pt idx="5693">
                  <c:v>79</c:v>
                </c:pt>
                <c:pt idx="5694">
                  <c:v>79</c:v>
                </c:pt>
                <c:pt idx="5695">
                  <c:v>79</c:v>
                </c:pt>
                <c:pt idx="5696">
                  <c:v>79</c:v>
                </c:pt>
                <c:pt idx="5697">
                  <c:v>79</c:v>
                </c:pt>
                <c:pt idx="5698">
                  <c:v>79</c:v>
                </c:pt>
                <c:pt idx="5699">
                  <c:v>79</c:v>
                </c:pt>
                <c:pt idx="5700">
                  <c:v>79</c:v>
                </c:pt>
                <c:pt idx="5701">
                  <c:v>79</c:v>
                </c:pt>
                <c:pt idx="5702">
                  <c:v>79</c:v>
                </c:pt>
                <c:pt idx="5703">
                  <c:v>79</c:v>
                </c:pt>
                <c:pt idx="5704">
                  <c:v>79</c:v>
                </c:pt>
                <c:pt idx="5705">
                  <c:v>79</c:v>
                </c:pt>
                <c:pt idx="5706">
                  <c:v>79</c:v>
                </c:pt>
                <c:pt idx="5707">
                  <c:v>79</c:v>
                </c:pt>
                <c:pt idx="5708">
                  <c:v>79</c:v>
                </c:pt>
                <c:pt idx="5709">
                  <c:v>79</c:v>
                </c:pt>
                <c:pt idx="5710">
                  <c:v>79</c:v>
                </c:pt>
                <c:pt idx="5711">
                  <c:v>79</c:v>
                </c:pt>
                <c:pt idx="5712">
                  <c:v>79</c:v>
                </c:pt>
                <c:pt idx="5713">
                  <c:v>79</c:v>
                </c:pt>
                <c:pt idx="5714">
                  <c:v>79</c:v>
                </c:pt>
                <c:pt idx="5715">
                  <c:v>79</c:v>
                </c:pt>
                <c:pt idx="5716">
                  <c:v>79</c:v>
                </c:pt>
                <c:pt idx="5717">
                  <c:v>79</c:v>
                </c:pt>
                <c:pt idx="5718">
                  <c:v>79</c:v>
                </c:pt>
                <c:pt idx="5719">
                  <c:v>79</c:v>
                </c:pt>
                <c:pt idx="5720">
                  <c:v>79</c:v>
                </c:pt>
                <c:pt idx="5721">
                  <c:v>79</c:v>
                </c:pt>
                <c:pt idx="5722">
                  <c:v>79</c:v>
                </c:pt>
                <c:pt idx="5723">
                  <c:v>79</c:v>
                </c:pt>
                <c:pt idx="5724">
                  <c:v>78</c:v>
                </c:pt>
                <c:pt idx="5725">
                  <c:v>78</c:v>
                </c:pt>
                <c:pt idx="5726">
                  <c:v>78</c:v>
                </c:pt>
                <c:pt idx="5727">
                  <c:v>78</c:v>
                </c:pt>
                <c:pt idx="5728">
                  <c:v>78</c:v>
                </c:pt>
                <c:pt idx="5729">
                  <c:v>78</c:v>
                </c:pt>
                <c:pt idx="5730">
                  <c:v>78</c:v>
                </c:pt>
                <c:pt idx="5731">
                  <c:v>78</c:v>
                </c:pt>
                <c:pt idx="5732">
                  <c:v>78</c:v>
                </c:pt>
                <c:pt idx="5733">
                  <c:v>78</c:v>
                </c:pt>
                <c:pt idx="5734">
                  <c:v>78</c:v>
                </c:pt>
                <c:pt idx="5735">
                  <c:v>78</c:v>
                </c:pt>
                <c:pt idx="5736">
                  <c:v>78</c:v>
                </c:pt>
                <c:pt idx="5737">
                  <c:v>78</c:v>
                </c:pt>
                <c:pt idx="5738">
                  <c:v>78</c:v>
                </c:pt>
                <c:pt idx="5739">
                  <c:v>78</c:v>
                </c:pt>
                <c:pt idx="5740">
                  <c:v>78</c:v>
                </c:pt>
                <c:pt idx="5741">
                  <c:v>78</c:v>
                </c:pt>
                <c:pt idx="5742">
                  <c:v>78</c:v>
                </c:pt>
                <c:pt idx="5743">
                  <c:v>78</c:v>
                </c:pt>
                <c:pt idx="5744">
                  <c:v>78</c:v>
                </c:pt>
                <c:pt idx="5745">
                  <c:v>78</c:v>
                </c:pt>
                <c:pt idx="5746">
                  <c:v>78</c:v>
                </c:pt>
                <c:pt idx="5747">
                  <c:v>78</c:v>
                </c:pt>
                <c:pt idx="5748">
                  <c:v>78</c:v>
                </c:pt>
                <c:pt idx="5749">
                  <c:v>78</c:v>
                </c:pt>
                <c:pt idx="5750">
                  <c:v>78</c:v>
                </c:pt>
                <c:pt idx="5751">
                  <c:v>78</c:v>
                </c:pt>
                <c:pt idx="5752">
                  <c:v>78</c:v>
                </c:pt>
                <c:pt idx="5753">
                  <c:v>78</c:v>
                </c:pt>
                <c:pt idx="5754">
                  <c:v>78</c:v>
                </c:pt>
                <c:pt idx="5755">
                  <c:v>78</c:v>
                </c:pt>
                <c:pt idx="5756">
                  <c:v>78</c:v>
                </c:pt>
                <c:pt idx="5757">
                  <c:v>77</c:v>
                </c:pt>
                <c:pt idx="5758">
                  <c:v>77</c:v>
                </c:pt>
                <c:pt idx="5759">
                  <c:v>77</c:v>
                </c:pt>
                <c:pt idx="5760">
                  <c:v>77</c:v>
                </c:pt>
                <c:pt idx="5761">
                  <c:v>77</c:v>
                </c:pt>
                <c:pt idx="5762">
                  <c:v>77</c:v>
                </c:pt>
                <c:pt idx="5763">
                  <c:v>77</c:v>
                </c:pt>
                <c:pt idx="5764">
                  <c:v>77</c:v>
                </c:pt>
                <c:pt idx="5765">
                  <c:v>77</c:v>
                </c:pt>
                <c:pt idx="5766">
                  <c:v>77</c:v>
                </c:pt>
                <c:pt idx="5767">
                  <c:v>77</c:v>
                </c:pt>
                <c:pt idx="5768">
                  <c:v>77</c:v>
                </c:pt>
                <c:pt idx="5769">
                  <c:v>77</c:v>
                </c:pt>
                <c:pt idx="5770">
                  <c:v>77</c:v>
                </c:pt>
                <c:pt idx="5771">
                  <c:v>77</c:v>
                </c:pt>
                <c:pt idx="5772">
                  <c:v>77</c:v>
                </c:pt>
                <c:pt idx="5773">
                  <c:v>77</c:v>
                </c:pt>
                <c:pt idx="5774">
                  <c:v>77</c:v>
                </c:pt>
                <c:pt idx="5775">
                  <c:v>77</c:v>
                </c:pt>
                <c:pt idx="5776">
                  <c:v>77</c:v>
                </c:pt>
                <c:pt idx="5777">
                  <c:v>77</c:v>
                </c:pt>
                <c:pt idx="5778">
                  <c:v>77</c:v>
                </c:pt>
                <c:pt idx="5779">
                  <c:v>77</c:v>
                </c:pt>
                <c:pt idx="5780">
                  <c:v>77</c:v>
                </c:pt>
                <c:pt idx="5781">
                  <c:v>77</c:v>
                </c:pt>
                <c:pt idx="5782">
                  <c:v>77</c:v>
                </c:pt>
                <c:pt idx="5783">
                  <c:v>77</c:v>
                </c:pt>
                <c:pt idx="5784">
                  <c:v>77</c:v>
                </c:pt>
                <c:pt idx="5785">
                  <c:v>77</c:v>
                </c:pt>
                <c:pt idx="5786">
                  <c:v>77</c:v>
                </c:pt>
                <c:pt idx="5787">
                  <c:v>77</c:v>
                </c:pt>
                <c:pt idx="5788">
                  <c:v>77</c:v>
                </c:pt>
                <c:pt idx="5789">
                  <c:v>77</c:v>
                </c:pt>
                <c:pt idx="5790">
                  <c:v>77</c:v>
                </c:pt>
                <c:pt idx="5791">
                  <c:v>77</c:v>
                </c:pt>
                <c:pt idx="5792">
                  <c:v>77</c:v>
                </c:pt>
                <c:pt idx="5793">
                  <c:v>77</c:v>
                </c:pt>
                <c:pt idx="5794">
                  <c:v>77</c:v>
                </c:pt>
                <c:pt idx="5795">
                  <c:v>77</c:v>
                </c:pt>
                <c:pt idx="5796">
                  <c:v>77</c:v>
                </c:pt>
                <c:pt idx="5797">
                  <c:v>77</c:v>
                </c:pt>
                <c:pt idx="5798">
                  <c:v>77</c:v>
                </c:pt>
                <c:pt idx="5799">
                  <c:v>77</c:v>
                </c:pt>
                <c:pt idx="5800">
                  <c:v>77</c:v>
                </c:pt>
                <c:pt idx="5801">
                  <c:v>77</c:v>
                </c:pt>
                <c:pt idx="5802">
                  <c:v>77</c:v>
                </c:pt>
                <c:pt idx="5803">
                  <c:v>77</c:v>
                </c:pt>
                <c:pt idx="5804">
                  <c:v>77</c:v>
                </c:pt>
                <c:pt idx="5805">
                  <c:v>77</c:v>
                </c:pt>
                <c:pt idx="5806">
                  <c:v>77</c:v>
                </c:pt>
                <c:pt idx="5807">
                  <c:v>77</c:v>
                </c:pt>
                <c:pt idx="5808">
                  <c:v>77</c:v>
                </c:pt>
                <c:pt idx="5809">
                  <c:v>77</c:v>
                </c:pt>
                <c:pt idx="5810">
                  <c:v>77</c:v>
                </c:pt>
                <c:pt idx="5811">
                  <c:v>77</c:v>
                </c:pt>
                <c:pt idx="5812">
                  <c:v>76</c:v>
                </c:pt>
                <c:pt idx="5813">
                  <c:v>76</c:v>
                </c:pt>
                <c:pt idx="5814">
                  <c:v>76</c:v>
                </c:pt>
                <c:pt idx="5815">
                  <c:v>76</c:v>
                </c:pt>
                <c:pt idx="5816">
                  <c:v>76</c:v>
                </c:pt>
                <c:pt idx="5817">
                  <c:v>76</c:v>
                </c:pt>
                <c:pt idx="5818">
                  <c:v>76</c:v>
                </c:pt>
                <c:pt idx="5819">
                  <c:v>76</c:v>
                </c:pt>
                <c:pt idx="5820">
                  <c:v>76</c:v>
                </c:pt>
                <c:pt idx="5821">
                  <c:v>76</c:v>
                </c:pt>
                <c:pt idx="5822">
                  <c:v>76</c:v>
                </c:pt>
                <c:pt idx="5823">
                  <c:v>76</c:v>
                </c:pt>
                <c:pt idx="5824">
                  <c:v>76</c:v>
                </c:pt>
                <c:pt idx="5825">
                  <c:v>76</c:v>
                </c:pt>
                <c:pt idx="5826">
                  <c:v>76</c:v>
                </c:pt>
                <c:pt idx="5827">
                  <c:v>76</c:v>
                </c:pt>
                <c:pt idx="5828">
                  <c:v>76</c:v>
                </c:pt>
                <c:pt idx="5829">
                  <c:v>76</c:v>
                </c:pt>
                <c:pt idx="5830">
                  <c:v>76</c:v>
                </c:pt>
                <c:pt idx="5831">
                  <c:v>76</c:v>
                </c:pt>
                <c:pt idx="5832">
                  <c:v>76</c:v>
                </c:pt>
                <c:pt idx="5833">
                  <c:v>76</c:v>
                </c:pt>
                <c:pt idx="5834">
                  <c:v>76</c:v>
                </c:pt>
                <c:pt idx="5835">
                  <c:v>76</c:v>
                </c:pt>
                <c:pt idx="5836">
                  <c:v>76</c:v>
                </c:pt>
                <c:pt idx="5837">
                  <c:v>76</c:v>
                </c:pt>
                <c:pt idx="5838">
                  <c:v>76</c:v>
                </c:pt>
                <c:pt idx="5839">
                  <c:v>76</c:v>
                </c:pt>
                <c:pt idx="5840">
                  <c:v>76</c:v>
                </c:pt>
                <c:pt idx="5841">
                  <c:v>76</c:v>
                </c:pt>
                <c:pt idx="5842">
                  <c:v>76</c:v>
                </c:pt>
                <c:pt idx="5843">
                  <c:v>76</c:v>
                </c:pt>
                <c:pt idx="5844">
                  <c:v>76</c:v>
                </c:pt>
                <c:pt idx="5845">
                  <c:v>76</c:v>
                </c:pt>
                <c:pt idx="5846">
                  <c:v>76</c:v>
                </c:pt>
                <c:pt idx="5847">
                  <c:v>76</c:v>
                </c:pt>
                <c:pt idx="5848">
                  <c:v>76</c:v>
                </c:pt>
                <c:pt idx="5849">
                  <c:v>76</c:v>
                </c:pt>
                <c:pt idx="5850">
                  <c:v>76</c:v>
                </c:pt>
                <c:pt idx="5851">
                  <c:v>76</c:v>
                </c:pt>
                <c:pt idx="5852">
                  <c:v>76</c:v>
                </c:pt>
                <c:pt idx="5853">
                  <c:v>76</c:v>
                </c:pt>
                <c:pt idx="5854">
                  <c:v>76</c:v>
                </c:pt>
                <c:pt idx="5855">
                  <c:v>76</c:v>
                </c:pt>
                <c:pt idx="5856">
                  <c:v>76</c:v>
                </c:pt>
                <c:pt idx="5857">
                  <c:v>76</c:v>
                </c:pt>
                <c:pt idx="5858">
                  <c:v>76</c:v>
                </c:pt>
                <c:pt idx="5859">
                  <c:v>76</c:v>
                </c:pt>
                <c:pt idx="5860">
                  <c:v>75</c:v>
                </c:pt>
                <c:pt idx="5861">
                  <c:v>76</c:v>
                </c:pt>
                <c:pt idx="5862">
                  <c:v>76</c:v>
                </c:pt>
                <c:pt idx="5863">
                  <c:v>76</c:v>
                </c:pt>
                <c:pt idx="5864">
                  <c:v>76</c:v>
                </c:pt>
                <c:pt idx="5865">
                  <c:v>76</c:v>
                </c:pt>
                <c:pt idx="5866">
                  <c:v>76</c:v>
                </c:pt>
                <c:pt idx="5867">
                  <c:v>76</c:v>
                </c:pt>
                <c:pt idx="5868">
                  <c:v>76</c:v>
                </c:pt>
                <c:pt idx="5869">
                  <c:v>76</c:v>
                </c:pt>
                <c:pt idx="5870">
                  <c:v>76</c:v>
                </c:pt>
                <c:pt idx="5871">
                  <c:v>75</c:v>
                </c:pt>
                <c:pt idx="5872">
                  <c:v>75</c:v>
                </c:pt>
                <c:pt idx="5873">
                  <c:v>75</c:v>
                </c:pt>
                <c:pt idx="5874">
                  <c:v>75</c:v>
                </c:pt>
                <c:pt idx="5875">
                  <c:v>75</c:v>
                </c:pt>
                <c:pt idx="5876">
                  <c:v>75</c:v>
                </c:pt>
                <c:pt idx="5877">
                  <c:v>75</c:v>
                </c:pt>
                <c:pt idx="5878">
                  <c:v>75</c:v>
                </c:pt>
                <c:pt idx="5879">
                  <c:v>75</c:v>
                </c:pt>
                <c:pt idx="5880">
                  <c:v>75</c:v>
                </c:pt>
                <c:pt idx="5881">
                  <c:v>75</c:v>
                </c:pt>
                <c:pt idx="5882">
                  <c:v>75</c:v>
                </c:pt>
                <c:pt idx="5883">
                  <c:v>75</c:v>
                </c:pt>
                <c:pt idx="5884">
                  <c:v>75</c:v>
                </c:pt>
                <c:pt idx="5885">
                  <c:v>75</c:v>
                </c:pt>
                <c:pt idx="5886">
                  <c:v>75</c:v>
                </c:pt>
                <c:pt idx="5887">
                  <c:v>75</c:v>
                </c:pt>
                <c:pt idx="5888">
                  <c:v>75</c:v>
                </c:pt>
                <c:pt idx="5889">
                  <c:v>75</c:v>
                </c:pt>
                <c:pt idx="5890">
                  <c:v>75</c:v>
                </c:pt>
                <c:pt idx="5891">
                  <c:v>75</c:v>
                </c:pt>
                <c:pt idx="5892">
                  <c:v>75</c:v>
                </c:pt>
                <c:pt idx="5893">
                  <c:v>75</c:v>
                </c:pt>
                <c:pt idx="5894">
                  <c:v>75</c:v>
                </c:pt>
                <c:pt idx="5895">
                  <c:v>75</c:v>
                </c:pt>
                <c:pt idx="5896">
                  <c:v>75</c:v>
                </c:pt>
                <c:pt idx="5897">
                  <c:v>75</c:v>
                </c:pt>
                <c:pt idx="5898">
                  <c:v>75</c:v>
                </c:pt>
                <c:pt idx="5899">
                  <c:v>75</c:v>
                </c:pt>
                <c:pt idx="5900">
                  <c:v>75</c:v>
                </c:pt>
                <c:pt idx="5901">
                  <c:v>75</c:v>
                </c:pt>
                <c:pt idx="5902">
                  <c:v>75</c:v>
                </c:pt>
                <c:pt idx="5903">
                  <c:v>75</c:v>
                </c:pt>
                <c:pt idx="5904">
                  <c:v>75</c:v>
                </c:pt>
                <c:pt idx="5905">
                  <c:v>75</c:v>
                </c:pt>
                <c:pt idx="5906">
                  <c:v>75</c:v>
                </c:pt>
                <c:pt idx="5907">
                  <c:v>75</c:v>
                </c:pt>
                <c:pt idx="5908">
                  <c:v>75</c:v>
                </c:pt>
                <c:pt idx="5909">
                  <c:v>75</c:v>
                </c:pt>
                <c:pt idx="5910">
                  <c:v>75</c:v>
                </c:pt>
                <c:pt idx="5911">
                  <c:v>75</c:v>
                </c:pt>
                <c:pt idx="5912">
                  <c:v>75</c:v>
                </c:pt>
                <c:pt idx="5913">
                  <c:v>75</c:v>
                </c:pt>
                <c:pt idx="5914">
                  <c:v>75</c:v>
                </c:pt>
                <c:pt idx="5915">
                  <c:v>75</c:v>
                </c:pt>
                <c:pt idx="5916">
                  <c:v>75</c:v>
                </c:pt>
                <c:pt idx="5917">
                  <c:v>75</c:v>
                </c:pt>
                <c:pt idx="5918">
                  <c:v>75</c:v>
                </c:pt>
                <c:pt idx="5919">
                  <c:v>75</c:v>
                </c:pt>
                <c:pt idx="5920">
                  <c:v>75</c:v>
                </c:pt>
                <c:pt idx="5921">
                  <c:v>75</c:v>
                </c:pt>
                <c:pt idx="5922">
                  <c:v>75</c:v>
                </c:pt>
                <c:pt idx="5923">
                  <c:v>75</c:v>
                </c:pt>
                <c:pt idx="5924">
                  <c:v>75</c:v>
                </c:pt>
                <c:pt idx="5925">
                  <c:v>75</c:v>
                </c:pt>
                <c:pt idx="5926">
                  <c:v>75</c:v>
                </c:pt>
                <c:pt idx="5927">
                  <c:v>75</c:v>
                </c:pt>
                <c:pt idx="5928">
                  <c:v>75</c:v>
                </c:pt>
                <c:pt idx="5929">
                  <c:v>75</c:v>
                </c:pt>
                <c:pt idx="5930">
                  <c:v>75</c:v>
                </c:pt>
                <c:pt idx="5931">
                  <c:v>75</c:v>
                </c:pt>
                <c:pt idx="5932">
                  <c:v>75</c:v>
                </c:pt>
                <c:pt idx="5933">
                  <c:v>75</c:v>
                </c:pt>
                <c:pt idx="5934">
                  <c:v>75</c:v>
                </c:pt>
                <c:pt idx="5935">
                  <c:v>75</c:v>
                </c:pt>
                <c:pt idx="5936">
                  <c:v>75</c:v>
                </c:pt>
                <c:pt idx="5937">
                  <c:v>75</c:v>
                </c:pt>
                <c:pt idx="5938">
                  <c:v>75</c:v>
                </c:pt>
                <c:pt idx="5939">
                  <c:v>75</c:v>
                </c:pt>
                <c:pt idx="5940">
                  <c:v>74</c:v>
                </c:pt>
                <c:pt idx="5941">
                  <c:v>74</c:v>
                </c:pt>
                <c:pt idx="5942">
                  <c:v>74</c:v>
                </c:pt>
                <c:pt idx="5943">
                  <c:v>74</c:v>
                </c:pt>
                <c:pt idx="5944">
                  <c:v>74</c:v>
                </c:pt>
                <c:pt idx="5945">
                  <c:v>74</c:v>
                </c:pt>
                <c:pt idx="5946">
                  <c:v>74</c:v>
                </c:pt>
                <c:pt idx="5947">
                  <c:v>74</c:v>
                </c:pt>
                <c:pt idx="5948">
                  <c:v>74</c:v>
                </c:pt>
                <c:pt idx="5949">
                  <c:v>74</c:v>
                </c:pt>
                <c:pt idx="5950">
                  <c:v>74</c:v>
                </c:pt>
                <c:pt idx="5951">
                  <c:v>74</c:v>
                </c:pt>
                <c:pt idx="5952">
                  <c:v>74</c:v>
                </c:pt>
                <c:pt idx="5953">
                  <c:v>74</c:v>
                </c:pt>
                <c:pt idx="5954">
                  <c:v>74</c:v>
                </c:pt>
                <c:pt idx="5955">
                  <c:v>74</c:v>
                </c:pt>
                <c:pt idx="5956">
                  <c:v>74</c:v>
                </c:pt>
                <c:pt idx="5957">
                  <c:v>74</c:v>
                </c:pt>
                <c:pt idx="5958">
                  <c:v>74</c:v>
                </c:pt>
                <c:pt idx="5959">
                  <c:v>74</c:v>
                </c:pt>
                <c:pt idx="5960">
                  <c:v>74</c:v>
                </c:pt>
                <c:pt idx="5961">
                  <c:v>74</c:v>
                </c:pt>
                <c:pt idx="5962">
                  <c:v>74</c:v>
                </c:pt>
                <c:pt idx="5963">
                  <c:v>74</c:v>
                </c:pt>
                <c:pt idx="5964">
                  <c:v>74</c:v>
                </c:pt>
                <c:pt idx="5965">
                  <c:v>74</c:v>
                </c:pt>
                <c:pt idx="5966">
                  <c:v>74</c:v>
                </c:pt>
                <c:pt idx="5967">
                  <c:v>74</c:v>
                </c:pt>
                <c:pt idx="5968">
                  <c:v>74</c:v>
                </c:pt>
                <c:pt idx="5969">
                  <c:v>74</c:v>
                </c:pt>
                <c:pt idx="5970">
                  <c:v>74</c:v>
                </c:pt>
                <c:pt idx="5971">
                  <c:v>74</c:v>
                </c:pt>
                <c:pt idx="5972">
                  <c:v>74</c:v>
                </c:pt>
                <c:pt idx="5973">
                  <c:v>74</c:v>
                </c:pt>
                <c:pt idx="5974">
                  <c:v>73</c:v>
                </c:pt>
                <c:pt idx="5975">
                  <c:v>73</c:v>
                </c:pt>
                <c:pt idx="5976">
                  <c:v>73</c:v>
                </c:pt>
                <c:pt idx="5977">
                  <c:v>73</c:v>
                </c:pt>
                <c:pt idx="5978">
                  <c:v>73</c:v>
                </c:pt>
                <c:pt idx="5979">
                  <c:v>73</c:v>
                </c:pt>
                <c:pt idx="5980">
                  <c:v>73</c:v>
                </c:pt>
                <c:pt idx="5981">
                  <c:v>73</c:v>
                </c:pt>
                <c:pt idx="5982">
                  <c:v>73</c:v>
                </c:pt>
                <c:pt idx="5983">
                  <c:v>73</c:v>
                </c:pt>
                <c:pt idx="5984">
                  <c:v>73</c:v>
                </c:pt>
                <c:pt idx="5985">
                  <c:v>73</c:v>
                </c:pt>
                <c:pt idx="5986">
                  <c:v>73</c:v>
                </c:pt>
                <c:pt idx="5987">
                  <c:v>73</c:v>
                </c:pt>
                <c:pt idx="5988">
                  <c:v>73</c:v>
                </c:pt>
                <c:pt idx="5989">
                  <c:v>73</c:v>
                </c:pt>
                <c:pt idx="5990">
                  <c:v>73</c:v>
                </c:pt>
                <c:pt idx="5991">
                  <c:v>73</c:v>
                </c:pt>
                <c:pt idx="5992">
                  <c:v>73</c:v>
                </c:pt>
                <c:pt idx="5993">
                  <c:v>73</c:v>
                </c:pt>
                <c:pt idx="5994">
                  <c:v>73</c:v>
                </c:pt>
                <c:pt idx="5995">
                  <c:v>73</c:v>
                </c:pt>
                <c:pt idx="5996">
                  <c:v>73</c:v>
                </c:pt>
                <c:pt idx="5997">
                  <c:v>73</c:v>
                </c:pt>
                <c:pt idx="5998">
                  <c:v>73</c:v>
                </c:pt>
                <c:pt idx="5999">
                  <c:v>73</c:v>
                </c:pt>
                <c:pt idx="6000">
                  <c:v>73</c:v>
                </c:pt>
                <c:pt idx="6001">
                  <c:v>73</c:v>
                </c:pt>
                <c:pt idx="6002">
                  <c:v>73</c:v>
                </c:pt>
                <c:pt idx="6003">
                  <c:v>73</c:v>
                </c:pt>
                <c:pt idx="6004">
                  <c:v>73</c:v>
                </c:pt>
                <c:pt idx="6005">
                  <c:v>73</c:v>
                </c:pt>
                <c:pt idx="6006">
                  <c:v>73</c:v>
                </c:pt>
                <c:pt idx="6007">
                  <c:v>73</c:v>
                </c:pt>
                <c:pt idx="6008">
                  <c:v>73</c:v>
                </c:pt>
                <c:pt idx="6009">
                  <c:v>73</c:v>
                </c:pt>
                <c:pt idx="6010">
                  <c:v>73</c:v>
                </c:pt>
                <c:pt idx="6011">
                  <c:v>73</c:v>
                </c:pt>
                <c:pt idx="6012">
                  <c:v>73</c:v>
                </c:pt>
                <c:pt idx="6013">
                  <c:v>73</c:v>
                </c:pt>
                <c:pt idx="6014">
                  <c:v>73</c:v>
                </c:pt>
                <c:pt idx="6015">
                  <c:v>73</c:v>
                </c:pt>
                <c:pt idx="6016">
                  <c:v>73</c:v>
                </c:pt>
                <c:pt idx="6017">
                  <c:v>73</c:v>
                </c:pt>
                <c:pt idx="6018">
                  <c:v>73</c:v>
                </c:pt>
                <c:pt idx="6019">
                  <c:v>73</c:v>
                </c:pt>
                <c:pt idx="6020">
                  <c:v>73</c:v>
                </c:pt>
                <c:pt idx="6021">
                  <c:v>73</c:v>
                </c:pt>
                <c:pt idx="6022">
                  <c:v>73</c:v>
                </c:pt>
                <c:pt idx="6023">
                  <c:v>73</c:v>
                </c:pt>
                <c:pt idx="6024">
                  <c:v>73</c:v>
                </c:pt>
                <c:pt idx="6025">
                  <c:v>73</c:v>
                </c:pt>
                <c:pt idx="6026">
                  <c:v>73</c:v>
                </c:pt>
                <c:pt idx="6027">
                  <c:v>73</c:v>
                </c:pt>
                <c:pt idx="6028">
                  <c:v>73</c:v>
                </c:pt>
                <c:pt idx="6029">
                  <c:v>73</c:v>
                </c:pt>
                <c:pt idx="6030">
                  <c:v>73</c:v>
                </c:pt>
                <c:pt idx="6031">
                  <c:v>73</c:v>
                </c:pt>
                <c:pt idx="6032">
                  <c:v>73</c:v>
                </c:pt>
                <c:pt idx="6033">
                  <c:v>73</c:v>
                </c:pt>
                <c:pt idx="6034">
                  <c:v>73</c:v>
                </c:pt>
                <c:pt idx="6035">
                  <c:v>73</c:v>
                </c:pt>
                <c:pt idx="6036">
                  <c:v>73</c:v>
                </c:pt>
                <c:pt idx="6037">
                  <c:v>73</c:v>
                </c:pt>
                <c:pt idx="6038">
                  <c:v>72</c:v>
                </c:pt>
                <c:pt idx="6039">
                  <c:v>72</c:v>
                </c:pt>
                <c:pt idx="6040">
                  <c:v>72</c:v>
                </c:pt>
                <c:pt idx="6041">
                  <c:v>72</c:v>
                </c:pt>
                <c:pt idx="6042">
                  <c:v>72</c:v>
                </c:pt>
                <c:pt idx="6043">
                  <c:v>72</c:v>
                </c:pt>
                <c:pt idx="6044">
                  <c:v>72</c:v>
                </c:pt>
                <c:pt idx="6045">
                  <c:v>72</c:v>
                </c:pt>
                <c:pt idx="6046">
                  <c:v>72</c:v>
                </c:pt>
                <c:pt idx="6047">
                  <c:v>72</c:v>
                </c:pt>
                <c:pt idx="6048">
                  <c:v>72</c:v>
                </c:pt>
                <c:pt idx="6049">
                  <c:v>72</c:v>
                </c:pt>
                <c:pt idx="6050">
                  <c:v>72</c:v>
                </c:pt>
                <c:pt idx="6051">
                  <c:v>72</c:v>
                </c:pt>
                <c:pt idx="6052">
                  <c:v>72</c:v>
                </c:pt>
                <c:pt idx="6053">
                  <c:v>72</c:v>
                </c:pt>
                <c:pt idx="6054">
                  <c:v>72</c:v>
                </c:pt>
                <c:pt idx="6055">
                  <c:v>72</c:v>
                </c:pt>
                <c:pt idx="6056">
                  <c:v>72</c:v>
                </c:pt>
                <c:pt idx="6057">
                  <c:v>72</c:v>
                </c:pt>
                <c:pt idx="6058">
                  <c:v>72</c:v>
                </c:pt>
                <c:pt idx="6059">
                  <c:v>72</c:v>
                </c:pt>
                <c:pt idx="6060">
                  <c:v>72</c:v>
                </c:pt>
                <c:pt idx="6061">
                  <c:v>72</c:v>
                </c:pt>
                <c:pt idx="6062">
                  <c:v>72</c:v>
                </c:pt>
                <c:pt idx="6063">
                  <c:v>72</c:v>
                </c:pt>
                <c:pt idx="6064">
                  <c:v>72</c:v>
                </c:pt>
                <c:pt idx="6065">
                  <c:v>72</c:v>
                </c:pt>
                <c:pt idx="6066">
                  <c:v>72</c:v>
                </c:pt>
                <c:pt idx="6067">
                  <c:v>72</c:v>
                </c:pt>
                <c:pt idx="6068">
                  <c:v>72</c:v>
                </c:pt>
                <c:pt idx="6069">
                  <c:v>72</c:v>
                </c:pt>
                <c:pt idx="6070">
                  <c:v>72</c:v>
                </c:pt>
                <c:pt idx="6071">
                  <c:v>72</c:v>
                </c:pt>
                <c:pt idx="6072">
                  <c:v>72</c:v>
                </c:pt>
                <c:pt idx="6073">
                  <c:v>72</c:v>
                </c:pt>
                <c:pt idx="6074">
                  <c:v>72</c:v>
                </c:pt>
                <c:pt idx="6075">
                  <c:v>72</c:v>
                </c:pt>
                <c:pt idx="6076">
                  <c:v>72</c:v>
                </c:pt>
                <c:pt idx="6077">
                  <c:v>72</c:v>
                </c:pt>
                <c:pt idx="6078">
                  <c:v>72</c:v>
                </c:pt>
                <c:pt idx="6079">
                  <c:v>72</c:v>
                </c:pt>
                <c:pt idx="6080">
                  <c:v>72</c:v>
                </c:pt>
                <c:pt idx="6081">
                  <c:v>72</c:v>
                </c:pt>
                <c:pt idx="6082">
                  <c:v>71</c:v>
                </c:pt>
                <c:pt idx="6083">
                  <c:v>71</c:v>
                </c:pt>
                <c:pt idx="6084">
                  <c:v>71</c:v>
                </c:pt>
                <c:pt idx="6085">
                  <c:v>71</c:v>
                </c:pt>
                <c:pt idx="6086">
                  <c:v>71</c:v>
                </c:pt>
                <c:pt idx="6087">
                  <c:v>71</c:v>
                </c:pt>
                <c:pt idx="6088">
                  <c:v>71</c:v>
                </c:pt>
                <c:pt idx="6089">
                  <c:v>71</c:v>
                </c:pt>
                <c:pt idx="6090">
                  <c:v>71</c:v>
                </c:pt>
                <c:pt idx="6091">
                  <c:v>71</c:v>
                </c:pt>
                <c:pt idx="6092">
                  <c:v>71</c:v>
                </c:pt>
                <c:pt idx="6093">
                  <c:v>71</c:v>
                </c:pt>
                <c:pt idx="6094">
                  <c:v>71</c:v>
                </c:pt>
                <c:pt idx="6095">
                  <c:v>71</c:v>
                </c:pt>
                <c:pt idx="6096">
                  <c:v>71</c:v>
                </c:pt>
                <c:pt idx="6097">
                  <c:v>71</c:v>
                </c:pt>
                <c:pt idx="6098">
                  <c:v>71</c:v>
                </c:pt>
                <c:pt idx="6099">
                  <c:v>71</c:v>
                </c:pt>
                <c:pt idx="6100">
                  <c:v>71</c:v>
                </c:pt>
                <c:pt idx="6101">
                  <c:v>71</c:v>
                </c:pt>
                <c:pt idx="6102">
                  <c:v>71</c:v>
                </c:pt>
                <c:pt idx="6103">
                  <c:v>71</c:v>
                </c:pt>
                <c:pt idx="6104">
                  <c:v>71</c:v>
                </c:pt>
                <c:pt idx="6105">
                  <c:v>71</c:v>
                </c:pt>
                <c:pt idx="6106">
                  <c:v>71</c:v>
                </c:pt>
                <c:pt idx="6107">
                  <c:v>71</c:v>
                </c:pt>
                <c:pt idx="6108">
                  <c:v>71</c:v>
                </c:pt>
                <c:pt idx="6109">
                  <c:v>71</c:v>
                </c:pt>
                <c:pt idx="6110">
                  <c:v>71</c:v>
                </c:pt>
                <c:pt idx="6111">
                  <c:v>71</c:v>
                </c:pt>
                <c:pt idx="6112">
                  <c:v>71</c:v>
                </c:pt>
                <c:pt idx="6113">
                  <c:v>71</c:v>
                </c:pt>
                <c:pt idx="6114">
                  <c:v>71</c:v>
                </c:pt>
                <c:pt idx="6115">
                  <c:v>71</c:v>
                </c:pt>
                <c:pt idx="6116">
                  <c:v>71</c:v>
                </c:pt>
                <c:pt idx="6117">
                  <c:v>71</c:v>
                </c:pt>
                <c:pt idx="6118">
                  <c:v>71</c:v>
                </c:pt>
                <c:pt idx="6119">
                  <c:v>71</c:v>
                </c:pt>
                <c:pt idx="6120">
                  <c:v>71</c:v>
                </c:pt>
                <c:pt idx="6121">
                  <c:v>71</c:v>
                </c:pt>
                <c:pt idx="6122">
                  <c:v>71</c:v>
                </c:pt>
                <c:pt idx="6123">
                  <c:v>71</c:v>
                </c:pt>
                <c:pt idx="6124">
                  <c:v>71</c:v>
                </c:pt>
                <c:pt idx="6125">
                  <c:v>71</c:v>
                </c:pt>
                <c:pt idx="6126">
                  <c:v>71</c:v>
                </c:pt>
                <c:pt idx="6127">
                  <c:v>71</c:v>
                </c:pt>
                <c:pt idx="6128">
                  <c:v>71</c:v>
                </c:pt>
                <c:pt idx="6129">
                  <c:v>71</c:v>
                </c:pt>
                <c:pt idx="6130">
                  <c:v>71</c:v>
                </c:pt>
                <c:pt idx="6131">
                  <c:v>71</c:v>
                </c:pt>
                <c:pt idx="6132">
                  <c:v>71</c:v>
                </c:pt>
                <c:pt idx="6133">
                  <c:v>71</c:v>
                </c:pt>
                <c:pt idx="6134">
                  <c:v>71</c:v>
                </c:pt>
                <c:pt idx="6135">
                  <c:v>71</c:v>
                </c:pt>
                <c:pt idx="6136">
                  <c:v>71</c:v>
                </c:pt>
                <c:pt idx="6137">
                  <c:v>71</c:v>
                </c:pt>
                <c:pt idx="6138">
                  <c:v>71</c:v>
                </c:pt>
                <c:pt idx="6139">
                  <c:v>71</c:v>
                </c:pt>
                <c:pt idx="6140">
                  <c:v>71</c:v>
                </c:pt>
                <c:pt idx="6141">
                  <c:v>71</c:v>
                </c:pt>
                <c:pt idx="6142">
                  <c:v>71</c:v>
                </c:pt>
                <c:pt idx="6143">
                  <c:v>71</c:v>
                </c:pt>
                <c:pt idx="6144">
                  <c:v>71</c:v>
                </c:pt>
                <c:pt idx="6145">
                  <c:v>71</c:v>
                </c:pt>
                <c:pt idx="6146">
                  <c:v>70</c:v>
                </c:pt>
                <c:pt idx="6147">
                  <c:v>70</c:v>
                </c:pt>
                <c:pt idx="6148">
                  <c:v>70</c:v>
                </c:pt>
                <c:pt idx="6149">
                  <c:v>70</c:v>
                </c:pt>
                <c:pt idx="6150">
                  <c:v>70</c:v>
                </c:pt>
                <c:pt idx="6151">
                  <c:v>70</c:v>
                </c:pt>
                <c:pt idx="6152">
                  <c:v>70</c:v>
                </c:pt>
                <c:pt idx="6153">
                  <c:v>70</c:v>
                </c:pt>
                <c:pt idx="6154">
                  <c:v>70</c:v>
                </c:pt>
                <c:pt idx="6155">
                  <c:v>70</c:v>
                </c:pt>
                <c:pt idx="6156">
                  <c:v>70</c:v>
                </c:pt>
                <c:pt idx="6157">
                  <c:v>70</c:v>
                </c:pt>
                <c:pt idx="6158">
                  <c:v>70</c:v>
                </c:pt>
                <c:pt idx="6159">
                  <c:v>70</c:v>
                </c:pt>
                <c:pt idx="6160">
                  <c:v>70</c:v>
                </c:pt>
                <c:pt idx="6161">
                  <c:v>70</c:v>
                </c:pt>
                <c:pt idx="6162">
                  <c:v>70</c:v>
                </c:pt>
                <c:pt idx="6163">
                  <c:v>70</c:v>
                </c:pt>
                <c:pt idx="6164">
                  <c:v>70</c:v>
                </c:pt>
                <c:pt idx="6165">
                  <c:v>70</c:v>
                </c:pt>
                <c:pt idx="6166">
                  <c:v>70</c:v>
                </c:pt>
                <c:pt idx="6167">
                  <c:v>70</c:v>
                </c:pt>
                <c:pt idx="6168">
                  <c:v>70</c:v>
                </c:pt>
                <c:pt idx="6169">
                  <c:v>70</c:v>
                </c:pt>
                <c:pt idx="6170">
                  <c:v>70</c:v>
                </c:pt>
                <c:pt idx="6171">
                  <c:v>70</c:v>
                </c:pt>
                <c:pt idx="6172">
                  <c:v>70</c:v>
                </c:pt>
                <c:pt idx="6173">
                  <c:v>70</c:v>
                </c:pt>
                <c:pt idx="6174">
                  <c:v>70</c:v>
                </c:pt>
                <c:pt idx="6175">
                  <c:v>70</c:v>
                </c:pt>
                <c:pt idx="6176">
                  <c:v>70</c:v>
                </c:pt>
                <c:pt idx="6177">
                  <c:v>70</c:v>
                </c:pt>
                <c:pt idx="6178">
                  <c:v>70</c:v>
                </c:pt>
                <c:pt idx="6179">
                  <c:v>70</c:v>
                </c:pt>
                <c:pt idx="6180">
                  <c:v>70</c:v>
                </c:pt>
                <c:pt idx="6181">
                  <c:v>70</c:v>
                </c:pt>
                <c:pt idx="6182">
                  <c:v>70</c:v>
                </c:pt>
                <c:pt idx="6183">
                  <c:v>70</c:v>
                </c:pt>
                <c:pt idx="6184">
                  <c:v>70</c:v>
                </c:pt>
                <c:pt idx="6185">
                  <c:v>70</c:v>
                </c:pt>
                <c:pt idx="6186">
                  <c:v>70</c:v>
                </c:pt>
                <c:pt idx="6187">
                  <c:v>70</c:v>
                </c:pt>
                <c:pt idx="6188">
                  <c:v>70</c:v>
                </c:pt>
                <c:pt idx="6189">
                  <c:v>69</c:v>
                </c:pt>
                <c:pt idx="6190">
                  <c:v>69</c:v>
                </c:pt>
                <c:pt idx="6191">
                  <c:v>69</c:v>
                </c:pt>
                <c:pt idx="6192">
                  <c:v>69</c:v>
                </c:pt>
                <c:pt idx="6193">
                  <c:v>69</c:v>
                </c:pt>
                <c:pt idx="6194">
                  <c:v>69</c:v>
                </c:pt>
                <c:pt idx="6195">
                  <c:v>69</c:v>
                </c:pt>
                <c:pt idx="6196">
                  <c:v>69</c:v>
                </c:pt>
                <c:pt idx="6197">
                  <c:v>69</c:v>
                </c:pt>
                <c:pt idx="6198">
                  <c:v>69</c:v>
                </c:pt>
                <c:pt idx="6199">
                  <c:v>69</c:v>
                </c:pt>
                <c:pt idx="6200">
                  <c:v>69</c:v>
                </c:pt>
                <c:pt idx="6201">
                  <c:v>69</c:v>
                </c:pt>
                <c:pt idx="6202">
                  <c:v>68</c:v>
                </c:pt>
                <c:pt idx="6203">
                  <c:v>68</c:v>
                </c:pt>
                <c:pt idx="6204">
                  <c:v>68</c:v>
                </c:pt>
                <c:pt idx="6205">
                  <c:v>68</c:v>
                </c:pt>
                <c:pt idx="6206">
                  <c:v>68</c:v>
                </c:pt>
                <c:pt idx="6207">
                  <c:v>68</c:v>
                </c:pt>
                <c:pt idx="6208">
                  <c:v>68</c:v>
                </c:pt>
                <c:pt idx="6209">
                  <c:v>68</c:v>
                </c:pt>
                <c:pt idx="6210">
                  <c:v>68</c:v>
                </c:pt>
                <c:pt idx="6211">
                  <c:v>68</c:v>
                </c:pt>
                <c:pt idx="6212">
                  <c:v>68</c:v>
                </c:pt>
                <c:pt idx="6213">
                  <c:v>68</c:v>
                </c:pt>
                <c:pt idx="6214">
                  <c:v>68</c:v>
                </c:pt>
                <c:pt idx="6215">
                  <c:v>68</c:v>
                </c:pt>
                <c:pt idx="6216">
                  <c:v>68</c:v>
                </c:pt>
                <c:pt idx="6217">
                  <c:v>68</c:v>
                </c:pt>
                <c:pt idx="6218">
                  <c:v>68</c:v>
                </c:pt>
                <c:pt idx="6219">
                  <c:v>68</c:v>
                </c:pt>
                <c:pt idx="6220">
                  <c:v>68</c:v>
                </c:pt>
                <c:pt idx="6221">
                  <c:v>68</c:v>
                </c:pt>
                <c:pt idx="6222">
                  <c:v>68</c:v>
                </c:pt>
                <c:pt idx="6223">
                  <c:v>67</c:v>
                </c:pt>
                <c:pt idx="6224">
                  <c:v>67</c:v>
                </c:pt>
                <c:pt idx="6225">
                  <c:v>67</c:v>
                </c:pt>
                <c:pt idx="6226">
                  <c:v>67</c:v>
                </c:pt>
                <c:pt idx="6227">
                  <c:v>67</c:v>
                </c:pt>
                <c:pt idx="6228">
                  <c:v>67</c:v>
                </c:pt>
                <c:pt idx="6229">
                  <c:v>67</c:v>
                </c:pt>
                <c:pt idx="6230">
                  <c:v>67</c:v>
                </c:pt>
                <c:pt idx="6231">
                  <c:v>67</c:v>
                </c:pt>
                <c:pt idx="6232">
                  <c:v>67</c:v>
                </c:pt>
                <c:pt idx="6233">
                  <c:v>67</c:v>
                </c:pt>
                <c:pt idx="6234">
                  <c:v>67</c:v>
                </c:pt>
                <c:pt idx="6235">
                  <c:v>67</c:v>
                </c:pt>
                <c:pt idx="6236">
                  <c:v>67</c:v>
                </c:pt>
                <c:pt idx="6237">
                  <c:v>67</c:v>
                </c:pt>
                <c:pt idx="6238">
                  <c:v>67</c:v>
                </c:pt>
                <c:pt idx="6239">
                  <c:v>67</c:v>
                </c:pt>
                <c:pt idx="6240">
                  <c:v>67</c:v>
                </c:pt>
                <c:pt idx="6241">
                  <c:v>67</c:v>
                </c:pt>
                <c:pt idx="6242">
                  <c:v>67</c:v>
                </c:pt>
                <c:pt idx="6243">
                  <c:v>67</c:v>
                </c:pt>
                <c:pt idx="6244">
                  <c:v>67</c:v>
                </c:pt>
                <c:pt idx="6245">
                  <c:v>67</c:v>
                </c:pt>
                <c:pt idx="6246">
                  <c:v>67</c:v>
                </c:pt>
                <c:pt idx="6247">
                  <c:v>67</c:v>
                </c:pt>
                <c:pt idx="6248">
                  <c:v>67</c:v>
                </c:pt>
                <c:pt idx="6249">
                  <c:v>67</c:v>
                </c:pt>
                <c:pt idx="6250">
                  <c:v>67</c:v>
                </c:pt>
                <c:pt idx="6251">
                  <c:v>67</c:v>
                </c:pt>
                <c:pt idx="6252">
                  <c:v>67</c:v>
                </c:pt>
                <c:pt idx="6253">
                  <c:v>67</c:v>
                </c:pt>
                <c:pt idx="6254">
                  <c:v>67</c:v>
                </c:pt>
                <c:pt idx="6255">
                  <c:v>67</c:v>
                </c:pt>
                <c:pt idx="6256">
                  <c:v>67</c:v>
                </c:pt>
                <c:pt idx="6257">
                  <c:v>67</c:v>
                </c:pt>
                <c:pt idx="6258">
                  <c:v>67</c:v>
                </c:pt>
                <c:pt idx="6259">
                  <c:v>67</c:v>
                </c:pt>
                <c:pt idx="6260">
                  <c:v>67</c:v>
                </c:pt>
                <c:pt idx="6261">
                  <c:v>67</c:v>
                </c:pt>
                <c:pt idx="6262">
                  <c:v>67</c:v>
                </c:pt>
                <c:pt idx="6263">
                  <c:v>67</c:v>
                </c:pt>
                <c:pt idx="6264">
                  <c:v>67</c:v>
                </c:pt>
                <c:pt idx="6265">
                  <c:v>67</c:v>
                </c:pt>
                <c:pt idx="6266">
                  <c:v>67</c:v>
                </c:pt>
                <c:pt idx="6267">
                  <c:v>67</c:v>
                </c:pt>
                <c:pt idx="6268">
                  <c:v>67</c:v>
                </c:pt>
                <c:pt idx="6269">
                  <c:v>67</c:v>
                </c:pt>
                <c:pt idx="6270">
                  <c:v>67</c:v>
                </c:pt>
                <c:pt idx="6271">
                  <c:v>67</c:v>
                </c:pt>
                <c:pt idx="6272">
                  <c:v>67</c:v>
                </c:pt>
                <c:pt idx="6273">
                  <c:v>67</c:v>
                </c:pt>
                <c:pt idx="6274">
                  <c:v>67</c:v>
                </c:pt>
                <c:pt idx="6275">
                  <c:v>67</c:v>
                </c:pt>
                <c:pt idx="6276">
                  <c:v>67</c:v>
                </c:pt>
                <c:pt idx="6277">
                  <c:v>67</c:v>
                </c:pt>
                <c:pt idx="6278">
                  <c:v>67</c:v>
                </c:pt>
                <c:pt idx="6279">
                  <c:v>67</c:v>
                </c:pt>
                <c:pt idx="6280">
                  <c:v>67</c:v>
                </c:pt>
                <c:pt idx="6281">
                  <c:v>67</c:v>
                </c:pt>
                <c:pt idx="6282">
                  <c:v>67</c:v>
                </c:pt>
                <c:pt idx="6283">
                  <c:v>67</c:v>
                </c:pt>
                <c:pt idx="6284">
                  <c:v>67</c:v>
                </c:pt>
                <c:pt idx="6285">
                  <c:v>67</c:v>
                </c:pt>
                <c:pt idx="6286">
                  <c:v>67</c:v>
                </c:pt>
                <c:pt idx="6287">
                  <c:v>67</c:v>
                </c:pt>
                <c:pt idx="6288">
                  <c:v>66</c:v>
                </c:pt>
                <c:pt idx="6289">
                  <c:v>66</c:v>
                </c:pt>
                <c:pt idx="6290">
                  <c:v>66</c:v>
                </c:pt>
                <c:pt idx="6291">
                  <c:v>66</c:v>
                </c:pt>
                <c:pt idx="6292">
                  <c:v>66</c:v>
                </c:pt>
                <c:pt idx="6293">
                  <c:v>66</c:v>
                </c:pt>
                <c:pt idx="6294">
                  <c:v>66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66</c:v>
                </c:pt>
                <c:pt idx="6299">
                  <c:v>66</c:v>
                </c:pt>
                <c:pt idx="6300">
                  <c:v>66</c:v>
                </c:pt>
                <c:pt idx="6301">
                  <c:v>66</c:v>
                </c:pt>
                <c:pt idx="6302">
                  <c:v>66</c:v>
                </c:pt>
                <c:pt idx="6303">
                  <c:v>66</c:v>
                </c:pt>
                <c:pt idx="6304">
                  <c:v>66</c:v>
                </c:pt>
                <c:pt idx="6305">
                  <c:v>66</c:v>
                </c:pt>
                <c:pt idx="6306">
                  <c:v>66</c:v>
                </c:pt>
                <c:pt idx="6307">
                  <c:v>66</c:v>
                </c:pt>
                <c:pt idx="6308">
                  <c:v>66</c:v>
                </c:pt>
                <c:pt idx="6309">
                  <c:v>66</c:v>
                </c:pt>
                <c:pt idx="6310">
                  <c:v>66</c:v>
                </c:pt>
                <c:pt idx="6311">
                  <c:v>66</c:v>
                </c:pt>
                <c:pt idx="6312">
                  <c:v>66</c:v>
                </c:pt>
                <c:pt idx="6313">
                  <c:v>66</c:v>
                </c:pt>
                <c:pt idx="6314">
                  <c:v>66</c:v>
                </c:pt>
                <c:pt idx="6315">
                  <c:v>66</c:v>
                </c:pt>
                <c:pt idx="6316">
                  <c:v>66</c:v>
                </c:pt>
                <c:pt idx="6317">
                  <c:v>66</c:v>
                </c:pt>
                <c:pt idx="6318">
                  <c:v>66</c:v>
                </c:pt>
                <c:pt idx="6319">
                  <c:v>66</c:v>
                </c:pt>
                <c:pt idx="6320">
                  <c:v>66</c:v>
                </c:pt>
                <c:pt idx="6321">
                  <c:v>66</c:v>
                </c:pt>
                <c:pt idx="6322">
                  <c:v>66</c:v>
                </c:pt>
                <c:pt idx="6323">
                  <c:v>66</c:v>
                </c:pt>
                <c:pt idx="6324">
                  <c:v>66</c:v>
                </c:pt>
                <c:pt idx="6325">
                  <c:v>66</c:v>
                </c:pt>
                <c:pt idx="6326">
                  <c:v>66</c:v>
                </c:pt>
                <c:pt idx="6327">
                  <c:v>66</c:v>
                </c:pt>
                <c:pt idx="6328">
                  <c:v>66</c:v>
                </c:pt>
                <c:pt idx="6329">
                  <c:v>66</c:v>
                </c:pt>
                <c:pt idx="6330">
                  <c:v>66</c:v>
                </c:pt>
                <c:pt idx="6331">
                  <c:v>66</c:v>
                </c:pt>
                <c:pt idx="6332">
                  <c:v>66</c:v>
                </c:pt>
                <c:pt idx="6333">
                  <c:v>66</c:v>
                </c:pt>
                <c:pt idx="6334">
                  <c:v>65</c:v>
                </c:pt>
                <c:pt idx="6335">
                  <c:v>65</c:v>
                </c:pt>
                <c:pt idx="6336">
                  <c:v>65</c:v>
                </c:pt>
                <c:pt idx="6337">
                  <c:v>65</c:v>
                </c:pt>
                <c:pt idx="6338">
                  <c:v>65</c:v>
                </c:pt>
                <c:pt idx="6339">
                  <c:v>65</c:v>
                </c:pt>
                <c:pt idx="6340">
                  <c:v>65</c:v>
                </c:pt>
                <c:pt idx="6341">
                  <c:v>65</c:v>
                </c:pt>
                <c:pt idx="6342">
                  <c:v>65</c:v>
                </c:pt>
                <c:pt idx="6343">
                  <c:v>65</c:v>
                </c:pt>
                <c:pt idx="6344">
                  <c:v>65</c:v>
                </c:pt>
                <c:pt idx="6345">
                  <c:v>65</c:v>
                </c:pt>
                <c:pt idx="6346">
                  <c:v>65</c:v>
                </c:pt>
                <c:pt idx="6347">
                  <c:v>65</c:v>
                </c:pt>
                <c:pt idx="6348">
                  <c:v>65</c:v>
                </c:pt>
                <c:pt idx="6349">
                  <c:v>65</c:v>
                </c:pt>
                <c:pt idx="6350">
                  <c:v>65</c:v>
                </c:pt>
                <c:pt idx="6351">
                  <c:v>65</c:v>
                </c:pt>
                <c:pt idx="6352">
                  <c:v>65</c:v>
                </c:pt>
                <c:pt idx="6353">
                  <c:v>65</c:v>
                </c:pt>
                <c:pt idx="6354">
                  <c:v>65</c:v>
                </c:pt>
                <c:pt idx="6355">
                  <c:v>65</c:v>
                </c:pt>
                <c:pt idx="6356">
                  <c:v>65</c:v>
                </c:pt>
                <c:pt idx="6357">
                  <c:v>65</c:v>
                </c:pt>
                <c:pt idx="6358">
                  <c:v>65</c:v>
                </c:pt>
                <c:pt idx="6359">
                  <c:v>65</c:v>
                </c:pt>
                <c:pt idx="6360">
                  <c:v>65</c:v>
                </c:pt>
                <c:pt idx="6361">
                  <c:v>65</c:v>
                </c:pt>
                <c:pt idx="6362">
                  <c:v>65</c:v>
                </c:pt>
                <c:pt idx="6363">
                  <c:v>65</c:v>
                </c:pt>
                <c:pt idx="6364">
                  <c:v>65</c:v>
                </c:pt>
                <c:pt idx="6365">
                  <c:v>64</c:v>
                </c:pt>
                <c:pt idx="6366">
                  <c:v>64</c:v>
                </c:pt>
                <c:pt idx="6367">
                  <c:v>64</c:v>
                </c:pt>
                <c:pt idx="6368">
                  <c:v>64</c:v>
                </c:pt>
                <c:pt idx="6369">
                  <c:v>64</c:v>
                </c:pt>
                <c:pt idx="6370">
                  <c:v>64</c:v>
                </c:pt>
                <c:pt idx="6371">
                  <c:v>64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64</c:v>
                </c:pt>
                <c:pt idx="6382">
                  <c:v>64</c:v>
                </c:pt>
                <c:pt idx="6383">
                  <c:v>64</c:v>
                </c:pt>
                <c:pt idx="6384">
                  <c:v>64</c:v>
                </c:pt>
                <c:pt idx="6385">
                  <c:v>64</c:v>
                </c:pt>
                <c:pt idx="6386">
                  <c:v>64</c:v>
                </c:pt>
                <c:pt idx="6387">
                  <c:v>64</c:v>
                </c:pt>
                <c:pt idx="6388">
                  <c:v>64</c:v>
                </c:pt>
                <c:pt idx="6389">
                  <c:v>64</c:v>
                </c:pt>
                <c:pt idx="6390">
                  <c:v>64</c:v>
                </c:pt>
                <c:pt idx="6391">
                  <c:v>64</c:v>
                </c:pt>
                <c:pt idx="6392">
                  <c:v>64</c:v>
                </c:pt>
                <c:pt idx="6393">
                  <c:v>64</c:v>
                </c:pt>
                <c:pt idx="6394">
                  <c:v>64</c:v>
                </c:pt>
                <c:pt idx="6395">
                  <c:v>64</c:v>
                </c:pt>
                <c:pt idx="6396">
                  <c:v>64</c:v>
                </c:pt>
                <c:pt idx="6397">
                  <c:v>64</c:v>
                </c:pt>
                <c:pt idx="6398">
                  <c:v>64</c:v>
                </c:pt>
                <c:pt idx="6399">
                  <c:v>64</c:v>
                </c:pt>
                <c:pt idx="6400">
                  <c:v>64</c:v>
                </c:pt>
                <c:pt idx="6401">
                  <c:v>64</c:v>
                </c:pt>
                <c:pt idx="6402">
                  <c:v>64</c:v>
                </c:pt>
                <c:pt idx="6403">
                  <c:v>63</c:v>
                </c:pt>
                <c:pt idx="6404">
                  <c:v>63</c:v>
                </c:pt>
                <c:pt idx="6405">
                  <c:v>63</c:v>
                </c:pt>
                <c:pt idx="6406">
                  <c:v>64</c:v>
                </c:pt>
                <c:pt idx="6407">
                  <c:v>64</c:v>
                </c:pt>
                <c:pt idx="6408">
                  <c:v>64</c:v>
                </c:pt>
                <c:pt idx="6409">
                  <c:v>64</c:v>
                </c:pt>
                <c:pt idx="6410">
                  <c:v>64</c:v>
                </c:pt>
                <c:pt idx="6411">
                  <c:v>64</c:v>
                </c:pt>
                <c:pt idx="6412">
                  <c:v>64</c:v>
                </c:pt>
                <c:pt idx="6413">
                  <c:v>64</c:v>
                </c:pt>
                <c:pt idx="6414">
                  <c:v>64</c:v>
                </c:pt>
                <c:pt idx="6415">
                  <c:v>64</c:v>
                </c:pt>
                <c:pt idx="6416">
                  <c:v>64</c:v>
                </c:pt>
                <c:pt idx="6417">
                  <c:v>64</c:v>
                </c:pt>
                <c:pt idx="6418">
                  <c:v>64</c:v>
                </c:pt>
                <c:pt idx="6419">
                  <c:v>64</c:v>
                </c:pt>
                <c:pt idx="6420">
                  <c:v>64</c:v>
                </c:pt>
                <c:pt idx="6421">
                  <c:v>64</c:v>
                </c:pt>
                <c:pt idx="6422">
                  <c:v>64</c:v>
                </c:pt>
                <c:pt idx="6423">
                  <c:v>64</c:v>
                </c:pt>
                <c:pt idx="6424">
                  <c:v>64</c:v>
                </c:pt>
                <c:pt idx="6425">
                  <c:v>64</c:v>
                </c:pt>
                <c:pt idx="6426">
                  <c:v>64</c:v>
                </c:pt>
                <c:pt idx="6427">
                  <c:v>64</c:v>
                </c:pt>
                <c:pt idx="6428">
                  <c:v>64</c:v>
                </c:pt>
                <c:pt idx="6429">
                  <c:v>64</c:v>
                </c:pt>
                <c:pt idx="6430">
                  <c:v>64</c:v>
                </c:pt>
                <c:pt idx="6431">
                  <c:v>64</c:v>
                </c:pt>
                <c:pt idx="6432">
                  <c:v>64</c:v>
                </c:pt>
                <c:pt idx="6433">
                  <c:v>64</c:v>
                </c:pt>
                <c:pt idx="6434">
                  <c:v>63</c:v>
                </c:pt>
                <c:pt idx="6435">
                  <c:v>63</c:v>
                </c:pt>
                <c:pt idx="6436">
                  <c:v>63</c:v>
                </c:pt>
                <c:pt idx="6437">
                  <c:v>63</c:v>
                </c:pt>
                <c:pt idx="6438">
                  <c:v>63</c:v>
                </c:pt>
                <c:pt idx="6439">
                  <c:v>63</c:v>
                </c:pt>
                <c:pt idx="6440">
                  <c:v>63</c:v>
                </c:pt>
                <c:pt idx="6441">
                  <c:v>63</c:v>
                </c:pt>
                <c:pt idx="6442">
                  <c:v>63</c:v>
                </c:pt>
                <c:pt idx="6443">
                  <c:v>63</c:v>
                </c:pt>
                <c:pt idx="6444">
                  <c:v>63</c:v>
                </c:pt>
                <c:pt idx="6445">
                  <c:v>63</c:v>
                </c:pt>
                <c:pt idx="6446">
                  <c:v>63</c:v>
                </c:pt>
                <c:pt idx="6447">
                  <c:v>63</c:v>
                </c:pt>
                <c:pt idx="6448">
                  <c:v>63</c:v>
                </c:pt>
                <c:pt idx="6449">
                  <c:v>63</c:v>
                </c:pt>
                <c:pt idx="6450">
                  <c:v>63</c:v>
                </c:pt>
                <c:pt idx="6451">
                  <c:v>63</c:v>
                </c:pt>
                <c:pt idx="6452">
                  <c:v>63</c:v>
                </c:pt>
                <c:pt idx="6453">
                  <c:v>63</c:v>
                </c:pt>
                <c:pt idx="6454">
                  <c:v>63</c:v>
                </c:pt>
                <c:pt idx="6455">
                  <c:v>63</c:v>
                </c:pt>
                <c:pt idx="6456">
                  <c:v>63</c:v>
                </c:pt>
                <c:pt idx="6457">
                  <c:v>63</c:v>
                </c:pt>
                <c:pt idx="6458">
                  <c:v>63</c:v>
                </c:pt>
                <c:pt idx="6459">
                  <c:v>63</c:v>
                </c:pt>
                <c:pt idx="6460">
                  <c:v>63</c:v>
                </c:pt>
                <c:pt idx="6461">
                  <c:v>63</c:v>
                </c:pt>
                <c:pt idx="6462">
                  <c:v>63</c:v>
                </c:pt>
                <c:pt idx="6463">
                  <c:v>63</c:v>
                </c:pt>
                <c:pt idx="6464">
                  <c:v>63</c:v>
                </c:pt>
                <c:pt idx="6465">
                  <c:v>63</c:v>
                </c:pt>
                <c:pt idx="6466">
                  <c:v>63</c:v>
                </c:pt>
                <c:pt idx="6467">
                  <c:v>63</c:v>
                </c:pt>
                <c:pt idx="6468">
                  <c:v>63</c:v>
                </c:pt>
                <c:pt idx="6469">
                  <c:v>63</c:v>
                </c:pt>
                <c:pt idx="6470">
                  <c:v>63</c:v>
                </c:pt>
                <c:pt idx="6471">
                  <c:v>63</c:v>
                </c:pt>
                <c:pt idx="6472">
                  <c:v>63</c:v>
                </c:pt>
                <c:pt idx="6473">
                  <c:v>63</c:v>
                </c:pt>
                <c:pt idx="6474">
                  <c:v>63</c:v>
                </c:pt>
                <c:pt idx="6475">
                  <c:v>63</c:v>
                </c:pt>
                <c:pt idx="6476">
                  <c:v>63</c:v>
                </c:pt>
                <c:pt idx="6477">
                  <c:v>63</c:v>
                </c:pt>
                <c:pt idx="6478">
                  <c:v>63</c:v>
                </c:pt>
                <c:pt idx="6479">
                  <c:v>63</c:v>
                </c:pt>
                <c:pt idx="6480">
                  <c:v>63</c:v>
                </c:pt>
                <c:pt idx="6481">
                  <c:v>63</c:v>
                </c:pt>
                <c:pt idx="6482">
                  <c:v>63</c:v>
                </c:pt>
                <c:pt idx="6483">
                  <c:v>63</c:v>
                </c:pt>
                <c:pt idx="6484">
                  <c:v>63</c:v>
                </c:pt>
                <c:pt idx="6485">
                  <c:v>63</c:v>
                </c:pt>
                <c:pt idx="6486">
                  <c:v>63</c:v>
                </c:pt>
                <c:pt idx="6487">
                  <c:v>62</c:v>
                </c:pt>
                <c:pt idx="6488">
                  <c:v>62</c:v>
                </c:pt>
                <c:pt idx="6489">
                  <c:v>62</c:v>
                </c:pt>
                <c:pt idx="6490">
                  <c:v>62</c:v>
                </c:pt>
                <c:pt idx="6491">
                  <c:v>62</c:v>
                </c:pt>
                <c:pt idx="6492">
                  <c:v>62</c:v>
                </c:pt>
                <c:pt idx="6493">
                  <c:v>62</c:v>
                </c:pt>
                <c:pt idx="6494">
                  <c:v>62</c:v>
                </c:pt>
                <c:pt idx="6495">
                  <c:v>62</c:v>
                </c:pt>
                <c:pt idx="6496">
                  <c:v>62</c:v>
                </c:pt>
                <c:pt idx="6497">
                  <c:v>62</c:v>
                </c:pt>
                <c:pt idx="6498">
                  <c:v>62</c:v>
                </c:pt>
                <c:pt idx="6499">
                  <c:v>62</c:v>
                </c:pt>
                <c:pt idx="6500">
                  <c:v>62</c:v>
                </c:pt>
                <c:pt idx="6501">
                  <c:v>62</c:v>
                </c:pt>
                <c:pt idx="6502">
                  <c:v>62</c:v>
                </c:pt>
                <c:pt idx="6503">
                  <c:v>62</c:v>
                </c:pt>
                <c:pt idx="6504">
                  <c:v>62</c:v>
                </c:pt>
                <c:pt idx="6505">
                  <c:v>62</c:v>
                </c:pt>
                <c:pt idx="6506">
                  <c:v>62</c:v>
                </c:pt>
                <c:pt idx="6507">
                  <c:v>62</c:v>
                </c:pt>
                <c:pt idx="6508">
                  <c:v>62</c:v>
                </c:pt>
                <c:pt idx="6509">
                  <c:v>62</c:v>
                </c:pt>
                <c:pt idx="6510">
                  <c:v>62</c:v>
                </c:pt>
                <c:pt idx="6511">
                  <c:v>62</c:v>
                </c:pt>
                <c:pt idx="6512">
                  <c:v>62</c:v>
                </c:pt>
                <c:pt idx="6513">
                  <c:v>62</c:v>
                </c:pt>
                <c:pt idx="6514">
                  <c:v>62</c:v>
                </c:pt>
                <c:pt idx="6515">
                  <c:v>62</c:v>
                </c:pt>
                <c:pt idx="6516">
                  <c:v>62</c:v>
                </c:pt>
                <c:pt idx="6517">
                  <c:v>62</c:v>
                </c:pt>
                <c:pt idx="6518">
                  <c:v>62</c:v>
                </c:pt>
                <c:pt idx="6519">
                  <c:v>62</c:v>
                </c:pt>
                <c:pt idx="6520">
                  <c:v>62</c:v>
                </c:pt>
                <c:pt idx="6521">
                  <c:v>62</c:v>
                </c:pt>
                <c:pt idx="6522">
                  <c:v>62</c:v>
                </c:pt>
                <c:pt idx="6523">
                  <c:v>62</c:v>
                </c:pt>
                <c:pt idx="6524">
                  <c:v>62</c:v>
                </c:pt>
                <c:pt idx="6525">
                  <c:v>62</c:v>
                </c:pt>
                <c:pt idx="6526">
                  <c:v>62</c:v>
                </c:pt>
                <c:pt idx="6527">
                  <c:v>62</c:v>
                </c:pt>
                <c:pt idx="6528">
                  <c:v>62</c:v>
                </c:pt>
                <c:pt idx="6529">
                  <c:v>62</c:v>
                </c:pt>
                <c:pt idx="6530">
                  <c:v>62</c:v>
                </c:pt>
                <c:pt idx="6531">
                  <c:v>62</c:v>
                </c:pt>
                <c:pt idx="6532">
                  <c:v>62</c:v>
                </c:pt>
                <c:pt idx="6533">
                  <c:v>62</c:v>
                </c:pt>
                <c:pt idx="6534">
                  <c:v>62</c:v>
                </c:pt>
                <c:pt idx="6535">
                  <c:v>62</c:v>
                </c:pt>
                <c:pt idx="6536">
                  <c:v>62</c:v>
                </c:pt>
                <c:pt idx="6537">
                  <c:v>62</c:v>
                </c:pt>
                <c:pt idx="6538">
                  <c:v>62</c:v>
                </c:pt>
                <c:pt idx="6539">
                  <c:v>62</c:v>
                </c:pt>
                <c:pt idx="6540">
                  <c:v>62</c:v>
                </c:pt>
                <c:pt idx="6541">
                  <c:v>62</c:v>
                </c:pt>
                <c:pt idx="6542">
                  <c:v>62</c:v>
                </c:pt>
                <c:pt idx="6543">
                  <c:v>62</c:v>
                </c:pt>
                <c:pt idx="6544">
                  <c:v>62</c:v>
                </c:pt>
                <c:pt idx="6545">
                  <c:v>62</c:v>
                </c:pt>
                <c:pt idx="6546">
                  <c:v>62</c:v>
                </c:pt>
                <c:pt idx="6547">
                  <c:v>62</c:v>
                </c:pt>
                <c:pt idx="6548">
                  <c:v>62</c:v>
                </c:pt>
                <c:pt idx="6549">
                  <c:v>62</c:v>
                </c:pt>
                <c:pt idx="6550">
                  <c:v>62</c:v>
                </c:pt>
                <c:pt idx="6551">
                  <c:v>62</c:v>
                </c:pt>
                <c:pt idx="6552">
                  <c:v>62</c:v>
                </c:pt>
                <c:pt idx="6553">
                  <c:v>62</c:v>
                </c:pt>
                <c:pt idx="6554">
                  <c:v>62</c:v>
                </c:pt>
                <c:pt idx="6555">
                  <c:v>62</c:v>
                </c:pt>
                <c:pt idx="6556">
                  <c:v>61</c:v>
                </c:pt>
                <c:pt idx="6557">
                  <c:v>61</c:v>
                </c:pt>
                <c:pt idx="6558">
                  <c:v>61</c:v>
                </c:pt>
                <c:pt idx="6559">
                  <c:v>61</c:v>
                </c:pt>
                <c:pt idx="6560">
                  <c:v>61</c:v>
                </c:pt>
                <c:pt idx="6561">
                  <c:v>61</c:v>
                </c:pt>
                <c:pt idx="6562">
                  <c:v>61</c:v>
                </c:pt>
                <c:pt idx="6563">
                  <c:v>61</c:v>
                </c:pt>
                <c:pt idx="6564">
                  <c:v>61</c:v>
                </c:pt>
                <c:pt idx="6565">
                  <c:v>61</c:v>
                </c:pt>
                <c:pt idx="6566">
                  <c:v>61</c:v>
                </c:pt>
                <c:pt idx="6567">
                  <c:v>61</c:v>
                </c:pt>
                <c:pt idx="6568">
                  <c:v>61</c:v>
                </c:pt>
                <c:pt idx="6569">
                  <c:v>61</c:v>
                </c:pt>
                <c:pt idx="6570">
                  <c:v>61</c:v>
                </c:pt>
                <c:pt idx="6571">
                  <c:v>61</c:v>
                </c:pt>
                <c:pt idx="6572">
                  <c:v>61</c:v>
                </c:pt>
                <c:pt idx="6573">
                  <c:v>61</c:v>
                </c:pt>
                <c:pt idx="6574">
                  <c:v>61</c:v>
                </c:pt>
                <c:pt idx="6575">
                  <c:v>61</c:v>
                </c:pt>
                <c:pt idx="6576">
                  <c:v>61</c:v>
                </c:pt>
                <c:pt idx="6577">
                  <c:v>61</c:v>
                </c:pt>
                <c:pt idx="6578">
                  <c:v>61</c:v>
                </c:pt>
                <c:pt idx="6579">
                  <c:v>61</c:v>
                </c:pt>
                <c:pt idx="6580">
                  <c:v>61</c:v>
                </c:pt>
                <c:pt idx="6581">
                  <c:v>61</c:v>
                </c:pt>
                <c:pt idx="6582">
                  <c:v>61</c:v>
                </c:pt>
                <c:pt idx="6583">
                  <c:v>61</c:v>
                </c:pt>
                <c:pt idx="6584">
                  <c:v>61</c:v>
                </c:pt>
                <c:pt idx="6585">
                  <c:v>61</c:v>
                </c:pt>
                <c:pt idx="6586">
                  <c:v>61</c:v>
                </c:pt>
                <c:pt idx="6587">
                  <c:v>61</c:v>
                </c:pt>
                <c:pt idx="6588">
                  <c:v>61</c:v>
                </c:pt>
                <c:pt idx="6589">
                  <c:v>61</c:v>
                </c:pt>
                <c:pt idx="6590">
                  <c:v>61</c:v>
                </c:pt>
                <c:pt idx="6591">
                  <c:v>61</c:v>
                </c:pt>
                <c:pt idx="6592">
                  <c:v>61</c:v>
                </c:pt>
                <c:pt idx="6593">
                  <c:v>61</c:v>
                </c:pt>
                <c:pt idx="6594">
                  <c:v>61</c:v>
                </c:pt>
                <c:pt idx="6595">
                  <c:v>61</c:v>
                </c:pt>
                <c:pt idx="6596">
                  <c:v>61</c:v>
                </c:pt>
                <c:pt idx="6597">
                  <c:v>60</c:v>
                </c:pt>
                <c:pt idx="6598">
                  <c:v>61</c:v>
                </c:pt>
                <c:pt idx="6599">
                  <c:v>61</c:v>
                </c:pt>
                <c:pt idx="6600">
                  <c:v>61</c:v>
                </c:pt>
                <c:pt idx="6601">
                  <c:v>61</c:v>
                </c:pt>
                <c:pt idx="6602">
                  <c:v>61</c:v>
                </c:pt>
                <c:pt idx="6603">
                  <c:v>61</c:v>
                </c:pt>
                <c:pt idx="6604">
                  <c:v>61</c:v>
                </c:pt>
                <c:pt idx="6605">
                  <c:v>60</c:v>
                </c:pt>
                <c:pt idx="6606">
                  <c:v>60</c:v>
                </c:pt>
                <c:pt idx="6607">
                  <c:v>60</c:v>
                </c:pt>
                <c:pt idx="6608">
                  <c:v>60</c:v>
                </c:pt>
                <c:pt idx="6609">
                  <c:v>60</c:v>
                </c:pt>
                <c:pt idx="6610">
                  <c:v>60</c:v>
                </c:pt>
                <c:pt idx="6611">
                  <c:v>60</c:v>
                </c:pt>
                <c:pt idx="6612">
                  <c:v>60</c:v>
                </c:pt>
                <c:pt idx="6613">
                  <c:v>60</c:v>
                </c:pt>
                <c:pt idx="6614">
                  <c:v>60</c:v>
                </c:pt>
                <c:pt idx="6615">
                  <c:v>60</c:v>
                </c:pt>
                <c:pt idx="6616">
                  <c:v>60</c:v>
                </c:pt>
                <c:pt idx="6617">
                  <c:v>61</c:v>
                </c:pt>
                <c:pt idx="6618">
                  <c:v>61</c:v>
                </c:pt>
                <c:pt idx="6619">
                  <c:v>60</c:v>
                </c:pt>
                <c:pt idx="6620">
                  <c:v>60</c:v>
                </c:pt>
                <c:pt idx="6621">
                  <c:v>60</c:v>
                </c:pt>
                <c:pt idx="6622">
                  <c:v>60</c:v>
                </c:pt>
                <c:pt idx="6623">
                  <c:v>60</c:v>
                </c:pt>
                <c:pt idx="6624">
                  <c:v>60</c:v>
                </c:pt>
                <c:pt idx="6625">
                  <c:v>60</c:v>
                </c:pt>
                <c:pt idx="6626">
                  <c:v>60</c:v>
                </c:pt>
                <c:pt idx="6627">
                  <c:v>60</c:v>
                </c:pt>
                <c:pt idx="6628">
                  <c:v>60</c:v>
                </c:pt>
                <c:pt idx="6629">
                  <c:v>60</c:v>
                </c:pt>
                <c:pt idx="6630">
                  <c:v>60</c:v>
                </c:pt>
                <c:pt idx="6631">
                  <c:v>60</c:v>
                </c:pt>
                <c:pt idx="6632">
                  <c:v>60</c:v>
                </c:pt>
                <c:pt idx="6633">
                  <c:v>60</c:v>
                </c:pt>
                <c:pt idx="6634">
                  <c:v>60</c:v>
                </c:pt>
                <c:pt idx="6635">
                  <c:v>60</c:v>
                </c:pt>
                <c:pt idx="6636">
                  <c:v>59</c:v>
                </c:pt>
                <c:pt idx="6637">
                  <c:v>59</c:v>
                </c:pt>
                <c:pt idx="6638">
                  <c:v>59</c:v>
                </c:pt>
                <c:pt idx="6639">
                  <c:v>59</c:v>
                </c:pt>
                <c:pt idx="6640">
                  <c:v>59</c:v>
                </c:pt>
                <c:pt idx="6641">
                  <c:v>59</c:v>
                </c:pt>
                <c:pt idx="6642">
                  <c:v>59</c:v>
                </c:pt>
                <c:pt idx="6643">
                  <c:v>59</c:v>
                </c:pt>
                <c:pt idx="6644">
                  <c:v>59</c:v>
                </c:pt>
                <c:pt idx="6645">
                  <c:v>59</c:v>
                </c:pt>
                <c:pt idx="6646">
                  <c:v>59</c:v>
                </c:pt>
                <c:pt idx="6647">
                  <c:v>59</c:v>
                </c:pt>
                <c:pt idx="6648">
                  <c:v>59</c:v>
                </c:pt>
                <c:pt idx="6649">
                  <c:v>59</c:v>
                </c:pt>
                <c:pt idx="6650">
                  <c:v>59</c:v>
                </c:pt>
                <c:pt idx="6651">
                  <c:v>59</c:v>
                </c:pt>
                <c:pt idx="6652">
                  <c:v>59</c:v>
                </c:pt>
                <c:pt idx="6653">
                  <c:v>59</c:v>
                </c:pt>
                <c:pt idx="6654">
                  <c:v>59</c:v>
                </c:pt>
                <c:pt idx="6655">
                  <c:v>59</c:v>
                </c:pt>
                <c:pt idx="6656">
                  <c:v>59</c:v>
                </c:pt>
                <c:pt idx="6657">
                  <c:v>59</c:v>
                </c:pt>
                <c:pt idx="6658">
                  <c:v>59</c:v>
                </c:pt>
                <c:pt idx="6659">
                  <c:v>59</c:v>
                </c:pt>
                <c:pt idx="6660">
                  <c:v>59</c:v>
                </c:pt>
                <c:pt idx="6661">
                  <c:v>59</c:v>
                </c:pt>
                <c:pt idx="6662">
                  <c:v>59</c:v>
                </c:pt>
                <c:pt idx="6663">
                  <c:v>59</c:v>
                </c:pt>
                <c:pt idx="6664">
                  <c:v>59</c:v>
                </c:pt>
                <c:pt idx="6665">
                  <c:v>59</c:v>
                </c:pt>
                <c:pt idx="6666">
                  <c:v>59</c:v>
                </c:pt>
                <c:pt idx="6667">
                  <c:v>59</c:v>
                </c:pt>
                <c:pt idx="6668">
                  <c:v>59</c:v>
                </c:pt>
                <c:pt idx="6669">
                  <c:v>59</c:v>
                </c:pt>
                <c:pt idx="6670">
                  <c:v>59</c:v>
                </c:pt>
                <c:pt idx="6671">
                  <c:v>59</c:v>
                </c:pt>
                <c:pt idx="6672">
                  <c:v>59</c:v>
                </c:pt>
                <c:pt idx="6673">
                  <c:v>59</c:v>
                </c:pt>
                <c:pt idx="6674">
                  <c:v>59</c:v>
                </c:pt>
                <c:pt idx="6675">
                  <c:v>59</c:v>
                </c:pt>
                <c:pt idx="6676">
                  <c:v>59</c:v>
                </c:pt>
                <c:pt idx="6677">
                  <c:v>59</c:v>
                </c:pt>
                <c:pt idx="6678">
                  <c:v>59</c:v>
                </c:pt>
                <c:pt idx="6679">
                  <c:v>59</c:v>
                </c:pt>
                <c:pt idx="6680">
                  <c:v>59</c:v>
                </c:pt>
                <c:pt idx="6681">
                  <c:v>59</c:v>
                </c:pt>
                <c:pt idx="6682">
                  <c:v>59</c:v>
                </c:pt>
                <c:pt idx="6683">
                  <c:v>59</c:v>
                </c:pt>
                <c:pt idx="6684">
                  <c:v>59</c:v>
                </c:pt>
                <c:pt idx="6685">
                  <c:v>59</c:v>
                </c:pt>
                <c:pt idx="6686">
                  <c:v>59</c:v>
                </c:pt>
                <c:pt idx="6687">
                  <c:v>59</c:v>
                </c:pt>
                <c:pt idx="6688">
                  <c:v>59</c:v>
                </c:pt>
                <c:pt idx="6689">
                  <c:v>59</c:v>
                </c:pt>
                <c:pt idx="6690">
                  <c:v>59</c:v>
                </c:pt>
                <c:pt idx="6691">
                  <c:v>59</c:v>
                </c:pt>
                <c:pt idx="6692">
                  <c:v>59</c:v>
                </c:pt>
                <c:pt idx="6693">
                  <c:v>59</c:v>
                </c:pt>
                <c:pt idx="6694">
                  <c:v>59</c:v>
                </c:pt>
                <c:pt idx="6695">
                  <c:v>59</c:v>
                </c:pt>
                <c:pt idx="6696">
                  <c:v>59</c:v>
                </c:pt>
                <c:pt idx="6697">
                  <c:v>59</c:v>
                </c:pt>
                <c:pt idx="6698">
                  <c:v>59</c:v>
                </c:pt>
                <c:pt idx="6699">
                  <c:v>59</c:v>
                </c:pt>
                <c:pt idx="6700">
                  <c:v>59</c:v>
                </c:pt>
                <c:pt idx="6701">
                  <c:v>59</c:v>
                </c:pt>
                <c:pt idx="6702">
                  <c:v>59</c:v>
                </c:pt>
                <c:pt idx="6703">
                  <c:v>59</c:v>
                </c:pt>
                <c:pt idx="6704">
                  <c:v>58</c:v>
                </c:pt>
                <c:pt idx="6705">
                  <c:v>58</c:v>
                </c:pt>
                <c:pt idx="6706">
                  <c:v>58</c:v>
                </c:pt>
                <c:pt idx="6707">
                  <c:v>58</c:v>
                </c:pt>
                <c:pt idx="6708">
                  <c:v>58</c:v>
                </c:pt>
                <c:pt idx="6709">
                  <c:v>58</c:v>
                </c:pt>
                <c:pt idx="6710">
                  <c:v>58</c:v>
                </c:pt>
                <c:pt idx="6711">
                  <c:v>58</c:v>
                </c:pt>
                <c:pt idx="6712">
                  <c:v>58</c:v>
                </c:pt>
                <c:pt idx="6713">
                  <c:v>58</c:v>
                </c:pt>
                <c:pt idx="6714">
                  <c:v>58</c:v>
                </c:pt>
                <c:pt idx="6715">
                  <c:v>58</c:v>
                </c:pt>
                <c:pt idx="6716">
                  <c:v>58</c:v>
                </c:pt>
                <c:pt idx="6717">
                  <c:v>58</c:v>
                </c:pt>
                <c:pt idx="6718">
                  <c:v>58</c:v>
                </c:pt>
                <c:pt idx="6719">
                  <c:v>58</c:v>
                </c:pt>
                <c:pt idx="6720">
                  <c:v>58</c:v>
                </c:pt>
                <c:pt idx="6721">
                  <c:v>58</c:v>
                </c:pt>
                <c:pt idx="6722">
                  <c:v>58</c:v>
                </c:pt>
                <c:pt idx="6723">
                  <c:v>58</c:v>
                </c:pt>
                <c:pt idx="6724">
                  <c:v>58</c:v>
                </c:pt>
                <c:pt idx="6725">
                  <c:v>58</c:v>
                </c:pt>
                <c:pt idx="6726">
                  <c:v>58</c:v>
                </c:pt>
                <c:pt idx="6727">
                  <c:v>58</c:v>
                </c:pt>
                <c:pt idx="6728">
                  <c:v>58</c:v>
                </c:pt>
                <c:pt idx="6729">
                  <c:v>58</c:v>
                </c:pt>
                <c:pt idx="6730">
                  <c:v>58</c:v>
                </c:pt>
                <c:pt idx="6731">
                  <c:v>58</c:v>
                </c:pt>
                <c:pt idx="6732">
                  <c:v>58</c:v>
                </c:pt>
                <c:pt idx="6733">
                  <c:v>58</c:v>
                </c:pt>
                <c:pt idx="6734">
                  <c:v>58</c:v>
                </c:pt>
                <c:pt idx="6735">
                  <c:v>58</c:v>
                </c:pt>
                <c:pt idx="6736">
                  <c:v>58</c:v>
                </c:pt>
                <c:pt idx="6737">
                  <c:v>58</c:v>
                </c:pt>
                <c:pt idx="6738">
                  <c:v>58</c:v>
                </c:pt>
                <c:pt idx="6739">
                  <c:v>58</c:v>
                </c:pt>
                <c:pt idx="6740">
                  <c:v>58</c:v>
                </c:pt>
                <c:pt idx="6741">
                  <c:v>58</c:v>
                </c:pt>
                <c:pt idx="6742">
                  <c:v>58</c:v>
                </c:pt>
                <c:pt idx="6743">
                  <c:v>58</c:v>
                </c:pt>
                <c:pt idx="6744">
                  <c:v>58</c:v>
                </c:pt>
                <c:pt idx="6745">
                  <c:v>58</c:v>
                </c:pt>
                <c:pt idx="6746">
                  <c:v>58</c:v>
                </c:pt>
                <c:pt idx="6747">
                  <c:v>58</c:v>
                </c:pt>
                <c:pt idx="6748">
                  <c:v>58</c:v>
                </c:pt>
                <c:pt idx="6749">
                  <c:v>58</c:v>
                </c:pt>
                <c:pt idx="6750">
                  <c:v>58</c:v>
                </c:pt>
                <c:pt idx="6751">
                  <c:v>58</c:v>
                </c:pt>
                <c:pt idx="6752">
                  <c:v>58</c:v>
                </c:pt>
                <c:pt idx="6753">
                  <c:v>58</c:v>
                </c:pt>
                <c:pt idx="6754">
                  <c:v>58</c:v>
                </c:pt>
                <c:pt idx="6755">
                  <c:v>58</c:v>
                </c:pt>
                <c:pt idx="6756">
                  <c:v>58</c:v>
                </c:pt>
                <c:pt idx="6757">
                  <c:v>58</c:v>
                </c:pt>
                <c:pt idx="6758">
                  <c:v>58</c:v>
                </c:pt>
                <c:pt idx="6759">
                  <c:v>58</c:v>
                </c:pt>
                <c:pt idx="6760">
                  <c:v>58</c:v>
                </c:pt>
                <c:pt idx="6761">
                  <c:v>58</c:v>
                </c:pt>
                <c:pt idx="6762">
                  <c:v>58</c:v>
                </c:pt>
                <c:pt idx="6763">
                  <c:v>58</c:v>
                </c:pt>
                <c:pt idx="6764">
                  <c:v>58</c:v>
                </c:pt>
                <c:pt idx="6765">
                  <c:v>58</c:v>
                </c:pt>
                <c:pt idx="6766">
                  <c:v>58</c:v>
                </c:pt>
                <c:pt idx="6767">
                  <c:v>58</c:v>
                </c:pt>
                <c:pt idx="6768">
                  <c:v>58</c:v>
                </c:pt>
                <c:pt idx="6769">
                  <c:v>58</c:v>
                </c:pt>
                <c:pt idx="6770">
                  <c:v>58</c:v>
                </c:pt>
                <c:pt idx="6771">
                  <c:v>58</c:v>
                </c:pt>
                <c:pt idx="6772">
                  <c:v>58</c:v>
                </c:pt>
                <c:pt idx="6773">
                  <c:v>58</c:v>
                </c:pt>
                <c:pt idx="6774">
                  <c:v>58</c:v>
                </c:pt>
                <c:pt idx="6775">
                  <c:v>58</c:v>
                </c:pt>
                <c:pt idx="6776">
                  <c:v>58</c:v>
                </c:pt>
                <c:pt idx="6777">
                  <c:v>58</c:v>
                </c:pt>
                <c:pt idx="6778">
                  <c:v>58</c:v>
                </c:pt>
                <c:pt idx="6779">
                  <c:v>58</c:v>
                </c:pt>
                <c:pt idx="6780">
                  <c:v>58</c:v>
                </c:pt>
                <c:pt idx="6781">
                  <c:v>58</c:v>
                </c:pt>
                <c:pt idx="6782">
                  <c:v>58</c:v>
                </c:pt>
                <c:pt idx="6783">
                  <c:v>58</c:v>
                </c:pt>
                <c:pt idx="6784">
                  <c:v>58</c:v>
                </c:pt>
                <c:pt idx="6785">
                  <c:v>58</c:v>
                </c:pt>
                <c:pt idx="6786">
                  <c:v>58</c:v>
                </c:pt>
                <c:pt idx="6787">
                  <c:v>58</c:v>
                </c:pt>
                <c:pt idx="6788">
                  <c:v>58</c:v>
                </c:pt>
                <c:pt idx="6789">
                  <c:v>58</c:v>
                </c:pt>
                <c:pt idx="6790">
                  <c:v>58</c:v>
                </c:pt>
                <c:pt idx="6791">
                  <c:v>58</c:v>
                </c:pt>
                <c:pt idx="6792">
                  <c:v>58</c:v>
                </c:pt>
                <c:pt idx="6793">
                  <c:v>58</c:v>
                </c:pt>
                <c:pt idx="6794">
                  <c:v>58</c:v>
                </c:pt>
                <c:pt idx="6795">
                  <c:v>58</c:v>
                </c:pt>
                <c:pt idx="6796">
                  <c:v>58</c:v>
                </c:pt>
                <c:pt idx="6797">
                  <c:v>58</c:v>
                </c:pt>
                <c:pt idx="6798">
                  <c:v>58</c:v>
                </c:pt>
                <c:pt idx="6799">
                  <c:v>58</c:v>
                </c:pt>
                <c:pt idx="6800">
                  <c:v>58</c:v>
                </c:pt>
                <c:pt idx="6801">
                  <c:v>58</c:v>
                </c:pt>
                <c:pt idx="6802">
                  <c:v>58</c:v>
                </c:pt>
                <c:pt idx="6803">
                  <c:v>58</c:v>
                </c:pt>
                <c:pt idx="6804">
                  <c:v>58</c:v>
                </c:pt>
                <c:pt idx="6805">
                  <c:v>58</c:v>
                </c:pt>
                <c:pt idx="6806">
                  <c:v>58</c:v>
                </c:pt>
                <c:pt idx="6807">
                  <c:v>58</c:v>
                </c:pt>
                <c:pt idx="6808">
                  <c:v>58</c:v>
                </c:pt>
                <c:pt idx="6809">
                  <c:v>58</c:v>
                </c:pt>
                <c:pt idx="6810">
                  <c:v>58</c:v>
                </c:pt>
                <c:pt idx="6811">
                  <c:v>58</c:v>
                </c:pt>
                <c:pt idx="6812">
                  <c:v>58</c:v>
                </c:pt>
                <c:pt idx="6813">
                  <c:v>58</c:v>
                </c:pt>
                <c:pt idx="6814">
                  <c:v>58</c:v>
                </c:pt>
                <c:pt idx="6815">
                  <c:v>58</c:v>
                </c:pt>
                <c:pt idx="6816">
                  <c:v>58</c:v>
                </c:pt>
                <c:pt idx="6817">
                  <c:v>58</c:v>
                </c:pt>
                <c:pt idx="6818">
                  <c:v>58</c:v>
                </c:pt>
                <c:pt idx="6819">
                  <c:v>58</c:v>
                </c:pt>
                <c:pt idx="6820">
                  <c:v>58</c:v>
                </c:pt>
                <c:pt idx="6821">
                  <c:v>58</c:v>
                </c:pt>
                <c:pt idx="6822">
                  <c:v>58</c:v>
                </c:pt>
                <c:pt idx="6823">
                  <c:v>58</c:v>
                </c:pt>
                <c:pt idx="6824">
                  <c:v>58</c:v>
                </c:pt>
                <c:pt idx="6825">
                  <c:v>58</c:v>
                </c:pt>
                <c:pt idx="6826">
                  <c:v>58</c:v>
                </c:pt>
                <c:pt idx="6827">
                  <c:v>58</c:v>
                </c:pt>
                <c:pt idx="6828">
                  <c:v>58</c:v>
                </c:pt>
                <c:pt idx="6829">
                  <c:v>58</c:v>
                </c:pt>
                <c:pt idx="6830">
                  <c:v>57</c:v>
                </c:pt>
                <c:pt idx="6831">
                  <c:v>57</c:v>
                </c:pt>
                <c:pt idx="6832">
                  <c:v>57</c:v>
                </c:pt>
                <c:pt idx="6833">
                  <c:v>57</c:v>
                </c:pt>
                <c:pt idx="6834">
                  <c:v>57</c:v>
                </c:pt>
                <c:pt idx="6835">
                  <c:v>57</c:v>
                </c:pt>
                <c:pt idx="6836">
                  <c:v>57</c:v>
                </c:pt>
                <c:pt idx="6837">
                  <c:v>57</c:v>
                </c:pt>
                <c:pt idx="6838">
                  <c:v>57</c:v>
                </c:pt>
                <c:pt idx="6839">
                  <c:v>57</c:v>
                </c:pt>
                <c:pt idx="6840">
                  <c:v>57</c:v>
                </c:pt>
                <c:pt idx="6841">
                  <c:v>57</c:v>
                </c:pt>
                <c:pt idx="6842">
                  <c:v>57</c:v>
                </c:pt>
                <c:pt idx="6843">
                  <c:v>57</c:v>
                </c:pt>
                <c:pt idx="6844">
                  <c:v>57</c:v>
                </c:pt>
                <c:pt idx="6845">
                  <c:v>57</c:v>
                </c:pt>
                <c:pt idx="6846">
                  <c:v>57</c:v>
                </c:pt>
                <c:pt idx="6847">
                  <c:v>57</c:v>
                </c:pt>
                <c:pt idx="6848">
                  <c:v>57</c:v>
                </c:pt>
                <c:pt idx="6849">
                  <c:v>57</c:v>
                </c:pt>
                <c:pt idx="6850">
                  <c:v>57</c:v>
                </c:pt>
                <c:pt idx="6851">
                  <c:v>57</c:v>
                </c:pt>
                <c:pt idx="6852">
                  <c:v>57</c:v>
                </c:pt>
                <c:pt idx="6853">
                  <c:v>57</c:v>
                </c:pt>
                <c:pt idx="6854">
                  <c:v>57</c:v>
                </c:pt>
                <c:pt idx="6855">
                  <c:v>57</c:v>
                </c:pt>
                <c:pt idx="6856">
                  <c:v>57</c:v>
                </c:pt>
                <c:pt idx="6857">
                  <c:v>57</c:v>
                </c:pt>
                <c:pt idx="6858">
                  <c:v>57</c:v>
                </c:pt>
                <c:pt idx="6859">
                  <c:v>57</c:v>
                </c:pt>
                <c:pt idx="6860">
                  <c:v>57</c:v>
                </c:pt>
                <c:pt idx="6861">
                  <c:v>57</c:v>
                </c:pt>
                <c:pt idx="6862">
                  <c:v>57</c:v>
                </c:pt>
                <c:pt idx="6863">
                  <c:v>57</c:v>
                </c:pt>
                <c:pt idx="6864">
                  <c:v>57</c:v>
                </c:pt>
                <c:pt idx="6865">
                  <c:v>57</c:v>
                </c:pt>
                <c:pt idx="6866">
                  <c:v>57</c:v>
                </c:pt>
                <c:pt idx="6867">
                  <c:v>57</c:v>
                </c:pt>
                <c:pt idx="6868">
                  <c:v>57</c:v>
                </c:pt>
                <c:pt idx="6869">
                  <c:v>57</c:v>
                </c:pt>
                <c:pt idx="6870">
                  <c:v>57</c:v>
                </c:pt>
                <c:pt idx="6871">
                  <c:v>57</c:v>
                </c:pt>
                <c:pt idx="6872">
                  <c:v>57</c:v>
                </c:pt>
                <c:pt idx="6873">
                  <c:v>57</c:v>
                </c:pt>
                <c:pt idx="6874">
                  <c:v>57</c:v>
                </c:pt>
                <c:pt idx="6875">
                  <c:v>57</c:v>
                </c:pt>
                <c:pt idx="6876">
                  <c:v>57</c:v>
                </c:pt>
                <c:pt idx="6877">
                  <c:v>57</c:v>
                </c:pt>
                <c:pt idx="6878">
                  <c:v>57</c:v>
                </c:pt>
                <c:pt idx="6879">
                  <c:v>57</c:v>
                </c:pt>
                <c:pt idx="6880">
                  <c:v>57</c:v>
                </c:pt>
                <c:pt idx="6881">
                  <c:v>57</c:v>
                </c:pt>
                <c:pt idx="6882">
                  <c:v>57</c:v>
                </c:pt>
                <c:pt idx="6883">
                  <c:v>57</c:v>
                </c:pt>
                <c:pt idx="6884">
                  <c:v>57</c:v>
                </c:pt>
                <c:pt idx="6885">
                  <c:v>57</c:v>
                </c:pt>
                <c:pt idx="6886">
                  <c:v>57</c:v>
                </c:pt>
                <c:pt idx="6887">
                  <c:v>57</c:v>
                </c:pt>
                <c:pt idx="6888">
                  <c:v>57</c:v>
                </c:pt>
                <c:pt idx="6889">
                  <c:v>57</c:v>
                </c:pt>
                <c:pt idx="6890">
                  <c:v>57</c:v>
                </c:pt>
                <c:pt idx="6891">
                  <c:v>57</c:v>
                </c:pt>
                <c:pt idx="6892">
                  <c:v>57</c:v>
                </c:pt>
                <c:pt idx="6893">
                  <c:v>57</c:v>
                </c:pt>
                <c:pt idx="6894">
                  <c:v>57</c:v>
                </c:pt>
                <c:pt idx="6895">
                  <c:v>57</c:v>
                </c:pt>
                <c:pt idx="6896">
                  <c:v>57</c:v>
                </c:pt>
                <c:pt idx="6897">
                  <c:v>57</c:v>
                </c:pt>
                <c:pt idx="6898">
                  <c:v>56</c:v>
                </c:pt>
                <c:pt idx="6899">
                  <c:v>56</c:v>
                </c:pt>
                <c:pt idx="6900">
                  <c:v>56</c:v>
                </c:pt>
                <c:pt idx="6901">
                  <c:v>56</c:v>
                </c:pt>
                <c:pt idx="6902">
                  <c:v>56</c:v>
                </c:pt>
                <c:pt idx="6903">
                  <c:v>56</c:v>
                </c:pt>
                <c:pt idx="6904">
                  <c:v>56</c:v>
                </c:pt>
                <c:pt idx="6905">
                  <c:v>56</c:v>
                </c:pt>
                <c:pt idx="6906">
                  <c:v>56</c:v>
                </c:pt>
                <c:pt idx="6907">
                  <c:v>56</c:v>
                </c:pt>
                <c:pt idx="6908">
                  <c:v>56</c:v>
                </c:pt>
                <c:pt idx="6909">
                  <c:v>56</c:v>
                </c:pt>
                <c:pt idx="6910">
                  <c:v>56</c:v>
                </c:pt>
                <c:pt idx="6911">
                  <c:v>56</c:v>
                </c:pt>
                <c:pt idx="6912">
                  <c:v>56</c:v>
                </c:pt>
                <c:pt idx="6913">
                  <c:v>56</c:v>
                </c:pt>
                <c:pt idx="6914">
                  <c:v>56</c:v>
                </c:pt>
                <c:pt idx="6915">
                  <c:v>56</c:v>
                </c:pt>
                <c:pt idx="6916">
                  <c:v>56</c:v>
                </c:pt>
                <c:pt idx="6917">
                  <c:v>56</c:v>
                </c:pt>
                <c:pt idx="6918">
                  <c:v>56</c:v>
                </c:pt>
                <c:pt idx="6919">
                  <c:v>56</c:v>
                </c:pt>
                <c:pt idx="6920">
                  <c:v>56</c:v>
                </c:pt>
                <c:pt idx="6921">
                  <c:v>56</c:v>
                </c:pt>
                <c:pt idx="6922">
                  <c:v>56</c:v>
                </c:pt>
                <c:pt idx="6923">
                  <c:v>56</c:v>
                </c:pt>
                <c:pt idx="6924">
                  <c:v>56</c:v>
                </c:pt>
                <c:pt idx="6925">
                  <c:v>56</c:v>
                </c:pt>
                <c:pt idx="6926">
                  <c:v>56</c:v>
                </c:pt>
                <c:pt idx="6927">
                  <c:v>56</c:v>
                </c:pt>
                <c:pt idx="6928">
                  <c:v>56</c:v>
                </c:pt>
                <c:pt idx="6929">
                  <c:v>56</c:v>
                </c:pt>
                <c:pt idx="6930">
                  <c:v>56</c:v>
                </c:pt>
                <c:pt idx="6931">
                  <c:v>56</c:v>
                </c:pt>
                <c:pt idx="6932">
                  <c:v>56</c:v>
                </c:pt>
                <c:pt idx="6933">
                  <c:v>56</c:v>
                </c:pt>
                <c:pt idx="6934">
                  <c:v>56</c:v>
                </c:pt>
                <c:pt idx="6935">
                  <c:v>56</c:v>
                </c:pt>
                <c:pt idx="6936">
                  <c:v>56</c:v>
                </c:pt>
                <c:pt idx="6937">
                  <c:v>56</c:v>
                </c:pt>
                <c:pt idx="6938">
                  <c:v>56</c:v>
                </c:pt>
                <c:pt idx="6939">
                  <c:v>56</c:v>
                </c:pt>
                <c:pt idx="6940">
                  <c:v>56</c:v>
                </c:pt>
                <c:pt idx="6941">
                  <c:v>56</c:v>
                </c:pt>
                <c:pt idx="6942">
                  <c:v>56</c:v>
                </c:pt>
                <c:pt idx="6943">
                  <c:v>56</c:v>
                </c:pt>
                <c:pt idx="6944">
                  <c:v>56</c:v>
                </c:pt>
                <c:pt idx="6945">
                  <c:v>56</c:v>
                </c:pt>
                <c:pt idx="6946">
                  <c:v>56</c:v>
                </c:pt>
                <c:pt idx="6947">
                  <c:v>56</c:v>
                </c:pt>
                <c:pt idx="6948">
                  <c:v>56</c:v>
                </c:pt>
                <c:pt idx="6949">
                  <c:v>56</c:v>
                </c:pt>
                <c:pt idx="6950">
                  <c:v>56</c:v>
                </c:pt>
                <c:pt idx="6951">
                  <c:v>56</c:v>
                </c:pt>
                <c:pt idx="6952">
                  <c:v>56</c:v>
                </c:pt>
                <c:pt idx="6953">
                  <c:v>56</c:v>
                </c:pt>
                <c:pt idx="6954">
                  <c:v>56</c:v>
                </c:pt>
                <c:pt idx="6955">
                  <c:v>56</c:v>
                </c:pt>
                <c:pt idx="6956">
                  <c:v>56</c:v>
                </c:pt>
                <c:pt idx="6957">
                  <c:v>56</c:v>
                </c:pt>
                <c:pt idx="6958">
                  <c:v>56</c:v>
                </c:pt>
                <c:pt idx="6959">
                  <c:v>56</c:v>
                </c:pt>
                <c:pt idx="6960">
                  <c:v>56</c:v>
                </c:pt>
                <c:pt idx="6961">
                  <c:v>56</c:v>
                </c:pt>
                <c:pt idx="6962">
                  <c:v>56</c:v>
                </c:pt>
                <c:pt idx="6963">
                  <c:v>56</c:v>
                </c:pt>
                <c:pt idx="6964">
                  <c:v>56</c:v>
                </c:pt>
                <c:pt idx="6965">
                  <c:v>56</c:v>
                </c:pt>
                <c:pt idx="6966">
                  <c:v>56</c:v>
                </c:pt>
                <c:pt idx="6967">
                  <c:v>56</c:v>
                </c:pt>
                <c:pt idx="6968">
                  <c:v>56</c:v>
                </c:pt>
                <c:pt idx="6969">
                  <c:v>56</c:v>
                </c:pt>
                <c:pt idx="6970">
                  <c:v>56</c:v>
                </c:pt>
                <c:pt idx="6971">
                  <c:v>56</c:v>
                </c:pt>
                <c:pt idx="6972">
                  <c:v>56</c:v>
                </c:pt>
                <c:pt idx="6973">
                  <c:v>56</c:v>
                </c:pt>
                <c:pt idx="6974">
                  <c:v>56</c:v>
                </c:pt>
                <c:pt idx="6975">
                  <c:v>56</c:v>
                </c:pt>
                <c:pt idx="6976">
                  <c:v>56</c:v>
                </c:pt>
                <c:pt idx="6977">
                  <c:v>56</c:v>
                </c:pt>
                <c:pt idx="6978">
                  <c:v>56</c:v>
                </c:pt>
                <c:pt idx="6979">
                  <c:v>56</c:v>
                </c:pt>
                <c:pt idx="6980">
                  <c:v>56</c:v>
                </c:pt>
                <c:pt idx="6981">
                  <c:v>56</c:v>
                </c:pt>
                <c:pt idx="6982">
                  <c:v>56</c:v>
                </c:pt>
                <c:pt idx="6983">
                  <c:v>56</c:v>
                </c:pt>
                <c:pt idx="6984">
                  <c:v>56</c:v>
                </c:pt>
                <c:pt idx="6985">
                  <c:v>56</c:v>
                </c:pt>
                <c:pt idx="6986">
                  <c:v>56</c:v>
                </c:pt>
                <c:pt idx="6987">
                  <c:v>56</c:v>
                </c:pt>
                <c:pt idx="6988">
                  <c:v>56</c:v>
                </c:pt>
                <c:pt idx="6989">
                  <c:v>56</c:v>
                </c:pt>
                <c:pt idx="6990">
                  <c:v>56</c:v>
                </c:pt>
                <c:pt idx="6991">
                  <c:v>56</c:v>
                </c:pt>
                <c:pt idx="6992">
                  <c:v>56</c:v>
                </c:pt>
                <c:pt idx="6993">
                  <c:v>56</c:v>
                </c:pt>
                <c:pt idx="6994">
                  <c:v>56</c:v>
                </c:pt>
                <c:pt idx="6995">
                  <c:v>56</c:v>
                </c:pt>
                <c:pt idx="6996">
                  <c:v>56</c:v>
                </c:pt>
                <c:pt idx="6997">
                  <c:v>56</c:v>
                </c:pt>
                <c:pt idx="6998">
                  <c:v>56</c:v>
                </c:pt>
                <c:pt idx="6999">
                  <c:v>56</c:v>
                </c:pt>
                <c:pt idx="7000">
                  <c:v>56</c:v>
                </c:pt>
                <c:pt idx="7001">
                  <c:v>56</c:v>
                </c:pt>
                <c:pt idx="7002">
                  <c:v>56</c:v>
                </c:pt>
                <c:pt idx="7003">
                  <c:v>56</c:v>
                </c:pt>
                <c:pt idx="7004">
                  <c:v>56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56</c:v>
                </c:pt>
                <c:pt idx="7015">
                  <c:v>56</c:v>
                </c:pt>
                <c:pt idx="7016">
                  <c:v>56</c:v>
                </c:pt>
                <c:pt idx="7017">
                  <c:v>56</c:v>
                </c:pt>
                <c:pt idx="7018">
                  <c:v>56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56</c:v>
                </c:pt>
                <c:pt idx="7023">
                  <c:v>56</c:v>
                </c:pt>
                <c:pt idx="7024">
                  <c:v>56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56</c:v>
                </c:pt>
                <c:pt idx="7032">
                  <c:v>56</c:v>
                </c:pt>
                <c:pt idx="7033">
                  <c:v>56</c:v>
                </c:pt>
                <c:pt idx="7034">
                  <c:v>56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56</c:v>
                </c:pt>
                <c:pt idx="7039">
                  <c:v>56</c:v>
                </c:pt>
                <c:pt idx="7040">
                  <c:v>56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56</c:v>
                </c:pt>
                <c:pt idx="7045">
                  <c:v>56</c:v>
                </c:pt>
                <c:pt idx="7046">
                  <c:v>56</c:v>
                </c:pt>
                <c:pt idx="7047">
                  <c:v>56</c:v>
                </c:pt>
                <c:pt idx="7048">
                  <c:v>56</c:v>
                </c:pt>
                <c:pt idx="7049">
                  <c:v>56</c:v>
                </c:pt>
                <c:pt idx="7050">
                  <c:v>56</c:v>
                </c:pt>
                <c:pt idx="7051">
                  <c:v>56</c:v>
                </c:pt>
                <c:pt idx="7052">
                  <c:v>56</c:v>
                </c:pt>
                <c:pt idx="7053">
                  <c:v>56</c:v>
                </c:pt>
                <c:pt idx="7054">
                  <c:v>56</c:v>
                </c:pt>
                <c:pt idx="7055">
                  <c:v>56</c:v>
                </c:pt>
                <c:pt idx="7056">
                  <c:v>56</c:v>
                </c:pt>
                <c:pt idx="7057">
                  <c:v>56</c:v>
                </c:pt>
                <c:pt idx="7058">
                  <c:v>56</c:v>
                </c:pt>
                <c:pt idx="7059">
                  <c:v>56</c:v>
                </c:pt>
                <c:pt idx="7060">
                  <c:v>56</c:v>
                </c:pt>
                <c:pt idx="7061">
                  <c:v>56</c:v>
                </c:pt>
                <c:pt idx="7062">
                  <c:v>56</c:v>
                </c:pt>
                <c:pt idx="7063">
                  <c:v>56</c:v>
                </c:pt>
                <c:pt idx="7064">
                  <c:v>56</c:v>
                </c:pt>
                <c:pt idx="7065">
                  <c:v>56</c:v>
                </c:pt>
                <c:pt idx="7066">
                  <c:v>56</c:v>
                </c:pt>
                <c:pt idx="7067">
                  <c:v>56</c:v>
                </c:pt>
                <c:pt idx="7068">
                  <c:v>56</c:v>
                </c:pt>
                <c:pt idx="7069">
                  <c:v>56</c:v>
                </c:pt>
                <c:pt idx="7070">
                  <c:v>56</c:v>
                </c:pt>
                <c:pt idx="7071">
                  <c:v>56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56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56</c:v>
                </c:pt>
                <c:pt idx="7085">
                  <c:v>56</c:v>
                </c:pt>
                <c:pt idx="7086">
                  <c:v>56</c:v>
                </c:pt>
                <c:pt idx="7087">
                  <c:v>55</c:v>
                </c:pt>
                <c:pt idx="7088">
                  <c:v>56</c:v>
                </c:pt>
                <c:pt idx="7089">
                  <c:v>55</c:v>
                </c:pt>
                <c:pt idx="7090">
                  <c:v>55</c:v>
                </c:pt>
                <c:pt idx="7091">
                  <c:v>56</c:v>
                </c:pt>
                <c:pt idx="7092">
                  <c:v>56</c:v>
                </c:pt>
                <c:pt idx="7093">
                  <c:v>55</c:v>
                </c:pt>
                <c:pt idx="7094">
                  <c:v>55</c:v>
                </c:pt>
                <c:pt idx="7095">
                  <c:v>55</c:v>
                </c:pt>
                <c:pt idx="7096">
                  <c:v>55</c:v>
                </c:pt>
                <c:pt idx="7097">
                  <c:v>55</c:v>
                </c:pt>
                <c:pt idx="7098">
                  <c:v>55</c:v>
                </c:pt>
                <c:pt idx="7099">
                  <c:v>55</c:v>
                </c:pt>
                <c:pt idx="7100">
                  <c:v>55</c:v>
                </c:pt>
                <c:pt idx="7101">
                  <c:v>55</c:v>
                </c:pt>
                <c:pt idx="7102">
                  <c:v>55</c:v>
                </c:pt>
                <c:pt idx="7103">
                  <c:v>55</c:v>
                </c:pt>
                <c:pt idx="7104">
                  <c:v>55</c:v>
                </c:pt>
                <c:pt idx="7105">
                  <c:v>55</c:v>
                </c:pt>
                <c:pt idx="7106">
                  <c:v>55</c:v>
                </c:pt>
                <c:pt idx="7107">
                  <c:v>55</c:v>
                </c:pt>
                <c:pt idx="7108">
                  <c:v>55</c:v>
                </c:pt>
                <c:pt idx="7109">
                  <c:v>55</c:v>
                </c:pt>
                <c:pt idx="7110">
                  <c:v>55</c:v>
                </c:pt>
                <c:pt idx="7111">
                  <c:v>55</c:v>
                </c:pt>
                <c:pt idx="7112">
                  <c:v>55</c:v>
                </c:pt>
                <c:pt idx="7113">
                  <c:v>55</c:v>
                </c:pt>
                <c:pt idx="7114">
                  <c:v>55</c:v>
                </c:pt>
                <c:pt idx="7115">
                  <c:v>55</c:v>
                </c:pt>
                <c:pt idx="7116">
                  <c:v>55</c:v>
                </c:pt>
                <c:pt idx="7117">
                  <c:v>55</c:v>
                </c:pt>
                <c:pt idx="7118">
                  <c:v>55</c:v>
                </c:pt>
                <c:pt idx="7119">
                  <c:v>55</c:v>
                </c:pt>
                <c:pt idx="7120">
                  <c:v>55</c:v>
                </c:pt>
                <c:pt idx="7121">
                  <c:v>55</c:v>
                </c:pt>
                <c:pt idx="7122">
                  <c:v>55</c:v>
                </c:pt>
                <c:pt idx="7123">
                  <c:v>55</c:v>
                </c:pt>
                <c:pt idx="7124">
                  <c:v>55</c:v>
                </c:pt>
                <c:pt idx="7125">
                  <c:v>55</c:v>
                </c:pt>
                <c:pt idx="7126">
                  <c:v>55</c:v>
                </c:pt>
                <c:pt idx="7127">
                  <c:v>55</c:v>
                </c:pt>
                <c:pt idx="7128">
                  <c:v>55</c:v>
                </c:pt>
                <c:pt idx="7129">
                  <c:v>55</c:v>
                </c:pt>
                <c:pt idx="7130">
                  <c:v>55</c:v>
                </c:pt>
                <c:pt idx="7131">
                  <c:v>55</c:v>
                </c:pt>
                <c:pt idx="7132">
                  <c:v>55</c:v>
                </c:pt>
                <c:pt idx="7133">
                  <c:v>55</c:v>
                </c:pt>
                <c:pt idx="7134">
                  <c:v>55</c:v>
                </c:pt>
                <c:pt idx="7135">
                  <c:v>55</c:v>
                </c:pt>
                <c:pt idx="7136">
                  <c:v>55</c:v>
                </c:pt>
                <c:pt idx="7137">
                  <c:v>55</c:v>
                </c:pt>
                <c:pt idx="7138">
                  <c:v>55</c:v>
                </c:pt>
                <c:pt idx="7139">
                  <c:v>55</c:v>
                </c:pt>
                <c:pt idx="7140">
                  <c:v>55</c:v>
                </c:pt>
                <c:pt idx="7141">
                  <c:v>55</c:v>
                </c:pt>
                <c:pt idx="7142">
                  <c:v>55</c:v>
                </c:pt>
                <c:pt idx="7143">
                  <c:v>55</c:v>
                </c:pt>
                <c:pt idx="7144">
                  <c:v>55</c:v>
                </c:pt>
                <c:pt idx="7145">
                  <c:v>55</c:v>
                </c:pt>
                <c:pt idx="7146">
                  <c:v>55</c:v>
                </c:pt>
                <c:pt idx="7147">
                  <c:v>55</c:v>
                </c:pt>
                <c:pt idx="7148">
                  <c:v>55</c:v>
                </c:pt>
                <c:pt idx="7149">
                  <c:v>55</c:v>
                </c:pt>
                <c:pt idx="7150">
                  <c:v>55</c:v>
                </c:pt>
                <c:pt idx="7151">
                  <c:v>55</c:v>
                </c:pt>
                <c:pt idx="7152">
                  <c:v>55</c:v>
                </c:pt>
                <c:pt idx="7153">
                  <c:v>55</c:v>
                </c:pt>
                <c:pt idx="7154">
                  <c:v>55</c:v>
                </c:pt>
                <c:pt idx="7155">
                  <c:v>55</c:v>
                </c:pt>
                <c:pt idx="7156">
                  <c:v>55</c:v>
                </c:pt>
                <c:pt idx="7157">
                  <c:v>55</c:v>
                </c:pt>
                <c:pt idx="7158">
                  <c:v>55</c:v>
                </c:pt>
                <c:pt idx="7159">
                  <c:v>55</c:v>
                </c:pt>
                <c:pt idx="7160">
                  <c:v>55</c:v>
                </c:pt>
                <c:pt idx="7161">
                  <c:v>55</c:v>
                </c:pt>
                <c:pt idx="7162">
                  <c:v>55</c:v>
                </c:pt>
                <c:pt idx="7163">
                  <c:v>55</c:v>
                </c:pt>
                <c:pt idx="7164">
                  <c:v>55</c:v>
                </c:pt>
                <c:pt idx="7165">
                  <c:v>56</c:v>
                </c:pt>
                <c:pt idx="7166">
                  <c:v>56</c:v>
                </c:pt>
                <c:pt idx="7167">
                  <c:v>55</c:v>
                </c:pt>
                <c:pt idx="7168">
                  <c:v>55</c:v>
                </c:pt>
                <c:pt idx="7169">
                  <c:v>55</c:v>
                </c:pt>
                <c:pt idx="7170">
                  <c:v>55</c:v>
                </c:pt>
                <c:pt idx="7171">
                  <c:v>55</c:v>
                </c:pt>
                <c:pt idx="7172">
                  <c:v>55</c:v>
                </c:pt>
                <c:pt idx="7173">
                  <c:v>55</c:v>
                </c:pt>
                <c:pt idx="7174">
                  <c:v>55</c:v>
                </c:pt>
                <c:pt idx="7175">
                  <c:v>55</c:v>
                </c:pt>
                <c:pt idx="7176">
                  <c:v>55</c:v>
                </c:pt>
                <c:pt idx="7177">
                  <c:v>55</c:v>
                </c:pt>
                <c:pt idx="7178">
                  <c:v>55</c:v>
                </c:pt>
                <c:pt idx="7179">
                  <c:v>55</c:v>
                </c:pt>
                <c:pt idx="7180">
                  <c:v>55</c:v>
                </c:pt>
                <c:pt idx="7181">
                  <c:v>55</c:v>
                </c:pt>
                <c:pt idx="7182">
                  <c:v>55</c:v>
                </c:pt>
                <c:pt idx="7183">
                  <c:v>55</c:v>
                </c:pt>
                <c:pt idx="7184">
                  <c:v>55</c:v>
                </c:pt>
                <c:pt idx="7185">
                  <c:v>55</c:v>
                </c:pt>
                <c:pt idx="7186">
                  <c:v>55</c:v>
                </c:pt>
                <c:pt idx="7187">
                  <c:v>55</c:v>
                </c:pt>
                <c:pt idx="7188">
                  <c:v>55</c:v>
                </c:pt>
                <c:pt idx="7189">
                  <c:v>55</c:v>
                </c:pt>
                <c:pt idx="7190">
                  <c:v>55</c:v>
                </c:pt>
                <c:pt idx="7191">
                  <c:v>55</c:v>
                </c:pt>
                <c:pt idx="7192">
                  <c:v>55</c:v>
                </c:pt>
                <c:pt idx="7193">
                  <c:v>55</c:v>
                </c:pt>
                <c:pt idx="7194">
                  <c:v>55</c:v>
                </c:pt>
                <c:pt idx="7195">
                  <c:v>55</c:v>
                </c:pt>
                <c:pt idx="7196">
                  <c:v>55</c:v>
                </c:pt>
                <c:pt idx="7197">
                  <c:v>55</c:v>
                </c:pt>
                <c:pt idx="7198">
                  <c:v>54</c:v>
                </c:pt>
                <c:pt idx="7199">
                  <c:v>54</c:v>
                </c:pt>
                <c:pt idx="7200">
                  <c:v>54</c:v>
                </c:pt>
                <c:pt idx="7201">
                  <c:v>54</c:v>
                </c:pt>
                <c:pt idx="7202">
                  <c:v>54</c:v>
                </c:pt>
                <c:pt idx="7203">
                  <c:v>54</c:v>
                </c:pt>
                <c:pt idx="7204">
                  <c:v>54</c:v>
                </c:pt>
                <c:pt idx="7205">
                  <c:v>54</c:v>
                </c:pt>
                <c:pt idx="7206">
                  <c:v>54</c:v>
                </c:pt>
                <c:pt idx="7207">
                  <c:v>54</c:v>
                </c:pt>
                <c:pt idx="7208">
                  <c:v>54</c:v>
                </c:pt>
                <c:pt idx="7209">
                  <c:v>54</c:v>
                </c:pt>
                <c:pt idx="7210">
                  <c:v>54</c:v>
                </c:pt>
                <c:pt idx="7211">
                  <c:v>54</c:v>
                </c:pt>
                <c:pt idx="7212">
                  <c:v>54</c:v>
                </c:pt>
                <c:pt idx="7213">
                  <c:v>54</c:v>
                </c:pt>
                <c:pt idx="7214">
                  <c:v>54</c:v>
                </c:pt>
                <c:pt idx="7215">
                  <c:v>54</c:v>
                </c:pt>
                <c:pt idx="7216">
                  <c:v>54</c:v>
                </c:pt>
                <c:pt idx="7217">
                  <c:v>54</c:v>
                </c:pt>
                <c:pt idx="7218">
                  <c:v>54</c:v>
                </c:pt>
                <c:pt idx="7219">
                  <c:v>54</c:v>
                </c:pt>
                <c:pt idx="7220">
                  <c:v>54</c:v>
                </c:pt>
                <c:pt idx="7221">
                  <c:v>54</c:v>
                </c:pt>
                <c:pt idx="7222">
                  <c:v>54</c:v>
                </c:pt>
                <c:pt idx="7223">
                  <c:v>54</c:v>
                </c:pt>
                <c:pt idx="7224">
                  <c:v>54</c:v>
                </c:pt>
                <c:pt idx="7225">
                  <c:v>54</c:v>
                </c:pt>
                <c:pt idx="7226">
                  <c:v>54</c:v>
                </c:pt>
                <c:pt idx="7227">
                  <c:v>54</c:v>
                </c:pt>
                <c:pt idx="7228">
                  <c:v>54</c:v>
                </c:pt>
                <c:pt idx="7229">
                  <c:v>55</c:v>
                </c:pt>
                <c:pt idx="7230">
                  <c:v>54</c:v>
                </c:pt>
                <c:pt idx="7231">
                  <c:v>54</c:v>
                </c:pt>
                <c:pt idx="7232">
                  <c:v>54</c:v>
                </c:pt>
                <c:pt idx="7233">
                  <c:v>54</c:v>
                </c:pt>
                <c:pt idx="7234">
                  <c:v>54</c:v>
                </c:pt>
                <c:pt idx="7235">
                  <c:v>54</c:v>
                </c:pt>
                <c:pt idx="7236">
                  <c:v>54</c:v>
                </c:pt>
                <c:pt idx="7237">
                  <c:v>54</c:v>
                </c:pt>
                <c:pt idx="7238">
                  <c:v>54</c:v>
                </c:pt>
                <c:pt idx="7239">
                  <c:v>54</c:v>
                </c:pt>
                <c:pt idx="7240">
                  <c:v>54</c:v>
                </c:pt>
                <c:pt idx="7241">
                  <c:v>54</c:v>
                </c:pt>
                <c:pt idx="7242">
                  <c:v>54</c:v>
                </c:pt>
                <c:pt idx="7243">
                  <c:v>54</c:v>
                </c:pt>
                <c:pt idx="7244">
                  <c:v>54</c:v>
                </c:pt>
                <c:pt idx="7245">
                  <c:v>54</c:v>
                </c:pt>
                <c:pt idx="7246">
                  <c:v>54</c:v>
                </c:pt>
                <c:pt idx="7247">
                  <c:v>54</c:v>
                </c:pt>
                <c:pt idx="7248">
                  <c:v>54</c:v>
                </c:pt>
                <c:pt idx="7249">
                  <c:v>54</c:v>
                </c:pt>
                <c:pt idx="7250">
                  <c:v>54</c:v>
                </c:pt>
                <c:pt idx="7251">
                  <c:v>54</c:v>
                </c:pt>
                <c:pt idx="7252">
                  <c:v>54</c:v>
                </c:pt>
                <c:pt idx="7253">
                  <c:v>54</c:v>
                </c:pt>
                <c:pt idx="7254">
                  <c:v>54</c:v>
                </c:pt>
                <c:pt idx="7255">
                  <c:v>54</c:v>
                </c:pt>
                <c:pt idx="7256">
                  <c:v>54</c:v>
                </c:pt>
                <c:pt idx="7257">
                  <c:v>54</c:v>
                </c:pt>
                <c:pt idx="7258">
                  <c:v>54</c:v>
                </c:pt>
                <c:pt idx="7259">
                  <c:v>54</c:v>
                </c:pt>
                <c:pt idx="7260">
                  <c:v>54</c:v>
                </c:pt>
                <c:pt idx="7261">
                  <c:v>54</c:v>
                </c:pt>
                <c:pt idx="7262">
                  <c:v>54</c:v>
                </c:pt>
                <c:pt idx="7263">
                  <c:v>54</c:v>
                </c:pt>
                <c:pt idx="7264">
                  <c:v>54</c:v>
                </c:pt>
                <c:pt idx="7265">
                  <c:v>54</c:v>
                </c:pt>
                <c:pt idx="7266">
                  <c:v>54</c:v>
                </c:pt>
                <c:pt idx="7267">
                  <c:v>54</c:v>
                </c:pt>
                <c:pt idx="7268">
                  <c:v>54</c:v>
                </c:pt>
                <c:pt idx="7269">
                  <c:v>54</c:v>
                </c:pt>
                <c:pt idx="7270">
                  <c:v>54</c:v>
                </c:pt>
                <c:pt idx="7271">
                  <c:v>54</c:v>
                </c:pt>
                <c:pt idx="7272">
                  <c:v>54</c:v>
                </c:pt>
                <c:pt idx="7273">
                  <c:v>54</c:v>
                </c:pt>
                <c:pt idx="7274">
                  <c:v>54</c:v>
                </c:pt>
                <c:pt idx="7275">
                  <c:v>54</c:v>
                </c:pt>
                <c:pt idx="7276">
                  <c:v>54</c:v>
                </c:pt>
                <c:pt idx="7277">
                  <c:v>54</c:v>
                </c:pt>
                <c:pt idx="7278">
                  <c:v>54</c:v>
                </c:pt>
                <c:pt idx="7279">
                  <c:v>54</c:v>
                </c:pt>
                <c:pt idx="7280">
                  <c:v>54</c:v>
                </c:pt>
                <c:pt idx="7281">
                  <c:v>54</c:v>
                </c:pt>
                <c:pt idx="7282">
                  <c:v>54</c:v>
                </c:pt>
                <c:pt idx="7283">
                  <c:v>54</c:v>
                </c:pt>
                <c:pt idx="7284">
                  <c:v>54</c:v>
                </c:pt>
                <c:pt idx="7285">
                  <c:v>54</c:v>
                </c:pt>
                <c:pt idx="7286">
                  <c:v>54</c:v>
                </c:pt>
                <c:pt idx="7287">
                  <c:v>54</c:v>
                </c:pt>
                <c:pt idx="7288">
                  <c:v>54</c:v>
                </c:pt>
                <c:pt idx="7289">
                  <c:v>54</c:v>
                </c:pt>
                <c:pt idx="7290">
                  <c:v>54</c:v>
                </c:pt>
                <c:pt idx="7291">
                  <c:v>54</c:v>
                </c:pt>
                <c:pt idx="7292">
                  <c:v>54</c:v>
                </c:pt>
                <c:pt idx="7293">
                  <c:v>54</c:v>
                </c:pt>
                <c:pt idx="7294">
                  <c:v>54</c:v>
                </c:pt>
                <c:pt idx="7295">
                  <c:v>54</c:v>
                </c:pt>
                <c:pt idx="7296">
                  <c:v>54</c:v>
                </c:pt>
                <c:pt idx="7297">
                  <c:v>54</c:v>
                </c:pt>
                <c:pt idx="7298">
                  <c:v>54</c:v>
                </c:pt>
                <c:pt idx="7299">
                  <c:v>54</c:v>
                </c:pt>
                <c:pt idx="7300">
                  <c:v>54</c:v>
                </c:pt>
                <c:pt idx="7301">
                  <c:v>54</c:v>
                </c:pt>
                <c:pt idx="7302">
                  <c:v>54</c:v>
                </c:pt>
                <c:pt idx="7303">
                  <c:v>54</c:v>
                </c:pt>
                <c:pt idx="7304">
                  <c:v>54</c:v>
                </c:pt>
                <c:pt idx="7305">
                  <c:v>54</c:v>
                </c:pt>
                <c:pt idx="7306">
                  <c:v>54</c:v>
                </c:pt>
                <c:pt idx="7307">
                  <c:v>54</c:v>
                </c:pt>
                <c:pt idx="7308">
                  <c:v>54</c:v>
                </c:pt>
                <c:pt idx="7309">
                  <c:v>54</c:v>
                </c:pt>
                <c:pt idx="7310">
                  <c:v>54</c:v>
                </c:pt>
                <c:pt idx="7311">
                  <c:v>54</c:v>
                </c:pt>
                <c:pt idx="7312">
                  <c:v>54</c:v>
                </c:pt>
                <c:pt idx="7313">
                  <c:v>53</c:v>
                </c:pt>
                <c:pt idx="7314">
                  <c:v>53</c:v>
                </c:pt>
                <c:pt idx="7315">
                  <c:v>53</c:v>
                </c:pt>
                <c:pt idx="7316">
                  <c:v>53</c:v>
                </c:pt>
                <c:pt idx="7317">
                  <c:v>53</c:v>
                </c:pt>
                <c:pt idx="7318">
                  <c:v>53</c:v>
                </c:pt>
                <c:pt idx="7319">
                  <c:v>53</c:v>
                </c:pt>
                <c:pt idx="7320">
                  <c:v>53</c:v>
                </c:pt>
                <c:pt idx="7321">
                  <c:v>53</c:v>
                </c:pt>
                <c:pt idx="7322">
                  <c:v>53</c:v>
                </c:pt>
                <c:pt idx="7323">
                  <c:v>53</c:v>
                </c:pt>
                <c:pt idx="7324">
                  <c:v>53</c:v>
                </c:pt>
                <c:pt idx="7325">
                  <c:v>53</c:v>
                </c:pt>
                <c:pt idx="7326">
                  <c:v>53</c:v>
                </c:pt>
                <c:pt idx="7327">
                  <c:v>53</c:v>
                </c:pt>
                <c:pt idx="7328">
                  <c:v>53</c:v>
                </c:pt>
                <c:pt idx="7329">
                  <c:v>53</c:v>
                </c:pt>
                <c:pt idx="7330">
                  <c:v>53</c:v>
                </c:pt>
                <c:pt idx="7331">
                  <c:v>53</c:v>
                </c:pt>
                <c:pt idx="7332">
                  <c:v>53</c:v>
                </c:pt>
                <c:pt idx="7333">
                  <c:v>53</c:v>
                </c:pt>
                <c:pt idx="7334">
                  <c:v>53</c:v>
                </c:pt>
                <c:pt idx="7335">
                  <c:v>53</c:v>
                </c:pt>
                <c:pt idx="7336">
                  <c:v>53</c:v>
                </c:pt>
                <c:pt idx="7337">
                  <c:v>53</c:v>
                </c:pt>
                <c:pt idx="7338">
                  <c:v>53</c:v>
                </c:pt>
                <c:pt idx="7339">
                  <c:v>53</c:v>
                </c:pt>
                <c:pt idx="7340">
                  <c:v>53</c:v>
                </c:pt>
                <c:pt idx="7341">
                  <c:v>53</c:v>
                </c:pt>
                <c:pt idx="7342">
                  <c:v>53</c:v>
                </c:pt>
                <c:pt idx="7343">
                  <c:v>53</c:v>
                </c:pt>
                <c:pt idx="7344">
                  <c:v>53</c:v>
                </c:pt>
                <c:pt idx="7345">
                  <c:v>53</c:v>
                </c:pt>
                <c:pt idx="7346">
                  <c:v>53</c:v>
                </c:pt>
                <c:pt idx="7347">
                  <c:v>53</c:v>
                </c:pt>
                <c:pt idx="7348">
                  <c:v>53</c:v>
                </c:pt>
                <c:pt idx="7349">
                  <c:v>53</c:v>
                </c:pt>
                <c:pt idx="7350">
                  <c:v>53</c:v>
                </c:pt>
                <c:pt idx="7351">
                  <c:v>53</c:v>
                </c:pt>
                <c:pt idx="7352">
                  <c:v>53</c:v>
                </c:pt>
                <c:pt idx="7353">
                  <c:v>53</c:v>
                </c:pt>
                <c:pt idx="7354">
                  <c:v>53</c:v>
                </c:pt>
                <c:pt idx="7355">
                  <c:v>53</c:v>
                </c:pt>
                <c:pt idx="7356">
                  <c:v>53</c:v>
                </c:pt>
                <c:pt idx="7357">
                  <c:v>53</c:v>
                </c:pt>
                <c:pt idx="7358">
                  <c:v>53</c:v>
                </c:pt>
                <c:pt idx="7359">
                  <c:v>53</c:v>
                </c:pt>
                <c:pt idx="7360">
                  <c:v>53</c:v>
                </c:pt>
                <c:pt idx="7361">
                  <c:v>53</c:v>
                </c:pt>
                <c:pt idx="7362">
                  <c:v>53</c:v>
                </c:pt>
                <c:pt idx="7363">
                  <c:v>53</c:v>
                </c:pt>
                <c:pt idx="7364">
                  <c:v>53</c:v>
                </c:pt>
                <c:pt idx="7365">
                  <c:v>53</c:v>
                </c:pt>
                <c:pt idx="7366">
                  <c:v>53</c:v>
                </c:pt>
                <c:pt idx="7367">
                  <c:v>53</c:v>
                </c:pt>
                <c:pt idx="7368">
                  <c:v>53</c:v>
                </c:pt>
                <c:pt idx="7369">
                  <c:v>53</c:v>
                </c:pt>
                <c:pt idx="7370">
                  <c:v>53</c:v>
                </c:pt>
                <c:pt idx="7371">
                  <c:v>53</c:v>
                </c:pt>
                <c:pt idx="7372">
                  <c:v>53</c:v>
                </c:pt>
                <c:pt idx="7373">
                  <c:v>53</c:v>
                </c:pt>
                <c:pt idx="7374">
                  <c:v>53</c:v>
                </c:pt>
                <c:pt idx="7375">
                  <c:v>53</c:v>
                </c:pt>
                <c:pt idx="7376">
                  <c:v>53</c:v>
                </c:pt>
                <c:pt idx="7377">
                  <c:v>53</c:v>
                </c:pt>
                <c:pt idx="7378">
                  <c:v>53</c:v>
                </c:pt>
                <c:pt idx="7379">
                  <c:v>53</c:v>
                </c:pt>
                <c:pt idx="7380">
                  <c:v>53</c:v>
                </c:pt>
                <c:pt idx="7381">
                  <c:v>53</c:v>
                </c:pt>
                <c:pt idx="7382">
                  <c:v>53</c:v>
                </c:pt>
                <c:pt idx="7383">
                  <c:v>53</c:v>
                </c:pt>
                <c:pt idx="7384">
                  <c:v>53</c:v>
                </c:pt>
                <c:pt idx="7385">
                  <c:v>53</c:v>
                </c:pt>
                <c:pt idx="7386">
                  <c:v>53</c:v>
                </c:pt>
                <c:pt idx="7387">
                  <c:v>53</c:v>
                </c:pt>
                <c:pt idx="7388">
                  <c:v>53</c:v>
                </c:pt>
                <c:pt idx="7389">
                  <c:v>53</c:v>
                </c:pt>
                <c:pt idx="7390">
                  <c:v>53</c:v>
                </c:pt>
                <c:pt idx="7391">
                  <c:v>53</c:v>
                </c:pt>
                <c:pt idx="7392">
                  <c:v>53</c:v>
                </c:pt>
                <c:pt idx="7393">
                  <c:v>53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52</c:v>
                </c:pt>
                <c:pt idx="7416">
                  <c:v>52</c:v>
                </c:pt>
                <c:pt idx="7417">
                  <c:v>52</c:v>
                </c:pt>
                <c:pt idx="7418">
                  <c:v>52</c:v>
                </c:pt>
                <c:pt idx="7419">
                  <c:v>52</c:v>
                </c:pt>
                <c:pt idx="7420">
                  <c:v>52</c:v>
                </c:pt>
                <c:pt idx="7421">
                  <c:v>52</c:v>
                </c:pt>
                <c:pt idx="7422">
                  <c:v>52</c:v>
                </c:pt>
                <c:pt idx="7423">
                  <c:v>52</c:v>
                </c:pt>
                <c:pt idx="7424">
                  <c:v>52</c:v>
                </c:pt>
                <c:pt idx="7425">
                  <c:v>52</c:v>
                </c:pt>
                <c:pt idx="7426">
                  <c:v>52</c:v>
                </c:pt>
                <c:pt idx="7427">
                  <c:v>52</c:v>
                </c:pt>
                <c:pt idx="7428">
                  <c:v>52</c:v>
                </c:pt>
                <c:pt idx="7429">
                  <c:v>52</c:v>
                </c:pt>
                <c:pt idx="7430">
                  <c:v>53</c:v>
                </c:pt>
                <c:pt idx="7431">
                  <c:v>52</c:v>
                </c:pt>
                <c:pt idx="7432">
                  <c:v>52</c:v>
                </c:pt>
                <c:pt idx="7433">
                  <c:v>52</c:v>
                </c:pt>
                <c:pt idx="7434">
                  <c:v>52</c:v>
                </c:pt>
                <c:pt idx="7435">
                  <c:v>52</c:v>
                </c:pt>
                <c:pt idx="7436">
                  <c:v>53</c:v>
                </c:pt>
                <c:pt idx="7437">
                  <c:v>53</c:v>
                </c:pt>
                <c:pt idx="7438">
                  <c:v>52</c:v>
                </c:pt>
                <c:pt idx="7439">
                  <c:v>52</c:v>
                </c:pt>
                <c:pt idx="7440">
                  <c:v>52</c:v>
                </c:pt>
                <c:pt idx="7441">
                  <c:v>52</c:v>
                </c:pt>
                <c:pt idx="7442">
                  <c:v>52</c:v>
                </c:pt>
                <c:pt idx="7443">
                  <c:v>52</c:v>
                </c:pt>
                <c:pt idx="7444">
                  <c:v>52</c:v>
                </c:pt>
                <c:pt idx="7445">
                  <c:v>52</c:v>
                </c:pt>
                <c:pt idx="7446">
                  <c:v>52</c:v>
                </c:pt>
                <c:pt idx="7447">
                  <c:v>52</c:v>
                </c:pt>
                <c:pt idx="7448">
                  <c:v>52</c:v>
                </c:pt>
                <c:pt idx="7449">
                  <c:v>52</c:v>
                </c:pt>
                <c:pt idx="7450">
                  <c:v>52</c:v>
                </c:pt>
                <c:pt idx="7451">
                  <c:v>52</c:v>
                </c:pt>
                <c:pt idx="7452">
                  <c:v>52</c:v>
                </c:pt>
                <c:pt idx="7453">
                  <c:v>52</c:v>
                </c:pt>
                <c:pt idx="7454">
                  <c:v>52</c:v>
                </c:pt>
                <c:pt idx="7455">
                  <c:v>52</c:v>
                </c:pt>
                <c:pt idx="7456">
                  <c:v>52</c:v>
                </c:pt>
                <c:pt idx="7457">
                  <c:v>52</c:v>
                </c:pt>
                <c:pt idx="7458">
                  <c:v>52</c:v>
                </c:pt>
                <c:pt idx="7459">
                  <c:v>52</c:v>
                </c:pt>
                <c:pt idx="7460">
                  <c:v>52</c:v>
                </c:pt>
                <c:pt idx="7461">
                  <c:v>52</c:v>
                </c:pt>
                <c:pt idx="7462">
                  <c:v>52</c:v>
                </c:pt>
                <c:pt idx="7463">
                  <c:v>52</c:v>
                </c:pt>
                <c:pt idx="7464">
                  <c:v>52</c:v>
                </c:pt>
                <c:pt idx="7465">
                  <c:v>52</c:v>
                </c:pt>
                <c:pt idx="7466">
                  <c:v>52</c:v>
                </c:pt>
                <c:pt idx="7467">
                  <c:v>52</c:v>
                </c:pt>
                <c:pt idx="7468">
                  <c:v>52</c:v>
                </c:pt>
                <c:pt idx="7469">
                  <c:v>52</c:v>
                </c:pt>
                <c:pt idx="7470">
                  <c:v>52</c:v>
                </c:pt>
                <c:pt idx="7471">
                  <c:v>52</c:v>
                </c:pt>
                <c:pt idx="7472">
                  <c:v>52</c:v>
                </c:pt>
                <c:pt idx="7473">
                  <c:v>52</c:v>
                </c:pt>
                <c:pt idx="7474">
                  <c:v>52</c:v>
                </c:pt>
                <c:pt idx="7475">
                  <c:v>52</c:v>
                </c:pt>
                <c:pt idx="7476">
                  <c:v>51</c:v>
                </c:pt>
                <c:pt idx="7477">
                  <c:v>51</c:v>
                </c:pt>
                <c:pt idx="7478">
                  <c:v>51</c:v>
                </c:pt>
                <c:pt idx="7479">
                  <c:v>51</c:v>
                </c:pt>
                <c:pt idx="7480">
                  <c:v>51</c:v>
                </c:pt>
                <c:pt idx="7481">
                  <c:v>51</c:v>
                </c:pt>
                <c:pt idx="7482">
                  <c:v>51</c:v>
                </c:pt>
                <c:pt idx="7483">
                  <c:v>51</c:v>
                </c:pt>
                <c:pt idx="7484">
                  <c:v>51</c:v>
                </c:pt>
                <c:pt idx="7485">
                  <c:v>51</c:v>
                </c:pt>
                <c:pt idx="7486">
                  <c:v>51</c:v>
                </c:pt>
                <c:pt idx="7487">
                  <c:v>51</c:v>
                </c:pt>
                <c:pt idx="7488">
                  <c:v>51</c:v>
                </c:pt>
                <c:pt idx="7489">
                  <c:v>51</c:v>
                </c:pt>
                <c:pt idx="7490">
                  <c:v>51</c:v>
                </c:pt>
                <c:pt idx="7491">
                  <c:v>51</c:v>
                </c:pt>
                <c:pt idx="7492">
                  <c:v>51</c:v>
                </c:pt>
                <c:pt idx="7493">
                  <c:v>51</c:v>
                </c:pt>
                <c:pt idx="7494">
                  <c:v>51</c:v>
                </c:pt>
                <c:pt idx="7495">
                  <c:v>51</c:v>
                </c:pt>
                <c:pt idx="7496">
                  <c:v>51</c:v>
                </c:pt>
                <c:pt idx="7497">
                  <c:v>51</c:v>
                </c:pt>
                <c:pt idx="7498">
                  <c:v>51</c:v>
                </c:pt>
                <c:pt idx="7499">
                  <c:v>51</c:v>
                </c:pt>
                <c:pt idx="7500">
                  <c:v>51</c:v>
                </c:pt>
                <c:pt idx="7501">
                  <c:v>51</c:v>
                </c:pt>
                <c:pt idx="7502">
                  <c:v>51</c:v>
                </c:pt>
                <c:pt idx="7503">
                  <c:v>51</c:v>
                </c:pt>
                <c:pt idx="7504">
                  <c:v>51</c:v>
                </c:pt>
                <c:pt idx="7505">
                  <c:v>51</c:v>
                </c:pt>
                <c:pt idx="7506">
                  <c:v>51</c:v>
                </c:pt>
                <c:pt idx="7507">
                  <c:v>51</c:v>
                </c:pt>
                <c:pt idx="7508">
                  <c:v>51</c:v>
                </c:pt>
                <c:pt idx="7509">
                  <c:v>51</c:v>
                </c:pt>
                <c:pt idx="7510">
                  <c:v>51</c:v>
                </c:pt>
                <c:pt idx="7511">
                  <c:v>51</c:v>
                </c:pt>
                <c:pt idx="7512">
                  <c:v>51</c:v>
                </c:pt>
                <c:pt idx="7513">
                  <c:v>51</c:v>
                </c:pt>
                <c:pt idx="7514">
                  <c:v>51</c:v>
                </c:pt>
                <c:pt idx="7515">
                  <c:v>50</c:v>
                </c:pt>
                <c:pt idx="7516">
                  <c:v>50</c:v>
                </c:pt>
                <c:pt idx="7517">
                  <c:v>50</c:v>
                </c:pt>
                <c:pt idx="7518">
                  <c:v>50</c:v>
                </c:pt>
                <c:pt idx="7519">
                  <c:v>50</c:v>
                </c:pt>
                <c:pt idx="7520">
                  <c:v>50</c:v>
                </c:pt>
                <c:pt idx="7521">
                  <c:v>50</c:v>
                </c:pt>
                <c:pt idx="7522">
                  <c:v>50</c:v>
                </c:pt>
                <c:pt idx="7523">
                  <c:v>50</c:v>
                </c:pt>
                <c:pt idx="7524">
                  <c:v>50</c:v>
                </c:pt>
                <c:pt idx="7525">
                  <c:v>50</c:v>
                </c:pt>
                <c:pt idx="7526">
                  <c:v>50</c:v>
                </c:pt>
                <c:pt idx="7527">
                  <c:v>50</c:v>
                </c:pt>
                <c:pt idx="7528">
                  <c:v>50</c:v>
                </c:pt>
                <c:pt idx="7529">
                  <c:v>50</c:v>
                </c:pt>
                <c:pt idx="7530">
                  <c:v>50</c:v>
                </c:pt>
                <c:pt idx="7531">
                  <c:v>50</c:v>
                </c:pt>
                <c:pt idx="7532">
                  <c:v>50</c:v>
                </c:pt>
                <c:pt idx="7533">
                  <c:v>50</c:v>
                </c:pt>
                <c:pt idx="7534">
                  <c:v>50</c:v>
                </c:pt>
                <c:pt idx="7535">
                  <c:v>50</c:v>
                </c:pt>
                <c:pt idx="7536">
                  <c:v>50</c:v>
                </c:pt>
                <c:pt idx="7537">
                  <c:v>50</c:v>
                </c:pt>
                <c:pt idx="7538">
                  <c:v>49</c:v>
                </c:pt>
                <c:pt idx="7539">
                  <c:v>49</c:v>
                </c:pt>
                <c:pt idx="7540">
                  <c:v>49</c:v>
                </c:pt>
                <c:pt idx="7541">
                  <c:v>49</c:v>
                </c:pt>
                <c:pt idx="7542">
                  <c:v>49</c:v>
                </c:pt>
                <c:pt idx="7543">
                  <c:v>49</c:v>
                </c:pt>
                <c:pt idx="7544">
                  <c:v>49</c:v>
                </c:pt>
                <c:pt idx="7545">
                  <c:v>49</c:v>
                </c:pt>
                <c:pt idx="7546">
                  <c:v>49</c:v>
                </c:pt>
                <c:pt idx="7547">
                  <c:v>49</c:v>
                </c:pt>
                <c:pt idx="7548">
                  <c:v>49</c:v>
                </c:pt>
                <c:pt idx="7549">
                  <c:v>49</c:v>
                </c:pt>
                <c:pt idx="7550">
                  <c:v>49</c:v>
                </c:pt>
                <c:pt idx="7551">
                  <c:v>49</c:v>
                </c:pt>
                <c:pt idx="7552">
                  <c:v>49</c:v>
                </c:pt>
                <c:pt idx="7553">
                  <c:v>49</c:v>
                </c:pt>
                <c:pt idx="7554">
                  <c:v>49</c:v>
                </c:pt>
                <c:pt idx="7555">
                  <c:v>49</c:v>
                </c:pt>
                <c:pt idx="7556">
                  <c:v>49</c:v>
                </c:pt>
                <c:pt idx="7557">
                  <c:v>49</c:v>
                </c:pt>
                <c:pt idx="7558">
                  <c:v>49</c:v>
                </c:pt>
                <c:pt idx="7559">
                  <c:v>49</c:v>
                </c:pt>
                <c:pt idx="7560">
                  <c:v>49</c:v>
                </c:pt>
                <c:pt idx="7561">
                  <c:v>49</c:v>
                </c:pt>
                <c:pt idx="7562">
                  <c:v>49</c:v>
                </c:pt>
                <c:pt idx="7563">
                  <c:v>49</c:v>
                </c:pt>
                <c:pt idx="7564">
                  <c:v>49</c:v>
                </c:pt>
                <c:pt idx="7565">
                  <c:v>49</c:v>
                </c:pt>
                <c:pt idx="7566">
                  <c:v>49</c:v>
                </c:pt>
                <c:pt idx="7567">
                  <c:v>49</c:v>
                </c:pt>
                <c:pt idx="7568">
                  <c:v>49</c:v>
                </c:pt>
                <c:pt idx="7569">
                  <c:v>49</c:v>
                </c:pt>
                <c:pt idx="7570">
                  <c:v>49</c:v>
                </c:pt>
                <c:pt idx="7571">
                  <c:v>49</c:v>
                </c:pt>
                <c:pt idx="7572">
                  <c:v>49</c:v>
                </c:pt>
                <c:pt idx="7573">
                  <c:v>49</c:v>
                </c:pt>
                <c:pt idx="7574">
                  <c:v>49</c:v>
                </c:pt>
                <c:pt idx="7575">
                  <c:v>49</c:v>
                </c:pt>
                <c:pt idx="7576">
                  <c:v>49</c:v>
                </c:pt>
                <c:pt idx="7577">
                  <c:v>49</c:v>
                </c:pt>
                <c:pt idx="7578">
                  <c:v>49</c:v>
                </c:pt>
                <c:pt idx="7579">
                  <c:v>48</c:v>
                </c:pt>
                <c:pt idx="7580">
                  <c:v>48</c:v>
                </c:pt>
                <c:pt idx="7581">
                  <c:v>49</c:v>
                </c:pt>
                <c:pt idx="7582">
                  <c:v>49</c:v>
                </c:pt>
                <c:pt idx="7583">
                  <c:v>49</c:v>
                </c:pt>
                <c:pt idx="7584">
                  <c:v>48</c:v>
                </c:pt>
                <c:pt idx="7585">
                  <c:v>48</c:v>
                </c:pt>
                <c:pt idx="7586">
                  <c:v>48</c:v>
                </c:pt>
                <c:pt idx="7587">
                  <c:v>48</c:v>
                </c:pt>
                <c:pt idx="7588">
                  <c:v>48</c:v>
                </c:pt>
                <c:pt idx="7589">
                  <c:v>48</c:v>
                </c:pt>
                <c:pt idx="7590">
                  <c:v>48</c:v>
                </c:pt>
                <c:pt idx="7591">
                  <c:v>48</c:v>
                </c:pt>
                <c:pt idx="7592">
                  <c:v>48</c:v>
                </c:pt>
                <c:pt idx="7593">
                  <c:v>48</c:v>
                </c:pt>
                <c:pt idx="7594">
                  <c:v>48</c:v>
                </c:pt>
                <c:pt idx="7595">
                  <c:v>48</c:v>
                </c:pt>
                <c:pt idx="7596">
                  <c:v>48</c:v>
                </c:pt>
                <c:pt idx="7597">
                  <c:v>48</c:v>
                </c:pt>
                <c:pt idx="7598">
                  <c:v>48</c:v>
                </c:pt>
                <c:pt idx="7599">
                  <c:v>48</c:v>
                </c:pt>
                <c:pt idx="7600">
                  <c:v>48</c:v>
                </c:pt>
                <c:pt idx="7601">
                  <c:v>48</c:v>
                </c:pt>
                <c:pt idx="7602">
                  <c:v>48</c:v>
                </c:pt>
                <c:pt idx="7603">
                  <c:v>48</c:v>
                </c:pt>
                <c:pt idx="7604">
                  <c:v>48</c:v>
                </c:pt>
                <c:pt idx="7605">
                  <c:v>48</c:v>
                </c:pt>
                <c:pt idx="7606">
                  <c:v>48</c:v>
                </c:pt>
                <c:pt idx="7607">
                  <c:v>48</c:v>
                </c:pt>
                <c:pt idx="7608">
                  <c:v>48</c:v>
                </c:pt>
                <c:pt idx="7609">
                  <c:v>48</c:v>
                </c:pt>
                <c:pt idx="7610">
                  <c:v>48</c:v>
                </c:pt>
                <c:pt idx="7611">
                  <c:v>48</c:v>
                </c:pt>
                <c:pt idx="7612">
                  <c:v>48</c:v>
                </c:pt>
                <c:pt idx="7613">
                  <c:v>48</c:v>
                </c:pt>
                <c:pt idx="7614">
                  <c:v>48</c:v>
                </c:pt>
                <c:pt idx="7615">
                  <c:v>48</c:v>
                </c:pt>
                <c:pt idx="7616">
                  <c:v>48</c:v>
                </c:pt>
                <c:pt idx="7617">
                  <c:v>48</c:v>
                </c:pt>
                <c:pt idx="7618">
                  <c:v>48</c:v>
                </c:pt>
                <c:pt idx="7619">
                  <c:v>48</c:v>
                </c:pt>
                <c:pt idx="7620">
                  <c:v>48</c:v>
                </c:pt>
                <c:pt idx="7621">
                  <c:v>47</c:v>
                </c:pt>
                <c:pt idx="7622">
                  <c:v>47</c:v>
                </c:pt>
                <c:pt idx="7623">
                  <c:v>47</c:v>
                </c:pt>
                <c:pt idx="7624">
                  <c:v>47</c:v>
                </c:pt>
                <c:pt idx="7625">
                  <c:v>47</c:v>
                </c:pt>
                <c:pt idx="7626">
                  <c:v>47</c:v>
                </c:pt>
                <c:pt idx="7627">
                  <c:v>47</c:v>
                </c:pt>
                <c:pt idx="7628">
                  <c:v>47</c:v>
                </c:pt>
                <c:pt idx="7629">
                  <c:v>47</c:v>
                </c:pt>
                <c:pt idx="7630">
                  <c:v>47</c:v>
                </c:pt>
                <c:pt idx="7631">
                  <c:v>47</c:v>
                </c:pt>
                <c:pt idx="7632">
                  <c:v>47</c:v>
                </c:pt>
                <c:pt idx="7633">
                  <c:v>47</c:v>
                </c:pt>
                <c:pt idx="7634">
                  <c:v>47</c:v>
                </c:pt>
                <c:pt idx="7635">
                  <c:v>47</c:v>
                </c:pt>
                <c:pt idx="7636">
                  <c:v>47</c:v>
                </c:pt>
                <c:pt idx="7637">
                  <c:v>47</c:v>
                </c:pt>
                <c:pt idx="7638">
                  <c:v>47</c:v>
                </c:pt>
                <c:pt idx="7639">
                  <c:v>47</c:v>
                </c:pt>
                <c:pt idx="7640">
                  <c:v>47</c:v>
                </c:pt>
                <c:pt idx="7641">
                  <c:v>47</c:v>
                </c:pt>
                <c:pt idx="7642">
                  <c:v>47</c:v>
                </c:pt>
                <c:pt idx="7643">
                  <c:v>47</c:v>
                </c:pt>
                <c:pt idx="7644">
                  <c:v>47</c:v>
                </c:pt>
                <c:pt idx="7645">
                  <c:v>47</c:v>
                </c:pt>
                <c:pt idx="7646">
                  <c:v>47</c:v>
                </c:pt>
                <c:pt idx="7647">
                  <c:v>47</c:v>
                </c:pt>
                <c:pt idx="7648">
                  <c:v>47</c:v>
                </c:pt>
                <c:pt idx="7649">
                  <c:v>47</c:v>
                </c:pt>
                <c:pt idx="7650">
                  <c:v>47</c:v>
                </c:pt>
                <c:pt idx="7651">
                  <c:v>47</c:v>
                </c:pt>
                <c:pt idx="7652">
                  <c:v>47</c:v>
                </c:pt>
                <c:pt idx="7653">
                  <c:v>47</c:v>
                </c:pt>
                <c:pt idx="7654">
                  <c:v>47</c:v>
                </c:pt>
                <c:pt idx="7655">
                  <c:v>47</c:v>
                </c:pt>
                <c:pt idx="7656">
                  <c:v>47</c:v>
                </c:pt>
                <c:pt idx="7657">
                  <c:v>47</c:v>
                </c:pt>
                <c:pt idx="7658">
                  <c:v>47</c:v>
                </c:pt>
                <c:pt idx="7659">
                  <c:v>47</c:v>
                </c:pt>
                <c:pt idx="7660">
                  <c:v>47</c:v>
                </c:pt>
                <c:pt idx="7661">
                  <c:v>47</c:v>
                </c:pt>
                <c:pt idx="7662">
                  <c:v>47</c:v>
                </c:pt>
                <c:pt idx="7663">
                  <c:v>47</c:v>
                </c:pt>
                <c:pt idx="7664">
                  <c:v>47</c:v>
                </c:pt>
                <c:pt idx="7665">
                  <c:v>47</c:v>
                </c:pt>
                <c:pt idx="7666">
                  <c:v>47</c:v>
                </c:pt>
                <c:pt idx="7667">
                  <c:v>47</c:v>
                </c:pt>
                <c:pt idx="7668">
                  <c:v>47</c:v>
                </c:pt>
                <c:pt idx="7669">
                  <c:v>47</c:v>
                </c:pt>
                <c:pt idx="7670">
                  <c:v>47</c:v>
                </c:pt>
                <c:pt idx="7671">
                  <c:v>47</c:v>
                </c:pt>
                <c:pt idx="7672">
                  <c:v>47</c:v>
                </c:pt>
                <c:pt idx="7673">
                  <c:v>47</c:v>
                </c:pt>
                <c:pt idx="7674">
                  <c:v>47</c:v>
                </c:pt>
                <c:pt idx="7675">
                  <c:v>47</c:v>
                </c:pt>
                <c:pt idx="7676">
                  <c:v>47</c:v>
                </c:pt>
                <c:pt idx="7677">
                  <c:v>47</c:v>
                </c:pt>
                <c:pt idx="7678">
                  <c:v>47</c:v>
                </c:pt>
                <c:pt idx="7679">
                  <c:v>47</c:v>
                </c:pt>
                <c:pt idx="7680">
                  <c:v>47</c:v>
                </c:pt>
                <c:pt idx="7681">
                  <c:v>47</c:v>
                </c:pt>
                <c:pt idx="7682">
                  <c:v>47</c:v>
                </c:pt>
                <c:pt idx="7683">
                  <c:v>46</c:v>
                </c:pt>
                <c:pt idx="7684">
                  <c:v>46</c:v>
                </c:pt>
                <c:pt idx="7685">
                  <c:v>46</c:v>
                </c:pt>
                <c:pt idx="7686">
                  <c:v>46</c:v>
                </c:pt>
                <c:pt idx="7687">
                  <c:v>46</c:v>
                </c:pt>
                <c:pt idx="7688">
                  <c:v>46</c:v>
                </c:pt>
                <c:pt idx="7689">
                  <c:v>46</c:v>
                </c:pt>
                <c:pt idx="7690">
                  <c:v>46</c:v>
                </c:pt>
                <c:pt idx="7691">
                  <c:v>46</c:v>
                </c:pt>
                <c:pt idx="7692">
                  <c:v>46</c:v>
                </c:pt>
                <c:pt idx="7693">
                  <c:v>46</c:v>
                </c:pt>
                <c:pt idx="7694">
                  <c:v>46</c:v>
                </c:pt>
                <c:pt idx="7695">
                  <c:v>46</c:v>
                </c:pt>
                <c:pt idx="7696">
                  <c:v>46</c:v>
                </c:pt>
                <c:pt idx="7697">
                  <c:v>46</c:v>
                </c:pt>
                <c:pt idx="7698">
                  <c:v>46</c:v>
                </c:pt>
                <c:pt idx="7699">
                  <c:v>46</c:v>
                </c:pt>
                <c:pt idx="7700">
                  <c:v>46</c:v>
                </c:pt>
                <c:pt idx="7701">
                  <c:v>46</c:v>
                </c:pt>
                <c:pt idx="7702">
                  <c:v>46</c:v>
                </c:pt>
                <c:pt idx="7703">
                  <c:v>46</c:v>
                </c:pt>
                <c:pt idx="7704">
                  <c:v>46</c:v>
                </c:pt>
                <c:pt idx="7705">
                  <c:v>46</c:v>
                </c:pt>
                <c:pt idx="7706">
                  <c:v>46</c:v>
                </c:pt>
                <c:pt idx="7707">
                  <c:v>46</c:v>
                </c:pt>
                <c:pt idx="7708">
                  <c:v>46</c:v>
                </c:pt>
                <c:pt idx="7709">
                  <c:v>46</c:v>
                </c:pt>
                <c:pt idx="7710">
                  <c:v>46</c:v>
                </c:pt>
                <c:pt idx="7711">
                  <c:v>46</c:v>
                </c:pt>
                <c:pt idx="7712">
                  <c:v>46</c:v>
                </c:pt>
                <c:pt idx="7713">
                  <c:v>46</c:v>
                </c:pt>
                <c:pt idx="7714">
                  <c:v>46</c:v>
                </c:pt>
                <c:pt idx="7715">
                  <c:v>46</c:v>
                </c:pt>
                <c:pt idx="7716">
                  <c:v>46</c:v>
                </c:pt>
                <c:pt idx="7717">
                  <c:v>46</c:v>
                </c:pt>
                <c:pt idx="7718">
                  <c:v>46</c:v>
                </c:pt>
                <c:pt idx="7719">
                  <c:v>46</c:v>
                </c:pt>
                <c:pt idx="7720">
                  <c:v>46</c:v>
                </c:pt>
                <c:pt idx="7721">
                  <c:v>46</c:v>
                </c:pt>
                <c:pt idx="7722">
                  <c:v>46</c:v>
                </c:pt>
                <c:pt idx="7723">
                  <c:v>46</c:v>
                </c:pt>
                <c:pt idx="7724">
                  <c:v>46</c:v>
                </c:pt>
                <c:pt idx="7725">
                  <c:v>46</c:v>
                </c:pt>
                <c:pt idx="7726">
                  <c:v>46</c:v>
                </c:pt>
                <c:pt idx="7727">
                  <c:v>46</c:v>
                </c:pt>
                <c:pt idx="7728">
                  <c:v>46</c:v>
                </c:pt>
                <c:pt idx="7729">
                  <c:v>46</c:v>
                </c:pt>
                <c:pt idx="7730">
                  <c:v>46</c:v>
                </c:pt>
                <c:pt idx="7731">
                  <c:v>46</c:v>
                </c:pt>
                <c:pt idx="7732">
                  <c:v>46</c:v>
                </c:pt>
                <c:pt idx="7733">
                  <c:v>46</c:v>
                </c:pt>
                <c:pt idx="7734">
                  <c:v>46</c:v>
                </c:pt>
                <c:pt idx="7735">
                  <c:v>46</c:v>
                </c:pt>
                <c:pt idx="7736">
                  <c:v>46</c:v>
                </c:pt>
                <c:pt idx="7737">
                  <c:v>46</c:v>
                </c:pt>
                <c:pt idx="7738">
                  <c:v>46</c:v>
                </c:pt>
                <c:pt idx="7739">
                  <c:v>46</c:v>
                </c:pt>
                <c:pt idx="7740">
                  <c:v>46</c:v>
                </c:pt>
                <c:pt idx="7741">
                  <c:v>46</c:v>
                </c:pt>
                <c:pt idx="7742">
                  <c:v>46</c:v>
                </c:pt>
                <c:pt idx="7743">
                  <c:v>46</c:v>
                </c:pt>
                <c:pt idx="7744">
                  <c:v>46</c:v>
                </c:pt>
                <c:pt idx="7745">
                  <c:v>46</c:v>
                </c:pt>
                <c:pt idx="7746">
                  <c:v>46</c:v>
                </c:pt>
                <c:pt idx="7747">
                  <c:v>46</c:v>
                </c:pt>
                <c:pt idx="7748">
                  <c:v>46</c:v>
                </c:pt>
                <c:pt idx="7749">
                  <c:v>46</c:v>
                </c:pt>
                <c:pt idx="7750">
                  <c:v>46</c:v>
                </c:pt>
                <c:pt idx="7751">
                  <c:v>46</c:v>
                </c:pt>
                <c:pt idx="7752">
                  <c:v>46</c:v>
                </c:pt>
                <c:pt idx="7753">
                  <c:v>46</c:v>
                </c:pt>
                <c:pt idx="7754">
                  <c:v>46</c:v>
                </c:pt>
                <c:pt idx="7755">
                  <c:v>46</c:v>
                </c:pt>
                <c:pt idx="7756">
                  <c:v>46</c:v>
                </c:pt>
                <c:pt idx="7757">
                  <c:v>46</c:v>
                </c:pt>
                <c:pt idx="7758">
                  <c:v>46</c:v>
                </c:pt>
                <c:pt idx="7759">
                  <c:v>46</c:v>
                </c:pt>
                <c:pt idx="7760">
                  <c:v>45</c:v>
                </c:pt>
                <c:pt idx="7761">
                  <c:v>45</c:v>
                </c:pt>
                <c:pt idx="7762">
                  <c:v>45</c:v>
                </c:pt>
                <c:pt idx="7763">
                  <c:v>45</c:v>
                </c:pt>
                <c:pt idx="7764">
                  <c:v>45</c:v>
                </c:pt>
                <c:pt idx="7765">
                  <c:v>45</c:v>
                </c:pt>
                <c:pt idx="7766">
                  <c:v>45</c:v>
                </c:pt>
                <c:pt idx="7767">
                  <c:v>45</c:v>
                </c:pt>
                <c:pt idx="7768">
                  <c:v>45</c:v>
                </c:pt>
                <c:pt idx="7769">
                  <c:v>45</c:v>
                </c:pt>
                <c:pt idx="7770">
                  <c:v>45</c:v>
                </c:pt>
                <c:pt idx="7771">
                  <c:v>45</c:v>
                </c:pt>
                <c:pt idx="7772">
                  <c:v>45</c:v>
                </c:pt>
                <c:pt idx="7773">
                  <c:v>45</c:v>
                </c:pt>
                <c:pt idx="7774">
                  <c:v>45</c:v>
                </c:pt>
                <c:pt idx="7775">
                  <c:v>45</c:v>
                </c:pt>
                <c:pt idx="7776">
                  <c:v>45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43</c:v>
                </c:pt>
                <c:pt idx="7819">
                  <c:v>43</c:v>
                </c:pt>
                <c:pt idx="7820">
                  <c:v>43</c:v>
                </c:pt>
                <c:pt idx="7821">
                  <c:v>43</c:v>
                </c:pt>
                <c:pt idx="7822">
                  <c:v>43</c:v>
                </c:pt>
                <c:pt idx="7823">
                  <c:v>43</c:v>
                </c:pt>
                <c:pt idx="7824">
                  <c:v>43</c:v>
                </c:pt>
                <c:pt idx="7825">
                  <c:v>43</c:v>
                </c:pt>
                <c:pt idx="7826">
                  <c:v>43</c:v>
                </c:pt>
                <c:pt idx="7827">
                  <c:v>43</c:v>
                </c:pt>
                <c:pt idx="7828">
                  <c:v>43</c:v>
                </c:pt>
                <c:pt idx="7829">
                  <c:v>43</c:v>
                </c:pt>
                <c:pt idx="7830">
                  <c:v>43</c:v>
                </c:pt>
                <c:pt idx="7831">
                  <c:v>43</c:v>
                </c:pt>
                <c:pt idx="7832">
                  <c:v>43</c:v>
                </c:pt>
                <c:pt idx="7833">
                  <c:v>43</c:v>
                </c:pt>
                <c:pt idx="7834">
                  <c:v>43</c:v>
                </c:pt>
                <c:pt idx="7835">
                  <c:v>43</c:v>
                </c:pt>
                <c:pt idx="7836">
                  <c:v>43</c:v>
                </c:pt>
                <c:pt idx="7837">
                  <c:v>43</c:v>
                </c:pt>
                <c:pt idx="7838">
                  <c:v>43</c:v>
                </c:pt>
                <c:pt idx="7839">
                  <c:v>43</c:v>
                </c:pt>
                <c:pt idx="7840">
                  <c:v>43</c:v>
                </c:pt>
                <c:pt idx="7841">
                  <c:v>43</c:v>
                </c:pt>
                <c:pt idx="7842">
                  <c:v>43</c:v>
                </c:pt>
                <c:pt idx="7843">
                  <c:v>43</c:v>
                </c:pt>
                <c:pt idx="7844">
                  <c:v>43</c:v>
                </c:pt>
                <c:pt idx="7845">
                  <c:v>43</c:v>
                </c:pt>
                <c:pt idx="7846">
                  <c:v>43</c:v>
                </c:pt>
                <c:pt idx="7847">
                  <c:v>43</c:v>
                </c:pt>
                <c:pt idx="7848">
                  <c:v>43</c:v>
                </c:pt>
                <c:pt idx="7849">
                  <c:v>43</c:v>
                </c:pt>
                <c:pt idx="7850">
                  <c:v>43</c:v>
                </c:pt>
                <c:pt idx="7851">
                  <c:v>43</c:v>
                </c:pt>
                <c:pt idx="7852">
                  <c:v>43</c:v>
                </c:pt>
                <c:pt idx="7853">
                  <c:v>43</c:v>
                </c:pt>
                <c:pt idx="7854">
                  <c:v>43</c:v>
                </c:pt>
                <c:pt idx="7855">
                  <c:v>43</c:v>
                </c:pt>
                <c:pt idx="7856">
                  <c:v>43</c:v>
                </c:pt>
                <c:pt idx="7857">
                  <c:v>43</c:v>
                </c:pt>
                <c:pt idx="7858">
                  <c:v>43</c:v>
                </c:pt>
                <c:pt idx="7859">
                  <c:v>43</c:v>
                </c:pt>
                <c:pt idx="7860">
                  <c:v>43</c:v>
                </c:pt>
                <c:pt idx="7861">
                  <c:v>43</c:v>
                </c:pt>
                <c:pt idx="7862">
                  <c:v>43</c:v>
                </c:pt>
                <c:pt idx="7863">
                  <c:v>42</c:v>
                </c:pt>
                <c:pt idx="7864">
                  <c:v>42</c:v>
                </c:pt>
                <c:pt idx="7865">
                  <c:v>42</c:v>
                </c:pt>
                <c:pt idx="7866">
                  <c:v>42</c:v>
                </c:pt>
                <c:pt idx="7867">
                  <c:v>42</c:v>
                </c:pt>
                <c:pt idx="7868">
                  <c:v>42</c:v>
                </c:pt>
                <c:pt idx="7869">
                  <c:v>42</c:v>
                </c:pt>
                <c:pt idx="7870">
                  <c:v>42</c:v>
                </c:pt>
                <c:pt idx="7871">
                  <c:v>42</c:v>
                </c:pt>
                <c:pt idx="7872">
                  <c:v>42</c:v>
                </c:pt>
                <c:pt idx="7873">
                  <c:v>42</c:v>
                </c:pt>
                <c:pt idx="7874">
                  <c:v>42</c:v>
                </c:pt>
                <c:pt idx="7875">
                  <c:v>42</c:v>
                </c:pt>
                <c:pt idx="7876">
                  <c:v>42</c:v>
                </c:pt>
                <c:pt idx="7877">
                  <c:v>42</c:v>
                </c:pt>
                <c:pt idx="7878">
                  <c:v>42</c:v>
                </c:pt>
                <c:pt idx="7879">
                  <c:v>42</c:v>
                </c:pt>
                <c:pt idx="7880">
                  <c:v>42</c:v>
                </c:pt>
                <c:pt idx="7881">
                  <c:v>42</c:v>
                </c:pt>
                <c:pt idx="7882">
                  <c:v>42</c:v>
                </c:pt>
                <c:pt idx="7883">
                  <c:v>42</c:v>
                </c:pt>
                <c:pt idx="7884">
                  <c:v>42</c:v>
                </c:pt>
                <c:pt idx="7885">
                  <c:v>42</c:v>
                </c:pt>
                <c:pt idx="7886">
                  <c:v>42</c:v>
                </c:pt>
                <c:pt idx="7887">
                  <c:v>42</c:v>
                </c:pt>
                <c:pt idx="7888">
                  <c:v>42</c:v>
                </c:pt>
                <c:pt idx="7889">
                  <c:v>42</c:v>
                </c:pt>
                <c:pt idx="7890">
                  <c:v>42</c:v>
                </c:pt>
                <c:pt idx="7891">
                  <c:v>42</c:v>
                </c:pt>
                <c:pt idx="7892">
                  <c:v>42</c:v>
                </c:pt>
                <c:pt idx="7893">
                  <c:v>42</c:v>
                </c:pt>
                <c:pt idx="7894">
                  <c:v>42</c:v>
                </c:pt>
                <c:pt idx="7895">
                  <c:v>42</c:v>
                </c:pt>
                <c:pt idx="7896">
                  <c:v>42</c:v>
                </c:pt>
                <c:pt idx="7897">
                  <c:v>42</c:v>
                </c:pt>
                <c:pt idx="7898">
                  <c:v>42</c:v>
                </c:pt>
                <c:pt idx="7899">
                  <c:v>42</c:v>
                </c:pt>
                <c:pt idx="7900">
                  <c:v>41</c:v>
                </c:pt>
                <c:pt idx="7901">
                  <c:v>41</c:v>
                </c:pt>
                <c:pt idx="7902">
                  <c:v>41</c:v>
                </c:pt>
                <c:pt idx="7903">
                  <c:v>41</c:v>
                </c:pt>
                <c:pt idx="7904">
                  <c:v>41</c:v>
                </c:pt>
                <c:pt idx="7905">
                  <c:v>41</c:v>
                </c:pt>
                <c:pt idx="7906">
                  <c:v>41</c:v>
                </c:pt>
                <c:pt idx="7907">
                  <c:v>41</c:v>
                </c:pt>
                <c:pt idx="7908">
                  <c:v>41</c:v>
                </c:pt>
                <c:pt idx="7909">
                  <c:v>41</c:v>
                </c:pt>
                <c:pt idx="7910">
                  <c:v>41</c:v>
                </c:pt>
                <c:pt idx="7911">
                  <c:v>41</c:v>
                </c:pt>
                <c:pt idx="7912">
                  <c:v>41</c:v>
                </c:pt>
                <c:pt idx="7913">
                  <c:v>41</c:v>
                </c:pt>
                <c:pt idx="7914">
                  <c:v>41</c:v>
                </c:pt>
                <c:pt idx="7915">
                  <c:v>41</c:v>
                </c:pt>
                <c:pt idx="7916">
                  <c:v>41</c:v>
                </c:pt>
                <c:pt idx="7917">
                  <c:v>41</c:v>
                </c:pt>
                <c:pt idx="7918">
                  <c:v>41</c:v>
                </c:pt>
                <c:pt idx="7919">
                  <c:v>41</c:v>
                </c:pt>
                <c:pt idx="7920">
                  <c:v>41</c:v>
                </c:pt>
                <c:pt idx="7921">
                  <c:v>41</c:v>
                </c:pt>
                <c:pt idx="7922">
                  <c:v>41</c:v>
                </c:pt>
                <c:pt idx="7923">
                  <c:v>41</c:v>
                </c:pt>
                <c:pt idx="7924">
                  <c:v>41</c:v>
                </c:pt>
                <c:pt idx="7925">
                  <c:v>41</c:v>
                </c:pt>
                <c:pt idx="7926">
                  <c:v>41</c:v>
                </c:pt>
                <c:pt idx="7927">
                  <c:v>41</c:v>
                </c:pt>
                <c:pt idx="7928">
                  <c:v>41</c:v>
                </c:pt>
                <c:pt idx="7929">
                  <c:v>41</c:v>
                </c:pt>
                <c:pt idx="7930">
                  <c:v>41</c:v>
                </c:pt>
                <c:pt idx="7931">
                  <c:v>41</c:v>
                </c:pt>
                <c:pt idx="7932">
                  <c:v>41</c:v>
                </c:pt>
                <c:pt idx="7933">
                  <c:v>41</c:v>
                </c:pt>
                <c:pt idx="7934">
                  <c:v>41</c:v>
                </c:pt>
                <c:pt idx="7935">
                  <c:v>41</c:v>
                </c:pt>
                <c:pt idx="7936">
                  <c:v>41</c:v>
                </c:pt>
                <c:pt idx="7937">
                  <c:v>41</c:v>
                </c:pt>
                <c:pt idx="7938">
                  <c:v>41</c:v>
                </c:pt>
                <c:pt idx="7939">
                  <c:v>41</c:v>
                </c:pt>
                <c:pt idx="7940">
                  <c:v>41</c:v>
                </c:pt>
                <c:pt idx="7941">
                  <c:v>41</c:v>
                </c:pt>
                <c:pt idx="7942">
                  <c:v>41</c:v>
                </c:pt>
                <c:pt idx="7943">
                  <c:v>41</c:v>
                </c:pt>
                <c:pt idx="7944">
                  <c:v>41</c:v>
                </c:pt>
                <c:pt idx="7945">
                  <c:v>41</c:v>
                </c:pt>
                <c:pt idx="7946">
                  <c:v>41</c:v>
                </c:pt>
                <c:pt idx="7947">
                  <c:v>41</c:v>
                </c:pt>
                <c:pt idx="7948">
                  <c:v>41</c:v>
                </c:pt>
                <c:pt idx="7949">
                  <c:v>41</c:v>
                </c:pt>
                <c:pt idx="7950">
                  <c:v>41</c:v>
                </c:pt>
                <c:pt idx="7951">
                  <c:v>41</c:v>
                </c:pt>
                <c:pt idx="7952">
                  <c:v>41</c:v>
                </c:pt>
                <c:pt idx="7953">
                  <c:v>41</c:v>
                </c:pt>
                <c:pt idx="7954">
                  <c:v>41</c:v>
                </c:pt>
                <c:pt idx="7955">
                  <c:v>41</c:v>
                </c:pt>
                <c:pt idx="7956">
                  <c:v>41</c:v>
                </c:pt>
                <c:pt idx="7957">
                  <c:v>41</c:v>
                </c:pt>
                <c:pt idx="7958">
                  <c:v>41</c:v>
                </c:pt>
                <c:pt idx="7959">
                  <c:v>41</c:v>
                </c:pt>
                <c:pt idx="7960">
                  <c:v>41</c:v>
                </c:pt>
                <c:pt idx="7961">
                  <c:v>41</c:v>
                </c:pt>
                <c:pt idx="7962">
                  <c:v>41</c:v>
                </c:pt>
                <c:pt idx="7963">
                  <c:v>41</c:v>
                </c:pt>
                <c:pt idx="7964">
                  <c:v>41</c:v>
                </c:pt>
                <c:pt idx="7965">
                  <c:v>41</c:v>
                </c:pt>
                <c:pt idx="7966">
                  <c:v>41</c:v>
                </c:pt>
                <c:pt idx="7967">
                  <c:v>41</c:v>
                </c:pt>
                <c:pt idx="7968">
                  <c:v>41</c:v>
                </c:pt>
                <c:pt idx="7969">
                  <c:v>41</c:v>
                </c:pt>
                <c:pt idx="7970">
                  <c:v>41</c:v>
                </c:pt>
                <c:pt idx="7971">
                  <c:v>41</c:v>
                </c:pt>
                <c:pt idx="7972">
                  <c:v>41</c:v>
                </c:pt>
                <c:pt idx="7973">
                  <c:v>41</c:v>
                </c:pt>
                <c:pt idx="7974">
                  <c:v>41</c:v>
                </c:pt>
                <c:pt idx="7975">
                  <c:v>41</c:v>
                </c:pt>
                <c:pt idx="7976">
                  <c:v>41</c:v>
                </c:pt>
                <c:pt idx="7977">
                  <c:v>41</c:v>
                </c:pt>
                <c:pt idx="7978">
                  <c:v>41</c:v>
                </c:pt>
                <c:pt idx="7979">
                  <c:v>41</c:v>
                </c:pt>
                <c:pt idx="7980">
                  <c:v>41</c:v>
                </c:pt>
                <c:pt idx="7981">
                  <c:v>41</c:v>
                </c:pt>
                <c:pt idx="7982">
                  <c:v>41</c:v>
                </c:pt>
                <c:pt idx="7983">
                  <c:v>41</c:v>
                </c:pt>
                <c:pt idx="7984">
                  <c:v>41</c:v>
                </c:pt>
                <c:pt idx="7985">
                  <c:v>41</c:v>
                </c:pt>
                <c:pt idx="7986">
                  <c:v>41</c:v>
                </c:pt>
                <c:pt idx="7987">
                  <c:v>41</c:v>
                </c:pt>
                <c:pt idx="7988">
                  <c:v>41</c:v>
                </c:pt>
                <c:pt idx="7989">
                  <c:v>41</c:v>
                </c:pt>
                <c:pt idx="7990">
                  <c:v>41</c:v>
                </c:pt>
                <c:pt idx="7991">
                  <c:v>41</c:v>
                </c:pt>
                <c:pt idx="7992">
                  <c:v>41</c:v>
                </c:pt>
                <c:pt idx="7993">
                  <c:v>41</c:v>
                </c:pt>
                <c:pt idx="7994">
                  <c:v>41</c:v>
                </c:pt>
                <c:pt idx="7995">
                  <c:v>41</c:v>
                </c:pt>
                <c:pt idx="7996">
                  <c:v>41</c:v>
                </c:pt>
                <c:pt idx="7997">
                  <c:v>41</c:v>
                </c:pt>
                <c:pt idx="7998">
                  <c:v>41</c:v>
                </c:pt>
                <c:pt idx="7999">
                  <c:v>41</c:v>
                </c:pt>
                <c:pt idx="8000">
                  <c:v>41</c:v>
                </c:pt>
                <c:pt idx="8001">
                  <c:v>40</c:v>
                </c:pt>
                <c:pt idx="8002">
                  <c:v>40</c:v>
                </c:pt>
                <c:pt idx="8003">
                  <c:v>40</c:v>
                </c:pt>
                <c:pt idx="8004">
                  <c:v>40</c:v>
                </c:pt>
                <c:pt idx="8005">
                  <c:v>40</c:v>
                </c:pt>
                <c:pt idx="8006">
                  <c:v>40</c:v>
                </c:pt>
                <c:pt idx="8007">
                  <c:v>40</c:v>
                </c:pt>
                <c:pt idx="8008">
                  <c:v>40</c:v>
                </c:pt>
                <c:pt idx="8009">
                  <c:v>40</c:v>
                </c:pt>
                <c:pt idx="8010">
                  <c:v>40</c:v>
                </c:pt>
                <c:pt idx="8011">
                  <c:v>40</c:v>
                </c:pt>
                <c:pt idx="8012">
                  <c:v>40</c:v>
                </c:pt>
                <c:pt idx="8013">
                  <c:v>40</c:v>
                </c:pt>
                <c:pt idx="8014">
                  <c:v>40</c:v>
                </c:pt>
                <c:pt idx="8015">
                  <c:v>40</c:v>
                </c:pt>
                <c:pt idx="8016">
                  <c:v>40</c:v>
                </c:pt>
                <c:pt idx="8017">
                  <c:v>40</c:v>
                </c:pt>
                <c:pt idx="8018">
                  <c:v>40</c:v>
                </c:pt>
                <c:pt idx="8019">
                  <c:v>40</c:v>
                </c:pt>
                <c:pt idx="8020">
                  <c:v>40</c:v>
                </c:pt>
                <c:pt idx="8021">
                  <c:v>40</c:v>
                </c:pt>
                <c:pt idx="8022">
                  <c:v>40</c:v>
                </c:pt>
                <c:pt idx="8023">
                  <c:v>40</c:v>
                </c:pt>
                <c:pt idx="8024">
                  <c:v>40</c:v>
                </c:pt>
                <c:pt idx="8025">
                  <c:v>40</c:v>
                </c:pt>
                <c:pt idx="8026">
                  <c:v>40</c:v>
                </c:pt>
                <c:pt idx="8027">
                  <c:v>40</c:v>
                </c:pt>
                <c:pt idx="8028">
                  <c:v>40</c:v>
                </c:pt>
                <c:pt idx="8029">
                  <c:v>40</c:v>
                </c:pt>
                <c:pt idx="8030">
                  <c:v>40</c:v>
                </c:pt>
                <c:pt idx="8031">
                  <c:v>40</c:v>
                </c:pt>
                <c:pt idx="8032">
                  <c:v>40</c:v>
                </c:pt>
                <c:pt idx="8033">
                  <c:v>40</c:v>
                </c:pt>
                <c:pt idx="8034">
                  <c:v>40</c:v>
                </c:pt>
                <c:pt idx="8035">
                  <c:v>40</c:v>
                </c:pt>
                <c:pt idx="8036">
                  <c:v>40</c:v>
                </c:pt>
                <c:pt idx="8037">
                  <c:v>40</c:v>
                </c:pt>
                <c:pt idx="8038">
                  <c:v>40</c:v>
                </c:pt>
                <c:pt idx="8039">
                  <c:v>40</c:v>
                </c:pt>
                <c:pt idx="8040">
                  <c:v>40</c:v>
                </c:pt>
                <c:pt idx="8041">
                  <c:v>40</c:v>
                </c:pt>
                <c:pt idx="8042">
                  <c:v>40</c:v>
                </c:pt>
                <c:pt idx="8043">
                  <c:v>40</c:v>
                </c:pt>
                <c:pt idx="8044">
                  <c:v>40</c:v>
                </c:pt>
                <c:pt idx="8045">
                  <c:v>39</c:v>
                </c:pt>
                <c:pt idx="8046">
                  <c:v>39</c:v>
                </c:pt>
                <c:pt idx="8047">
                  <c:v>39</c:v>
                </c:pt>
                <c:pt idx="8048">
                  <c:v>39</c:v>
                </c:pt>
                <c:pt idx="8049">
                  <c:v>39</c:v>
                </c:pt>
                <c:pt idx="8050">
                  <c:v>39</c:v>
                </c:pt>
                <c:pt idx="8051">
                  <c:v>39</c:v>
                </c:pt>
                <c:pt idx="8052">
                  <c:v>39</c:v>
                </c:pt>
                <c:pt idx="8053">
                  <c:v>39</c:v>
                </c:pt>
                <c:pt idx="8054">
                  <c:v>39</c:v>
                </c:pt>
                <c:pt idx="8055">
                  <c:v>39</c:v>
                </c:pt>
                <c:pt idx="8056">
                  <c:v>40</c:v>
                </c:pt>
                <c:pt idx="8057">
                  <c:v>40</c:v>
                </c:pt>
                <c:pt idx="8058">
                  <c:v>40</c:v>
                </c:pt>
                <c:pt idx="8059">
                  <c:v>40</c:v>
                </c:pt>
                <c:pt idx="8060">
                  <c:v>39</c:v>
                </c:pt>
                <c:pt idx="8061">
                  <c:v>39</c:v>
                </c:pt>
                <c:pt idx="8062">
                  <c:v>40</c:v>
                </c:pt>
                <c:pt idx="8063">
                  <c:v>40</c:v>
                </c:pt>
                <c:pt idx="8064">
                  <c:v>40</c:v>
                </c:pt>
                <c:pt idx="8065">
                  <c:v>39</c:v>
                </c:pt>
                <c:pt idx="8066">
                  <c:v>39</c:v>
                </c:pt>
                <c:pt idx="8067">
                  <c:v>39</c:v>
                </c:pt>
                <c:pt idx="8068">
                  <c:v>39</c:v>
                </c:pt>
                <c:pt idx="8069">
                  <c:v>39</c:v>
                </c:pt>
                <c:pt idx="8070">
                  <c:v>39</c:v>
                </c:pt>
                <c:pt idx="8071">
                  <c:v>39</c:v>
                </c:pt>
                <c:pt idx="8072">
                  <c:v>39</c:v>
                </c:pt>
                <c:pt idx="8073">
                  <c:v>39</c:v>
                </c:pt>
                <c:pt idx="8074">
                  <c:v>39</c:v>
                </c:pt>
                <c:pt idx="8075">
                  <c:v>40</c:v>
                </c:pt>
                <c:pt idx="8076">
                  <c:v>39</c:v>
                </c:pt>
                <c:pt idx="8077">
                  <c:v>39</c:v>
                </c:pt>
                <c:pt idx="8078">
                  <c:v>39</c:v>
                </c:pt>
                <c:pt idx="8079">
                  <c:v>40</c:v>
                </c:pt>
                <c:pt idx="8080">
                  <c:v>40</c:v>
                </c:pt>
                <c:pt idx="8081">
                  <c:v>39</c:v>
                </c:pt>
                <c:pt idx="8082">
                  <c:v>39</c:v>
                </c:pt>
                <c:pt idx="8083">
                  <c:v>39</c:v>
                </c:pt>
                <c:pt idx="8084">
                  <c:v>39</c:v>
                </c:pt>
                <c:pt idx="8085">
                  <c:v>39</c:v>
                </c:pt>
                <c:pt idx="8086">
                  <c:v>39</c:v>
                </c:pt>
                <c:pt idx="8087">
                  <c:v>39</c:v>
                </c:pt>
                <c:pt idx="8088">
                  <c:v>39</c:v>
                </c:pt>
                <c:pt idx="8089">
                  <c:v>39</c:v>
                </c:pt>
                <c:pt idx="8090">
                  <c:v>39</c:v>
                </c:pt>
                <c:pt idx="8091">
                  <c:v>39</c:v>
                </c:pt>
                <c:pt idx="8092">
                  <c:v>39</c:v>
                </c:pt>
                <c:pt idx="8093">
                  <c:v>39</c:v>
                </c:pt>
                <c:pt idx="8094">
                  <c:v>39</c:v>
                </c:pt>
                <c:pt idx="8095">
                  <c:v>39</c:v>
                </c:pt>
                <c:pt idx="8096">
                  <c:v>39</c:v>
                </c:pt>
                <c:pt idx="8097">
                  <c:v>39</c:v>
                </c:pt>
                <c:pt idx="8098">
                  <c:v>39</c:v>
                </c:pt>
                <c:pt idx="8099">
                  <c:v>39</c:v>
                </c:pt>
                <c:pt idx="8100">
                  <c:v>39</c:v>
                </c:pt>
                <c:pt idx="8101">
                  <c:v>39</c:v>
                </c:pt>
                <c:pt idx="8102">
                  <c:v>39</c:v>
                </c:pt>
                <c:pt idx="8103">
                  <c:v>39</c:v>
                </c:pt>
                <c:pt idx="8104">
                  <c:v>39</c:v>
                </c:pt>
                <c:pt idx="8105">
                  <c:v>39</c:v>
                </c:pt>
                <c:pt idx="8106">
                  <c:v>39</c:v>
                </c:pt>
                <c:pt idx="8107">
                  <c:v>39</c:v>
                </c:pt>
                <c:pt idx="8108">
                  <c:v>39</c:v>
                </c:pt>
                <c:pt idx="8109">
                  <c:v>39</c:v>
                </c:pt>
                <c:pt idx="8110">
                  <c:v>39</c:v>
                </c:pt>
                <c:pt idx="8111">
                  <c:v>39</c:v>
                </c:pt>
                <c:pt idx="8112">
                  <c:v>39</c:v>
                </c:pt>
                <c:pt idx="8113">
                  <c:v>39</c:v>
                </c:pt>
                <c:pt idx="8114">
                  <c:v>39</c:v>
                </c:pt>
                <c:pt idx="8115">
                  <c:v>39</c:v>
                </c:pt>
                <c:pt idx="8116">
                  <c:v>39</c:v>
                </c:pt>
                <c:pt idx="8117">
                  <c:v>39</c:v>
                </c:pt>
                <c:pt idx="8118">
                  <c:v>39</c:v>
                </c:pt>
                <c:pt idx="8119">
                  <c:v>39</c:v>
                </c:pt>
                <c:pt idx="8120">
                  <c:v>39</c:v>
                </c:pt>
                <c:pt idx="8121">
                  <c:v>38</c:v>
                </c:pt>
                <c:pt idx="8122">
                  <c:v>38</c:v>
                </c:pt>
                <c:pt idx="8123">
                  <c:v>38</c:v>
                </c:pt>
                <c:pt idx="8124">
                  <c:v>38</c:v>
                </c:pt>
                <c:pt idx="8125">
                  <c:v>38</c:v>
                </c:pt>
                <c:pt idx="8126">
                  <c:v>38</c:v>
                </c:pt>
                <c:pt idx="8127">
                  <c:v>38</c:v>
                </c:pt>
                <c:pt idx="8128">
                  <c:v>38</c:v>
                </c:pt>
                <c:pt idx="8129">
                  <c:v>38</c:v>
                </c:pt>
                <c:pt idx="8130">
                  <c:v>38</c:v>
                </c:pt>
                <c:pt idx="8131">
                  <c:v>38</c:v>
                </c:pt>
                <c:pt idx="8132">
                  <c:v>38</c:v>
                </c:pt>
                <c:pt idx="8133">
                  <c:v>38</c:v>
                </c:pt>
                <c:pt idx="8134">
                  <c:v>38</c:v>
                </c:pt>
                <c:pt idx="8135">
                  <c:v>38</c:v>
                </c:pt>
                <c:pt idx="8136">
                  <c:v>38</c:v>
                </c:pt>
                <c:pt idx="8137">
                  <c:v>38</c:v>
                </c:pt>
                <c:pt idx="8138">
                  <c:v>38</c:v>
                </c:pt>
                <c:pt idx="8139">
                  <c:v>38</c:v>
                </c:pt>
                <c:pt idx="8140">
                  <c:v>38</c:v>
                </c:pt>
                <c:pt idx="8141">
                  <c:v>38</c:v>
                </c:pt>
                <c:pt idx="8142">
                  <c:v>38</c:v>
                </c:pt>
                <c:pt idx="8143">
                  <c:v>38</c:v>
                </c:pt>
                <c:pt idx="8144">
                  <c:v>38</c:v>
                </c:pt>
                <c:pt idx="8145">
                  <c:v>38</c:v>
                </c:pt>
                <c:pt idx="8146">
                  <c:v>38</c:v>
                </c:pt>
                <c:pt idx="8147">
                  <c:v>38</c:v>
                </c:pt>
                <c:pt idx="8148">
                  <c:v>38</c:v>
                </c:pt>
                <c:pt idx="8149">
                  <c:v>38</c:v>
                </c:pt>
                <c:pt idx="8150">
                  <c:v>38</c:v>
                </c:pt>
                <c:pt idx="8151">
                  <c:v>38</c:v>
                </c:pt>
                <c:pt idx="8152">
                  <c:v>38</c:v>
                </c:pt>
                <c:pt idx="8153">
                  <c:v>38</c:v>
                </c:pt>
                <c:pt idx="8154">
                  <c:v>38</c:v>
                </c:pt>
                <c:pt idx="8155">
                  <c:v>38</c:v>
                </c:pt>
                <c:pt idx="8156">
                  <c:v>38</c:v>
                </c:pt>
                <c:pt idx="8157">
                  <c:v>38</c:v>
                </c:pt>
                <c:pt idx="8158">
                  <c:v>38</c:v>
                </c:pt>
                <c:pt idx="8159">
                  <c:v>38</c:v>
                </c:pt>
                <c:pt idx="8160">
                  <c:v>38</c:v>
                </c:pt>
                <c:pt idx="8161">
                  <c:v>38</c:v>
                </c:pt>
                <c:pt idx="8162">
                  <c:v>38</c:v>
                </c:pt>
                <c:pt idx="8163">
                  <c:v>38</c:v>
                </c:pt>
                <c:pt idx="8164">
                  <c:v>38</c:v>
                </c:pt>
                <c:pt idx="8165">
                  <c:v>38</c:v>
                </c:pt>
                <c:pt idx="8166">
                  <c:v>38</c:v>
                </c:pt>
                <c:pt idx="8167">
                  <c:v>38</c:v>
                </c:pt>
                <c:pt idx="8168">
                  <c:v>38</c:v>
                </c:pt>
                <c:pt idx="8169">
                  <c:v>38</c:v>
                </c:pt>
                <c:pt idx="8170">
                  <c:v>38</c:v>
                </c:pt>
                <c:pt idx="8171">
                  <c:v>38</c:v>
                </c:pt>
                <c:pt idx="8172">
                  <c:v>38</c:v>
                </c:pt>
                <c:pt idx="8173">
                  <c:v>38</c:v>
                </c:pt>
                <c:pt idx="8174">
                  <c:v>38</c:v>
                </c:pt>
                <c:pt idx="8175">
                  <c:v>38</c:v>
                </c:pt>
                <c:pt idx="8176">
                  <c:v>38</c:v>
                </c:pt>
                <c:pt idx="8177">
                  <c:v>38</c:v>
                </c:pt>
                <c:pt idx="8178">
                  <c:v>37</c:v>
                </c:pt>
                <c:pt idx="8179">
                  <c:v>37</c:v>
                </c:pt>
                <c:pt idx="8180">
                  <c:v>37</c:v>
                </c:pt>
                <c:pt idx="8181">
                  <c:v>37</c:v>
                </c:pt>
                <c:pt idx="8182">
                  <c:v>37</c:v>
                </c:pt>
                <c:pt idx="8183">
                  <c:v>37</c:v>
                </c:pt>
                <c:pt idx="8184">
                  <c:v>37</c:v>
                </c:pt>
                <c:pt idx="8185">
                  <c:v>37</c:v>
                </c:pt>
                <c:pt idx="8186">
                  <c:v>37</c:v>
                </c:pt>
                <c:pt idx="8187">
                  <c:v>37</c:v>
                </c:pt>
                <c:pt idx="8188">
                  <c:v>37</c:v>
                </c:pt>
                <c:pt idx="8189">
                  <c:v>37</c:v>
                </c:pt>
                <c:pt idx="8190">
                  <c:v>37</c:v>
                </c:pt>
                <c:pt idx="8191">
                  <c:v>37</c:v>
                </c:pt>
                <c:pt idx="8192">
                  <c:v>37</c:v>
                </c:pt>
                <c:pt idx="8193">
                  <c:v>37</c:v>
                </c:pt>
                <c:pt idx="8194">
                  <c:v>37</c:v>
                </c:pt>
                <c:pt idx="8195">
                  <c:v>37</c:v>
                </c:pt>
                <c:pt idx="8196">
                  <c:v>37</c:v>
                </c:pt>
                <c:pt idx="8197">
                  <c:v>37</c:v>
                </c:pt>
                <c:pt idx="8198">
                  <c:v>37</c:v>
                </c:pt>
                <c:pt idx="8199">
                  <c:v>37</c:v>
                </c:pt>
                <c:pt idx="8200">
                  <c:v>37</c:v>
                </c:pt>
                <c:pt idx="8201">
                  <c:v>37</c:v>
                </c:pt>
                <c:pt idx="8202">
                  <c:v>37</c:v>
                </c:pt>
                <c:pt idx="8203">
                  <c:v>37</c:v>
                </c:pt>
                <c:pt idx="8204">
                  <c:v>37</c:v>
                </c:pt>
                <c:pt idx="8205">
                  <c:v>37</c:v>
                </c:pt>
                <c:pt idx="8206">
                  <c:v>37</c:v>
                </c:pt>
                <c:pt idx="8207">
                  <c:v>37</c:v>
                </c:pt>
                <c:pt idx="8208">
                  <c:v>37</c:v>
                </c:pt>
                <c:pt idx="8209">
                  <c:v>37</c:v>
                </c:pt>
                <c:pt idx="8210">
                  <c:v>37</c:v>
                </c:pt>
                <c:pt idx="8211">
                  <c:v>37</c:v>
                </c:pt>
                <c:pt idx="8212">
                  <c:v>37</c:v>
                </c:pt>
                <c:pt idx="8213">
                  <c:v>37</c:v>
                </c:pt>
                <c:pt idx="8214">
                  <c:v>37</c:v>
                </c:pt>
                <c:pt idx="8215">
                  <c:v>37</c:v>
                </c:pt>
                <c:pt idx="8216">
                  <c:v>37</c:v>
                </c:pt>
                <c:pt idx="8217">
                  <c:v>37</c:v>
                </c:pt>
                <c:pt idx="8218">
                  <c:v>37</c:v>
                </c:pt>
                <c:pt idx="8219">
                  <c:v>37</c:v>
                </c:pt>
                <c:pt idx="8220">
                  <c:v>37</c:v>
                </c:pt>
                <c:pt idx="8221">
                  <c:v>37</c:v>
                </c:pt>
                <c:pt idx="8222">
                  <c:v>37</c:v>
                </c:pt>
                <c:pt idx="8223">
                  <c:v>37</c:v>
                </c:pt>
                <c:pt idx="8224">
                  <c:v>37</c:v>
                </c:pt>
                <c:pt idx="8225">
                  <c:v>37</c:v>
                </c:pt>
                <c:pt idx="8226">
                  <c:v>37</c:v>
                </c:pt>
                <c:pt idx="8227">
                  <c:v>37</c:v>
                </c:pt>
                <c:pt idx="8228">
                  <c:v>37</c:v>
                </c:pt>
                <c:pt idx="8229">
                  <c:v>37</c:v>
                </c:pt>
                <c:pt idx="8230">
                  <c:v>37</c:v>
                </c:pt>
                <c:pt idx="8231">
                  <c:v>37</c:v>
                </c:pt>
                <c:pt idx="8232">
                  <c:v>37</c:v>
                </c:pt>
                <c:pt idx="8233">
                  <c:v>37</c:v>
                </c:pt>
                <c:pt idx="8234">
                  <c:v>37</c:v>
                </c:pt>
                <c:pt idx="8235">
                  <c:v>37</c:v>
                </c:pt>
                <c:pt idx="8236">
                  <c:v>37</c:v>
                </c:pt>
                <c:pt idx="8237">
                  <c:v>37</c:v>
                </c:pt>
                <c:pt idx="8238">
                  <c:v>37</c:v>
                </c:pt>
                <c:pt idx="8239">
                  <c:v>37</c:v>
                </c:pt>
                <c:pt idx="8240">
                  <c:v>37</c:v>
                </c:pt>
                <c:pt idx="8241">
                  <c:v>37</c:v>
                </c:pt>
                <c:pt idx="8242">
                  <c:v>37</c:v>
                </c:pt>
                <c:pt idx="8243">
                  <c:v>37</c:v>
                </c:pt>
                <c:pt idx="8244">
                  <c:v>37</c:v>
                </c:pt>
                <c:pt idx="8245">
                  <c:v>37</c:v>
                </c:pt>
                <c:pt idx="8246">
                  <c:v>37</c:v>
                </c:pt>
                <c:pt idx="8247">
                  <c:v>37</c:v>
                </c:pt>
                <c:pt idx="8248">
                  <c:v>36</c:v>
                </c:pt>
                <c:pt idx="8249">
                  <c:v>36</c:v>
                </c:pt>
                <c:pt idx="8250">
                  <c:v>36</c:v>
                </c:pt>
                <c:pt idx="8251">
                  <c:v>36</c:v>
                </c:pt>
                <c:pt idx="8252">
                  <c:v>36</c:v>
                </c:pt>
                <c:pt idx="8253">
                  <c:v>36</c:v>
                </c:pt>
                <c:pt idx="8254">
                  <c:v>36</c:v>
                </c:pt>
                <c:pt idx="8255">
                  <c:v>36</c:v>
                </c:pt>
                <c:pt idx="8256">
                  <c:v>36</c:v>
                </c:pt>
                <c:pt idx="8257">
                  <c:v>36</c:v>
                </c:pt>
                <c:pt idx="8258">
                  <c:v>36</c:v>
                </c:pt>
                <c:pt idx="8259">
                  <c:v>36</c:v>
                </c:pt>
                <c:pt idx="8260">
                  <c:v>36</c:v>
                </c:pt>
                <c:pt idx="8261">
                  <c:v>36</c:v>
                </c:pt>
                <c:pt idx="8262">
                  <c:v>36</c:v>
                </c:pt>
                <c:pt idx="8263">
                  <c:v>36</c:v>
                </c:pt>
                <c:pt idx="8264">
                  <c:v>36</c:v>
                </c:pt>
                <c:pt idx="8265">
                  <c:v>36</c:v>
                </c:pt>
                <c:pt idx="8266">
                  <c:v>36</c:v>
                </c:pt>
                <c:pt idx="8267">
                  <c:v>36</c:v>
                </c:pt>
                <c:pt idx="8268">
                  <c:v>36</c:v>
                </c:pt>
                <c:pt idx="8269">
                  <c:v>36</c:v>
                </c:pt>
                <c:pt idx="8270">
                  <c:v>36</c:v>
                </c:pt>
                <c:pt idx="8271">
                  <c:v>36</c:v>
                </c:pt>
                <c:pt idx="8272">
                  <c:v>36</c:v>
                </c:pt>
                <c:pt idx="8273">
                  <c:v>36</c:v>
                </c:pt>
                <c:pt idx="8274">
                  <c:v>36</c:v>
                </c:pt>
                <c:pt idx="8275">
                  <c:v>36</c:v>
                </c:pt>
                <c:pt idx="8276">
                  <c:v>36</c:v>
                </c:pt>
                <c:pt idx="8277">
                  <c:v>36</c:v>
                </c:pt>
                <c:pt idx="8278">
                  <c:v>36</c:v>
                </c:pt>
                <c:pt idx="8279">
                  <c:v>36</c:v>
                </c:pt>
                <c:pt idx="8280">
                  <c:v>36</c:v>
                </c:pt>
                <c:pt idx="8281">
                  <c:v>36</c:v>
                </c:pt>
                <c:pt idx="8282">
                  <c:v>36</c:v>
                </c:pt>
                <c:pt idx="8283">
                  <c:v>36</c:v>
                </c:pt>
                <c:pt idx="8284">
                  <c:v>36</c:v>
                </c:pt>
                <c:pt idx="8285">
                  <c:v>36</c:v>
                </c:pt>
                <c:pt idx="8286">
                  <c:v>36</c:v>
                </c:pt>
                <c:pt idx="8287">
                  <c:v>36</c:v>
                </c:pt>
                <c:pt idx="8288">
                  <c:v>36</c:v>
                </c:pt>
                <c:pt idx="8289">
                  <c:v>36</c:v>
                </c:pt>
                <c:pt idx="8290">
                  <c:v>36</c:v>
                </c:pt>
                <c:pt idx="8291">
                  <c:v>36</c:v>
                </c:pt>
                <c:pt idx="8292">
                  <c:v>36</c:v>
                </c:pt>
                <c:pt idx="8293">
                  <c:v>36</c:v>
                </c:pt>
                <c:pt idx="8294">
                  <c:v>36</c:v>
                </c:pt>
                <c:pt idx="8295">
                  <c:v>36</c:v>
                </c:pt>
                <c:pt idx="8296">
                  <c:v>36</c:v>
                </c:pt>
                <c:pt idx="8297">
                  <c:v>36</c:v>
                </c:pt>
                <c:pt idx="8298">
                  <c:v>36</c:v>
                </c:pt>
                <c:pt idx="8299">
                  <c:v>36</c:v>
                </c:pt>
                <c:pt idx="8300">
                  <c:v>36</c:v>
                </c:pt>
                <c:pt idx="8301">
                  <c:v>36</c:v>
                </c:pt>
                <c:pt idx="8302">
                  <c:v>36</c:v>
                </c:pt>
                <c:pt idx="8303">
                  <c:v>36</c:v>
                </c:pt>
                <c:pt idx="8304">
                  <c:v>36</c:v>
                </c:pt>
                <c:pt idx="8305">
                  <c:v>36</c:v>
                </c:pt>
                <c:pt idx="8306">
                  <c:v>36</c:v>
                </c:pt>
                <c:pt idx="8307">
                  <c:v>36</c:v>
                </c:pt>
                <c:pt idx="8308">
                  <c:v>36</c:v>
                </c:pt>
                <c:pt idx="8309">
                  <c:v>36</c:v>
                </c:pt>
                <c:pt idx="8310">
                  <c:v>36</c:v>
                </c:pt>
                <c:pt idx="8311">
                  <c:v>36</c:v>
                </c:pt>
                <c:pt idx="8312">
                  <c:v>36</c:v>
                </c:pt>
                <c:pt idx="8313">
                  <c:v>36</c:v>
                </c:pt>
                <c:pt idx="8314">
                  <c:v>35</c:v>
                </c:pt>
                <c:pt idx="8315">
                  <c:v>35</c:v>
                </c:pt>
                <c:pt idx="8316">
                  <c:v>35</c:v>
                </c:pt>
                <c:pt idx="8317">
                  <c:v>35</c:v>
                </c:pt>
                <c:pt idx="8318">
                  <c:v>35</c:v>
                </c:pt>
                <c:pt idx="8319">
                  <c:v>35</c:v>
                </c:pt>
                <c:pt idx="8320">
                  <c:v>35</c:v>
                </c:pt>
                <c:pt idx="8321">
                  <c:v>35</c:v>
                </c:pt>
                <c:pt idx="8322">
                  <c:v>35</c:v>
                </c:pt>
                <c:pt idx="8323">
                  <c:v>35</c:v>
                </c:pt>
                <c:pt idx="8324">
                  <c:v>35</c:v>
                </c:pt>
                <c:pt idx="8325">
                  <c:v>35</c:v>
                </c:pt>
                <c:pt idx="8326">
                  <c:v>35</c:v>
                </c:pt>
                <c:pt idx="8327">
                  <c:v>35</c:v>
                </c:pt>
                <c:pt idx="8328">
                  <c:v>35</c:v>
                </c:pt>
                <c:pt idx="8329">
                  <c:v>35</c:v>
                </c:pt>
                <c:pt idx="8330">
                  <c:v>35</c:v>
                </c:pt>
                <c:pt idx="8331">
                  <c:v>35</c:v>
                </c:pt>
                <c:pt idx="8332">
                  <c:v>35</c:v>
                </c:pt>
                <c:pt idx="8333">
                  <c:v>35</c:v>
                </c:pt>
                <c:pt idx="8334">
                  <c:v>35</c:v>
                </c:pt>
                <c:pt idx="8335">
                  <c:v>35</c:v>
                </c:pt>
                <c:pt idx="8336">
                  <c:v>35</c:v>
                </c:pt>
                <c:pt idx="8337">
                  <c:v>35</c:v>
                </c:pt>
                <c:pt idx="8338">
                  <c:v>35</c:v>
                </c:pt>
                <c:pt idx="8339">
                  <c:v>35</c:v>
                </c:pt>
                <c:pt idx="8340">
                  <c:v>35</c:v>
                </c:pt>
                <c:pt idx="8341">
                  <c:v>35</c:v>
                </c:pt>
                <c:pt idx="8342">
                  <c:v>35</c:v>
                </c:pt>
                <c:pt idx="8343">
                  <c:v>35</c:v>
                </c:pt>
                <c:pt idx="8344">
                  <c:v>35</c:v>
                </c:pt>
                <c:pt idx="8345">
                  <c:v>35</c:v>
                </c:pt>
                <c:pt idx="8346">
                  <c:v>35</c:v>
                </c:pt>
                <c:pt idx="8347">
                  <c:v>35</c:v>
                </c:pt>
                <c:pt idx="8348">
                  <c:v>35</c:v>
                </c:pt>
                <c:pt idx="8349">
                  <c:v>35</c:v>
                </c:pt>
                <c:pt idx="8350">
                  <c:v>35</c:v>
                </c:pt>
                <c:pt idx="8351">
                  <c:v>35</c:v>
                </c:pt>
                <c:pt idx="8352">
                  <c:v>35</c:v>
                </c:pt>
                <c:pt idx="8353">
                  <c:v>35</c:v>
                </c:pt>
                <c:pt idx="8354">
                  <c:v>35</c:v>
                </c:pt>
                <c:pt idx="8355">
                  <c:v>35</c:v>
                </c:pt>
                <c:pt idx="8356">
                  <c:v>35</c:v>
                </c:pt>
                <c:pt idx="8357">
                  <c:v>34</c:v>
                </c:pt>
                <c:pt idx="8358">
                  <c:v>34</c:v>
                </c:pt>
                <c:pt idx="8359">
                  <c:v>34</c:v>
                </c:pt>
                <c:pt idx="8360">
                  <c:v>34</c:v>
                </c:pt>
                <c:pt idx="8361">
                  <c:v>34</c:v>
                </c:pt>
                <c:pt idx="8362">
                  <c:v>34</c:v>
                </c:pt>
                <c:pt idx="8363">
                  <c:v>34</c:v>
                </c:pt>
                <c:pt idx="8364">
                  <c:v>34</c:v>
                </c:pt>
                <c:pt idx="8365">
                  <c:v>34</c:v>
                </c:pt>
                <c:pt idx="8366">
                  <c:v>34</c:v>
                </c:pt>
                <c:pt idx="8367">
                  <c:v>34</c:v>
                </c:pt>
                <c:pt idx="8368">
                  <c:v>34</c:v>
                </c:pt>
                <c:pt idx="8369">
                  <c:v>34</c:v>
                </c:pt>
                <c:pt idx="8370">
                  <c:v>34</c:v>
                </c:pt>
                <c:pt idx="8371">
                  <c:v>34</c:v>
                </c:pt>
                <c:pt idx="8372">
                  <c:v>34</c:v>
                </c:pt>
                <c:pt idx="8373">
                  <c:v>34</c:v>
                </c:pt>
                <c:pt idx="8374">
                  <c:v>34</c:v>
                </c:pt>
                <c:pt idx="8375">
                  <c:v>34</c:v>
                </c:pt>
                <c:pt idx="8376">
                  <c:v>34</c:v>
                </c:pt>
                <c:pt idx="8377">
                  <c:v>34</c:v>
                </c:pt>
                <c:pt idx="8378">
                  <c:v>34</c:v>
                </c:pt>
                <c:pt idx="8379">
                  <c:v>34</c:v>
                </c:pt>
                <c:pt idx="8380">
                  <c:v>34</c:v>
                </c:pt>
                <c:pt idx="8381">
                  <c:v>34</c:v>
                </c:pt>
                <c:pt idx="8382">
                  <c:v>34</c:v>
                </c:pt>
                <c:pt idx="8383">
                  <c:v>34</c:v>
                </c:pt>
                <c:pt idx="8384">
                  <c:v>34</c:v>
                </c:pt>
                <c:pt idx="8385">
                  <c:v>34</c:v>
                </c:pt>
                <c:pt idx="8386">
                  <c:v>34</c:v>
                </c:pt>
                <c:pt idx="8387">
                  <c:v>34</c:v>
                </c:pt>
                <c:pt idx="8388">
                  <c:v>34</c:v>
                </c:pt>
                <c:pt idx="8389">
                  <c:v>34</c:v>
                </c:pt>
                <c:pt idx="8390">
                  <c:v>34</c:v>
                </c:pt>
                <c:pt idx="8391">
                  <c:v>34</c:v>
                </c:pt>
                <c:pt idx="8392">
                  <c:v>34</c:v>
                </c:pt>
                <c:pt idx="8393">
                  <c:v>34</c:v>
                </c:pt>
                <c:pt idx="8394">
                  <c:v>34</c:v>
                </c:pt>
                <c:pt idx="8395">
                  <c:v>33</c:v>
                </c:pt>
                <c:pt idx="8396">
                  <c:v>33</c:v>
                </c:pt>
                <c:pt idx="8397">
                  <c:v>33</c:v>
                </c:pt>
                <c:pt idx="8398">
                  <c:v>33</c:v>
                </c:pt>
                <c:pt idx="8399">
                  <c:v>33</c:v>
                </c:pt>
                <c:pt idx="8400">
                  <c:v>33</c:v>
                </c:pt>
                <c:pt idx="8401">
                  <c:v>33</c:v>
                </c:pt>
                <c:pt idx="8402">
                  <c:v>33</c:v>
                </c:pt>
                <c:pt idx="8403">
                  <c:v>33</c:v>
                </c:pt>
                <c:pt idx="8404">
                  <c:v>33</c:v>
                </c:pt>
                <c:pt idx="8405">
                  <c:v>33</c:v>
                </c:pt>
                <c:pt idx="8406">
                  <c:v>33</c:v>
                </c:pt>
                <c:pt idx="8407">
                  <c:v>33</c:v>
                </c:pt>
                <c:pt idx="8408">
                  <c:v>33</c:v>
                </c:pt>
                <c:pt idx="8409">
                  <c:v>33</c:v>
                </c:pt>
                <c:pt idx="8410">
                  <c:v>33</c:v>
                </c:pt>
                <c:pt idx="8411">
                  <c:v>33</c:v>
                </c:pt>
                <c:pt idx="8412">
                  <c:v>33</c:v>
                </c:pt>
                <c:pt idx="8413">
                  <c:v>33</c:v>
                </c:pt>
                <c:pt idx="8414">
                  <c:v>33</c:v>
                </c:pt>
                <c:pt idx="8415">
                  <c:v>33</c:v>
                </c:pt>
                <c:pt idx="8416">
                  <c:v>33</c:v>
                </c:pt>
                <c:pt idx="8417">
                  <c:v>33</c:v>
                </c:pt>
                <c:pt idx="8418">
                  <c:v>33</c:v>
                </c:pt>
                <c:pt idx="8419">
                  <c:v>33</c:v>
                </c:pt>
                <c:pt idx="8420">
                  <c:v>33</c:v>
                </c:pt>
                <c:pt idx="8421">
                  <c:v>33</c:v>
                </c:pt>
                <c:pt idx="8422">
                  <c:v>33</c:v>
                </c:pt>
                <c:pt idx="8423">
                  <c:v>33</c:v>
                </c:pt>
                <c:pt idx="8424">
                  <c:v>33</c:v>
                </c:pt>
                <c:pt idx="8425">
                  <c:v>33</c:v>
                </c:pt>
                <c:pt idx="8426">
                  <c:v>33</c:v>
                </c:pt>
                <c:pt idx="8427">
                  <c:v>33</c:v>
                </c:pt>
                <c:pt idx="8428">
                  <c:v>33</c:v>
                </c:pt>
                <c:pt idx="8429">
                  <c:v>33</c:v>
                </c:pt>
                <c:pt idx="8430">
                  <c:v>33</c:v>
                </c:pt>
                <c:pt idx="8431">
                  <c:v>32</c:v>
                </c:pt>
                <c:pt idx="8432">
                  <c:v>32</c:v>
                </c:pt>
                <c:pt idx="8433">
                  <c:v>32</c:v>
                </c:pt>
                <c:pt idx="8434">
                  <c:v>32</c:v>
                </c:pt>
                <c:pt idx="8435">
                  <c:v>32</c:v>
                </c:pt>
                <c:pt idx="8436">
                  <c:v>32</c:v>
                </c:pt>
                <c:pt idx="8437">
                  <c:v>32</c:v>
                </c:pt>
                <c:pt idx="8438">
                  <c:v>32</c:v>
                </c:pt>
                <c:pt idx="8439">
                  <c:v>32</c:v>
                </c:pt>
                <c:pt idx="8440">
                  <c:v>32</c:v>
                </c:pt>
                <c:pt idx="8441">
                  <c:v>32</c:v>
                </c:pt>
                <c:pt idx="8442">
                  <c:v>33</c:v>
                </c:pt>
                <c:pt idx="8443">
                  <c:v>32</c:v>
                </c:pt>
                <c:pt idx="8444">
                  <c:v>32</c:v>
                </c:pt>
                <c:pt idx="8445">
                  <c:v>32</c:v>
                </c:pt>
                <c:pt idx="8446">
                  <c:v>32</c:v>
                </c:pt>
                <c:pt idx="8447">
                  <c:v>32</c:v>
                </c:pt>
                <c:pt idx="8448">
                  <c:v>32</c:v>
                </c:pt>
                <c:pt idx="8449">
                  <c:v>32</c:v>
                </c:pt>
                <c:pt idx="8450">
                  <c:v>32</c:v>
                </c:pt>
                <c:pt idx="8451">
                  <c:v>32</c:v>
                </c:pt>
                <c:pt idx="8452">
                  <c:v>32</c:v>
                </c:pt>
                <c:pt idx="8453">
                  <c:v>32</c:v>
                </c:pt>
                <c:pt idx="8454">
                  <c:v>32</c:v>
                </c:pt>
                <c:pt idx="8455">
                  <c:v>32</c:v>
                </c:pt>
                <c:pt idx="8456">
                  <c:v>32</c:v>
                </c:pt>
                <c:pt idx="8457">
                  <c:v>32</c:v>
                </c:pt>
                <c:pt idx="8458">
                  <c:v>32</c:v>
                </c:pt>
                <c:pt idx="8459">
                  <c:v>32</c:v>
                </c:pt>
                <c:pt idx="8460">
                  <c:v>32</c:v>
                </c:pt>
                <c:pt idx="8461">
                  <c:v>32</c:v>
                </c:pt>
                <c:pt idx="8462">
                  <c:v>32</c:v>
                </c:pt>
                <c:pt idx="8463">
                  <c:v>32</c:v>
                </c:pt>
                <c:pt idx="8464">
                  <c:v>32</c:v>
                </c:pt>
                <c:pt idx="8465">
                  <c:v>32</c:v>
                </c:pt>
                <c:pt idx="8466">
                  <c:v>32</c:v>
                </c:pt>
                <c:pt idx="8467">
                  <c:v>32</c:v>
                </c:pt>
                <c:pt idx="8468">
                  <c:v>32</c:v>
                </c:pt>
                <c:pt idx="8469">
                  <c:v>32</c:v>
                </c:pt>
                <c:pt idx="8470">
                  <c:v>32</c:v>
                </c:pt>
                <c:pt idx="8471">
                  <c:v>32</c:v>
                </c:pt>
                <c:pt idx="8472">
                  <c:v>32</c:v>
                </c:pt>
                <c:pt idx="8473">
                  <c:v>32</c:v>
                </c:pt>
                <c:pt idx="8474">
                  <c:v>32</c:v>
                </c:pt>
                <c:pt idx="8475">
                  <c:v>32</c:v>
                </c:pt>
                <c:pt idx="8476">
                  <c:v>32</c:v>
                </c:pt>
                <c:pt idx="8477">
                  <c:v>32</c:v>
                </c:pt>
                <c:pt idx="8478">
                  <c:v>32</c:v>
                </c:pt>
                <c:pt idx="8479">
                  <c:v>32</c:v>
                </c:pt>
                <c:pt idx="8480">
                  <c:v>32</c:v>
                </c:pt>
                <c:pt idx="8481">
                  <c:v>32</c:v>
                </c:pt>
                <c:pt idx="8482">
                  <c:v>32</c:v>
                </c:pt>
                <c:pt idx="8483">
                  <c:v>32</c:v>
                </c:pt>
                <c:pt idx="8484">
                  <c:v>32</c:v>
                </c:pt>
                <c:pt idx="8485">
                  <c:v>32</c:v>
                </c:pt>
                <c:pt idx="8486">
                  <c:v>32</c:v>
                </c:pt>
                <c:pt idx="8487">
                  <c:v>32</c:v>
                </c:pt>
                <c:pt idx="8488">
                  <c:v>32</c:v>
                </c:pt>
                <c:pt idx="8489">
                  <c:v>32</c:v>
                </c:pt>
                <c:pt idx="8490">
                  <c:v>32</c:v>
                </c:pt>
                <c:pt idx="8491">
                  <c:v>32</c:v>
                </c:pt>
                <c:pt idx="8492">
                  <c:v>32</c:v>
                </c:pt>
                <c:pt idx="8493">
                  <c:v>32</c:v>
                </c:pt>
                <c:pt idx="8494">
                  <c:v>32</c:v>
                </c:pt>
                <c:pt idx="8495">
                  <c:v>32</c:v>
                </c:pt>
                <c:pt idx="8496">
                  <c:v>32</c:v>
                </c:pt>
                <c:pt idx="8497">
                  <c:v>32</c:v>
                </c:pt>
                <c:pt idx="8498">
                  <c:v>32</c:v>
                </c:pt>
                <c:pt idx="8499">
                  <c:v>32</c:v>
                </c:pt>
                <c:pt idx="8500">
                  <c:v>32</c:v>
                </c:pt>
                <c:pt idx="8501">
                  <c:v>32</c:v>
                </c:pt>
                <c:pt idx="8502">
                  <c:v>32</c:v>
                </c:pt>
                <c:pt idx="8503">
                  <c:v>32</c:v>
                </c:pt>
                <c:pt idx="8504">
                  <c:v>32</c:v>
                </c:pt>
                <c:pt idx="8505">
                  <c:v>32</c:v>
                </c:pt>
                <c:pt idx="8506">
                  <c:v>32</c:v>
                </c:pt>
                <c:pt idx="8507">
                  <c:v>32</c:v>
                </c:pt>
                <c:pt idx="8508">
                  <c:v>32</c:v>
                </c:pt>
                <c:pt idx="8509">
                  <c:v>32</c:v>
                </c:pt>
                <c:pt idx="8510">
                  <c:v>32</c:v>
                </c:pt>
                <c:pt idx="8511">
                  <c:v>32</c:v>
                </c:pt>
                <c:pt idx="8512">
                  <c:v>32</c:v>
                </c:pt>
                <c:pt idx="8513">
                  <c:v>32</c:v>
                </c:pt>
                <c:pt idx="8514">
                  <c:v>32</c:v>
                </c:pt>
                <c:pt idx="8515">
                  <c:v>32</c:v>
                </c:pt>
                <c:pt idx="8516">
                  <c:v>32</c:v>
                </c:pt>
                <c:pt idx="8517">
                  <c:v>32</c:v>
                </c:pt>
                <c:pt idx="8518">
                  <c:v>32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30</c:v>
                </c:pt>
                <c:pt idx="8566">
                  <c:v>30</c:v>
                </c:pt>
                <c:pt idx="8567">
                  <c:v>30</c:v>
                </c:pt>
                <c:pt idx="8568">
                  <c:v>30</c:v>
                </c:pt>
                <c:pt idx="8569">
                  <c:v>30</c:v>
                </c:pt>
                <c:pt idx="8570">
                  <c:v>30</c:v>
                </c:pt>
                <c:pt idx="8571">
                  <c:v>30</c:v>
                </c:pt>
                <c:pt idx="8572">
                  <c:v>30</c:v>
                </c:pt>
                <c:pt idx="8573">
                  <c:v>30</c:v>
                </c:pt>
                <c:pt idx="8574">
                  <c:v>30</c:v>
                </c:pt>
                <c:pt idx="8575">
                  <c:v>30</c:v>
                </c:pt>
                <c:pt idx="8576">
                  <c:v>30</c:v>
                </c:pt>
                <c:pt idx="8577">
                  <c:v>30</c:v>
                </c:pt>
                <c:pt idx="8578">
                  <c:v>30</c:v>
                </c:pt>
                <c:pt idx="8579">
                  <c:v>30</c:v>
                </c:pt>
                <c:pt idx="8580">
                  <c:v>30</c:v>
                </c:pt>
                <c:pt idx="8581">
                  <c:v>30</c:v>
                </c:pt>
                <c:pt idx="8582">
                  <c:v>30</c:v>
                </c:pt>
                <c:pt idx="8583">
                  <c:v>30</c:v>
                </c:pt>
                <c:pt idx="8584">
                  <c:v>30</c:v>
                </c:pt>
                <c:pt idx="8585">
                  <c:v>30</c:v>
                </c:pt>
                <c:pt idx="8586">
                  <c:v>30</c:v>
                </c:pt>
                <c:pt idx="8587">
                  <c:v>30</c:v>
                </c:pt>
                <c:pt idx="8588">
                  <c:v>30</c:v>
                </c:pt>
                <c:pt idx="8589">
                  <c:v>30</c:v>
                </c:pt>
                <c:pt idx="8590">
                  <c:v>30</c:v>
                </c:pt>
                <c:pt idx="8591">
                  <c:v>30</c:v>
                </c:pt>
                <c:pt idx="8592">
                  <c:v>30</c:v>
                </c:pt>
                <c:pt idx="8593">
                  <c:v>30</c:v>
                </c:pt>
                <c:pt idx="8594">
                  <c:v>30</c:v>
                </c:pt>
                <c:pt idx="8595">
                  <c:v>30</c:v>
                </c:pt>
                <c:pt idx="8596">
                  <c:v>30</c:v>
                </c:pt>
                <c:pt idx="8597">
                  <c:v>30</c:v>
                </c:pt>
                <c:pt idx="8598">
                  <c:v>30</c:v>
                </c:pt>
                <c:pt idx="8599">
                  <c:v>30</c:v>
                </c:pt>
                <c:pt idx="8600">
                  <c:v>30</c:v>
                </c:pt>
                <c:pt idx="8601">
                  <c:v>30</c:v>
                </c:pt>
                <c:pt idx="8602">
                  <c:v>30</c:v>
                </c:pt>
                <c:pt idx="8603">
                  <c:v>30</c:v>
                </c:pt>
                <c:pt idx="8604">
                  <c:v>29</c:v>
                </c:pt>
                <c:pt idx="8605">
                  <c:v>29</c:v>
                </c:pt>
                <c:pt idx="8606">
                  <c:v>29</c:v>
                </c:pt>
                <c:pt idx="8607">
                  <c:v>29</c:v>
                </c:pt>
                <c:pt idx="8608">
                  <c:v>29</c:v>
                </c:pt>
                <c:pt idx="8609">
                  <c:v>29</c:v>
                </c:pt>
                <c:pt idx="8610">
                  <c:v>29</c:v>
                </c:pt>
                <c:pt idx="8611">
                  <c:v>29</c:v>
                </c:pt>
                <c:pt idx="8612">
                  <c:v>29</c:v>
                </c:pt>
                <c:pt idx="8613">
                  <c:v>29</c:v>
                </c:pt>
                <c:pt idx="8614">
                  <c:v>29</c:v>
                </c:pt>
                <c:pt idx="8615">
                  <c:v>29</c:v>
                </c:pt>
                <c:pt idx="8616">
                  <c:v>29</c:v>
                </c:pt>
                <c:pt idx="8617">
                  <c:v>29</c:v>
                </c:pt>
                <c:pt idx="8618">
                  <c:v>29</c:v>
                </c:pt>
                <c:pt idx="8619">
                  <c:v>29</c:v>
                </c:pt>
                <c:pt idx="8620">
                  <c:v>29</c:v>
                </c:pt>
                <c:pt idx="8621">
                  <c:v>29</c:v>
                </c:pt>
                <c:pt idx="8622">
                  <c:v>29</c:v>
                </c:pt>
                <c:pt idx="8623">
                  <c:v>29</c:v>
                </c:pt>
                <c:pt idx="8624">
                  <c:v>29</c:v>
                </c:pt>
                <c:pt idx="8625">
                  <c:v>29</c:v>
                </c:pt>
                <c:pt idx="8626">
                  <c:v>29</c:v>
                </c:pt>
                <c:pt idx="8627">
                  <c:v>29</c:v>
                </c:pt>
                <c:pt idx="8628">
                  <c:v>29</c:v>
                </c:pt>
                <c:pt idx="8629">
                  <c:v>29</c:v>
                </c:pt>
                <c:pt idx="8630">
                  <c:v>29</c:v>
                </c:pt>
                <c:pt idx="8631">
                  <c:v>29</c:v>
                </c:pt>
                <c:pt idx="8632">
                  <c:v>29</c:v>
                </c:pt>
                <c:pt idx="8633">
                  <c:v>29</c:v>
                </c:pt>
                <c:pt idx="8634">
                  <c:v>29</c:v>
                </c:pt>
                <c:pt idx="8635">
                  <c:v>29</c:v>
                </c:pt>
                <c:pt idx="8636">
                  <c:v>29</c:v>
                </c:pt>
                <c:pt idx="8637">
                  <c:v>29</c:v>
                </c:pt>
                <c:pt idx="8638">
                  <c:v>29</c:v>
                </c:pt>
                <c:pt idx="8639">
                  <c:v>29</c:v>
                </c:pt>
                <c:pt idx="8640">
                  <c:v>29</c:v>
                </c:pt>
                <c:pt idx="8641">
                  <c:v>29</c:v>
                </c:pt>
                <c:pt idx="8642">
                  <c:v>29</c:v>
                </c:pt>
                <c:pt idx="8643">
                  <c:v>29</c:v>
                </c:pt>
                <c:pt idx="8644">
                  <c:v>29</c:v>
                </c:pt>
                <c:pt idx="8645">
                  <c:v>29</c:v>
                </c:pt>
                <c:pt idx="8646">
                  <c:v>29</c:v>
                </c:pt>
                <c:pt idx="8647">
                  <c:v>29</c:v>
                </c:pt>
                <c:pt idx="8648">
                  <c:v>29</c:v>
                </c:pt>
                <c:pt idx="8649">
                  <c:v>29</c:v>
                </c:pt>
                <c:pt idx="8650">
                  <c:v>29</c:v>
                </c:pt>
                <c:pt idx="8651">
                  <c:v>29</c:v>
                </c:pt>
                <c:pt idx="8652">
                  <c:v>29</c:v>
                </c:pt>
                <c:pt idx="8653">
                  <c:v>29</c:v>
                </c:pt>
                <c:pt idx="8654">
                  <c:v>29</c:v>
                </c:pt>
                <c:pt idx="8655">
                  <c:v>29</c:v>
                </c:pt>
                <c:pt idx="8656">
                  <c:v>29</c:v>
                </c:pt>
                <c:pt idx="8657">
                  <c:v>29</c:v>
                </c:pt>
                <c:pt idx="8658">
                  <c:v>29</c:v>
                </c:pt>
                <c:pt idx="8659">
                  <c:v>29</c:v>
                </c:pt>
                <c:pt idx="8660">
                  <c:v>29</c:v>
                </c:pt>
                <c:pt idx="8661">
                  <c:v>29</c:v>
                </c:pt>
                <c:pt idx="8662">
                  <c:v>29</c:v>
                </c:pt>
                <c:pt idx="8663">
                  <c:v>29</c:v>
                </c:pt>
                <c:pt idx="8664">
                  <c:v>29</c:v>
                </c:pt>
                <c:pt idx="8665">
                  <c:v>29</c:v>
                </c:pt>
                <c:pt idx="8666">
                  <c:v>29</c:v>
                </c:pt>
                <c:pt idx="8667">
                  <c:v>29</c:v>
                </c:pt>
                <c:pt idx="8668">
                  <c:v>29</c:v>
                </c:pt>
                <c:pt idx="8669">
                  <c:v>29</c:v>
                </c:pt>
                <c:pt idx="8670">
                  <c:v>29</c:v>
                </c:pt>
                <c:pt idx="8671">
                  <c:v>29</c:v>
                </c:pt>
                <c:pt idx="8672">
                  <c:v>29</c:v>
                </c:pt>
                <c:pt idx="8673">
                  <c:v>29</c:v>
                </c:pt>
                <c:pt idx="8674">
                  <c:v>29</c:v>
                </c:pt>
                <c:pt idx="8675">
                  <c:v>29</c:v>
                </c:pt>
                <c:pt idx="8676">
                  <c:v>29</c:v>
                </c:pt>
                <c:pt idx="8677">
                  <c:v>29</c:v>
                </c:pt>
                <c:pt idx="8678">
                  <c:v>29</c:v>
                </c:pt>
                <c:pt idx="8679">
                  <c:v>29</c:v>
                </c:pt>
                <c:pt idx="8680">
                  <c:v>29</c:v>
                </c:pt>
                <c:pt idx="8681">
                  <c:v>29</c:v>
                </c:pt>
                <c:pt idx="8682">
                  <c:v>29</c:v>
                </c:pt>
                <c:pt idx="8683">
                  <c:v>29</c:v>
                </c:pt>
                <c:pt idx="8684">
                  <c:v>29</c:v>
                </c:pt>
                <c:pt idx="8685">
                  <c:v>29</c:v>
                </c:pt>
                <c:pt idx="8686">
                  <c:v>29</c:v>
                </c:pt>
                <c:pt idx="8687">
                  <c:v>29</c:v>
                </c:pt>
                <c:pt idx="8688">
                  <c:v>29</c:v>
                </c:pt>
                <c:pt idx="8689">
                  <c:v>28</c:v>
                </c:pt>
                <c:pt idx="8690">
                  <c:v>28</c:v>
                </c:pt>
                <c:pt idx="8691">
                  <c:v>28</c:v>
                </c:pt>
                <c:pt idx="8692">
                  <c:v>28</c:v>
                </c:pt>
                <c:pt idx="8693">
                  <c:v>28</c:v>
                </c:pt>
                <c:pt idx="8694">
                  <c:v>28</c:v>
                </c:pt>
                <c:pt idx="8695">
                  <c:v>28</c:v>
                </c:pt>
                <c:pt idx="8696">
                  <c:v>28</c:v>
                </c:pt>
                <c:pt idx="8697">
                  <c:v>28</c:v>
                </c:pt>
                <c:pt idx="8698">
                  <c:v>28</c:v>
                </c:pt>
                <c:pt idx="8699">
                  <c:v>28</c:v>
                </c:pt>
                <c:pt idx="8700">
                  <c:v>28</c:v>
                </c:pt>
                <c:pt idx="8701">
                  <c:v>28</c:v>
                </c:pt>
                <c:pt idx="8702">
                  <c:v>28</c:v>
                </c:pt>
                <c:pt idx="8703">
                  <c:v>28</c:v>
                </c:pt>
                <c:pt idx="8704">
                  <c:v>28</c:v>
                </c:pt>
                <c:pt idx="8705">
                  <c:v>28</c:v>
                </c:pt>
                <c:pt idx="8706">
                  <c:v>28</c:v>
                </c:pt>
                <c:pt idx="8707">
                  <c:v>28</c:v>
                </c:pt>
                <c:pt idx="8708">
                  <c:v>28</c:v>
                </c:pt>
                <c:pt idx="8709">
                  <c:v>28</c:v>
                </c:pt>
                <c:pt idx="8710">
                  <c:v>28</c:v>
                </c:pt>
                <c:pt idx="8711">
                  <c:v>28</c:v>
                </c:pt>
                <c:pt idx="8712">
                  <c:v>28</c:v>
                </c:pt>
                <c:pt idx="8713">
                  <c:v>28</c:v>
                </c:pt>
                <c:pt idx="8714">
                  <c:v>28</c:v>
                </c:pt>
                <c:pt idx="8715">
                  <c:v>28</c:v>
                </c:pt>
                <c:pt idx="8716">
                  <c:v>28</c:v>
                </c:pt>
                <c:pt idx="8717">
                  <c:v>28</c:v>
                </c:pt>
                <c:pt idx="8718">
                  <c:v>28</c:v>
                </c:pt>
                <c:pt idx="8719">
                  <c:v>28</c:v>
                </c:pt>
                <c:pt idx="8720">
                  <c:v>28</c:v>
                </c:pt>
                <c:pt idx="8721">
                  <c:v>28</c:v>
                </c:pt>
                <c:pt idx="8722">
                  <c:v>28</c:v>
                </c:pt>
                <c:pt idx="8723">
                  <c:v>28</c:v>
                </c:pt>
                <c:pt idx="8724">
                  <c:v>28</c:v>
                </c:pt>
                <c:pt idx="8725">
                  <c:v>28</c:v>
                </c:pt>
                <c:pt idx="8726">
                  <c:v>28</c:v>
                </c:pt>
                <c:pt idx="8727">
                  <c:v>28</c:v>
                </c:pt>
                <c:pt idx="8728">
                  <c:v>28</c:v>
                </c:pt>
                <c:pt idx="8729">
                  <c:v>28</c:v>
                </c:pt>
                <c:pt idx="8730">
                  <c:v>28</c:v>
                </c:pt>
                <c:pt idx="8731">
                  <c:v>28</c:v>
                </c:pt>
                <c:pt idx="8732">
                  <c:v>28</c:v>
                </c:pt>
                <c:pt idx="8733">
                  <c:v>28</c:v>
                </c:pt>
                <c:pt idx="8734">
                  <c:v>28</c:v>
                </c:pt>
                <c:pt idx="8735">
                  <c:v>28</c:v>
                </c:pt>
                <c:pt idx="8736">
                  <c:v>28</c:v>
                </c:pt>
                <c:pt idx="8737">
                  <c:v>28</c:v>
                </c:pt>
                <c:pt idx="8738">
                  <c:v>28</c:v>
                </c:pt>
                <c:pt idx="8739">
                  <c:v>28</c:v>
                </c:pt>
                <c:pt idx="8740">
                  <c:v>28</c:v>
                </c:pt>
                <c:pt idx="8741">
                  <c:v>28</c:v>
                </c:pt>
                <c:pt idx="8742">
                  <c:v>28</c:v>
                </c:pt>
                <c:pt idx="8743">
                  <c:v>28</c:v>
                </c:pt>
                <c:pt idx="8744">
                  <c:v>27</c:v>
                </c:pt>
                <c:pt idx="8745">
                  <c:v>27</c:v>
                </c:pt>
                <c:pt idx="8746">
                  <c:v>27</c:v>
                </c:pt>
                <c:pt idx="8747">
                  <c:v>27</c:v>
                </c:pt>
                <c:pt idx="8748">
                  <c:v>27</c:v>
                </c:pt>
                <c:pt idx="8749">
                  <c:v>27</c:v>
                </c:pt>
                <c:pt idx="8750">
                  <c:v>27</c:v>
                </c:pt>
                <c:pt idx="8751">
                  <c:v>27</c:v>
                </c:pt>
                <c:pt idx="8752">
                  <c:v>27</c:v>
                </c:pt>
                <c:pt idx="8753">
                  <c:v>27</c:v>
                </c:pt>
                <c:pt idx="8754">
                  <c:v>27</c:v>
                </c:pt>
                <c:pt idx="8755">
                  <c:v>27</c:v>
                </c:pt>
                <c:pt idx="8756">
                  <c:v>27</c:v>
                </c:pt>
                <c:pt idx="8757">
                  <c:v>27</c:v>
                </c:pt>
                <c:pt idx="8758">
                  <c:v>27</c:v>
                </c:pt>
                <c:pt idx="8759">
                  <c:v>27</c:v>
                </c:pt>
                <c:pt idx="8760">
                  <c:v>27</c:v>
                </c:pt>
                <c:pt idx="8761">
                  <c:v>27</c:v>
                </c:pt>
                <c:pt idx="8762">
                  <c:v>27</c:v>
                </c:pt>
                <c:pt idx="8763">
                  <c:v>27</c:v>
                </c:pt>
                <c:pt idx="8764">
                  <c:v>27</c:v>
                </c:pt>
                <c:pt idx="8765">
                  <c:v>27</c:v>
                </c:pt>
                <c:pt idx="8766">
                  <c:v>27</c:v>
                </c:pt>
                <c:pt idx="8767">
                  <c:v>27</c:v>
                </c:pt>
                <c:pt idx="8768">
                  <c:v>27</c:v>
                </c:pt>
                <c:pt idx="8769">
                  <c:v>27</c:v>
                </c:pt>
                <c:pt idx="8770">
                  <c:v>27</c:v>
                </c:pt>
                <c:pt idx="8771">
                  <c:v>27</c:v>
                </c:pt>
                <c:pt idx="8772">
                  <c:v>27</c:v>
                </c:pt>
                <c:pt idx="8773">
                  <c:v>27</c:v>
                </c:pt>
                <c:pt idx="8774">
                  <c:v>27</c:v>
                </c:pt>
                <c:pt idx="8775">
                  <c:v>27</c:v>
                </c:pt>
                <c:pt idx="8776">
                  <c:v>27</c:v>
                </c:pt>
                <c:pt idx="8777">
                  <c:v>27</c:v>
                </c:pt>
                <c:pt idx="8778">
                  <c:v>27</c:v>
                </c:pt>
                <c:pt idx="8779">
                  <c:v>27</c:v>
                </c:pt>
                <c:pt idx="8780">
                  <c:v>27</c:v>
                </c:pt>
                <c:pt idx="8781">
                  <c:v>27</c:v>
                </c:pt>
                <c:pt idx="8782">
                  <c:v>27</c:v>
                </c:pt>
                <c:pt idx="8783">
                  <c:v>27</c:v>
                </c:pt>
                <c:pt idx="8784">
                  <c:v>27</c:v>
                </c:pt>
                <c:pt idx="8785">
                  <c:v>27</c:v>
                </c:pt>
                <c:pt idx="8786">
                  <c:v>27</c:v>
                </c:pt>
                <c:pt idx="8787">
                  <c:v>27</c:v>
                </c:pt>
                <c:pt idx="8788">
                  <c:v>26</c:v>
                </c:pt>
                <c:pt idx="8789">
                  <c:v>26</c:v>
                </c:pt>
                <c:pt idx="8790">
                  <c:v>26</c:v>
                </c:pt>
                <c:pt idx="8791">
                  <c:v>26</c:v>
                </c:pt>
                <c:pt idx="8792">
                  <c:v>26</c:v>
                </c:pt>
                <c:pt idx="8793">
                  <c:v>26</c:v>
                </c:pt>
                <c:pt idx="8794">
                  <c:v>26</c:v>
                </c:pt>
                <c:pt idx="8795">
                  <c:v>26</c:v>
                </c:pt>
                <c:pt idx="8796">
                  <c:v>26</c:v>
                </c:pt>
                <c:pt idx="8797">
                  <c:v>26</c:v>
                </c:pt>
                <c:pt idx="8798">
                  <c:v>26</c:v>
                </c:pt>
                <c:pt idx="8799">
                  <c:v>26</c:v>
                </c:pt>
                <c:pt idx="8800">
                  <c:v>26</c:v>
                </c:pt>
                <c:pt idx="8801">
                  <c:v>26</c:v>
                </c:pt>
                <c:pt idx="8802">
                  <c:v>26</c:v>
                </c:pt>
                <c:pt idx="8803">
                  <c:v>26</c:v>
                </c:pt>
                <c:pt idx="8804">
                  <c:v>26</c:v>
                </c:pt>
                <c:pt idx="8805">
                  <c:v>26</c:v>
                </c:pt>
                <c:pt idx="8806">
                  <c:v>26</c:v>
                </c:pt>
                <c:pt idx="8807">
                  <c:v>26</c:v>
                </c:pt>
                <c:pt idx="8808">
                  <c:v>26</c:v>
                </c:pt>
                <c:pt idx="8809">
                  <c:v>26</c:v>
                </c:pt>
                <c:pt idx="8810">
                  <c:v>26</c:v>
                </c:pt>
                <c:pt idx="8811">
                  <c:v>26</c:v>
                </c:pt>
                <c:pt idx="8812">
                  <c:v>26</c:v>
                </c:pt>
                <c:pt idx="8813">
                  <c:v>26</c:v>
                </c:pt>
                <c:pt idx="8814">
                  <c:v>26</c:v>
                </c:pt>
                <c:pt idx="8815">
                  <c:v>26</c:v>
                </c:pt>
                <c:pt idx="8816">
                  <c:v>26</c:v>
                </c:pt>
                <c:pt idx="8817">
                  <c:v>26</c:v>
                </c:pt>
                <c:pt idx="8818">
                  <c:v>26</c:v>
                </c:pt>
                <c:pt idx="8819">
                  <c:v>26</c:v>
                </c:pt>
                <c:pt idx="8820">
                  <c:v>26</c:v>
                </c:pt>
                <c:pt idx="8821">
                  <c:v>26</c:v>
                </c:pt>
                <c:pt idx="8822">
                  <c:v>26</c:v>
                </c:pt>
                <c:pt idx="8823">
                  <c:v>26</c:v>
                </c:pt>
                <c:pt idx="8824">
                  <c:v>26</c:v>
                </c:pt>
                <c:pt idx="8825">
                  <c:v>26</c:v>
                </c:pt>
                <c:pt idx="8826">
                  <c:v>26</c:v>
                </c:pt>
                <c:pt idx="8827">
                  <c:v>26</c:v>
                </c:pt>
                <c:pt idx="8828">
                  <c:v>26</c:v>
                </c:pt>
                <c:pt idx="8829">
                  <c:v>26</c:v>
                </c:pt>
                <c:pt idx="8830">
                  <c:v>26</c:v>
                </c:pt>
                <c:pt idx="8831">
                  <c:v>26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26</c:v>
                </c:pt>
                <c:pt idx="8836">
                  <c:v>26</c:v>
                </c:pt>
                <c:pt idx="8837">
                  <c:v>26</c:v>
                </c:pt>
                <c:pt idx="8838">
                  <c:v>26</c:v>
                </c:pt>
                <c:pt idx="8839">
                  <c:v>26</c:v>
                </c:pt>
                <c:pt idx="8840">
                  <c:v>26</c:v>
                </c:pt>
                <c:pt idx="8841">
                  <c:v>26</c:v>
                </c:pt>
                <c:pt idx="8842">
                  <c:v>26</c:v>
                </c:pt>
                <c:pt idx="8843">
                  <c:v>26</c:v>
                </c:pt>
                <c:pt idx="8844">
                  <c:v>26</c:v>
                </c:pt>
                <c:pt idx="8845">
                  <c:v>26</c:v>
                </c:pt>
                <c:pt idx="8846">
                  <c:v>26</c:v>
                </c:pt>
                <c:pt idx="8847">
                  <c:v>26</c:v>
                </c:pt>
                <c:pt idx="8848">
                  <c:v>26</c:v>
                </c:pt>
                <c:pt idx="8849">
                  <c:v>26</c:v>
                </c:pt>
                <c:pt idx="8850">
                  <c:v>26</c:v>
                </c:pt>
                <c:pt idx="8851">
                  <c:v>25</c:v>
                </c:pt>
                <c:pt idx="8852">
                  <c:v>25</c:v>
                </c:pt>
                <c:pt idx="8853">
                  <c:v>25</c:v>
                </c:pt>
                <c:pt idx="8854">
                  <c:v>25</c:v>
                </c:pt>
                <c:pt idx="8855">
                  <c:v>25</c:v>
                </c:pt>
                <c:pt idx="8856">
                  <c:v>25</c:v>
                </c:pt>
                <c:pt idx="8857">
                  <c:v>25</c:v>
                </c:pt>
                <c:pt idx="8858">
                  <c:v>25</c:v>
                </c:pt>
                <c:pt idx="8859">
                  <c:v>25</c:v>
                </c:pt>
                <c:pt idx="8860">
                  <c:v>25</c:v>
                </c:pt>
                <c:pt idx="8861">
                  <c:v>25</c:v>
                </c:pt>
                <c:pt idx="8862">
                  <c:v>25</c:v>
                </c:pt>
                <c:pt idx="8863">
                  <c:v>25</c:v>
                </c:pt>
                <c:pt idx="8864">
                  <c:v>25</c:v>
                </c:pt>
                <c:pt idx="8865">
                  <c:v>25</c:v>
                </c:pt>
                <c:pt idx="8866">
                  <c:v>25</c:v>
                </c:pt>
                <c:pt idx="8867">
                  <c:v>25</c:v>
                </c:pt>
                <c:pt idx="8868">
                  <c:v>25</c:v>
                </c:pt>
                <c:pt idx="8869">
                  <c:v>25</c:v>
                </c:pt>
                <c:pt idx="8870">
                  <c:v>25</c:v>
                </c:pt>
                <c:pt idx="8871">
                  <c:v>25</c:v>
                </c:pt>
                <c:pt idx="8872">
                  <c:v>25</c:v>
                </c:pt>
                <c:pt idx="8873">
                  <c:v>25</c:v>
                </c:pt>
                <c:pt idx="8874">
                  <c:v>25</c:v>
                </c:pt>
                <c:pt idx="8875">
                  <c:v>25</c:v>
                </c:pt>
                <c:pt idx="8876">
                  <c:v>25</c:v>
                </c:pt>
                <c:pt idx="8877">
                  <c:v>25</c:v>
                </c:pt>
                <c:pt idx="8878">
                  <c:v>25</c:v>
                </c:pt>
                <c:pt idx="8879">
                  <c:v>25</c:v>
                </c:pt>
                <c:pt idx="8880">
                  <c:v>25</c:v>
                </c:pt>
                <c:pt idx="8881">
                  <c:v>25</c:v>
                </c:pt>
                <c:pt idx="8882">
                  <c:v>25</c:v>
                </c:pt>
                <c:pt idx="8883">
                  <c:v>25</c:v>
                </c:pt>
                <c:pt idx="8884">
                  <c:v>25</c:v>
                </c:pt>
                <c:pt idx="8885">
                  <c:v>25</c:v>
                </c:pt>
                <c:pt idx="8886">
                  <c:v>25</c:v>
                </c:pt>
                <c:pt idx="8887">
                  <c:v>25</c:v>
                </c:pt>
                <c:pt idx="8888">
                  <c:v>25</c:v>
                </c:pt>
                <c:pt idx="8889">
                  <c:v>25</c:v>
                </c:pt>
                <c:pt idx="8890">
                  <c:v>25</c:v>
                </c:pt>
                <c:pt idx="8891">
                  <c:v>25</c:v>
                </c:pt>
                <c:pt idx="8892">
                  <c:v>25</c:v>
                </c:pt>
                <c:pt idx="8893">
                  <c:v>25</c:v>
                </c:pt>
                <c:pt idx="8894">
                  <c:v>25</c:v>
                </c:pt>
                <c:pt idx="8895">
                  <c:v>25</c:v>
                </c:pt>
                <c:pt idx="8896">
                  <c:v>25</c:v>
                </c:pt>
                <c:pt idx="8897">
                  <c:v>25</c:v>
                </c:pt>
                <c:pt idx="8898">
                  <c:v>25</c:v>
                </c:pt>
                <c:pt idx="8899">
                  <c:v>24</c:v>
                </c:pt>
                <c:pt idx="8900">
                  <c:v>24</c:v>
                </c:pt>
                <c:pt idx="8901">
                  <c:v>24</c:v>
                </c:pt>
                <c:pt idx="8902">
                  <c:v>24</c:v>
                </c:pt>
                <c:pt idx="8903">
                  <c:v>24</c:v>
                </c:pt>
                <c:pt idx="8904">
                  <c:v>24</c:v>
                </c:pt>
                <c:pt idx="8905">
                  <c:v>24</c:v>
                </c:pt>
                <c:pt idx="8906">
                  <c:v>24</c:v>
                </c:pt>
                <c:pt idx="8907">
                  <c:v>24</c:v>
                </c:pt>
                <c:pt idx="8908">
                  <c:v>24</c:v>
                </c:pt>
                <c:pt idx="8909">
                  <c:v>24</c:v>
                </c:pt>
                <c:pt idx="8910">
                  <c:v>24</c:v>
                </c:pt>
                <c:pt idx="8911">
                  <c:v>24</c:v>
                </c:pt>
                <c:pt idx="8912">
                  <c:v>24</c:v>
                </c:pt>
                <c:pt idx="8913">
                  <c:v>24</c:v>
                </c:pt>
                <c:pt idx="8914">
                  <c:v>24</c:v>
                </c:pt>
                <c:pt idx="8915">
                  <c:v>24</c:v>
                </c:pt>
                <c:pt idx="8916">
                  <c:v>24</c:v>
                </c:pt>
                <c:pt idx="8917">
                  <c:v>24</c:v>
                </c:pt>
                <c:pt idx="8918">
                  <c:v>24</c:v>
                </c:pt>
                <c:pt idx="8919">
                  <c:v>24</c:v>
                </c:pt>
                <c:pt idx="8920">
                  <c:v>24</c:v>
                </c:pt>
                <c:pt idx="8921">
                  <c:v>24</c:v>
                </c:pt>
                <c:pt idx="8922">
                  <c:v>24</c:v>
                </c:pt>
                <c:pt idx="8923">
                  <c:v>24</c:v>
                </c:pt>
                <c:pt idx="8924">
                  <c:v>24</c:v>
                </c:pt>
                <c:pt idx="8925">
                  <c:v>24</c:v>
                </c:pt>
                <c:pt idx="8926">
                  <c:v>24</c:v>
                </c:pt>
                <c:pt idx="8927">
                  <c:v>24</c:v>
                </c:pt>
                <c:pt idx="8928">
                  <c:v>24</c:v>
                </c:pt>
                <c:pt idx="8929">
                  <c:v>24</c:v>
                </c:pt>
                <c:pt idx="8930">
                  <c:v>24</c:v>
                </c:pt>
                <c:pt idx="8931">
                  <c:v>24</c:v>
                </c:pt>
                <c:pt idx="8932">
                  <c:v>24</c:v>
                </c:pt>
                <c:pt idx="8933">
                  <c:v>23</c:v>
                </c:pt>
                <c:pt idx="8934">
                  <c:v>23</c:v>
                </c:pt>
                <c:pt idx="8935">
                  <c:v>23</c:v>
                </c:pt>
                <c:pt idx="8936">
                  <c:v>23</c:v>
                </c:pt>
                <c:pt idx="8937">
                  <c:v>23</c:v>
                </c:pt>
                <c:pt idx="8938">
                  <c:v>23</c:v>
                </c:pt>
                <c:pt idx="8939">
                  <c:v>23</c:v>
                </c:pt>
                <c:pt idx="8940">
                  <c:v>23</c:v>
                </c:pt>
                <c:pt idx="8941">
                  <c:v>23</c:v>
                </c:pt>
                <c:pt idx="8942">
                  <c:v>23</c:v>
                </c:pt>
                <c:pt idx="8943">
                  <c:v>23</c:v>
                </c:pt>
                <c:pt idx="8944">
                  <c:v>23</c:v>
                </c:pt>
                <c:pt idx="8945">
                  <c:v>22</c:v>
                </c:pt>
                <c:pt idx="8946">
                  <c:v>22</c:v>
                </c:pt>
                <c:pt idx="8947">
                  <c:v>22</c:v>
                </c:pt>
                <c:pt idx="8948">
                  <c:v>22</c:v>
                </c:pt>
                <c:pt idx="8949">
                  <c:v>22</c:v>
                </c:pt>
                <c:pt idx="8950">
                  <c:v>22</c:v>
                </c:pt>
                <c:pt idx="8951">
                  <c:v>22</c:v>
                </c:pt>
                <c:pt idx="8952">
                  <c:v>22</c:v>
                </c:pt>
                <c:pt idx="8953">
                  <c:v>22</c:v>
                </c:pt>
                <c:pt idx="8954">
                  <c:v>22</c:v>
                </c:pt>
                <c:pt idx="8955">
                  <c:v>22</c:v>
                </c:pt>
                <c:pt idx="8956">
                  <c:v>22</c:v>
                </c:pt>
                <c:pt idx="8957">
                  <c:v>22</c:v>
                </c:pt>
                <c:pt idx="8958">
                  <c:v>22</c:v>
                </c:pt>
                <c:pt idx="8959">
                  <c:v>22</c:v>
                </c:pt>
                <c:pt idx="8960">
                  <c:v>22</c:v>
                </c:pt>
                <c:pt idx="8961">
                  <c:v>22</c:v>
                </c:pt>
                <c:pt idx="8962">
                  <c:v>22</c:v>
                </c:pt>
                <c:pt idx="8963">
                  <c:v>22</c:v>
                </c:pt>
                <c:pt idx="8964">
                  <c:v>22</c:v>
                </c:pt>
                <c:pt idx="8965">
                  <c:v>22</c:v>
                </c:pt>
                <c:pt idx="8966">
                  <c:v>22</c:v>
                </c:pt>
                <c:pt idx="8967">
                  <c:v>22</c:v>
                </c:pt>
                <c:pt idx="8968">
                  <c:v>22</c:v>
                </c:pt>
                <c:pt idx="8969">
                  <c:v>22</c:v>
                </c:pt>
                <c:pt idx="8970">
                  <c:v>22</c:v>
                </c:pt>
                <c:pt idx="8971">
                  <c:v>22</c:v>
                </c:pt>
                <c:pt idx="8972">
                  <c:v>22</c:v>
                </c:pt>
                <c:pt idx="8973">
                  <c:v>22</c:v>
                </c:pt>
                <c:pt idx="8974">
                  <c:v>22</c:v>
                </c:pt>
                <c:pt idx="8975">
                  <c:v>22</c:v>
                </c:pt>
                <c:pt idx="8976">
                  <c:v>22</c:v>
                </c:pt>
                <c:pt idx="8977">
                  <c:v>22</c:v>
                </c:pt>
                <c:pt idx="8978">
                  <c:v>22</c:v>
                </c:pt>
                <c:pt idx="8979">
                  <c:v>22</c:v>
                </c:pt>
                <c:pt idx="8980">
                  <c:v>22</c:v>
                </c:pt>
                <c:pt idx="8981">
                  <c:v>22</c:v>
                </c:pt>
                <c:pt idx="8982">
                  <c:v>22</c:v>
                </c:pt>
                <c:pt idx="8983">
                  <c:v>22</c:v>
                </c:pt>
                <c:pt idx="8984">
                  <c:v>22</c:v>
                </c:pt>
                <c:pt idx="8985">
                  <c:v>22</c:v>
                </c:pt>
                <c:pt idx="8986">
                  <c:v>22</c:v>
                </c:pt>
                <c:pt idx="8987">
                  <c:v>22</c:v>
                </c:pt>
                <c:pt idx="8988">
                  <c:v>22</c:v>
                </c:pt>
                <c:pt idx="8989">
                  <c:v>22</c:v>
                </c:pt>
                <c:pt idx="8990">
                  <c:v>22</c:v>
                </c:pt>
                <c:pt idx="8991">
                  <c:v>22</c:v>
                </c:pt>
                <c:pt idx="8992">
                  <c:v>22</c:v>
                </c:pt>
                <c:pt idx="8993">
                  <c:v>22</c:v>
                </c:pt>
                <c:pt idx="8994">
                  <c:v>22</c:v>
                </c:pt>
                <c:pt idx="8995">
                  <c:v>22</c:v>
                </c:pt>
                <c:pt idx="8996">
                  <c:v>22</c:v>
                </c:pt>
                <c:pt idx="8997">
                  <c:v>22</c:v>
                </c:pt>
                <c:pt idx="8998">
                  <c:v>22</c:v>
                </c:pt>
                <c:pt idx="8999">
                  <c:v>22</c:v>
                </c:pt>
                <c:pt idx="9000">
                  <c:v>22</c:v>
                </c:pt>
                <c:pt idx="9001">
                  <c:v>22</c:v>
                </c:pt>
                <c:pt idx="9002">
                  <c:v>22</c:v>
                </c:pt>
                <c:pt idx="9003">
                  <c:v>22</c:v>
                </c:pt>
                <c:pt idx="9004">
                  <c:v>22</c:v>
                </c:pt>
                <c:pt idx="9005">
                  <c:v>22</c:v>
                </c:pt>
                <c:pt idx="9006">
                  <c:v>22</c:v>
                </c:pt>
                <c:pt idx="9007">
                  <c:v>22</c:v>
                </c:pt>
                <c:pt idx="9008">
                  <c:v>22</c:v>
                </c:pt>
                <c:pt idx="9009">
                  <c:v>22</c:v>
                </c:pt>
                <c:pt idx="9010">
                  <c:v>22</c:v>
                </c:pt>
                <c:pt idx="9011">
                  <c:v>22</c:v>
                </c:pt>
                <c:pt idx="9012">
                  <c:v>22</c:v>
                </c:pt>
                <c:pt idx="9013">
                  <c:v>22</c:v>
                </c:pt>
                <c:pt idx="9014">
                  <c:v>22</c:v>
                </c:pt>
                <c:pt idx="9015">
                  <c:v>22</c:v>
                </c:pt>
                <c:pt idx="9016">
                  <c:v>22</c:v>
                </c:pt>
                <c:pt idx="9017">
                  <c:v>22</c:v>
                </c:pt>
                <c:pt idx="9018">
                  <c:v>22</c:v>
                </c:pt>
                <c:pt idx="9019">
                  <c:v>22</c:v>
                </c:pt>
                <c:pt idx="9020">
                  <c:v>22</c:v>
                </c:pt>
                <c:pt idx="9021">
                  <c:v>22</c:v>
                </c:pt>
                <c:pt idx="9022">
                  <c:v>22</c:v>
                </c:pt>
                <c:pt idx="9023">
                  <c:v>22</c:v>
                </c:pt>
                <c:pt idx="9024">
                  <c:v>22</c:v>
                </c:pt>
                <c:pt idx="9025">
                  <c:v>22</c:v>
                </c:pt>
                <c:pt idx="9026">
                  <c:v>22</c:v>
                </c:pt>
                <c:pt idx="9027">
                  <c:v>22</c:v>
                </c:pt>
                <c:pt idx="9028">
                  <c:v>22</c:v>
                </c:pt>
                <c:pt idx="9029">
                  <c:v>22</c:v>
                </c:pt>
                <c:pt idx="9030">
                  <c:v>22</c:v>
                </c:pt>
                <c:pt idx="9031">
                  <c:v>22</c:v>
                </c:pt>
                <c:pt idx="9032">
                  <c:v>22</c:v>
                </c:pt>
                <c:pt idx="9033">
                  <c:v>22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22</c:v>
                </c:pt>
                <c:pt idx="9038">
                  <c:v>22</c:v>
                </c:pt>
                <c:pt idx="9039">
                  <c:v>22</c:v>
                </c:pt>
                <c:pt idx="9040">
                  <c:v>22</c:v>
                </c:pt>
                <c:pt idx="9041">
                  <c:v>22</c:v>
                </c:pt>
                <c:pt idx="9042">
                  <c:v>22</c:v>
                </c:pt>
                <c:pt idx="9043">
                  <c:v>22</c:v>
                </c:pt>
                <c:pt idx="9044">
                  <c:v>22</c:v>
                </c:pt>
                <c:pt idx="9045">
                  <c:v>22</c:v>
                </c:pt>
                <c:pt idx="9046">
                  <c:v>22</c:v>
                </c:pt>
                <c:pt idx="9047">
                  <c:v>22</c:v>
                </c:pt>
                <c:pt idx="9048">
                  <c:v>22</c:v>
                </c:pt>
                <c:pt idx="9049">
                  <c:v>22</c:v>
                </c:pt>
                <c:pt idx="9050">
                  <c:v>22</c:v>
                </c:pt>
                <c:pt idx="9051">
                  <c:v>22</c:v>
                </c:pt>
                <c:pt idx="9052">
                  <c:v>22</c:v>
                </c:pt>
                <c:pt idx="9053">
                  <c:v>22</c:v>
                </c:pt>
                <c:pt idx="9054">
                  <c:v>22</c:v>
                </c:pt>
                <c:pt idx="9055">
                  <c:v>22</c:v>
                </c:pt>
                <c:pt idx="9056">
                  <c:v>22</c:v>
                </c:pt>
                <c:pt idx="9057">
                  <c:v>22</c:v>
                </c:pt>
                <c:pt idx="9058">
                  <c:v>22</c:v>
                </c:pt>
                <c:pt idx="9059">
                  <c:v>22</c:v>
                </c:pt>
                <c:pt idx="9060">
                  <c:v>22</c:v>
                </c:pt>
                <c:pt idx="9061">
                  <c:v>22</c:v>
                </c:pt>
                <c:pt idx="9062">
                  <c:v>22</c:v>
                </c:pt>
                <c:pt idx="9063">
                  <c:v>22</c:v>
                </c:pt>
                <c:pt idx="9064">
                  <c:v>21</c:v>
                </c:pt>
                <c:pt idx="9065">
                  <c:v>21</c:v>
                </c:pt>
                <c:pt idx="9066">
                  <c:v>21</c:v>
                </c:pt>
                <c:pt idx="9067">
                  <c:v>21</c:v>
                </c:pt>
                <c:pt idx="9068">
                  <c:v>21</c:v>
                </c:pt>
                <c:pt idx="9069">
                  <c:v>21</c:v>
                </c:pt>
                <c:pt idx="9070">
                  <c:v>21</c:v>
                </c:pt>
                <c:pt idx="9071">
                  <c:v>21</c:v>
                </c:pt>
                <c:pt idx="9072">
                  <c:v>21</c:v>
                </c:pt>
                <c:pt idx="9073">
                  <c:v>21</c:v>
                </c:pt>
                <c:pt idx="9074">
                  <c:v>21</c:v>
                </c:pt>
                <c:pt idx="9075">
                  <c:v>21</c:v>
                </c:pt>
                <c:pt idx="9076">
                  <c:v>21</c:v>
                </c:pt>
                <c:pt idx="9077">
                  <c:v>21</c:v>
                </c:pt>
                <c:pt idx="9078">
                  <c:v>21</c:v>
                </c:pt>
                <c:pt idx="9079">
                  <c:v>21</c:v>
                </c:pt>
                <c:pt idx="9080">
                  <c:v>21</c:v>
                </c:pt>
                <c:pt idx="9081">
                  <c:v>21</c:v>
                </c:pt>
                <c:pt idx="9082">
                  <c:v>21</c:v>
                </c:pt>
                <c:pt idx="9083">
                  <c:v>21</c:v>
                </c:pt>
                <c:pt idx="9084">
                  <c:v>21</c:v>
                </c:pt>
                <c:pt idx="9085">
                  <c:v>21</c:v>
                </c:pt>
                <c:pt idx="9086">
                  <c:v>21</c:v>
                </c:pt>
                <c:pt idx="9087">
                  <c:v>21</c:v>
                </c:pt>
                <c:pt idx="9088">
                  <c:v>21</c:v>
                </c:pt>
                <c:pt idx="9089">
                  <c:v>21</c:v>
                </c:pt>
                <c:pt idx="9090">
                  <c:v>21</c:v>
                </c:pt>
                <c:pt idx="9091">
                  <c:v>21</c:v>
                </c:pt>
                <c:pt idx="9092">
                  <c:v>21</c:v>
                </c:pt>
                <c:pt idx="9093">
                  <c:v>21</c:v>
                </c:pt>
                <c:pt idx="9094">
                  <c:v>21</c:v>
                </c:pt>
                <c:pt idx="9095">
                  <c:v>21</c:v>
                </c:pt>
                <c:pt idx="9096">
                  <c:v>21</c:v>
                </c:pt>
                <c:pt idx="9097">
                  <c:v>21</c:v>
                </c:pt>
                <c:pt idx="9098">
                  <c:v>21</c:v>
                </c:pt>
                <c:pt idx="9099">
                  <c:v>21</c:v>
                </c:pt>
                <c:pt idx="9100">
                  <c:v>21</c:v>
                </c:pt>
                <c:pt idx="9101">
                  <c:v>21</c:v>
                </c:pt>
                <c:pt idx="9102">
                  <c:v>21</c:v>
                </c:pt>
                <c:pt idx="9103">
                  <c:v>21</c:v>
                </c:pt>
                <c:pt idx="9104">
                  <c:v>21</c:v>
                </c:pt>
                <c:pt idx="9105">
                  <c:v>21</c:v>
                </c:pt>
                <c:pt idx="9106">
                  <c:v>21</c:v>
                </c:pt>
                <c:pt idx="9107">
                  <c:v>21</c:v>
                </c:pt>
                <c:pt idx="9108">
                  <c:v>21</c:v>
                </c:pt>
                <c:pt idx="9109">
                  <c:v>21</c:v>
                </c:pt>
                <c:pt idx="9110">
                  <c:v>21</c:v>
                </c:pt>
                <c:pt idx="9111">
                  <c:v>21</c:v>
                </c:pt>
                <c:pt idx="9112">
                  <c:v>21</c:v>
                </c:pt>
                <c:pt idx="9113">
                  <c:v>21</c:v>
                </c:pt>
                <c:pt idx="9114">
                  <c:v>21</c:v>
                </c:pt>
                <c:pt idx="9115">
                  <c:v>21</c:v>
                </c:pt>
                <c:pt idx="9116">
                  <c:v>21</c:v>
                </c:pt>
                <c:pt idx="9117">
                  <c:v>21</c:v>
                </c:pt>
                <c:pt idx="9118">
                  <c:v>21</c:v>
                </c:pt>
                <c:pt idx="9119">
                  <c:v>21</c:v>
                </c:pt>
                <c:pt idx="9120">
                  <c:v>21</c:v>
                </c:pt>
                <c:pt idx="9121">
                  <c:v>21</c:v>
                </c:pt>
                <c:pt idx="9122">
                  <c:v>21</c:v>
                </c:pt>
                <c:pt idx="9123">
                  <c:v>21</c:v>
                </c:pt>
                <c:pt idx="9124">
                  <c:v>21</c:v>
                </c:pt>
                <c:pt idx="9125">
                  <c:v>21</c:v>
                </c:pt>
                <c:pt idx="9126">
                  <c:v>21</c:v>
                </c:pt>
                <c:pt idx="9127">
                  <c:v>21</c:v>
                </c:pt>
                <c:pt idx="9128">
                  <c:v>21</c:v>
                </c:pt>
                <c:pt idx="9129">
                  <c:v>21</c:v>
                </c:pt>
                <c:pt idx="9130">
                  <c:v>21</c:v>
                </c:pt>
                <c:pt idx="9131">
                  <c:v>21</c:v>
                </c:pt>
                <c:pt idx="9132">
                  <c:v>21</c:v>
                </c:pt>
                <c:pt idx="9133">
                  <c:v>21</c:v>
                </c:pt>
                <c:pt idx="9134">
                  <c:v>20</c:v>
                </c:pt>
                <c:pt idx="9135">
                  <c:v>20</c:v>
                </c:pt>
                <c:pt idx="9136">
                  <c:v>20</c:v>
                </c:pt>
                <c:pt idx="9137">
                  <c:v>20</c:v>
                </c:pt>
                <c:pt idx="9138">
                  <c:v>20</c:v>
                </c:pt>
                <c:pt idx="9139">
                  <c:v>20</c:v>
                </c:pt>
                <c:pt idx="9140">
                  <c:v>20</c:v>
                </c:pt>
                <c:pt idx="9141">
                  <c:v>20</c:v>
                </c:pt>
                <c:pt idx="9142">
                  <c:v>20</c:v>
                </c:pt>
                <c:pt idx="9143">
                  <c:v>20</c:v>
                </c:pt>
                <c:pt idx="9144">
                  <c:v>20</c:v>
                </c:pt>
                <c:pt idx="9145">
                  <c:v>20</c:v>
                </c:pt>
                <c:pt idx="9146">
                  <c:v>20</c:v>
                </c:pt>
                <c:pt idx="9147">
                  <c:v>20</c:v>
                </c:pt>
                <c:pt idx="9148">
                  <c:v>20</c:v>
                </c:pt>
                <c:pt idx="9149">
                  <c:v>20</c:v>
                </c:pt>
                <c:pt idx="9150">
                  <c:v>20</c:v>
                </c:pt>
                <c:pt idx="9151">
                  <c:v>20</c:v>
                </c:pt>
                <c:pt idx="9152">
                  <c:v>20</c:v>
                </c:pt>
                <c:pt idx="9153">
                  <c:v>20</c:v>
                </c:pt>
                <c:pt idx="9154">
                  <c:v>20</c:v>
                </c:pt>
                <c:pt idx="9155">
                  <c:v>20</c:v>
                </c:pt>
                <c:pt idx="9156">
                  <c:v>20</c:v>
                </c:pt>
                <c:pt idx="9157">
                  <c:v>20</c:v>
                </c:pt>
                <c:pt idx="9158">
                  <c:v>20</c:v>
                </c:pt>
                <c:pt idx="9159">
                  <c:v>20</c:v>
                </c:pt>
                <c:pt idx="9160">
                  <c:v>20</c:v>
                </c:pt>
                <c:pt idx="9161">
                  <c:v>20</c:v>
                </c:pt>
                <c:pt idx="9162">
                  <c:v>20</c:v>
                </c:pt>
                <c:pt idx="9163">
                  <c:v>20</c:v>
                </c:pt>
                <c:pt idx="9164">
                  <c:v>20</c:v>
                </c:pt>
                <c:pt idx="9165">
                  <c:v>20</c:v>
                </c:pt>
                <c:pt idx="9166">
                  <c:v>20</c:v>
                </c:pt>
                <c:pt idx="9167">
                  <c:v>20</c:v>
                </c:pt>
                <c:pt idx="9168">
                  <c:v>20</c:v>
                </c:pt>
                <c:pt idx="9169">
                  <c:v>20</c:v>
                </c:pt>
                <c:pt idx="9170">
                  <c:v>20</c:v>
                </c:pt>
                <c:pt idx="9171">
                  <c:v>20</c:v>
                </c:pt>
                <c:pt idx="9172">
                  <c:v>20</c:v>
                </c:pt>
                <c:pt idx="9173">
                  <c:v>20</c:v>
                </c:pt>
                <c:pt idx="9174">
                  <c:v>20</c:v>
                </c:pt>
                <c:pt idx="9175">
                  <c:v>20</c:v>
                </c:pt>
                <c:pt idx="9176">
                  <c:v>20</c:v>
                </c:pt>
                <c:pt idx="9177">
                  <c:v>20</c:v>
                </c:pt>
                <c:pt idx="9178">
                  <c:v>20</c:v>
                </c:pt>
                <c:pt idx="9179">
                  <c:v>20</c:v>
                </c:pt>
                <c:pt idx="9180">
                  <c:v>20</c:v>
                </c:pt>
                <c:pt idx="9181">
                  <c:v>20</c:v>
                </c:pt>
                <c:pt idx="9182">
                  <c:v>19</c:v>
                </c:pt>
                <c:pt idx="9183">
                  <c:v>20</c:v>
                </c:pt>
                <c:pt idx="9184">
                  <c:v>20</c:v>
                </c:pt>
                <c:pt idx="9185">
                  <c:v>20</c:v>
                </c:pt>
                <c:pt idx="9186">
                  <c:v>19</c:v>
                </c:pt>
                <c:pt idx="9187">
                  <c:v>19</c:v>
                </c:pt>
                <c:pt idx="9188">
                  <c:v>19</c:v>
                </c:pt>
                <c:pt idx="9189">
                  <c:v>19</c:v>
                </c:pt>
                <c:pt idx="9190">
                  <c:v>19</c:v>
                </c:pt>
                <c:pt idx="9191">
                  <c:v>19</c:v>
                </c:pt>
                <c:pt idx="9192">
                  <c:v>19</c:v>
                </c:pt>
                <c:pt idx="9193">
                  <c:v>19</c:v>
                </c:pt>
                <c:pt idx="9194">
                  <c:v>19</c:v>
                </c:pt>
                <c:pt idx="9195">
                  <c:v>19</c:v>
                </c:pt>
                <c:pt idx="9196">
                  <c:v>19</c:v>
                </c:pt>
                <c:pt idx="9197">
                  <c:v>19</c:v>
                </c:pt>
                <c:pt idx="9198">
                  <c:v>19</c:v>
                </c:pt>
                <c:pt idx="9199">
                  <c:v>19</c:v>
                </c:pt>
                <c:pt idx="9200">
                  <c:v>19</c:v>
                </c:pt>
                <c:pt idx="9201">
                  <c:v>19</c:v>
                </c:pt>
                <c:pt idx="9202">
                  <c:v>19</c:v>
                </c:pt>
                <c:pt idx="9203">
                  <c:v>19</c:v>
                </c:pt>
                <c:pt idx="9204">
                  <c:v>19</c:v>
                </c:pt>
                <c:pt idx="9205">
                  <c:v>19</c:v>
                </c:pt>
                <c:pt idx="9206">
                  <c:v>19</c:v>
                </c:pt>
                <c:pt idx="9207">
                  <c:v>19</c:v>
                </c:pt>
                <c:pt idx="9208">
                  <c:v>19</c:v>
                </c:pt>
                <c:pt idx="9209">
                  <c:v>19</c:v>
                </c:pt>
                <c:pt idx="9210">
                  <c:v>19</c:v>
                </c:pt>
                <c:pt idx="9211">
                  <c:v>19</c:v>
                </c:pt>
                <c:pt idx="9212">
                  <c:v>19</c:v>
                </c:pt>
                <c:pt idx="9213">
                  <c:v>19</c:v>
                </c:pt>
                <c:pt idx="9214">
                  <c:v>19</c:v>
                </c:pt>
                <c:pt idx="9215">
                  <c:v>19</c:v>
                </c:pt>
                <c:pt idx="9216">
                  <c:v>18</c:v>
                </c:pt>
                <c:pt idx="9217">
                  <c:v>18</c:v>
                </c:pt>
                <c:pt idx="9218">
                  <c:v>18</c:v>
                </c:pt>
                <c:pt idx="9219">
                  <c:v>18</c:v>
                </c:pt>
                <c:pt idx="9220">
                  <c:v>18</c:v>
                </c:pt>
                <c:pt idx="9221">
                  <c:v>18</c:v>
                </c:pt>
                <c:pt idx="9222">
                  <c:v>18</c:v>
                </c:pt>
                <c:pt idx="9223">
                  <c:v>18</c:v>
                </c:pt>
                <c:pt idx="9224">
                  <c:v>18</c:v>
                </c:pt>
                <c:pt idx="9225">
                  <c:v>18</c:v>
                </c:pt>
                <c:pt idx="9226">
                  <c:v>18</c:v>
                </c:pt>
                <c:pt idx="9227">
                  <c:v>18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18</c:v>
                </c:pt>
                <c:pt idx="9235">
                  <c:v>18</c:v>
                </c:pt>
                <c:pt idx="9236">
                  <c:v>18</c:v>
                </c:pt>
                <c:pt idx="9237">
                  <c:v>18</c:v>
                </c:pt>
                <c:pt idx="9238">
                  <c:v>18</c:v>
                </c:pt>
                <c:pt idx="9239">
                  <c:v>18</c:v>
                </c:pt>
                <c:pt idx="9240">
                  <c:v>18</c:v>
                </c:pt>
                <c:pt idx="9241">
                  <c:v>18</c:v>
                </c:pt>
                <c:pt idx="9242">
                  <c:v>18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18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18</c:v>
                </c:pt>
                <c:pt idx="9259">
                  <c:v>18</c:v>
                </c:pt>
                <c:pt idx="9260">
                  <c:v>18</c:v>
                </c:pt>
                <c:pt idx="9261">
                  <c:v>18</c:v>
                </c:pt>
                <c:pt idx="9262">
                  <c:v>17</c:v>
                </c:pt>
                <c:pt idx="9263">
                  <c:v>17</c:v>
                </c:pt>
                <c:pt idx="9264">
                  <c:v>17</c:v>
                </c:pt>
                <c:pt idx="9265">
                  <c:v>17</c:v>
                </c:pt>
                <c:pt idx="9266">
                  <c:v>17</c:v>
                </c:pt>
                <c:pt idx="9267">
                  <c:v>17</c:v>
                </c:pt>
                <c:pt idx="9268">
                  <c:v>17</c:v>
                </c:pt>
                <c:pt idx="9269">
                  <c:v>17</c:v>
                </c:pt>
                <c:pt idx="9270">
                  <c:v>17</c:v>
                </c:pt>
                <c:pt idx="9271">
                  <c:v>17</c:v>
                </c:pt>
                <c:pt idx="9272">
                  <c:v>17</c:v>
                </c:pt>
                <c:pt idx="9273">
                  <c:v>17</c:v>
                </c:pt>
                <c:pt idx="9274">
                  <c:v>17</c:v>
                </c:pt>
                <c:pt idx="9275">
                  <c:v>17</c:v>
                </c:pt>
                <c:pt idx="9276">
                  <c:v>17</c:v>
                </c:pt>
                <c:pt idx="9277">
                  <c:v>17</c:v>
                </c:pt>
                <c:pt idx="9278">
                  <c:v>17</c:v>
                </c:pt>
                <c:pt idx="9279">
                  <c:v>17</c:v>
                </c:pt>
                <c:pt idx="9280">
                  <c:v>17</c:v>
                </c:pt>
                <c:pt idx="9281">
                  <c:v>17</c:v>
                </c:pt>
                <c:pt idx="9282">
                  <c:v>17</c:v>
                </c:pt>
                <c:pt idx="9283">
                  <c:v>17</c:v>
                </c:pt>
                <c:pt idx="9284">
                  <c:v>17</c:v>
                </c:pt>
                <c:pt idx="9285">
                  <c:v>17</c:v>
                </c:pt>
                <c:pt idx="9286">
                  <c:v>17</c:v>
                </c:pt>
                <c:pt idx="9287">
                  <c:v>17</c:v>
                </c:pt>
                <c:pt idx="9288">
                  <c:v>17</c:v>
                </c:pt>
                <c:pt idx="9289">
                  <c:v>17</c:v>
                </c:pt>
                <c:pt idx="9290">
                  <c:v>17</c:v>
                </c:pt>
                <c:pt idx="9291">
                  <c:v>17</c:v>
                </c:pt>
                <c:pt idx="9292">
                  <c:v>17</c:v>
                </c:pt>
                <c:pt idx="9293">
                  <c:v>17</c:v>
                </c:pt>
                <c:pt idx="9294">
                  <c:v>17</c:v>
                </c:pt>
                <c:pt idx="9295">
                  <c:v>17</c:v>
                </c:pt>
                <c:pt idx="9296">
                  <c:v>17</c:v>
                </c:pt>
                <c:pt idx="9297">
                  <c:v>17</c:v>
                </c:pt>
                <c:pt idx="9298">
                  <c:v>17</c:v>
                </c:pt>
                <c:pt idx="9299">
                  <c:v>17</c:v>
                </c:pt>
                <c:pt idx="9300">
                  <c:v>17</c:v>
                </c:pt>
                <c:pt idx="9301">
                  <c:v>17</c:v>
                </c:pt>
                <c:pt idx="9302">
                  <c:v>17</c:v>
                </c:pt>
                <c:pt idx="9303">
                  <c:v>17</c:v>
                </c:pt>
                <c:pt idx="9304">
                  <c:v>17</c:v>
                </c:pt>
                <c:pt idx="9305">
                  <c:v>17</c:v>
                </c:pt>
                <c:pt idx="9306">
                  <c:v>17</c:v>
                </c:pt>
                <c:pt idx="9307">
                  <c:v>17</c:v>
                </c:pt>
                <c:pt idx="9308">
                  <c:v>17</c:v>
                </c:pt>
                <c:pt idx="9309">
                  <c:v>16</c:v>
                </c:pt>
                <c:pt idx="9310">
                  <c:v>16</c:v>
                </c:pt>
                <c:pt idx="9311">
                  <c:v>16</c:v>
                </c:pt>
                <c:pt idx="9312">
                  <c:v>16</c:v>
                </c:pt>
                <c:pt idx="9313">
                  <c:v>16</c:v>
                </c:pt>
                <c:pt idx="9314">
                  <c:v>16</c:v>
                </c:pt>
                <c:pt idx="9315">
                  <c:v>16</c:v>
                </c:pt>
                <c:pt idx="9316">
                  <c:v>16</c:v>
                </c:pt>
                <c:pt idx="9317">
                  <c:v>16</c:v>
                </c:pt>
                <c:pt idx="9318">
                  <c:v>16</c:v>
                </c:pt>
                <c:pt idx="9319">
                  <c:v>16</c:v>
                </c:pt>
                <c:pt idx="9320">
                  <c:v>16</c:v>
                </c:pt>
                <c:pt idx="9321">
                  <c:v>16</c:v>
                </c:pt>
                <c:pt idx="9322">
                  <c:v>16</c:v>
                </c:pt>
                <c:pt idx="9323">
                  <c:v>16</c:v>
                </c:pt>
                <c:pt idx="9324">
                  <c:v>16</c:v>
                </c:pt>
                <c:pt idx="9325">
                  <c:v>16</c:v>
                </c:pt>
                <c:pt idx="9326">
                  <c:v>16</c:v>
                </c:pt>
                <c:pt idx="9327">
                  <c:v>16</c:v>
                </c:pt>
                <c:pt idx="9328">
                  <c:v>16</c:v>
                </c:pt>
                <c:pt idx="9329">
                  <c:v>16</c:v>
                </c:pt>
                <c:pt idx="9330">
                  <c:v>16</c:v>
                </c:pt>
                <c:pt idx="9331">
                  <c:v>16</c:v>
                </c:pt>
                <c:pt idx="9332">
                  <c:v>16</c:v>
                </c:pt>
                <c:pt idx="9333">
                  <c:v>16</c:v>
                </c:pt>
                <c:pt idx="9334">
                  <c:v>16</c:v>
                </c:pt>
                <c:pt idx="9335">
                  <c:v>16</c:v>
                </c:pt>
                <c:pt idx="9336">
                  <c:v>16</c:v>
                </c:pt>
                <c:pt idx="9337">
                  <c:v>16</c:v>
                </c:pt>
                <c:pt idx="9338">
                  <c:v>16</c:v>
                </c:pt>
                <c:pt idx="9339">
                  <c:v>16</c:v>
                </c:pt>
                <c:pt idx="9340">
                  <c:v>16</c:v>
                </c:pt>
                <c:pt idx="9341">
                  <c:v>16</c:v>
                </c:pt>
                <c:pt idx="9342">
                  <c:v>16</c:v>
                </c:pt>
                <c:pt idx="9343">
                  <c:v>16</c:v>
                </c:pt>
                <c:pt idx="9344">
                  <c:v>16</c:v>
                </c:pt>
                <c:pt idx="9345">
                  <c:v>16</c:v>
                </c:pt>
                <c:pt idx="9346">
                  <c:v>16</c:v>
                </c:pt>
                <c:pt idx="9347">
                  <c:v>16</c:v>
                </c:pt>
                <c:pt idx="9348">
                  <c:v>16</c:v>
                </c:pt>
                <c:pt idx="9349">
                  <c:v>16</c:v>
                </c:pt>
                <c:pt idx="9350">
                  <c:v>16</c:v>
                </c:pt>
                <c:pt idx="9351">
                  <c:v>16</c:v>
                </c:pt>
                <c:pt idx="9352">
                  <c:v>16</c:v>
                </c:pt>
                <c:pt idx="9353">
                  <c:v>16</c:v>
                </c:pt>
                <c:pt idx="9354">
                  <c:v>16</c:v>
                </c:pt>
                <c:pt idx="9355">
                  <c:v>16</c:v>
                </c:pt>
                <c:pt idx="9356">
                  <c:v>16</c:v>
                </c:pt>
                <c:pt idx="9357">
                  <c:v>16</c:v>
                </c:pt>
                <c:pt idx="9358">
                  <c:v>16</c:v>
                </c:pt>
                <c:pt idx="9359">
                  <c:v>16</c:v>
                </c:pt>
                <c:pt idx="9360">
                  <c:v>16</c:v>
                </c:pt>
                <c:pt idx="9361">
                  <c:v>16</c:v>
                </c:pt>
                <c:pt idx="9362">
                  <c:v>16</c:v>
                </c:pt>
                <c:pt idx="9363">
                  <c:v>16</c:v>
                </c:pt>
                <c:pt idx="9364">
                  <c:v>16</c:v>
                </c:pt>
                <c:pt idx="9365">
                  <c:v>16</c:v>
                </c:pt>
                <c:pt idx="9366">
                  <c:v>16</c:v>
                </c:pt>
                <c:pt idx="9367">
                  <c:v>16</c:v>
                </c:pt>
                <c:pt idx="9368">
                  <c:v>16</c:v>
                </c:pt>
                <c:pt idx="9369">
                  <c:v>16</c:v>
                </c:pt>
                <c:pt idx="9370">
                  <c:v>15</c:v>
                </c:pt>
                <c:pt idx="9371">
                  <c:v>15</c:v>
                </c:pt>
                <c:pt idx="9372">
                  <c:v>15</c:v>
                </c:pt>
                <c:pt idx="9373">
                  <c:v>15</c:v>
                </c:pt>
                <c:pt idx="9374">
                  <c:v>15</c:v>
                </c:pt>
                <c:pt idx="9375">
                  <c:v>15</c:v>
                </c:pt>
                <c:pt idx="9376">
                  <c:v>15</c:v>
                </c:pt>
                <c:pt idx="9377">
                  <c:v>15</c:v>
                </c:pt>
                <c:pt idx="9378">
                  <c:v>15</c:v>
                </c:pt>
                <c:pt idx="9379">
                  <c:v>15</c:v>
                </c:pt>
                <c:pt idx="9380">
                  <c:v>15</c:v>
                </c:pt>
                <c:pt idx="9381">
                  <c:v>15</c:v>
                </c:pt>
                <c:pt idx="9382">
                  <c:v>15</c:v>
                </c:pt>
                <c:pt idx="9383">
                  <c:v>15</c:v>
                </c:pt>
                <c:pt idx="9384">
                  <c:v>15</c:v>
                </c:pt>
                <c:pt idx="9385">
                  <c:v>15</c:v>
                </c:pt>
                <c:pt idx="9386">
                  <c:v>15</c:v>
                </c:pt>
                <c:pt idx="9387">
                  <c:v>15</c:v>
                </c:pt>
                <c:pt idx="9388">
                  <c:v>15</c:v>
                </c:pt>
                <c:pt idx="9389">
                  <c:v>15</c:v>
                </c:pt>
                <c:pt idx="9390">
                  <c:v>15</c:v>
                </c:pt>
                <c:pt idx="9391">
                  <c:v>15</c:v>
                </c:pt>
                <c:pt idx="9392">
                  <c:v>15</c:v>
                </c:pt>
                <c:pt idx="9393">
                  <c:v>15</c:v>
                </c:pt>
                <c:pt idx="9394">
                  <c:v>15</c:v>
                </c:pt>
                <c:pt idx="9395">
                  <c:v>15</c:v>
                </c:pt>
                <c:pt idx="9396">
                  <c:v>15</c:v>
                </c:pt>
                <c:pt idx="9397">
                  <c:v>15</c:v>
                </c:pt>
                <c:pt idx="9398">
                  <c:v>15</c:v>
                </c:pt>
                <c:pt idx="9399">
                  <c:v>15</c:v>
                </c:pt>
                <c:pt idx="9400">
                  <c:v>15</c:v>
                </c:pt>
                <c:pt idx="9401">
                  <c:v>15</c:v>
                </c:pt>
                <c:pt idx="9402">
                  <c:v>15</c:v>
                </c:pt>
                <c:pt idx="9403">
                  <c:v>15</c:v>
                </c:pt>
                <c:pt idx="9404">
                  <c:v>15</c:v>
                </c:pt>
                <c:pt idx="9405">
                  <c:v>15</c:v>
                </c:pt>
                <c:pt idx="9406">
                  <c:v>15</c:v>
                </c:pt>
                <c:pt idx="9407">
                  <c:v>15</c:v>
                </c:pt>
                <c:pt idx="9408">
                  <c:v>15</c:v>
                </c:pt>
                <c:pt idx="9409">
                  <c:v>14</c:v>
                </c:pt>
                <c:pt idx="9410">
                  <c:v>14</c:v>
                </c:pt>
                <c:pt idx="9411">
                  <c:v>14</c:v>
                </c:pt>
                <c:pt idx="9412">
                  <c:v>14</c:v>
                </c:pt>
                <c:pt idx="9413">
                  <c:v>14</c:v>
                </c:pt>
                <c:pt idx="9414">
                  <c:v>14</c:v>
                </c:pt>
                <c:pt idx="9415">
                  <c:v>14</c:v>
                </c:pt>
                <c:pt idx="9416">
                  <c:v>14</c:v>
                </c:pt>
                <c:pt idx="9417">
                  <c:v>14</c:v>
                </c:pt>
                <c:pt idx="9418">
                  <c:v>14</c:v>
                </c:pt>
                <c:pt idx="9419">
                  <c:v>14</c:v>
                </c:pt>
                <c:pt idx="9420">
                  <c:v>14</c:v>
                </c:pt>
                <c:pt idx="9421">
                  <c:v>14</c:v>
                </c:pt>
                <c:pt idx="9422">
                  <c:v>14</c:v>
                </c:pt>
                <c:pt idx="9423">
                  <c:v>14</c:v>
                </c:pt>
                <c:pt idx="9424">
                  <c:v>14</c:v>
                </c:pt>
                <c:pt idx="9425">
                  <c:v>14</c:v>
                </c:pt>
                <c:pt idx="9426">
                  <c:v>14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14</c:v>
                </c:pt>
                <c:pt idx="9445">
                  <c:v>14</c:v>
                </c:pt>
                <c:pt idx="9446">
                  <c:v>14</c:v>
                </c:pt>
                <c:pt idx="9447">
                  <c:v>14</c:v>
                </c:pt>
                <c:pt idx="9448">
                  <c:v>14</c:v>
                </c:pt>
                <c:pt idx="9449">
                  <c:v>13</c:v>
                </c:pt>
                <c:pt idx="9450">
                  <c:v>13</c:v>
                </c:pt>
                <c:pt idx="9451">
                  <c:v>13</c:v>
                </c:pt>
                <c:pt idx="9452">
                  <c:v>13</c:v>
                </c:pt>
                <c:pt idx="9453">
                  <c:v>13</c:v>
                </c:pt>
                <c:pt idx="9454">
                  <c:v>12</c:v>
                </c:pt>
                <c:pt idx="9455">
                  <c:v>12</c:v>
                </c:pt>
                <c:pt idx="9456">
                  <c:v>11</c:v>
                </c:pt>
                <c:pt idx="9457">
                  <c:v>11</c:v>
                </c:pt>
                <c:pt idx="9458">
                  <c:v>10</c:v>
                </c:pt>
                <c:pt idx="9459">
                  <c:v>9</c:v>
                </c:pt>
                <c:pt idx="9460">
                  <c:v>9</c:v>
                </c:pt>
                <c:pt idx="9461">
                  <c:v>8</c:v>
                </c:pt>
                <c:pt idx="9462">
                  <c:v>7</c:v>
                </c:pt>
                <c:pt idx="9463">
                  <c:v>6</c:v>
                </c:pt>
                <c:pt idx="9464">
                  <c:v>6</c:v>
                </c:pt>
                <c:pt idx="9465">
                  <c:v>5</c:v>
                </c:pt>
                <c:pt idx="9466">
                  <c:v>4</c:v>
                </c:pt>
                <c:pt idx="9467">
                  <c:v>4</c:v>
                </c:pt>
                <c:pt idx="9468">
                  <c:v>3</c:v>
                </c:pt>
                <c:pt idx="9469">
                  <c:v>3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</c:numCache>
            </c:numRef>
          </c:xVal>
          <c:yVal>
            <c:numRef>
              <c:f>sweepPhotonTurnigy!$M$2:$M$9686</c:f>
              <c:numCache>
                <c:formatCode>General</c:formatCode>
                <c:ptCount val="9685"/>
                <c:pt idx="0">
                  <c:v>112.80618136210947</c:v>
                </c:pt>
                <c:pt idx="1">
                  <c:v>112.80618136210947</c:v>
                </c:pt>
                <c:pt idx="2">
                  <c:v>112.80618136210947</c:v>
                </c:pt>
                <c:pt idx="3">
                  <c:v>112.80618136210947</c:v>
                </c:pt>
                <c:pt idx="4">
                  <c:v>112.80618136210947</c:v>
                </c:pt>
                <c:pt idx="5">
                  <c:v>112.80618136210947</c:v>
                </c:pt>
                <c:pt idx="6">
                  <c:v>112.80618136210947</c:v>
                </c:pt>
                <c:pt idx="7">
                  <c:v>112.80618136210947</c:v>
                </c:pt>
                <c:pt idx="8">
                  <c:v>112.80618136210947</c:v>
                </c:pt>
                <c:pt idx="9">
                  <c:v>112.80618136210947</c:v>
                </c:pt>
                <c:pt idx="10">
                  <c:v>112.80618136210947</c:v>
                </c:pt>
                <c:pt idx="11">
                  <c:v>112.80618136210947</c:v>
                </c:pt>
                <c:pt idx="12">
                  <c:v>112.80618136210947</c:v>
                </c:pt>
                <c:pt idx="13">
                  <c:v>112.80618136210947</c:v>
                </c:pt>
                <c:pt idx="14">
                  <c:v>112.80618136210947</c:v>
                </c:pt>
                <c:pt idx="15">
                  <c:v>112.80618136210947</c:v>
                </c:pt>
                <c:pt idx="16">
                  <c:v>112.80618136210947</c:v>
                </c:pt>
                <c:pt idx="17">
                  <c:v>112.80618136210947</c:v>
                </c:pt>
                <c:pt idx="18">
                  <c:v>112.80618136210947</c:v>
                </c:pt>
                <c:pt idx="19">
                  <c:v>112.80618136210947</c:v>
                </c:pt>
                <c:pt idx="20">
                  <c:v>112.80618136210947</c:v>
                </c:pt>
                <c:pt idx="21">
                  <c:v>112.80618136210947</c:v>
                </c:pt>
                <c:pt idx="22">
                  <c:v>112.80618136210947</c:v>
                </c:pt>
                <c:pt idx="23">
                  <c:v>112.80618136210947</c:v>
                </c:pt>
                <c:pt idx="24">
                  <c:v>112.80618136210947</c:v>
                </c:pt>
                <c:pt idx="25">
                  <c:v>112.80618136210947</c:v>
                </c:pt>
                <c:pt idx="26">
                  <c:v>112.80618136210947</c:v>
                </c:pt>
                <c:pt idx="27">
                  <c:v>112.80618136210947</c:v>
                </c:pt>
                <c:pt idx="28">
                  <c:v>112.80618136210947</c:v>
                </c:pt>
                <c:pt idx="29">
                  <c:v>112.80618136210947</c:v>
                </c:pt>
                <c:pt idx="30">
                  <c:v>112.80618136210947</c:v>
                </c:pt>
                <c:pt idx="31">
                  <c:v>112.80618136210947</c:v>
                </c:pt>
                <c:pt idx="32">
                  <c:v>112.80618136210947</c:v>
                </c:pt>
                <c:pt idx="33">
                  <c:v>112.80618136210947</c:v>
                </c:pt>
                <c:pt idx="34">
                  <c:v>112.80618136210947</c:v>
                </c:pt>
                <c:pt idx="35">
                  <c:v>112.80618136210947</c:v>
                </c:pt>
                <c:pt idx="36">
                  <c:v>112.80618136210947</c:v>
                </c:pt>
                <c:pt idx="37">
                  <c:v>112.80618136210947</c:v>
                </c:pt>
                <c:pt idx="38">
                  <c:v>112.80618136210947</c:v>
                </c:pt>
                <c:pt idx="39">
                  <c:v>112.80618136210947</c:v>
                </c:pt>
                <c:pt idx="40">
                  <c:v>112.80618136210947</c:v>
                </c:pt>
                <c:pt idx="41">
                  <c:v>112.80618136210947</c:v>
                </c:pt>
                <c:pt idx="42">
                  <c:v>112.80618136210947</c:v>
                </c:pt>
                <c:pt idx="43">
                  <c:v>112.80618136210947</c:v>
                </c:pt>
                <c:pt idx="44">
                  <c:v>112.80618136210947</c:v>
                </c:pt>
                <c:pt idx="45">
                  <c:v>112.80618136210947</c:v>
                </c:pt>
                <c:pt idx="46">
                  <c:v>112.80618136210947</c:v>
                </c:pt>
                <c:pt idx="47">
                  <c:v>112.80618136210947</c:v>
                </c:pt>
                <c:pt idx="48">
                  <c:v>112.80618136210947</c:v>
                </c:pt>
                <c:pt idx="49">
                  <c:v>112.80618136210947</c:v>
                </c:pt>
                <c:pt idx="50">
                  <c:v>112.80618136210947</c:v>
                </c:pt>
                <c:pt idx="51">
                  <c:v>112.80618136210947</c:v>
                </c:pt>
                <c:pt idx="52">
                  <c:v>112.80618136210947</c:v>
                </c:pt>
                <c:pt idx="53">
                  <c:v>112.80618136210947</c:v>
                </c:pt>
                <c:pt idx="54">
                  <c:v>112.80618136210947</c:v>
                </c:pt>
                <c:pt idx="55">
                  <c:v>112.80618136210947</c:v>
                </c:pt>
                <c:pt idx="56">
                  <c:v>112.80618136210947</c:v>
                </c:pt>
                <c:pt idx="57">
                  <c:v>112.80618136210947</c:v>
                </c:pt>
                <c:pt idx="58">
                  <c:v>112.80618136210947</c:v>
                </c:pt>
                <c:pt idx="59">
                  <c:v>112.80618136210947</c:v>
                </c:pt>
                <c:pt idx="60">
                  <c:v>112.80618136210947</c:v>
                </c:pt>
                <c:pt idx="61">
                  <c:v>112.80618136210947</c:v>
                </c:pt>
                <c:pt idx="62">
                  <c:v>112.80618136210947</c:v>
                </c:pt>
                <c:pt idx="63">
                  <c:v>112.80618136210947</c:v>
                </c:pt>
                <c:pt idx="64">
                  <c:v>112.80618136210947</c:v>
                </c:pt>
                <c:pt idx="65">
                  <c:v>112.80618136210947</c:v>
                </c:pt>
                <c:pt idx="66">
                  <c:v>112.80618136210947</c:v>
                </c:pt>
                <c:pt idx="67">
                  <c:v>112.80618136210947</c:v>
                </c:pt>
                <c:pt idx="68">
                  <c:v>112.80618136210947</c:v>
                </c:pt>
                <c:pt idx="69">
                  <c:v>112.80618136210947</c:v>
                </c:pt>
                <c:pt idx="70">
                  <c:v>112.80618136210947</c:v>
                </c:pt>
                <c:pt idx="71">
                  <c:v>112.80618136210947</c:v>
                </c:pt>
                <c:pt idx="72">
                  <c:v>112.80618136210947</c:v>
                </c:pt>
                <c:pt idx="73">
                  <c:v>112.80618136210947</c:v>
                </c:pt>
                <c:pt idx="74">
                  <c:v>112.80618136210947</c:v>
                </c:pt>
                <c:pt idx="75">
                  <c:v>112.80618136210947</c:v>
                </c:pt>
                <c:pt idx="76">
                  <c:v>112.80618136210947</c:v>
                </c:pt>
                <c:pt idx="77">
                  <c:v>112.80618136210947</c:v>
                </c:pt>
                <c:pt idx="78">
                  <c:v>112.80618136210947</c:v>
                </c:pt>
                <c:pt idx="79">
                  <c:v>112.80618136210947</c:v>
                </c:pt>
                <c:pt idx="80">
                  <c:v>112.80618136210947</c:v>
                </c:pt>
                <c:pt idx="81">
                  <c:v>112.80618136210947</c:v>
                </c:pt>
                <c:pt idx="82">
                  <c:v>112.80618136210947</c:v>
                </c:pt>
                <c:pt idx="83">
                  <c:v>112.80618136210947</c:v>
                </c:pt>
                <c:pt idx="84">
                  <c:v>112.80618136210947</c:v>
                </c:pt>
                <c:pt idx="85">
                  <c:v>112.80618136210947</c:v>
                </c:pt>
                <c:pt idx="86">
                  <c:v>112.80618136210947</c:v>
                </c:pt>
                <c:pt idx="87">
                  <c:v>112.80618136210947</c:v>
                </c:pt>
                <c:pt idx="88">
                  <c:v>112.80618136210947</c:v>
                </c:pt>
                <c:pt idx="89">
                  <c:v>112.80618136210947</c:v>
                </c:pt>
                <c:pt idx="90">
                  <c:v>112.80618136210947</c:v>
                </c:pt>
                <c:pt idx="91">
                  <c:v>112.80618136210947</c:v>
                </c:pt>
                <c:pt idx="92">
                  <c:v>112.80618136210947</c:v>
                </c:pt>
                <c:pt idx="93">
                  <c:v>112.80618136210947</c:v>
                </c:pt>
                <c:pt idx="94">
                  <c:v>112.80618136210947</c:v>
                </c:pt>
                <c:pt idx="95">
                  <c:v>112.80618136210947</c:v>
                </c:pt>
                <c:pt idx="96">
                  <c:v>112.80618136210947</c:v>
                </c:pt>
                <c:pt idx="97">
                  <c:v>112.80618136210947</c:v>
                </c:pt>
                <c:pt idx="98">
                  <c:v>112.80618136210947</c:v>
                </c:pt>
                <c:pt idx="99">
                  <c:v>112.80618136210947</c:v>
                </c:pt>
                <c:pt idx="100">
                  <c:v>112.80618136210947</c:v>
                </c:pt>
                <c:pt idx="101">
                  <c:v>112.80618136210947</c:v>
                </c:pt>
                <c:pt idx="102">
                  <c:v>112.80618136210947</c:v>
                </c:pt>
                <c:pt idx="103">
                  <c:v>112.80618136210947</c:v>
                </c:pt>
                <c:pt idx="104">
                  <c:v>112.80618136210947</c:v>
                </c:pt>
                <c:pt idx="105">
                  <c:v>112.80618136210947</c:v>
                </c:pt>
                <c:pt idx="106">
                  <c:v>112.80618136210947</c:v>
                </c:pt>
                <c:pt idx="107">
                  <c:v>112.80618136210947</c:v>
                </c:pt>
                <c:pt idx="108">
                  <c:v>112.80618136210947</c:v>
                </c:pt>
                <c:pt idx="109">
                  <c:v>112.80618136210947</c:v>
                </c:pt>
                <c:pt idx="110">
                  <c:v>112.80618136210947</c:v>
                </c:pt>
                <c:pt idx="111">
                  <c:v>112.80618136210947</c:v>
                </c:pt>
                <c:pt idx="112">
                  <c:v>112.80618136210947</c:v>
                </c:pt>
                <c:pt idx="113">
                  <c:v>112.80618136210947</c:v>
                </c:pt>
                <c:pt idx="114">
                  <c:v>112.80618136210947</c:v>
                </c:pt>
                <c:pt idx="115">
                  <c:v>112.80618136210947</c:v>
                </c:pt>
                <c:pt idx="116">
                  <c:v>112.80618136210947</c:v>
                </c:pt>
                <c:pt idx="117">
                  <c:v>112.80618136210947</c:v>
                </c:pt>
                <c:pt idx="118">
                  <c:v>112.80618136210947</c:v>
                </c:pt>
                <c:pt idx="119">
                  <c:v>112.80618136210947</c:v>
                </c:pt>
                <c:pt idx="120">
                  <c:v>112.80618136210947</c:v>
                </c:pt>
                <c:pt idx="121">
                  <c:v>112.80618136210947</c:v>
                </c:pt>
                <c:pt idx="122">
                  <c:v>112.80618136210947</c:v>
                </c:pt>
                <c:pt idx="123">
                  <c:v>112.80618136210947</c:v>
                </c:pt>
                <c:pt idx="124">
                  <c:v>112.80618136210947</c:v>
                </c:pt>
                <c:pt idx="125">
                  <c:v>112.80618136210947</c:v>
                </c:pt>
                <c:pt idx="126">
                  <c:v>112.80618136210947</c:v>
                </c:pt>
                <c:pt idx="127">
                  <c:v>112.80618136210947</c:v>
                </c:pt>
                <c:pt idx="128">
                  <c:v>112.80618136210947</c:v>
                </c:pt>
                <c:pt idx="129">
                  <c:v>112.80618136210947</c:v>
                </c:pt>
                <c:pt idx="130">
                  <c:v>112.80618136210947</c:v>
                </c:pt>
                <c:pt idx="131">
                  <c:v>112.80618136210947</c:v>
                </c:pt>
                <c:pt idx="132">
                  <c:v>112.80618136210947</c:v>
                </c:pt>
                <c:pt idx="133">
                  <c:v>112.80618136210947</c:v>
                </c:pt>
                <c:pt idx="134">
                  <c:v>112.80618136210947</c:v>
                </c:pt>
                <c:pt idx="135">
                  <c:v>112.80618136210947</c:v>
                </c:pt>
                <c:pt idx="136">
                  <c:v>112.80618136210947</c:v>
                </c:pt>
                <c:pt idx="137">
                  <c:v>112.80618136210947</c:v>
                </c:pt>
                <c:pt idx="138">
                  <c:v>112.80618136210947</c:v>
                </c:pt>
                <c:pt idx="139">
                  <c:v>112.80618136210947</c:v>
                </c:pt>
                <c:pt idx="140">
                  <c:v>112.80618136210947</c:v>
                </c:pt>
                <c:pt idx="141">
                  <c:v>112.80618136210947</c:v>
                </c:pt>
                <c:pt idx="142">
                  <c:v>112.80618136210947</c:v>
                </c:pt>
                <c:pt idx="143">
                  <c:v>112.80618136210947</c:v>
                </c:pt>
                <c:pt idx="144">
                  <c:v>112.80618136210947</c:v>
                </c:pt>
                <c:pt idx="145">
                  <c:v>112.80618136210947</c:v>
                </c:pt>
                <c:pt idx="146">
                  <c:v>112.80618136210947</c:v>
                </c:pt>
                <c:pt idx="147">
                  <c:v>112.80618136210947</c:v>
                </c:pt>
                <c:pt idx="148">
                  <c:v>112.80618136210947</c:v>
                </c:pt>
                <c:pt idx="149">
                  <c:v>112.80618136210947</c:v>
                </c:pt>
                <c:pt idx="150">
                  <c:v>112.80618136210947</c:v>
                </c:pt>
                <c:pt idx="151">
                  <c:v>112.80618136210947</c:v>
                </c:pt>
                <c:pt idx="152">
                  <c:v>112.80618136210947</c:v>
                </c:pt>
                <c:pt idx="153">
                  <c:v>112.80618136210947</c:v>
                </c:pt>
                <c:pt idx="154">
                  <c:v>112.80618136210947</c:v>
                </c:pt>
                <c:pt idx="155">
                  <c:v>112.80618136210947</c:v>
                </c:pt>
                <c:pt idx="156">
                  <c:v>112.80618136210947</c:v>
                </c:pt>
                <c:pt idx="157">
                  <c:v>112.80618136210947</c:v>
                </c:pt>
                <c:pt idx="158">
                  <c:v>112.80618136210947</c:v>
                </c:pt>
                <c:pt idx="159">
                  <c:v>112.80618136210947</c:v>
                </c:pt>
                <c:pt idx="160">
                  <c:v>112.80618136210947</c:v>
                </c:pt>
                <c:pt idx="161">
                  <c:v>112.80618136210947</c:v>
                </c:pt>
                <c:pt idx="162">
                  <c:v>112.80618136210947</c:v>
                </c:pt>
                <c:pt idx="163">
                  <c:v>112.80618136210947</c:v>
                </c:pt>
                <c:pt idx="164">
                  <c:v>112.80618136210947</c:v>
                </c:pt>
                <c:pt idx="165">
                  <c:v>112.80618136210947</c:v>
                </c:pt>
                <c:pt idx="166">
                  <c:v>112.80618136210947</c:v>
                </c:pt>
                <c:pt idx="167">
                  <c:v>112.80618136210947</c:v>
                </c:pt>
                <c:pt idx="168">
                  <c:v>112.80618136210947</c:v>
                </c:pt>
                <c:pt idx="169">
                  <c:v>112.80618136210947</c:v>
                </c:pt>
                <c:pt idx="170">
                  <c:v>112.80618136210947</c:v>
                </c:pt>
                <c:pt idx="171">
                  <c:v>112.80618136210947</c:v>
                </c:pt>
                <c:pt idx="172">
                  <c:v>112.80618136210947</c:v>
                </c:pt>
                <c:pt idx="173">
                  <c:v>112.80618136210947</c:v>
                </c:pt>
                <c:pt idx="174">
                  <c:v>112.80618136210947</c:v>
                </c:pt>
                <c:pt idx="175">
                  <c:v>112.80618136210947</c:v>
                </c:pt>
                <c:pt idx="176">
                  <c:v>112.80618136210947</c:v>
                </c:pt>
                <c:pt idx="177">
                  <c:v>112.80618136210947</c:v>
                </c:pt>
                <c:pt idx="178">
                  <c:v>112.80618136210947</c:v>
                </c:pt>
                <c:pt idx="179">
                  <c:v>112.80618136210947</c:v>
                </c:pt>
                <c:pt idx="180">
                  <c:v>112.80618136210947</c:v>
                </c:pt>
                <c:pt idx="181">
                  <c:v>112.80618136210947</c:v>
                </c:pt>
                <c:pt idx="182">
                  <c:v>112.80618136210947</c:v>
                </c:pt>
                <c:pt idx="183">
                  <c:v>112.80618136210947</c:v>
                </c:pt>
                <c:pt idx="184">
                  <c:v>112.80618136210947</c:v>
                </c:pt>
                <c:pt idx="185">
                  <c:v>112.80618136210947</c:v>
                </c:pt>
                <c:pt idx="186">
                  <c:v>112.80618136210947</c:v>
                </c:pt>
                <c:pt idx="187">
                  <c:v>112.80618136210947</c:v>
                </c:pt>
                <c:pt idx="188">
                  <c:v>112.80618136210947</c:v>
                </c:pt>
                <c:pt idx="189">
                  <c:v>112.80618136210947</c:v>
                </c:pt>
                <c:pt idx="190">
                  <c:v>112.80618136210947</c:v>
                </c:pt>
                <c:pt idx="191">
                  <c:v>112.80618136210947</c:v>
                </c:pt>
                <c:pt idx="192">
                  <c:v>112.80618136210947</c:v>
                </c:pt>
                <c:pt idx="193">
                  <c:v>112.80618136210947</c:v>
                </c:pt>
                <c:pt idx="194">
                  <c:v>112.80618136210947</c:v>
                </c:pt>
                <c:pt idx="195">
                  <c:v>112.80618136210947</c:v>
                </c:pt>
                <c:pt idx="196">
                  <c:v>112.80618136210947</c:v>
                </c:pt>
                <c:pt idx="197">
                  <c:v>112.80618136210947</c:v>
                </c:pt>
                <c:pt idx="198">
                  <c:v>112.80618136210947</c:v>
                </c:pt>
                <c:pt idx="199">
                  <c:v>112.80618136210947</c:v>
                </c:pt>
                <c:pt idx="200">
                  <c:v>112.80618136210947</c:v>
                </c:pt>
                <c:pt idx="201">
                  <c:v>112.80618136210947</c:v>
                </c:pt>
                <c:pt idx="202">
                  <c:v>112.80618136210947</c:v>
                </c:pt>
                <c:pt idx="203">
                  <c:v>112.80618136210947</c:v>
                </c:pt>
                <c:pt idx="204">
                  <c:v>112.80618136210947</c:v>
                </c:pt>
                <c:pt idx="205">
                  <c:v>112.80618136210947</c:v>
                </c:pt>
                <c:pt idx="206">
                  <c:v>112.80618136210947</c:v>
                </c:pt>
                <c:pt idx="207">
                  <c:v>112.80618136210947</c:v>
                </c:pt>
                <c:pt idx="208">
                  <c:v>112.80618136210947</c:v>
                </c:pt>
                <c:pt idx="209">
                  <c:v>112.80618136210947</c:v>
                </c:pt>
                <c:pt idx="210">
                  <c:v>112.80618136210947</c:v>
                </c:pt>
                <c:pt idx="211">
                  <c:v>112.80618136210947</c:v>
                </c:pt>
                <c:pt idx="212">
                  <c:v>112.80618136210947</c:v>
                </c:pt>
                <c:pt idx="213">
                  <c:v>112.80618136210947</c:v>
                </c:pt>
                <c:pt idx="214">
                  <c:v>112.80618136210947</c:v>
                </c:pt>
                <c:pt idx="215">
                  <c:v>112.80618136210947</c:v>
                </c:pt>
                <c:pt idx="216">
                  <c:v>112.80618136210947</c:v>
                </c:pt>
                <c:pt idx="217">
                  <c:v>112.80618136210947</c:v>
                </c:pt>
                <c:pt idx="218">
                  <c:v>112.80618136210947</c:v>
                </c:pt>
                <c:pt idx="219">
                  <c:v>112.80618136210947</c:v>
                </c:pt>
                <c:pt idx="220">
                  <c:v>112.80618136210947</c:v>
                </c:pt>
                <c:pt idx="221">
                  <c:v>112.80618136210947</c:v>
                </c:pt>
                <c:pt idx="222">
                  <c:v>112.80618136210947</c:v>
                </c:pt>
                <c:pt idx="223">
                  <c:v>112.80618136210947</c:v>
                </c:pt>
                <c:pt idx="224">
                  <c:v>112.80618136210947</c:v>
                </c:pt>
                <c:pt idx="225">
                  <c:v>112.80618136210947</c:v>
                </c:pt>
                <c:pt idx="226">
                  <c:v>112.80618136210947</c:v>
                </c:pt>
                <c:pt idx="227">
                  <c:v>112.80618136210947</c:v>
                </c:pt>
                <c:pt idx="228">
                  <c:v>112.80618136210947</c:v>
                </c:pt>
                <c:pt idx="229">
                  <c:v>112.80618136210947</c:v>
                </c:pt>
                <c:pt idx="230">
                  <c:v>112.80618136210947</c:v>
                </c:pt>
                <c:pt idx="231">
                  <c:v>112.80618136210947</c:v>
                </c:pt>
                <c:pt idx="232">
                  <c:v>112.80618136210947</c:v>
                </c:pt>
                <c:pt idx="233">
                  <c:v>112.80618136210947</c:v>
                </c:pt>
                <c:pt idx="234">
                  <c:v>112.80618136210947</c:v>
                </c:pt>
                <c:pt idx="235">
                  <c:v>112.80618136210947</c:v>
                </c:pt>
                <c:pt idx="236">
                  <c:v>112.80618136210947</c:v>
                </c:pt>
                <c:pt idx="237">
                  <c:v>112.80618136210947</c:v>
                </c:pt>
                <c:pt idx="238">
                  <c:v>112.80618136210947</c:v>
                </c:pt>
                <c:pt idx="239">
                  <c:v>112.80618136210947</c:v>
                </c:pt>
                <c:pt idx="240">
                  <c:v>112.80618136210947</c:v>
                </c:pt>
                <c:pt idx="241">
                  <c:v>112.80618136210947</c:v>
                </c:pt>
                <c:pt idx="242">
                  <c:v>112.80618136210947</c:v>
                </c:pt>
                <c:pt idx="243">
                  <c:v>112.80618136210947</c:v>
                </c:pt>
                <c:pt idx="244">
                  <c:v>112.80618136210947</c:v>
                </c:pt>
                <c:pt idx="245">
                  <c:v>112.80618136210947</c:v>
                </c:pt>
                <c:pt idx="246">
                  <c:v>112.80618136210947</c:v>
                </c:pt>
                <c:pt idx="247">
                  <c:v>112.80618136210947</c:v>
                </c:pt>
                <c:pt idx="248">
                  <c:v>112.80618136210947</c:v>
                </c:pt>
                <c:pt idx="249">
                  <c:v>112.80618136210947</c:v>
                </c:pt>
                <c:pt idx="250">
                  <c:v>112.80618136210947</c:v>
                </c:pt>
                <c:pt idx="251">
                  <c:v>112.80618136210947</c:v>
                </c:pt>
                <c:pt idx="252">
                  <c:v>112.80618136210947</c:v>
                </c:pt>
                <c:pt idx="253">
                  <c:v>112.80618136210947</c:v>
                </c:pt>
                <c:pt idx="254">
                  <c:v>112.80618136210947</c:v>
                </c:pt>
                <c:pt idx="255">
                  <c:v>112.80618136210947</c:v>
                </c:pt>
                <c:pt idx="256">
                  <c:v>112.80618136210947</c:v>
                </c:pt>
                <c:pt idx="257">
                  <c:v>112.80618136210947</c:v>
                </c:pt>
                <c:pt idx="258">
                  <c:v>112.80618136210947</c:v>
                </c:pt>
                <c:pt idx="259">
                  <c:v>112.80618136210947</c:v>
                </c:pt>
                <c:pt idx="260">
                  <c:v>112.80618136210947</c:v>
                </c:pt>
                <c:pt idx="261">
                  <c:v>112.80618136210947</c:v>
                </c:pt>
                <c:pt idx="262">
                  <c:v>112.80618136210947</c:v>
                </c:pt>
                <c:pt idx="263">
                  <c:v>112.80618136210947</c:v>
                </c:pt>
                <c:pt idx="264">
                  <c:v>112.80618136210947</c:v>
                </c:pt>
                <c:pt idx="265">
                  <c:v>112.80618136210947</c:v>
                </c:pt>
                <c:pt idx="266">
                  <c:v>112.80618136210947</c:v>
                </c:pt>
                <c:pt idx="267">
                  <c:v>112.80618136210947</c:v>
                </c:pt>
                <c:pt idx="268">
                  <c:v>112.80618136210947</c:v>
                </c:pt>
                <c:pt idx="269">
                  <c:v>112.80618136210947</c:v>
                </c:pt>
                <c:pt idx="270">
                  <c:v>112.80618136210947</c:v>
                </c:pt>
                <c:pt idx="271">
                  <c:v>112.80618136210947</c:v>
                </c:pt>
                <c:pt idx="272">
                  <c:v>112.80618136210947</c:v>
                </c:pt>
                <c:pt idx="273">
                  <c:v>112.80618136210947</c:v>
                </c:pt>
                <c:pt idx="274">
                  <c:v>112.80618136210947</c:v>
                </c:pt>
                <c:pt idx="275">
                  <c:v>112.80618136210947</c:v>
                </c:pt>
                <c:pt idx="276">
                  <c:v>112.80618136210947</c:v>
                </c:pt>
                <c:pt idx="277">
                  <c:v>112.80618136210947</c:v>
                </c:pt>
                <c:pt idx="278">
                  <c:v>112.80618136210947</c:v>
                </c:pt>
                <c:pt idx="279">
                  <c:v>112.80618136210947</c:v>
                </c:pt>
                <c:pt idx="280">
                  <c:v>112.80618136210947</c:v>
                </c:pt>
                <c:pt idx="281">
                  <c:v>112.80618136210947</c:v>
                </c:pt>
                <c:pt idx="282">
                  <c:v>112.80618136210947</c:v>
                </c:pt>
                <c:pt idx="283">
                  <c:v>112.80618136210947</c:v>
                </c:pt>
                <c:pt idx="284">
                  <c:v>112.80618136210947</c:v>
                </c:pt>
                <c:pt idx="285">
                  <c:v>112.80618136210947</c:v>
                </c:pt>
                <c:pt idx="286">
                  <c:v>112.80618136210947</c:v>
                </c:pt>
                <c:pt idx="287">
                  <c:v>112.80618136210947</c:v>
                </c:pt>
                <c:pt idx="288">
                  <c:v>112.80618136210947</c:v>
                </c:pt>
                <c:pt idx="289">
                  <c:v>112.80618136210947</c:v>
                </c:pt>
                <c:pt idx="290">
                  <c:v>112.80618136210947</c:v>
                </c:pt>
                <c:pt idx="291">
                  <c:v>112.80618136210947</c:v>
                </c:pt>
                <c:pt idx="292">
                  <c:v>112.80618136210947</c:v>
                </c:pt>
                <c:pt idx="293">
                  <c:v>112.80618136210947</c:v>
                </c:pt>
                <c:pt idx="294">
                  <c:v>112.80618136210947</c:v>
                </c:pt>
                <c:pt idx="295">
                  <c:v>112.80618136210947</c:v>
                </c:pt>
                <c:pt idx="296">
                  <c:v>112.80618136210947</c:v>
                </c:pt>
                <c:pt idx="297">
                  <c:v>112.80618136210947</c:v>
                </c:pt>
                <c:pt idx="298">
                  <c:v>112.80618136210947</c:v>
                </c:pt>
                <c:pt idx="299">
                  <c:v>112.80618136210947</c:v>
                </c:pt>
                <c:pt idx="300">
                  <c:v>112.80618136210947</c:v>
                </c:pt>
                <c:pt idx="301">
                  <c:v>112.80618136210947</c:v>
                </c:pt>
                <c:pt idx="302">
                  <c:v>112.80618136210947</c:v>
                </c:pt>
                <c:pt idx="303">
                  <c:v>112.80618136210947</c:v>
                </c:pt>
                <c:pt idx="304">
                  <c:v>112.80618136210947</c:v>
                </c:pt>
                <c:pt idx="305">
                  <c:v>112.80618136210947</c:v>
                </c:pt>
                <c:pt idx="306">
                  <c:v>112.80618136210947</c:v>
                </c:pt>
                <c:pt idx="307">
                  <c:v>112.80618136210947</c:v>
                </c:pt>
                <c:pt idx="308">
                  <c:v>112.80618136210947</c:v>
                </c:pt>
                <c:pt idx="309">
                  <c:v>112.80618136210947</c:v>
                </c:pt>
                <c:pt idx="310">
                  <c:v>112.80618136210947</c:v>
                </c:pt>
                <c:pt idx="311">
                  <c:v>112.80618136210947</c:v>
                </c:pt>
                <c:pt idx="312">
                  <c:v>112.80618136210947</c:v>
                </c:pt>
                <c:pt idx="313">
                  <c:v>112.80618136210947</c:v>
                </c:pt>
                <c:pt idx="314">
                  <c:v>112.80618136210947</c:v>
                </c:pt>
                <c:pt idx="315">
                  <c:v>112.80618136210947</c:v>
                </c:pt>
                <c:pt idx="316">
                  <c:v>112.80618136210947</c:v>
                </c:pt>
                <c:pt idx="317">
                  <c:v>112.80618136210947</c:v>
                </c:pt>
                <c:pt idx="318">
                  <c:v>112.80618136210947</c:v>
                </c:pt>
                <c:pt idx="319">
                  <c:v>112.80618136210947</c:v>
                </c:pt>
                <c:pt idx="320">
                  <c:v>112.80618136210947</c:v>
                </c:pt>
                <c:pt idx="321">
                  <c:v>112.80618136210947</c:v>
                </c:pt>
                <c:pt idx="322">
                  <c:v>112.80618136210947</c:v>
                </c:pt>
                <c:pt idx="323">
                  <c:v>112.80618136210947</c:v>
                </c:pt>
                <c:pt idx="324">
                  <c:v>112.80618136210947</c:v>
                </c:pt>
                <c:pt idx="325">
                  <c:v>112.80618136210947</c:v>
                </c:pt>
                <c:pt idx="326">
                  <c:v>112.80618136210947</c:v>
                </c:pt>
                <c:pt idx="327">
                  <c:v>112.80618136210947</c:v>
                </c:pt>
                <c:pt idx="328">
                  <c:v>112.80618136210947</c:v>
                </c:pt>
                <c:pt idx="329">
                  <c:v>112.80618136210947</c:v>
                </c:pt>
                <c:pt idx="330">
                  <c:v>112.80618136210947</c:v>
                </c:pt>
                <c:pt idx="331">
                  <c:v>112.80618136210947</c:v>
                </c:pt>
                <c:pt idx="332">
                  <c:v>112.80618136210947</c:v>
                </c:pt>
                <c:pt idx="333">
                  <c:v>112.80618136210947</c:v>
                </c:pt>
                <c:pt idx="334">
                  <c:v>112.80618136210947</c:v>
                </c:pt>
                <c:pt idx="335">
                  <c:v>112.80618136210947</c:v>
                </c:pt>
                <c:pt idx="336">
                  <c:v>112.80618136210947</c:v>
                </c:pt>
                <c:pt idx="337">
                  <c:v>112.80618136210947</c:v>
                </c:pt>
                <c:pt idx="338">
                  <c:v>112.80618136210947</c:v>
                </c:pt>
                <c:pt idx="339">
                  <c:v>112.80618136210947</c:v>
                </c:pt>
                <c:pt idx="340">
                  <c:v>112.80618136210947</c:v>
                </c:pt>
                <c:pt idx="341">
                  <c:v>112.80618136210947</c:v>
                </c:pt>
                <c:pt idx="342">
                  <c:v>112.80618136210947</c:v>
                </c:pt>
                <c:pt idx="343">
                  <c:v>112.80618136210947</c:v>
                </c:pt>
                <c:pt idx="344">
                  <c:v>112.80618136210947</c:v>
                </c:pt>
                <c:pt idx="345">
                  <c:v>112.80618136210947</c:v>
                </c:pt>
                <c:pt idx="346">
                  <c:v>112.80618136210947</c:v>
                </c:pt>
                <c:pt idx="347">
                  <c:v>112.80618136210947</c:v>
                </c:pt>
                <c:pt idx="348">
                  <c:v>112.80618136210947</c:v>
                </c:pt>
                <c:pt idx="349">
                  <c:v>112.80618136210947</c:v>
                </c:pt>
                <c:pt idx="350">
                  <c:v>112.80618136210947</c:v>
                </c:pt>
                <c:pt idx="351">
                  <c:v>112.80618136210947</c:v>
                </c:pt>
                <c:pt idx="352">
                  <c:v>112.80618136210947</c:v>
                </c:pt>
                <c:pt idx="353">
                  <c:v>112.80618136210947</c:v>
                </c:pt>
                <c:pt idx="354">
                  <c:v>112.80618136210947</c:v>
                </c:pt>
                <c:pt idx="355">
                  <c:v>112.80618136210947</c:v>
                </c:pt>
                <c:pt idx="356">
                  <c:v>112.80618136210947</c:v>
                </c:pt>
                <c:pt idx="357">
                  <c:v>112.80618136210947</c:v>
                </c:pt>
                <c:pt idx="358">
                  <c:v>112.80618136210947</c:v>
                </c:pt>
                <c:pt idx="359">
                  <c:v>112.80618136210947</c:v>
                </c:pt>
                <c:pt idx="360">
                  <c:v>112.80618136210947</c:v>
                </c:pt>
                <c:pt idx="361">
                  <c:v>112.80618136210947</c:v>
                </c:pt>
                <c:pt idx="362">
                  <c:v>112.80618136210947</c:v>
                </c:pt>
                <c:pt idx="363">
                  <c:v>112.80618136210947</c:v>
                </c:pt>
                <c:pt idx="364">
                  <c:v>112.80618136210947</c:v>
                </c:pt>
                <c:pt idx="365">
                  <c:v>112.80618136210947</c:v>
                </c:pt>
                <c:pt idx="366">
                  <c:v>112.80618136210947</c:v>
                </c:pt>
                <c:pt idx="367">
                  <c:v>112.80618136210947</c:v>
                </c:pt>
                <c:pt idx="368">
                  <c:v>112.80618136210947</c:v>
                </c:pt>
                <c:pt idx="369">
                  <c:v>112.80618136210947</c:v>
                </c:pt>
                <c:pt idx="370">
                  <c:v>112.80618136210947</c:v>
                </c:pt>
                <c:pt idx="371">
                  <c:v>112.80618136210947</c:v>
                </c:pt>
                <c:pt idx="372">
                  <c:v>112.80618136210947</c:v>
                </c:pt>
                <c:pt idx="373">
                  <c:v>112.80618136210947</c:v>
                </c:pt>
                <c:pt idx="374">
                  <c:v>112.80618136210947</c:v>
                </c:pt>
                <c:pt idx="375">
                  <c:v>112.80618136210947</c:v>
                </c:pt>
                <c:pt idx="376">
                  <c:v>112.80618136210947</c:v>
                </c:pt>
                <c:pt idx="377">
                  <c:v>112.80618136210947</c:v>
                </c:pt>
                <c:pt idx="378">
                  <c:v>112.80618136210947</c:v>
                </c:pt>
                <c:pt idx="379">
                  <c:v>112.80618136210947</c:v>
                </c:pt>
                <c:pt idx="380">
                  <c:v>112.80618136210947</c:v>
                </c:pt>
                <c:pt idx="381">
                  <c:v>112.80618136210947</c:v>
                </c:pt>
                <c:pt idx="382">
                  <c:v>112.80618136210947</c:v>
                </c:pt>
                <c:pt idx="383">
                  <c:v>112.80618136210947</c:v>
                </c:pt>
                <c:pt idx="384">
                  <c:v>112.80618136210947</c:v>
                </c:pt>
                <c:pt idx="385">
                  <c:v>112.80618136210947</c:v>
                </c:pt>
                <c:pt idx="386">
                  <c:v>112.80618136210947</c:v>
                </c:pt>
                <c:pt idx="387">
                  <c:v>112.80618136210947</c:v>
                </c:pt>
                <c:pt idx="388">
                  <c:v>112.80618136210947</c:v>
                </c:pt>
                <c:pt idx="389">
                  <c:v>112.80618136210947</c:v>
                </c:pt>
                <c:pt idx="390">
                  <c:v>112.80618136210947</c:v>
                </c:pt>
                <c:pt idx="391">
                  <c:v>112.80618136210947</c:v>
                </c:pt>
                <c:pt idx="392">
                  <c:v>112.80618136210947</c:v>
                </c:pt>
                <c:pt idx="393">
                  <c:v>112.80618136210947</c:v>
                </c:pt>
                <c:pt idx="394">
                  <c:v>112.80618136210947</c:v>
                </c:pt>
                <c:pt idx="395">
                  <c:v>112.80618136210947</c:v>
                </c:pt>
                <c:pt idx="396">
                  <c:v>112.80618136210947</c:v>
                </c:pt>
                <c:pt idx="397">
                  <c:v>112.80618136210947</c:v>
                </c:pt>
                <c:pt idx="398">
                  <c:v>112.80618136210947</c:v>
                </c:pt>
                <c:pt idx="399">
                  <c:v>112.80618136210947</c:v>
                </c:pt>
                <c:pt idx="400">
                  <c:v>112.80618136210947</c:v>
                </c:pt>
                <c:pt idx="401">
                  <c:v>112.80618136210947</c:v>
                </c:pt>
                <c:pt idx="402">
                  <c:v>112.80618136210947</c:v>
                </c:pt>
                <c:pt idx="403">
                  <c:v>112.80618136210947</c:v>
                </c:pt>
                <c:pt idx="404">
                  <c:v>112.80618136210947</c:v>
                </c:pt>
                <c:pt idx="405">
                  <c:v>112.80618136210947</c:v>
                </c:pt>
                <c:pt idx="406">
                  <c:v>112.80618136210947</c:v>
                </c:pt>
                <c:pt idx="407">
                  <c:v>112.80618136210947</c:v>
                </c:pt>
                <c:pt idx="408">
                  <c:v>112.80618136210947</c:v>
                </c:pt>
                <c:pt idx="409">
                  <c:v>112.80618136210947</c:v>
                </c:pt>
                <c:pt idx="410">
                  <c:v>112.80618136210947</c:v>
                </c:pt>
                <c:pt idx="411">
                  <c:v>112.80618136210947</c:v>
                </c:pt>
                <c:pt idx="412">
                  <c:v>112.80618136210947</c:v>
                </c:pt>
                <c:pt idx="413">
                  <c:v>112.80618136210947</c:v>
                </c:pt>
                <c:pt idx="414">
                  <c:v>112.80618136210947</c:v>
                </c:pt>
                <c:pt idx="415">
                  <c:v>112.80618136210947</c:v>
                </c:pt>
                <c:pt idx="416">
                  <c:v>112.80618136210947</c:v>
                </c:pt>
                <c:pt idx="417">
                  <c:v>112.80618136210947</c:v>
                </c:pt>
                <c:pt idx="418">
                  <c:v>112.80618136210947</c:v>
                </c:pt>
                <c:pt idx="419">
                  <c:v>112.80618136210947</c:v>
                </c:pt>
                <c:pt idx="420">
                  <c:v>112.80618136210947</c:v>
                </c:pt>
                <c:pt idx="421">
                  <c:v>112.80618136210947</c:v>
                </c:pt>
                <c:pt idx="422">
                  <c:v>112.80618136210947</c:v>
                </c:pt>
                <c:pt idx="423">
                  <c:v>112.80618136210947</c:v>
                </c:pt>
                <c:pt idx="424">
                  <c:v>112.80618136210947</c:v>
                </c:pt>
                <c:pt idx="425">
                  <c:v>112.80618136210947</c:v>
                </c:pt>
                <c:pt idx="426">
                  <c:v>112.80618136210947</c:v>
                </c:pt>
                <c:pt idx="427">
                  <c:v>112.80618136210947</c:v>
                </c:pt>
                <c:pt idx="428">
                  <c:v>112.80618136210947</c:v>
                </c:pt>
                <c:pt idx="429">
                  <c:v>112.80618136210947</c:v>
                </c:pt>
                <c:pt idx="430">
                  <c:v>112.80618136210947</c:v>
                </c:pt>
                <c:pt idx="431">
                  <c:v>112.80618136210947</c:v>
                </c:pt>
                <c:pt idx="432">
                  <c:v>112.80618136210947</c:v>
                </c:pt>
                <c:pt idx="433">
                  <c:v>112.80618136210947</c:v>
                </c:pt>
                <c:pt idx="434">
                  <c:v>112.80618136210947</c:v>
                </c:pt>
                <c:pt idx="435">
                  <c:v>112.80618136210947</c:v>
                </c:pt>
                <c:pt idx="436">
                  <c:v>112.80618136210947</c:v>
                </c:pt>
                <c:pt idx="437">
                  <c:v>112.80618136210947</c:v>
                </c:pt>
                <c:pt idx="438">
                  <c:v>112.80618136210947</c:v>
                </c:pt>
                <c:pt idx="439">
                  <c:v>112.80618136210947</c:v>
                </c:pt>
                <c:pt idx="440">
                  <c:v>112.80618136210947</c:v>
                </c:pt>
                <c:pt idx="441">
                  <c:v>112.80618136210947</c:v>
                </c:pt>
                <c:pt idx="442">
                  <c:v>112.80618136210947</c:v>
                </c:pt>
                <c:pt idx="443">
                  <c:v>112.80618136210947</c:v>
                </c:pt>
                <c:pt idx="444">
                  <c:v>112.80618136210947</c:v>
                </c:pt>
                <c:pt idx="445">
                  <c:v>112.80618136210947</c:v>
                </c:pt>
                <c:pt idx="446">
                  <c:v>112.80618136210947</c:v>
                </c:pt>
                <c:pt idx="447">
                  <c:v>112.80618136210947</c:v>
                </c:pt>
                <c:pt idx="448">
                  <c:v>112.80618136210947</c:v>
                </c:pt>
                <c:pt idx="449">
                  <c:v>112.80618136210947</c:v>
                </c:pt>
                <c:pt idx="450">
                  <c:v>112.80618136210947</c:v>
                </c:pt>
                <c:pt idx="451">
                  <c:v>112.80618136210947</c:v>
                </c:pt>
                <c:pt idx="452">
                  <c:v>112.80618136210947</c:v>
                </c:pt>
                <c:pt idx="453">
                  <c:v>112.80618136210947</c:v>
                </c:pt>
                <c:pt idx="454">
                  <c:v>112.80618136210947</c:v>
                </c:pt>
                <c:pt idx="455">
                  <c:v>112.80618136210947</c:v>
                </c:pt>
                <c:pt idx="456">
                  <c:v>112.80618136210947</c:v>
                </c:pt>
                <c:pt idx="457">
                  <c:v>112.80618136210947</c:v>
                </c:pt>
                <c:pt idx="458">
                  <c:v>112.80618136210947</c:v>
                </c:pt>
                <c:pt idx="459">
                  <c:v>112.80618136210947</c:v>
                </c:pt>
                <c:pt idx="460">
                  <c:v>112.80618136210947</c:v>
                </c:pt>
                <c:pt idx="461">
                  <c:v>112.80618136210947</c:v>
                </c:pt>
                <c:pt idx="462">
                  <c:v>112.80618136210947</c:v>
                </c:pt>
                <c:pt idx="463">
                  <c:v>112.80618136210947</c:v>
                </c:pt>
                <c:pt idx="464">
                  <c:v>112.80618136210947</c:v>
                </c:pt>
                <c:pt idx="465">
                  <c:v>112.80618136210947</c:v>
                </c:pt>
                <c:pt idx="466">
                  <c:v>112.80618136210947</c:v>
                </c:pt>
                <c:pt idx="467">
                  <c:v>112.80618136210947</c:v>
                </c:pt>
                <c:pt idx="468">
                  <c:v>112.80618136210947</c:v>
                </c:pt>
                <c:pt idx="469">
                  <c:v>112.80618136210947</c:v>
                </c:pt>
                <c:pt idx="470">
                  <c:v>112.80618136210947</c:v>
                </c:pt>
                <c:pt idx="471">
                  <c:v>112.80618136210947</c:v>
                </c:pt>
                <c:pt idx="472">
                  <c:v>112.80618136210947</c:v>
                </c:pt>
                <c:pt idx="473">
                  <c:v>112.80618136210947</c:v>
                </c:pt>
                <c:pt idx="474">
                  <c:v>112.80618136210947</c:v>
                </c:pt>
                <c:pt idx="475">
                  <c:v>112.80618136210947</c:v>
                </c:pt>
                <c:pt idx="476">
                  <c:v>112.80618136210947</c:v>
                </c:pt>
                <c:pt idx="477">
                  <c:v>112.80618136210947</c:v>
                </c:pt>
                <c:pt idx="478">
                  <c:v>112.80618136210947</c:v>
                </c:pt>
                <c:pt idx="479">
                  <c:v>112.80618136210947</c:v>
                </c:pt>
                <c:pt idx="480">
                  <c:v>112.80618136210947</c:v>
                </c:pt>
                <c:pt idx="481">
                  <c:v>112.80618136210947</c:v>
                </c:pt>
                <c:pt idx="482">
                  <c:v>112.80618136210947</c:v>
                </c:pt>
                <c:pt idx="483">
                  <c:v>112.80618136210947</c:v>
                </c:pt>
                <c:pt idx="484">
                  <c:v>112.80618136210947</c:v>
                </c:pt>
                <c:pt idx="485">
                  <c:v>112.80618136210947</c:v>
                </c:pt>
                <c:pt idx="486">
                  <c:v>112.80618136210947</c:v>
                </c:pt>
                <c:pt idx="487">
                  <c:v>112.80618136210947</c:v>
                </c:pt>
                <c:pt idx="488">
                  <c:v>112.80618136210947</c:v>
                </c:pt>
                <c:pt idx="489">
                  <c:v>112.80618136210947</c:v>
                </c:pt>
                <c:pt idx="490">
                  <c:v>112.80618136210947</c:v>
                </c:pt>
                <c:pt idx="491">
                  <c:v>112.80618136210947</c:v>
                </c:pt>
                <c:pt idx="492">
                  <c:v>112.80618136210947</c:v>
                </c:pt>
                <c:pt idx="493">
                  <c:v>112.80618136210947</c:v>
                </c:pt>
                <c:pt idx="494">
                  <c:v>112.80618136210947</c:v>
                </c:pt>
                <c:pt idx="495">
                  <c:v>112.80618136210947</c:v>
                </c:pt>
                <c:pt idx="496">
                  <c:v>112.80618136210947</c:v>
                </c:pt>
                <c:pt idx="497">
                  <c:v>112.80618136210947</c:v>
                </c:pt>
                <c:pt idx="498">
                  <c:v>112.80618136210947</c:v>
                </c:pt>
                <c:pt idx="499">
                  <c:v>112.80618136210947</c:v>
                </c:pt>
                <c:pt idx="500">
                  <c:v>112.80618136210947</c:v>
                </c:pt>
                <c:pt idx="501">
                  <c:v>112.80618136210947</c:v>
                </c:pt>
                <c:pt idx="502">
                  <c:v>112.80618136210947</c:v>
                </c:pt>
                <c:pt idx="503">
                  <c:v>112.80618136210947</c:v>
                </c:pt>
                <c:pt idx="504">
                  <c:v>112.80618136210947</c:v>
                </c:pt>
                <c:pt idx="505">
                  <c:v>112.80618136210947</c:v>
                </c:pt>
                <c:pt idx="506">
                  <c:v>112.80618136210947</c:v>
                </c:pt>
                <c:pt idx="507">
                  <c:v>112.80618136210947</c:v>
                </c:pt>
                <c:pt idx="508">
                  <c:v>112.80618136210947</c:v>
                </c:pt>
                <c:pt idx="509">
                  <c:v>112.80618136210947</c:v>
                </c:pt>
                <c:pt idx="510">
                  <c:v>112.80618136210947</c:v>
                </c:pt>
                <c:pt idx="511">
                  <c:v>112.80618136210947</c:v>
                </c:pt>
                <c:pt idx="512">
                  <c:v>112.80618136210947</c:v>
                </c:pt>
                <c:pt idx="513">
                  <c:v>112.80618136210947</c:v>
                </c:pt>
                <c:pt idx="514">
                  <c:v>112.80618136210947</c:v>
                </c:pt>
                <c:pt idx="515">
                  <c:v>112.80618136210947</c:v>
                </c:pt>
                <c:pt idx="516">
                  <c:v>112.80618136210947</c:v>
                </c:pt>
                <c:pt idx="517">
                  <c:v>112.80618136210947</c:v>
                </c:pt>
                <c:pt idx="518">
                  <c:v>112.80618136210947</c:v>
                </c:pt>
                <c:pt idx="519">
                  <c:v>112.80618136210947</c:v>
                </c:pt>
                <c:pt idx="520">
                  <c:v>112.80618136210947</c:v>
                </c:pt>
                <c:pt idx="521">
                  <c:v>112.80618136210947</c:v>
                </c:pt>
                <c:pt idx="522">
                  <c:v>112.80618136210947</c:v>
                </c:pt>
                <c:pt idx="523">
                  <c:v>112.80618136210947</c:v>
                </c:pt>
                <c:pt idx="524">
                  <c:v>112.80618136210947</c:v>
                </c:pt>
                <c:pt idx="525">
                  <c:v>112.80618136210947</c:v>
                </c:pt>
                <c:pt idx="526">
                  <c:v>112.80618136210947</c:v>
                </c:pt>
                <c:pt idx="527">
                  <c:v>112.80618136210947</c:v>
                </c:pt>
                <c:pt idx="528">
                  <c:v>112.80618136210947</c:v>
                </c:pt>
                <c:pt idx="529">
                  <c:v>112.80618136210947</c:v>
                </c:pt>
                <c:pt idx="530">
                  <c:v>112.80618136210947</c:v>
                </c:pt>
                <c:pt idx="531">
                  <c:v>112.80618136210947</c:v>
                </c:pt>
                <c:pt idx="532">
                  <c:v>112.80618136210947</c:v>
                </c:pt>
                <c:pt idx="533">
                  <c:v>112.80618136210947</c:v>
                </c:pt>
                <c:pt idx="534">
                  <c:v>112.80618136210947</c:v>
                </c:pt>
                <c:pt idx="535">
                  <c:v>112.80618136210947</c:v>
                </c:pt>
                <c:pt idx="536">
                  <c:v>112.80618136210947</c:v>
                </c:pt>
                <c:pt idx="537">
                  <c:v>112.80618136210947</c:v>
                </c:pt>
                <c:pt idx="538">
                  <c:v>112.80618136210947</c:v>
                </c:pt>
                <c:pt idx="539">
                  <c:v>112.80618136210947</c:v>
                </c:pt>
                <c:pt idx="540">
                  <c:v>112.80618136210947</c:v>
                </c:pt>
                <c:pt idx="541">
                  <c:v>112.80618136210947</c:v>
                </c:pt>
                <c:pt idx="542">
                  <c:v>112.80618136210947</c:v>
                </c:pt>
                <c:pt idx="543">
                  <c:v>112.80618136210947</c:v>
                </c:pt>
                <c:pt idx="544">
                  <c:v>112.80618136210947</c:v>
                </c:pt>
                <c:pt idx="545">
                  <c:v>112.80618136210947</c:v>
                </c:pt>
                <c:pt idx="546">
                  <c:v>112.80618136210947</c:v>
                </c:pt>
                <c:pt idx="547">
                  <c:v>112.80618136210947</c:v>
                </c:pt>
                <c:pt idx="548">
                  <c:v>112.80618136210947</c:v>
                </c:pt>
                <c:pt idx="549">
                  <c:v>112.80618136210947</c:v>
                </c:pt>
                <c:pt idx="550">
                  <c:v>112.80618136210947</c:v>
                </c:pt>
                <c:pt idx="551">
                  <c:v>112.80618136210947</c:v>
                </c:pt>
                <c:pt idx="552">
                  <c:v>112.80618136210947</c:v>
                </c:pt>
                <c:pt idx="553">
                  <c:v>112.80618136210947</c:v>
                </c:pt>
                <c:pt idx="554">
                  <c:v>112.80618136210947</c:v>
                </c:pt>
                <c:pt idx="555">
                  <c:v>112.80618136210947</c:v>
                </c:pt>
                <c:pt idx="556">
                  <c:v>112.80618136210947</c:v>
                </c:pt>
                <c:pt idx="557">
                  <c:v>112.80618136210947</c:v>
                </c:pt>
                <c:pt idx="558">
                  <c:v>112.80618136210947</c:v>
                </c:pt>
                <c:pt idx="559">
                  <c:v>112.80618136210947</c:v>
                </c:pt>
                <c:pt idx="560">
                  <c:v>112.80618136210947</c:v>
                </c:pt>
                <c:pt idx="561">
                  <c:v>112.80618136210947</c:v>
                </c:pt>
                <c:pt idx="562">
                  <c:v>112.80618136210947</c:v>
                </c:pt>
                <c:pt idx="563">
                  <c:v>112.80618136210947</c:v>
                </c:pt>
                <c:pt idx="564">
                  <c:v>112.80618136210947</c:v>
                </c:pt>
                <c:pt idx="565">
                  <c:v>112.80618136210947</c:v>
                </c:pt>
                <c:pt idx="566">
                  <c:v>112.80618136210947</c:v>
                </c:pt>
                <c:pt idx="567">
                  <c:v>112.80618136210947</c:v>
                </c:pt>
                <c:pt idx="568">
                  <c:v>112.80618136210947</c:v>
                </c:pt>
                <c:pt idx="569">
                  <c:v>112.80618136210947</c:v>
                </c:pt>
                <c:pt idx="570">
                  <c:v>112.80618136210947</c:v>
                </c:pt>
                <c:pt idx="571">
                  <c:v>112.80618136210947</c:v>
                </c:pt>
                <c:pt idx="572">
                  <c:v>112.80618136210947</c:v>
                </c:pt>
                <c:pt idx="573">
                  <c:v>112.80618136210947</c:v>
                </c:pt>
                <c:pt idx="574">
                  <c:v>112.80618136210947</c:v>
                </c:pt>
                <c:pt idx="575">
                  <c:v>112.80618136210947</c:v>
                </c:pt>
                <c:pt idx="576">
                  <c:v>112.80618136210947</c:v>
                </c:pt>
                <c:pt idx="577">
                  <c:v>112.80618136210947</c:v>
                </c:pt>
                <c:pt idx="578">
                  <c:v>112.80618136210947</c:v>
                </c:pt>
                <c:pt idx="579">
                  <c:v>112.80618136210947</c:v>
                </c:pt>
                <c:pt idx="580">
                  <c:v>112.80618136210947</c:v>
                </c:pt>
                <c:pt idx="581">
                  <c:v>112.80618136210947</c:v>
                </c:pt>
                <c:pt idx="582">
                  <c:v>112.80618136210947</c:v>
                </c:pt>
                <c:pt idx="583">
                  <c:v>112.80618136210947</c:v>
                </c:pt>
                <c:pt idx="584">
                  <c:v>112.80618136210947</c:v>
                </c:pt>
                <c:pt idx="585">
                  <c:v>112.80618136210947</c:v>
                </c:pt>
                <c:pt idx="586">
                  <c:v>112.80618136210947</c:v>
                </c:pt>
                <c:pt idx="587">
                  <c:v>112.80618136210947</c:v>
                </c:pt>
                <c:pt idx="588">
                  <c:v>112.80618136210947</c:v>
                </c:pt>
                <c:pt idx="589">
                  <c:v>112.80618136210947</c:v>
                </c:pt>
                <c:pt idx="590">
                  <c:v>112.80618136210947</c:v>
                </c:pt>
                <c:pt idx="591">
                  <c:v>112.80618136210947</c:v>
                </c:pt>
                <c:pt idx="592">
                  <c:v>112.80618136210947</c:v>
                </c:pt>
                <c:pt idx="593">
                  <c:v>112.80618136210947</c:v>
                </c:pt>
                <c:pt idx="594">
                  <c:v>112.80618136210947</c:v>
                </c:pt>
                <c:pt idx="595">
                  <c:v>112.80618136210947</c:v>
                </c:pt>
                <c:pt idx="596">
                  <c:v>112.80618136210947</c:v>
                </c:pt>
                <c:pt idx="597">
                  <c:v>112.80618136210947</c:v>
                </c:pt>
                <c:pt idx="598">
                  <c:v>112.80618136210947</c:v>
                </c:pt>
                <c:pt idx="599">
                  <c:v>112.80618136210947</c:v>
                </c:pt>
                <c:pt idx="600">
                  <c:v>112.80618136210947</c:v>
                </c:pt>
                <c:pt idx="601">
                  <c:v>112.80618136210947</c:v>
                </c:pt>
                <c:pt idx="602">
                  <c:v>112.80618136210947</c:v>
                </c:pt>
                <c:pt idx="603">
                  <c:v>112.80618136210947</c:v>
                </c:pt>
                <c:pt idx="604">
                  <c:v>112.80618136210947</c:v>
                </c:pt>
                <c:pt idx="605">
                  <c:v>112.80618136210947</c:v>
                </c:pt>
                <c:pt idx="606">
                  <c:v>112.80618136210947</c:v>
                </c:pt>
                <c:pt idx="607">
                  <c:v>112.80618136210947</c:v>
                </c:pt>
                <c:pt idx="608">
                  <c:v>112.80618136210947</c:v>
                </c:pt>
                <c:pt idx="609">
                  <c:v>112.80618136210947</c:v>
                </c:pt>
                <c:pt idx="610">
                  <c:v>112.80618136210947</c:v>
                </c:pt>
                <c:pt idx="611">
                  <c:v>112.80618136210947</c:v>
                </c:pt>
                <c:pt idx="612">
                  <c:v>112.80618136210947</c:v>
                </c:pt>
                <c:pt idx="613">
                  <c:v>112.80618136210947</c:v>
                </c:pt>
                <c:pt idx="614">
                  <c:v>112.80618136210947</c:v>
                </c:pt>
                <c:pt idx="615">
                  <c:v>112.80618136210947</c:v>
                </c:pt>
                <c:pt idx="616">
                  <c:v>112.80618136210947</c:v>
                </c:pt>
                <c:pt idx="617">
                  <c:v>112.80618136210947</c:v>
                </c:pt>
                <c:pt idx="618">
                  <c:v>112.80618136210947</c:v>
                </c:pt>
                <c:pt idx="619">
                  <c:v>112.80618136210947</c:v>
                </c:pt>
                <c:pt idx="620">
                  <c:v>112.80618136210947</c:v>
                </c:pt>
                <c:pt idx="621">
                  <c:v>112.80618136210947</c:v>
                </c:pt>
                <c:pt idx="622">
                  <c:v>112.80618136210947</c:v>
                </c:pt>
                <c:pt idx="623">
                  <c:v>112.80618136210947</c:v>
                </c:pt>
                <c:pt idx="624">
                  <c:v>112.80618136210947</c:v>
                </c:pt>
                <c:pt idx="625">
                  <c:v>112.80618136210947</c:v>
                </c:pt>
                <c:pt idx="626">
                  <c:v>112.80618136210947</c:v>
                </c:pt>
                <c:pt idx="627">
                  <c:v>112.80618136210947</c:v>
                </c:pt>
                <c:pt idx="628">
                  <c:v>112.80618136210947</c:v>
                </c:pt>
                <c:pt idx="629">
                  <c:v>112.80618136210947</c:v>
                </c:pt>
                <c:pt idx="630">
                  <c:v>112.80618136210947</c:v>
                </c:pt>
                <c:pt idx="631">
                  <c:v>112.80618136210947</c:v>
                </c:pt>
                <c:pt idx="632">
                  <c:v>112.80618136210947</c:v>
                </c:pt>
                <c:pt idx="633">
                  <c:v>112.80618136210947</c:v>
                </c:pt>
                <c:pt idx="634">
                  <c:v>112.80618136210947</c:v>
                </c:pt>
                <c:pt idx="635">
                  <c:v>112.80618136210947</c:v>
                </c:pt>
                <c:pt idx="636">
                  <c:v>112.80618136210947</c:v>
                </c:pt>
                <c:pt idx="637">
                  <c:v>112.80618136210947</c:v>
                </c:pt>
                <c:pt idx="638">
                  <c:v>112.80618136210947</c:v>
                </c:pt>
                <c:pt idx="639">
                  <c:v>112.80618136210947</c:v>
                </c:pt>
                <c:pt idx="640">
                  <c:v>112.80618136210947</c:v>
                </c:pt>
                <c:pt idx="641">
                  <c:v>112.80618136210947</c:v>
                </c:pt>
                <c:pt idx="642">
                  <c:v>112.80618136210947</c:v>
                </c:pt>
                <c:pt idx="643">
                  <c:v>112.80618136210947</c:v>
                </c:pt>
                <c:pt idx="644">
                  <c:v>112.80618136210947</c:v>
                </c:pt>
                <c:pt idx="645">
                  <c:v>112.80618136210947</c:v>
                </c:pt>
                <c:pt idx="646">
                  <c:v>112.80618136210947</c:v>
                </c:pt>
                <c:pt idx="647">
                  <c:v>112.80618136210947</c:v>
                </c:pt>
                <c:pt idx="648">
                  <c:v>112.80618136210947</c:v>
                </c:pt>
                <c:pt idx="649">
                  <c:v>112.80618136210947</c:v>
                </c:pt>
                <c:pt idx="650">
                  <c:v>112.80618136210947</c:v>
                </c:pt>
                <c:pt idx="651">
                  <c:v>112.80618136210947</c:v>
                </c:pt>
                <c:pt idx="652">
                  <c:v>112.80618136210947</c:v>
                </c:pt>
                <c:pt idx="653">
                  <c:v>112.80618136210947</c:v>
                </c:pt>
                <c:pt idx="654">
                  <c:v>112.80618136210947</c:v>
                </c:pt>
                <c:pt idx="655">
                  <c:v>112.80618136210947</c:v>
                </c:pt>
                <c:pt idx="656">
                  <c:v>112.80618136210947</c:v>
                </c:pt>
                <c:pt idx="657">
                  <c:v>112.80618136210947</c:v>
                </c:pt>
                <c:pt idx="658">
                  <c:v>112.80618136210947</c:v>
                </c:pt>
                <c:pt idx="659">
                  <c:v>112.80618136210947</c:v>
                </c:pt>
                <c:pt idx="660">
                  <c:v>112.80618136210947</c:v>
                </c:pt>
                <c:pt idx="661">
                  <c:v>112.80618136210947</c:v>
                </c:pt>
                <c:pt idx="662">
                  <c:v>112.80618136210947</c:v>
                </c:pt>
                <c:pt idx="663">
                  <c:v>112.80618136210947</c:v>
                </c:pt>
                <c:pt idx="664">
                  <c:v>112.80618136210947</c:v>
                </c:pt>
                <c:pt idx="665">
                  <c:v>112.80618136210947</c:v>
                </c:pt>
                <c:pt idx="666">
                  <c:v>112.80618136210947</c:v>
                </c:pt>
                <c:pt idx="667">
                  <c:v>112.80618136210947</c:v>
                </c:pt>
                <c:pt idx="668">
                  <c:v>112.80618136210947</c:v>
                </c:pt>
                <c:pt idx="669">
                  <c:v>112.80618136210947</c:v>
                </c:pt>
                <c:pt idx="670">
                  <c:v>112.80618136210947</c:v>
                </c:pt>
                <c:pt idx="671">
                  <c:v>112.80618136210947</c:v>
                </c:pt>
                <c:pt idx="672">
                  <c:v>112.80618136210947</c:v>
                </c:pt>
                <c:pt idx="673">
                  <c:v>112.80618136210947</c:v>
                </c:pt>
                <c:pt idx="674">
                  <c:v>112.80618136210947</c:v>
                </c:pt>
                <c:pt idx="675">
                  <c:v>112.80618136210947</c:v>
                </c:pt>
                <c:pt idx="676">
                  <c:v>112.80618136210947</c:v>
                </c:pt>
                <c:pt idx="677">
                  <c:v>112.80618136210947</c:v>
                </c:pt>
                <c:pt idx="678">
                  <c:v>112.80618136210947</c:v>
                </c:pt>
                <c:pt idx="679">
                  <c:v>112.80618136210947</c:v>
                </c:pt>
                <c:pt idx="680">
                  <c:v>112.80618136210947</c:v>
                </c:pt>
                <c:pt idx="681">
                  <c:v>112.80618136210947</c:v>
                </c:pt>
                <c:pt idx="682">
                  <c:v>112.80618136210947</c:v>
                </c:pt>
                <c:pt idx="683">
                  <c:v>112.80618136210947</c:v>
                </c:pt>
                <c:pt idx="684">
                  <c:v>112.80618136210947</c:v>
                </c:pt>
                <c:pt idx="685">
                  <c:v>112.80618136210947</c:v>
                </c:pt>
                <c:pt idx="686">
                  <c:v>112.80618136210947</c:v>
                </c:pt>
                <c:pt idx="687">
                  <c:v>112.80618136210947</c:v>
                </c:pt>
                <c:pt idx="688">
                  <c:v>112.80618136210947</c:v>
                </c:pt>
                <c:pt idx="689">
                  <c:v>112.80618136210947</c:v>
                </c:pt>
                <c:pt idx="690">
                  <c:v>112.80618136210947</c:v>
                </c:pt>
                <c:pt idx="691">
                  <c:v>112.80618136210947</c:v>
                </c:pt>
                <c:pt idx="692">
                  <c:v>112.80618136210947</c:v>
                </c:pt>
                <c:pt idx="693">
                  <c:v>112.80618136210947</c:v>
                </c:pt>
                <c:pt idx="694">
                  <c:v>112.80618136210947</c:v>
                </c:pt>
                <c:pt idx="695">
                  <c:v>112.80618136210947</c:v>
                </c:pt>
                <c:pt idx="696">
                  <c:v>112.80618136210947</c:v>
                </c:pt>
                <c:pt idx="697">
                  <c:v>112.80618136210947</c:v>
                </c:pt>
                <c:pt idx="698">
                  <c:v>112.80618136210947</c:v>
                </c:pt>
                <c:pt idx="699">
                  <c:v>112.80618136210947</c:v>
                </c:pt>
                <c:pt idx="700">
                  <c:v>112.80618136210947</c:v>
                </c:pt>
                <c:pt idx="701">
                  <c:v>112.80618136210947</c:v>
                </c:pt>
                <c:pt idx="702">
                  <c:v>112.80618136210947</c:v>
                </c:pt>
                <c:pt idx="703">
                  <c:v>112.80618136210947</c:v>
                </c:pt>
                <c:pt idx="704">
                  <c:v>112.80618136210947</c:v>
                </c:pt>
                <c:pt idx="705">
                  <c:v>112.80618136210947</c:v>
                </c:pt>
                <c:pt idx="706">
                  <c:v>112.80618136210947</c:v>
                </c:pt>
                <c:pt idx="707">
                  <c:v>112.80618136210947</c:v>
                </c:pt>
                <c:pt idx="708">
                  <c:v>112.80618136210947</c:v>
                </c:pt>
                <c:pt idx="709">
                  <c:v>112.80618136210947</c:v>
                </c:pt>
                <c:pt idx="710">
                  <c:v>112.80618136210947</c:v>
                </c:pt>
                <c:pt idx="711">
                  <c:v>112.80618136210947</c:v>
                </c:pt>
                <c:pt idx="712">
                  <c:v>112.80618136210947</c:v>
                </c:pt>
                <c:pt idx="713">
                  <c:v>112.80618136210947</c:v>
                </c:pt>
                <c:pt idx="714">
                  <c:v>112.80618136210947</c:v>
                </c:pt>
                <c:pt idx="715">
                  <c:v>112.80618136210947</c:v>
                </c:pt>
                <c:pt idx="716">
                  <c:v>112.80618136210947</c:v>
                </c:pt>
                <c:pt idx="717">
                  <c:v>112.80618136210947</c:v>
                </c:pt>
                <c:pt idx="718">
                  <c:v>112.80618136210947</c:v>
                </c:pt>
                <c:pt idx="719">
                  <c:v>112.80618136210947</c:v>
                </c:pt>
                <c:pt idx="720">
                  <c:v>112.80618136210947</c:v>
                </c:pt>
                <c:pt idx="721">
                  <c:v>112.80618136210947</c:v>
                </c:pt>
                <c:pt idx="722">
                  <c:v>112.80618136210947</c:v>
                </c:pt>
                <c:pt idx="723">
                  <c:v>112.80618136210947</c:v>
                </c:pt>
                <c:pt idx="724">
                  <c:v>112.80618136210947</c:v>
                </c:pt>
                <c:pt idx="725">
                  <c:v>112.80618136210947</c:v>
                </c:pt>
                <c:pt idx="726">
                  <c:v>112.80618136210947</c:v>
                </c:pt>
                <c:pt idx="727">
                  <c:v>112.80618136210947</c:v>
                </c:pt>
                <c:pt idx="728">
                  <c:v>112.80618136210947</c:v>
                </c:pt>
                <c:pt idx="729">
                  <c:v>112.80618136210947</c:v>
                </c:pt>
                <c:pt idx="730">
                  <c:v>112.80618136210947</c:v>
                </c:pt>
                <c:pt idx="731">
                  <c:v>112.80618136210947</c:v>
                </c:pt>
                <c:pt idx="732">
                  <c:v>112.80618136210947</c:v>
                </c:pt>
                <c:pt idx="733">
                  <c:v>112.80618136210947</c:v>
                </c:pt>
                <c:pt idx="734">
                  <c:v>112.80618136210947</c:v>
                </c:pt>
                <c:pt idx="735">
                  <c:v>112.80618136210947</c:v>
                </c:pt>
                <c:pt idx="736">
                  <c:v>112.80618136210947</c:v>
                </c:pt>
                <c:pt idx="737">
                  <c:v>112.80618136210947</c:v>
                </c:pt>
                <c:pt idx="738">
                  <c:v>112.80618136210947</c:v>
                </c:pt>
                <c:pt idx="739">
                  <c:v>112.80618136210947</c:v>
                </c:pt>
                <c:pt idx="740">
                  <c:v>112.80618136210947</c:v>
                </c:pt>
                <c:pt idx="741">
                  <c:v>112.80618136210947</c:v>
                </c:pt>
                <c:pt idx="742">
                  <c:v>112.80618136210947</c:v>
                </c:pt>
                <c:pt idx="743">
                  <c:v>112.80618136210947</c:v>
                </c:pt>
                <c:pt idx="744">
                  <c:v>112.80618136210947</c:v>
                </c:pt>
                <c:pt idx="745">
                  <c:v>112.80618136210947</c:v>
                </c:pt>
                <c:pt idx="746">
                  <c:v>112.80618136210947</c:v>
                </c:pt>
                <c:pt idx="747">
                  <c:v>112.80618136210947</c:v>
                </c:pt>
                <c:pt idx="748">
                  <c:v>112.80618136210947</c:v>
                </c:pt>
                <c:pt idx="749">
                  <c:v>112.80618136210947</c:v>
                </c:pt>
                <c:pt idx="750">
                  <c:v>112.80618136210947</c:v>
                </c:pt>
                <c:pt idx="751">
                  <c:v>112.80618136210947</c:v>
                </c:pt>
                <c:pt idx="752">
                  <c:v>112.80618136210947</c:v>
                </c:pt>
                <c:pt idx="753">
                  <c:v>112.80618136210947</c:v>
                </c:pt>
                <c:pt idx="754">
                  <c:v>112.80618136210947</c:v>
                </c:pt>
                <c:pt idx="755">
                  <c:v>112.80618136210947</c:v>
                </c:pt>
                <c:pt idx="756">
                  <c:v>112.80618136210947</c:v>
                </c:pt>
                <c:pt idx="757">
                  <c:v>112.80618136210947</c:v>
                </c:pt>
                <c:pt idx="758">
                  <c:v>112.80618136210947</c:v>
                </c:pt>
                <c:pt idx="759">
                  <c:v>112.80618136210947</c:v>
                </c:pt>
                <c:pt idx="760">
                  <c:v>112.80618136210947</c:v>
                </c:pt>
                <c:pt idx="761">
                  <c:v>112.80618136210947</c:v>
                </c:pt>
                <c:pt idx="762">
                  <c:v>112.80618136210947</c:v>
                </c:pt>
                <c:pt idx="763">
                  <c:v>112.80618136210947</c:v>
                </c:pt>
                <c:pt idx="764">
                  <c:v>112.80618136210947</c:v>
                </c:pt>
                <c:pt idx="765">
                  <c:v>112.80618136210947</c:v>
                </c:pt>
                <c:pt idx="766">
                  <c:v>112.80618136210947</c:v>
                </c:pt>
                <c:pt idx="767">
                  <c:v>112.80618136210947</c:v>
                </c:pt>
                <c:pt idx="768">
                  <c:v>112.80618136210947</c:v>
                </c:pt>
                <c:pt idx="769">
                  <c:v>112.80618136210947</c:v>
                </c:pt>
                <c:pt idx="770">
                  <c:v>112.80618136210947</c:v>
                </c:pt>
                <c:pt idx="771">
                  <c:v>112.80618136210947</c:v>
                </c:pt>
                <c:pt idx="772">
                  <c:v>112.80618136210947</c:v>
                </c:pt>
                <c:pt idx="773">
                  <c:v>112.80618136210947</c:v>
                </c:pt>
                <c:pt idx="774">
                  <c:v>112.80618136210947</c:v>
                </c:pt>
                <c:pt idx="775">
                  <c:v>112.80618136210947</c:v>
                </c:pt>
                <c:pt idx="776">
                  <c:v>112.80618136210947</c:v>
                </c:pt>
                <c:pt idx="777">
                  <c:v>112.80618136210947</c:v>
                </c:pt>
                <c:pt idx="778">
                  <c:v>112.80618136210947</c:v>
                </c:pt>
                <c:pt idx="779">
                  <c:v>112.80618136210947</c:v>
                </c:pt>
                <c:pt idx="780">
                  <c:v>112.80618136210947</c:v>
                </c:pt>
                <c:pt idx="781">
                  <c:v>112.80618136210947</c:v>
                </c:pt>
                <c:pt idx="782">
                  <c:v>112.80618136210947</c:v>
                </c:pt>
                <c:pt idx="783">
                  <c:v>112.80618136210947</c:v>
                </c:pt>
                <c:pt idx="784">
                  <c:v>112.80618136210947</c:v>
                </c:pt>
                <c:pt idx="785">
                  <c:v>112.80618136210947</c:v>
                </c:pt>
                <c:pt idx="786">
                  <c:v>112.80618136210947</c:v>
                </c:pt>
                <c:pt idx="787">
                  <c:v>112.80618136210947</c:v>
                </c:pt>
                <c:pt idx="788">
                  <c:v>112.80618136210947</c:v>
                </c:pt>
                <c:pt idx="789">
                  <c:v>112.80618136210947</c:v>
                </c:pt>
                <c:pt idx="790">
                  <c:v>112.80618136210947</c:v>
                </c:pt>
                <c:pt idx="791">
                  <c:v>112.80618136210947</c:v>
                </c:pt>
                <c:pt idx="792">
                  <c:v>112.80618136210947</c:v>
                </c:pt>
                <c:pt idx="793">
                  <c:v>112.80618136210947</c:v>
                </c:pt>
                <c:pt idx="794">
                  <c:v>112.80618136210947</c:v>
                </c:pt>
                <c:pt idx="795">
                  <c:v>112.80618136210947</c:v>
                </c:pt>
                <c:pt idx="796">
                  <c:v>112.80618136210947</c:v>
                </c:pt>
                <c:pt idx="797">
                  <c:v>112.80618136210947</c:v>
                </c:pt>
                <c:pt idx="798">
                  <c:v>112.80618136210947</c:v>
                </c:pt>
                <c:pt idx="799">
                  <c:v>112.80618136210947</c:v>
                </c:pt>
                <c:pt idx="800">
                  <c:v>112.80618136210947</c:v>
                </c:pt>
                <c:pt idx="801">
                  <c:v>112.80618136210947</c:v>
                </c:pt>
                <c:pt idx="802">
                  <c:v>112.80618136210947</c:v>
                </c:pt>
                <c:pt idx="803">
                  <c:v>112.80618136210947</c:v>
                </c:pt>
                <c:pt idx="804">
                  <c:v>112.80618136210947</c:v>
                </c:pt>
                <c:pt idx="805">
                  <c:v>112.80618136210947</c:v>
                </c:pt>
                <c:pt idx="806">
                  <c:v>112.80618136210947</c:v>
                </c:pt>
                <c:pt idx="807">
                  <c:v>112.80618136210947</c:v>
                </c:pt>
                <c:pt idx="808">
                  <c:v>112.80618136210947</c:v>
                </c:pt>
                <c:pt idx="809">
                  <c:v>112.80618136210947</c:v>
                </c:pt>
                <c:pt idx="810">
                  <c:v>112.80618136210947</c:v>
                </c:pt>
                <c:pt idx="811">
                  <c:v>112.80618136210947</c:v>
                </c:pt>
                <c:pt idx="812">
                  <c:v>112.80618136210947</c:v>
                </c:pt>
                <c:pt idx="813">
                  <c:v>112.80618136210947</c:v>
                </c:pt>
                <c:pt idx="814">
                  <c:v>112.80618136210947</c:v>
                </c:pt>
                <c:pt idx="815">
                  <c:v>112.80618136210947</c:v>
                </c:pt>
                <c:pt idx="816">
                  <c:v>112.80618136210947</c:v>
                </c:pt>
                <c:pt idx="817">
                  <c:v>112.80618136210947</c:v>
                </c:pt>
                <c:pt idx="818">
                  <c:v>112.80618136210947</c:v>
                </c:pt>
                <c:pt idx="819">
                  <c:v>112.80618136210947</c:v>
                </c:pt>
                <c:pt idx="820">
                  <c:v>112.80618136210947</c:v>
                </c:pt>
                <c:pt idx="821">
                  <c:v>112.80618136210947</c:v>
                </c:pt>
                <c:pt idx="822">
                  <c:v>112.80618136210947</c:v>
                </c:pt>
                <c:pt idx="823">
                  <c:v>112.80618136210947</c:v>
                </c:pt>
                <c:pt idx="824">
                  <c:v>112.80618136210947</c:v>
                </c:pt>
                <c:pt idx="825">
                  <c:v>112.80618136210947</c:v>
                </c:pt>
                <c:pt idx="826">
                  <c:v>112.80618136210947</c:v>
                </c:pt>
                <c:pt idx="827">
                  <c:v>112.80618136210947</c:v>
                </c:pt>
                <c:pt idx="828">
                  <c:v>112.80618136210947</c:v>
                </c:pt>
                <c:pt idx="829">
                  <c:v>112.80618136210947</c:v>
                </c:pt>
                <c:pt idx="830">
                  <c:v>112.80618136210947</c:v>
                </c:pt>
                <c:pt idx="831">
                  <c:v>112.80618136210947</c:v>
                </c:pt>
                <c:pt idx="832">
                  <c:v>112.80618136210947</c:v>
                </c:pt>
                <c:pt idx="833">
                  <c:v>112.80618136210947</c:v>
                </c:pt>
                <c:pt idx="834">
                  <c:v>112.80618136210947</c:v>
                </c:pt>
                <c:pt idx="835">
                  <c:v>112.80618136210947</c:v>
                </c:pt>
                <c:pt idx="836">
                  <c:v>112.80618136210947</c:v>
                </c:pt>
                <c:pt idx="837">
                  <c:v>112.80618136210947</c:v>
                </c:pt>
                <c:pt idx="838">
                  <c:v>112.80618136210947</c:v>
                </c:pt>
                <c:pt idx="839">
                  <c:v>112.80618136210947</c:v>
                </c:pt>
                <c:pt idx="840">
                  <c:v>112.80618136210947</c:v>
                </c:pt>
                <c:pt idx="841">
                  <c:v>112.80618136210947</c:v>
                </c:pt>
                <c:pt idx="842">
                  <c:v>112.80618136210947</c:v>
                </c:pt>
                <c:pt idx="843">
                  <c:v>112.80618136210947</c:v>
                </c:pt>
                <c:pt idx="844">
                  <c:v>112.80618136210947</c:v>
                </c:pt>
                <c:pt idx="845">
                  <c:v>112.80618136210947</c:v>
                </c:pt>
                <c:pt idx="846">
                  <c:v>112.80618136210947</c:v>
                </c:pt>
                <c:pt idx="847">
                  <c:v>112.80618136210947</c:v>
                </c:pt>
                <c:pt idx="848">
                  <c:v>112.80618136210947</c:v>
                </c:pt>
                <c:pt idx="849">
                  <c:v>112.80618136210947</c:v>
                </c:pt>
                <c:pt idx="850">
                  <c:v>112.80618136210947</c:v>
                </c:pt>
                <c:pt idx="851">
                  <c:v>112.80618136210947</c:v>
                </c:pt>
                <c:pt idx="852">
                  <c:v>112.80618136210947</c:v>
                </c:pt>
                <c:pt idx="853">
                  <c:v>112.80618136210947</c:v>
                </c:pt>
                <c:pt idx="854">
                  <c:v>112.80618136210947</c:v>
                </c:pt>
                <c:pt idx="855">
                  <c:v>112.80618136210947</c:v>
                </c:pt>
                <c:pt idx="856">
                  <c:v>112.80618136210947</c:v>
                </c:pt>
                <c:pt idx="857">
                  <c:v>112.80618136210947</c:v>
                </c:pt>
                <c:pt idx="858">
                  <c:v>112.80618136210947</c:v>
                </c:pt>
                <c:pt idx="859">
                  <c:v>112.80618136210947</c:v>
                </c:pt>
                <c:pt idx="860">
                  <c:v>112.80618136210947</c:v>
                </c:pt>
                <c:pt idx="861">
                  <c:v>112.80618136210947</c:v>
                </c:pt>
                <c:pt idx="862">
                  <c:v>112.80618136210947</c:v>
                </c:pt>
                <c:pt idx="863">
                  <c:v>112.80618136210947</c:v>
                </c:pt>
                <c:pt idx="864">
                  <c:v>112.80618136210947</c:v>
                </c:pt>
                <c:pt idx="865">
                  <c:v>112.80618136210947</c:v>
                </c:pt>
                <c:pt idx="866">
                  <c:v>112.80618136210947</c:v>
                </c:pt>
                <c:pt idx="867">
                  <c:v>112.80618136210947</c:v>
                </c:pt>
                <c:pt idx="868">
                  <c:v>112.80618136210947</c:v>
                </c:pt>
                <c:pt idx="869">
                  <c:v>112.80618136210947</c:v>
                </c:pt>
                <c:pt idx="870">
                  <c:v>112.80618136210947</c:v>
                </c:pt>
                <c:pt idx="871">
                  <c:v>112.80618136210947</c:v>
                </c:pt>
                <c:pt idx="872">
                  <c:v>112.80618136210947</c:v>
                </c:pt>
                <c:pt idx="873">
                  <c:v>112.80618136210947</c:v>
                </c:pt>
                <c:pt idx="874">
                  <c:v>112.80618136210947</c:v>
                </c:pt>
                <c:pt idx="875">
                  <c:v>112.80618136210947</c:v>
                </c:pt>
                <c:pt idx="876">
                  <c:v>112.80618136210947</c:v>
                </c:pt>
                <c:pt idx="877">
                  <c:v>112.80618136210947</c:v>
                </c:pt>
                <c:pt idx="878">
                  <c:v>112.80618136210947</c:v>
                </c:pt>
                <c:pt idx="879">
                  <c:v>112.80618136210947</c:v>
                </c:pt>
                <c:pt idx="880">
                  <c:v>112.80618136210947</c:v>
                </c:pt>
                <c:pt idx="881">
                  <c:v>112.80618136210947</c:v>
                </c:pt>
                <c:pt idx="882">
                  <c:v>112.80618136210947</c:v>
                </c:pt>
                <c:pt idx="883">
                  <c:v>112.80618136210947</c:v>
                </c:pt>
                <c:pt idx="884">
                  <c:v>112.80618136210947</c:v>
                </c:pt>
                <c:pt idx="885">
                  <c:v>112.80618136210947</c:v>
                </c:pt>
                <c:pt idx="886">
                  <c:v>112.80618136210947</c:v>
                </c:pt>
                <c:pt idx="887">
                  <c:v>112.80618136210947</c:v>
                </c:pt>
                <c:pt idx="888">
                  <c:v>112.80618136210947</c:v>
                </c:pt>
                <c:pt idx="889">
                  <c:v>112.80618136210947</c:v>
                </c:pt>
                <c:pt idx="890">
                  <c:v>112.80618136210947</c:v>
                </c:pt>
                <c:pt idx="891">
                  <c:v>112.80618136210947</c:v>
                </c:pt>
                <c:pt idx="892">
                  <c:v>112.80618136210947</c:v>
                </c:pt>
                <c:pt idx="893">
                  <c:v>112.80618136210947</c:v>
                </c:pt>
                <c:pt idx="894">
                  <c:v>112.80618136210947</c:v>
                </c:pt>
                <c:pt idx="895">
                  <c:v>112.80618136210947</c:v>
                </c:pt>
                <c:pt idx="896">
                  <c:v>112.80618136210947</c:v>
                </c:pt>
                <c:pt idx="897">
                  <c:v>112.80618136210947</c:v>
                </c:pt>
                <c:pt idx="898">
                  <c:v>112.80618136210947</c:v>
                </c:pt>
                <c:pt idx="899">
                  <c:v>112.80618136210947</c:v>
                </c:pt>
                <c:pt idx="900">
                  <c:v>112.80618136210947</c:v>
                </c:pt>
                <c:pt idx="901">
                  <c:v>112.80618136210947</c:v>
                </c:pt>
                <c:pt idx="902">
                  <c:v>112.80618136210947</c:v>
                </c:pt>
                <c:pt idx="903">
                  <c:v>112.80618136210947</c:v>
                </c:pt>
                <c:pt idx="904">
                  <c:v>112.80618136210947</c:v>
                </c:pt>
                <c:pt idx="905">
                  <c:v>112.80618136210947</c:v>
                </c:pt>
                <c:pt idx="906">
                  <c:v>112.80618136210947</c:v>
                </c:pt>
                <c:pt idx="907">
                  <c:v>112.80618136210947</c:v>
                </c:pt>
                <c:pt idx="908">
                  <c:v>112.80618136210947</c:v>
                </c:pt>
                <c:pt idx="909">
                  <c:v>112.80618136210947</c:v>
                </c:pt>
                <c:pt idx="910">
                  <c:v>112.80618136210947</c:v>
                </c:pt>
                <c:pt idx="911">
                  <c:v>112.80618136210947</c:v>
                </c:pt>
                <c:pt idx="912">
                  <c:v>112.80618136210947</c:v>
                </c:pt>
                <c:pt idx="913">
                  <c:v>112.80618136210947</c:v>
                </c:pt>
                <c:pt idx="914">
                  <c:v>112.80618136210947</c:v>
                </c:pt>
                <c:pt idx="915">
                  <c:v>112.80618136210947</c:v>
                </c:pt>
                <c:pt idx="916">
                  <c:v>112.80618136210947</c:v>
                </c:pt>
                <c:pt idx="917">
                  <c:v>112.80618136210947</c:v>
                </c:pt>
                <c:pt idx="918">
                  <c:v>112.80618136210947</c:v>
                </c:pt>
                <c:pt idx="919">
                  <c:v>112.80618136210947</c:v>
                </c:pt>
                <c:pt idx="920">
                  <c:v>112.80618136210947</c:v>
                </c:pt>
                <c:pt idx="921">
                  <c:v>112.80618136210947</c:v>
                </c:pt>
                <c:pt idx="922">
                  <c:v>112.80618136210947</c:v>
                </c:pt>
                <c:pt idx="923">
                  <c:v>112.80618136210947</c:v>
                </c:pt>
                <c:pt idx="924">
                  <c:v>112.80618136210947</c:v>
                </c:pt>
                <c:pt idx="925">
                  <c:v>112.80618136210947</c:v>
                </c:pt>
                <c:pt idx="926">
                  <c:v>112.80618136210947</c:v>
                </c:pt>
                <c:pt idx="927">
                  <c:v>112.80618136210947</c:v>
                </c:pt>
                <c:pt idx="928">
                  <c:v>112.80618136210947</c:v>
                </c:pt>
                <c:pt idx="929">
                  <c:v>112.80618136210947</c:v>
                </c:pt>
                <c:pt idx="930">
                  <c:v>112.80618136210947</c:v>
                </c:pt>
                <c:pt idx="931">
                  <c:v>112.80618136210947</c:v>
                </c:pt>
                <c:pt idx="932">
                  <c:v>112.80618136210947</c:v>
                </c:pt>
                <c:pt idx="933">
                  <c:v>112.80618136210947</c:v>
                </c:pt>
                <c:pt idx="934">
                  <c:v>112.80618136210947</c:v>
                </c:pt>
                <c:pt idx="935">
                  <c:v>112.80618136210947</c:v>
                </c:pt>
                <c:pt idx="936">
                  <c:v>112.80618136210947</c:v>
                </c:pt>
                <c:pt idx="937">
                  <c:v>112.80618136210947</c:v>
                </c:pt>
                <c:pt idx="938">
                  <c:v>112.80618136210947</c:v>
                </c:pt>
                <c:pt idx="939">
                  <c:v>112.80618136210947</c:v>
                </c:pt>
                <c:pt idx="940">
                  <c:v>112.80618136210947</c:v>
                </c:pt>
                <c:pt idx="941">
                  <c:v>112.80618136210947</c:v>
                </c:pt>
                <c:pt idx="942">
                  <c:v>112.80618136210947</c:v>
                </c:pt>
                <c:pt idx="943">
                  <c:v>112.80618136210947</c:v>
                </c:pt>
                <c:pt idx="944">
                  <c:v>112.80618136210947</c:v>
                </c:pt>
                <c:pt idx="945">
                  <c:v>112.80618136210947</c:v>
                </c:pt>
                <c:pt idx="946">
                  <c:v>112.80618136210947</c:v>
                </c:pt>
                <c:pt idx="947">
                  <c:v>112.80618136210947</c:v>
                </c:pt>
                <c:pt idx="948">
                  <c:v>112.80618136210947</c:v>
                </c:pt>
                <c:pt idx="949">
                  <c:v>112.80618136210947</c:v>
                </c:pt>
                <c:pt idx="950">
                  <c:v>112.80618136210947</c:v>
                </c:pt>
                <c:pt idx="951">
                  <c:v>112.80618136210947</c:v>
                </c:pt>
                <c:pt idx="952">
                  <c:v>112.80618136210947</c:v>
                </c:pt>
                <c:pt idx="953">
                  <c:v>112.80618136210947</c:v>
                </c:pt>
                <c:pt idx="954">
                  <c:v>112.80618136210947</c:v>
                </c:pt>
                <c:pt idx="955">
                  <c:v>112.80618136210947</c:v>
                </c:pt>
                <c:pt idx="956">
                  <c:v>112.80618136210947</c:v>
                </c:pt>
                <c:pt idx="957">
                  <c:v>112.80618136210947</c:v>
                </c:pt>
                <c:pt idx="958">
                  <c:v>112.80618136210947</c:v>
                </c:pt>
                <c:pt idx="959">
                  <c:v>112.80618136210947</c:v>
                </c:pt>
                <c:pt idx="960">
                  <c:v>112.80618136210947</c:v>
                </c:pt>
                <c:pt idx="961">
                  <c:v>112.80618136210947</c:v>
                </c:pt>
                <c:pt idx="962">
                  <c:v>112.80618136210947</c:v>
                </c:pt>
                <c:pt idx="963">
                  <c:v>112.80618136210947</c:v>
                </c:pt>
                <c:pt idx="964">
                  <c:v>112.80618136210947</c:v>
                </c:pt>
                <c:pt idx="965">
                  <c:v>112.80618136210947</c:v>
                </c:pt>
                <c:pt idx="966">
                  <c:v>112.80618136210947</c:v>
                </c:pt>
                <c:pt idx="967">
                  <c:v>112.80618136210947</c:v>
                </c:pt>
                <c:pt idx="968">
                  <c:v>112.80618136210947</c:v>
                </c:pt>
                <c:pt idx="969">
                  <c:v>112.80618136210947</c:v>
                </c:pt>
                <c:pt idx="970">
                  <c:v>112.80618136210947</c:v>
                </c:pt>
                <c:pt idx="971">
                  <c:v>112.80618136210947</c:v>
                </c:pt>
                <c:pt idx="972">
                  <c:v>112.80618136210947</c:v>
                </c:pt>
                <c:pt idx="973">
                  <c:v>112.80618136210947</c:v>
                </c:pt>
                <c:pt idx="974">
                  <c:v>112.80618136210947</c:v>
                </c:pt>
                <c:pt idx="975">
                  <c:v>112.80618136210947</c:v>
                </c:pt>
                <c:pt idx="976">
                  <c:v>112.80618136210947</c:v>
                </c:pt>
                <c:pt idx="977">
                  <c:v>112.80618136210947</c:v>
                </c:pt>
                <c:pt idx="978">
                  <c:v>112.80618136210947</c:v>
                </c:pt>
                <c:pt idx="979">
                  <c:v>112.80618136210947</c:v>
                </c:pt>
                <c:pt idx="980">
                  <c:v>112.80618136210947</c:v>
                </c:pt>
                <c:pt idx="981">
                  <c:v>112.80618136210947</c:v>
                </c:pt>
                <c:pt idx="982">
                  <c:v>112.80618136210947</c:v>
                </c:pt>
                <c:pt idx="983">
                  <c:v>112.80618136210947</c:v>
                </c:pt>
                <c:pt idx="984">
                  <c:v>112.80618136210947</c:v>
                </c:pt>
                <c:pt idx="985">
                  <c:v>112.80618136210947</c:v>
                </c:pt>
                <c:pt idx="986">
                  <c:v>112.80618136210947</c:v>
                </c:pt>
                <c:pt idx="987">
                  <c:v>112.80618136210947</c:v>
                </c:pt>
                <c:pt idx="988">
                  <c:v>112.80618136210947</c:v>
                </c:pt>
                <c:pt idx="989">
                  <c:v>112.80618136210947</c:v>
                </c:pt>
                <c:pt idx="990">
                  <c:v>112.80618136210947</c:v>
                </c:pt>
                <c:pt idx="991">
                  <c:v>112.80618136210947</c:v>
                </c:pt>
                <c:pt idx="992">
                  <c:v>112.80618136210947</c:v>
                </c:pt>
                <c:pt idx="993">
                  <c:v>112.80618136210947</c:v>
                </c:pt>
                <c:pt idx="994">
                  <c:v>112.80618136210947</c:v>
                </c:pt>
                <c:pt idx="995">
                  <c:v>112.80618136210947</c:v>
                </c:pt>
                <c:pt idx="996">
                  <c:v>112.80618136210947</c:v>
                </c:pt>
                <c:pt idx="997">
                  <c:v>112.80618136210947</c:v>
                </c:pt>
                <c:pt idx="998">
                  <c:v>112.80618136210947</c:v>
                </c:pt>
                <c:pt idx="999">
                  <c:v>112.80618136210947</c:v>
                </c:pt>
                <c:pt idx="1000">
                  <c:v>112.80618136210947</c:v>
                </c:pt>
                <c:pt idx="1001">
                  <c:v>112.80618136210947</c:v>
                </c:pt>
                <c:pt idx="1002">
                  <c:v>112.80618136210947</c:v>
                </c:pt>
                <c:pt idx="1003">
                  <c:v>112.80618136210947</c:v>
                </c:pt>
                <c:pt idx="1004">
                  <c:v>112.80618136210947</c:v>
                </c:pt>
                <c:pt idx="1005">
                  <c:v>112.80618136210947</c:v>
                </c:pt>
                <c:pt idx="1006">
                  <c:v>112.80618136210947</c:v>
                </c:pt>
                <c:pt idx="1007">
                  <c:v>112.80618136210947</c:v>
                </c:pt>
                <c:pt idx="1008">
                  <c:v>112.80618136210947</c:v>
                </c:pt>
                <c:pt idx="1009">
                  <c:v>112.80618136210947</c:v>
                </c:pt>
                <c:pt idx="1010">
                  <c:v>112.80618136210947</c:v>
                </c:pt>
                <c:pt idx="1011">
                  <c:v>112.80618136210947</c:v>
                </c:pt>
                <c:pt idx="1012">
                  <c:v>112.80618136210947</c:v>
                </c:pt>
                <c:pt idx="1013">
                  <c:v>112.80618136210947</c:v>
                </c:pt>
                <c:pt idx="1014">
                  <c:v>112.80618136210947</c:v>
                </c:pt>
                <c:pt idx="1015">
                  <c:v>112.80618136210947</c:v>
                </c:pt>
                <c:pt idx="1016">
                  <c:v>112.80618136210947</c:v>
                </c:pt>
                <c:pt idx="1017">
                  <c:v>112.80618136210947</c:v>
                </c:pt>
                <c:pt idx="1018">
                  <c:v>112.80618136210947</c:v>
                </c:pt>
                <c:pt idx="1019">
                  <c:v>112.80618136210947</c:v>
                </c:pt>
                <c:pt idx="1020">
                  <c:v>112.80618136210947</c:v>
                </c:pt>
                <c:pt idx="1021">
                  <c:v>112.80618136210947</c:v>
                </c:pt>
                <c:pt idx="1022">
                  <c:v>112.80618136210947</c:v>
                </c:pt>
                <c:pt idx="1023">
                  <c:v>112.80618136210947</c:v>
                </c:pt>
                <c:pt idx="1024">
                  <c:v>112.80618136210947</c:v>
                </c:pt>
                <c:pt idx="1025">
                  <c:v>112.80618136210947</c:v>
                </c:pt>
                <c:pt idx="1026">
                  <c:v>112.80618136210947</c:v>
                </c:pt>
                <c:pt idx="1027">
                  <c:v>112.80618136210947</c:v>
                </c:pt>
                <c:pt idx="1028">
                  <c:v>112.80618136210947</c:v>
                </c:pt>
                <c:pt idx="1029">
                  <c:v>112.80618136210947</c:v>
                </c:pt>
                <c:pt idx="1030">
                  <c:v>112.80618136210947</c:v>
                </c:pt>
                <c:pt idx="1031">
                  <c:v>112.80618136210947</c:v>
                </c:pt>
                <c:pt idx="1032">
                  <c:v>112.80618136210947</c:v>
                </c:pt>
                <c:pt idx="1033">
                  <c:v>112.80618136210947</c:v>
                </c:pt>
                <c:pt idx="1034">
                  <c:v>112.80618136210947</c:v>
                </c:pt>
                <c:pt idx="1035">
                  <c:v>112.80618136210947</c:v>
                </c:pt>
                <c:pt idx="1036">
                  <c:v>112.80618136210947</c:v>
                </c:pt>
                <c:pt idx="1037">
                  <c:v>112.80618136210947</c:v>
                </c:pt>
                <c:pt idx="1038">
                  <c:v>112.80618136210947</c:v>
                </c:pt>
                <c:pt idx="1039">
                  <c:v>112.80618136210947</c:v>
                </c:pt>
                <c:pt idx="1040">
                  <c:v>112.80618136210947</c:v>
                </c:pt>
                <c:pt idx="1041">
                  <c:v>112.80618136210947</c:v>
                </c:pt>
                <c:pt idx="1042">
                  <c:v>112.80618136210947</c:v>
                </c:pt>
                <c:pt idx="1043">
                  <c:v>112.80618136210947</c:v>
                </c:pt>
                <c:pt idx="1044">
                  <c:v>112.80618136210947</c:v>
                </c:pt>
                <c:pt idx="1045">
                  <c:v>112.80618136210947</c:v>
                </c:pt>
                <c:pt idx="1046">
                  <c:v>112.80618136210947</c:v>
                </c:pt>
                <c:pt idx="1047">
                  <c:v>112.80618136210947</c:v>
                </c:pt>
                <c:pt idx="1048">
                  <c:v>112.80618136210947</c:v>
                </c:pt>
                <c:pt idx="1049">
                  <c:v>112.80618136210947</c:v>
                </c:pt>
                <c:pt idx="1050">
                  <c:v>112.80618136210947</c:v>
                </c:pt>
                <c:pt idx="1051">
                  <c:v>112.80618136210947</c:v>
                </c:pt>
                <c:pt idx="1052">
                  <c:v>112.80618136210947</c:v>
                </c:pt>
                <c:pt idx="1053">
                  <c:v>112.80618136210947</c:v>
                </c:pt>
                <c:pt idx="1054">
                  <c:v>112.80618136210947</c:v>
                </c:pt>
                <c:pt idx="1055">
                  <c:v>112.80618136210947</c:v>
                </c:pt>
                <c:pt idx="1056">
                  <c:v>112.80618136210947</c:v>
                </c:pt>
                <c:pt idx="1057">
                  <c:v>112.80618136210947</c:v>
                </c:pt>
                <c:pt idx="1058">
                  <c:v>112.80618136210947</c:v>
                </c:pt>
                <c:pt idx="1059">
                  <c:v>112.80618136210947</c:v>
                </c:pt>
                <c:pt idx="1060">
                  <c:v>112.80618136210947</c:v>
                </c:pt>
                <c:pt idx="1061">
                  <c:v>112.80618136210947</c:v>
                </c:pt>
                <c:pt idx="1062">
                  <c:v>112.80618136210947</c:v>
                </c:pt>
                <c:pt idx="1063">
                  <c:v>112.80618136210947</c:v>
                </c:pt>
                <c:pt idx="1064">
                  <c:v>112.80618136210947</c:v>
                </c:pt>
                <c:pt idx="1065">
                  <c:v>112.80618136210947</c:v>
                </c:pt>
                <c:pt idx="1066">
                  <c:v>112.80618136210947</c:v>
                </c:pt>
                <c:pt idx="1067">
                  <c:v>112.80618136210947</c:v>
                </c:pt>
                <c:pt idx="1068">
                  <c:v>112.80618136210947</c:v>
                </c:pt>
                <c:pt idx="1069">
                  <c:v>112.80618136210947</c:v>
                </c:pt>
                <c:pt idx="1070">
                  <c:v>112.80618136210947</c:v>
                </c:pt>
                <c:pt idx="1071">
                  <c:v>112.80618136210947</c:v>
                </c:pt>
                <c:pt idx="1072">
                  <c:v>112.80618136210947</c:v>
                </c:pt>
                <c:pt idx="1073">
                  <c:v>112.80618136210947</c:v>
                </c:pt>
                <c:pt idx="1074">
                  <c:v>112.80618136210947</c:v>
                </c:pt>
                <c:pt idx="1075">
                  <c:v>112.80618136210947</c:v>
                </c:pt>
                <c:pt idx="1076">
                  <c:v>112.80618136210947</c:v>
                </c:pt>
                <c:pt idx="1077">
                  <c:v>112.80618136210947</c:v>
                </c:pt>
                <c:pt idx="1078">
                  <c:v>112.80618136210947</c:v>
                </c:pt>
                <c:pt idx="1079">
                  <c:v>112.80618136210947</c:v>
                </c:pt>
                <c:pt idx="1080">
                  <c:v>112.80618136210947</c:v>
                </c:pt>
                <c:pt idx="1081">
                  <c:v>112.80618136210947</c:v>
                </c:pt>
                <c:pt idx="1082">
                  <c:v>112.80618136210947</c:v>
                </c:pt>
                <c:pt idx="1083">
                  <c:v>112.80618136210947</c:v>
                </c:pt>
                <c:pt idx="1084">
                  <c:v>112.80618136210947</c:v>
                </c:pt>
                <c:pt idx="1085">
                  <c:v>112.80618136210947</c:v>
                </c:pt>
                <c:pt idx="1086">
                  <c:v>112.80618136210947</c:v>
                </c:pt>
                <c:pt idx="1087">
                  <c:v>112.80618136210947</c:v>
                </c:pt>
                <c:pt idx="1088">
                  <c:v>112.80618136210947</c:v>
                </c:pt>
                <c:pt idx="1089">
                  <c:v>112.80618136210947</c:v>
                </c:pt>
                <c:pt idx="1090">
                  <c:v>112.80618136210947</c:v>
                </c:pt>
                <c:pt idx="1091">
                  <c:v>112.80618136210947</c:v>
                </c:pt>
                <c:pt idx="1092">
                  <c:v>112.80618136210947</c:v>
                </c:pt>
                <c:pt idx="1093">
                  <c:v>112.80618136210947</c:v>
                </c:pt>
                <c:pt idx="1094">
                  <c:v>112.80618136210947</c:v>
                </c:pt>
                <c:pt idx="1095">
                  <c:v>112.80618136210947</c:v>
                </c:pt>
                <c:pt idx="1096">
                  <c:v>112.80618136210947</c:v>
                </c:pt>
                <c:pt idx="1097">
                  <c:v>112.80618136210947</c:v>
                </c:pt>
                <c:pt idx="1098">
                  <c:v>112.80618136210947</c:v>
                </c:pt>
                <c:pt idx="1099">
                  <c:v>112.80618136210947</c:v>
                </c:pt>
                <c:pt idx="1100">
                  <c:v>112.80618136210947</c:v>
                </c:pt>
                <c:pt idx="1101">
                  <c:v>112.80618136210947</c:v>
                </c:pt>
                <c:pt idx="1102">
                  <c:v>112.80618136210947</c:v>
                </c:pt>
                <c:pt idx="1103">
                  <c:v>112.80618136210947</c:v>
                </c:pt>
                <c:pt idx="1104">
                  <c:v>112.80618136210947</c:v>
                </c:pt>
                <c:pt idx="1105">
                  <c:v>112.80618136210947</c:v>
                </c:pt>
                <c:pt idx="1106">
                  <c:v>112.80618136210947</c:v>
                </c:pt>
                <c:pt idx="1107">
                  <c:v>112.80618136210947</c:v>
                </c:pt>
                <c:pt idx="1108">
                  <c:v>112.80618136210947</c:v>
                </c:pt>
                <c:pt idx="1109">
                  <c:v>112.80618136210947</c:v>
                </c:pt>
                <c:pt idx="1110">
                  <c:v>112.80618136210947</c:v>
                </c:pt>
                <c:pt idx="1111">
                  <c:v>112.80618136210947</c:v>
                </c:pt>
                <c:pt idx="1112">
                  <c:v>112.80618136210947</c:v>
                </c:pt>
                <c:pt idx="1113">
                  <c:v>112.80618136210947</c:v>
                </c:pt>
                <c:pt idx="1114">
                  <c:v>112.80618136210947</c:v>
                </c:pt>
                <c:pt idx="1115">
                  <c:v>112.80618136210947</c:v>
                </c:pt>
                <c:pt idx="1116">
                  <c:v>112.80618136210947</c:v>
                </c:pt>
                <c:pt idx="1117">
                  <c:v>112.80618136210947</c:v>
                </c:pt>
                <c:pt idx="1118">
                  <c:v>112.80618136210947</c:v>
                </c:pt>
                <c:pt idx="1119">
                  <c:v>112.80618136210947</c:v>
                </c:pt>
                <c:pt idx="1120">
                  <c:v>112.80618136210947</c:v>
                </c:pt>
                <c:pt idx="1121">
                  <c:v>112.80618136210947</c:v>
                </c:pt>
                <c:pt idx="1122">
                  <c:v>112.80618136210947</c:v>
                </c:pt>
                <c:pt idx="1123">
                  <c:v>112.80618136210947</c:v>
                </c:pt>
                <c:pt idx="1124">
                  <c:v>112.80618136210947</c:v>
                </c:pt>
                <c:pt idx="1125">
                  <c:v>112.80618136210947</c:v>
                </c:pt>
                <c:pt idx="1126">
                  <c:v>112.80618136210947</c:v>
                </c:pt>
                <c:pt idx="1127">
                  <c:v>112.80618136210947</c:v>
                </c:pt>
                <c:pt idx="1128">
                  <c:v>112.80618136210947</c:v>
                </c:pt>
                <c:pt idx="1129">
                  <c:v>112.80618136210947</c:v>
                </c:pt>
                <c:pt idx="1130">
                  <c:v>112.80618136210947</c:v>
                </c:pt>
                <c:pt idx="1131">
                  <c:v>112.80618136210947</c:v>
                </c:pt>
                <c:pt idx="1132">
                  <c:v>112.80618136210947</c:v>
                </c:pt>
                <c:pt idx="1133">
                  <c:v>112.80618136210947</c:v>
                </c:pt>
                <c:pt idx="1134">
                  <c:v>112.80618136210947</c:v>
                </c:pt>
                <c:pt idx="1135">
                  <c:v>112.80618136210947</c:v>
                </c:pt>
                <c:pt idx="1136">
                  <c:v>112.80618136210947</c:v>
                </c:pt>
                <c:pt idx="1137">
                  <c:v>112.80618136210947</c:v>
                </c:pt>
                <c:pt idx="1138">
                  <c:v>112.80618136210947</c:v>
                </c:pt>
                <c:pt idx="1139">
                  <c:v>112.80618136210947</c:v>
                </c:pt>
                <c:pt idx="1140">
                  <c:v>112.80618136210947</c:v>
                </c:pt>
                <c:pt idx="1141">
                  <c:v>112.80618136210947</c:v>
                </c:pt>
                <c:pt idx="1142">
                  <c:v>112.80618136210947</c:v>
                </c:pt>
                <c:pt idx="1143">
                  <c:v>112.80618136210947</c:v>
                </c:pt>
                <c:pt idx="1144">
                  <c:v>112.80618136210947</c:v>
                </c:pt>
                <c:pt idx="1145">
                  <c:v>112.80618136210947</c:v>
                </c:pt>
                <c:pt idx="1146">
                  <c:v>112.80618136210947</c:v>
                </c:pt>
                <c:pt idx="1147">
                  <c:v>112.80618136210947</c:v>
                </c:pt>
                <c:pt idx="1148">
                  <c:v>112.80618136210947</c:v>
                </c:pt>
                <c:pt idx="1149">
                  <c:v>112.80618136210947</c:v>
                </c:pt>
                <c:pt idx="1150">
                  <c:v>112.80618136210947</c:v>
                </c:pt>
                <c:pt idx="1151">
                  <c:v>112.80618136210947</c:v>
                </c:pt>
                <c:pt idx="1152">
                  <c:v>112.80618136210947</c:v>
                </c:pt>
                <c:pt idx="1153">
                  <c:v>112.80618136210947</c:v>
                </c:pt>
                <c:pt idx="1154">
                  <c:v>112.80618136210947</c:v>
                </c:pt>
                <c:pt idx="1155">
                  <c:v>112.80618136210947</c:v>
                </c:pt>
                <c:pt idx="1156">
                  <c:v>112.80618136210947</c:v>
                </c:pt>
                <c:pt idx="1157">
                  <c:v>112.80618136210947</c:v>
                </c:pt>
                <c:pt idx="1158">
                  <c:v>112.80618136210947</c:v>
                </c:pt>
                <c:pt idx="1159">
                  <c:v>112.80618136210947</c:v>
                </c:pt>
                <c:pt idx="1160">
                  <c:v>112.80618136210947</c:v>
                </c:pt>
                <c:pt idx="1161">
                  <c:v>112.80618136210947</c:v>
                </c:pt>
                <c:pt idx="1162">
                  <c:v>112.80618136210947</c:v>
                </c:pt>
                <c:pt idx="1163">
                  <c:v>112.80618136210947</c:v>
                </c:pt>
                <c:pt idx="1164">
                  <c:v>112.80618136210947</c:v>
                </c:pt>
                <c:pt idx="1165">
                  <c:v>112.80618136210947</c:v>
                </c:pt>
                <c:pt idx="1166">
                  <c:v>112.80618136210947</c:v>
                </c:pt>
                <c:pt idx="1167">
                  <c:v>112.80618136210947</c:v>
                </c:pt>
                <c:pt idx="1168">
                  <c:v>112.80618136210947</c:v>
                </c:pt>
                <c:pt idx="1169">
                  <c:v>112.80618136210947</c:v>
                </c:pt>
                <c:pt idx="1170">
                  <c:v>112.80618136210947</c:v>
                </c:pt>
                <c:pt idx="1171">
                  <c:v>112.80618136210947</c:v>
                </c:pt>
                <c:pt idx="1172">
                  <c:v>112.80618136210947</c:v>
                </c:pt>
                <c:pt idx="1173">
                  <c:v>112.80618136210947</c:v>
                </c:pt>
                <c:pt idx="1174">
                  <c:v>112.80618136210947</c:v>
                </c:pt>
                <c:pt idx="1175">
                  <c:v>112.80618136210947</c:v>
                </c:pt>
                <c:pt idx="1176">
                  <c:v>112.80618136210947</c:v>
                </c:pt>
                <c:pt idx="1177">
                  <c:v>112.80618136210947</c:v>
                </c:pt>
                <c:pt idx="1178">
                  <c:v>112.80618136210947</c:v>
                </c:pt>
                <c:pt idx="1179">
                  <c:v>112.80618136210947</c:v>
                </c:pt>
                <c:pt idx="1180">
                  <c:v>112.80618136210947</c:v>
                </c:pt>
                <c:pt idx="1181">
                  <c:v>112.80618136210947</c:v>
                </c:pt>
                <c:pt idx="1182">
                  <c:v>112.80618136210947</c:v>
                </c:pt>
                <c:pt idx="1183">
                  <c:v>112.80618136210947</c:v>
                </c:pt>
                <c:pt idx="1184">
                  <c:v>112.80618136210947</c:v>
                </c:pt>
                <c:pt idx="1185">
                  <c:v>112.80618136210947</c:v>
                </c:pt>
                <c:pt idx="1186">
                  <c:v>112.80618136210947</c:v>
                </c:pt>
                <c:pt idx="1187">
                  <c:v>112.80618136210947</c:v>
                </c:pt>
                <c:pt idx="1188">
                  <c:v>112.80618136210947</c:v>
                </c:pt>
                <c:pt idx="1189">
                  <c:v>112.80618136210947</c:v>
                </c:pt>
                <c:pt idx="1190">
                  <c:v>112.80618136210947</c:v>
                </c:pt>
                <c:pt idx="1191">
                  <c:v>112.80618136210947</c:v>
                </c:pt>
                <c:pt idx="1192">
                  <c:v>112.80618136210947</c:v>
                </c:pt>
                <c:pt idx="1193">
                  <c:v>112.80618136210947</c:v>
                </c:pt>
                <c:pt idx="1194">
                  <c:v>112.80618136210947</c:v>
                </c:pt>
                <c:pt idx="1195">
                  <c:v>112.80618136210947</c:v>
                </c:pt>
                <c:pt idx="1196">
                  <c:v>112.80618136210947</c:v>
                </c:pt>
                <c:pt idx="1197">
                  <c:v>112.80618136210947</c:v>
                </c:pt>
                <c:pt idx="1198">
                  <c:v>112.80618136210947</c:v>
                </c:pt>
                <c:pt idx="1199">
                  <c:v>112.80618136210947</c:v>
                </c:pt>
                <c:pt idx="1200">
                  <c:v>112.80618136210947</c:v>
                </c:pt>
                <c:pt idx="1201">
                  <c:v>112.80618136210947</c:v>
                </c:pt>
                <c:pt idx="1202">
                  <c:v>112.80618136210947</c:v>
                </c:pt>
                <c:pt idx="1203">
                  <c:v>112.80618136210947</c:v>
                </c:pt>
                <c:pt idx="1204">
                  <c:v>112.80618136210947</c:v>
                </c:pt>
                <c:pt idx="1205">
                  <c:v>112.80618136210947</c:v>
                </c:pt>
                <c:pt idx="1206">
                  <c:v>112.80618136210947</c:v>
                </c:pt>
                <c:pt idx="1207">
                  <c:v>112.80618136210947</c:v>
                </c:pt>
                <c:pt idx="1208">
                  <c:v>112.80618136210947</c:v>
                </c:pt>
                <c:pt idx="1209">
                  <c:v>112.80618136210947</c:v>
                </c:pt>
                <c:pt idx="1210">
                  <c:v>112.80618136210947</c:v>
                </c:pt>
                <c:pt idx="1211">
                  <c:v>112.80618136210947</c:v>
                </c:pt>
                <c:pt idx="1212">
                  <c:v>112.80618136210947</c:v>
                </c:pt>
                <c:pt idx="1213">
                  <c:v>112.80618136210947</c:v>
                </c:pt>
                <c:pt idx="1214">
                  <c:v>112.80618136210947</c:v>
                </c:pt>
                <c:pt idx="1215">
                  <c:v>112.80618136210947</c:v>
                </c:pt>
                <c:pt idx="1216">
                  <c:v>112.80618136210947</c:v>
                </c:pt>
                <c:pt idx="1217">
                  <c:v>112.80618136210947</c:v>
                </c:pt>
                <c:pt idx="1218">
                  <c:v>112.80618136210947</c:v>
                </c:pt>
                <c:pt idx="1219">
                  <c:v>112.80618136210947</c:v>
                </c:pt>
                <c:pt idx="1220">
                  <c:v>112.80618136210947</c:v>
                </c:pt>
                <c:pt idx="1221">
                  <c:v>112.80618136210947</c:v>
                </c:pt>
                <c:pt idx="1222">
                  <c:v>112.80618136210947</c:v>
                </c:pt>
                <c:pt idx="1223">
                  <c:v>112.80618136210947</c:v>
                </c:pt>
                <c:pt idx="1224">
                  <c:v>112.80618136210947</c:v>
                </c:pt>
                <c:pt idx="1225">
                  <c:v>112.80618136210947</c:v>
                </c:pt>
                <c:pt idx="1226">
                  <c:v>112.80618136210947</c:v>
                </c:pt>
                <c:pt idx="1227">
                  <c:v>112.80618136210947</c:v>
                </c:pt>
                <c:pt idx="1228">
                  <c:v>112.80618136210947</c:v>
                </c:pt>
                <c:pt idx="1229">
                  <c:v>112.80618136210947</c:v>
                </c:pt>
                <c:pt idx="1230">
                  <c:v>112.80618136210947</c:v>
                </c:pt>
                <c:pt idx="1231">
                  <c:v>112.80618136210947</c:v>
                </c:pt>
                <c:pt idx="1232">
                  <c:v>112.80618136210947</c:v>
                </c:pt>
                <c:pt idx="1233">
                  <c:v>112.80618136210947</c:v>
                </c:pt>
                <c:pt idx="1234">
                  <c:v>112.80618136210947</c:v>
                </c:pt>
                <c:pt idx="1235">
                  <c:v>112.80618136210947</c:v>
                </c:pt>
                <c:pt idx="1236">
                  <c:v>112.80618136210947</c:v>
                </c:pt>
                <c:pt idx="1237">
                  <c:v>112.80618136210947</c:v>
                </c:pt>
                <c:pt idx="1238">
                  <c:v>112.80618136210947</c:v>
                </c:pt>
                <c:pt idx="1239">
                  <c:v>112.80618136210947</c:v>
                </c:pt>
                <c:pt idx="1240">
                  <c:v>112.80618136210947</c:v>
                </c:pt>
                <c:pt idx="1241">
                  <c:v>112.80618136210947</c:v>
                </c:pt>
                <c:pt idx="1242">
                  <c:v>112.80618136210947</c:v>
                </c:pt>
                <c:pt idx="1243">
                  <c:v>112.80618136210947</c:v>
                </c:pt>
                <c:pt idx="1244">
                  <c:v>112.80618136210947</c:v>
                </c:pt>
                <c:pt idx="1245">
                  <c:v>112.80618136210947</c:v>
                </c:pt>
                <c:pt idx="1246">
                  <c:v>112.80618136210947</c:v>
                </c:pt>
                <c:pt idx="1247">
                  <c:v>112.80618136210947</c:v>
                </c:pt>
                <c:pt idx="1248">
                  <c:v>112.80618136210947</c:v>
                </c:pt>
                <c:pt idx="1249">
                  <c:v>112.80618136210947</c:v>
                </c:pt>
                <c:pt idx="1250">
                  <c:v>112.80618136210947</c:v>
                </c:pt>
                <c:pt idx="1251">
                  <c:v>112.80618136210947</c:v>
                </c:pt>
                <c:pt idx="1252">
                  <c:v>112.80618136210947</c:v>
                </c:pt>
                <c:pt idx="1253">
                  <c:v>112.80618136210947</c:v>
                </c:pt>
                <c:pt idx="1254">
                  <c:v>112.80618136210947</c:v>
                </c:pt>
                <c:pt idx="1255">
                  <c:v>112.80618136210947</c:v>
                </c:pt>
                <c:pt idx="1256">
                  <c:v>112.80618136210947</c:v>
                </c:pt>
                <c:pt idx="1257">
                  <c:v>112.80618136210947</c:v>
                </c:pt>
                <c:pt idx="1258">
                  <c:v>112.80618136210947</c:v>
                </c:pt>
                <c:pt idx="1259">
                  <c:v>112.80618136210947</c:v>
                </c:pt>
                <c:pt idx="1260">
                  <c:v>112.80618136210947</c:v>
                </c:pt>
                <c:pt idx="1261">
                  <c:v>112.80618136210947</c:v>
                </c:pt>
                <c:pt idx="1262">
                  <c:v>112.80618136210947</c:v>
                </c:pt>
                <c:pt idx="1263">
                  <c:v>112.80618136210947</c:v>
                </c:pt>
                <c:pt idx="1264">
                  <c:v>112.80618136210947</c:v>
                </c:pt>
                <c:pt idx="1265">
                  <c:v>112.80618136210947</c:v>
                </c:pt>
                <c:pt idx="1266">
                  <c:v>112.80618136210947</c:v>
                </c:pt>
                <c:pt idx="1267">
                  <c:v>112.80618136210947</c:v>
                </c:pt>
                <c:pt idx="1268">
                  <c:v>112.80618136210947</c:v>
                </c:pt>
                <c:pt idx="1269">
                  <c:v>112.80618136210947</c:v>
                </c:pt>
                <c:pt idx="1270">
                  <c:v>112.80618136210947</c:v>
                </c:pt>
                <c:pt idx="1271">
                  <c:v>112.80618136210947</c:v>
                </c:pt>
                <c:pt idx="1272">
                  <c:v>112.80618136210947</c:v>
                </c:pt>
                <c:pt idx="1273">
                  <c:v>112.80618136210947</c:v>
                </c:pt>
                <c:pt idx="1274">
                  <c:v>112.80618136210947</c:v>
                </c:pt>
                <c:pt idx="1275">
                  <c:v>112.80618136210947</c:v>
                </c:pt>
                <c:pt idx="1276">
                  <c:v>112.80618136210947</c:v>
                </c:pt>
                <c:pt idx="1277">
                  <c:v>112.80618136210947</c:v>
                </c:pt>
                <c:pt idx="1278">
                  <c:v>112.80618136210947</c:v>
                </c:pt>
                <c:pt idx="1279">
                  <c:v>112.80618136210947</c:v>
                </c:pt>
                <c:pt idx="1280">
                  <c:v>112.80618136210947</c:v>
                </c:pt>
                <c:pt idx="1281">
                  <c:v>112.80618136210947</c:v>
                </c:pt>
                <c:pt idx="1282">
                  <c:v>112.80618136210947</c:v>
                </c:pt>
                <c:pt idx="1283">
                  <c:v>112.80618136210947</c:v>
                </c:pt>
                <c:pt idx="1284">
                  <c:v>112.80618136210947</c:v>
                </c:pt>
                <c:pt idx="1285">
                  <c:v>112.80618136210947</c:v>
                </c:pt>
                <c:pt idx="1286">
                  <c:v>112.80618136210947</c:v>
                </c:pt>
                <c:pt idx="1287">
                  <c:v>112.80618136210947</c:v>
                </c:pt>
                <c:pt idx="1288">
                  <c:v>112.80618136210947</c:v>
                </c:pt>
                <c:pt idx="1289">
                  <c:v>112.80618136210947</c:v>
                </c:pt>
                <c:pt idx="1290">
                  <c:v>112.80618136210947</c:v>
                </c:pt>
                <c:pt idx="1291">
                  <c:v>112.80618136210947</c:v>
                </c:pt>
                <c:pt idx="1292">
                  <c:v>112.80618136210947</c:v>
                </c:pt>
                <c:pt idx="1293">
                  <c:v>112.80618136210947</c:v>
                </c:pt>
                <c:pt idx="1294">
                  <c:v>112.80618136210947</c:v>
                </c:pt>
                <c:pt idx="1295">
                  <c:v>112.80618136210947</c:v>
                </c:pt>
                <c:pt idx="1296">
                  <c:v>112.80618136210947</c:v>
                </c:pt>
                <c:pt idx="1297">
                  <c:v>112.80618136210947</c:v>
                </c:pt>
                <c:pt idx="1298">
                  <c:v>112.80618136210947</c:v>
                </c:pt>
                <c:pt idx="1299">
                  <c:v>112.80618136210947</c:v>
                </c:pt>
                <c:pt idx="1300">
                  <c:v>112.80618136210947</c:v>
                </c:pt>
                <c:pt idx="1301">
                  <c:v>112.80618136210947</c:v>
                </c:pt>
                <c:pt idx="1302">
                  <c:v>112.80618136210947</c:v>
                </c:pt>
                <c:pt idx="1303">
                  <c:v>112.80618136210947</c:v>
                </c:pt>
                <c:pt idx="1304">
                  <c:v>112.80618136210947</c:v>
                </c:pt>
                <c:pt idx="1305">
                  <c:v>112.80618136210947</c:v>
                </c:pt>
                <c:pt idx="1306">
                  <c:v>112.80618136210947</c:v>
                </c:pt>
                <c:pt idx="1307">
                  <c:v>112.80618136210947</c:v>
                </c:pt>
                <c:pt idx="1308">
                  <c:v>112.80618136210947</c:v>
                </c:pt>
                <c:pt idx="1309">
                  <c:v>112.80618136210947</c:v>
                </c:pt>
                <c:pt idx="1310">
                  <c:v>112.80618136210947</c:v>
                </c:pt>
                <c:pt idx="1311">
                  <c:v>112.80618136210947</c:v>
                </c:pt>
                <c:pt idx="1312">
                  <c:v>112.80618136210947</c:v>
                </c:pt>
                <c:pt idx="1313">
                  <c:v>112.80618136210947</c:v>
                </c:pt>
                <c:pt idx="1314">
                  <c:v>112.80618136210947</c:v>
                </c:pt>
                <c:pt idx="1315">
                  <c:v>112.80618136210947</c:v>
                </c:pt>
                <c:pt idx="1316">
                  <c:v>112.80618136210947</c:v>
                </c:pt>
                <c:pt idx="1317">
                  <c:v>112.80618136210947</c:v>
                </c:pt>
                <c:pt idx="1318">
                  <c:v>112.80618136210947</c:v>
                </c:pt>
                <c:pt idx="1319">
                  <c:v>112.80618136210947</c:v>
                </c:pt>
                <c:pt idx="1320">
                  <c:v>112.80618136210947</c:v>
                </c:pt>
                <c:pt idx="1321">
                  <c:v>112.80618136210947</c:v>
                </c:pt>
                <c:pt idx="1322">
                  <c:v>112.80618136210947</c:v>
                </c:pt>
                <c:pt idx="1323">
                  <c:v>112.80618136210947</c:v>
                </c:pt>
                <c:pt idx="1324">
                  <c:v>112.80618136210947</c:v>
                </c:pt>
                <c:pt idx="1325">
                  <c:v>112.80618136210947</c:v>
                </c:pt>
                <c:pt idx="1326">
                  <c:v>112.80618136210947</c:v>
                </c:pt>
                <c:pt idx="1327">
                  <c:v>112.80618136210947</c:v>
                </c:pt>
                <c:pt idx="1328">
                  <c:v>112.80618136210947</c:v>
                </c:pt>
                <c:pt idx="1329">
                  <c:v>112.80618136210947</c:v>
                </c:pt>
                <c:pt idx="1330">
                  <c:v>112.80618136210947</c:v>
                </c:pt>
                <c:pt idx="1331">
                  <c:v>112.80618136210947</c:v>
                </c:pt>
                <c:pt idx="1332">
                  <c:v>112.80618136210947</c:v>
                </c:pt>
                <c:pt idx="1333">
                  <c:v>112.80618136210947</c:v>
                </c:pt>
                <c:pt idx="1334">
                  <c:v>112.80618136210947</c:v>
                </c:pt>
                <c:pt idx="1335">
                  <c:v>112.80618136210947</c:v>
                </c:pt>
                <c:pt idx="1336">
                  <c:v>112.80618136210947</c:v>
                </c:pt>
                <c:pt idx="1337">
                  <c:v>112.80618136210947</c:v>
                </c:pt>
                <c:pt idx="1338">
                  <c:v>112.80618136210947</c:v>
                </c:pt>
                <c:pt idx="1339">
                  <c:v>112.80618136210947</c:v>
                </c:pt>
                <c:pt idx="1340">
                  <c:v>112.80618136210947</c:v>
                </c:pt>
                <c:pt idx="1341">
                  <c:v>112.80618136210947</c:v>
                </c:pt>
                <c:pt idx="1342">
                  <c:v>112.80618136210947</c:v>
                </c:pt>
                <c:pt idx="1343">
                  <c:v>112.80618136210947</c:v>
                </c:pt>
                <c:pt idx="1344">
                  <c:v>112.80618136210947</c:v>
                </c:pt>
                <c:pt idx="1345">
                  <c:v>112.80618136210947</c:v>
                </c:pt>
                <c:pt idx="1346">
                  <c:v>112.80618136210947</c:v>
                </c:pt>
                <c:pt idx="1347">
                  <c:v>112.80618136210947</c:v>
                </c:pt>
                <c:pt idx="1348">
                  <c:v>112.80618136210947</c:v>
                </c:pt>
                <c:pt idx="1349">
                  <c:v>112.80618136210947</c:v>
                </c:pt>
                <c:pt idx="1350">
                  <c:v>112.80618136210947</c:v>
                </c:pt>
                <c:pt idx="1351">
                  <c:v>112.80618136210947</c:v>
                </c:pt>
                <c:pt idx="1352">
                  <c:v>112.80618136210947</c:v>
                </c:pt>
                <c:pt idx="1353">
                  <c:v>112.80618136210947</c:v>
                </c:pt>
                <c:pt idx="1354">
                  <c:v>112.80618136210947</c:v>
                </c:pt>
                <c:pt idx="1355">
                  <c:v>112.80618136210947</c:v>
                </c:pt>
                <c:pt idx="1356">
                  <c:v>112.80618136210947</c:v>
                </c:pt>
                <c:pt idx="1357">
                  <c:v>112.80618136210947</c:v>
                </c:pt>
                <c:pt idx="1358">
                  <c:v>112.80618136210947</c:v>
                </c:pt>
                <c:pt idx="1359">
                  <c:v>112.80618136210947</c:v>
                </c:pt>
                <c:pt idx="1360">
                  <c:v>112.80618136210947</c:v>
                </c:pt>
                <c:pt idx="1361">
                  <c:v>112.80618136210947</c:v>
                </c:pt>
                <c:pt idx="1362">
                  <c:v>112.80618136210947</c:v>
                </c:pt>
                <c:pt idx="1363">
                  <c:v>112.80618136210947</c:v>
                </c:pt>
                <c:pt idx="1364">
                  <c:v>112.80618136210947</c:v>
                </c:pt>
                <c:pt idx="1365">
                  <c:v>112.80618136210947</c:v>
                </c:pt>
                <c:pt idx="1366">
                  <c:v>112.80618136210947</c:v>
                </c:pt>
                <c:pt idx="1367">
                  <c:v>112.80618136210947</c:v>
                </c:pt>
                <c:pt idx="1368">
                  <c:v>112.80618136210947</c:v>
                </c:pt>
                <c:pt idx="1369">
                  <c:v>112.80618136210947</c:v>
                </c:pt>
                <c:pt idx="1370">
                  <c:v>112.80618136210947</c:v>
                </c:pt>
                <c:pt idx="1371">
                  <c:v>112.80618136210947</c:v>
                </c:pt>
                <c:pt idx="1372">
                  <c:v>112.80618136210947</c:v>
                </c:pt>
                <c:pt idx="1373">
                  <c:v>112.80618136210947</c:v>
                </c:pt>
                <c:pt idx="1374">
                  <c:v>112.80618136210947</c:v>
                </c:pt>
                <c:pt idx="1375">
                  <c:v>112.80618136210947</c:v>
                </c:pt>
                <c:pt idx="1376">
                  <c:v>112.80618136210947</c:v>
                </c:pt>
                <c:pt idx="1377">
                  <c:v>112.80618136210947</c:v>
                </c:pt>
                <c:pt idx="1378">
                  <c:v>112.80618136210947</c:v>
                </c:pt>
                <c:pt idx="1379">
                  <c:v>112.80618136210947</c:v>
                </c:pt>
                <c:pt idx="1380">
                  <c:v>112.80618136210947</c:v>
                </c:pt>
                <c:pt idx="1381">
                  <c:v>112.80618136210947</c:v>
                </c:pt>
                <c:pt idx="1382">
                  <c:v>112.80618136210947</c:v>
                </c:pt>
                <c:pt idx="1383">
                  <c:v>112.80618136210947</c:v>
                </c:pt>
                <c:pt idx="1384">
                  <c:v>112.80618136210947</c:v>
                </c:pt>
                <c:pt idx="1385">
                  <c:v>112.80618136210947</c:v>
                </c:pt>
                <c:pt idx="1386">
                  <c:v>112.80618136210947</c:v>
                </c:pt>
                <c:pt idx="1387">
                  <c:v>112.80618136210947</c:v>
                </c:pt>
                <c:pt idx="1388">
                  <c:v>112.80618136210947</c:v>
                </c:pt>
                <c:pt idx="1389">
                  <c:v>112.80618136210947</c:v>
                </c:pt>
                <c:pt idx="1390">
                  <c:v>112.80618136210947</c:v>
                </c:pt>
                <c:pt idx="1391">
                  <c:v>112.80618136210947</c:v>
                </c:pt>
                <c:pt idx="1392">
                  <c:v>112.80618136210947</c:v>
                </c:pt>
                <c:pt idx="1393">
                  <c:v>112.80618136210947</c:v>
                </c:pt>
                <c:pt idx="1394">
                  <c:v>112.80618136210947</c:v>
                </c:pt>
                <c:pt idx="1395">
                  <c:v>112.80618136210947</c:v>
                </c:pt>
                <c:pt idx="1396">
                  <c:v>112.80618136210947</c:v>
                </c:pt>
                <c:pt idx="1397">
                  <c:v>112.80618136210947</c:v>
                </c:pt>
                <c:pt idx="1398">
                  <c:v>112.80618136210947</c:v>
                </c:pt>
                <c:pt idx="1399">
                  <c:v>112.80618136210947</c:v>
                </c:pt>
                <c:pt idx="1400">
                  <c:v>112.80618136210947</c:v>
                </c:pt>
                <c:pt idx="1401">
                  <c:v>112.80618136210947</c:v>
                </c:pt>
                <c:pt idx="1402">
                  <c:v>112.80618136210947</c:v>
                </c:pt>
                <c:pt idx="1403">
                  <c:v>112.80618136210947</c:v>
                </c:pt>
                <c:pt idx="1404">
                  <c:v>112.80618136210947</c:v>
                </c:pt>
                <c:pt idx="1405">
                  <c:v>112.80618136210947</c:v>
                </c:pt>
                <c:pt idx="1406">
                  <c:v>112.80618136210947</c:v>
                </c:pt>
                <c:pt idx="1407">
                  <c:v>112.80618136210947</c:v>
                </c:pt>
                <c:pt idx="1408">
                  <c:v>112.80618136210947</c:v>
                </c:pt>
                <c:pt idx="1409">
                  <c:v>112.80618136210947</c:v>
                </c:pt>
                <c:pt idx="1410">
                  <c:v>112.80618136210947</c:v>
                </c:pt>
                <c:pt idx="1411">
                  <c:v>112.80618136210947</c:v>
                </c:pt>
                <c:pt idx="1412">
                  <c:v>112.80618136210947</c:v>
                </c:pt>
                <c:pt idx="1413">
                  <c:v>112.80618136210947</c:v>
                </c:pt>
                <c:pt idx="1414">
                  <c:v>112.80618136210947</c:v>
                </c:pt>
                <c:pt idx="1415">
                  <c:v>112.80618136210947</c:v>
                </c:pt>
                <c:pt idx="1416">
                  <c:v>112.80618136210947</c:v>
                </c:pt>
                <c:pt idx="1417">
                  <c:v>112.80618136210947</c:v>
                </c:pt>
                <c:pt idx="1418">
                  <c:v>112.80618136210947</c:v>
                </c:pt>
                <c:pt idx="1419">
                  <c:v>112.80618136210947</c:v>
                </c:pt>
                <c:pt idx="1420">
                  <c:v>112.80618136210947</c:v>
                </c:pt>
                <c:pt idx="1421">
                  <c:v>112.80618136210947</c:v>
                </c:pt>
                <c:pt idx="1422">
                  <c:v>112.80618136210947</c:v>
                </c:pt>
                <c:pt idx="1423">
                  <c:v>112.80618136210947</c:v>
                </c:pt>
                <c:pt idx="1424">
                  <c:v>112.80618136210947</c:v>
                </c:pt>
                <c:pt idx="1425">
                  <c:v>112.80618136210947</c:v>
                </c:pt>
                <c:pt idx="1426">
                  <c:v>112.80618136210947</c:v>
                </c:pt>
                <c:pt idx="1427">
                  <c:v>112.80618136210947</c:v>
                </c:pt>
                <c:pt idx="1428">
                  <c:v>112.80618136210947</c:v>
                </c:pt>
                <c:pt idx="1429">
                  <c:v>112.80618136210947</c:v>
                </c:pt>
                <c:pt idx="1430">
                  <c:v>112.80618136210947</c:v>
                </c:pt>
                <c:pt idx="1431">
                  <c:v>112.80618136210947</c:v>
                </c:pt>
                <c:pt idx="1432">
                  <c:v>112.80618136210947</c:v>
                </c:pt>
                <c:pt idx="1433">
                  <c:v>112.80618136210947</c:v>
                </c:pt>
                <c:pt idx="1434">
                  <c:v>112.80618136210947</c:v>
                </c:pt>
                <c:pt idx="1435">
                  <c:v>112.80618136210947</c:v>
                </c:pt>
                <c:pt idx="1436">
                  <c:v>112.80618136210947</c:v>
                </c:pt>
                <c:pt idx="1437">
                  <c:v>112.80618136210947</c:v>
                </c:pt>
                <c:pt idx="1438">
                  <c:v>112.80618136210947</c:v>
                </c:pt>
                <c:pt idx="1439">
                  <c:v>112.80618136210947</c:v>
                </c:pt>
                <c:pt idx="1440">
                  <c:v>112.80618136210947</c:v>
                </c:pt>
                <c:pt idx="1441">
                  <c:v>112.80618136210947</c:v>
                </c:pt>
                <c:pt idx="1442">
                  <c:v>112.80618136210947</c:v>
                </c:pt>
                <c:pt idx="1443">
                  <c:v>112.80618136210947</c:v>
                </c:pt>
                <c:pt idx="1444">
                  <c:v>112.80618136210947</c:v>
                </c:pt>
                <c:pt idx="1445">
                  <c:v>112.80618136210947</c:v>
                </c:pt>
                <c:pt idx="1446">
                  <c:v>112.80618136210947</c:v>
                </c:pt>
                <c:pt idx="1447">
                  <c:v>112.80618136210947</c:v>
                </c:pt>
                <c:pt idx="1448">
                  <c:v>112.80618136210947</c:v>
                </c:pt>
                <c:pt idx="1449">
                  <c:v>112.80618136210947</c:v>
                </c:pt>
                <c:pt idx="1450">
                  <c:v>112.80618136210947</c:v>
                </c:pt>
                <c:pt idx="1451">
                  <c:v>112.80618136210947</c:v>
                </c:pt>
                <c:pt idx="1452">
                  <c:v>112.80618136210947</c:v>
                </c:pt>
                <c:pt idx="1453">
                  <c:v>112.80618136210947</c:v>
                </c:pt>
                <c:pt idx="1454">
                  <c:v>112.80618136210947</c:v>
                </c:pt>
                <c:pt idx="1455">
                  <c:v>112.80618136210947</c:v>
                </c:pt>
                <c:pt idx="1456">
                  <c:v>112.80618136210947</c:v>
                </c:pt>
                <c:pt idx="1457">
                  <c:v>112.80618136210947</c:v>
                </c:pt>
                <c:pt idx="1458">
                  <c:v>112.80618136210947</c:v>
                </c:pt>
                <c:pt idx="1459">
                  <c:v>112.80618136210947</c:v>
                </c:pt>
                <c:pt idx="1460">
                  <c:v>112.80618136210947</c:v>
                </c:pt>
                <c:pt idx="1461">
                  <c:v>112.80618136210947</c:v>
                </c:pt>
                <c:pt idx="1462">
                  <c:v>112.80618136210947</c:v>
                </c:pt>
                <c:pt idx="1463">
                  <c:v>112.80618136210947</c:v>
                </c:pt>
                <c:pt idx="1464">
                  <c:v>112.80618136210947</c:v>
                </c:pt>
                <c:pt idx="1465">
                  <c:v>112.80618136210947</c:v>
                </c:pt>
                <c:pt idx="1466">
                  <c:v>112.80618136210947</c:v>
                </c:pt>
                <c:pt idx="1467">
                  <c:v>112.80618136210947</c:v>
                </c:pt>
                <c:pt idx="1468">
                  <c:v>112.80618136210947</c:v>
                </c:pt>
                <c:pt idx="1469">
                  <c:v>112.80618136210947</c:v>
                </c:pt>
                <c:pt idx="1470">
                  <c:v>112.80618136210947</c:v>
                </c:pt>
                <c:pt idx="1471">
                  <c:v>112.80618136210947</c:v>
                </c:pt>
                <c:pt idx="1472">
                  <c:v>112.80618136210947</c:v>
                </c:pt>
                <c:pt idx="1473">
                  <c:v>112.80618136210947</c:v>
                </c:pt>
                <c:pt idx="1474">
                  <c:v>112.80618136210947</c:v>
                </c:pt>
                <c:pt idx="1475">
                  <c:v>112.80618136210947</c:v>
                </c:pt>
                <c:pt idx="1476">
                  <c:v>112.80618136210947</c:v>
                </c:pt>
                <c:pt idx="1477">
                  <c:v>112.80618136210947</c:v>
                </c:pt>
                <c:pt idx="1478">
                  <c:v>112.80618136210947</c:v>
                </c:pt>
                <c:pt idx="1479">
                  <c:v>112.80618136210947</c:v>
                </c:pt>
                <c:pt idx="1480">
                  <c:v>112.80618136210947</c:v>
                </c:pt>
                <c:pt idx="1481">
                  <c:v>112.80618136210947</c:v>
                </c:pt>
                <c:pt idx="1482">
                  <c:v>112.80618136210947</c:v>
                </c:pt>
                <c:pt idx="1483">
                  <c:v>112.80618136210947</c:v>
                </c:pt>
                <c:pt idx="1484">
                  <c:v>112.80618136210947</c:v>
                </c:pt>
                <c:pt idx="1485">
                  <c:v>112.80618136210947</c:v>
                </c:pt>
                <c:pt idx="1486">
                  <c:v>112.80618136210947</c:v>
                </c:pt>
                <c:pt idx="1487">
                  <c:v>112.80618136210947</c:v>
                </c:pt>
                <c:pt idx="1488">
                  <c:v>112.80618136210947</c:v>
                </c:pt>
                <c:pt idx="1489">
                  <c:v>112.80618136210947</c:v>
                </c:pt>
                <c:pt idx="1490">
                  <c:v>112.80618136210947</c:v>
                </c:pt>
                <c:pt idx="1491">
                  <c:v>112.80618136210947</c:v>
                </c:pt>
                <c:pt idx="1492">
                  <c:v>112.80618136210947</c:v>
                </c:pt>
                <c:pt idx="1493">
                  <c:v>112.80618136210947</c:v>
                </c:pt>
                <c:pt idx="1494">
                  <c:v>112.80618136210947</c:v>
                </c:pt>
                <c:pt idx="1495">
                  <c:v>112.80618136210947</c:v>
                </c:pt>
                <c:pt idx="1496">
                  <c:v>112.80618136210947</c:v>
                </c:pt>
                <c:pt idx="1497">
                  <c:v>112.80618136210947</c:v>
                </c:pt>
                <c:pt idx="1498">
                  <c:v>112.80618136210947</c:v>
                </c:pt>
                <c:pt idx="1499">
                  <c:v>112.80618136210947</c:v>
                </c:pt>
                <c:pt idx="1500">
                  <c:v>112.80618136210947</c:v>
                </c:pt>
                <c:pt idx="1501">
                  <c:v>112.80618136210947</c:v>
                </c:pt>
                <c:pt idx="1502">
                  <c:v>112.80618136210947</c:v>
                </c:pt>
                <c:pt idx="1503">
                  <c:v>112.80618136210947</c:v>
                </c:pt>
                <c:pt idx="1504">
                  <c:v>112.80618136210947</c:v>
                </c:pt>
                <c:pt idx="1505">
                  <c:v>112.80618136210947</c:v>
                </c:pt>
                <c:pt idx="1506">
                  <c:v>112.80618136210947</c:v>
                </c:pt>
                <c:pt idx="1507">
                  <c:v>112.80618136210947</c:v>
                </c:pt>
                <c:pt idx="1508">
                  <c:v>112.80618136210947</c:v>
                </c:pt>
                <c:pt idx="1509">
                  <c:v>112.80618136210947</c:v>
                </c:pt>
                <c:pt idx="1510">
                  <c:v>112.80618136210947</c:v>
                </c:pt>
                <c:pt idx="1511">
                  <c:v>112.80618136210947</c:v>
                </c:pt>
                <c:pt idx="1512">
                  <c:v>112.80618136210947</c:v>
                </c:pt>
                <c:pt idx="1513">
                  <c:v>112.80618136210947</c:v>
                </c:pt>
                <c:pt idx="1514">
                  <c:v>112.80618136210947</c:v>
                </c:pt>
                <c:pt idx="1515">
                  <c:v>112.80618136210947</c:v>
                </c:pt>
                <c:pt idx="1516">
                  <c:v>112.80618136210947</c:v>
                </c:pt>
                <c:pt idx="1517">
                  <c:v>112.80618136210947</c:v>
                </c:pt>
                <c:pt idx="1518">
                  <c:v>112.80618136210947</c:v>
                </c:pt>
                <c:pt idx="1519">
                  <c:v>112.80618136210947</c:v>
                </c:pt>
                <c:pt idx="1520">
                  <c:v>112.80618136210947</c:v>
                </c:pt>
                <c:pt idx="1521">
                  <c:v>112.80618136210947</c:v>
                </c:pt>
                <c:pt idx="1522">
                  <c:v>112.80618136210947</c:v>
                </c:pt>
                <c:pt idx="1523">
                  <c:v>112.80618136210947</c:v>
                </c:pt>
                <c:pt idx="1524">
                  <c:v>112.80618136210947</c:v>
                </c:pt>
                <c:pt idx="1525">
                  <c:v>112.80618136210947</c:v>
                </c:pt>
                <c:pt idx="1526">
                  <c:v>112.80618136210947</c:v>
                </c:pt>
                <c:pt idx="1527">
                  <c:v>112.80618136210947</c:v>
                </c:pt>
                <c:pt idx="1528">
                  <c:v>112.80618136210947</c:v>
                </c:pt>
                <c:pt idx="1529">
                  <c:v>112.80618136210947</c:v>
                </c:pt>
                <c:pt idx="1530">
                  <c:v>112.80618136210947</c:v>
                </c:pt>
                <c:pt idx="1531">
                  <c:v>112.80618136210947</c:v>
                </c:pt>
                <c:pt idx="1532">
                  <c:v>112.80618136210947</c:v>
                </c:pt>
                <c:pt idx="1533">
                  <c:v>112.80618136210947</c:v>
                </c:pt>
                <c:pt idx="1534">
                  <c:v>112.80618136210947</c:v>
                </c:pt>
                <c:pt idx="1535">
                  <c:v>112.80618136210947</c:v>
                </c:pt>
                <c:pt idx="1536">
                  <c:v>112.80618136210947</c:v>
                </c:pt>
                <c:pt idx="1537">
                  <c:v>112.80618136210947</c:v>
                </c:pt>
                <c:pt idx="1538">
                  <c:v>112.80618136210947</c:v>
                </c:pt>
                <c:pt idx="1539">
                  <c:v>112.80618136210947</c:v>
                </c:pt>
                <c:pt idx="1540">
                  <c:v>112.80618136210947</c:v>
                </c:pt>
                <c:pt idx="1541">
                  <c:v>112.80618136210947</c:v>
                </c:pt>
                <c:pt idx="1542">
                  <c:v>112.80618136210947</c:v>
                </c:pt>
                <c:pt idx="1543">
                  <c:v>112.80618136210947</c:v>
                </c:pt>
                <c:pt idx="1544">
                  <c:v>112.80618136210947</c:v>
                </c:pt>
                <c:pt idx="1545">
                  <c:v>112.80618136210947</c:v>
                </c:pt>
                <c:pt idx="1546">
                  <c:v>112.80618136210947</c:v>
                </c:pt>
                <c:pt idx="1547">
                  <c:v>112.80618136210947</c:v>
                </c:pt>
                <c:pt idx="1548">
                  <c:v>112.80618136210947</c:v>
                </c:pt>
                <c:pt idx="1549">
                  <c:v>112.80618136210947</c:v>
                </c:pt>
                <c:pt idx="1550">
                  <c:v>112.80618136210947</c:v>
                </c:pt>
                <c:pt idx="1551">
                  <c:v>112.80618136210947</c:v>
                </c:pt>
                <c:pt idx="1552">
                  <c:v>112.80618136210947</c:v>
                </c:pt>
                <c:pt idx="1553">
                  <c:v>112.80618136210947</c:v>
                </c:pt>
                <c:pt idx="1554">
                  <c:v>112.80618136210947</c:v>
                </c:pt>
                <c:pt idx="1555">
                  <c:v>112.80618136210947</c:v>
                </c:pt>
                <c:pt idx="1556">
                  <c:v>112.80618136210947</c:v>
                </c:pt>
                <c:pt idx="1557">
                  <c:v>112.80618136210947</c:v>
                </c:pt>
                <c:pt idx="1558">
                  <c:v>112.80618136210947</c:v>
                </c:pt>
                <c:pt idx="1559">
                  <c:v>112.80618136210947</c:v>
                </c:pt>
                <c:pt idx="1560">
                  <c:v>112.80618136210947</c:v>
                </c:pt>
                <c:pt idx="1561">
                  <c:v>112.80618136210947</c:v>
                </c:pt>
                <c:pt idx="1562">
                  <c:v>112.80618136210947</c:v>
                </c:pt>
                <c:pt idx="1563">
                  <c:v>112.80618136210947</c:v>
                </c:pt>
                <c:pt idx="1564">
                  <c:v>112.80618136210947</c:v>
                </c:pt>
                <c:pt idx="1565">
                  <c:v>112.80618136210947</c:v>
                </c:pt>
                <c:pt idx="1566">
                  <c:v>112.80618136210947</c:v>
                </c:pt>
                <c:pt idx="1567">
                  <c:v>112.80618136210947</c:v>
                </c:pt>
                <c:pt idx="1568">
                  <c:v>112.80618136210947</c:v>
                </c:pt>
                <c:pt idx="1569">
                  <c:v>112.80618136210947</c:v>
                </c:pt>
                <c:pt idx="1570">
                  <c:v>112.80618136210947</c:v>
                </c:pt>
                <c:pt idx="1571">
                  <c:v>112.80618136210947</c:v>
                </c:pt>
                <c:pt idx="1572">
                  <c:v>112.80618136210947</c:v>
                </c:pt>
                <c:pt idx="1573">
                  <c:v>112.80618136210947</c:v>
                </c:pt>
                <c:pt idx="1574">
                  <c:v>112.80618136210947</c:v>
                </c:pt>
                <c:pt idx="1575">
                  <c:v>112.80618136210947</c:v>
                </c:pt>
                <c:pt idx="1576">
                  <c:v>112.80618136210947</c:v>
                </c:pt>
                <c:pt idx="1577">
                  <c:v>112.80618136210947</c:v>
                </c:pt>
                <c:pt idx="1578">
                  <c:v>112.80618136210947</c:v>
                </c:pt>
                <c:pt idx="1579">
                  <c:v>112.80618136210947</c:v>
                </c:pt>
                <c:pt idx="1580">
                  <c:v>112.80618136210947</c:v>
                </c:pt>
                <c:pt idx="1581">
                  <c:v>112.80618136210947</c:v>
                </c:pt>
                <c:pt idx="1582">
                  <c:v>112.80618136210947</c:v>
                </c:pt>
                <c:pt idx="1583">
                  <c:v>112.80618136210947</c:v>
                </c:pt>
                <c:pt idx="1584">
                  <c:v>112.80618136210947</c:v>
                </c:pt>
                <c:pt idx="1585">
                  <c:v>112.80618136210947</c:v>
                </c:pt>
                <c:pt idx="1586">
                  <c:v>112.80618136210947</c:v>
                </c:pt>
                <c:pt idx="1587">
                  <c:v>112.80618136210947</c:v>
                </c:pt>
                <c:pt idx="1588">
                  <c:v>112.80618136210947</c:v>
                </c:pt>
                <c:pt idx="1589">
                  <c:v>112.80618136210947</c:v>
                </c:pt>
                <c:pt idx="1590">
                  <c:v>112.80618136210947</c:v>
                </c:pt>
                <c:pt idx="1591">
                  <c:v>112.80618136210947</c:v>
                </c:pt>
                <c:pt idx="1592">
                  <c:v>112.80618136210947</c:v>
                </c:pt>
                <c:pt idx="1593">
                  <c:v>112.80618136210947</c:v>
                </c:pt>
                <c:pt idx="1594">
                  <c:v>112.80618136210947</c:v>
                </c:pt>
                <c:pt idx="1595">
                  <c:v>112.80618136210947</c:v>
                </c:pt>
                <c:pt idx="1596">
                  <c:v>112.80618136210947</c:v>
                </c:pt>
                <c:pt idx="1597">
                  <c:v>112.80618136210947</c:v>
                </c:pt>
                <c:pt idx="1598">
                  <c:v>112.80618136210947</c:v>
                </c:pt>
                <c:pt idx="1599">
                  <c:v>112.80618136210947</c:v>
                </c:pt>
                <c:pt idx="1600">
                  <c:v>112.80618136210947</c:v>
                </c:pt>
                <c:pt idx="1601">
                  <c:v>112.80618136210947</c:v>
                </c:pt>
                <c:pt idx="1602">
                  <c:v>112.80618136210947</c:v>
                </c:pt>
                <c:pt idx="1603">
                  <c:v>112.80618136210947</c:v>
                </c:pt>
                <c:pt idx="1604">
                  <c:v>112.80618136210947</c:v>
                </c:pt>
                <c:pt idx="1605">
                  <c:v>112.80618136210947</c:v>
                </c:pt>
                <c:pt idx="1606">
                  <c:v>112.80618136210947</c:v>
                </c:pt>
                <c:pt idx="1607">
                  <c:v>112.80618136210947</c:v>
                </c:pt>
                <c:pt idx="1608">
                  <c:v>112.80618136210947</c:v>
                </c:pt>
                <c:pt idx="1609">
                  <c:v>112.80618136210947</c:v>
                </c:pt>
                <c:pt idx="1610">
                  <c:v>112.80618136210947</c:v>
                </c:pt>
                <c:pt idx="1611">
                  <c:v>112.80618136210947</c:v>
                </c:pt>
                <c:pt idx="1612">
                  <c:v>112.80618136210947</c:v>
                </c:pt>
                <c:pt idx="1613">
                  <c:v>112.80618136210947</c:v>
                </c:pt>
                <c:pt idx="1614">
                  <c:v>112.80618136210947</c:v>
                </c:pt>
                <c:pt idx="1615">
                  <c:v>112.80618136210947</c:v>
                </c:pt>
                <c:pt idx="1616">
                  <c:v>112.80618136210947</c:v>
                </c:pt>
                <c:pt idx="1617">
                  <c:v>112.80618136210947</c:v>
                </c:pt>
                <c:pt idx="1618">
                  <c:v>112.80618136210947</c:v>
                </c:pt>
                <c:pt idx="1619">
                  <c:v>112.80618136210947</c:v>
                </c:pt>
                <c:pt idx="1620">
                  <c:v>112.80618136210947</c:v>
                </c:pt>
                <c:pt idx="1621">
                  <c:v>112.80618136210947</c:v>
                </c:pt>
                <c:pt idx="1622">
                  <c:v>112.80618136210947</c:v>
                </c:pt>
                <c:pt idx="1623">
                  <c:v>112.80618136210947</c:v>
                </c:pt>
                <c:pt idx="1624">
                  <c:v>112.80618136210947</c:v>
                </c:pt>
                <c:pt idx="1625">
                  <c:v>112.80618136210947</c:v>
                </c:pt>
                <c:pt idx="1626">
                  <c:v>112.80618136210947</c:v>
                </c:pt>
                <c:pt idx="1627">
                  <c:v>112.80618136210947</c:v>
                </c:pt>
                <c:pt idx="1628">
                  <c:v>112.80618136210947</c:v>
                </c:pt>
                <c:pt idx="1629">
                  <c:v>112.80618136210947</c:v>
                </c:pt>
                <c:pt idx="1630">
                  <c:v>112.80618136210947</c:v>
                </c:pt>
                <c:pt idx="1631">
                  <c:v>112.80618136210947</c:v>
                </c:pt>
                <c:pt idx="1632">
                  <c:v>112.80618136210947</c:v>
                </c:pt>
                <c:pt idx="1633">
                  <c:v>112.80618136210947</c:v>
                </c:pt>
                <c:pt idx="1634">
                  <c:v>112.80618136210947</c:v>
                </c:pt>
                <c:pt idx="1635">
                  <c:v>112.80618136210947</c:v>
                </c:pt>
                <c:pt idx="1636">
                  <c:v>112.80618136210947</c:v>
                </c:pt>
                <c:pt idx="1637">
                  <c:v>112.80618136210947</c:v>
                </c:pt>
                <c:pt idx="1638">
                  <c:v>112.80618136210947</c:v>
                </c:pt>
                <c:pt idx="1639">
                  <c:v>112.80618136210947</c:v>
                </c:pt>
                <c:pt idx="1640">
                  <c:v>112.80618136210947</c:v>
                </c:pt>
                <c:pt idx="1641">
                  <c:v>112.80618136210947</c:v>
                </c:pt>
                <c:pt idx="1642">
                  <c:v>112.80618136210947</c:v>
                </c:pt>
                <c:pt idx="1643">
                  <c:v>112.80618136210947</c:v>
                </c:pt>
                <c:pt idx="1644">
                  <c:v>112.80618136210947</c:v>
                </c:pt>
                <c:pt idx="1645">
                  <c:v>112.80618136210947</c:v>
                </c:pt>
                <c:pt idx="1646">
                  <c:v>112.80618136210947</c:v>
                </c:pt>
                <c:pt idx="1647">
                  <c:v>112.80618136210947</c:v>
                </c:pt>
                <c:pt idx="1648">
                  <c:v>112.80618136210947</c:v>
                </c:pt>
                <c:pt idx="1649">
                  <c:v>112.80618136210947</c:v>
                </c:pt>
                <c:pt idx="1650">
                  <c:v>112.80618136210947</c:v>
                </c:pt>
                <c:pt idx="1651">
                  <c:v>112.80618136210947</c:v>
                </c:pt>
                <c:pt idx="1652">
                  <c:v>112.80618136210947</c:v>
                </c:pt>
                <c:pt idx="1653">
                  <c:v>112.80618136210947</c:v>
                </c:pt>
                <c:pt idx="1654">
                  <c:v>112.80618136210947</c:v>
                </c:pt>
                <c:pt idx="1655">
                  <c:v>112.80618136210947</c:v>
                </c:pt>
                <c:pt idx="1656">
                  <c:v>112.80618136210947</c:v>
                </c:pt>
                <c:pt idx="1657">
                  <c:v>112.80618136210947</c:v>
                </c:pt>
                <c:pt idx="1658">
                  <c:v>112.80618136210947</c:v>
                </c:pt>
                <c:pt idx="1659">
                  <c:v>112.80618136210947</c:v>
                </c:pt>
                <c:pt idx="1660">
                  <c:v>112.80618136210947</c:v>
                </c:pt>
                <c:pt idx="1661">
                  <c:v>112.80618136210947</c:v>
                </c:pt>
                <c:pt idx="1662">
                  <c:v>112.80618136210947</c:v>
                </c:pt>
                <c:pt idx="1663">
                  <c:v>112.80618136210947</c:v>
                </c:pt>
                <c:pt idx="1664">
                  <c:v>112.80618136210947</c:v>
                </c:pt>
                <c:pt idx="1665">
                  <c:v>112.80618136210947</c:v>
                </c:pt>
                <c:pt idx="1666">
                  <c:v>112.80618136210947</c:v>
                </c:pt>
                <c:pt idx="1667">
                  <c:v>112.80618136210947</c:v>
                </c:pt>
                <c:pt idx="1668">
                  <c:v>112.80618136210947</c:v>
                </c:pt>
                <c:pt idx="1669">
                  <c:v>112.80618136210947</c:v>
                </c:pt>
                <c:pt idx="1670">
                  <c:v>112.80618136210947</c:v>
                </c:pt>
                <c:pt idx="1671">
                  <c:v>112.80618136210947</c:v>
                </c:pt>
                <c:pt idx="1672">
                  <c:v>112.80618136210947</c:v>
                </c:pt>
                <c:pt idx="1673">
                  <c:v>112.80618136210947</c:v>
                </c:pt>
                <c:pt idx="1674">
                  <c:v>112.80618136210947</c:v>
                </c:pt>
                <c:pt idx="1675">
                  <c:v>112.80618136210947</c:v>
                </c:pt>
                <c:pt idx="1676">
                  <c:v>112.80618136210947</c:v>
                </c:pt>
                <c:pt idx="1677">
                  <c:v>112.80618136210947</c:v>
                </c:pt>
                <c:pt idx="1678">
                  <c:v>112.80618136210947</c:v>
                </c:pt>
                <c:pt idx="1679">
                  <c:v>112.80618136210947</c:v>
                </c:pt>
                <c:pt idx="1680">
                  <c:v>112.80618136210947</c:v>
                </c:pt>
                <c:pt idx="1681">
                  <c:v>112.80618136210947</c:v>
                </c:pt>
                <c:pt idx="1682">
                  <c:v>112.80618136210947</c:v>
                </c:pt>
                <c:pt idx="1683">
                  <c:v>112.80618136210947</c:v>
                </c:pt>
                <c:pt idx="1684">
                  <c:v>112.80618136210947</c:v>
                </c:pt>
                <c:pt idx="1685">
                  <c:v>112.80618136210947</c:v>
                </c:pt>
                <c:pt idx="1686">
                  <c:v>112.80618136210947</c:v>
                </c:pt>
                <c:pt idx="1687">
                  <c:v>112.80618136210947</c:v>
                </c:pt>
                <c:pt idx="1688">
                  <c:v>112.80618136210947</c:v>
                </c:pt>
                <c:pt idx="1689">
                  <c:v>112.80618136210947</c:v>
                </c:pt>
                <c:pt idx="1690">
                  <c:v>112.80618136210947</c:v>
                </c:pt>
                <c:pt idx="1691">
                  <c:v>112.80618136210947</c:v>
                </c:pt>
                <c:pt idx="1692">
                  <c:v>112.80618136210947</c:v>
                </c:pt>
                <c:pt idx="1693">
                  <c:v>112.80618136210947</c:v>
                </c:pt>
                <c:pt idx="1694">
                  <c:v>112.80618136210947</c:v>
                </c:pt>
                <c:pt idx="1695">
                  <c:v>112.80618136210947</c:v>
                </c:pt>
                <c:pt idx="1696">
                  <c:v>112.80618136210947</c:v>
                </c:pt>
                <c:pt idx="1697">
                  <c:v>112.80618136210947</c:v>
                </c:pt>
                <c:pt idx="1698">
                  <c:v>112.80618136210947</c:v>
                </c:pt>
                <c:pt idx="1699">
                  <c:v>112.80618136210947</c:v>
                </c:pt>
                <c:pt idx="1700">
                  <c:v>112.80618136210947</c:v>
                </c:pt>
                <c:pt idx="1701">
                  <c:v>112.80618136210947</c:v>
                </c:pt>
                <c:pt idx="1702">
                  <c:v>112.80618136210947</c:v>
                </c:pt>
                <c:pt idx="1703">
                  <c:v>112.80618136210947</c:v>
                </c:pt>
                <c:pt idx="1704">
                  <c:v>112.80618136210947</c:v>
                </c:pt>
                <c:pt idx="1705">
                  <c:v>112.80618136210947</c:v>
                </c:pt>
                <c:pt idx="1706">
                  <c:v>112.80618136210947</c:v>
                </c:pt>
                <c:pt idx="1707">
                  <c:v>112.80618136210947</c:v>
                </c:pt>
                <c:pt idx="1708">
                  <c:v>112.80618136210947</c:v>
                </c:pt>
                <c:pt idx="1709">
                  <c:v>112.80618136210947</c:v>
                </c:pt>
                <c:pt idx="1710">
                  <c:v>112.80618136210947</c:v>
                </c:pt>
                <c:pt idx="1711">
                  <c:v>112.80618136210947</c:v>
                </c:pt>
                <c:pt idx="1712">
                  <c:v>112.80618136210947</c:v>
                </c:pt>
                <c:pt idx="1713">
                  <c:v>112.80618136210947</c:v>
                </c:pt>
                <c:pt idx="1714">
                  <c:v>112.80618136210947</c:v>
                </c:pt>
                <c:pt idx="1715">
                  <c:v>112.80618136210947</c:v>
                </c:pt>
                <c:pt idx="1716">
                  <c:v>112.80618136210947</c:v>
                </c:pt>
                <c:pt idx="1717">
                  <c:v>112.80618136210947</c:v>
                </c:pt>
                <c:pt idx="1718">
                  <c:v>112.80618136210947</c:v>
                </c:pt>
                <c:pt idx="1719">
                  <c:v>112.80618136210947</c:v>
                </c:pt>
                <c:pt idx="1720">
                  <c:v>112.80618136210947</c:v>
                </c:pt>
                <c:pt idx="1721">
                  <c:v>112.80618136210947</c:v>
                </c:pt>
                <c:pt idx="1722">
                  <c:v>112.80618136210947</c:v>
                </c:pt>
                <c:pt idx="1723">
                  <c:v>112.80618136210947</c:v>
                </c:pt>
                <c:pt idx="1724">
                  <c:v>112.80618136210947</c:v>
                </c:pt>
                <c:pt idx="1725">
                  <c:v>112.80618136210947</c:v>
                </c:pt>
                <c:pt idx="1726">
                  <c:v>112.80618136210947</c:v>
                </c:pt>
                <c:pt idx="1727">
                  <c:v>112.80618136210947</c:v>
                </c:pt>
                <c:pt idx="1728">
                  <c:v>112.80618136210947</c:v>
                </c:pt>
                <c:pt idx="1729">
                  <c:v>112.80618136210947</c:v>
                </c:pt>
                <c:pt idx="1730">
                  <c:v>112.80618136210947</c:v>
                </c:pt>
                <c:pt idx="1731">
                  <c:v>112.80618136210947</c:v>
                </c:pt>
                <c:pt idx="1732">
                  <c:v>112.80618136210947</c:v>
                </c:pt>
                <c:pt idx="1733">
                  <c:v>112.80618136210947</c:v>
                </c:pt>
                <c:pt idx="1734">
                  <c:v>112.80618136210947</c:v>
                </c:pt>
                <c:pt idx="1735">
                  <c:v>112.80618136210947</c:v>
                </c:pt>
                <c:pt idx="1736">
                  <c:v>112.80618136210947</c:v>
                </c:pt>
                <c:pt idx="1737">
                  <c:v>112.80618136210947</c:v>
                </c:pt>
                <c:pt idx="1738">
                  <c:v>112.80618136210947</c:v>
                </c:pt>
                <c:pt idx="1739">
                  <c:v>112.80618136210947</c:v>
                </c:pt>
                <c:pt idx="1740">
                  <c:v>112.80618136210947</c:v>
                </c:pt>
                <c:pt idx="1741">
                  <c:v>112.80618136210947</c:v>
                </c:pt>
                <c:pt idx="1742">
                  <c:v>112.80618136210947</c:v>
                </c:pt>
                <c:pt idx="1743">
                  <c:v>112.80618136210947</c:v>
                </c:pt>
                <c:pt idx="1744">
                  <c:v>112.80618136210947</c:v>
                </c:pt>
                <c:pt idx="1745">
                  <c:v>112.80618136210947</c:v>
                </c:pt>
                <c:pt idx="1746">
                  <c:v>112.80618136210947</c:v>
                </c:pt>
                <c:pt idx="1747">
                  <c:v>112.80618136210947</c:v>
                </c:pt>
                <c:pt idx="1748">
                  <c:v>112.80618136210947</c:v>
                </c:pt>
                <c:pt idx="1749">
                  <c:v>112.80618136210947</c:v>
                </c:pt>
                <c:pt idx="1750">
                  <c:v>112.80618136210947</c:v>
                </c:pt>
                <c:pt idx="1751">
                  <c:v>112.80618136210947</c:v>
                </c:pt>
                <c:pt idx="1752">
                  <c:v>112.80618136210947</c:v>
                </c:pt>
                <c:pt idx="1753">
                  <c:v>112.80618136210947</c:v>
                </c:pt>
                <c:pt idx="1754">
                  <c:v>112.80618136210947</c:v>
                </c:pt>
                <c:pt idx="1755">
                  <c:v>112.80618136210947</c:v>
                </c:pt>
                <c:pt idx="1756">
                  <c:v>112.80618136210947</c:v>
                </c:pt>
                <c:pt idx="1757">
                  <c:v>112.80618136210947</c:v>
                </c:pt>
                <c:pt idx="1758">
                  <c:v>112.80618136210947</c:v>
                </c:pt>
                <c:pt idx="1759">
                  <c:v>112.80618136210947</c:v>
                </c:pt>
                <c:pt idx="1760">
                  <c:v>112.80618136210947</c:v>
                </c:pt>
                <c:pt idx="1761">
                  <c:v>112.80618136210947</c:v>
                </c:pt>
                <c:pt idx="1762">
                  <c:v>112.80618136210947</c:v>
                </c:pt>
                <c:pt idx="1763">
                  <c:v>112.80618136210947</c:v>
                </c:pt>
                <c:pt idx="1764">
                  <c:v>112.80618136210947</c:v>
                </c:pt>
                <c:pt idx="1765">
                  <c:v>112.80618136210947</c:v>
                </c:pt>
                <c:pt idx="1766">
                  <c:v>112.80618136210947</c:v>
                </c:pt>
                <c:pt idx="1767">
                  <c:v>112.80618136210947</c:v>
                </c:pt>
                <c:pt idx="1768">
                  <c:v>112.80618136210947</c:v>
                </c:pt>
                <c:pt idx="1769">
                  <c:v>112.80618136210947</c:v>
                </c:pt>
                <c:pt idx="1770">
                  <c:v>112.80618136210947</c:v>
                </c:pt>
                <c:pt idx="1771">
                  <c:v>112.80618136210947</c:v>
                </c:pt>
                <c:pt idx="1772">
                  <c:v>112.80618136210947</c:v>
                </c:pt>
                <c:pt idx="1773">
                  <c:v>112.80618136210947</c:v>
                </c:pt>
                <c:pt idx="1774">
                  <c:v>112.80618136210947</c:v>
                </c:pt>
                <c:pt idx="1775">
                  <c:v>112.80618136210947</c:v>
                </c:pt>
                <c:pt idx="1776">
                  <c:v>112.80618136210947</c:v>
                </c:pt>
                <c:pt idx="1777">
                  <c:v>112.80618136210947</c:v>
                </c:pt>
                <c:pt idx="1778">
                  <c:v>112.80618136210947</c:v>
                </c:pt>
                <c:pt idx="1779">
                  <c:v>112.80618136210947</c:v>
                </c:pt>
                <c:pt idx="1780">
                  <c:v>112.80618136210947</c:v>
                </c:pt>
                <c:pt idx="1781">
                  <c:v>112.80618136210947</c:v>
                </c:pt>
                <c:pt idx="1782">
                  <c:v>112.80618136210947</c:v>
                </c:pt>
                <c:pt idx="1783">
                  <c:v>112.80618136210947</c:v>
                </c:pt>
                <c:pt idx="1784">
                  <c:v>112.80618136210947</c:v>
                </c:pt>
                <c:pt idx="1785">
                  <c:v>112.80618136210947</c:v>
                </c:pt>
                <c:pt idx="1786">
                  <c:v>112.80618136210947</c:v>
                </c:pt>
                <c:pt idx="1787">
                  <c:v>112.80618136210947</c:v>
                </c:pt>
                <c:pt idx="1788">
                  <c:v>112.80618136210947</c:v>
                </c:pt>
                <c:pt idx="1789">
                  <c:v>112.80618136210947</c:v>
                </c:pt>
                <c:pt idx="1790">
                  <c:v>112.80618136210947</c:v>
                </c:pt>
                <c:pt idx="1791">
                  <c:v>112.80618136210947</c:v>
                </c:pt>
                <c:pt idx="1792">
                  <c:v>112.80618136210947</c:v>
                </c:pt>
                <c:pt idx="1793">
                  <c:v>112.80618136210947</c:v>
                </c:pt>
                <c:pt idx="1794">
                  <c:v>112.80618136210947</c:v>
                </c:pt>
                <c:pt idx="1795">
                  <c:v>112.80618136210947</c:v>
                </c:pt>
                <c:pt idx="1796">
                  <c:v>112.80618136210947</c:v>
                </c:pt>
                <c:pt idx="1797">
                  <c:v>112.80618136210947</c:v>
                </c:pt>
                <c:pt idx="1798">
                  <c:v>112.80618136210947</c:v>
                </c:pt>
                <c:pt idx="1799">
                  <c:v>112.80618136210947</c:v>
                </c:pt>
                <c:pt idx="1800">
                  <c:v>112.80618136210947</c:v>
                </c:pt>
                <c:pt idx="1801">
                  <c:v>112.80618136210947</c:v>
                </c:pt>
                <c:pt idx="1802">
                  <c:v>112.80618136210947</c:v>
                </c:pt>
                <c:pt idx="1803">
                  <c:v>112.80618136210947</c:v>
                </c:pt>
                <c:pt idx="1804">
                  <c:v>112.80618136210947</c:v>
                </c:pt>
                <c:pt idx="1805">
                  <c:v>112.80618136210947</c:v>
                </c:pt>
                <c:pt idx="1806">
                  <c:v>112.80618136210947</c:v>
                </c:pt>
                <c:pt idx="1807">
                  <c:v>112.80618136210947</c:v>
                </c:pt>
                <c:pt idx="1808">
                  <c:v>112.80618136210947</c:v>
                </c:pt>
                <c:pt idx="1809">
                  <c:v>112.80618136210947</c:v>
                </c:pt>
                <c:pt idx="1810">
                  <c:v>112.80618136210947</c:v>
                </c:pt>
                <c:pt idx="1811">
                  <c:v>112.80618136210947</c:v>
                </c:pt>
                <c:pt idx="1812">
                  <c:v>112.80618136210947</c:v>
                </c:pt>
                <c:pt idx="1813">
                  <c:v>112.80618136210947</c:v>
                </c:pt>
                <c:pt idx="1814">
                  <c:v>112.80618136210947</c:v>
                </c:pt>
                <c:pt idx="1815">
                  <c:v>112.80618136210947</c:v>
                </c:pt>
                <c:pt idx="1816">
                  <c:v>112.80618136210947</c:v>
                </c:pt>
                <c:pt idx="1817">
                  <c:v>112.80618136210947</c:v>
                </c:pt>
                <c:pt idx="1818">
                  <c:v>112.80618136210947</c:v>
                </c:pt>
                <c:pt idx="1819">
                  <c:v>112.80618136210947</c:v>
                </c:pt>
                <c:pt idx="1820">
                  <c:v>112.80618136210947</c:v>
                </c:pt>
                <c:pt idx="1821">
                  <c:v>112.80618136210947</c:v>
                </c:pt>
                <c:pt idx="1822">
                  <c:v>112.80618136210947</c:v>
                </c:pt>
                <c:pt idx="1823">
                  <c:v>112.80618136210947</c:v>
                </c:pt>
                <c:pt idx="1824">
                  <c:v>112.80618136210947</c:v>
                </c:pt>
                <c:pt idx="1825">
                  <c:v>112.80618136210947</c:v>
                </c:pt>
                <c:pt idx="1826">
                  <c:v>112.80618136210947</c:v>
                </c:pt>
                <c:pt idx="1827">
                  <c:v>112.80618136210947</c:v>
                </c:pt>
                <c:pt idx="1828">
                  <c:v>112.80618136210947</c:v>
                </c:pt>
                <c:pt idx="1829">
                  <c:v>112.80618136210947</c:v>
                </c:pt>
                <c:pt idx="1830">
                  <c:v>112.80618136210947</c:v>
                </c:pt>
                <c:pt idx="1831">
                  <c:v>112.80618136210947</c:v>
                </c:pt>
                <c:pt idx="1832">
                  <c:v>112.80618136210947</c:v>
                </c:pt>
                <c:pt idx="1833">
                  <c:v>112.80618136210947</c:v>
                </c:pt>
                <c:pt idx="1834">
                  <c:v>112.80618136210947</c:v>
                </c:pt>
                <c:pt idx="1835">
                  <c:v>112.80618136210947</c:v>
                </c:pt>
                <c:pt idx="1836">
                  <c:v>112.80618136210947</c:v>
                </c:pt>
                <c:pt idx="1837">
                  <c:v>112.80618136210947</c:v>
                </c:pt>
                <c:pt idx="1838">
                  <c:v>112.80618136210947</c:v>
                </c:pt>
                <c:pt idx="1839">
                  <c:v>112.80618136210947</c:v>
                </c:pt>
                <c:pt idx="1840">
                  <c:v>112.80618136210947</c:v>
                </c:pt>
                <c:pt idx="1841">
                  <c:v>112.80618136210947</c:v>
                </c:pt>
                <c:pt idx="1842">
                  <c:v>112.80618136210947</c:v>
                </c:pt>
                <c:pt idx="1843">
                  <c:v>112.80618136210947</c:v>
                </c:pt>
                <c:pt idx="1844">
                  <c:v>112.80618136210947</c:v>
                </c:pt>
                <c:pt idx="1845">
                  <c:v>112.80618136210947</c:v>
                </c:pt>
                <c:pt idx="1846">
                  <c:v>112.80618136210947</c:v>
                </c:pt>
                <c:pt idx="1847">
                  <c:v>112.80618136210947</c:v>
                </c:pt>
                <c:pt idx="1848">
                  <c:v>112.80618136210947</c:v>
                </c:pt>
                <c:pt idx="1849">
                  <c:v>112.80618136210947</c:v>
                </c:pt>
                <c:pt idx="1850">
                  <c:v>112.80618136210947</c:v>
                </c:pt>
                <c:pt idx="1851">
                  <c:v>112.80618136210947</c:v>
                </c:pt>
                <c:pt idx="1852">
                  <c:v>112.80618136210947</c:v>
                </c:pt>
                <c:pt idx="1853">
                  <c:v>112.80618136210947</c:v>
                </c:pt>
                <c:pt idx="1854">
                  <c:v>112.80618136210947</c:v>
                </c:pt>
                <c:pt idx="1855">
                  <c:v>112.80618136210947</c:v>
                </c:pt>
                <c:pt idx="1856">
                  <c:v>112.80618136210947</c:v>
                </c:pt>
                <c:pt idx="1857">
                  <c:v>112.80618136210947</c:v>
                </c:pt>
                <c:pt idx="1858">
                  <c:v>112.80618136210947</c:v>
                </c:pt>
                <c:pt idx="1859">
                  <c:v>112.80618136210947</c:v>
                </c:pt>
                <c:pt idx="1860">
                  <c:v>112.80618136210947</c:v>
                </c:pt>
                <c:pt idx="1861">
                  <c:v>112.80618136210947</c:v>
                </c:pt>
                <c:pt idx="1862">
                  <c:v>112.80618136210947</c:v>
                </c:pt>
                <c:pt idx="1863">
                  <c:v>112.80618136210947</c:v>
                </c:pt>
                <c:pt idx="1864">
                  <c:v>112.80618136210947</c:v>
                </c:pt>
                <c:pt idx="1865">
                  <c:v>112.80618136210947</c:v>
                </c:pt>
                <c:pt idx="1866">
                  <c:v>112.80618136210947</c:v>
                </c:pt>
                <c:pt idx="1867">
                  <c:v>112.80618136210947</c:v>
                </c:pt>
                <c:pt idx="1868">
                  <c:v>112.80618136210947</c:v>
                </c:pt>
                <c:pt idx="1869">
                  <c:v>112.80618136210947</c:v>
                </c:pt>
                <c:pt idx="1870">
                  <c:v>112.80618136210947</c:v>
                </c:pt>
                <c:pt idx="1871">
                  <c:v>112.80618136210947</c:v>
                </c:pt>
                <c:pt idx="1872">
                  <c:v>112.80618136210947</c:v>
                </c:pt>
                <c:pt idx="1873">
                  <c:v>112.80618136210947</c:v>
                </c:pt>
                <c:pt idx="1874">
                  <c:v>112.80618136210947</c:v>
                </c:pt>
                <c:pt idx="1875">
                  <c:v>112.80618136210947</c:v>
                </c:pt>
                <c:pt idx="1876">
                  <c:v>112.80618136210947</c:v>
                </c:pt>
                <c:pt idx="1877">
                  <c:v>112.80618136210947</c:v>
                </c:pt>
                <c:pt idx="1878">
                  <c:v>112.80618136210947</c:v>
                </c:pt>
                <c:pt idx="1879">
                  <c:v>112.80618136210947</c:v>
                </c:pt>
                <c:pt idx="1880">
                  <c:v>112.80618136210947</c:v>
                </c:pt>
                <c:pt idx="1881">
                  <c:v>112.80618136210947</c:v>
                </c:pt>
                <c:pt idx="1882">
                  <c:v>112.80618136210947</c:v>
                </c:pt>
                <c:pt idx="1883">
                  <c:v>112.80618136210947</c:v>
                </c:pt>
                <c:pt idx="1884">
                  <c:v>112.80618136210947</c:v>
                </c:pt>
                <c:pt idx="1885">
                  <c:v>112.80618136210947</c:v>
                </c:pt>
                <c:pt idx="1886">
                  <c:v>112.80618136210947</c:v>
                </c:pt>
                <c:pt idx="1887">
                  <c:v>112.80618136210947</c:v>
                </c:pt>
                <c:pt idx="1888">
                  <c:v>112.80618136210947</c:v>
                </c:pt>
                <c:pt idx="1889">
                  <c:v>112.80618136210947</c:v>
                </c:pt>
                <c:pt idx="1890">
                  <c:v>112.80618136210947</c:v>
                </c:pt>
                <c:pt idx="1891">
                  <c:v>112.80618136210947</c:v>
                </c:pt>
                <c:pt idx="1892">
                  <c:v>112.80618136210947</c:v>
                </c:pt>
                <c:pt idx="1893">
                  <c:v>112.80618136210947</c:v>
                </c:pt>
                <c:pt idx="1894">
                  <c:v>112.80618136210947</c:v>
                </c:pt>
                <c:pt idx="1895">
                  <c:v>112.80618136210947</c:v>
                </c:pt>
                <c:pt idx="1896">
                  <c:v>112.80618136210947</c:v>
                </c:pt>
                <c:pt idx="1897">
                  <c:v>112.80618136210947</c:v>
                </c:pt>
                <c:pt idx="1898">
                  <c:v>112.80618136210947</c:v>
                </c:pt>
                <c:pt idx="1899">
                  <c:v>112.80618136210947</c:v>
                </c:pt>
                <c:pt idx="1900">
                  <c:v>112.80618136210947</c:v>
                </c:pt>
                <c:pt idx="1901">
                  <c:v>112.80618136210947</c:v>
                </c:pt>
                <c:pt idx="1902">
                  <c:v>112.80618136210947</c:v>
                </c:pt>
                <c:pt idx="1903">
                  <c:v>112.80618136210947</c:v>
                </c:pt>
                <c:pt idx="1904">
                  <c:v>112.80618136210947</c:v>
                </c:pt>
                <c:pt idx="1905">
                  <c:v>112.80618136210947</c:v>
                </c:pt>
                <c:pt idx="1906">
                  <c:v>112.80618136210947</c:v>
                </c:pt>
                <c:pt idx="1907">
                  <c:v>112.80618136210947</c:v>
                </c:pt>
                <c:pt idx="1908">
                  <c:v>112.80618136210947</c:v>
                </c:pt>
                <c:pt idx="1909">
                  <c:v>112.80618136210947</c:v>
                </c:pt>
                <c:pt idx="1910">
                  <c:v>112.80618136210947</c:v>
                </c:pt>
                <c:pt idx="1911">
                  <c:v>112.80618136210947</c:v>
                </c:pt>
                <c:pt idx="1912">
                  <c:v>112.80618136210947</c:v>
                </c:pt>
                <c:pt idx="1913">
                  <c:v>112.80618136210947</c:v>
                </c:pt>
                <c:pt idx="1914">
                  <c:v>112.80618136210947</c:v>
                </c:pt>
                <c:pt idx="1915">
                  <c:v>112.80618136210947</c:v>
                </c:pt>
                <c:pt idx="1916">
                  <c:v>112.80618136210947</c:v>
                </c:pt>
                <c:pt idx="1917">
                  <c:v>112.80618136210947</c:v>
                </c:pt>
                <c:pt idx="1918">
                  <c:v>112.80618136210947</c:v>
                </c:pt>
                <c:pt idx="1919">
                  <c:v>112.80618136210947</c:v>
                </c:pt>
                <c:pt idx="1920">
                  <c:v>112.80618136210947</c:v>
                </c:pt>
                <c:pt idx="1921">
                  <c:v>112.80618136210947</c:v>
                </c:pt>
                <c:pt idx="1922">
                  <c:v>112.80618136210947</c:v>
                </c:pt>
                <c:pt idx="1923">
                  <c:v>112.80618136210947</c:v>
                </c:pt>
                <c:pt idx="1924">
                  <c:v>112.80618136210947</c:v>
                </c:pt>
                <c:pt idx="1925">
                  <c:v>112.80618136210947</c:v>
                </c:pt>
                <c:pt idx="1926">
                  <c:v>112.80618136210947</c:v>
                </c:pt>
                <c:pt idx="1927">
                  <c:v>112.80618136210947</c:v>
                </c:pt>
                <c:pt idx="1928">
                  <c:v>112.80618136210947</c:v>
                </c:pt>
                <c:pt idx="1929">
                  <c:v>112.80618136210947</c:v>
                </c:pt>
                <c:pt idx="1930">
                  <c:v>112.80618136210947</c:v>
                </c:pt>
                <c:pt idx="1931">
                  <c:v>112.80618136210947</c:v>
                </c:pt>
                <c:pt idx="1932">
                  <c:v>112.80618136210947</c:v>
                </c:pt>
                <c:pt idx="1933">
                  <c:v>112.80618136210947</c:v>
                </c:pt>
                <c:pt idx="1934">
                  <c:v>112.80618136210947</c:v>
                </c:pt>
                <c:pt idx="1935">
                  <c:v>112.80618136210947</c:v>
                </c:pt>
                <c:pt idx="1936">
                  <c:v>112.80618136210947</c:v>
                </c:pt>
                <c:pt idx="1937">
                  <c:v>112.80618136210947</c:v>
                </c:pt>
                <c:pt idx="1938">
                  <c:v>112.80618136210947</c:v>
                </c:pt>
                <c:pt idx="1939">
                  <c:v>112.80618136210947</c:v>
                </c:pt>
                <c:pt idx="1940">
                  <c:v>112.80618136210947</c:v>
                </c:pt>
                <c:pt idx="1941">
                  <c:v>112.80618136210947</c:v>
                </c:pt>
                <c:pt idx="1942">
                  <c:v>112.80618136210947</c:v>
                </c:pt>
                <c:pt idx="1943">
                  <c:v>112.80618136210947</c:v>
                </c:pt>
                <c:pt idx="1944">
                  <c:v>112.80618136210947</c:v>
                </c:pt>
                <c:pt idx="1945">
                  <c:v>112.80618136210947</c:v>
                </c:pt>
                <c:pt idx="1946">
                  <c:v>112.80618136210947</c:v>
                </c:pt>
                <c:pt idx="1947">
                  <c:v>112.80618136210947</c:v>
                </c:pt>
                <c:pt idx="1948">
                  <c:v>112.80618136210947</c:v>
                </c:pt>
                <c:pt idx="1949">
                  <c:v>112.80618136210947</c:v>
                </c:pt>
                <c:pt idx="1950">
                  <c:v>112.80618136210947</c:v>
                </c:pt>
                <c:pt idx="1951">
                  <c:v>112.80618136210947</c:v>
                </c:pt>
                <c:pt idx="1952">
                  <c:v>112.80618136210947</c:v>
                </c:pt>
                <c:pt idx="1953">
                  <c:v>112.80618136210947</c:v>
                </c:pt>
                <c:pt idx="1954">
                  <c:v>112.80618136210947</c:v>
                </c:pt>
                <c:pt idx="1955">
                  <c:v>112.80618136210947</c:v>
                </c:pt>
                <c:pt idx="1956">
                  <c:v>112.80618136210947</c:v>
                </c:pt>
                <c:pt idx="1957">
                  <c:v>112.80618136210947</c:v>
                </c:pt>
                <c:pt idx="1958">
                  <c:v>112.80618136210947</c:v>
                </c:pt>
                <c:pt idx="1959">
                  <c:v>112.80618136210947</c:v>
                </c:pt>
                <c:pt idx="1960">
                  <c:v>112.80618136210947</c:v>
                </c:pt>
                <c:pt idx="1961">
                  <c:v>112.80618136210947</c:v>
                </c:pt>
                <c:pt idx="1962">
                  <c:v>112.80618136210947</c:v>
                </c:pt>
                <c:pt idx="1963">
                  <c:v>112.80618136210947</c:v>
                </c:pt>
                <c:pt idx="1964">
                  <c:v>112.80618136210947</c:v>
                </c:pt>
                <c:pt idx="1965">
                  <c:v>112.80618136210947</c:v>
                </c:pt>
                <c:pt idx="1966">
                  <c:v>112.80618136210947</c:v>
                </c:pt>
                <c:pt idx="1967">
                  <c:v>112.80618136210947</c:v>
                </c:pt>
                <c:pt idx="1968">
                  <c:v>112.80618136210947</c:v>
                </c:pt>
                <c:pt idx="1969">
                  <c:v>112.80618136210947</c:v>
                </c:pt>
                <c:pt idx="1970">
                  <c:v>112.80618136210947</c:v>
                </c:pt>
                <c:pt idx="1971">
                  <c:v>112.80618136210947</c:v>
                </c:pt>
                <c:pt idx="1972">
                  <c:v>112.80618136210947</c:v>
                </c:pt>
                <c:pt idx="1973">
                  <c:v>112.80618136210947</c:v>
                </c:pt>
                <c:pt idx="1974">
                  <c:v>112.80618136210947</c:v>
                </c:pt>
                <c:pt idx="1975">
                  <c:v>112.80618136210947</c:v>
                </c:pt>
                <c:pt idx="1976">
                  <c:v>112.80618136210947</c:v>
                </c:pt>
                <c:pt idx="1977">
                  <c:v>112.80618136210947</c:v>
                </c:pt>
                <c:pt idx="1978">
                  <c:v>112.80618136210947</c:v>
                </c:pt>
                <c:pt idx="1979">
                  <c:v>112.80618136210947</c:v>
                </c:pt>
                <c:pt idx="1980">
                  <c:v>112.80618136210947</c:v>
                </c:pt>
                <c:pt idx="1981">
                  <c:v>112.80618136210947</c:v>
                </c:pt>
                <c:pt idx="1982">
                  <c:v>112.80618136210947</c:v>
                </c:pt>
                <c:pt idx="1983">
                  <c:v>112.80618136210947</c:v>
                </c:pt>
                <c:pt idx="1984">
                  <c:v>112.80618136210947</c:v>
                </c:pt>
                <c:pt idx="1985">
                  <c:v>112.80618136210947</c:v>
                </c:pt>
                <c:pt idx="1986">
                  <c:v>112.80618136210947</c:v>
                </c:pt>
                <c:pt idx="1987">
                  <c:v>112.80618136210947</c:v>
                </c:pt>
                <c:pt idx="1988">
                  <c:v>112.80618136210947</c:v>
                </c:pt>
                <c:pt idx="1989">
                  <c:v>112.80618136210947</c:v>
                </c:pt>
                <c:pt idx="1990">
                  <c:v>112.80618136210947</c:v>
                </c:pt>
                <c:pt idx="1991">
                  <c:v>112.80618136210947</c:v>
                </c:pt>
                <c:pt idx="1992">
                  <c:v>112.80618136210947</c:v>
                </c:pt>
                <c:pt idx="1993">
                  <c:v>112.80618136210947</c:v>
                </c:pt>
                <c:pt idx="1994">
                  <c:v>112.80618136210947</c:v>
                </c:pt>
                <c:pt idx="1995">
                  <c:v>112.80618136210947</c:v>
                </c:pt>
                <c:pt idx="1996">
                  <c:v>112.80618136210947</c:v>
                </c:pt>
                <c:pt idx="1997">
                  <c:v>112.80618136210947</c:v>
                </c:pt>
                <c:pt idx="1998">
                  <c:v>112.80618136210947</c:v>
                </c:pt>
                <c:pt idx="1999">
                  <c:v>112.80618136210947</c:v>
                </c:pt>
                <c:pt idx="2000">
                  <c:v>112.80618136210947</c:v>
                </c:pt>
                <c:pt idx="2001">
                  <c:v>112.80618136210947</c:v>
                </c:pt>
                <c:pt idx="2002">
                  <c:v>112.80618136210947</c:v>
                </c:pt>
                <c:pt idx="2003">
                  <c:v>112.80618136210947</c:v>
                </c:pt>
                <c:pt idx="2004">
                  <c:v>112.80618136210947</c:v>
                </c:pt>
                <c:pt idx="2005">
                  <c:v>112.80618136210947</c:v>
                </c:pt>
                <c:pt idx="2006">
                  <c:v>112.80618136210947</c:v>
                </c:pt>
                <c:pt idx="2007">
                  <c:v>112.80618136210947</c:v>
                </c:pt>
                <c:pt idx="2008">
                  <c:v>112.80618136210947</c:v>
                </c:pt>
                <c:pt idx="2009">
                  <c:v>112.80618136210947</c:v>
                </c:pt>
                <c:pt idx="2010">
                  <c:v>112.80618136210947</c:v>
                </c:pt>
                <c:pt idx="2011">
                  <c:v>112.80618136210947</c:v>
                </c:pt>
                <c:pt idx="2012">
                  <c:v>112.80618136210947</c:v>
                </c:pt>
                <c:pt idx="2013">
                  <c:v>112.80618136210947</c:v>
                </c:pt>
                <c:pt idx="2014">
                  <c:v>112.80618136210947</c:v>
                </c:pt>
                <c:pt idx="2015">
                  <c:v>112.80618136210947</c:v>
                </c:pt>
                <c:pt idx="2016">
                  <c:v>112.80618136210947</c:v>
                </c:pt>
                <c:pt idx="2017">
                  <c:v>112.80618136210947</c:v>
                </c:pt>
                <c:pt idx="2018">
                  <c:v>112.80618136210947</c:v>
                </c:pt>
                <c:pt idx="2019">
                  <c:v>112.80618136210947</c:v>
                </c:pt>
                <c:pt idx="2020">
                  <c:v>112.80618136210947</c:v>
                </c:pt>
                <c:pt idx="2021">
                  <c:v>112.80618136210947</c:v>
                </c:pt>
                <c:pt idx="2022">
                  <c:v>112.80618136210947</c:v>
                </c:pt>
                <c:pt idx="2023">
                  <c:v>112.80618136210947</c:v>
                </c:pt>
                <c:pt idx="2024">
                  <c:v>112.80618136210947</c:v>
                </c:pt>
                <c:pt idx="2025">
                  <c:v>112.80618136210947</c:v>
                </c:pt>
                <c:pt idx="2026">
                  <c:v>112.80618136210947</c:v>
                </c:pt>
                <c:pt idx="2027">
                  <c:v>112.80618136210947</c:v>
                </c:pt>
                <c:pt idx="2028">
                  <c:v>112.80618136210947</c:v>
                </c:pt>
                <c:pt idx="2029">
                  <c:v>112.80618136210947</c:v>
                </c:pt>
                <c:pt idx="2030">
                  <c:v>112.80618136210947</c:v>
                </c:pt>
                <c:pt idx="2031">
                  <c:v>112.80618136210947</c:v>
                </c:pt>
                <c:pt idx="2032">
                  <c:v>112.80618136210947</c:v>
                </c:pt>
                <c:pt idx="2033">
                  <c:v>112.80618136210947</c:v>
                </c:pt>
                <c:pt idx="2034">
                  <c:v>112.80618136210947</c:v>
                </c:pt>
                <c:pt idx="2035">
                  <c:v>112.80618136210947</c:v>
                </c:pt>
                <c:pt idx="2036">
                  <c:v>112.80618136210947</c:v>
                </c:pt>
                <c:pt idx="2037">
                  <c:v>112.80618136210947</c:v>
                </c:pt>
                <c:pt idx="2038">
                  <c:v>112.80618136210947</c:v>
                </c:pt>
                <c:pt idx="2039">
                  <c:v>112.80618136210947</c:v>
                </c:pt>
                <c:pt idx="2040">
                  <c:v>112.80618136210947</c:v>
                </c:pt>
                <c:pt idx="2041">
                  <c:v>112.80618136210947</c:v>
                </c:pt>
                <c:pt idx="2042">
                  <c:v>112.80618136210947</c:v>
                </c:pt>
                <c:pt idx="2043">
                  <c:v>112.80618136210947</c:v>
                </c:pt>
                <c:pt idx="2044">
                  <c:v>112.80618136210947</c:v>
                </c:pt>
                <c:pt idx="2045">
                  <c:v>112.80618136210947</c:v>
                </c:pt>
                <c:pt idx="2046">
                  <c:v>112.80618136210947</c:v>
                </c:pt>
                <c:pt idx="2047">
                  <c:v>112.80618136210947</c:v>
                </c:pt>
                <c:pt idx="2048">
                  <c:v>112.80618136210947</c:v>
                </c:pt>
                <c:pt idx="2049">
                  <c:v>112.80618136210947</c:v>
                </c:pt>
                <c:pt idx="2050">
                  <c:v>112.80618136210947</c:v>
                </c:pt>
                <c:pt idx="2051">
                  <c:v>112.80618136210947</c:v>
                </c:pt>
                <c:pt idx="2052">
                  <c:v>112.80618136210947</c:v>
                </c:pt>
                <c:pt idx="2053">
                  <c:v>112.80618136210947</c:v>
                </c:pt>
                <c:pt idx="2054">
                  <c:v>112.80618136210947</c:v>
                </c:pt>
                <c:pt idx="2055">
                  <c:v>112.80618136210947</c:v>
                </c:pt>
                <c:pt idx="2056">
                  <c:v>112.80618136210947</c:v>
                </c:pt>
                <c:pt idx="2057">
                  <c:v>112.80618136210947</c:v>
                </c:pt>
                <c:pt idx="2058">
                  <c:v>112.80618136210947</c:v>
                </c:pt>
                <c:pt idx="2059">
                  <c:v>112.80618136210947</c:v>
                </c:pt>
                <c:pt idx="2060">
                  <c:v>112.80618136210947</c:v>
                </c:pt>
                <c:pt idx="2061">
                  <c:v>112.80618136210947</c:v>
                </c:pt>
                <c:pt idx="2062">
                  <c:v>112.80618136210947</c:v>
                </c:pt>
                <c:pt idx="2063">
                  <c:v>112.80618136210947</c:v>
                </c:pt>
                <c:pt idx="2064">
                  <c:v>112.80618136210947</c:v>
                </c:pt>
                <c:pt idx="2065">
                  <c:v>112.80618136210947</c:v>
                </c:pt>
                <c:pt idx="2066">
                  <c:v>112.80618136210947</c:v>
                </c:pt>
                <c:pt idx="2067">
                  <c:v>112.80618136210947</c:v>
                </c:pt>
                <c:pt idx="2068">
                  <c:v>112.80618136210947</c:v>
                </c:pt>
                <c:pt idx="2069">
                  <c:v>112.80618136210947</c:v>
                </c:pt>
                <c:pt idx="2070">
                  <c:v>112.80618136210947</c:v>
                </c:pt>
                <c:pt idx="2071">
                  <c:v>112.80618136210947</c:v>
                </c:pt>
                <c:pt idx="2072">
                  <c:v>112.80618136210947</c:v>
                </c:pt>
                <c:pt idx="2073">
                  <c:v>112.80618136210947</c:v>
                </c:pt>
                <c:pt idx="2074">
                  <c:v>112.80618136210947</c:v>
                </c:pt>
                <c:pt idx="2075">
                  <c:v>112.80618136210947</c:v>
                </c:pt>
                <c:pt idx="2076">
                  <c:v>112.80618136210947</c:v>
                </c:pt>
                <c:pt idx="2077">
                  <c:v>112.80618136210947</c:v>
                </c:pt>
                <c:pt idx="2078">
                  <c:v>112.80618136210947</c:v>
                </c:pt>
                <c:pt idx="2079">
                  <c:v>112.80618136210947</c:v>
                </c:pt>
                <c:pt idx="2080">
                  <c:v>112.80618136210947</c:v>
                </c:pt>
                <c:pt idx="2081">
                  <c:v>112.80618136210947</c:v>
                </c:pt>
                <c:pt idx="2082">
                  <c:v>112.80618136210947</c:v>
                </c:pt>
                <c:pt idx="2083">
                  <c:v>112.80618136210947</c:v>
                </c:pt>
                <c:pt idx="2084">
                  <c:v>112.80618136210947</c:v>
                </c:pt>
                <c:pt idx="2085">
                  <c:v>112.80618136210947</c:v>
                </c:pt>
                <c:pt idx="2086">
                  <c:v>112.80618136210947</c:v>
                </c:pt>
                <c:pt idx="2087">
                  <c:v>112.80618136210947</c:v>
                </c:pt>
                <c:pt idx="2088">
                  <c:v>112.80618136210947</c:v>
                </c:pt>
                <c:pt idx="2089">
                  <c:v>112.80618136210947</c:v>
                </c:pt>
                <c:pt idx="2090">
                  <c:v>112.80618136210947</c:v>
                </c:pt>
                <c:pt idx="2091">
                  <c:v>112.80618136210947</c:v>
                </c:pt>
                <c:pt idx="2092">
                  <c:v>112.80618136210947</c:v>
                </c:pt>
                <c:pt idx="2093">
                  <c:v>112.80618136210947</c:v>
                </c:pt>
                <c:pt idx="2094">
                  <c:v>112.80618136210947</c:v>
                </c:pt>
                <c:pt idx="2095">
                  <c:v>112.80618136210947</c:v>
                </c:pt>
                <c:pt idx="2096">
                  <c:v>112.80618136210947</c:v>
                </c:pt>
                <c:pt idx="2097">
                  <c:v>112.80618136210947</c:v>
                </c:pt>
                <c:pt idx="2098">
                  <c:v>112.80618136210947</c:v>
                </c:pt>
                <c:pt idx="2099">
                  <c:v>112.80618136210947</c:v>
                </c:pt>
                <c:pt idx="2100">
                  <c:v>112.80618136210947</c:v>
                </c:pt>
                <c:pt idx="2101">
                  <c:v>112.80618136210947</c:v>
                </c:pt>
                <c:pt idx="2102">
                  <c:v>112.80618136210947</c:v>
                </c:pt>
                <c:pt idx="2103">
                  <c:v>112.80618136210947</c:v>
                </c:pt>
                <c:pt idx="2104">
                  <c:v>112.80618136210947</c:v>
                </c:pt>
                <c:pt idx="2105">
                  <c:v>112.80618136210947</c:v>
                </c:pt>
                <c:pt idx="2106">
                  <c:v>112.80618136210947</c:v>
                </c:pt>
                <c:pt idx="2107">
                  <c:v>112.80618136210947</c:v>
                </c:pt>
                <c:pt idx="2108">
                  <c:v>112.80618136210947</c:v>
                </c:pt>
                <c:pt idx="2109">
                  <c:v>112.80618136210947</c:v>
                </c:pt>
                <c:pt idx="2110">
                  <c:v>112.80618136210947</c:v>
                </c:pt>
                <c:pt idx="2111">
                  <c:v>112.80618136210947</c:v>
                </c:pt>
                <c:pt idx="2112">
                  <c:v>112.80618136210947</c:v>
                </c:pt>
                <c:pt idx="2113">
                  <c:v>112.80618136210947</c:v>
                </c:pt>
                <c:pt idx="2114">
                  <c:v>112.80618136210947</c:v>
                </c:pt>
                <c:pt idx="2115">
                  <c:v>112.80618136210947</c:v>
                </c:pt>
                <c:pt idx="2116">
                  <c:v>112.80618136210947</c:v>
                </c:pt>
                <c:pt idx="2117">
                  <c:v>112.80618136210947</c:v>
                </c:pt>
                <c:pt idx="2118">
                  <c:v>112.80618136210947</c:v>
                </c:pt>
                <c:pt idx="2119">
                  <c:v>112.80618136210947</c:v>
                </c:pt>
                <c:pt idx="2120">
                  <c:v>112.80618136210947</c:v>
                </c:pt>
                <c:pt idx="2121">
                  <c:v>112.80618136210947</c:v>
                </c:pt>
                <c:pt idx="2122">
                  <c:v>112.80618136210947</c:v>
                </c:pt>
                <c:pt idx="2123">
                  <c:v>112.80618136210947</c:v>
                </c:pt>
                <c:pt idx="2124">
                  <c:v>112.80618136210947</c:v>
                </c:pt>
                <c:pt idx="2125">
                  <c:v>112.80618136210947</c:v>
                </c:pt>
                <c:pt idx="2126">
                  <c:v>112.80618136210947</c:v>
                </c:pt>
                <c:pt idx="2127">
                  <c:v>112.80618136210947</c:v>
                </c:pt>
                <c:pt idx="2128">
                  <c:v>112.80618136210947</c:v>
                </c:pt>
                <c:pt idx="2129">
                  <c:v>112.80618136210947</c:v>
                </c:pt>
                <c:pt idx="2130">
                  <c:v>112.80618136210947</c:v>
                </c:pt>
                <c:pt idx="2131">
                  <c:v>112.80618136210947</c:v>
                </c:pt>
                <c:pt idx="2132">
                  <c:v>112.80618136210947</c:v>
                </c:pt>
                <c:pt idx="2133">
                  <c:v>112.80618136210947</c:v>
                </c:pt>
                <c:pt idx="2134">
                  <c:v>112.80618136210947</c:v>
                </c:pt>
                <c:pt idx="2135">
                  <c:v>112.80618136210947</c:v>
                </c:pt>
                <c:pt idx="2136">
                  <c:v>112.80618136210947</c:v>
                </c:pt>
                <c:pt idx="2137">
                  <c:v>112.80618136210947</c:v>
                </c:pt>
                <c:pt idx="2138">
                  <c:v>112.80618136210947</c:v>
                </c:pt>
                <c:pt idx="2139">
                  <c:v>112.80618136210947</c:v>
                </c:pt>
                <c:pt idx="2140">
                  <c:v>112.80618136210947</c:v>
                </c:pt>
                <c:pt idx="2141">
                  <c:v>112.80618136210947</c:v>
                </c:pt>
                <c:pt idx="2142">
                  <c:v>112.80618136210947</c:v>
                </c:pt>
                <c:pt idx="2143">
                  <c:v>112.80618136210947</c:v>
                </c:pt>
                <c:pt idx="2144">
                  <c:v>112.80618136210947</c:v>
                </c:pt>
                <c:pt idx="2145">
                  <c:v>112.80618136210947</c:v>
                </c:pt>
                <c:pt idx="2146">
                  <c:v>112.80618136210947</c:v>
                </c:pt>
                <c:pt idx="2147">
                  <c:v>112.80618136210947</c:v>
                </c:pt>
                <c:pt idx="2148">
                  <c:v>112.80618136210947</c:v>
                </c:pt>
                <c:pt idx="2149">
                  <c:v>112.80618136210947</c:v>
                </c:pt>
                <c:pt idx="2150">
                  <c:v>112.80618136210947</c:v>
                </c:pt>
                <c:pt idx="2151">
                  <c:v>112.80618136210947</c:v>
                </c:pt>
                <c:pt idx="2152">
                  <c:v>112.80618136210947</c:v>
                </c:pt>
                <c:pt idx="2153">
                  <c:v>112.80618136210947</c:v>
                </c:pt>
                <c:pt idx="2154">
                  <c:v>112.80618136210947</c:v>
                </c:pt>
                <c:pt idx="2155">
                  <c:v>112.80618136210947</c:v>
                </c:pt>
                <c:pt idx="2156">
                  <c:v>112.80618136210947</c:v>
                </c:pt>
                <c:pt idx="2157">
                  <c:v>112.80618136210947</c:v>
                </c:pt>
                <c:pt idx="2158">
                  <c:v>112.80618136210947</c:v>
                </c:pt>
                <c:pt idx="2159">
                  <c:v>112.80618136210947</c:v>
                </c:pt>
                <c:pt idx="2160">
                  <c:v>112.80618136210947</c:v>
                </c:pt>
                <c:pt idx="2161">
                  <c:v>112.80618136210947</c:v>
                </c:pt>
                <c:pt idx="2162">
                  <c:v>112.80618136210947</c:v>
                </c:pt>
                <c:pt idx="2163">
                  <c:v>112.80618136210947</c:v>
                </c:pt>
                <c:pt idx="2164">
                  <c:v>112.80618136210947</c:v>
                </c:pt>
                <c:pt idx="2165">
                  <c:v>112.80618136210947</c:v>
                </c:pt>
                <c:pt idx="2166">
                  <c:v>112.80618136210947</c:v>
                </c:pt>
                <c:pt idx="2167">
                  <c:v>112.80618136210947</c:v>
                </c:pt>
                <c:pt idx="2168">
                  <c:v>112.80618136210947</c:v>
                </c:pt>
                <c:pt idx="2169">
                  <c:v>112.80618136210947</c:v>
                </c:pt>
                <c:pt idx="2170">
                  <c:v>112.80618136210947</c:v>
                </c:pt>
                <c:pt idx="2171">
                  <c:v>112.80618136210947</c:v>
                </c:pt>
                <c:pt idx="2172">
                  <c:v>112.80618136210947</c:v>
                </c:pt>
                <c:pt idx="2173">
                  <c:v>112.80618136210947</c:v>
                </c:pt>
                <c:pt idx="2174">
                  <c:v>112.80618136210947</c:v>
                </c:pt>
                <c:pt idx="2175">
                  <c:v>112.80618136210947</c:v>
                </c:pt>
                <c:pt idx="2176">
                  <c:v>112.80618136210947</c:v>
                </c:pt>
                <c:pt idx="2177">
                  <c:v>112.80618136210947</c:v>
                </c:pt>
                <c:pt idx="2178">
                  <c:v>112.80618136210947</c:v>
                </c:pt>
                <c:pt idx="2179">
                  <c:v>112.80618136210947</c:v>
                </c:pt>
                <c:pt idx="2180">
                  <c:v>112.80618136210947</c:v>
                </c:pt>
                <c:pt idx="2181">
                  <c:v>112.80618136210947</c:v>
                </c:pt>
                <c:pt idx="2182">
                  <c:v>112.80618136210947</c:v>
                </c:pt>
                <c:pt idx="2183">
                  <c:v>112.80618136210947</c:v>
                </c:pt>
                <c:pt idx="2184">
                  <c:v>112.80618136210947</c:v>
                </c:pt>
                <c:pt idx="2185">
                  <c:v>112.80618136210947</c:v>
                </c:pt>
                <c:pt idx="2186">
                  <c:v>112.80618136210947</c:v>
                </c:pt>
                <c:pt idx="2187">
                  <c:v>112.80618136210947</c:v>
                </c:pt>
                <c:pt idx="2188">
                  <c:v>112.80618136210947</c:v>
                </c:pt>
                <c:pt idx="2189">
                  <c:v>112.80618136210947</c:v>
                </c:pt>
                <c:pt idx="2190">
                  <c:v>112.80618136210947</c:v>
                </c:pt>
                <c:pt idx="2191">
                  <c:v>112.80618136210947</c:v>
                </c:pt>
                <c:pt idx="2192">
                  <c:v>112.80618136210947</c:v>
                </c:pt>
                <c:pt idx="2193">
                  <c:v>112.80618136210947</c:v>
                </c:pt>
                <c:pt idx="2194">
                  <c:v>112.80618136210947</c:v>
                </c:pt>
                <c:pt idx="2195">
                  <c:v>112.80618136210947</c:v>
                </c:pt>
                <c:pt idx="2196">
                  <c:v>112.80618136210947</c:v>
                </c:pt>
                <c:pt idx="2197">
                  <c:v>112.80618136210947</c:v>
                </c:pt>
                <c:pt idx="2198">
                  <c:v>112.80618136210947</c:v>
                </c:pt>
                <c:pt idx="2199">
                  <c:v>112.80618136210947</c:v>
                </c:pt>
                <c:pt idx="2200">
                  <c:v>112.80618136210947</c:v>
                </c:pt>
                <c:pt idx="2201">
                  <c:v>112.80618136210947</c:v>
                </c:pt>
                <c:pt idx="2202">
                  <c:v>112.80618136210947</c:v>
                </c:pt>
                <c:pt idx="2203">
                  <c:v>112.80618136210947</c:v>
                </c:pt>
                <c:pt idx="2204">
                  <c:v>112.80618136210947</c:v>
                </c:pt>
                <c:pt idx="2205">
                  <c:v>112.80618136210947</c:v>
                </c:pt>
                <c:pt idx="2206">
                  <c:v>112.80618136210947</c:v>
                </c:pt>
                <c:pt idx="2207">
                  <c:v>112.80618136210947</c:v>
                </c:pt>
                <c:pt idx="2208">
                  <c:v>112.80618136210947</c:v>
                </c:pt>
                <c:pt idx="2209">
                  <c:v>112.80618136210947</c:v>
                </c:pt>
                <c:pt idx="2210">
                  <c:v>112.80618136210947</c:v>
                </c:pt>
                <c:pt idx="2211">
                  <c:v>112.80618136210947</c:v>
                </c:pt>
                <c:pt idx="2212">
                  <c:v>112.80618136210947</c:v>
                </c:pt>
                <c:pt idx="2213">
                  <c:v>112.80618136210947</c:v>
                </c:pt>
                <c:pt idx="2214">
                  <c:v>112.80618136210947</c:v>
                </c:pt>
                <c:pt idx="2215">
                  <c:v>112.80618136210947</c:v>
                </c:pt>
                <c:pt idx="2216">
                  <c:v>112.80618136210947</c:v>
                </c:pt>
                <c:pt idx="2217">
                  <c:v>112.80618136210947</c:v>
                </c:pt>
                <c:pt idx="2218">
                  <c:v>112.80618136210947</c:v>
                </c:pt>
                <c:pt idx="2219">
                  <c:v>112.80618136210947</c:v>
                </c:pt>
                <c:pt idx="2220">
                  <c:v>112.80618136210947</c:v>
                </c:pt>
                <c:pt idx="2221">
                  <c:v>112.80618136210947</c:v>
                </c:pt>
                <c:pt idx="2222">
                  <c:v>112.80618136210947</c:v>
                </c:pt>
                <c:pt idx="2223">
                  <c:v>112.80618136210947</c:v>
                </c:pt>
                <c:pt idx="2224">
                  <c:v>112.80618136210947</c:v>
                </c:pt>
                <c:pt idx="2225">
                  <c:v>112.80618136210947</c:v>
                </c:pt>
                <c:pt idx="2226">
                  <c:v>112.80618136210947</c:v>
                </c:pt>
                <c:pt idx="2227">
                  <c:v>112.80618136210947</c:v>
                </c:pt>
                <c:pt idx="2228">
                  <c:v>112.80618136210947</c:v>
                </c:pt>
                <c:pt idx="2229">
                  <c:v>112.80618136210947</c:v>
                </c:pt>
                <c:pt idx="2230">
                  <c:v>112.80618136210947</c:v>
                </c:pt>
                <c:pt idx="2231">
                  <c:v>112.80618136210947</c:v>
                </c:pt>
                <c:pt idx="2232">
                  <c:v>112.80618136210947</c:v>
                </c:pt>
                <c:pt idx="2233">
                  <c:v>112.80618136210947</c:v>
                </c:pt>
                <c:pt idx="2234">
                  <c:v>112.80618136210947</c:v>
                </c:pt>
                <c:pt idx="2235">
                  <c:v>112.80618136210947</c:v>
                </c:pt>
                <c:pt idx="2236">
                  <c:v>112.80618136210947</c:v>
                </c:pt>
                <c:pt idx="2237">
                  <c:v>112.80618136210947</c:v>
                </c:pt>
                <c:pt idx="2238">
                  <c:v>112.80618136210947</c:v>
                </c:pt>
                <c:pt idx="2239">
                  <c:v>112.80618136210947</c:v>
                </c:pt>
                <c:pt idx="2240">
                  <c:v>112.80618136210947</c:v>
                </c:pt>
                <c:pt idx="2241">
                  <c:v>112.80618136210947</c:v>
                </c:pt>
                <c:pt idx="2242">
                  <c:v>112.80618136210947</c:v>
                </c:pt>
                <c:pt idx="2243">
                  <c:v>112.80618136210947</c:v>
                </c:pt>
                <c:pt idx="2244">
                  <c:v>112.80618136210947</c:v>
                </c:pt>
                <c:pt idx="2245">
                  <c:v>112.80618136210947</c:v>
                </c:pt>
                <c:pt idx="2246">
                  <c:v>112.80618136210947</c:v>
                </c:pt>
                <c:pt idx="2247">
                  <c:v>112.80618136210947</c:v>
                </c:pt>
                <c:pt idx="2248">
                  <c:v>112.80618136210947</c:v>
                </c:pt>
                <c:pt idx="2249">
                  <c:v>112.80618136210947</c:v>
                </c:pt>
                <c:pt idx="2250">
                  <c:v>112.80618136210947</c:v>
                </c:pt>
                <c:pt idx="2251">
                  <c:v>112.80618136210947</c:v>
                </c:pt>
                <c:pt idx="2252">
                  <c:v>112.80618136210947</c:v>
                </c:pt>
                <c:pt idx="2253">
                  <c:v>112.80618136210947</c:v>
                </c:pt>
                <c:pt idx="2254">
                  <c:v>112.80618136210947</c:v>
                </c:pt>
                <c:pt idx="2255">
                  <c:v>112.80618136210947</c:v>
                </c:pt>
                <c:pt idx="2256">
                  <c:v>112.80618136210947</c:v>
                </c:pt>
                <c:pt idx="2257">
                  <c:v>112.80618136210947</c:v>
                </c:pt>
                <c:pt idx="2258">
                  <c:v>112.80618136210947</c:v>
                </c:pt>
                <c:pt idx="2259">
                  <c:v>112.80618136210947</c:v>
                </c:pt>
                <c:pt idx="2260">
                  <c:v>112.80618136210947</c:v>
                </c:pt>
                <c:pt idx="2261">
                  <c:v>112.80618136210947</c:v>
                </c:pt>
                <c:pt idx="2262">
                  <c:v>112.80618136210947</c:v>
                </c:pt>
                <c:pt idx="2263">
                  <c:v>112.80618136210947</c:v>
                </c:pt>
                <c:pt idx="2264">
                  <c:v>112.80618136210947</c:v>
                </c:pt>
                <c:pt idx="2265">
                  <c:v>112.80618136210947</c:v>
                </c:pt>
                <c:pt idx="2266">
                  <c:v>112.80618136210947</c:v>
                </c:pt>
                <c:pt idx="2267">
                  <c:v>112.7836855390411</c:v>
                </c:pt>
                <c:pt idx="2268">
                  <c:v>112.26598197564404</c:v>
                </c:pt>
                <c:pt idx="2269">
                  <c:v>111.8829587963547</c:v>
                </c:pt>
                <c:pt idx="2270">
                  <c:v>111.38680949796279</c:v>
                </c:pt>
                <c:pt idx="2271">
                  <c:v>111.34167870031081</c:v>
                </c:pt>
                <c:pt idx="2272">
                  <c:v>110.98047488489875</c:v>
                </c:pt>
                <c:pt idx="2273">
                  <c:v>110.50596923350717</c:v>
                </c:pt>
                <c:pt idx="2274">
                  <c:v>110.52857475266056</c:v>
                </c:pt>
                <c:pt idx="2275">
                  <c:v>110.57378477526287</c:v>
                </c:pt>
                <c:pt idx="2276">
                  <c:v>110.59638826300728</c:v>
                </c:pt>
                <c:pt idx="2277">
                  <c:v>110.66419161630907</c:v>
                </c:pt>
                <c:pt idx="2278">
                  <c:v>110.18936195518482</c:v>
                </c:pt>
                <c:pt idx="2279">
                  <c:v>110.27984294265889</c:v>
                </c:pt>
                <c:pt idx="2280">
                  <c:v>109.96308330866287</c:v>
                </c:pt>
                <c:pt idx="2281">
                  <c:v>110.07623583608222</c:v>
                </c:pt>
                <c:pt idx="2282">
                  <c:v>110.27984294265889</c:v>
                </c:pt>
                <c:pt idx="2283">
                  <c:v>109.91781437520009</c:v>
                </c:pt>
                <c:pt idx="2284">
                  <c:v>109.64610834531476</c:v>
                </c:pt>
                <c:pt idx="2285">
                  <c:v>109.66875652405676</c:v>
                </c:pt>
                <c:pt idx="2286">
                  <c:v>109.6914026713898</c:v>
                </c:pt>
                <c:pt idx="2287">
                  <c:v>109.66875652405676</c:v>
                </c:pt>
                <c:pt idx="2288">
                  <c:v>109.14756909425532</c:v>
                </c:pt>
                <c:pt idx="2289">
                  <c:v>109.01151243056219</c:v>
                </c:pt>
                <c:pt idx="2290">
                  <c:v>108.78466295811623</c:v>
                </c:pt>
                <c:pt idx="2291">
                  <c:v>108.80735278074239</c:v>
                </c:pt>
                <c:pt idx="2292">
                  <c:v>108.23977507972002</c:v>
                </c:pt>
                <c:pt idx="2293">
                  <c:v>108.28520652590136</c:v>
                </c:pt>
                <c:pt idx="2294">
                  <c:v>108.37605621410567</c:v>
                </c:pt>
                <c:pt idx="2295">
                  <c:v>108.39876635082165</c:v>
                </c:pt>
                <c:pt idx="2296">
                  <c:v>107.96709498922773</c:v>
                </c:pt>
                <c:pt idx="2297">
                  <c:v>107.64876812320199</c:v>
                </c:pt>
                <c:pt idx="2298">
                  <c:v>107.78521989594215</c:v>
                </c:pt>
                <c:pt idx="2299">
                  <c:v>107.51227572228218</c:v>
                </c:pt>
                <c:pt idx="2300">
                  <c:v>107.37574472459171</c:v>
                </c:pt>
                <c:pt idx="2301">
                  <c:v>107.48952394168207</c:v>
                </c:pt>
                <c:pt idx="2302">
                  <c:v>107.53502750288229</c:v>
                </c:pt>
                <c:pt idx="2303">
                  <c:v>107.21640811396313</c:v>
                </c:pt>
                <c:pt idx="2304">
                  <c:v>107.28470205253409</c:v>
                </c:pt>
                <c:pt idx="2305">
                  <c:v>107.12533497077077</c:v>
                </c:pt>
                <c:pt idx="2306">
                  <c:v>107.23917411442611</c:v>
                </c:pt>
                <c:pt idx="2307">
                  <c:v>106.76086566541991</c:v>
                </c:pt>
                <c:pt idx="2308">
                  <c:v>106.89757441139632</c:v>
                </c:pt>
                <c:pt idx="2309">
                  <c:v>107.01146840309418</c:v>
                </c:pt>
                <c:pt idx="2310">
                  <c:v>106.62411730696836</c:v>
                </c:pt>
                <c:pt idx="2311">
                  <c:v>106.62411730696836</c:v>
                </c:pt>
                <c:pt idx="2312">
                  <c:v>106.60132185107516</c:v>
                </c:pt>
                <c:pt idx="2313">
                  <c:v>106.35050175263979</c:v>
                </c:pt>
                <c:pt idx="2314">
                  <c:v>106.37330838128241</c:v>
                </c:pt>
                <c:pt idx="2315">
                  <c:v>106.53292938916853</c:v>
                </c:pt>
                <c:pt idx="2316">
                  <c:v>106.73807630375364</c:v>
                </c:pt>
                <c:pt idx="2317">
                  <c:v>106.28207272537148</c:v>
                </c:pt>
                <c:pt idx="2318">
                  <c:v>106.14518623110916</c:v>
                </c:pt>
                <c:pt idx="2319">
                  <c:v>106.32769309258818</c:v>
                </c:pt>
                <c:pt idx="2320">
                  <c:v>105.91695336914637</c:v>
                </c:pt>
                <c:pt idx="2321">
                  <c:v>106.05390588420063</c:v>
                </c:pt>
                <c:pt idx="2322">
                  <c:v>106.16800301679669</c:v>
                </c:pt>
                <c:pt idx="2323">
                  <c:v>105.77996124161695</c:v>
                </c:pt>
                <c:pt idx="2324">
                  <c:v>105.57439991959946</c:v>
                </c:pt>
                <c:pt idx="2325">
                  <c:v>105.82563036264921</c:v>
                </c:pt>
                <c:pt idx="2326">
                  <c:v>105.36874819988228</c:v>
                </c:pt>
                <c:pt idx="2327">
                  <c:v>105.52870642165942</c:v>
                </c:pt>
                <c:pt idx="2328">
                  <c:v>105.64293051731688</c:v>
                </c:pt>
                <c:pt idx="2329">
                  <c:v>105.3458928174241</c:v>
                </c:pt>
                <c:pt idx="2330">
                  <c:v>105.25445909913741</c:v>
                </c:pt>
                <c:pt idx="2331">
                  <c:v>105.46015957267016</c:v>
                </c:pt>
                <c:pt idx="2332">
                  <c:v>105.14014257437127</c:v>
                </c:pt>
                <c:pt idx="2333">
                  <c:v>105.36874819988228</c:v>
                </c:pt>
                <c:pt idx="2334">
                  <c:v>105.71145095798937</c:v>
                </c:pt>
                <c:pt idx="2335">
                  <c:v>105.3458928174241</c:v>
                </c:pt>
                <c:pt idx="2336">
                  <c:v>105.30017798968973</c:v>
                </c:pt>
                <c:pt idx="2337">
                  <c:v>105.50585916483716</c:v>
                </c:pt>
                <c:pt idx="2338">
                  <c:v>105.16300811387437</c:v>
                </c:pt>
                <c:pt idx="2339">
                  <c:v>105.391602566636</c:v>
                </c:pt>
                <c:pt idx="2340">
                  <c:v>105.71145095798937</c:v>
                </c:pt>
                <c:pt idx="2341">
                  <c:v>105.32303641926141</c:v>
                </c:pt>
                <c:pt idx="2342">
                  <c:v>105.23159863815677</c:v>
                </c:pt>
                <c:pt idx="2343">
                  <c:v>105.3458928174241</c:v>
                </c:pt>
                <c:pt idx="2344">
                  <c:v>105.04867025931392</c:v>
                </c:pt>
                <c:pt idx="2345">
                  <c:v>105.23159863815677</c:v>
                </c:pt>
                <c:pt idx="2346">
                  <c:v>105.14014257437127</c:v>
                </c:pt>
                <c:pt idx="2347">
                  <c:v>105.09440844825158</c:v>
                </c:pt>
                <c:pt idx="2348">
                  <c:v>105.00292699185383</c:v>
                </c:pt>
                <c:pt idx="2349">
                  <c:v>104.68260325079861</c:v>
                </c:pt>
                <c:pt idx="2350">
                  <c:v>104.77414564946584</c:v>
                </c:pt>
                <c:pt idx="2351">
                  <c:v>105.09440844825158</c:v>
                </c:pt>
                <c:pt idx="2352">
                  <c:v>104.75126182728191</c:v>
                </c:pt>
                <c:pt idx="2353">
                  <c:v>104.65971435009222</c:v>
                </c:pt>
                <c:pt idx="2354">
                  <c:v>104.81991126242478</c:v>
                </c:pt>
                <c:pt idx="2355">
                  <c:v>104.47656657907933</c:v>
                </c:pt>
                <c:pt idx="2356">
                  <c:v>104.75126182728191</c:v>
                </c:pt>
                <c:pt idx="2357">
                  <c:v>104.72837698939347</c:v>
                </c:pt>
                <c:pt idx="2358">
                  <c:v>104.54525562669733</c:v>
                </c:pt>
                <c:pt idx="2359">
                  <c:v>104.38496628525611</c:v>
                </c:pt>
                <c:pt idx="2360">
                  <c:v>104.01839040879076</c:v>
                </c:pt>
                <c:pt idx="2361">
                  <c:v>104.11006078622387</c:v>
                </c:pt>
                <c:pt idx="2362">
                  <c:v>103.7662062192239</c:v>
                </c:pt>
                <c:pt idx="2363">
                  <c:v>103.55977443845758</c:v>
                </c:pt>
                <c:pt idx="2364">
                  <c:v>103.4450526475995</c:v>
                </c:pt>
                <c:pt idx="2365">
                  <c:v>103.37620616578538</c:v>
                </c:pt>
                <c:pt idx="2366">
                  <c:v>103.49094420791531</c:v>
                </c:pt>
                <c:pt idx="2367">
                  <c:v>103.19256679379879</c:v>
                </c:pt>
                <c:pt idx="2368">
                  <c:v>103.19256679379879</c:v>
                </c:pt>
                <c:pt idx="2369">
                  <c:v>102.75614193518662</c:v>
                </c:pt>
                <c:pt idx="2370">
                  <c:v>103.03182444815454</c:v>
                </c:pt>
                <c:pt idx="2371">
                  <c:v>102.71017927555646</c:v>
                </c:pt>
                <c:pt idx="2372">
                  <c:v>102.64122716047527</c:v>
                </c:pt>
                <c:pt idx="2373">
                  <c:v>102.4113163546932</c:v>
                </c:pt>
                <c:pt idx="2374">
                  <c:v>102.59525332809567</c:v>
                </c:pt>
                <c:pt idx="2375">
                  <c:v>102.38831877360626</c:v>
                </c:pt>
                <c:pt idx="2376">
                  <c:v>102.4113163546932</c:v>
                </c:pt>
                <c:pt idx="2377">
                  <c:v>102.13527732944891</c:v>
                </c:pt>
                <c:pt idx="2378">
                  <c:v>102.34232158002339</c:v>
                </c:pt>
                <c:pt idx="2379">
                  <c:v>102.38831877360626</c:v>
                </c:pt>
                <c:pt idx="2380">
                  <c:v>102.22730828197635</c:v>
                </c:pt>
                <c:pt idx="2381">
                  <c:v>102.43431190437116</c:v>
                </c:pt>
                <c:pt idx="2382">
                  <c:v>102.29631930791804</c:v>
                </c:pt>
                <c:pt idx="2383">
                  <c:v>102.66421255310831</c:v>
                </c:pt>
                <c:pt idx="2384">
                  <c:v>102.38831877360626</c:v>
                </c:pt>
                <c:pt idx="2385">
                  <c:v>102.45730745404913</c:v>
                </c:pt>
                <c:pt idx="2386">
                  <c:v>102.13527732944891</c:v>
                </c:pt>
                <c:pt idx="2387">
                  <c:v>102.38831877360626</c:v>
                </c:pt>
                <c:pt idx="2388">
                  <c:v>102.22730828197635</c:v>
                </c:pt>
                <c:pt idx="2389">
                  <c:v>102.22730828197635</c:v>
                </c:pt>
                <c:pt idx="2390">
                  <c:v>101.99719941381855</c:v>
                </c:pt>
                <c:pt idx="2391">
                  <c:v>102.25031297299473</c:v>
                </c:pt>
                <c:pt idx="2392">
                  <c:v>102.06624294230396</c:v>
                </c:pt>
                <c:pt idx="2393">
                  <c:v>102.06624294230396</c:v>
                </c:pt>
                <c:pt idx="2394">
                  <c:v>101.8130328912011</c:v>
                </c:pt>
                <c:pt idx="2395">
                  <c:v>102.20430155954899</c:v>
                </c:pt>
                <c:pt idx="2396">
                  <c:v>101.99719941381855</c:v>
                </c:pt>
                <c:pt idx="2397">
                  <c:v>102.08925575895825</c:v>
                </c:pt>
                <c:pt idx="2398">
                  <c:v>101.92814572828824</c:v>
                </c:pt>
                <c:pt idx="2399">
                  <c:v>102.11226755990809</c:v>
                </c:pt>
                <c:pt idx="2400">
                  <c:v>102.08925575895825</c:v>
                </c:pt>
                <c:pt idx="2401">
                  <c:v>101.92814572828824</c:v>
                </c:pt>
                <c:pt idx="2402">
                  <c:v>101.79000788609289</c:v>
                </c:pt>
                <c:pt idx="2403">
                  <c:v>101.88210384370775</c:v>
                </c:pt>
                <c:pt idx="2404">
                  <c:v>101.67486254646204</c:v>
                </c:pt>
                <c:pt idx="2405">
                  <c:v>101.60576213852514</c:v>
                </c:pt>
                <c:pt idx="2406">
                  <c:v>101.32926299914642</c:v>
                </c:pt>
                <c:pt idx="2407">
                  <c:v>101.6518304314224</c:v>
                </c:pt>
                <c:pt idx="2408">
                  <c:v>101.39840301955846</c:v>
                </c:pt>
                <c:pt idx="2409">
                  <c:v>101.4675328829256</c:v>
                </c:pt>
                <c:pt idx="2410">
                  <c:v>101.1448425504062</c:v>
                </c:pt>
                <c:pt idx="2411">
                  <c:v>101.55969079851442</c:v>
                </c:pt>
                <c:pt idx="2412">
                  <c:v>101.26011383739393</c:v>
                </c:pt>
                <c:pt idx="2413">
                  <c:v>101.35231136545791</c:v>
                </c:pt>
                <c:pt idx="2414">
                  <c:v>101.16789904235361</c:v>
                </c:pt>
                <c:pt idx="2415">
                  <c:v>101.60576213852514</c:v>
                </c:pt>
                <c:pt idx="2416">
                  <c:v>101.32926299914642</c:v>
                </c:pt>
                <c:pt idx="2417">
                  <c:v>101.37535770036044</c:v>
                </c:pt>
                <c:pt idx="2418">
                  <c:v>101.19095451859656</c:v>
                </c:pt>
                <c:pt idx="2419">
                  <c:v>101.26011383739393</c:v>
                </c:pt>
                <c:pt idx="2420">
                  <c:v>101.0064812532228</c:v>
                </c:pt>
                <c:pt idx="2421">
                  <c:v>100.82193790423916</c:v>
                </c:pt>
                <c:pt idx="2422">
                  <c:v>101.07566698033696</c:v>
                </c:pt>
                <c:pt idx="2423">
                  <c:v>100.84500963175398</c:v>
                </c:pt>
                <c:pt idx="2424">
                  <c:v>101.05260642557157</c:v>
                </c:pt>
                <c:pt idx="2425">
                  <c:v>100.75271561176335</c:v>
                </c:pt>
                <c:pt idx="2426">
                  <c:v>101.09872651939786</c:v>
                </c:pt>
                <c:pt idx="2427">
                  <c:v>100.72963982143057</c:v>
                </c:pt>
                <c:pt idx="2428">
                  <c:v>100.61424258708595</c:v>
                </c:pt>
                <c:pt idx="2429">
                  <c:v>100.75271561176335</c:v>
                </c:pt>
                <c:pt idx="2430">
                  <c:v>100.61424258708595</c:v>
                </c:pt>
                <c:pt idx="2431">
                  <c:v>100.70656301539333</c:v>
                </c:pt>
                <c:pt idx="2432">
                  <c:v>100.45263993973775</c:v>
                </c:pt>
                <c:pt idx="2433">
                  <c:v>100.86808034356426</c:v>
                </c:pt>
                <c:pt idx="2434">
                  <c:v>100.40645788793748</c:v>
                </c:pt>
                <c:pt idx="2435">
                  <c:v>100.38336584633288</c:v>
                </c:pt>
                <c:pt idx="2436">
                  <c:v>100.63732447164566</c:v>
                </c:pt>
                <c:pt idx="2437">
                  <c:v>100.52190489180219</c:v>
                </c:pt>
                <c:pt idx="2438">
                  <c:v>100.66040432479637</c:v>
                </c:pt>
                <c:pt idx="2439">
                  <c:v>100.47572994993337</c:v>
                </c:pt>
                <c:pt idx="2440">
                  <c:v>100.86808034356426</c:v>
                </c:pt>
                <c:pt idx="2441">
                  <c:v>100.70656301539333</c:v>
                </c:pt>
                <c:pt idx="2442">
                  <c:v>100.86808034356426</c:v>
                </c:pt>
                <c:pt idx="2443">
                  <c:v>100.59115968682175</c:v>
                </c:pt>
                <c:pt idx="2444">
                  <c:v>100.63732447164566</c:v>
                </c:pt>
                <c:pt idx="2445">
                  <c:v>100.54499083917986</c:v>
                </c:pt>
                <c:pt idx="2446">
                  <c:v>100.29098447575601</c:v>
                </c:pt>
                <c:pt idx="2447">
                  <c:v>100.56807577085303</c:v>
                </c:pt>
                <c:pt idx="2448">
                  <c:v>100.29098447575601</c:v>
                </c:pt>
                <c:pt idx="2449">
                  <c:v>100.03684505504384</c:v>
                </c:pt>
                <c:pt idx="2450">
                  <c:v>100.29098447575601</c:v>
                </c:pt>
                <c:pt idx="2451">
                  <c:v>100.10616891796877</c:v>
                </c:pt>
                <c:pt idx="2452">
                  <c:v>100.22168702114786</c:v>
                </c:pt>
                <c:pt idx="2453">
                  <c:v>100.03684505504384</c:v>
                </c:pt>
                <c:pt idx="2454">
                  <c:v>99.759450064303977</c:v>
                </c:pt>
                <c:pt idx="2455">
                  <c:v>99.967511035073983</c:v>
                </c:pt>
                <c:pt idx="2456">
                  <c:v>99.782572577043311</c:v>
                </c:pt>
                <c:pt idx="2457">
                  <c:v>99.851933005329954</c:v>
                </c:pt>
                <c:pt idx="2458">
                  <c:v>99.690076431858969</c:v>
                </c:pt>
                <c:pt idx="2459">
                  <c:v>99.505033356265727</c:v>
                </c:pt>
                <c:pt idx="2460">
                  <c:v>99.967511035073983</c:v>
                </c:pt>
                <c:pt idx="2461">
                  <c:v>99.55130072724323</c:v>
                </c:pt>
                <c:pt idx="2462">
                  <c:v>99.412484394447844</c:v>
                </c:pt>
                <c:pt idx="2463">
                  <c:v>99.805694074078176</c:v>
                </c:pt>
                <c:pt idx="2464">
                  <c:v>99.73632653586013</c:v>
                </c:pt>
                <c:pt idx="2465">
                  <c:v>99.805694074078176</c:v>
                </c:pt>
                <c:pt idx="2466">
                  <c:v>99.713201991711799</c:v>
                </c:pt>
                <c:pt idx="2467">
                  <c:v>99.643822265039859</c:v>
                </c:pt>
                <c:pt idx="2468">
                  <c:v>99.898166858059241</c:v>
                </c:pt>
                <c:pt idx="2469">
                  <c:v>99.73632653586013</c:v>
                </c:pt>
                <c:pt idx="2470">
                  <c:v>99.921283276571643</c:v>
                </c:pt>
                <c:pt idx="2471">
                  <c:v>99.851933005329954</c:v>
                </c:pt>
                <c:pt idx="2472">
                  <c:v>99.620693658073563</c:v>
                </c:pt>
                <c:pt idx="2473">
                  <c:v>100.03684505504384</c:v>
                </c:pt>
                <c:pt idx="2474">
                  <c:v>99.73632653586013</c:v>
                </c:pt>
                <c:pt idx="2475">
                  <c:v>99.481897639367986</c:v>
                </c:pt>
                <c:pt idx="2476">
                  <c:v>99.782572577043311</c:v>
                </c:pt>
                <c:pt idx="2477">
                  <c:v>99.66694985630167</c:v>
                </c:pt>
                <c:pt idx="2478">
                  <c:v>99.851933005329954</c:v>
                </c:pt>
                <c:pt idx="2479">
                  <c:v>99.66694985630167</c:v>
                </c:pt>
                <c:pt idx="2480">
                  <c:v>99.528167041754472</c:v>
                </c:pt>
                <c:pt idx="2481">
                  <c:v>99.690076431858969</c:v>
                </c:pt>
                <c:pt idx="2482">
                  <c:v>99.505033356265727</c:v>
                </c:pt>
                <c:pt idx="2483">
                  <c:v>99.389344614732153</c:v>
                </c:pt>
                <c:pt idx="2484">
                  <c:v>99.55130072724323</c:v>
                </c:pt>
                <c:pt idx="2485">
                  <c:v>99.296775338824432</c:v>
                </c:pt>
                <c:pt idx="2486">
                  <c:v>99.157886891010193</c:v>
                </c:pt>
                <c:pt idx="2487">
                  <c:v>99.366203819311963</c:v>
                </c:pt>
                <c:pt idx="2488">
                  <c:v>99.111581938966538</c:v>
                </c:pt>
                <c:pt idx="2489">
                  <c:v>98.995800768324258</c:v>
                </c:pt>
                <c:pt idx="2490">
                  <c:v>99.25048359093914</c:v>
                </c:pt>
                <c:pt idx="2491">
                  <c:v>99.065272924104875</c:v>
                </c:pt>
                <c:pt idx="2492">
                  <c:v>98.90315531457972</c:v>
                </c:pt>
                <c:pt idx="2493">
                  <c:v>99.04211587741284</c:v>
                </c:pt>
                <c:pt idx="2494">
                  <c:v>98.90315531457972</c:v>
                </c:pt>
                <c:pt idx="2495">
                  <c:v>98.764155139271452</c:v>
                </c:pt>
                <c:pt idx="2496">
                  <c:v>98.9494805807132</c:v>
                </c:pt>
                <c:pt idx="2497">
                  <c:v>98.83366081330027</c:v>
                </c:pt>
                <c:pt idx="2498">
                  <c:v>98.764155139271452</c:v>
                </c:pt>
                <c:pt idx="2499">
                  <c:v>98.717813621866085</c:v>
                </c:pt>
                <c:pt idx="2500">
                  <c:v>98.879992173660725</c:v>
                </c:pt>
                <c:pt idx="2501">
                  <c:v>98.740984888421011</c:v>
                </c:pt>
                <c:pt idx="2502">
                  <c:v>98.486036966933938</c:v>
                </c:pt>
                <c:pt idx="2503">
                  <c:v>98.810493609563309</c:v>
                </c:pt>
                <c:pt idx="2504">
                  <c:v>98.64829169656538</c:v>
                </c:pt>
                <c:pt idx="2505">
                  <c:v>98.393295021262745</c:v>
                </c:pt>
                <c:pt idx="2506">
                  <c:v>98.856827001332746</c:v>
                </c:pt>
                <c:pt idx="2507">
                  <c:v>98.462853511925118</c:v>
                </c:pt>
                <c:pt idx="2508">
                  <c:v>98.37010750343596</c:v>
                </c:pt>
                <c:pt idx="2509">
                  <c:v>98.740984888421011</c:v>
                </c:pt>
                <c:pt idx="2510">
                  <c:v>98.486036966933938</c:v>
                </c:pt>
                <c:pt idx="2511">
                  <c:v>98.37010750343596</c:v>
                </c:pt>
                <c:pt idx="2512">
                  <c:v>98.254150615916728</c:v>
                </c:pt>
                <c:pt idx="2513">
                  <c:v>98.532400829838082</c:v>
                </c:pt>
                <c:pt idx="2514">
                  <c:v>98.393295021262745</c:v>
                </c:pt>
                <c:pt idx="2515">
                  <c:v>98.323727389259957</c:v>
                </c:pt>
                <c:pt idx="2516">
                  <c:v>98.601939006410632</c:v>
                </c:pt>
                <c:pt idx="2517">
                  <c:v>98.509219406238259</c:v>
                </c:pt>
                <c:pt idx="2518">
                  <c:v>98.393295021262745</c:v>
                </c:pt>
                <c:pt idx="2519">
                  <c:v>98.555581237733435</c:v>
                </c:pt>
                <c:pt idx="2520">
                  <c:v>98.532400829838082</c:v>
                </c:pt>
                <c:pt idx="2521">
                  <c:v>98.509219406238259</c:v>
                </c:pt>
                <c:pt idx="2522">
                  <c:v>98.509219406238259</c:v>
                </c:pt>
                <c:pt idx="2523">
                  <c:v>98.64829169656538</c:v>
                </c:pt>
                <c:pt idx="2524">
                  <c:v>98.532400829838082</c:v>
                </c:pt>
                <c:pt idx="2525">
                  <c:v>98.254150615916728</c:v>
                </c:pt>
                <c:pt idx="2526">
                  <c:v>98.601939006410632</c:v>
                </c:pt>
                <c:pt idx="2527">
                  <c:v>98.300536824319693</c:v>
                </c:pt>
                <c:pt idx="2528">
                  <c:v>98.068562107011786</c:v>
                </c:pt>
                <c:pt idx="2529">
                  <c:v>98.486036966933938</c:v>
                </c:pt>
                <c:pt idx="2530">
                  <c:v>98.184562669824118</c:v>
                </c:pt>
                <c:pt idx="2531">
                  <c:v>98.0221545688145</c:v>
                </c:pt>
                <c:pt idx="2532">
                  <c:v>97.859691619762387</c:v>
                </c:pt>
                <c:pt idx="2533">
                  <c:v>97.72039587444722</c:v>
                </c:pt>
                <c:pt idx="2534">
                  <c:v>97.836478709323316</c:v>
                </c:pt>
                <c:pt idx="2535">
                  <c:v>97.488146916926709</c:v>
                </c:pt>
                <c:pt idx="2536">
                  <c:v>97.34874553834446</c:v>
                </c:pt>
                <c:pt idx="2537">
                  <c:v>97.162814737025997</c:v>
                </c:pt>
                <c:pt idx="2538">
                  <c:v>96.953559297774476</c:v>
                </c:pt>
                <c:pt idx="2539">
                  <c:v>97.209303531582563</c:v>
                </c:pt>
                <c:pt idx="2540">
                  <c:v>97.000068406420866</c:v>
                </c:pt>
                <c:pt idx="2541">
                  <c:v>96.837267227773197</c:v>
                </c:pt>
                <c:pt idx="2542">
                  <c:v>96.790742883559432</c:v>
                </c:pt>
                <c:pt idx="2543">
                  <c:v>96.464950589524307</c:v>
                </c:pt>
                <c:pt idx="2544">
                  <c:v>96.907046126310135</c:v>
                </c:pt>
                <c:pt idx="2545">
                  <c:v>96.651144458305936</c:v>
                </c:pt>
                <c:pt idx="2546">
                  <c:v>96.604601831411344</c:v>
                </c:pt>
                <c:pt idx="2547">
                  <c:v>96.511505404872779</c:v>
                </c:pt>
                <c:pt idx="2548">
                  <c:v>96.301972678295186</c:v>
                </c:pt>
                <c:pt idx="2549">
                  <c:v>96.371826738964472</c:v>
                </c:pt>
                <c:pt idx="2550">
                  <c:v>96.627873652710889</c:v>
                </c:pt>
                <c:pt idx="2551">
                  <c:v>96.534781288990274</c:v>
                </c:pt>
                <c:pt idx="2552">
                  <c:v>96.441670642588832</c:v>
                </c:pt>
                <c:pt idx="2553">
                  <c:v>96.325258719457608</c:v>
                </c:pt>
                <c:pt idx="2554">
                  <c:v>96.348543744915531</c:v>
                </c:pt>
                <c:pt idx="2555">
                  <c:v>96.604601831411344</c:v>
                </c:pt>
                <c:pt idx="2556">
                  <c:v>96.581330010111827</c:v>
                </c:pt>
                <c:pt idx="2557">
                  <c:v>96.325258719457608</c:v>
                </c:pt>
                <c:pt idx="2558">
                  <c:v>96.325258719457608</c:v>
                </c:pt>
                <c:pt idx="2559">
                  <c:v>96.232109476285501</c:v>
                </c:pt>
                <c:pt idx="2560">
                  <c:v>96.185528252620259</c:v>
                </c:pt>
                <c:pt idx="2561">
                  <c:v>96.441670642588832</c:v>
                </c:pt>
                <c:pt idx="2562">
                  <c:v>96.255398564561403</c:v>
                </c:pt>
                <c:pt idx="2563">
                  <c:v>96.162235101526406</c:v>
                </c:pt>
                <c:pt idx="2564">
                  <c:v>96.115647783634202</c:v>
                </c:pt>
                <c:pt idx="2565">
                  <c:v>95.836027384354381</c:v>
                </c:pt>
                <c:pt idx="2566">
                  <c:v>95.905947465815601</c:v>
                </c:pt>
                <c:pt idx="2567">
                  <c:v>96.185528252620259</c:v>
                </c:pt>
                <c:pt idx="2568">
                  <c:v>96.138941950432525</c:v>
                </c:pt>
                <c:pt idx="2569">
                  <c:v>95.929251789658835</c:v>
                </c:pt>
                <c:pt idx="2570">
                  <c:v>95.882642126267839</c:v>
                </c:pt>
                <c:pt idx="2571">
                  <c:v>95.905947465815601</c:v>
                </c:pt>
                <c:pt idx="2572">
                  <c:v>95.742785712073598</c:v>
                </c:pt>
                <c:pt idx="2573">
                  <c:v>96.255398564561403</c:v>
                </c:pt>
                <c:pt idx="2574">
                  <c:v>96.045757157603248</c:v>
                </c:pt>
                <c:pt idx="2575">
                  <c:v>95.999158666961662</c:v>
                </c:pt>
                <c:pt idx="2576">
                  <c:v>95.812718997693182</c:v>
                </c:pt>
                <c:pt idx="2577">
                  <c:v>95.719473262594406</c:v>
                </c:pt>
                <c:pt idx="2578">
                  <c:v>95.789409595327456</c:v>
                </c:pt>
                <c:pt idx="2579">
                  <c:v>95.929251789658835</c:v>
                </c:pt>
                <c:pt idx="2580">
                  <c:v>96.069055387219549</c:v>
                </c:pt>
                <c:pt idx="2581">
                  <c:v>95.882642126267839</c:v>
                </c:pt>
                <c:pt idx="2582">
                  <c:v>95.929251789658835</c:v>
                </c:pt>
                <c:pt idx="2583">
                  <c:v>95.952555097797614</c:v>
                </c:pt>
                <c:pt idx="2584">
                  <c:v>95.742785712073598</c:v>
                </c:pt>
                <c:pt idx="2585">
                  <c:v>96.022458927986946</c:v>
                </c:pt>
                <c:pt idx="2586">
                  <c:v>96.092351585426883</c:v>
                </c:pt>
                <c:pt idx="2587">
                  <c:v>96.069055387219549</c:v>
                </c:pt>
                <c:pt idx="2588">
                  <c:v>95.999158666961662</c:v>
                </c:pt>
                <c:pt idx="2589">
                  <c:v>95.905947465815601</c:v>
                </c:pt>
                <c:pt idx="2590">
                  <c:v>95.882642126267839</c:v>
                </c:pt>
                <c:pt idx="2591">
                  <c:v>96.138941950432525</c:v>
                </c:pt>
                <c:pt idx="2592">
                  <c:v>96.162235101526406</c:v>
                </c:pt>
                <c:pt idx="2593">
                  <c:v>95.929251789658835</c:v>
                </c:pt>
                <c:pt idx="2594">
                  <c:v>95.812718997693182</c:v>
                </c:pt>
                <c:pt idx="2595">
                  <c:v>95.789409595327456</c:v>
                </c:pt>
                <c:pt idx="2596">
                  <c:v>95.509605353534795</c:v>
                </c:pt>
                <c:pt idx="2597">
                  <c:v>95.532927960058871</c:v>
                </c:pt>
                <c:pt idx="2598">
                  <c:v>95.742785712073598</c:v>
                </c:pt>
                <c:pt idx="2599">
                  <c:v>95.719473262594406</c:v>
                </c:pt>
                <c:pt idx="2600">
                  <c:v>95.509605353534795</c:v>
                </c:pt>
                <c:pt idx="2601">
                  <c:v>95.486280715601708</c:v>
                </c:pt>
                <c:pt idx="2602">
                  <c:v>95.486280715601708</c:v>
                </c:pt>
                <c:pt idx="2603">
                  <c:v>95.252978472523935</c:v>
                </c:pt>
                <c:pt idx="2604">
                  <c:v>95.206305835454501</c:v>
                </c:pt>
                <c:pt idx="2605">
                  <c:v>94.972871550792917</c:v>
                </c:pt>
                <c:pt idx="2606">
                  <c:v>95.369643306073456</c:v>
                </c:pt>
                <c:pt idx="2607">
                  <c:v>95.229642661841481</c:v>
                </c:pt>
                <c:pt idx="2608">
                  <c:v>95.229642661841481</c:v>
                </c:pt>
                <c:pt idx="2609">
                  <c:v>94.972871550792917</c:v>
                </c:pt>
                <c:pt idx="2610">
                  <c:v>94.972871550792917</c:v>
                </c:pt>
                <c:pt idx="2611">
                  <c:v>94.926171489702213</c:v>
                </c:pt>
                <c:pt idx="2612">
                  <c:v>94.645880725458284</c:v>
                </c:pt>
                <c:pt idx="2613">
                  <c:v>94.599150193232859</c:v>
                </c:pt>
                <c:pt idx="2614">
                  <c:v>94.318674570771563</c:v>
                </c:pt>
                <c:pt idx="2615">
                  <c:v>94.318674570771563</c:v>
                </c:pt>
                <c:pt idx="2616">
                  <c:v>94.248531034322326</c:v>
                </c:pt>
                <c:pt idx="2617">
                  <c:v>94.482304564283936</c:v>
                </c:pt>
                <c:pt idx="2618">
                  <c:v>94.295294069091469</c:v>
                </c:pt>
                <c:pt idx="2619">
                  <c:v>94.271912551706905</c:v>
                </c:pt>
                <c:pt idx="2620">
                  <c:v>94.061432172839133</c:v>
                </c:pt>
                <c:pt idx="2621">
                  <c:v>93.944460596533332</c:v>
                </c:pt>
                <c:pt idx="2622">
                  <c:v>93.733842081854775</c:v>
                </c:pt>
                <c:pt idx="2623">
                  <c:v>93.663616273341773</c:v>
                </c:pt>
                <c:pt idx="2624">
                  <c:v>93.335765146303217</c:v>
                </c:pt>
                <c:pt idx="2625">
                  <c:v>93.335765146303217</c:v>
                </c:pt>
                <c:pt idx="2626">
                  <c:v>93.171758326424637</c:v>
                </c:pt>
                <c:pt idx="2627">
                  <c:v>93.124889658388412</c:v>
                </c:pt>
                <c:pt idx="2628">
                  <c:v>93.031139118157583</c:v>
                </c:pt>
                <c:pt idx="2629">
                  <c:v>92.96081377060446</c:v>
                </c:pt>
                <c:pt idx="2630">
                  <c:v>92.96081377060446</c:v>
                </c:pt>
                <c:pt idx="2631">
                  <c:v>92.796685066186953</c:v>
                </c:pt>
                <c:pt idx="2632">
                  <c:v>92.796685066186953</c:v>
                </c:pt>
                <c:pt idx="2633">
                  <c:v>92.632501513726936</c:v>
                </c:pt>
                <c:pt idx="2634">
                  <c:v>92.773233465192504</c:v>
                </c:pt>
                <c:pt idx="2635">
                  <c:v>92.726327216090112</c:v>
                </c:pt>
                <c:pt idx="2636">
                  <c:v>92.679416904169756</c:v>
                </c:pt>
                <c:pt idx="2637">
                  <c:v>92.585582060466166</c:v>
                </c:pt>
                <c:pt idx="2638">
                  <c:v>92.726327216090112</c:v>
                </c:pt>
                <c:pt idx="2639">
                  <c:v>92.65595920894836</c:v>
                </c:pt>
                <c:pt idx="2640">
                  <c:v>92.820134635772433</c:v>
                </c:pt>
                <c:pt idx="2641">
                  <c:v>92.773233465192504</c:v>
                </c:pt>
                <c:pt idx="2642">
                  <c:v>92.890479281710896</c:v>
                </c:pt>
                <c:pt idx="2643">
                  <c:v>92.843584205357914</c:v>
                </c:pt>
                <c:pt idx="2644">
                  <c:v>92.796685066186953</c:v>
                </c:pt>
                <c:pt idx="2645">
                  <c:v>92.702872567982169</c:v>
                </c:pt>
                <c:pt idx="2646">
                  <c:v>92.702872567982169</c:v>
                </c:pt>
                <c:pt idx="2647">
                  <c:v>92.609042802801056</c:v>
                </c:pt>
                <c:pt idx="2648">
                  <c:v>92.632501513726936</c:v>
                </c:pt>
                <c:pt idx="2649">
                  <c:v>92.468265144633392</c:v>
                </c:pt>
                <c:pt idx="2650">
                  <c:v>92.444798308071569</c:v>
                </c:pt>
                <c:pt idx="2651">
                  <c:v>92.421330455805261</c:v>
                </c:pt>
                <c:pt idx="2652">
                  <c:v>92.421330455805261</c:v>
                </c:pt>
                <c:pt idx="2653">
                  <c:v>92.350919789074865</c:v>
                </c:pt>
                <c:pt idx="2654">
                  <c:v>92.444798308071569</c:v>
                </c:pt>
                <c:pt idx="2655">
                  <c:v>92.303973927497324</c:v>
                </c:pt>
                <c:pt idx="2656">
                  <c:v>92.350919789074865</c:v>
                </c:pt>
                <c:pt idx="2657">
                  <c:v>92.233547009495069</c:v>
                </c:pt>
                <c:pt idx="2658">
                  <c:v>92.257024003101819</c:v>
                </c:pt>
                <c:pt idx="2659">
                  <c:v>92.233547009495069</c:v>
                </c:pt>
                <c:pt idx="2660">
                  <c:v>92.257024003101819</c:v>
                </c:pt>
                <c:pt idx="2661">
                  <c:v>92.210070015888348</c:v>
                </c:pt>
                <c:pt idx="2662">
                  <c:v>92.257024003101819</c:v>
                </c:pt>
                <c:pt idx="2663">
                  <c:v>92.280499981004056</c:v>
                </c:pt>
                <c:pt idx="2664">
                  <c:v>92.257024003101819</c:v>
                </c:pt>
                <c:pt idx="2665">
                  <c:v>92.233547009495069</c:v>
                </c:pt>
                <c:pt idx="2666">
                  <c:v>92.139629893727715</c:v>
                </c:pt>
                <c:pt idx="2667">
                  <c:v>92.116147821598531</c:v>
                </c:pt>
                <c:pt idx="2668">
                  <c:v>91.857770881749573</c:v>
                </c:pt>
                <c:pt idx="2669">
                  <c:v>91.763783682372349</c:v>
                </c:pt>
                <c:pt idx="2670">
                  <c:v>91.411172726954803</c:v>
                </c:pt>
                <c:pt idx="2671">
                  <c:v>91.223012454278447</c:v>
                </c:pt>
                <c:pt idx="2672">
                  <c:v>90.917102575656116</c:v>
                </c:pt>
                <c:pt idx="2673">
                  <c:v>90.728757444762365</c:v>
                </c:pt>
                <c:pt idx="2674">
                  <c:v>90.516786011701711</c:v>
                </c:pt>
                <c:pt idx="2675">
                  <c:v>90.304726212350317</c:v>
                </c:pt>
                <c:pt idx="2676">
                  <c:v>90.234019975613037</c:v>
                </c:pt>
                <c:pt idx="2677">
                  <c:v>89.998259727666863</c:v>
                </c:pt>
                <c:pt idx="2678">
                  <c:v>89.833163056869381</c:v>
                </c:pt>
                <c:pt idx="2679">
                  <c:v>89.550014100187582</c:v>
                </c:pt>
                <c:pt idx="2680">
                  <c:v>89.030497504273953</c:v>
                </c:pt>
                <c:pt idx="2681">
                  <c:v>88.699619577851962</c:v>
                </c:pt>
                <c:pt idx="2682">
                  <c:v>88.675977024413186</c:v>
                </c:pt>
                <c:pt idx="2683">
                  <c:v>88.510449694911472</c:v>
                </c:pt>
                <c:pt idx="2684">
                  <c:v>88.439493594869404</c:v>
                </c:pt>
                <c:pt idx="2685">
                  <c:v>88.250227220002245</c:v>
                </c:pt>
                <c:pt idx="2686">
                  <c:v>88.202899453536048</c:v>
                </c:pt>
                <c:pt idx="2687">
                  <c:v>88.131899678200838</c:v>
                </c:pt>
                <c:pt idx="2688">
                  <c:v>88.013545728082676</c:v>
                </c:pt>
                <c:pt idx="2689">
                  <c:v>88.060890761525215</c:v>
                </c:pt>
                <c:pt idx="2690">
                  <c:v>88.013545728082676</c:v>
                </c:pt>
                <c:pt idx="2691">
                  <c:v>87.895163338238746</c:v>
                </c:pt>
                <c:pt idx="2692">
                  <c:v>87.516157270211636</c:v>
                </c:pt>
                <c:pt idx="2693">
                  <c:v>87.516157270211636</c:v>
                </c:pt>
                <c:pt idx="2694">
                  <c:v>87.468761451544552</c:v>
                </c:pt>
                <c:pt idx="2695">
                  <c:v>87.587242364724091</c:v>
                </c:pt>
                <c:pt idx="2696">
                  <c:v>87.610935703387426</c:v>
                </c:pt>
                <c:pt idx="2697">
                  <c:v>87.539853655988438</c:v>
                </c:pt>
                <c:pt idx="2698">
                  <c:v>87.634627010641779</c:v>
                </c:pt>
                <c:pt idx="2699">
                  <c:v>87.729383098318763</c:v>
                </c:pt>
                <c:pt idx="2700">
                  <c:v>87.84780306922886</c:v>
                </c:pt>
                <c:pt idx="2701">
                  <c:v>87.84780306922886</c:v>
                </c:pt>
                <c:pt idx="2702">
                  <c:v>88.013545728082676</c:v>
                </c:pt>
                <c:pt idx="2703">
                  <c:v>87.753069327050667</c:v>
                </c:pt>
                <c:pt idx="2704">
                  <c:v>87.610935703387426</c:v>
                </c:pt>
                <c:pt idx="2705">
                  <c:v>87.634627010641779</c:v>
                </c:pt>
                <c:pt idx="2706">
                  <c:v>87.800438737400981</c:v>
                </c:pt>
                <c:pt idx="2707">
                  <c:v>87.682007593741517</c:v>
                </c:pt>
                <c:pt idx="2708">
                  <c:v>87.753069327050667</c:v>
                </c:pt>
                <c:pt idx="2709">
                  <c:v>87.587242364724091</c:v>
                </c:pt>
                <c:pt idx="2710">
                  <c:v>87.539853655988438</c:v>
                </c:pt>
                <c:pt idx="2711">
                  <c:v>87.468761451544552</c:v>
                </c:pt>
                <c:pt idx="2712">
                  <c:v>87.492459868730336</c:v>
                </c:pt>
                <c:pt idx="2713">
                  <c:v>87.492459868730336</c:v>
                </c:pt>
                <c:pt idx="2714">
                  <c:v>87.160583504793635</c:v>
                </c:pt>
                <c:pt idx="2715">
                  <c:v>86.923397207742013</c:v>
                </c:pt>
                <c:pt idx="2716">
                  <c:v>86.899672382239459</c:v>
                </c:pt>
                <c:pt idx="2717">
                  <c:v>86.970843811633657</c:v>
                </c:pt>
                <c:pt idx="2718">
                  <c:v>86.852219684120854</c:v>
                </c:pt>
                <c:pt idx="2719">
                  <c:v>86.781033019159295</c:v>
                </c:pt>
                <c:pt idx="2720">
                  <c:v>86.567412082005134</c:v>
                </c:pt>
                <c:pt idx="2721">
                  <c:v>86.472441680680518</c:v>
                </c:pt>
                <c:pt idx="2722">
                  <c:v>86.424949370086779</c:v>
                </c:pt>
                <c:pt idx="2723">
                  <c:v>86.187422812030619</c:v>
                </c:pt>
                <c:pt idx="2724">
                  <c:v>85.926017041389287</c:v>
                </c:pt>
                <c:pt idx="2725">
                  <c:v>86.068617889118428</c:v>
                </c:pt>
                <c:pt idx="2726">
                  <c:v>86.23493645241868</c:v>
                </c:pt>
                <c:pt idx="2727">
                  <c:v>86.282446029988762</c:v>
                </c:pt>
                <c:pt idx="2728">
                  <c:v>86.306199295217098</c:v>
                </c:pt>
                <c:pt idx="2729">
                  <c:v>86.448695525383641</c:v>
                </c:pt>
                <c:pt idx="2730">
                  <c:v>86.401201183380934</c:v>
                </c:pt>
                <c:pt idx="2731">
                  <c:v>86.472441680680518</c:v>
                </c:pt>
                <c:pt idx="2732">
                  <c:v>86.282446029988762</c:v>
                </c:pt>
                <c:pt idx="2733">
                  <c:v>85.926017041389287</c:v>
                </c:pt>
                <c:pt idx="2734">
                  <c:v>85.926017041389287</c:v>
                </c:pt>
                <c:pt idx="2735">
                  <c:v>86.068617889118428</c:v>
                </c:pt>
                <c:pt idx="2736">
                  <c:v>86.068617889118428</c:v>
                </c:pt>
                <c:pt idx="2737">
                  <c:v>86.092381311391648</c:v>
                </c:pt>
                <c:pt idx="2738">
                  <c:v>86.21118014007692</c:v>
                </c:pt>
                <c:pt idx="2739">
                  <c:v>86.353702778560233</c:v>
                </c:pt>
                <c:pt idx="2740">
                  <c:v>86.638629218101428</c:v>
                </c:pt>
                <c:pt idx="2741">
                  <c:v>86.733569148291295</c:v>
                </c:pt>
                <c:pt idx="2742">
                  <c:v>86.591152143075035</c:v>
                </c:pt>
                <c:pt idx="2743">
                  <c:v>86.401201183380934</c:v>
                </c:pt>
                <c:pt idx="2744">
                  <c:v>86.567412082005134</c:v>
                </c:pt>
                <c:pt idx="2745">
                  <c:v>86.591152143075035</c:v>
                </c:pt>
                <c:pt idx="2746">
                  <c:v>86.709836197152825</c:v>
                </c:pt>
                <c:pt idx="2747">
                  <c:v>86.662366232057892</c:v>
                </c:pt>
                <c:pt idx="2748">
                  <c:v>86.733569148291295</c:v>
                </c:pt>
                <c:pt idx="2749">
                  <c:v>86.804762923184313</c:v>
                </c:pt>
                <c:pt idx="2750">
                  <c:v>86.94712101754007</c:v>
                </c:pt>
                <c:pt idx="2751">
                  <c:v>86.994564574318247</c:v>
                </c:pt>
                <c:pt idx="2752">
                  <c:v>86.757302099429793</c:v>
                </c:pt>
                <c:pt idx="2753">
                  <c:v>86.614891188440481</c:v>
                </c:pt>
                <c:pt idx="2754">
                  <c:v>86.638629218101428</c:v>
                </c:pt>
                <c:pt idx="2755">
                  <c:v>86.733569148291295</c:v>
                </c:pt>
                <c:pt idx="2756">
                  <c:v>86.733569148291295</c:v>
                </c:pt>
                <c:pt idx="2757">
                  <c:v>86.94712101754007</c:v>
                </c:pt>
                <c:pt idx="2758">
                  <c:v>86.994564574318247</c:v>
                </c:pt>
                <c:pt idx="2759">
                  <c:v>87.042004068278445</c:v>
                </c:pt>
                <c:pt idx="2760">
                  <c:v>87.113155183582833</c:v>
                </c:pt>
                <c:pt idx="2761">
                  <c:v>87.184296141842296</c:v>
                </c:pt>
                <c:pt idx="2762">
                  <c:v>87.302843075813769</c:v>
                </c:pt>
                <c:pt idx="2763">
                  <c:v>86.970843811633657</c:v>
                </c:pt>
                <c:pt idx="2764">
                  <c:v>86.804762923184313</c:v>
                </c:pt>
                <c:pt idx="2765">
                  <c:v>86.875946541032391</c:v>
                </c:pt>
                <c:pt idx="2766">
                  <c:v>87.018285337002837</c:v>
                </c:pt>
                <c:pt idx="2767">
                  <c:v>87.042004068278445</c:v>
                </c:pt>
                <c:pt idx="2768">
                  <c:v>87.113155183582833</c:v>
                </c:pt>
                <c:pt idx="2769">
                  <c:v>87.113155183582833</c:v>
                </c:pt>
                <c:pt idx="2770">
                  <c:v>87.089439499420678</c:v>
                </c:pt>
                <c:pt idx="2771">
                  <c:v>87.113155183582833</c:v>
                </c:pt>
                <c:pt idx="2772">
                  <c:v>87.089439499420678</c:v>
                </c:pt>
                <c:pt idx="2773">
                  <c:v>86.94712101754007</c:v>
                </c:pt>
                <c:pt idx="2774">
                  <c:v>86.543671005230721</c:v>
                </c:pt>
                <c:pt idx="2775">
                  <c:v>86.543671005230721</c:v>
                </c:pt>
                <c:pt idx="2776">
                  <c:v>86.567412082005134</c:v>
                </c:pt>
                <c:pt idx="2777">
                  <c:v>86.662366232057892</c:v>
                </c:pt>
                <c:pt idx="2778">
                  <c:v>86.662366232057892</c:v>
                </c:pt>
                <c:pt idx="2779">
                  <c:v>86.709836197152825</c:v>
                </c:pt>
                <c:pt idx="2780">
                  <c:v>86.757302099429793</c:v>
                </c:pt>
                <c:pt idx="2781">
                  <c:v>86.804762923184313</c:v>
                </c:pt>
                <c:pt idx="2782">
                  <c:v>86.781033019159295</c:v>
                </c:pt>
                <c:pt idx="2783">
                  <c:v>86.757302099429793</c:v>
                </c:pt>
                <c:pt idx="2784">
                  <c:v>86.282446029988762</c:v>
                </c:pt>
                <c:pt idx="2785">
                  <c:v>86.092381311391648</c:v>
                </c:pt>
                <c:pt idx="2786">
                  <c:v>85.997322543776306</c:v>
                </c:pt>
                <c:pt idx="2787">
                  <c:v>85.80715219191211</c:v>
                </c:pt>
                <c:pt idx="2788">
                  <c:v>85.569340220893977</c:v>
                </c:pt>
                <c:pt idx="2789">
                  <c:v>85.33141855379084</c:v>
                </c:pt>
                <c:pt idx="2790">
                  <c:v>85.188613549458978</c:v>
                </c:pt>
                <c:pt idx="2791">
                  <c:v>85.117196319577928</c:v>
                </c:pt>
                <c:pt idx="2792">
                  <c:v>84.426317171861356</c:v>
                </c:pt>
                <c:pt idx="2793">
                  <c:v>84.283261288520222</c:v>
                </c:pt>
                <c:pt idx="2794">
                  <c:v>84.187868354127318</c:v>
                </c:pt>
                <c:pt idx="2795">
                  <c:v>84.092459168462568</c:v>
                </c:pt>
                <c:pt idx="2796">
                  <c:v>84.044747465698762</c:v>
                </c:pt>
                <c:pt idx="2797">
                  <c:v>84.044747465698762</c:v>
                </c:pt>
                <c:pt idx="2798">
                  <c:v>83.877721972072706</c:v>
                </c:pt>
                <c:pt idx="2799">
                  <c:v>83.424097173608672</c:v>
                </c:pt>
                <c:pt idx="2800">
                  <c:v>83.447982480420819</c:v>
                </c:pt>
                <c:pt idx="2801">
                  <c:v>83.424097173608672</c:v>
                </c:pt>
                <c:pt idx="2802">
                  <c:v>83.495749031227149</c:v>
                </c:pt>
                <c:pt idx="2803">
                  <c:v>83.54351050351103</c:v>
                </c:pt>
                <c:pt idx="2804">
                  <c:v>83.113493724533072</c:v>
                </c:pt>
                <c:pt idx="2805">
                  <c:v>83.113493724533072</c:v>
                </c:pt>
                <c:pt idx="2806">
                  <c:v>83.161291762178607</c:v>
                </c:pt>
                <c:pt idx="2807">
                  <c:v>83.209083705597237</c:v>
                </c:pt>
                <c:pt idx="2808">
                  <c:v>83.328546805019656</c:v>
                </c:pt>
                <c:pt idx="2809">
                  <c:v>83.424097173608672</c:v>
                </c:pt>
                <c:pt idx="2810">
                  <c:v>83.017886476492535</c:v>
                </c:pt>
                <c:pt idx="2811">
                  <c:v>82.97007625039312</c:v>
                </c:pt>
                <c:pt idx="2812">
                  <c:v>83.089594197858048</c:v>
                </c:pt>
                <c:pt idx="2813">
                  <c:v>83.137393251208081</c:v>
                </c:pt>
                <c:pt idx="2814">
                  <c:v>83.209083705597237</c:v>
                </c:pt>
                <c:pt idx="2815">
                  <c:v>83.328546805019656</c:v>
                </c:pt>
                <c:pt idx="2816">
                  <c:v>83.376324528575381</c:v>
                </c:pt>
                <c:pt idx="2817">
                  <c:v>82.993981871295077</c:v>
                </c:pt>
                <c:pt idx="2818">
                  <c:v>83.065692639774056</c:v>
                </c:pt>
                <c:pt idx="2819">
                  <c:v>83.519630275221331</c:v>
                </c:pt>
                <c:pt idx="2820">
                  <c:v>83.877721972072706</c:v>
                </c:pt>
                <c:pt idx="2821">
                  <c:v>84.211718111282281</c:v>
                </c:pt>
                <c:pt idx="2822">
                  <c:v>84.521665415256663</c:v>
                </c:pt>
                <c:pt idx="2823">
                  <c:v>84.783783194746249</c:v>
                </c:pt>
                <c:pt idx="2824">
                  <c:v>84.998144580474403</c:v>
                </c:pt>
                <c:pt idx="2825">
                  <c:v>85.141002401439778</c:v>
                </c:pt>
                <c:pt idx="2826">
                  <c:v>84.855247147033865</c:v>
                </c:pt>
                <c:pt idx="2827">
                  <c:v>85.021956756563199</c:v>
                </c:pt>
                <c:pt idx="2828">
                  <c:v>85.164808483301627</c:v>
                </c:pt>
                <c:pt idx="2829">
                  <c:v>85.141002401439778</c:v>
                </c:pt>
                <c:pt idx="2830">
                  <c:v>85.212417599911845</c:v>
                </c:pt>
                <c:pt idx="2831">
                  <c:v>85.164808483301627</c:v>
                </c:pt>
                <c:pt idx="2832">
                  <c:v>85.093388206307097</c:v>
                </c:pt>
                <c:pt idx="2833">
                  <c:v>85.164808483301627</c:v>
                </c:pt>
                <c:pt idx="2834">
                  <c:v>84.759959845908057</c:v>
                </c:pt>
                <c:pt idx="2835">
                  <c:v>84.902883687665337</c:v>
                </c:pt>
                <c:pt idx="2836">
                  <c:v>85.164808483301627</c:v>
                </c:pt>
                <c:pt idx="2837">
                  <c:v>85.521764622531975</c:v>
                </c:pt>
                <c:pt idx="2838">
                  <c:v>85.688259918413678</c:v>
                </c:pt>
                <c:pt idx="2839">
                  <c:v>85.973555058685122</c:v>
                </c:pt>
                <c:pt idx="2840">
                  <c:v>86.092381311391648</c:v>
                </c:pt>
                <c:pt idx="2841">
                  <c:v>86.139904093120123</c:v>
                </c:pt>
                <c:pt idx="2842">
                  <c:v>86.163664468279876</c:v>
                </c:pt>
                <c:pt idx="2843">
                  <c:v>85.949786557889482</c:v>
                </c:pt>
                <c:pt idx="2844">
                  <c:v>85.616911756438029</c:v>
                </c:pt>
                <c:pt idx="2845">
                  <c:v>85.521764622531975</c:v>
                </c:pt>
                <c:pt idx="2846">
                  <c:v>85.33141855379084</c:v>
                </c:pt>
                <c:pt idx="2847">
                  <c:v>85.069579077331781</c:v>
                </c:pt>
                <c:pt idx="2848">
                  <c:v>84.950516165478859</c:v>
                </c:pt>
                <c:pt idx="2849">
                  <c:v>84.759959845908057</c:v>
                </c:pt>
                <c:pt idx="2850">
                  <c:v>84.545499936844251</c:v>
                </c:pt>
                <c:pt idx="2851">
                  <c:v>83.925448910403901</c:v>
                </c:pt>
                <c:pt idx="2852">
                  <c:v>83.853856979350383</c:v>
                </c:pt>
                <c:pt idx="2853">
                  <c:v>83.806122931087756</c:v>
                </c:pt>
                <c:pt idx="2854">
                  <c:v>83.829990970923546</c:v>
                </c:pt>
                <c:pt idx="2855">
                  <c:v>83.853856979350383</c:v>
                </c:pt>
                <c:pt idx="2856">
                  <c:v>83.424097173608672</c:v>
                </c:pt>
                <c:pt idx="2857">
                  <c:v>83.280765018645965</c:v>
                </c:pt>
                <c:pt idx="2858">
                  <c:v>83.328546805019656</c:v>
                </c:pt>
                <c:pt idx="2859">
                  <c:v>83.352436174649782</c:v>
                </c:pt>
                <c:pt idx="2860">
                  <c:v>83.424097173608672</c:v>
                </c:pt>
                <c:pt idx="2861">
                  <c:v>82.97007625039312</c:v>
                </c:pt>
                <c:pt idx="2862">
                  <c:v>83.065692639774056</c:v>
                </c:pt>
                <c:pt idx="2863">
                  <c:v>83.089594197858048</c:v>
                </c:pt>
                <c:pt idx="2864">
                  <c:v>83.185188241740178</c:v>
                </c:pt>
                <c:pt idx="2865">
                  <c:v>83.256872601902373</c:v>
                </c:pt>
                <c:pt idx="2866">
                  <c:v>82.826619163778005</c:v>
                </c:pt>
                <c:pt idx="2867">
                  <c:v>82.97007625039312</c:v>
                </c:pt>
                <c:pt idx="2868">
                  <c:v>83.041790065985552</c:v>
                </c:pt>
                <c:pt idx="2869">
                  <c:v>83.185188241740178</c:v>
                </c:pt>
                <c:pt idx="2870">
                  <c:v>82.874442594035827</c:v>
                </c:pt>
                <c:pt idx="2871">
                  <c:v>82.778790654997707</c:v>
                </c:pt>
                <c:pt idx="2872">
                  <c:v>82.850530878906909</c:v>
                </c:pt>
                <c:pt idx="2873">
                  <c:v>83.041790065985552</c:v>
                </c:pt>
                <c:pt idx="2874">
                  <c:v>83.113493724533072</c:v>
                </c:pt>
                <c:pt idx="2875">
                  <c:v>82.683122464687727</c:v>
                </c:pt>
                <c:pt idx="2876">
                  <c:v>82.754875892755308</c:v>
                </c:pt>
                <c:pt idx="2877">
                  <c:v>82.898352277755762</c:v>
                </c:pt>
                <c:pt idx="2878">
                  <c:v>83.137393251208081</c:v>
                </c:pt>
                <c:pt idx="2879">
                  <c:v>82.587435991696907</c:v>
                </c:pt>
                <c:pt idx="2880">
                  <c:v>82.754875892755308</c:v>
                </c:pt>
                <c:pt idx="2881">
                  <c:v>82.922261961475684</c:v>
                </c:pt>
                <c:pt idx="2882">
                  <c:v>82.993981871295077</c:v>
                </c:pt>
                <c:pt idx="2883">
                  <c:v>82.611358879575235</c:v>
                </c:pt>
                <c:pt idx="2884">
                  <c:v>82.730959099103941</c:v>
                </c:pt>
                <c:pt idx="2885">
                  <c:v>82.826619163778005</c:v>
                </c:pt>
                <c:pt idx="2886">
                  <c:v>82.97007625039312</c:v>
                </c:pt>
                <c:pt idx="2887">
                  <c:v>82.874442594035827</c:v>
                </c:pt>
                <c:pt idx="2888">
                  <c:v>82.611358879575235</c:v>
                </c:pt>
                <c:pt idx="2889">
                  <c:v>82.754875892755308</c:v>
                </c:pt>
                <c:pt idx="2890">
                  <c:v>82.922261961475684</c:v>
                </c:pt>
                <c:pt idx="2891">
                  <c:v>83.041790065985552</c:v>
                </c:pt>
                <c:pt idx="2892">
                  <c:v>83.041790065985552</c:v>
                </c:pt>
                <c:pt idx="2893">
                  <c:v>82.707041289748062</c:v>
                </c:pt>
                <c:pt idx="2894">
                  <c:v>82.850530878906909</c:v>
                </c:pt>
                <c:pt idx="2895">
                  <c:v>82.922261961475684</c:v>
                </c:pt>
                <c:pt idx="2896">
                  <c:v>83.065692639774056</c:v>
                </c:pt>
                <c:pt idx="2897">
                  <c:v>82.946169613786651</c:v>
                </c:pt>
                <c:pt idx="2898">
                  <c:v>82.707041289748062</c:v>
                </c:pt>
                <c:pt idx="2899">
                  <c:v>82.826619163778005</c:v>
                </c:pt>
                <c:pt idx="2900">
                  <c:v>82.993981871295077</c:v>
                </c:pt>
                <c:pt idx="2901">
                  <c:v>83.089594197858048</c:v>
                </c:pt>
                <c:pt idx="2902">
                  <c:v>82.778790654997707</c:v>
                </c:pt>
                <c:pt idx="2903">
                  <c:v>82.778790654997707</c:v>
                </c:pt>
                <c:pt idx="2904">
                  <c:v>82.898352277755762</c:v>
                </c:pt>
                <c:pt idx="2905">
                  <c:v>82.993981871295077</c:v>
                </c:pt>
                <c:pt idx="2906">
                  <c:v>83.113493724533072</c:v>
                </c:pt>
                <c:pt idx="2907">
                  <c:v>82.707041289748062</c:v>
                </c:pt>
                <c:pt idx="2908">
                  <c:v>82.754875892755308</c:v>
                </c:pt>
                <c:pt idx="2909">
                  <c:v>82.946169613786651</c:v>
                </c:pt>
                <c:pt idx="2910">
                  <c:v>82.993981871295077</c:v>
                </c:pt>
                <c:pt idx="2911">
                  <c:v>82.563511072409597</c:v>
                </c:pt>
                <c:pt idx="2912">
                  <c:v>82.802705417240091</c:v>
                </c:pt>
                <c:pt idx="2913">
                  <c:v>82.922261961475684</c:v>
                </c:pt>
                <c:pt idx="2914">
                  <c:v>82.419942258300466</c:v>
                </c:pt>
                <c:pt idx="2915">
                  <c:v>82.683122464687727</c:v>
                </c:pt>
                <c:pt idx="2916">
                  <c:v>82.826619163778005</c:v>
                </c:pt>
                <c:pt idx="2917">
                  <c:v>82.348143123530804</c:v>
                </c:pt>
                <c:pt idx="2918">
                  <c:v>82.587435991696907</c:v>
                </c:pt>
                <c:pt idx="2919">
                  <c:v>82.730959099103941</c:v>
                </c:pt>
                <c:pt idx="2920">
                  <c:v>82.348143123530804</c:v>
                </c:pt>
                <c:pt idx="2921">
                  <c:v>82.515659202426022</c:v>
                </c:pt>
                <c:pt idx="2922">
                  <c:v>82.204514382856686</c:v>
                </c:pt>
                <c:pt idx="2923">
                  <c:v>82.324207031494083</c:v>
                </c:pt>
                <c:pt idx="2924">
                  <c:v>82.587435991696907</c:v>
                </c:pt>
                <c:pt idx="2925">
                  <c:v>82.156628994624896</c:v>
                </c:pt>
                <c:pt idx="2926">
                  <c:v>82.348143123530804</c:v>
                </c:pt>
                <c:pt idx="2927">
                  <c:v>82.252394692566028</c:v>
                </c:pt>
                <c:pt idx="2928">
                  <c:v>82.180572196593033</c:v>
                </c:pt>
                <c:pt idx="2929">
                  <c:v>82.419942258300466</c:v>
                </c:pt>
                <c:pt idx="2930">
                  <c:v>82.036897749216834</c:v>
                </c:pt>
                <c:pt idx="2931">
                  <c:v>82.276332816011703</c:v>
                </c:pt>
                <c:pt idx="2932">
                  <c:v>82.467803269624483</c:v>
                </c:pt>
                <c:pt idx="2933">
                  <c:v>82.108739543575126</c:v>
                </c:pt>
                <c:pt idx="2934">
                  <c:v>82.324207031494083</c:v>
                </c:pt>
                <c:pt idx="2935">
                  <c:v>82.012948453021735</c:v>
                </c:pt>
                <c:pt idx="2936">
                  <c:v>82.180572196593033</c:v>
                </c:pt>
                <c:pt idx="2937">
                  <c:v>82.372077184158499</c:v>
                </c:pt>
                <c:pt idx="2938">
                  <c:v>82.012948453021735</c:v>
                </c:pt>
                <c:pt idx="2939">
                  <c:v>82.252394692566028</c:v>
                </c:pt>
                <c:pt idx="2940">
                  <c:v>82.372077184158499</c:v>
                </c:pt>
                <c:pt idx="2941">
                  <c:v>82.108739543575126</c:v>
                </c:pt>
                <c:pt idx="2942">
                  <c:v>82.348143123530804</c:v>
                </c:pt>
                <c:pt idx="2943">
                  <c:v>82.036897749216834</c:v>
                </c:pt>
                <c:pt idx="2944">
                  <c:v>82.204514382856686</c:v>
                </c:pt>
                <c:pt idx="2945">
                  <c:v>82.396010229081739</c:v>
                </c:pt>
                <c:pt idx="2946">
                  <c:v>82.036897749216834</c:v>
                </c:pt>
                <c:pt idx="2947">
                  <c:v>82.300270939457377</c:v>
                </c:pt>
                <c:pt idx="2948">
                  <c:v>82.396010229081739</c:v>
                </c:pt>
                <c:pt idx="2949">
                  <c:v>82.084793294493522</c:v>
                </c:pt>
                <c:pt idx="2950">
                  <c:v>82.348143123530804</c:v>
                </c:pt>
                <c:pt idx="2951">
                  <c:v>82.036897749216834</c:v>
                </c:pt>
                <c:pt idx="2952">
                  <c:v>82.180572196593033</c:v>
                </c:pt>
                <c:pt idx="2953">
                  <c:v>82.419942258300466</c:v>
                </c:pt>
                <c:pt idx="2954">
                  <c:v>82.036897749216834</c:v>
                </c:pt>
                <c:pt idx="2955">
                  <c:v>82.252394692566028</c:v>
                </c:pt>
                <c:pt idx="2956">
                  <c:v>82.491731236025245</c:v>
                </c:pt>
                <c:pt idx="2957">
                  <c:v>82.132684776952274</c:v>
                </c:pt>
                <c:pt idx="2958">
                  <c:v>82.372077184158499</c:v>
                </c:pt>
                <c:pt idx="2959">
                  <c:v>82.300270939457377</c:v>
                </c:pt>
                <c:pt idx="2960">
                  <c:v>82.156628994624896</c:v>
                </c:pt>
                <c:pt idx="2961">
                  <c:v>82.396010229081739</c:v>
                </c:pt>
                <c:pt idx="2962">
                  <c:v>82.084793294493522</c:v>
                </c:pt>
                <c:pt idx="2963">
                  <c:v>82.252394692566028</c:v>
                </c:pt>
                <c:pt idx="2964">
                  <c:v>82.515659202426022</c:v>
                </c:pt>
                <c:pt idx="2965">
                  <c:v>82.060846029707434</c:v>
                </c:pt>
                <c:pt idx="2966">
                  <c:v>82.372077184158499</c:v>
                </c:pt>
                <c:pt idx="2967">
                  <c:v>82.228454537711343</c:v>
                </c:pt>
                <c:pt idx="2968">
                  <c:v>82.156628994624896</c:v>
                </c:pt>
                <c:pt idx="2969">
                  <c:v>82.467803269624483</c:v>
                </c:pt>
                <c:pt idx="2970">
                  <c:v>82.012948453021735</c:v>
                </c:pt>
                <c:pt idx="2971">
                  <c:v>82.204514382856686</c:v>
                </c:pt>
                <c:pt idx="2972">
                  <c:v>82.372077184158499</c:v>
                </c:pt>
                <c:pt idx="2973">
                  <c:v>82.180572196593033</c:v>
                </c:pt>
                <c:pt idx="2974">
                  <c:v>82.396010229081739</c:v>
                </c:pt>
                <c:pt idx="2975">
                  <c:v>81.988997125417654</c:v>
                </c:pt>
                <c:pt idx="2976">
                  <c:v>82.276332816011703</c:v>
                </c:pt>
                <c:pt idx="2977">
                  <c:v>82.348143123530804</c:v>
                </c:pt>
                <c:pt idx="2978">
                  <c:v>82.108739543575126</c:v>
                </c:pt>
                <c:pt idx="2979">
                  <c:v>82.372077184158499</c:v>
                </c:pt>
                <c:pt idx="2980">
                  <c:v>81.988997125417654</c:v>
                </c:pt>
                <c:pt idx="2981">
                  <c:v>82.252394692566028</c:v>
                </c:pt>
                <c:pt idx="2982">
                  <c:v>82.180572196593033</c:v>
                </c:pt>
                <c:pt idx="2983">
                  <c:v>82.084793294493522</c:v>
                </c:pt>
                <c:pt idx="2984">
                  <c:v>82.252394692566028</c:v>
                </c:pt>
                <c:pt idx="2985">
                  <c:v>81.917139079787503</c:v>
                </c:pt>
                <c:pt idx="2986">
                  <c:v>82.204514382856686</c:v>
                </c:pt>
                <c:pt idx="2987">
                  <c:v>81.941092438800553</c:v>
                </c:pt>
                <c:pt idx="2988">
                  <c:v>82.060846029707434</c:v>
                </c:pt>
                <c:pt idx="2989">
                  <c:v>82.324207031494083</c:v>
                </c:pt>
                <c:pt idx="2990">
                  <c:v>82.012948453021735</c:v>
                </c:pt>
                <c:pt idx="2991">
                  <c:v>82.180572196593033</c:v>
                </c:pt>
                <c:pt idx="2992">
                  <c:v>81.821311423872416</c:v>
                </c:pt>
                <c:pt idx="2993">
                  <c:v>82.132684776952274</c:v>
                </c:pt>
                <c:pt idx="2994">
                  <c:v>81.965045797813616</c:v>
                </c:pt>
                <c:pt idx="2995">
                  <c:v>82.012948453021735</c:v>
                </c:pt>
                <c:pt idx="2996">
                  <c:v>82.300270939457377</c:v>
                </c:pt>
                <c:pt idx="2997">
                  <c:v>81.941092438800553</c:v>
                </c:pt>
                <c:pt idx="2998">
                  <c:v>82.156628994624896</c:v>
                </c:pt>
                <c:pt idx="2999">
                  <c:v>81.821311423872416</c:v>
                </c:pt>
                <c:pt idx="3000">
                  <c:v>82.156628994624896</c:v>
                </c:pt>
                <c:pt idx="3001">
                  <c:v>81.79735197063242</c:v>
                </c:pt>
                <c:pt idx="3002">
                  <c:v>82.084793294493522</c:v>
                </c:pt>
                <c:pt idx="3003">
                  <c:v>81.749430017038961</c:v>
                </c:pt>
                <c:pt idx="3004">
                  <c:v>82.012948453021735</c:v>
                </c:pt>
                <c:pt idx="3005">
                  <c:v>81.893183689365472</c:v>
                </c:pt>
                <c:pt idx="3006">
                  <c:v>81.965045797813616</c:v>
                </c:pt>
                <c:pt idx="3007">
                  <c:v>82.060846029707434</c:v>
                </c:pt>
                <c:pt idx="3008">
                  <c:v>81.917139079787503</c:v>
                </c:pt>
                <c:pt idx="3009">
                  <c:v>82.060846029707434</c:v>
                </c:pt>
                <c:pt idx="3010">
                  <c:v>81.821311423872416</c:v>
                </c:pt>
                <c:pt idx="3011">
                  <c:v>82.084793294493522</c:v>
                </c:pt>
                <c:pt idx="3012">
                  <c:v>81.821311423872416</c:v>
                </c:pt>
                <c:pt idx="3013">
                  <c:v>82.108739543575126</c:v>
                </c:pt>
                <c:pt idx="3014">
                  <c:v>81.725467516685484</c:v>
                </c:pt>
                <c:pt idx="3015">
                  <c:v>82.036897749216834</c:v>
                </c:pt>
                <c:pt idx="3016">
                  <c:v>81.773391501687939</c:v>
                </c:pt>
                <c:pt idx="3017">
                  <c:v>82.036897749216834</c:v>
                </c:pt>
                <c:pt idx="3018">
                  <c:v>81.725467516685484</c:v>
                </c:pt>
                <c:pt idx="3019">
                  <c:v>82.036897749216834</c:v>
                </c:pt>
                <c:pt idx="3020">
                  <c:v>81.773391501687939</c:v>
                </c:pt>
                <c:pt idx="3021">
                  <c:v>82.012948453021735</c:v>
                </c:pt>
                <c:pt idx="3022">
                  <c:v>81.749430017038961</c:v>
                </c:pt>
                <c:pt idx="3023">
                  <c:v>81.79735197063242</c:v>
                </c:pt>
                <c:pt idx="3024">
                  <c:v>81.749430017038961</c:v>
                </c:pt>
                <c:pt idx="3025">
                  <c:v>81.701502984923053</c:v>
                </c:pt>
                <c:pt idx="3026">
                  <c:v>81.79735197063242</c:v>
                </c:pt>
                <c:pt idx="3027">
                  <c:v>81.509753212575205</c:v>
                </c:pt>
                <c:pt idx="3028">
                  <c:v>81.79735197063242</c:v>
                </c:pt>
                <c:pt idx="3029">
                  <c:v>81.485779539472361</c:v>
                </c:pt>
                <c:pt idx="3030">
                  <c:v>81.749430017038961</c:v>
                </c:pt>
                <c:pt idx="3031">
                  <c:v>81.437828130448636</c:v>
                </c:pt>
                <c:pt idx="3032">
                  <c:v>81.821311423872416</c:v>
                </c:pt>
                <c:pt idx="3033">
                  <c:v>81.581667121952393</c:v>
                </c:pt>
                <c:pt idx="3034">
                  <c:v>81.269965696321947</c:v>
                </c:pt>
                <c:pt idx="3035">
                  <c:v>81.605636732237301</c:v>
                </c:pt>
                <c:pt idx="3036">
                  <c:v>81.341913123947336</c:v>
                </c:pt>
                <c:pt idx="3037">
                  <c:v>81.150031310015649</c:v>
                </c:pt>
                <c:pt idx="3038">
                  <c:v>81.533725869973608</c:v>
                </c:pt>
                <c:pt idx="3039">
                  <c:v>81.317932340913018</c:v>
                </c:pt>
                <c:pt idx="3040">
                  <c:v>81.006073481086446</c:v>
                </c:pt>
                <c:pt idx="3041">
                  <c:v>81.245980850469678</c:v>
                </c:pt>
                <c:pt idx="3042">
                  <c:v>81.221994988912897</c:v>
                </c:pt>
                <c:pt idx="3043">
                  <c:v>81.006073481086446</c:v>
                </c:pt>
                <c:pt idx="3044">
                  <c:v>80.814068766911362</c:v>
                </c:pt>
                <c:pt idx="3045">
                  <c:v>81.269965696321947</c:v>
                </c:pt>
                <c:pt idx="3046">
                  <c:v>81.054064502585305</c:v>
                </c:pt>
                <c:pt idx="3047">
                  <c:v>80.86207603968208</c:v>
                </c:pt>
                <c:pt idx="3048">
                  <c:v>80.718040001507049</c:v>
                </c:pt>
                <c:pt idx="3049">
                  <c:v>81.150031310015649</c:v>
                </c:pt>
                <c:pt idx="3050">
                  <c:v>80.982076446780283</c:v>
                </c:pt>
                <c:pt idx="3051">
                  <c:v>80.83807291114897</c:v>
                </c:pt>
                <c:pt idx="3052">
                  <c:v>80.646006238999917</c:v>
                </c:pt>
                <c:pt idx="3053">
                  <c:v>81.102049429857217</c:v>
                </c:pt>
                <c:pt idx="3054">
                  <c:v>80.95807941247412</c:v>
                </c:pt>
                <c:pt idx="3055">
                  <c:v>80.766056415618181</c:v>
                </c:pt>
                <c:pt idx="3056">
                  <c:v>80.597978652139389</c:v>
                </c:pt>
                <c:pt idx="3057">
                  <c:v>81.054064502585305</c:v>
                </c:pt>
                <c:pt idx="3058">
                  <c:v>80.934080346758961</c:v>
                </c:pt>
                <c:pt idx="3059">
                  <c:v>80.694029763042494</c:v>
                </c:pt>
                <c:pt idx="3060">
                  <c:v>80.573963335152399</c:v>
                </c:pt>
                <c:pt idx="3061">
                  <c:v>81.030069499688125</c:v>
                </c:pt>
                <c:pt idx="3062">
                  <c:v>80.86207603968208</c:v>
                </c:pt>
                <c:pt idx="3063">
                  <c:v>80.694029763042494</c:v>
                </c:pt>
                <c:pt idx="3064">
                  <c:v>80.573963335152399</c:v>
                </c:pt>
                <c:pt idx="3065">
                  <c:v>80.694029763042494</c:v>
                </c:pt>
                <c:pt idx="3066">
                  <c:v>80.910080265339317</c:v>
                </c:pt>
                <c:pt idx="3067">
                  <c:v>80.766056415618181</c:v>
                </c:pt>
                <c:pt idx="3068">
                  <c:v>80.597978652139389</c:v>
                </c:pt>
                <c:pt idx="3069">
                  <c:v>80.501910274259927</c:v>
                </c:pt>
                <c:pt idx="3070">
                  <c:v>80.381800171076691</c:v>
                </c:pt>
                <c:pt idx="3071">
                  <c:v>80.86207603968208</c:v>
                </c:pt>
                <c:pt idx="3072">
                  <c:v>80.718040001507049</c:v>
                </c:pt>
                <c:pt idx="3073">
                  <c:v>80.597978652139389</c:v>
                </c:pt>
                <c:pt idx="3074">
                  <c:v>80.429848072027042</c:v>
                </c:pt>
                <c:pt idx="3075">
                  <c:v>80.742048208562636</c:v>
                </c:pt>
                <c:pt idx="3076">
                  <c:v>80.814068766911362</c:v>
                </c:pt>
                <c:pt idx="3077">
                  <c:v>80.694029763042494</c:v>
                </c:pt>
                <c:pt idx="3078">
                  <c:v>80.525929654064896</c:v>
                </c:pt>
                <c:pt idx="3079">
                  <c:v>80.381800171076691</c:v>
                </c:pt>
                <c:pt idx="3080">
                  <c:v>80.86207603968208</c:v>
                </c:pt>
                <c:pt idx="3081">
                  <c:v>80.742048208562636</c:v>
                </c:pt>
                <c:pt idx="3082">
                  <c:v>80.621992953421895</c:v>
                </c:pt>
                <c:pt idx="3083">
                  <c:v>80.525929654064896</c:v>
                </c:pt>
                <c:pt idx="3084">
                  <c:v>80.646006238999917</c:v>
                </c:pt>
                <c:pt idx="3085">
                  <c:v>80.814068766911362</c:v>
                </c:pt>
                <c:pt idx="3086">
                  <c:v>80.67001850887344</c:v>
                </c:pt>
                <c:pt idx="3087">
                  <c:v>80.549947002460883</c:v>
                </c:pt>
                <c:pt idx="3088">
                  <c:v>80.453869483240993</c:v>
                </c:pt>
                <c:pt idx="3089">
                  <c:v>80.814068766911362</c:v>
                </c:pt>
                <c:pt idx="3090">
                  <c:v>80.790063606969255</c:v>
                </c:pt>
                <c:pt idx="3091">
                  <c:v>80.694029763042494</c:v>
                </c:pt>
                <c:pt idx="3092">
                  <c:v>80.549947002460883</c:v>
                </c:pt>
                <c:pt idx="3093">
                  <c:v>80.405824629404108</c:v>
                </c:pt>
                <c:pt idx="3094">
                  <c:v>80.357775712749273</c:v>
                </c:pt>
                <c:pt idx="3095">
                  <c:v>80.766056415618181</c:v>
                </c:pt>
                <c:pt idx="3096">
                  <c:v>80.67001850887344</c:v>
                </c:pt>
                <c:pt idx="3097">
                  <c:v>80.597978652139389</c:v>
                </c:pt>
                <c:pt idx="3098">
                  <c:v>80.453869483240993</c:v>
                </c:pt>
                <c:pt idx="3099">
                  <c:v>80.309721717571961</c:v>
                </c:pt>
                <c:pt idx="3100">
                  <c:v>80.718040001507049</c:v>
                </c:pt>
                <c:pt idx="3101">
                  <c:v>80.742048208562636</c:v>
                </c:pt>
                <c:pt idx="3102">
                  <c:v>80.573963335152399</c:v>
                </c:pt>
                <c:pt idx="3103">
                  <c:v>80.477890894454944</c:v>
                </c:pt>
                <c:pt idx="3104">
                  <c:v>80.429848072027042</c:v>
                </c:pt>
                <c:pt idx="3105">
                  <c:v>80.83807291114897</c:v>
                </c:pt>
                <c:pt idx="3106">
                  <c:v>80.718040001507049</c:v>
                </c:pt>
                <c:pt idx="3107">
                  <c:v>80.597978652139389</c:v>
                </c:pt>
                <c:pt idx="3108">
                  <c:v>80.429848072027042</c:v>
                </c:pt>
                <c:pt idx="3109">
                  <c:v>80.88607916821519</c:v>
                </c:pt>
                <c:pt idx="3110">
                  <c:v>80.766056415618181</c:v>
                </c:pt>
                <c:pt idx="3111">
                  <c:v>80.621992953421895</c:v>
                </c:pt>
                <c:pt idx="3112">
                  <c:v>80.621992953421895</c:v>
                </c:pt>
                <c:pt idx="3113">
                  <c:v>80.95807941247412</c:v>
                </c:pt>
                <c:pt idx="3114">
                  <c:v>80.766056415618181</c:v>
                </c:pt>
                <c:pt idx="3115">
                  <c:v>80.549947002460883</c:v>
                </c:pt>
                <c:pt idx="3116">
                  <c:v>81.006073481086446</c:v>
                </c:pt>
                <c:pt idx="3117">
                  <c:v>80.934080346758961</c:v>
                </c:pt>
                <c:pt idx="3118">
                  <c:v>80.790063606969255</c:v>
                </c:pt>
                <c:pt idx="3119">
                  <c:v>80.597978652139389</c:v>
                </c:pt>
                <c:pt idx="3120">
                  <c:v>81.030069499688125</c:v>
                </c:pt>
                <c:pt idx="3121">
                  <c:v>80.83807291114897</c:v>
                </c:pt>
                <c:pt idx="3122">
                  <c:v>80.694029763042494</c:v>
                </c:pt>
                <c:pt idx="3123">
                  <c:v>80.742048208562636</c:v>
                </c:pt>
                <c:pt idx="3124">
                  <c:v>81.030069499688125</c:v>
                </c:pt>
                <c:pt idx="3125">
                  <c:v>80.86207603968208</c:v>
                </c:pt>
                <c:pt idx="3126">
                  <c:v>80.646006238999917</c:v>
                </c:pt>
                <c:pt idx="3127">
                  <c:v>81.054064502585305</c:v>
                </c:pt>
                <c:pt idx="3128">
                  <c:v>80.934080346758961</c:v>
                </c:pt>
                <c:pt idx="3129">
                  <c:v>80.790063606969255</c:v>
                </c:pt>
                <c:pt idx="3130">
                  <c:v>80.597978652139389</c:v>
                </c:pt>
                <c:pt idx="3131">
                  <c:v>81.078057474073518</c:v>
                </c:pt>
                <c:pt idx="3132">
                  <c:v>80.910080265339317</c:v>
                </c:pt>
                <c:pt idx="3133">
                  <c:v>80.742048208562636</c:v>
                </c:pt>
                <c:pt idx="3134">
                  <c:v>80.573963335152399</c:v>
                </c:pt>
                <c:pt idx="3135">
                  <c:v>81.006073481086446</c:v>
                </c:pt>
                <c:pt idx="3136">
                  <c:v>80.88607916821519</c:v>
                </c:pt>
                <c:pt idx="3137">
                  <c:v>80.766056415618181</c:v>
                </c:pt>
                <c:pt idx="3138">
                  <c:v>80.549947002460883</c:v>
                </c:pt>
                <c:pt idx="3139">
                  <c:v>80.477890894454944</c:v>
                </c:pt>
                <c:pt idx="3140">
                  <c:v>80.86207603968208</c:v>
                </c:pt>
                <c:pt idx="3141">
                  <c:v>80.814068766911362</c:v>
                </c:pt>
                <c:pt idx="3142">
                  <c:v>80.646006238999917</c:v>
                </c:pt>
                <c:pt idx="3143">
                  <c:v>80.549947002460883</c:v>
                </c:pt>
                <c:pt idx="3144">
                  <c:v>80.429848072027042</c:v>
                </c:pt>
                <c:pt idx="3145">
                  <c:v>80.333749223012845</c:v>
                </c:pt>
                <c:pt idx="3146">
                  <c:v>80.381800171076691</c:v>
                </c:pt>
                <c:pt idx="3147">
                  <c:v>80.694029763042494</c:v>
                </c:pt>
                <c:pt idx="3148">
                  <c:v>80.621992953421895</c:v>
                </c:pt>
                <c:pt idx="3149">
                  <c:v>80.477890894454944</c:v>
                </c:pt>
                <c:pt idx="3150">
                  <c:v>80.381800171076691</c:v>
                </c:pt>
                <c:pt idx="3151">
                  <c:v>80.285693196426564</c:v>
                </c:pt>
                <c:pt idx="3152">
                  <c:v>80.237632091317835</c:v>
                </c:pt>
                <c:pt idx="3153">
                  <c:v>80.742048208562636</c:v>
                </c:pt>
                <c:pt idx="3154">
                  <c:v>80.621992953421895</c:v>
                </c:pt>
                <c:pt idx="3155">
                  <c:v>80.525929654064896</c:v>
                </c:pt>
                <c:pt idx="3156">
                  <c:v>80.405824629404108</c:v>
                </c:pt>
                <c:pt idx="3157">
                  <c:v>80.285693196426564</c:v>
                </c:pt>
                <c:pt idx="3158">
                  <c:v>80.357775712749273</c:v>
                </c:pt>
                <c:pt idx="3159">
                  <c:v>80.67001850887344</c:v>
                </c:pt>
                <c:pt idx="3160">
                  <c:v>80.597978652139389</c:v>
                </c:pt>
                <c:pt idx="3161">
                  <c:v>80.453869483240993</c:v>
                </c:pt>
                <c:pt idx="3162">
                  <c:v>80.357775712749273</c:v>
                </c:pt>
                <c:pt idx="3163">
                  <c:v>80.261662643872185</c:v>
                </c:pt>
                <c:pt idx="3164">
                  <c:v>80.718040001507049</c:v>
                </c:pt>
                <c:pt idx="3165">
                  <c:v>80.67001850887344</c:v>
                </c:pt>
                <c:pt idx="3166">
                  <c:v>80.549947002460883</c:v>
                </c:pt>
                <c:pt idx="3167">
                  <c:v>80.405824629404108</c:v>
                </c:pt>
                <c:pt idx="3168">
                  <c:v>80.357775712749273</c:v>
                </c:pt>
                <c:pt idx="3169">
                  <c:v>80.525929654064896</c:v>
                </c:pt>
                <c:pt idx="3170">
                  <c:v>80.718040001507049</c:v>
                </c:pt>
                <c:pt idx="3171">
                  <c:v>80.621992953421895</c:v>
                </c:pt>
                <c:pt idx="3172">
                  <c:v>80.453869483240993</c:v>
                </c:pt>
                <c:pt idx="3173">
                  <c:v>80.381800171076691</c:v>
                </c:pt>
                <c:pt idx="3174">
                  <c:v>80.742048208562636</c:v>
                </c:pt>
                <c:pt idx="3175">
                  <c:v>80.766056415618181</c:v>
                </c:pt>
                <c:pt idx="3176">
                  <c:v>80.646006238999917</c:v>
                </c:pt>
                <c:pt idx="3177">
                  <c:v>80.453869483240993</c:v>
                </c:pt>
                <c:pt idx="3178">
                  <c:v>80.405824629404108</c:v>
                </c:pt>
                <c:pt idx="3179">
                  <c:v>80.83807291114897</c:v>
                </c:pt>
                <c:pt idx="3180">
                  <c:v>80.694029763042494</c:v>
                </c:pt>
                <c:pt idx="3181">
                  <c:v>80.621992953421895</c:v>
                </c:pt>
                <c:pt idx="3182">
                  <c:v>80.429848072027042</c:v>
                </c:pt>
                <c:pt idx="3183">
                  <c:v>80.309721717571961</c:v>
                </c:pt>
                <c:pt idx="3184">
                  <c:v>80.83807291114897</c:v>
                </c:pt>
                <c:pt idx="3185">
                  <c:v>80.718040001507049</c:v>
                </c:pt>
                <c:pt idx="3186">
                  <c:v>80.525929654064896</c:v>
                </c:pt>
                <c:pt idx="3187">
                  <c:v>80.453869483240993</c:v>
                </c:pt>
                <c:pt idx="3188">
                  <c:v>80.309721717571961</c:v>
                </c:pt>
                <c:pt idx="3189">
                  <c:v>80.790063606969255</c:v>
                </c:pt>
                <c:pt idx="3190">
                  <c:v>80.67001850887344</c:v>
                </c:pt>
                <c:pt idx="3191">
                  <c:v>80.525929654064896</c:v>
                </c:pt>
                <c:pt idx="3192">
                  <c:v>80.405824629404108</c:v>
                </c:pt>
                <c:pt idx="3193">
                  <c:v>80.309721717571961</c:v>
                </c:pt>
                <c:pt idx="3194">
                  <c:v>80.790063606969255</c:v>
                </c:pt>
                <c:pt idx="3195">
                  <c:v>80.67001850887344</c:v>
                </c:pt>
                <c:pt idx="3196">
                  <c:v>80.597978652139389</c:v>
                </c:pt>
                <c:pt idx="3197">
                  <c:v>80.477890894454944</c:v>
                </c:pt>
                <c:pt idx="3198">
                  <c:v>80.333749223012845</c:v>
                </c:pt>
                <c:pt idx="3199">
                  <c:v>80.766056415618181</c:v>
                </c:pt>
                <c:pt idx="3200">
                  <c:v>80.718040001507049</c:v>
                </c:pt>
                <c:pt idx="3201">
                  <c:v>80.549947002460883</c:v>
                </c:pt>
                <c:pt idx="3202">
                  <c:v>80.453869483240993</c:v>
                </c:pt>
                <c:pt idx="3203">
                  <c:v>80.285693196426564</c:v>
                </c:pt>
                <c:pt idx="3204">
                  <c:v>80.718040001507049</c:v>
                </c:pt>
                <c:pt idx="3205">
                  <c:v>80.718040001507049</c:v>
                </c:pt>
                <c:pt idx="3206">
                  <c:v>80.621992953421895</c:v>
                </c:pt>
                <c:pt idx="3207">
                  <c:v>80.501910274259927</c:v>
                </c:pt>
                <c:pt idx="3208">
                  <c:v>80.405824629404108</c:v>
                </c:pt>
                <c:pt idx="3209">
                  <c:v>80.405824629404108</c:v>
                </c:pt>
                <c:pt idx="3210">
                  <c:v>80.742048208562636</c:v>
                </c:pt>
                <c:pt idx="3211">
                  <c:v>80.621992953421895</c:v>
                </c:pt>
                <c:pt idx="3212">
                  <c:v>80.549947002460883</c:v>
                </c:pt>
                <c:pt idx="3213">
                  <c:v>80.405824629404108</c:v>
                </c:pt>
                <c:pt idx="3214">
                  <c:v>80.309721717571961</c:v>
                </c:pt>
                <c:pt idx="3215">
                  <c:v>80.213600523058957</c:v>
                </c:pt>
                <c:pt idx="3216">
                  <c:v>80.093424399083801</c:v>
                </c:pt>
                <c:pt idx="3217">
                  <c:v>80.285693196426564</c:v>
                </c:pt>
                <c:pt idx="3218">
                  <c:v>80.573963335152399</c:v>
                </c:pt>
                <c:pt idx="3219">
                  <c:v>80.477890894454944</c:v>
                </c:pt>
                <c:pt idx="3220">
                  <c:v>80.405824629404108</c:v>
                </c:pt>
                <c:pt idx="3221">
                  <c:v>80.381800171076691</c:v>
                </c:pt>
                <c:pt idx="3222">
                  <c:v>80.333749223012845</c:v>
                </c:pt>
                <c:pt idx="3223">
                  <c:v>80.189566923391098</c:v>
                </c:pt>
                <c:pt idx="3224">
                  <c:v>80.141497692646439</c:v>
                </c:pt>
                <c:pt idx="3225">
                  <c:v>80.045346026998729</c:v>
                </c:pt>
                <c:pt idx="3226">
                  <c:v>80.117462061569611</c:v>
                </c:pt>
                <c:pt idx="3227">
                  <c:v>80.477890894454944</c:v>
                </c:pt>
                <c:pt idx="3228">
                  <c:v>80.429848072027042</c:v>
                </c:pt>
                <c:pt idx="3229">
                  <c:v>80.357775712749273</c:v>
                </c:pt>
                <c:pt idx="3230">
                  <c:v>80.309721717571961</c:v>
                </c:pt>
                <c:pt idx="3231">
                  <c:v>80.165533323723253</c:v>
                </c:pt>
                <c:pt idx="3232">
                  <c:v>80.165533323723253</c:v>
                </c:pt>
                <c:pt idx="3233">
                  <c:v>80.093424399083801</c:v>
                </c:pt>
                <c:pt idx="3234">
                  <c:v>80.045346026998729</c:v>
                </c:pt>
                <c:pt idx="3235">
                  <c:v>79.949177094374633</c:v>
                </c:pt>
                <c:pt idx="3236">
                  <c:v>80.189566923391098</c:v>
                </c:pt>
                <c:pt idx="3237">
                  <c:v>80.477890894454944</c:v>
                </c:pt>
                <c:pt idx="3238">
                  <c:v>80.381800171076691</c:v>
                </c:pt>
                <c:pt idx="3239">
                  <c:v>80.333749223012845</c:v>
                </c:pt>
                <c:pt idx="3240">
                  <c:v>80.285693196426564</c:v>
                </c:pt>
                <c:pt idx="3241">
                  <c:v>80.237632091317835</c:v>
                </c:pt>
                <c:pt idx="3242">
                  <c:v>80.165533323723253</c:v>
                </c:pt>
                <c:pt idx="3243">
                  <c:v>80.141497692646439</c:v>
                </c:pt>
                <c:pt idx="3244">
                  <c:v>80.117462061569611</c:v>
                </c:pt>
                <c:pt idx="3245">
                  <c:v>80.549947002460883</c:v>
                </c:pt>
                <c:pt idx="3246">
                  <c:v>80.477890894454944</c:v>
                </c:pt>
                <c:pt idx="3247">
                  <c:v>80.357775712749273</c:v>
                </c:pt>
                <c:pt idx="3248">
                  <c:v>80.357775712749273</c:v>
                </c:pt>
                <c:pt idx="3249">
                  <c:v>80.261662643872185</c:v>
                </c:pt>
                <c:pt idx="3250">
                  <c:v>80.189566923391098</c:v>
                </c:pt>
                <c:pt idx="3251">
                  <c:v>80.021305317399424</c:v>
                </c:pt>
                <c:pt idx="3252">
                  <c:v>80.189566923391098</c:v>
                </c:pt>
                <c:pt idx="3253">
                  <c:v>80.573963335152399</c:v>
                </c:pt>
                <c:pt idx="3254">
                  <c:v>80.477890894454944</c:v>
                </c:pt>
                <c:pt idx="3255">
                  <c:v>80.405824629404108</c:v>
                </c:pt>
                <c:pt idx="3256">
                  <c:v>80.309721717571961</c:v>
                </c:pt>
                <c:pt idx="3257">
                  <c:v>80.237632091317835</c:v>
                </c:pt>
                <c:pt idx="3258">
                  <c:v>80.141497692646439</c:v>
                </c:pt>
                <c:pt idx="3259">
                  <c:v>80.069385720893507</c:v>
                </c:pt>
                <c:pt idx="3260">
                  <c:v>80.501910274259927</c:v>
                </c:pt>
                <c:pt idx="3261">
                  <c:v>80.501910274259927</c:v>
                </c:pt>
                <c:pt idx="3262">
                  <c:v>80.381800171076691</c:v>
                </c:pt>
                <c:pt idx="3263">
                  <c:v>80.357775712749273</c:v>
                </c:pt>
                <c:pt idx="3264">
                  <c:v>80.261662643872185</c:v>
                </c:pt>
                <c:pt idx="3265">
                  <c:v>80.189566923391098</c:v>
                </c:pt>
                <c:pt idx="3266">
                  <c:v>80.117462061569611</c:v>
                </c:pt>
                <c:pt idx="3267">
                  <c:v>80.261662643872185</c:v>
                </c:pt>
                <c:pt idx="3268">
                  <c:v>80.549947002460883</c:v>
                </c:pt>
                <c:pt idx="3269">
                  <c:v>80.501910274259927</c:v>
                </c:pt>
                <c:pt idx="3270">
                  <c:v>80.333749223012845</c:v>
                </c:pt>
                <c:pt idx="3271">
                  <c:v>80.309721717571961</c:v>
                </c:pt>
                <c:pt idx="3272">
                  <c:v>80.261662643872185</c:v>
                </c:pt>
                <c:pt idx="3273">
                  <c:v>80.189566923391098</c:v>
                </c:pt>
                <c:pt idx="3274">
                  <c:v>80.117462061569611</c:v>
                </c:pt>
                <c:pt idx="3275">
                  <c:v>80.045346026998729</c:v>
                </c:pt>
                <c:pt idx="3276">
                  <c:v>80.405824629404108</c:v>
                </c:pt>
                <c:pt idx="3277">
                  <c:v>80.453869483240993</c:v>
                </c:pt>
                <c:pt idx="3278">
                  <c:v>80.405824629404108</c:v>
                </c:pt>
                <c:pt idx="3279">
                  <c:v>80.285693196426564</c:v>
                </c:pt>
                <c:pt idx="3280">
                  <c:v>80.213600523058957</c:v>
                </c:pt>
                <c:pt idx="3281">
                  <c:v>80.141497692646439</c:v>
                </c:pt>
                <c:pt idx="3282">
                  <c:v>80.069385720893507</c:v>
                </c:pt>
                <c:pt idx="3283">
                  <c:v>79.97322085108739</c:v>
                </c:pt>
                <c:pt idx="3284">
                  <c:v>80.237632091317835</c:v>
                </c:pt>
                <c:pt idx="3285">
                  <c:v>80.525929654064896</c:v>
                </c:pt>
                <c:pt idx="3286">
                  <c:v>80.453869483240993</c:v>
                </c:pt>
                <c:pt idx="3287">
                  <c:v>80.381800171076691</c:v>
                </c:pt>
                <c:pt idx="3288">
                  <c:v>80.357775712749273</c:v>
                </c:pt>
                <c:pt idx="3289">
                  <c:v>80.237632091317835</c:v>
                </c:pt>
                <c:pt idx="3290">
                  <c:v>80.237632091317835</c:v>
                </c:pt>
                <c:pt idx="3291">
                  <c:v>80.189566923391098</c:v>
                </c:pt>
                <c:pt idx="3292">
                  <c:v>80.093424399083801</c:v>
                </c:pt>
                <c:pt idx="3293">
                  <c:v>80.069385720893507</c:v>
                </c:pt>
                <c:pt idx="3294">
                  <c:v>79.997263592095649</c:v>
                </c:pt>
                <c:pt idx="3295">
                  <c:v>79.901085518131154</c:v>
                </c:pt>
                <c:pt idx="3296">
                  <c:v>79.925132321957378</c:v>
                </c:pt>
                <c:pt idx="3297">
                  <c:v>79.97322085108739</c:v>
                </c:pt>
                <c:pt idx="3298">
                  <c:v>80.261662643872185</c:v>
                </c:pt>
                <c:pt idx="3299">
                  <c:v>80.357775712749273</c:v>
                </c:pt>
                <c:pt idx="3300">
                  <c:v>80.309721717571961</c:v>
                </c:pt>
                <c:pt idx="3301">
                  <c:v>80.237632091317835</c:v>
                </c:pt>
                <c:pt idx="3302">
                  <c:v>80.237632091317835</c:v>
                </c:pt>
                <c:pt idx="3303">
                  <c:v>80.165533323723253</c:v>
                </c:pt>
                <c:pt idx="3304">
                  <c:v>80.141497692646439</c:v>
                </c:pt>
                <c:pt idx="3305">
                  <c:v>80.117462061569611</c:v>
                </c:pt>
                <c:pt idx="3306">
                  <c:v>80.093424399083801</c:v>
                </c:pt>
                <c:pt idx="3307">
                  <c:v>80.045346026998729</c:v>
                </c:pt>
                <c:pt idx="3308">
                  <c:v>79.97322085108739</c:v>
                </c:pt>
                <c:pt idx="3309">
                  <c:v>79.949177094374633</c:v>
                </c:pt>
                <c:pt idx="3310">
                  <c:v>79.901085518131154</c:v>
                </c:pt>
                <c:pt idx="3311">
                  <c:v>79.901085518131154</c:v>
                </c:pt>
                <c:pt idx="3312">
                  <c:v>79.804890177190302</c:v>
                </c:pt>
                <c:pt idx="3313">
                  <c:v>79.828941043834504</c:v>
                </c:pt>
                <c:pt idx="3314">
                  <c:v>79.804890177190302</c:v>
                </c:pt>
                <c:pt idx="3315">
                  <c:v>79.780838294841629</c:v>
                </c:pt>
                <c:pt idx="3316">
                  <c:v>79.85298987906971</c:v>
                </c:pt>
                <c:pt idx="3317">
                  <c:v>80.213600523058957</c:v>
                </c:pt>
                <c:pt idx="3318">
                  <c:v>80.285693196426564</c:v>
                </c:pt>
                <c:pt idx="3319">
                  <c:v>80.237632091317835</c:v>
                </c:pt>
                <c:pt idx="3320">
                  <c:v>80.189566923391098</c:v>
                </c:pt>
                <c:pt idx="3321">
                  <c:v>80.117462061569611</c:v>
                </c:pt>
                <c:pt idx="3322">
                  <c:v>80.117462061569611</c:v>
                </c:pt>
                <c:pt idx="3323">
                  <c:v>80.069385720893507</c:v>
                </c:pt>
                <c:pt idx="3324">
                  <c:v>80.021305317399424</c:v>
                </c:pt>
                <c:pt idx="3325">
                  <c:v>79.997263592095649</c:v>
                </c:pt>
                <c:pt idx="3326">
                  <c:v>79.949177094374633</c:v>
                </c:pt>
                <c:pt idx="3327">
                  <c:v>79.828941043834504</c:v>
                </c:pt>
                <c:pt idx="3328">
                  <c:v>80.093424399083801</c:v>
                </c:pt>
                <c:pt idx="3329">
                  <c:v>80.381800171076691</c:v>
                </c:pt>
                <c:pt idx="3330">
                  <c:v>80.381800171076691</c:v>
                </c:pt>
                <c:pt idx="3331">
                  <c:v>80.237632091317835</c:v>
                </c:pt>
                <c:pt idx="3332">
                  <c:v>80.237632091317835</c:v>
                </c:pt>
                <c:pt idx="3333">
                  <c:v>80.189566923391098</c:v>
                </c:pt>
                <c:pt idx="3334">
                  <c:v>80.165533323723253</c:v>
                </c:pt>
                <c:pt idx="3335">
                  <c:v>80.093424399083801</c:v>
                </c:pt>
                <c:pt idx="3336">
                  <c:v>80.069385720893507</c:v>
                </c:pt>
                <c:pt idx="3337">
                  <c:v>80.021305317399424</c:v>
                </c:pt>
                <c:pt idx="3338">
                  <c:v>79.997263592095649</c:v>
                </c:pt>
                <c:pt idx="3339">
                  <c:v>79.925132321957378</c:v>
                </c:pt>
                <c:pt idx="3340">
                  <c:v>79.901085518131154</c:v>
                </c:pt>
                <c:pt idx="3341">
                  <c:v>79.901085518131154</c:v>
                </c:pt>
                <c:pt idx="3342">
                  <c:v>79.877038714304931</c:v>
                </c:pt>
                <c:pt idx="3343">
                  <c:v>79.804890177190302</c:v>
                </c:pt>
                <c:pt idx="3344">
                  <c:v>79.828941043834504</c:v>
                </c:pt>
                <c:pt idx="3345">
                  <c:v>79.828941043834504</c:v>
                </c:pt>
                <c:pt idx="3346">
                  <c:v>79.877038714304931</c:v>
                </c:pt>
                <c:pt idx="3347">
                  <c:v>79.877038714304931</c:v>
                </c:pt>
                <c:pt idx="3348">
                  <c:v>79.877038714304931</c:v>
                </c:pt>
                <c:pt idx="3349">
                  <c:v>79.901085518131154</c:v>
                </c:pt>
                <c:pt idx="3350">
                  <c:v>79.901085518131154</c:v>
                </c:pt>
                <c:pt idx="3351">
                  <c:v>79.925132321957378</c:v>
                </c:pt>
                <c:pt idx="3352">
                  <c:v>79.828941043834504</c:v>
                </c:pt>
                <c:pt idx="3353">
                  <c:v>79.516197505396192</c:v>
                </c:pt>
                <c:pt idx="3354">
                  <c:v>79.444000214466001</c:v>
                </c:pt>
                <c:pt idx="3355">
                  <c:v>79.444000214466001</c:v>
                </c:pt>
                <c:pt idx="3356">
                  <c:v>79.492133434593612</c:v>
                </c:pt>
                <c:pt idx="3357">
                  <c:v>79.492133434593612</c:v>
                </c:pt>
                <c:pt idx="3358">
                  <c:v>79.540261576198787</c:v>
                </c:pt>
                <c:pt idx="3359">
                  <c:v>79.612445662970586</c:v>
                </c:pt>
                <c:pt idx="3360">
                  <c:v>79.636505670955188</c:v>
                </c:pt>
                <c:pt idx="3361">
                  <c:v>79.660563647530836</c:v>
                </c:pt>
                <c:pt idx="3362">
                  <c:v>79.636505670955188</c:v>
                </c:pt>
                <c:pt idx="3363">
                  <c:v>79.75678539678843</c:v>
                </c:pt>
                <c:pt idx="3364">
                  <c:v>79.804890177190302</c:v>
                </c:pt>
                <c:pt idx="3365">
                  <c:v>79.828941043834504</c:v>
                </c:pt>
                <c:pt idx="3366">
                  <c:v>79.660563647530836</c:v>
                </c:pt>
                <c:pt idx="3367">
                  <c:v>79.419932080845456</c:v>
                </c:pt>
                <c:pt idx="3368">
                  <c:v>79.299575161470898</c:v>
                </c:pt>
                <c:pt idx="3369">
                  <c:v>79.347720570052402</c:v>
                </c:pt>
                <c:pt idx="3370">
                  <c:v>79.371792766490927</c:v>
                </c:pt>
                <c:pt idx="3371">
                  <c:v>79.419932080845456</c:v>
                </c:pt>
                <c:pt idx="3372">
                  <c:v>79.39586293152044</c:v>
                </c:pt>
                <c:pt idx="3373">
                  <c:v>79.492133434593612</c:v>
                </c:pt>
                <c:pt idx="3374">
                  <c:v>79.540261576198787</c:v>
                </c:pt>
                <c:pt idx="3375">
                  <c:v>79.56432463129687</c:v>
                </c:pt>
                <c:pt idx="3376">
                  <c:v>79.58838565498597</c:v>
                </c:pt>
                <c:pt idx="3377">
                  <c:v>79.636505670955188</c:v>
                </c:pt>
                <c:pt idx="3378">
                  <c:v>79.684620608401971</c:v>
                </c:pt>
                <c:pt idx="3379">
                  <c:v>79.780838294841629</c:v>
                </c:pt>
                <c:pt idx="3380">
                  <c:v>79.660563647530836</c:v>
                </c:pt>
                <c:pt idx="3381">
                  <c:v>79.299575161470898</c:v>
                </c:pt>
                <c:pt idx="3382">
                  <c:v>79.25142467436693</c:v>
                </c:pt>
                <c:pt idx="3383">
                  <c:v>79.371792766490927</c:v>
                </c:pt>
                <c:pt idx="3384">
                  <c:v>79.371792766490927</c:v>
                </c:pt>
                <c:pt idx="3385">
                  <c:v>79.419932080845456</c:v>
                </c:pt>
                <c:pt idx="3386">
                  <c:v>79.516197505396192</c:v>
                </c:pt>
                <c:pt idx="3387">
                  <c:v>79.540261576198787</c:v>
                </c:pt>
                <c:pt idx="3388">
                  <c:v>79.58838565498597</c:v>
                </c:pt>
                <c:pt idx="3389">
                  <c:v>79.468067332382063</c:v>
                </c:pt>
                <c:pt idx="3390">
                  <c:v>79.1069468047383</c:v>
                </c:pt>
                <c:pt idx="3391">
                  <c:v>79.179190818075071</c:v>
                </c:pt>
                <c:pt idx="3392">
                  <c:v>79.227347399405986</c:v>
                </c:pt>
                <c:pt idx="3393">
                  <c:v>79.347720570052402</c:v>
                </c:pt>
                <c:pt idx="3394">
                  <c:v>79.371792766490927</c:v>
                </c:pt>
                <c:pt idx="3395">
                  <c:v>79.492133434593612</c:v>
                </c:pt>
                <c:pt idx="3396">
                  <c:v>79.01060621805523</c:v>
                </c:pt>
                <c:pt idx="3397">
                  <c:v>79.131029158221722</c:v>
                </c:pt>
                <c:pt idx="3398">
                  <c:v>79.179190818075071</c:v>
                </c:pt>
                <c:pt idx="3399">
                  <c:v>79.275499917918921</c:v>
                </c:pt>
                <c:pt idx="3400">
                  <c:v>79.39586293152044</c:v>
                </c:pt>
                <c:pt idx="3401">
                  <c:v>79.227347399405986</c:v>
                </c:pt>
                <c:pt idx="3402">
                  <c:v>78.938338843515155</c:v>
                </c:pt>
                <c:pt idx="3403">
                  <c:v>79.034692634356631</c:v>
                </c:pt>
                <c:pt idx="3404">
                  <c:v>79.1069468047383</c:v>
                </c:pt>
                <c:pt idx="3405">
                  <c:v>79.275499917918921</c:v>
                </c:pt>
                <c:pt idx="3406">
                  <c:v>79.347720570052402</c:v>
                </c:pt>
                <c:pt idx="3407">
                  <c:v>78.890155853867483</c:v>
                </c:pt>
                <c:pt idx="3408">
                  <c:v>78.914248364395817</c:v>
                </c:pt>
                <c:pt idx="3409">
                  <c:v>79.1069468047383</c:v>
                </c:pt>
                <c:pt idx="3410">
                  <c:v>79.227347399405986</c:v>
                </c:pt>
                <c:pt idx="3411">
                  <c:v>79.323648373613906</c:v>
                </c:pt>
                <c:pt idx="3412">
                  <c:v>79.131029158221722</c:v>
                </c:pt>
                <c:pt idx="3413">
                  <c:v>78.86606232763468</c:v>
                </c:pt>
                <c:pt idx="3414">
                  <c:v>79.034692634356631</c:v>
                </c:pt>
                <c:pt idx="3415">
                  <c:v>79.131029158221722</c:v>
                </c:pt>
                <c:pt idx="3416">
                  <c:v>79.179190818075071</c:v>
                </c:pt>
                <c:pt idx="3417">
                  <c:v>79.299575161470898</c:v>
                </c:pt>
                <c:pt idx="3418">
                  <c:v>78.914248364395817</c:v>
                </c:pt>
                <c:pt idx="3419">
                  <c:v>78.890155853867483</c:v>
                </c:pt>
                <c:pt idx="3420">
                  <c:v>79.034692634356631</c:v>
                </c:pt>
                <c:pt idx="3421">
                  <c:v>79.1069468047383</c:v>
                </c:pt>
                <c:pt idx="3422">
                  <c:v>79.227347399405986</c:v>
                </c:pt>
                <c:pt idx="3423">
                  <c:v>79.179190818075071</c:v>
                </c:pt>
                <c:pt idx="3424">
                  <c:v>78.86606232763468</c:v>
                </c:pt>
                <c:pt idx="3425">
                  <c:v>78.986518786049373</c:v>
                </c:pt>
                <c:pt idx="3426">
                  <c:v>79.058779050657989</c:v>
                </c:pt>
                <c:pt idx="3427">
                  <c:v>79.179190818075071</c:v>
                </c:pt>
                <c:pt idx="3428">
                  <c:v>78.890155853867483</c:v>
                </c:pt>
                <c:pt idx="3429">
                  <c:v>78.793775654709279</c:v>
                </c:pt>
                <c:pt idx="3430">
                  <c:v>78.986518786049373</c:v>
                </c:pt>
                <c:pt idx="3431">
                  <c:v>79.058779050657989</c:v>
                </c:pt>
                <c:pt idx="3432">
                  <c:v>79.227347399405986</c:v>
                </c:pt>
                <c:pt idx="3433">
                  <c:v>78.817872228055549</c:v>
                </c:pt>
                <c:pt idx="3434">
                  <c:v>78.793775654709279</c:v>
                </c:pt>
                <c:pt idx="3435">
                  <c:v>78.962429322634506</c:v>
                </c:pt>
                <c:pt idx="3436">
                  <c:v>79.058779050657989</c:v>
                </c:pt>
                <c:pt idx="3437">
                  <c:v>79.034692634356631</c:v>
                </c:pt>
                <c:pt idx="3438">
                  <c:v>78.721479840443436</c:v>
                </c:pt>
                <c:pt idx="3439">
                  <c:v>78.841967785697349</c:v>
                </c:pt>
                <c:pt idx="3440">
                  <c:v>79.01060621805523</c:v>
                </c:pt>
                <c:pt idx="3441">
                  <c:v>78.962429322634506</c:v>
                </c:pt>
                <c:pt idx="3442">
                  <c:v>78.697378188574689</c:v>
                </c:pt>
                <c:pt idx="3443">
                  <c:v>78.841967785697349</c:v>
                </c:pt>
                <c:pt idx="3444">
                  <c:v>78.986518786049373</c:v>
                </c:pt>
                <c:pt idx="3445">
                  <c:v>78.962429322634506</c:v>
                </c:pt>
                <c:pt idx="3446">
                  <c:v>78.697378188574689</c:v>
                </c:pt>
                <c:pt idx="3447">
                  <c:v>78.890155853867483</c:v>
                </c:pt>
                <c:pt idx="3448">
                  <c:v>78.986518786049373</c:v>
                </c:pt>
                <c:pt idx="3449">
                  <c:v>78.793775654709279</c:v>
                </c:pt>
                <c:pt idx="3450">
                  <c:v>78.649172853428226</c:v>
                </c:pt>
                <c:pt idx="3451">
                  <c:v>78.86606232763468</c:v>
                </c:pt>
                <c:pt idx="3452">
                  <c:v>78.914248364395817</c:v>
                </c:pt>
                <c:pt idx="3453">
                  <c:v>78.914248364395817</c:v>
                </c:pt>
                <c:pt idx="3454">
                  <c:v>78.60096345546377</c:v>
                </c:pt>
                <c:pt idx="3455">
                  <c:v>78.817872228055549</c:v>
                </c:pt>
                <c:pt idx="3456">
                  <c:v>79.01060621805523</c:v>
                </c:pt>
                <c:pt idx="3457">
                  <c:v>79.1069468047383</c:v>
                </c:pt>
                <c:pt idx="3458">
                  <c:v>78.60096345546377</c:v>
                </c:pt>
                <c:pt idx="3459">
                  <c:v>78.745579460903201</c:v>
                </c:pt>
                <c:pt idx="3460">
                  <c:v>78.890155853867483</c:v>
                </c:pt>
                <c:pt idx="3461">
                  <c:v>79.01060621805523</c:v>
                </c:pt>
                <c:pt idx="3462">
                  <c:v>78.817872228055549</c:v>
                </c:pt>
                <c:pt idx="3463">
                  <c:v>78.721479840443436</c:v>
                </c:pt>
                <c:pt idx="3464">
                  <c:v>78.962429322634506</c:v>
                </c:pt>
                <c:pt idx="3465">
                  <c:v>79.01060621805523</c:v>
                </c:pt>
                <c:pt idx="3466">
                  <c:v>79.131029158221722</c:v>
                </c:pt>
                <c:pt idx="3467">
                  <c:v>78.673276536705927</c:v>
                </c:pt>
                <c:pt idx="3468">
                  <c:v>78.841967785697349</c:v>
                </c:pt>
                <c:pt idx="3469">
                  <c:v>78.986518786049373</c:v>
                </c:pt>
                <c:pt idx="3470">
                  <c:v>79.1069468047383</c:v>
                </c:pt>
                <c:pt idx="3471">
                  <c:v>78.721479840443436</c:v>
                </c:pt>
                <c:pt idx="3472">
                  <c:v>78.817872228055549</c:v>
                </c:pt>
                <c:pt idx="3473">
                  <c:v>78.962429322634506</c:v>
                </c:pt>
                <c:pt idx="3474">
                  <c:v>79.01060621805523</c:v>
                </c:pt>
                <c:pt idx="3475">
                  <c:v>79.179190818075071</c:v>
                </c:pt>
                <c:pt idx="3476">
                  <c:v>78.721479840443436</c:v>
                </c:pt>
                <c:pt idx="3477">
                  <c:v>78.793775654709279</c:v>
                </c:pt>
                <c:pt idx="3478">
                  <c:v>78.986518786049373</c:v>
                </c:pt>
                <c:pt idx="3479">
                  <c:v>79.1069468047383</c:v>
                </c:pt>
                <c:pt idx="3480">
                  <c:v>79.203269108740528</c:v>
                </c:pt>
                <c:pt idx="3481">
                  <c:v>78.745579460903201</c:v>
                </c:pt>
                <c:pt idx="3482">
                  <c:v>78.890155853867483</c:v>
                </c:pt>
                <c:pt idx="3483">
                  <c:v>78.986518786049373</c:v>
                </c:pt>
                <c:pt idx="3484">
                  <c:v>79.1069468047383</c:v>
                </c:pt>
                <c:pt idx="3485">
                  <c:v>78.938338843515155</c:v>
                </c:pt>
                <c:pt idx="3486">
                  <c:v>78.769678065658468</c:v>
                </c:pt>
                <c:pt idx="3487">
                  <c:v>78.914248364395817</c:v>
                </c:pt>
                <c:pt idx="3488">
                  <c:v>79.058779050657989</c:v>
                </c:pt>
                <c:pt idx="3489">
                  <c:v>78.914248364395817</c:v>
                </c:pt>
                <c:pt idx="3490">
                  <c:v>78.721479840443436</c:v>
                </c:pt>
                <c:pt idx="3491">
                  <c:v>78.890155853867483</c:v>
                </c:pt>
                <c:pt idx="3492">
                  <c:v>79.058779050657989</c:v>
                </c:pt>
                <c:pt idx="3493">
                  <c:v>78.576856725072574</c:v>
                </c:pt>
                <c:pt idx="3494">
                  <c:v>78.697378188574689</c:v>
                </c:pt>
                <c:pt idx="3495">
                  <c:v>78.890155853867483</c:v>
                </c:pt>
                <c:pt idx="3496">
                  <c:v>78.552748978976865</c:v>
                </c:pt>
                <c:pt idx="3497">
                  <c:v>78.625069170150496</c:v>
                </c:pt>
                <c:pt idx="3498">
                  <c:v>78.817872228055549</c:v>
                </c:pt>
                <c:pt idx="3499">
                  <c:v>78.938338843515155</c:v>
                </c:pt>
                <c:pt idx="3500">
                  <c:v>78.528640217176687</c:v>
                </c:pt>
                <c:pt idx="3501">
                  <c:v>78.721479840443436</c:v>
                </c:pt>
                <c:pt idx="3502">
                  <c:v>78.86606232763468</c:v>
                </c:pt>
                <c:pt idx="3503">
                  <c:v>79.01060621805523</c:v>
                </c:pt>
                <c:pt idx="3504">
                  <c:v>78.649172853428226</c:v>
                </c:pt>
                <c:pt idx="3505">
                  <c:v>78.769678065658468</c:v>
                </c:pt>
                <c:pt idx="3506">
                  <c:v>78.938338843515155</c:v>
                </c:pt>
                <c:pt idx="3507">
                  <c:v>79.01060621805523</c:v>
                </c:pt>
                <c:pt idx="3508">
                  <c:v>78.625069170150496</c:v>
                </c:pt>
                <c:pt idx="3509">
                  <c:v>78.745579460903201</c:v>
                </c:pt>
                <c:pt idx="3510">
                  <c:v>78.938338843515155</c:v>
                </c:pt>
                <c:pt idx="3511">
                  <c:v>79.1069468047383</c:v>
                </c:pt>
                <c:pt idx="3512">
                  <c:v>78.649172853428226</c:v>
                </c:pt>
                <c:pt idx="3513">
                  <c:v>78.817872228055549</c:v>
                </c:pt>
                <c:pt idx="3514">
                  <c:v>78.962429322634506</c:v>
                </c:pt>
                <c:pt idx="3515">
                  <c:v>79.1069468047383</c:v>
                </c:pt>
                <c:pt idx="3516">
                  <c:v>78.60096345546377</c:v>
                </c:pt>
                <c:pt idx="3517">
                  <c:v>78.769678065658468</c:v>
                </c:pt>
                <c:pt idx="3518">
                  <c:v>78.890155853867483</c:v>
                </c:pt>
                <c:pt idx="3519">
                  <c:v>79.058779050657989</c:v>
                </c:pt>
                <c:pt idx="3520">
                  <c:v>78.673276536705927</c:v>
                </c:pt>
                <c:pt idx="3521">
                  <c:v>78.769678065658468</c:v>
                </c:pt>
                <c:pt idx="3522">
                  <c:v>78.890155853867483</c:v>
                </c:pt>
                <c:pt idx="3523">
                  <c:v>78.721479840443436</c:v>
                </c:pt>
                <c:pt idx="3524">
                  <c:v>78.576856725072574</c:v>
                </c:pt>
                <c:pt idx="3525">
                  <c:v>78.769678065658468</c:v>
                </c:pt>
                <c:pt idx="3526">
                  <c:v>78.914248364395817</c:v>
                </c:pt>
                <c:pt idx="3527">
                  <c:v>78.480419646462849</c:v>
                </c:pt>
                <c:pt idx="3528">
                  <c:v>78.673276536705927</c:v>
                </c:pt>
                <c:pt idx="3529">
                  <c:v>78.841967785697349</c:v>
                </c:pt>
                <c:pt idx="3530">
                  <c:v>78.383965300876781</c:v>
                </c:pt>
                <c:pt idx="3531">
                  <c:v>78.552748978976865</c:v>
                </c:pt>
                <c:pt idx="3532">
                  <c:v>78.745579460903201</c:v>
                </c:pt>
                <c:pt idx="3533">
                  <c:v>78.625069170150496</c:v>
                </c:pt>
                <c:pt idx="3534">
                  <c:v>78.504530439671996</c:v>
                </c:pt>
                <c:pt idx="3535">
                  <c:v>78.721479840443436</c:v>
                </c:pt>
                <c:pt idx="3536">
                  <c:v>78.86606232763468</c:v>
                </c:pt>
                <c:pt idx="3537">
                  <c:v>78.383965300876781</c:v>
                </c:pt>
                <c:pt idx="3538">
                  <c:v>78.576856725072574</c:v>
                </c:pt>
                <c:pt idx="3539">
                  <c:v>78.769678065658468</c:v>
                </c:pt>
                <c:pt idx="3540">
                  <c:v>78.914248364395817</c:v>
                </c:pt>
                <c:pt idx="3541">
                  <c:v>78.552748978976865</c:v>
                </c:pt>
                <c:pt idx="3542">
                  <c:v>78.625069170150496</c:v>
                </c:pt>
                <c:pt idx="3543">
                  <c:v>78.86606232763468</c:v>
                </c:pt>
                <c:pt idx="3544">
                  <c:v>79.01060621805523</c:v>
                </c:pt>
                <c:pt idx="3545">
                  <c:v>78.504530439671996</c:v>
                </c:pt>
                <c:pt idx="3546">
                  <c:v>78.721479840443436</c:v>
                </c:pt>
                <c:pt idx="3547">
                  <c:v>78.890155853867483</c:v>
                </c:pt>
                <c:pt idx="3548">
                  <c:v>78.697378188574689</c:v>
                </c:pt>
                <c:pt idx="3549">
                  <c:v>78.60096345546377</c:v>
                </c:pt>
                <c:pt idx="3550">
                  <c:v>78.769678065658468</c:v>
                </c:pt>
                <c:pt idx="3551">
                  <c:v>78.914248364395817</c:v>
                </c:pt>
                <c:pt idx="3552">
                  <c:v>78.456307837549176</c:v>
                </c:pt>
                <c:pt idx="3553">
                  <c:v>78.625069170150496</c:v>
                </c:pt>
                <c:pt idx="3554">
                  <c:v>78.841967785697349</c:v>
                </c:pt>
                <c:pt idx="3555">
                  <c:v>78.383965300876781</c:v>
                </c:pt>
                <c:pt idx="3556">
                  <c:v>78.60096345546377</c:v>
                </c:pt>
                <c:pt idx="3557">
                  <c:v>78.841967785697349</c:v>
                </c:pt>
                <c:pt idx="3558">
                  <c:v>78.383965300876781</c:v>
                </c:pt>
                <c:pt idx="3559">
                  <c:v>78.552748978976865</c:v>
                </c:pt>
                <c:pt idx="3560">
                  <c:v>78.745579460903201</c:v>
                </c:pt>
                <c:pt idx="3561">
                  <c:v>78.359848413440645</c:v>
                </c:pt>
                <c:pt idx="3562">
                  <c:v>78.60096345546377</c:v>
                </c:pt>
                <c:pt idx="3563">
                  <c:v>78.769678065658468</c:v>
                </c:pt>
                <c:pt idx="3564">
                  <c:v>78.359848413440645</c:v>
                </c:pt>
                <c:pt idx="3565">
                  <c:v>78.552748978976865</c:v>
                </c:pt>
                <c:pt idx="3566">
                  <c:v>78.769678065658468</c:v>
                </c:pt>
                <c:pt idx="3567">
                  <c:v>78.383965300876781</c:v>
                </c:pt>
                <c:pt idx="3568">
                  <c:v>78.528640217176687</c:v>
                </c:pt>
                <c:pt idx="3569">
                  <c:v>78.456307837549176</c:v>
                </c:pt>
                <c:pt idx="3570">
                  <c:v>78.359848413440645</c:v>
                </c:pt>
                <c:pt idx="3571">
                  <c:v>78.552748978976865</c:v>
                </c:pt>
                <c:pt idx="3572">
                  <c:v>78.191002777366592</c:v>
                </c:pt>
                <c:pt idx="3573">
                  <c:v>78.359848413440645</c:v>
                </c:pt>
                <c:pt idx="3574">
                  <c:v>78.649172853428226</c:v>
                </c:pt>
                <c:pt idx="3575">
                  <c:v>78.263371722355799</c:v>
                </c:pt>
                <c:pt idx="3576">
                  <c:v>78.432195012931047</c:v>
                </c:pt>
                <c:pt idx="3577">
                  <c:v>78.094495615146997</c:v>
                </c:pt>
                <c:pt idx="3578">
                  <c:v>78.311612607159446</c:v>
                </c:pt>
                <c:pt idx="3579">
                  <c:v>78.552748978976865</c:v>
                </c:pt>
                <c:pt idx="3580">
                  <c:v>78.094495615146997</c:v>
                </c:pt>
                <c:pt idx="3581">
                  <c:v>78.359848413440645</c:v>
                </c:pt>
                <c:pt idx="3582">
                  <c:v>78.191002777366592</c:v>
                </c:pt>
                <c:pt idx="3583">
                  <c:v>78.263371722355799</c:v>
                </c:pt>
                <c:pt idx="3584">
                  <c:v>78.504530439671996</c:v>
                </c:pt>
                <c:pt idx="3585">
                  <c:v>78.094495615146997</c:v>
                </c:pt>
                <c:pt idx="3586">
                  <c:v>78.287492672609872</c:v>
                </c:pt>
                <c:pt idx="3587">
                  <c:v>78.04623543195801</c:v>
                </c:pt>
                <c:pt idx="3588">
                  <c:v>78.215127790438643</c:v>
                </c:pt>
                <c:pt idx="3589">
                  <c:v>78.480419646462849</c:v>
                </c:pt>
                <c:pt idx="3590">
                  <c:v>78.094495615146997</c:v>
                </c:pt>
                <c:pt idx="3591">
                  <c:v>78.311612607159446</c:v>
                </c:pt>
                <c:pt idx="3592">
                  <c:v>77.973837031538579</c:v>
                </c:pt>
                <c:pt idx="3593">
                  <c:v>78.263371722355799</c:v>
                </c:pt>
                <c:pt idx="3594">
                  <c:v>78.022104324659011</c:v>
                </c:pt>
                <c:pt idx="3595">
                  <c:v>78.070366539256995</c:v>
                </c:pt>
                <c:pt idx="3596">
                  <c:v>78.432195012931047</c:v>
                </c:pt>
                <c:pt idx="3597">
                  <c:v>78.04623543195801</c:v>
                </c:pt>
                <c:pt idx="3598">
                  <c:v>78.263371722355799</c:v>
                </c:pt>
                <c:pt idx="3599">
                  <c:v>77.901428474074251</c:v>
                </c:pt>
                <c:pt idx="3600">
                  <c:v>78.16687776429454</c:v>
                </c:pt>
                <c:pt idx="3601">
                  <c:v>78.432195012931047</c:v>
                </c:pt>
                <c:pt idx="3602">
                  <c:v>78.070366539256995</c:v>
                </c:pt>
                <c:pt idx="3603">
                  <c:v>78.335731526004537</c:v>
                </c:pt>
                <c:pt idx="3604">
                  <c:v>77.997971185951045</c:v>
                </c:pt>
                <c:pt idx="3605">
                  <c:v>78.142751735518033</c:v>
                </c:pt>
                <c:pt idx="3606">
                  <c:v>78.408080156903907</c:v>
                </c:pt>
                <c:pt idx="3607">
                  <c:v>78.070366539256995</c:v>
                </c:pt>
                <c:pt idx="3608">
                  <c:v>78.335731526004537</c:v>
                </c:pt>
                <c:pt idx="3609">
                  <c:v>77.973837031538579</c:v>
                </c:pt>
                <c:pt idx="3610">
                  <c:v>78.16687776429454</c:v>
                </c:pt>
                <c:pt idx="3611">
                  <c:v>78.456307837549176</c:v>
                </c:pt>
                <c:pt idx="3612">
                  <c:v>78.070366539256995</c:v>
                </c:pt>
                <c:pt idx="3613">
                  <c:v>78.311612607159446</c:v>
                </c:pt>
                <c:pt idx="3614">
                  <c:v>77.901428474074251</c:v>
                </c:pt>
                <c:pt idx="3615">
                  <c:v>78.191002777366592</c:v>
                </c:pt>
                <c:pt idx="3616">
                  <c:v>78.142751735518033</c:v>
                </c:pt>
                <c:pt idx="3617">
                  <c:v>78.118624691036999</c:v>
                </c:pt>
                <c:pt idx="3618">
                  <c:v>78.335731526004537</c:v>
                </c:pt>
                <c:pt idx="3619">
                  <c:v>77.997971185951045</c:v>
                </c:pt>
                <c:pt idx="3620">
                  <c:v>78.311612607159446</c:v>
                </c:pt>
                <c:pt idx="3621">
                  <c:v>77.925565675600183</c:v>
                </c:pt>
                <c:pt idx="3622">
                  <c:v>78.191002777366592</c:v>
                </c:pt>
                <c:pt idx="3623">
                  <c:v>77.829010775269481</c:v>
                </c:pt>
                <c:pt idx="3624">
                  <c:v>78.118624691036999</c:v>
                </c:pt>
                <c:pt idx="3625">
                  <c:v>77.78072621517272</c:v>
                </c:pt>
                <c:pt idx="3626">
                  <c:v>78.118624691036999</c:v>
                </c:pt>
                <c:pt idx="3627">
                  <c:v>77.756581903715329</c:v>
                </c:pt>
                <c:pt idx="3628">
                  <c:v>78.070366539256995</c:v>
                </c:pt>
                <c:pt idx="3629">
                  <c:v>77.78072621517272</c:v>
                </c:pt>
                <c:pt idx="3630">
                  <c:v>78.04623543195801</c:v>
                </c:pt>
                <c:pt idx="3631">
                  <c:v>77.684143890820778</c:v>
                </c:pt>
                <c:pt idx="3632">
                  <c:v>78.022104324659011</c:v>
                </c:pt>
                <c:pt idx="3633">
                  <c:v>77.708291249391607</c:v>
                </c:pt>
                <c:pt idx="3634">
                  <c:v>78.022104324659011</c:v>
                </c:pt>
                <c:pt idx="3635">
                  <c:v>77.659995516545422</c:v>
                </c:pt>
                <c:pt idx="3636">
                  <c:v>77.94970186142163</c:v>
                </c:pt>
                <c:pt idx="3637">
                  <c:v>77.708291249391607</c:v>
                </c:pt>
                <c:pt idx="3638">
                  <c:v>77.925565675600183</c:v>
                </c:pt>
                <c:pt idx="3639">
                  <c:v>77.732437592257966</c:v>
                </c:pt>
                <c:pt idx="3640">
                  <c:v>77.925565675600183</c:v>
                </c:pt>
                <c:pt idx="3641">
                  <c:v>77.877290256843835</c:v>
                </c:pt>
                <c:pt idx="3642">
                  <c:v>77.94970186142163</c:v>
                </c:pt>
                <c:pt idx="3643">
                  <c:v>78.094495615146997</c:v>
                </c:pt>
                <c:pt idx="3644">
                  <c:v>77.877290256843835</c:v>
                </c:pt>
                <c:pt idx="3645">
                  <c:v>78.16687776429454</c:v>
                </c:pt>
                <c:pt idx="3646">
                  <c:v>77.853151023908879</c:v>
                </c:pt>
                <c:pt idx="3647">
                  <c:v>78.142751735518033</c:v>
                </c:pt>
                <c:pt idx="3648">
                  <c:v>77.8048684952211</c:v>
                </c:pt>
                <c:pt idx="3649">
                  <c:v>78.094495615146997</c:v>
                </c:pt>
                <c:pt idx="3650">
                  <c:v>77.756581903715329</c:v>
                </c:pt>
                <c:pt idx="3651">
                  <c:v>78.070366539256995</c:v>
                </c:pt>
                <c:pt idx="3652">
                  <c:v>77.8048684952211</c:v>
                </c:pt>
                <c:pt idx="3653">
                  <c:v>77.997971185951045</c:v>
                </c:pt>
                <c:pt idx="3654">
                  <c:v>78.311612607159446</c:v>
                </c:pt>
                <c:pt idx="3655">
                  <c:v>77.901428474074251</c:v>
                </c:pt>
                <c:pt idx="3656">
                  <c:v>78.191002777366592</c:v>
                </c:pt>
                <c:pt idx="3657">
                  <c:v>77.853151023908879</c:v>
                </c:pt>
                <c:pt idx="3658">
                  <c:v>78.118624691036999</c:v>
                </c:pt>
                <c:pt idx="3659">
                  <c:v>77.8048684952211</c:v>
                </c:pt>
                <c:pt idx="3660">
                  <c:v>78.094495615146997</c:v>
                </c:pt>
                <c:pt idx="3661">
                  <c:v>77.973837031538579</c:v>
                </c:pt>
                <c:pt idx="3662">
                  <c:v>78.022104324659011</c:v>
                </c:pt>
                <c:pt idx="3663">
                  <c:v>78.287492672609872</c:v>
                </c:pt>
                <c:pt idx="3664">
                  <c:v>77.94970186142163</c:v>
                </c:pt>
                <c:pt idx="3665">
                  <c:v>78.263371722355799</c:v>
                </c:pt>
                <c:pt idx="3666">
                  <c:v>77.925565675600183</c:v>
                </c:pt>
                <c:pt idx="3667">
                  <c:v>78.191002777366592</c:v>
                </c:pt>
                <c:pt idx="3668">
                  <c:v>77.829010775269481</c:v>
                </c:pt>
                <c:pt idx="3669">
                  <c:v>78.118624691036999</c:v>
                </c:pt>
                <c:pt idx="3670">
                  <c:v>78.287492672609872</c:v>
                </c:pt>
                <c:pt idx="3671">
                  <c:v>78.04623543195801</c:v>
                </c:pt>
                <c:pt idx="3672">
                  <c:v>78.263371722355799</c:v>
                </c:pt>
                <c:pt idx="3673">
                  <c:v>77.94970186142163</c:v>
                </c:pt>
                <c:pt idx="3674">
                  <c:v>78.263371722355799</c:v>
                </c:pt>
                <c:pt idx="3675">
                  <c:v>77.997971185951045</c:v>
                </c:pt>
                <c:pt idx="3676">
                  <c:v>78.070366539256995</c:v>
                </c:pt>
                <c:pt idx="3677">
                  <c:v>78.359848413440645</c:v>
                </c:pt>
                <c:pt idx="3678">
                  <c:v>78.022104324659011</c:v>
                </c:pt>
                <c:pt idx="3679">
                  <c:v>78.335731526004537</c:v>
                </c:pt>
                <c:pt idx="3680">
                  <c:v>77.925565675600183</c:v>
                </c:pt>
                <c:pt idx="3681">
                  <c:v>78.215127790438643</c:v>
                </c:pt>
                <c:pt idx="3682">
                  <c:v>78.022104324659011</c:v>
                </c:pt>
                <c:pt idx="3683">
                  <c:v>78.094495615146997</c:v>
                </c:pt>
                <c:pt idx="3684">
                  <c:v>78.335731526004537</c:v>
                </c:pt>
                <c:pt idx="3685">
                  <c:v>77.997971185951045</c:v>
                </c:pt>
                <c:pt idx="3686">
                  <c:v>78.263371722355799</c:v>
                </c:pt>
                <c:pt idx="3687">
                  <c:v>77.94970186142163</c:v>
                </c:pt>
                <c:pt idx="3688">
                  <c:v>78.239250772101727</c:v>
                </c:pt>
                <c:pt idx="3689">
                  <c:v>77.877290256843835</c:v>
                </c:pt>
                <c:pt idx="3690">
                  <c:v>78.191002777366592</c:v>
                </c:pt>
                <c:pt idx="3691">
                  <c:v>77.78072621517272</c:v>
                </c:pt>
                <c:pt idx="3692">
                  <c:v>78.070366539256995</c:v>
                </c:pt>
                <c:pt idx="3693">
                  <c:v>77.94970186142163</c:v>
                </c:pt>
                <c:pt idx="3694">
                  <c:v>77.997971185951045</c:v>
                </c:pt>
                <c:pt idx="3695">
                  <c:v>78.191002777366592</c:v>
                </c:pt>
                <c:pt idx="3696">
                  <c:v>77.901428474074251</c:v>
                </c:pt>
                <c:pt idx="3697">
                  <c:v>78.191002777366592</c:v>
                </c:pt>
                <c:pt idx="3698">
                  <c:v>77.829010775269481</c:v>
                </c:pt>
                <c:pt idx="3699">
                  <c:v>78.118624691036999</c:v>
                </c:pt>
                <c:pt idx="3700">
                  <c:v>77.8048684952211</c:v>
                </c:pt>
                <c:pt idx="3701">
                  <c:v>78.118624691036999</c:v>
                </c:pt>
                <c:pt idx="3702">
                  <c:v>77.78072621517272</c:v>
                </c:pt>
                <c:pt idx="3703">
                  <c:v>78.04623543195801</c:v>
                </c:pt>
                <c:pt idx="3704">
                  <c:v>77.756581903715329</c:v>
                </c:pt>
                <c:pt idx="3705">
                  <c:v>77.997971185951045</c:v>
                </c:pt>
                <c:pt idx="3706">
                  <c:v>77.659995516545422</c:v>
                </c:pt>
                <c:pt idx="3707">
                  <c:v>77.973837031538579</c:v>
                </c:pt>
                <c:pt idx="3708">
                  <c:v>77.684143890820778</c:v>
                </c:pt>
                <c:pt idx="3709">
                  <c:v>78.022104324659011</c:v>
                </c:pt>
                <c:pt idx="3710">
                  <c:v>77.635847142270094</c:v>
                </c:pt>
                <c:pt idx="3711">
                  <c:v>77.94970186142163</c:v>
                </c:pt>
                <c:pt idx="3712">
                  <c:v>77.587544299492464</c:v>
                </c:pt>
                <c:pt idx="3713">
                  <c:v>77.925565675600183</c:v>
                </c:pt>
                <c:pt idx="3714">
                  <c:v>77.61169673658577</c:v>
                </c:pt>
                <c:pt idx="3715">
                  <c:v>77.925565675600183</c:v>
                </c:pt>
                <c:pt idx="3716">
                  <c:v>77.635847142270094</c:v>
                </c:pt>
                <c:pt idx="3717">
                  <c:v>77.94970186142163</c:v>
                </c:pt>
                <c:pt idx="3718">
                  <c:v>77.587544299492464</c:v>
                </c:pt>
                <c:pt idx="3719">
                  <c:v>77.877290256843835</c:v>
                </c:pt>
                <c:pt idx="3720">
                  <c:v>77.635847142270094</c:v>
                </c:pt>
                <c:pt idx="3721">
                  <c:v>77.877290256843835</c:v>
                </c:pt>
                <c:pt idx="3722">
                  <c:v>77.659995516545422</c:v>
                </c:pt>
                <c:pt idx="3723">
                  <c:v>77.853151023908879</c:v>
                </c:pt>
                <c:pt idx="3724">
                  <c:v>77.635847142270094</c:v>
                </c:pt>
                <c:pt idx="3725">
                  <c:v>77.901428474074251</c:v>
                </c:pt>
                <c:pt idx="3726">
                  <c:v>77.61169673658577</c:v>
                </c:pt>
                <c:pt idx="3727">
                  <c:v>77.877290256843835</c:v>
                </c:pt>
                <c:pt idx="3728">
                  <c:v>77.587544299492464</c:v>
                </c:pt>
                <c:pt idx="3729">
                  <c:v>77.901428474074251</c:v>
                </c:pt>
                <c:pt idx="3730">
                  <c:v>77.587544299492464</c:v>
                </c:pt>
                <c:pt idx="3731">
                  <c:v>77.901428474074251</c:v>
                </c:pt>
                <c:pt idx="3732">
                  <c:v>77.635847142270094</c:v>
                </c:pt>
                <c:pt idx="3733">
                  <c:v>77.94970186142163</c:v>
                </c:pt>
                <c:pt idx="3734">
                  <c:v>77.61169673658577</c:v>
                </c:pt>
                <c:pt idx="3735">
                  <c:v>77.877290256843835</c:v>
                </c:pt>
                <c:pt idx="3736">
                  <c:v>77.732437592257966</c:v>
                </c:pt>
                <c:pt idx="3737">
                  <c:v>77.37013173747313</c:v>
                </c:pt>
                <c:pt idx="3738">
                  <c:v>77.732437592257966</c:v>
                </c:pt>
                <c:pt idx="3739">
                  <c:v>77.466770941276579</c:v>
                </c:pt>
                <c:pt idx="3740">
                  <c:v>77.877290256843835</c:v>
                </c:pt>
                <c:pt idx="3741">
                  <c:v>77.515083941099093</c:v>
                </c:pt>
                <c:pt idx="3742">
                  <c:v>77.829010775269481</c:v>
                </c:pt>
                <c:pt idx="3743">
                  <c:v>77.587544299492464</c:v>
                </c:pt>
                <c:pt idx="3744">
                  <c:v>77.32180553349221</c:v>
                </c:pt>
                <c:pt idx="3745">
                  <c:v>77.684143890820778</c:v>
                </c:pt>
                <c:pt idx="3746">
                  <c:v>77.418453878636058</c:v>
                </c:pt>
                <c:pt idx="3747">
                  <c:v>77.756581903715329</c:v>
                </c:pt>
                <c:pt idx="3748">
                  <c:v>77.490927441187822</c:v>
                </c:pt>
                <c:pt idx="3749">
                  <c:v>77.297640907945009</c:v>
                </c:pt>
                <c:pt idx="3750">
                  <c:v>77.61169673658577</c:v>
                </c:pt>
                <c:pt idx="3751">
                  <c:v>77.32180553349221</c:v>
                </c:pt>
                <c:pt idx="3752">
                  <c:v>77.684143890820778</c:v>
                </c:pt>
                <c:pt idx="3753">
                  <c:v>77.466770941276579</c:v>
                </c:pt>
                <c:pt idx="3754">
                  <c:v>77.345969143334912</c:v>
                </c:pt>
                <c:pt idx="3755">
                  <c:v>77.563391862399158</c:v>
                </c:pt>
                <c:pt idx="3756">
                  <c:v>77.297640907945009</c:v>
                </c:pt>
                <c:pt idx="3757">
                  <c:v>77.684143890820778</c:v>
                </c:pt>
                <c:pt idx="3758">
                  <c:v>77.37013173747313</c:v>
                </c:pt>
                <c:pt idx="3759">
                  <c:v>77.78072621517272</c:v>
                </c:pt>
                <c:pt idx="3760">
                  <c:v>77.515083941099093</c:v>
                </c:pt>
                <c:pt idx="3761">
                  <c:v>77.32180553349221</c:v>
                </c:pt>
                <c:pt idx="3762">
                  <c:v>77.587544299492464</c:v>
                </c:pt>
                <c:pt idx="3763">
                  <c:v>77.37013173747313</c:v>
                </c:pt>
                <c:pt idx="3764">
                  <c:v>77.732437592257966</c:v>
                </c:pt>
                <c:pt idx="3765">
                  <c:v>77.466770941276579</c:v>
                </c:pt>
                <c:pt idx="3766">
                  <c:v>77.394293315906836</c:v>
                </c:pt>
                <c:pt idx="3767">
                  <c:v>77.563391862399158</c:v>
                </c:pt>
                <c:pt idx="3768">
                  <c:v>77.273475266693325</c:v>
                </c:pt>
                <c:pt idx="3769">
                  <c:v>77.708291249391607</c:v>
                </c:pt>
                <c:pt idx="3770">
                  <c:v>77.466770941276579</c:v>
                </c:pt>
                <c:pt idx="3771">
                  <c:v>77.176801528937176</c:v>
                </c:pt>
                <c:pt idx="3772">
                  <c:v>77.587544299492464</c:v>
                </c:pt>
                <c:pt idx="3773">
                  <c:v>77.297640907945009</c:v>
                </c:pt>
                <c:pt idx="3774">
                  <c:v>77.61169673658577</c:v>
                </c:pt>
                <c:pt idx="3775">
                  <c:v>77.442612409956311</c:v>
                </c:pt>
                <c:pt idx="3776">
                  <c:v>77.225140937076475</c:v>
                </c:pt>
                <c:pt idx="3777">
                  <c:v>77.61169673658577</c:v>
                </c:pt>
                <c:pt idx="3778">
                  <c:v>77.345969143334912</c:v>
                </c:pt>
                <c:pt idx="3779">
                  <c:v>77.152629793458544</c:v>
                </c:pt>
                <c:pt idx="3780">
                  <c:v>77.466770941276579</c:v>
                </c:pt>
                <c:pt idx="3781">
                  <c:v>77.176801528937176</c:v>
                </c:pt>
                <c:pt idx="3782">
                  <c:v>77.539238409601381</c:v>
                </c:pt>
                <c:pt idx="3783">
                  <c:v>77.418453878636058</c:v>
                </c:pt>
                <c:pt idx="3784">
                  <c:v>77.176801528937176</c:v>
                </c:pt>
                <c:pt idx="3785">
                  <c:v>77.563391862399158</c:v>
                </c:pt>
                <c:pt idx="3786">
                  <c:v>77.37013173747313</c:v>
                </c:pt>
                <c:pt idx="3787">
                  <c:v>77.104284291092299</c:v>
                </c:pt>
                <c:pt idx="3788">
                  <c:v>77.490927441187822</c:v>
                </c:pt>
                <c:pt idx="3789">
                  <c:v>77.297640907945009</c:v>
                </c:pt>
                <c:pt idx="3790">
                  <c:v>77.152629793458544</c:v>
                </c:pt>
                <c:pt idx="3791">
                  <c:v>77.394293315906836</c:v>
                </c:pt>
                <c:pt idx="3792">
                  <c:v>77.225140937076475</c:v>
                </c:pt>
                <c:pt idx="3793">
                  <c:v>77.587544299492464</c:v>
                </c:pt>
                <c:pt idx="3794">
                  <c:v>77.345969143334912</c:v>
                </c:pt>
                <c:pt idx="3795">
                  <c:v>77.104284291092299</c:v>
                </c:pt>
                <c:pt idx="3796">
                  <c:v>77.515083941099093</c:v>
                </c:pt>
                <c:pt idx="3797">
                  <c:v>77.249308609737156</c:v>
                </c:pt>
                <c:pt idx="3798">
                  <c:v>77.539238409601381</c:v>
                </c:pt>
                <c:pt idx="3799">
                  <c:v>77.442612409956311</c:v>
                </c:pt>
                <c:pt idx="3800">
                  <c:v>77.176801528937176</c:v>
                </c:pt>
                <c:pt idx="3801">
                  <c:v>77.587544299492464</c:v>
                </c:pt>
                <c:pt idx="3802">
                  <c:v>77.345969143334912</c:v>
                </c:pt>
                <c:pt idx="3803">
                  <c:v>77.345969143334912</c:v>
                </c:pt>
                <c:pt idx="3804">
                  <c:v>77.418453878636058</c:v>
                </c:pt>
                <c:pt idx="3805">
                  <c:v>77.200971233006825</c:v>
                </c:pt>
                <c:pt idx="3806">
                  <c:v>77.61169673658577</c:v>
                </c:pt>
                <c:pt idx="3807">
                  <c:v>77.37013173747313</c:v>
                </c:pt>
                <c:pt idx="3808">
                  <c:v>77.176801528937176</c:v>
                </c:pt>
                <c:pt idx="3809">
                  <c:v>77.490927441187822</c:v>
                </c:pt>
                <c:pt idx="3810">
                  <c:v>77.273475266693325</c:v>
                </c:pt>
                <c:pt idx="3811">
                  <c:v>77.587544299492464</c:v>
                </c:pt>
                <c:pt idx="3812">
                  <c:v>77.418453878636058</c:v>
                </c:pt>
                <c:pt idx="3813">
                  <c:v>77.128458057979898</c:v>
                </c:pt>
                <c:pt idx="3814">
                  <c:v>77.442612409956311</c:v>
                </c:pt>
                <c:pt idx="3815">
                  <c:v>77.297640907945009</c:v>
                </c:pt>
                <c:pt idx="3816">
                  <c:v>77.466770941276579</c:v>
                </c:pt>
                <c:pt idx="3817">
                  <c:v>77.442612409956311</c:v>
                </c:pt>
                <c:pt idx="3818">
                  <c:v>77.200971233006825</c:v>
                </c:pt>
                <c:pt idx="3819">
                  <c:v>77.587544299492464</c:v>
                </c:pt>
                <c:pt idx="3820">
                  <c:v>77.297640907945009</c:v>
                </c:pt>
                <c:pt idx="3821">
                  <c:v>77.37013173747313</c:v>
                </c:pt>
                <c:pt idx="3822">
                  <c:v>77.466770941276579</c:v>
                </c:pt>
                <c:pt idx="3823">
                  <c:v>77.176801528937176</c:v>
                </c:pt>
                <c:pt idx="3824">
                  <c:v>77.61169673658577</c:v>
                </c:pt>
                <c:pt idx="3825">
                  <c:v>77.345969143334912</c:v>
                </c:pt>
                <c:pt idx="3826">
                  <c:v>77.152629793458544</c:v>
                </c:pt>
                <c:pt idx="3827">
                  <c:v>77.466770941276579</c:v>
                </c:pt>
                <c:pt idx="3828">
                  <c:v>77.297640907945009</c:v>
                </c:pt>
                <c:pt idx="3829">
                  <c:v>77.200971233006825</c:v>
                </c:pt>
                <c:pt idx="3830">
                  <c:v>77.418453878636058</c:v>
                </c:pt>
                <c:pt idx="3831">
                  <c:v>77.200971233006825</c:v>
                </c:pt>
                <c:pt idx="3832">
                  <c:v>77.442612409956311</c:v>
                </c:pt>
                <c:pt idx="3833">
                  <c:v>77.394293315906836</c:v>
                </c:pt>
                <c:pt idx="3834">
                  <c:v>77.200971233006825</c:v>
                </c:pt>
                <c:pt idx="3835">
                  <c:v>77.466770941276579</c:v>
                </c:pt>
                <c:pt idx="3836">
                  <c:v>77.32180553349221</c:v>
                </c:pt>
                <c:pt idx="3837">
                  <c:v>77.128458057979898</c:v>
                </c:pt>
                <c:pt idx="3838">
                  <c:v>77.225140937076475</c:v>
                </c:pt>
                <c:pt idx="3839">
                  <c:v>77.32180553349221</c:v>
                </c:pt>
                <c:pt idx="3840">
                  <c:v>77.031756896202509</c:v>
                </c:pt>
                <c:pt idx="3841">
                  <c:v>76.983400221086868</c:v>
                </c:pt>
                <c:pt idx="3842">
                  <c:v>77.273475266693325</c:v>
                </c:pt>
                <c:pt idx="3843">
                  <c:v>77.080109508500172</c:v>
                </c:pt>
                <c:pt idx="3844">
                  <c:v>76.862489742764652</c:v>
                </c:pt>
                <c:pt idx="3845">
                  <c:v>77.32180553349221</c:v>
                </c:pt>
                <c:pt idx="3846">
                  <c:v>77.128458057979898</c:v>
                </c:pt>
                <c:pt idx="3847">
                  <c:v>76.935039483153261</c:v>
                </c:pt>
                <c:pt idx="3848">
                  <c:v>77.080109508500172</c:v>
                </c:pt>
                <c:pt idx="3849">
                  <c:v>77.200971233006825</c:v>
                </c:pt>
                <c:pt idx="3850">
                  <c:v>77.007579066496916</c:v>
                </c:pt>
                <c:pt idx="3851">
                  <c:v>76.814116816377151</c:v>
                </c:pt>
                <c:pt idx="3852">
                  <c:v>77.225140937076475</c:v>
                </c:pt>
                <c:pt idx="3853">
                  <c:v>77.05593371020359</c:v>
                </c:pt>
                <c:pt idx="3854">
                  <c:v>76.886673666697178</c:v>
                </c:pt>
                <c:pt idx="3855">
                  <c:v>77.007579066496916</c:v>
                </c:pt>
                <c:pt idx="3856">
                  <c:v>77.152629793458544</c:v>
                </c:pt>
                <c:pt idx="3857">
                  <c:v>76.983400221086868</c:v>
                </c:pt>
                <c:pt idx="3858">
                  <c:v>76.789929845331145</c:v>
                </c:pt>
                <c:pt idx="3859">
                  <c:v>77.200971233006825</c:v>
                </c:pt>
                <c:pt idx="3860">
                  <c:v>77.05593371020359</c:v>
                </c:pt>
                <c:pt idx="3861">
                  <c:v>76.862489742764652</c:v>
                </c:pt>
                <c:pt idx="3862">
                  <c:v>77.128458057979898</c:v>
                </c:pt>
                <c:pt idx="3863">
                  <c:v>77.176801528937176</c:v>
                </c:pt>
                <c:pt idx="3864">
                  <c:v>76.935039483153261</c:v>
                </c:pt>
                <c:pt idx="3865">
                  <c:v>76.789929845331145</c:v>
                </c:pt>
                <c:pt idx="3866">
                  <c:v>77.249308609737156</c:v>
                </c:pt>
                <c:pt idx="3867">
                  <c:v>77.05593371020359</c:v>
                </c:pt>
                <c:pt idx="3868">
                  <c:v>76.862489742764652</c:v>
                </c:pt>
                <c:pt idx="3869">
                  <c:v>77.152629793458544</c:v>
                </c:pt>
                <c:pt idx="3870">
                  <c:v>77.128458057979898</c:v>
                </c:pt>
                <c:pt idx="3871">
                  <c:v>76.910856574925219</c:v>
                </c:pt>
                <c:pt idx="3872">
                  <c:v>76.765740842876184</c:v>
                </c:pt>
                <c:pt idx="3873">
                  <c:v>77.200971233006825</c:v>
                </c:pt>
                <c:pt idx="3874">
                  <c:v>77.031756896202509</c:v>
                </c:pt>
                <c:pt idx="3875">
                  <c:v>76.838303787423158</c:v>
                </c:pt>
                <c:pt idx="3876">
                  <c:v>76.741550824716711</c:v>
                </c:pt>
                <c:pt idx="3877">
                  <c:v>77.128458057979898</c:v>
                </c:pt>
                <c:pt idx="3878">
                  <c:v>76.935039483153261</c:v>
                </c:pt>
                <c:pt idx="3879">
                  <c:v>76.814116816377151</c:v>
                </c:pt>
                <c:pt idx="3880">
                  <c:v>76.620584482647487</c:v>
                </c:pt>
                <c:pt idx="3881">
                  <c:v>77.104284291092299</c:v>
                </c:pt>
                <c:pt idx="3882">
                  <c:v>76.935039483153261</c:v>
                </c:pt>
                <c:pt idx="3883">
                  <c:v>76.789929845331145</c:v>
                </c:pt>
                <c:pt idx="3884">
                  <c:v>76.620584482647487</c:v>
                </c:pt>
                <c:pt idx="3885">
                  <c:v>76.499591732261521</c:v>
                </c:pt>
                <c:pt idx="3886">
                  <c:v>77.007579066496916</c:v>
                </c:pt>
                <c:pt idx="3887">
                  <c:v>76.862489742764652</c:v>
                </c:pt>
                <c:pt idx="3888">
                  <c:v>76.717359790852726</c:v>
                </c:pt>
                <c:pt idx="3889">
                  <c:v>76.572190226465679</c:v>
                </c:pt>
                <c:pt idx="3890">
                  <c:v>76.596388370261081</c:v>
                </c:pt>
                <c:pt idx="3891">
                  <c:v>76.910856574925219</c:v>
                </c:pt>
                <c:pt idx="3892">
                  <c:v>76.765740842876184</c:v>
                </c:pt>
                <c:pt idx="3893">
                  <c:v>76.620584482647487</c:v>
                </c:pt>
                <c:pt idx="3894">
                  <c:v>76.499591732261521</c:v>
                </c:pt>
                <c:pt idx="3895">
                  <c:v>76.668974676011345</c:v>
                </c:pt>
                <c:pt idx="3896">
                  <c:v>76.814116816377151</c:v>
                </c:pt>
                <c:pt idx="3897">
                  <c:v>76.741550824716711</c:v>
                </c:pt>
                <c:pt idx="3898">
                  <c:v>76.620584482647487</c:v>
                </c:pt>
                <c:pt idx="3899">
                  <c:v>76.499591732261521</c:v>
                </c:pt>
                <c:pt idx="3900">
                  <c:v>76.596388370261081</c:v>
                </c:pt>
                <c:pt idx="3901">
                  <c:v>76.838303787423158</c:v>
                </c:pt>
                <c:pt idx="3902">
                  <c:v>76.717359790852726</c:v>
                </c:pt>
                <c:pt idx="3903">
                  <c:v>76.572190226465679</c:v>
                </c:pt>
                <c:pt idx="3904">
                  <c:v>76.475389525648154</c:v>
                </c:pt>
                <c:pt idx="3905">
                  <c:v>76.620584482647487</c:v>
                </c:pt>
                <c:pt idx="3906">
                  <c:v>76.838303787423158</c:v>
                </c:pt>
                <c:pt idx="3907">
                  <c:v>76.717359790852726</c:v>
                </c:pt>
                <c:pt idx="3908">
                  <c:v>76.596388370261081</c:v>
                </c:pt>
                <c:pt idx="3909">
                  <c:v>76.451186303330289</c:v>
                </c:pt>
                <c:pt idx="3910">
                  <c:v>76.886673666697178</c:v>
                </c:pt>
                <c:pt idx="3911">
                  <c:v>76.789929845331145</c:v>
                </c:pt>
                <c:pt idx="3912">
                  <c:v>76.668974676011345</c:v>
                </c:pt>
                <c:pt idx="3913">
                  <c:v>76.572190226465679</c:v>
                </c:pt>
                <c:pt idx="3914">
                  <c:v>76.426982065307939</c:v>
                </c:pt>
                <c:pt idx="3915">
                  <c:v>76.910856574925219</c:v>
                </c:pt>
                <c:pt idx="3916">
                  <c:v>76.814116816377151</c:v>
                </c:pt>
                <c:pt idx="3917">
                  <c:v>76.644780595033907</c:v>
                </c:pt>
                <c:pt idx="3918">
                  <c:v>76.523791907465892</c:v>
                </c:pt>
                <c:pt idx="3919">
                  <c:v>76.402776811581106</c:v>
                </c:pt>
                <c:pt idx="3920">
                  <c:v>76.910856574925219</c:v>
                </c:pt>
                <c:pt idx="3921">
                  <c:v>76.789929845331145</c:v>
                </c:pt>
                <c:pt idx="3922">
                  <c:v>76.693167741284284</c:v>
                </c:pt>
                <c:pt idx="3923">
                  <c:v>76.547992082670262</c:v>
                </c:pt>
                <c:pt idx="3924">
                  <c:v>76.475389525648154</c:v>
                </c:pt>
                <c:pt idx="3925">
                  <c:v>76.789929845331145</c:v>
                </c:pt>
                <c:pt idx="3926">
                  <c:v>76.789929845331145</c:v>
                </c:pt>
                <c:pt idx="3927">
                  <c:v>76.717359790852726</c:v>
                </c:pt>
                <c:pt idx="3928">
                  <c:v>76.523791907465892</c:v>
                </c:pt>
                <c:pt idx="3929">
                  <c:v>76.451186303330289</c:v>
                </c:pt>
                <c:pt idx="3930">
                  <c:v>76.838303787423158</c:v>
                </c:pt>
                <c:pt idx="3931">
                  <c:v>76.789929845331145</c:v>
                </c:pt>
                <c:pt idx="3932">
                  <c:v>76.644780595033907</c:v>
                </c:pt>
                <c:pt idx="3933">
                  <c:v>76.572190226465679</c:v>
                </c:pt>
                <c:pt idx="3934">
                  <c:v>76.378570542149774</c:v>
                </c:pt>
                <c:pt idx="3935">
                  <c:v>76.717359790852726</c:v>
                </c:pt>
                <c:pt idx="3936">
                  <c:v>76.814116816377151</c:v>
                </c:pt>
                <c:pt idx="3937">
                  <c:v>76.668974676011345</c:v>
                </c:pt>
                <c:pt idx="3938">
                  <c:v>76.523791907465892</c:v>
                </c:pt>
                <c:pt idx="3939">
                  <c:v>76.451186303330289</c:v>
                </c:pt>
                <c:pt idx="3940">
                  <c:v>76.402776811581106</c:v>
                </c:pt>
                <c:pt idx="3941">
                  <c:v>76.789929845331145</c:v>
                </c:pt>
                <c:pt idx="3942">
                  <c:v>76.741550824716711</c:v>
                </c:pt>
                <c:pt idx="3943">
                  <c:v>76.596388370261081</c:v>
                </c:pt>
                <c:pt idx="3944">
                  <c:v>76.499591732261521</c:v>
                </c:pt>
                <c:pt idx="3945">
                  <c:v>76.354363257013958</c:v>
                </c:pt>
                <c:pt idx="3946">
                  <c:v>76.717359790852726</c:v>
                </c:pt>
                <c:pt idx="3947">
                  <c:v>76.789929845331145</c:v>
                </c:pt>
                <c:pt idx="3948">
                  <c:v>76.596388370261081</c:v>
                </c:pt>
                <c:pt idx="3949">
                  <c:v>76.547992082670262</c:v>
                </c:pt>
                <c:pt idx="3950">
                  <c:v>76.402776811581106</c:v>
                </c:pt>
                <c:pt idx="3951">
                  <c:v>76.281734291675065</c:v>
                </c:pt>
                <c:pt idx="3952">
                  <c:v>76.717359790852726</c:v>
                </c:pt>
                <c:pt idx="3953">
                  <c:v>76.668974676011345</c:v>
                </c:pt>
                <c:pt idx="3954">
                  <c:v>76.596388370261081</c:v>
                </c:pt>
                <c:pt idx="3955">
                  <c:v>76.475389525648154</c:v>
                </c:pt>
                <c:pt idx="3956">
                  <c:v>76.378570542149774</c:v>
                </c:pt>
                <c:pt idx="3957">
                  <c:v>76.305944623924361</c:v>
                </c:pt>
                <c:pt idx="3958">
                  <c:v>76.1848797585195</c:v>
                </c:pt>
                <c:pt idx="3959">
                  <c:v>76.063787469093398</c:v>
                </c:pt>
                <c:pt idx="3960">
                  <c:v>76.305944623924361</c:v>
                </c:pt>
                <c:pt idx="3961">
                  <c:v>76.620584482647487</c:v>
                </c:pt>
                <c:pt idx="3962">
                  <c:v>76.475389525648154</c:v>
                </c:pt>
                <c:pt idx="3963">
                  <c:v>76.402776811581106</c:v>
                </c:pt>
                <c:pt idx="3964">
                  <c:v>76.330153940469145</c:v>
                </c:pt>
                <c:pt idx="3965">
                  <c:v>76.257521928016772</c:v>
                </c:pt>
                <c:pt idx="3966">
                  <c:v>76.209095169291245</c:v>
                </c:pt>
                <c:pt idx="3967">
                  <c:v>76.160663332043271</c:v>
                </c:pt>
                <c:pt idx="3968">
                  <c:v>76.063787469093398</c:v>
                </c:pt>
                <c:pt idx="3969">
                  <c:v>76.039565964094706</c:v>
                </c:pt>
                <c:pt idx="3970">
                  <c:v>75.991118891279356</c:v>
                </c:pt>
                <c:pt idx="3971">
                  <c:v>76.233309564358521</c:v>
                </c:pt>
                <c:pt idx="3972">
                  <c:v>76.475389525648154</c:v>
                </c:pt>
                <c:pt idx="3973">
                  <c:v>76.378570542149774</c:v>
                </c:pt>
                <c:pt idx="3974">
                  <c:v>76.305944623924361</c:v>
                </c:pt>
                <c:pt idx="3975">
                  <c:v>76.281734291675065</c:v>
                </c:pt>
                <c:pt idx="3976">
                  <c:v>76.209095169291245</c:v>
                </c:pt>
                <c:pt idx="3977">
                  <c:v>76.160663332043271</c:v>
                </c:pt>
                <c:pt idx="3978">
                  <c:v>76.112227431977317</c:v>
                </c:pt>
                <c:pt idx="3979">
                  <c:v>76.088007958387607</c:v>
                </c:pt>
                <c:pt idx="3980">
                  <c:v>76.063787469093398</c:v>
                </c:pt>
                <c:pt idx="3981">
                  <c:v>75.991118891279356</c:v>
                </c:pt>
                <c:pt idx="3982">
                  <c:v>75.918441172124872</c:v>
                </c:pt>
                <c:pt idx="3983">
                  <c:v>76.039565964094706</c:v>
                </c:pt>
                <c:pt idx="3984">
                  <c:v>76.426982065307939</c:v>
                </c:pt>
                <c:pt idx="3985">
                  <c:v>76.426982065307939</c:v>
                </c:pt>
                <c:pt idx="3986">
                  <c:v>76.281734291675065</c:v>
                </c:pt>
                <c:pt idx="3987">
                  <c:v>76.257521928016772</c:v>
                </c:pt>
                <c:pt idx="3988">
                  <c:v>76.1848797585195</c:v>
                </c:pt>
                <c:pt idx="3989">
                  <c:v>76.1848797585195</c:v>
                </c:pt>
                <c:pt idx="3990">
                  <c:v>76.112227431977317</c:v>
                </c:pt>
                <c:pt idx="3991">
                  <c:v>76.112227431977317</c:v>
                </c:pt>
                <c:pt idx="3992">
                  <c:v>76.039565964094706</c:v>
                </c:pt>
                <c:pt idx="3993">
                  <c:v>75.966894339167183</c:v>
                </c:pt>
                <c:pt idx="3994">
                  <c:v>75.918441172124872</c:v>
                </c:pt>
                <c:pt idx="3995">
                  <c:v>75.918441172124872</c:v>
                </c:pt>
                <c:pt idx="3996">
                  <c:v>75.869982926560112</c:v>
                </c:pt>
                <c:pt idx="3997">
                  <c:v>75.845752280221021</c:v>
                </c:pt>
                <c:pt idx="3998">
                  <c:v>75.821520618177402</c:v>
                </c:pt>
                <c:pt idx="3999">
                  <c:v>76.112227431977317</c:v>
                </c:pt>
                <c:pt idx="4000">
                  <c:v>76.281734291675065</c:v>
                </c:pt>
                <c:pt idx="4001">
                  <c:v>76.354363257013958</c:v>
                </c:pt>
                <c:pt idx="4002">
                  <c:v>76.305944623924361</c:v>
                </c:pt>
                <c:pt idx="4003">
                  <c:v>76.209095169291245</c:v>
                </c:pt>
                <c:pt idx="4004">
                  <c:v>76.233309564358521</c:v>
                </c:pt>
                <c:pt idx="4005">
                  <c:v>76.160663332043271</c:v>
                </c:pt>
                <c:pt idx="4006">
                  <c:v>76.160663332043271</c:v>
                </c:pt>
                <c:pt idx="4007">
                  <c:v>76.112227431977317</c:v>
                </c:pt>
                <c:pt idx="4008">
                  <c:v>76.088007958387607</c:v>
                </c:pt>
                <c:pt idx="4009">
                  <c:v>75.991118891279356</c:v>
                </c:pt>
                <c:pt idx="4010">
                  <c:v>76.039565964094706</c:v>
                </c:pt>
                <c:pt idx="4011">
                  <c:v>75.942667755646042</c:v>
                </c:pt>
                <c:pt idx="4012">
                  <c:v>75.942667755646042</c:v>
                </c:pt>
                <c:pt idx="4013">
                  <c:v>75.966894339167183</c:v>
                </c:pt>
                <c:pt idx="4014">
                  <c:v>75.918441172124872</c:v>
                </c:pt>
                <c:pt idx="4015">
                  <c:v>75.845752280221021</c:v>
                </c:pt>
                <c:pt idx="4016">
                  <c:v>75.869982926560112</c:v>
                </c:pt>
                <c:pt idx="4017">
                  <c:v>75.821520618177402</c:v>
                </c:pt>
                <c:pt idx="4018">
                  <c:v>75.821520618177402</c:v>
                </c:pt>
                <c:pt idx="4019">
                  <c:v>75.773054246976727</c:v>
                </c:pt>
                <c:pt idx="4020">
                  <c:v>75.845752280221021</c:v>
                </c:pt>
                <c:pt idx="4021">
                  <c:v>75.966894339167183</c:v>
                </c:pt>
                <c:pt idx="4022">
                  <c:v>76.209095169291245</c:v>
                </c:pt>
                <c:pt idx="4023">
                  <c:v>76.281734291675065</c:v>
                </c:pt>
                <c:pt idx="4024">
                  <c:v>76.209095169291245</c:v>
                </c:pt>
                <c:pt idx="4025">
                  <c:v>76.233309564358521</c:v>
                </c:pt>
                <c:pt idx="4026">
                  <c:v>76.209095169291245</c:v>
                </c:pt>
                <c:pt idx="4027">
                  <c:v>76.1848797585195</c:v>
                </c:pt>
                <c:pt idx="4028">
                  <c:v>76.1848797585195</c:v>
                </c:pt>
                <c:pt idx="4029">
                  <c:v>76.136445889862529</c:v>
                </c:pt>
                <c:pt idx="4030">
                  <c:v>76.136445889862529</c:v>
                </c:pt>
                <c:pt idx="4031">
                  <c:v>76.136445889862529</c:v>
                </c:pt>
                <c:pt idx="4032">
                  <c:v>76.088007958387607</c:v>
                </c:pt>
                <c:pt idx="4033">
                  <c:v>75.773054246976727</c:v>
                </c:pt>
                <c:pt idx="4034">
                  <c:v>75.627628725057903</c:v>
                </c:pt>
                <c:pt idx="4035">
                  <c:v>75.554901236383373</c:v>
                </c:pt>
                <c:pt idx="4036">
                  <c:v>75.554901236383373</c:v>
                </c:pt>
                <c:pt idx="4037">
                  <c:v>75.53065637018139</c:v>
                </c:pt>
                <c:pt idx="4038">
                  <c:v>75.554901236383373</c:v>
                </c:pt>
                <c:pt idx="4039">
                  <c:v>75.651868512737437</c:v>
                </c:pt>
                <c:pt idx="4040">
                  <c:v>75.676108300416985</c:v>
                </c:pt>
                <c:pt idx="4041">
                  <c:v>75.603386905969387</c:v>
                </c:pt>
                <c:pt idx="4042">
                  <c:v>75.651868512737437</c:v>
                </c:pt>
                <c:pt idx="4043">
                  <c:v>75.651868512737437</c:v>
                </c:pt>
                <c:pt idx="4044">
                  <c:v>75.724583812958073</c:v>
                </c:pt>
                <c:pt idx="4045">
                  <c:v>75.724583812958073</c:v>
                </c:pt>
                <c:pt idx="4046">
                  <c:v>75.748819537819642</c:v>
                </c:pt>
                <c:pt idx="4047">
                  <c:v>75.773054246976727</c:v>
                </c:pt>
                <c:pt idx="4048">
                  <c:v>75.845752280221021</c:v>
                </c:pt>
                <c:pt idx="4049">
                  <c:v>75.869982926560112</c:v>
                </c:pt>
                <c:pt idx="4050">
                  <c:v>75.869982926560112</c:v>
                </c:pt>
                <c:pt idx="4051">
                  <c:v>75.748819537819642</c:v>
                </c:pt>
                <c:pt idx="4052">
                  <c:v>75.506410488274895</c:v>
                </c:pt>
                <c:pt idx="4053">
                  <c:v>75.409415787899576</c:v>
                </c:pt>
                <c:pt idx="4054">
                  <c:v>75.433665732624021</c:v>
                </c:pt>
                <c:pt idx="4055">
                  <c:v>75.48216359066393</c:v>
                </c:pt>
                <c:pt idx="4056">
                  <c:v>75.53065637018139</c:v>
                </c:pt>
                <c:pt idx="4057">
                  <c:v>75.554901236383373</c:v>
                </c:pt>
                <c:pt idx="4058">
                  <c:v>75.579144071176387</c:v>
                </c:pt>
                <c:pt idx="4059">
                  <c:v>75.603386905969387</c:v>
                </c:pt>
                <c:pt idx="4060">
                  <c:v>75.651868512737437</c:v>
                </c:pt>
                <c:pt idx="4061">
                  <c:v>75.700346056687522</c:v>
                </c:pt>
                <c:pt idx="4062">
                  <c:v>75.724583812958073</c:v>
                </c:pt>
                <c:pt idx="4063">
                  <c:v>75.797287940429314</c:v>
                </c:pt>
                <c:pt idx="4064">
                  <c:v>75.773054246976727</c:v>
                </c:pt>
                <c:pt idx="4065">
                  <c:v>75.845752280221021</c:v>
                </c:pt>
                <c:pt idx="4066">
                  <c:v>75.869982926560112</c:v>
                </c:pt>
                <c:pt idx="4067">
                  <c:v>75.506410488274895</c:v>
                </c:pt>
                <c:pt idx="4068">
                  <c:v>75.336658843794794</c:v>
                </c:pt>
                <c:pt idx="4069">
                  <c:v>75.385164827470632</c:v>
                </c:pt>
                <c:pt idx="4070">
                  <c:v>75.385164827470632</c:v>
                </c:pt>
                <c:pt idx="4071">
                  <c:v>75.457914661643983</c:v>
                </c:pt>
                <c:pt idx="4072">
                  <c:v>75.457914661643983</c:v>
                </c:pt>
                <c:pt idx="4073">
                  <c:v>75.48216359066393</c:v>
                </c:pt>
                <c:pt idx="4074">
                  <c:v>75.579144071176387</c:v>
                </c:pt>
                <c:pt idx="4075">
                  <c:v>75.579144071176387</c:v>
                </c:pt>
                <c:pt idx="4076">
                  <c:v>75.627628725057903</c:v>
                </c:pt>
                <c:pt idx="4077">
                  <c:v>75.651868512737437</c:v>
                </c:pt>
                <c:pt idx="4078">
                  <c:v>75.700346056687522</c:v>
                </c:pt>
                <c:pt idx="4079">
                  <c:v>75.748819537819642</c:v>
                </c:pt>
                <c:pt idx="4080">
                  <c:v>75.579144071176387</c:v>
                </c:pt>
                <c:pt idx="4081">
                  <c:v>75.288147781596521</c:v>
                </c:pt>
                <c:pt idx="4082">
                  <c:v>75.336658843794794</c:v>
                </c:pt>
                <c:pt idx="4083">
                  <c:v>75.385164827470632</c:v>
                </c:pt>
                <c:pt idx="4084">
                  <c:v>75.385164827470632</c:v>
                </c:pt>
                <c:pt idx="4085">
                  <c:v>75.48216359066393</c:v>
                </c:pt>
                <c:pt idx="4086">
                  <c:v>75.53065637018139</c:v>
                </c:pt>
                <c:pt idx="4087">
                  <c:v>75.579144071176387</c:v>
                </c:pt>
                <c:pt idx="4088">
                  <c:v>75.651868512737437</c:v>
                </c:pt>
                <c:pt idx="4089">
                  <c:v>75.724583812958073</c:v>
                </c:pt>
                <c:pt idx="4090">
                  <c:v>75.360911835632734</c:v>
                </c:pt>
                <c:pt idx="4091">
                  <c:v>75.166852351272183</c:v>
                </c:pt>
                <c:pt idx="4092">
                  <c:v>75.215374586219895</c:v>
                </c:pt>
                <c:pt idx="4093">
                  <c:v>75.312403820547914</c:v>
                </c:pt>
                <c:pt idx="4094">
                  <c:v>75.433665732624021</c:v>
                </c:pt>
                <c:pt idx="4095">
                  <c:v>75.48216359066393</c:v>
                </c:pt>
                <c:pt idx="4096">
                  <c:v>75.554901236383373</c:v>
                </c:pt>
                <c:pt idx="4097">
                  <c:v>75.651868512737437</c:v>
                </c:pt>
                <c:pt idx="4098">
                  <c:v>75.215374586219895</c:v>
                </c:pt>
                <c:pt idx="4099">
                  <c:v>75.191114484450551</c:v>
                </c:pt>
                <c:pt idx="4100">
                  <c:v>75.191114484450551</c:v>
                </c:pt>
                <c:pt idx="4101">
                  <c:v>75.312403820547914</c:v>
                </c:pt>
                <c:pt idx="4102">
                  <c:v>75.360911835632734</c:v>
                </c:pt>
                <c:pt idx="4103">
                  <c:v>75.48216359066393</c:v>
                </c:pt>
                <c:pt idx="4104">
                  <c:v>75.53065637018139</c:v>
                </c:pt>
                <c:pt idx="4105">
                  <c:v>75.53065637018139</c:v>
                </c:pt>
                <c:pt idx="4106">
                  <c:v>75.166852351272183</c:v>
                </c:pt>
                <c:pt idx="4107">
                  <c:v>75.166852351272183</c:v>
                </c:pt>
                <c:pt idx="4108">
                  <c:v>75.263890726940616</c:v>
                </c:pt>
                <c:pt idx="4109">
                  <c:v>75.288147781596521</c:v>
                </c:pt>
                <c:pt idx="4110">
                  <c:v>75.409415787899576</c:v>
                </c:pt>
                <c:pt idx="4111">
                  <c:v>75.457914661643983</c:v>
                </c:pt>
                <c:pt idx="4112">
                  <c:v>75.579144071176387</c:v>
                </c:pt>
                <c:pt idx="4113">
                  <c:v>75.627628725057903</c:v>
                </c:pt>
                <c:pt idx="4114">
                  <c:v>75.23963265658027</c:v>
                </c:pt>
                <c:pt idx="4115">
                  <c:v>75.191114484450551</c:v>
                </c:pt>
                <c:pt idx="4116">
                  <c:v>75.215374586219895</c:v>
                </c:pt>
                <c:pt idx="4117">
                  <c:v>75.312403820547914</c:v>
                </c:pt>
                <c:pt idx="4118">
                  <c:v>75.385164827470632</c:v>
                </c:pt>
                <c:pt idx="4119">
                  <c:v>75.433665732624021</c:v>
                </c:pt>
                <c:pt idx="4120">
                  <c:v>75.53065637018139</c:v>
                </c:pt>
                <c:pt idx="4121">
                  <c:v>75.603386905969387</c:v>
                </c:pt>
                <c:pt idx="4122">
                  <c:v>75.700346056687522</c:v>
                </c:pt>
                <c:pt idx="4123">
                  <c:v>75.360911835632734</c:v>
                </c:pt>
                <c:pt idx="4124">
                  <c:v>75.215374586219895</c:v>
                </c:pt>
                <c:pt idx="4125">
                  <c:v>75.191114484450551</c:v>
                </c:pt>
                <c:pt idx="4126">
                  <c:v>75.312403820547914</c:v>
                </c:pt>
                <c:pt idx="4127">
                  <c:v>75.385164827470632</c:v>
                </c:pt>
                <c:pt idx="4128">
                  <c:v>75.457914661643983</c:v>
                </c:pt>
                <c:pt idx="4129">
                  <c:v>75.53065637018139</c:v>
                </c:pt>
                <c:pt idx="4130">
                  <c:v>75.603386905969387</c:v>
                </c:pt>
                <c:pt idx="4131">
                  <c:v>75.676108300416985</c:v>
                </c:pt>
                <c:pt idx="4132">
                  <c:v>75.409415787899576</c:v>
                </c:pt>
                <c:pt idx="4133">
                  <c:v>75.142590218093858</c:v>
                </c:pt>
                <c:pt idx="4134">
                  <c:v>75.263890726940616</c:v>
                </c:pt>
                <c:pt idx="4135">
                  <c:v>75.312403820547914</c:v>
                </c:pt>
                <c:pt idx="4136">
                  <c:v>75.360911835632734</c:v>
                </c:pt>
                <c:pt idx="4137">
                  <c:v>75.457914661643983</c:v>
                </c:pt>
                <c:pt idx="4138">
                  <c:v>75.48216359066393</c:v>
                </c:pt>
                <c:pt idx="4139">
                  <c:v>75.603386905969387</c:v>
                </c:pt>
                <c:pt idx="4140">
                  <c:v>75.627628725057903</c:v>
                </c:pt>
                <c:pt idx="4141">
                  <c:v>75.506410488274895</c:v>
                </c:pt>
                <c:pt idx="4142">
                  <c:v>75.142590218093858</c:v>
                </c:pt>
                <c:pt idx="4143">
                  <c:v>75.23963265658027</c:v>
                </c:pt>
                <c:pt idx="4144">
                  <c:v>75.312403820547914</c:v>
                </c:pt>
                <c:pt idx="4145">
                  <c:v>75.312403820547914</c:v>
                </c:pt>
                <c:pt idx="4146">
                  <c:v>75.433665732624021</c:v>
                </c:pt>
                <c:pt idx="4147">
                  <c:v>75.48216359066393</c:v>
                </c:pt>
                <c:pt idx="4148">
                  <c:v>75.554901236383373</c:v>
                </c:pt>
                <c:pt idx="4149">
                  <c:v>75.627628725057903</c:v>
                </c:pt>
                <c:pt idx="4150">
                  <c:v>75.651868512737437</c:v>
                </c:pt>
                <c:pt idx="4151">
                  <c:v>75.288147781596521</c:v>
                </c:pt>
                <c:pt idx="4152">
                  <c:v>75.215374586219895</c:v>
                </c:pt>
                <c:pt idx="4153">
                  <c:v>75.288147781596521</c:v>
                </c:pt>
                <c:pt idx="4154">
                  <c:v>75.288147781596521</c:v>
                </c:pt>
                <c:pt idx="4155">
                  <c:v>75.385164827470632</c:v>
                </c:pt>
                <c:pt idx="4156">
                  <c:v>75.433665732624021</c:v>
                </c:pt>
                <c:pt idx="4157">
                  <c:v>75.554901236383373</c:v>
                </c:pt>
                <c:pt idx="4158">
                  <c:v>75.579144071176387</c:v>
                </c:pt>
                <c:pt idx="4159">
                  <c:v>75.676108300416985</c:v>
                </c:pt>
                <c:pt idx="4160">
                  <c:v>75.215374586219895</c:v>
                </c:pt>
                <c:pt idx="4161">
                  <c:v>75.166852351272183</c:v>
                </c:pt>
                <c:pt idx="4162">
                  <c:v>75.288147781596521</c:v>
                </c:pt>
                <c:pt idx="4163">
                  <c:v>75.336658843794794</c:v>
                </c:pt>
                <c:pt idx="4164">
                  <c:v>75.433665732624021</c:v>
                </c:pt>
                <c:pt idx="4165">
                  <c:v>75.48216359066393</c:v>
                </c:pt>
                <c:pt idx="4166">
                  <c:v>75.312403820547914</c:v>
                </c:pt>
                <c:pt idx="4167">
                  <c:v>75.069796708627408</c:v>
                </c:pt>
                <c:pt idx="4168">
                  <c:v>75.142590218093858</c:v>
                </c:pt>
                <c:pt idx="4169">
                  <c:v>75.263890726940616</c:v>
                </c:pt>
                <c:pt idx="4170">
                  <c:v>75.360911835632734</c:v>
                </c:pt>
                <c:pt idx="4171">
                  <c:v>75.457914661643983</c:v>
                </c:pt>
                <c:pt idx="4172">
                  <c:v>75.069796708627408</c:v>
                </c:pt>
                <c:pt idx="4173">
                  <c:v>74.996993042116046</c:v>
                </c:pt>
                <c:pt idx="4174">
                  <c:v>75.191114484450551</c:v>
                </c:pt>
                <c:pt idx="4175">
                  <c:v>75.288147781596521</c:v>
                </c:pt>
                <c:pt idx="4176">
                  <c:v>75.385164827470632</c:v>
                </c:pt>
                <c:pt idx="4177">
                  <c:v>75.11832706921102</c:v>
                </c:pt>
                <c:pt idx="4178">
                  <c:v>74.924180234264256</c:v>
                </c:pt>
                <c:pt idx="4179">
                  <c:v>75.045530512631089</c:v>
                </c:pt>
                <c:pt idx="4180">
                  <c:v>75.166852351272183</c:v>
                </c:pt>
                <c:pt idx="4181">
                  <c:v>75.288147781596521</c:v>
                </c:pt>
                <c:pt idx="4182">
                  <c:v>75.385164827470632</c:v>
                </c:pt>
                <c:pt idx="4183">
                  <c:v>74.899906928336506</c:v>
                </c:pt>
                <c:pt idx="4184">
                  <c:v>75.094062904623698</c:v>
                </c:pt>
                <c:pt idx="4185">
                  <c:v>75.094062904623698</c:v>
                </c:pt>
                <c:pt idx="4186">
                  <c:v>75.23963265658027</c:v>
                </c:pt>
                <c:pt idx="4187">
                  <c:v>75.312403820547914</c:v>
                </c:pt>
                <c:pt idx="4188">
                  <c:v>74.899906928336506</c:v>
                </c:pt>
                <c:pt idx="4189">
                  <c:v>74.996993042116046</c:v>
                </c:pt>
                <c:pt idx="4190">
                  <c:v>75.069796708627408</c:v>
                </c:pt>
                <c:pt idx="4191">
                  <c:v>75.215374586219895</c:v>
                </c:pt>
                <c:pt idx="4192">
                  <c:v>75.288147781596521</c:v>
                </c:pt>
                <c:pt idx="4193">
                  <c:v>74.851357269367583</c:v>
                </c:pt>
                <c:pt idx="4194">
                  <c:v>74.924180234264256</c:v>
                </c:pt>
                <c:pt idx="4195">
                  <c:v>75.045530512631089</c:v>
                </c:pt>
                <c:pt idx="4196">
                  <c:v>75.166852351272183</c:v>
                </c:pt>
                <c:pt idx="4197">
                  <c:v>75.288147781596521</c:v>
                </c:pt>
                <c:pt idx="4198">
                  <c:v>74.851357269367583</c:v>
                </c:pt>
                <c:pt idx="4199">
                  <c:v>74.899906928336506</c:v>
                </c:pt>
                <c:pt idx="4200">
                  <c:v>74.97272379900626</c:v>
                </c:pt>
                <c:pt idx="4201">
                  <c:v>75.166852351272183</c:v>
                </c:pt>
                <c:pt idx="4202">
                  <c:v>75.263890726940616</c:v>
                </c:pt>
                <c:pt idx="4203">
                  <c:v>74.827079900621868</c:v>
                </c:pt>
                <c:pt idx="4204">
                  <c:v>74.97272379900626</c:v>
                </c:pt>
                <c:pt idx="4205">
                  <c:v>75.069796708627408</c:v>
                </c:pt>
                <c:pt idx="4206">
                  <c:v>75.23963265658027</c:v>
                </c:pt>
                <c:pt idx="4207">
                  <c:v>74.802802531876168</c:v>
                </c:pt>
                <c:pt idx="4208">
                  <c:v>74.802802531876168</c:v>
                </c:pt>
                <c:pt idx="4209">
                  <c:v>74.948452524487521</c:v>
                </c:pt>
                <c:pt idx="4210">
                  <c:v>75.11832706921102</c:v>
                </c:pt>
                <c:pt idx="4211">
                  <c:v>75.11832706921102</c:v>
                </c:pt>
                <c:pt idx="4212">
                  <c:v>74.802802531876168</c:v>
                </c:pt>
                <c:pt idx="4213">
                  <c:v>74.899906928336506</c:v>
                </c:pt>
                <c:pt idx="4214">
                  <c:v>75.069796708627408</c:v>
                </c:pt>
                <c:pt idx="4215">
                  <c:v>75.142590218093858</c:v>
                </c:pt>
                <c:pt idx="4216">
                  <c:v>74.729963315707607</c:v>
                </c:pt>
                <c:pt idx="4217">
                  <c:v>74.875632606704286</c:v>
                </c:pt>
                <c:pt idx="4218">
                  <c:v>75.045530512631089</c:v>
                </c:pt>
                <c:pt idx="4219">
                  <c:v>75.069796708627408</c:v>
                </c:pt>
                <c:pt idx="4220">
                  <c:v>74.729963315707607</c:v>
                </c:pt>
                <c:pt idx="4221">
                  <c:v>74.875632606704286</c:v>
                </c:pt>
                <c:pt idx="4222">
                  <c:v>75.045530512631089</c:v>
                </c:pt>
                <c:pt idx="4223">
                  <c:v>75.142590218093858</c:v>
                </c:pt>
                <c:pt idx="4224">
                  <c:v>74.657112926789651</c:v>
                </c:pt>
                <c:pt idx="4225">
                  <c:v>74.875632606704286</c:v>
                </c:pt>
                <c:pt idx="4226">
                  <c:v>74.996993042116046</c:v>
                </c:pt>
                <c:pt idx="4227">
                  <c:v>75.11832706921102</c:v>
                </c:pt>
                <c:pt idx="4228">
                  <c:v>74.657112926789651</c:v>
                </c:pt>
                <c:pt idx="4229">
                  <c:v>74.802802531876168</c:v>
                </c:pt>
                <c:pt idx="4230">
                  <c:v>74.97272379900626</c:v>
                </c:pt>
                <c:pt idx="4231">
                  <c:v>75.11832706921102</c:v>
                </c:pt>
                <c:pt idx="4232">
                  <c:v>74.608541938026391</c:v>
                </c:pt>
                <c:pt idx="4233">
                  <c:v>74.778524147425969</c:v>
                </c:pt>
                <c:pt idx="4234">
                  <c:v>74.97272379900626</c:v>
                </c:pt>
                <c:pt idx="4235">
                  <c:v>75.11832706921102</c:v>
                </c:pt>
                <c:pt idx="4236">
                  <c:v>74.608541938026391</c:v>
                </c:pt>
                <c:pt idx="4237">
                  <c:v>74.754243731566802</c:v>
                </c:pt>
                <c:pt idx="4238">
                  <c:v>74.924180234264256</c:v>
                </c:pt>
                <c:pt idx="4239">
                  <c:v>75.045530512631089</c:v>
                </c:pt>
                <c:pt idx="4240">
                  <c:v>74.778524147425969</c:v>
                </c:pt>
                <c:pt idx="4241">
                  <c:v>74.754243731566802</c:v>
                </c:pt>
                <c:pt idx="4242">
                  <c:v>74.875632606704286</c:v>
                </c:pt>
                <c:pt idx="4243">
                  <c:v>75.094062904623698</c:v>
                </c:pt>
                <c:pt idx="4244">
                  <c:v>74.632828448112519</c:v>
                </c:pt>
                <c:pt idx="4245">
                  <c:v>74.754243731566802</c:v>
                </c:pt>
                <c:pt idx="4246">
                  <c:v>74.948452524487521</c:v>
                </c:pt>
                <c:pt idx="4247">
                  <c:v>75.045530512631089</c:v>
                </c:pt>
                <c:pt idx="4248">
                  <c:v>74.681397405466797</c:v>
                </c:pt>
                <c:pt idx="4249">
                  <c:v>74.778524147425969</c:v>
                </c:pt>
                <c:pt idx="4250">
                  <c:v>74.899906928336506</c:v>
                </c:pt>
                <c:pt idx="4251">
                  <c:v>75.045530512631089</c:v>
                </c:pt>
                <c:pt idx="4252">
                  <c:v>74.996993042116046</c:v>
                </c:pt>
                <c:pt idx="4253">
                  <c:v>74.681397405466797</c:v>
                </c:pt>
                <c:pt idx="4254">
                  <c:v>74.899906928336506</c:v>
                </c:pt>
                <c:pt idx="4255">
                  <c:v>75.021262285225831</c:v>
                </c:pt>
                <c:pt idx="4256">
                  <c:v>75.166852351272183</c:v>
                </c:pt>
                <c:pt idx="4257">
                  <c:v>74.681397405466797</c:v>
                </c:pt>
                <c:pt idx="4258">
                  <c:v>74.802802531876168</c:v>
                </c:pt>
                <c:pt idx="4259">
                  <c:v>74.97272379900626</c:v>
                </c:pt>
                <c:pt idx="4260">
                  <c:v>75.11832706921102</c:v>
                </c:pt>
                <c:pt idx="4261">
                  <c:v>74.754243731566802</c:v>
                </c:pt>
                <c:pt idx="4262">
                  <c:v>74.754243731566802</c:v>
                </c:pt>
                <c:pt idx="4263">
                  <c:v>74.899906928336506</c:v>
                </c:pt>
                <c:pt idx="4264">
                  <c:v>75.094062904623698</c:v>
                </c:pt>
                <c:pt idx="4265">
                  <c:v>74.948452524487521</c:v>
                </c:pt>
                <c:pt idx="4266">
                  <c:v>74.754243731566802</c:v>
                </c:pt>
                <c:pt idx="4267">
                  <c:v>74.948452524487521</c:v>
                </c:pt>
                <c:pt idx="4268">
                  <c:v>75.069796708627408</c:v>
                </c:pt>
                <c:pt idx="4269">
                  <c:v>74.851357269367583</c:v>
                </c:pt>
                <c:pt idx="4270">
                  <c:v>74.754243731566802</c:v>
                </c:pt>
                <c:pt idx="4271">
                  <c:v>74.899906928336506</c:v>
                </c:pt>
                <c:pt idx="4272">
                  <c:v>75.045530512631089</c:v>
                </c:pt>
                <c:pt idx="4273">
                  <c:v>74.657112926789651</c:v>
                </c:pt>
                <c:pt idx="4274">
                  <c:v>74.705680868439458</c:v>
                </c:pt>
                <c:pt idx="4275">
                  <c:v>74.875632606704286</c:v>
                </c:pt>
                <c:pt idx="4276">
                  <c:v>74.996993042116046</c:v>
                </c:pt>
                <c:pt idx="4277">
                  <c:v>74.559964855036185</c:v>
                </c:pt>
                <c:pt idx="4278">
                  <c:v>74.802802531876168</c:v>
                </c:pt>
                <c:pt idx="4279">
                  <c:v>74.924180234264256</c:v>
                </c:pt>
                <c:pt idx="4280">
                  <c:v>74.487093136323935</c:v>
                </c:pt>
                <c:pt idx="4281">
                  <c:v>74.681397405466797</c:v>
                </c:pt>
                <c:pt idx="4282">
                  <c:v>74.851357269367583</c:v>
                </c:pt>
                <c:pt idx="4283">
                  <c:v>74.438505896288802</c:v>
                </c:pt>
                <c:pt idx="4284">
                  <c:v>74.608541938026391</c:v>
                </c:pt>
                <c:pt idx="4285">
                  <c:v>74.754243731566802</c:v>
                </c:pt>
                <c:pt idx="4286">
                  <c:v>74.487093136323935</c:v>
                </c:pt>
                <c:pt idx="4287">
                  <c:v>74.53567529783659</c:v>
                </c:pt>
                <c:pt idx="4288">
                  <c:v>74.729963315707607</c:v>
                </c:pt>
                <c:pt idx="4289">
                  <c:v>74.778524147425969</c:v>
                </c:pt>
                <c:pt idx="4290">
                  <c:v>74.511384724932483</c:v>
                </c:pt>
                <c:pt idx="4291">
                  <c:v>74.657112926789651</c:v>
                </c:pt>
                <c:pt idx="4292">
                  <c:v>74.875632606704286</c:v>
                </c:pt>
                <c:pt idx="4293">
                  <c:v>74.438505896288802</c:v>
                </c:pt>
                <c:pt idx="4294">
                  <c:v>74.632828448112519</c:v>
                </c:pt>
                <c:pt idx="4295">
                  <c:v>74.851357269367583</c:v>
                </c:pt>
                <c:pt idx="4296">
                  <c:v>74.389913577731221</c:v>
                </c:pt>
                <c:pt idx="4297">
                  <c:v>74.584253396531295</c:v>
                </c:pt>
                <c:pt idx="4298">
                  <c:v>74.802802531876168</c:v>
                </c:pt>
                <c:pt idx="4299">
                  <c:v>74.414210244862247</c:v>
                </c:pt>
                <c:pt idx="4300">
                  <c:v>74.511384724932483</c:v>
                </c:pt>
                <c:pt idx="4301">
                  <c:v>74.778524147425969</c:v>
                </c:pt>
                <c:pt idx="4302">
                  <c:v>74.365615894895711</c:v>
                </c:pt>
                <c:pt idx="4303">
                  <c:v>74.53567529783659</c:v>
                </c:pt>
                <c:pt idx="4304">
                  <c:v>74.729963315707607</c:v>
                </c:pt>
                <c:pt idx="4305">
                  <c:v>74.389913577731221</c:v>
                </c:pt>
                <c:pt idx="4306">
                  <c:v>74.511384724932483</c:v>
                </c:pt>
                <c:pt idx="4307">
                  <c:v>74.778524147425969</c:v>
                </c:pt>
                <c:pt idx="4308">
                  <c:v>74.365615894895711</c:v>
                </c:pt>
                <c:pt idx="4309">
                  <c:v>74.487093136323935</c:v>
                </c:pt>
                <c:pt idx="4310">
                  <c:v>74.681397405466797</c:v>
                </c:pt>
                <c:pt idx="4311">
                  <c:v>74.268416022213174</c:v>
                </c:pt>
                <c:pt idx="4312">
                  <c:v>74.511384724932483</c:v>
                </c:pt>
                <c:pt idx="4313">
                  <c:v>74.632828448112519</c:v>
                </c:pt>
                <c:pt idx="4314">
                  <c:v>74.317018497815653</c:v>
                </c:pt>
                <c:pt idx="4315">
                  <c:v>74.53567529783659</c:v>
                </c:pt>
                <c:pt idx="4316">
                  <c:v>74.171196851145325</c:v>
                </c:pt>
                <c:pt idx="4317">
                  <c:v>74.389913577731221</c:v>
                </c:pt>
                <c:pt idx="4318">
                  <c:v>74.584253396531295</c:v>
                </c:pt>
                <c:pt idx="4319">
                  <c:v>74.244112245150703</c:v>
                </c:pt>
                <c:pt idx="4320">
                  <c:v>74.462799516306347</c:v>
                </c:pt>
                <c:pt idx="4321">
                  <c:v>74.098272315799534</c:v>
                </c:pt>
                <c:pt idx="4322">
                  <c:v>74.317018497815653</c:v>
                </c:pt>
                <c:pt idx="4323">
                  <c:v>73.952391758268703</c:v>
                </c:pt>
                <c:pt idx="4324">
                  <c:v>74.244112245150703</c:v>
                </c:pt>
                <c:pt idx="4325">
                  <c:v>74.171196851145325</c:v>
                </c:pt>
                <c:pt idx="4326">
                  <c:v>74.146890026969373</c:v>
                </c:pt>
                <c:pt idx="4327">
                  <c:v>74.438505896288802</c:v>
                </c:pt>
                <c:pt idx="4328">
                  <c:v>74.049649526107217</c:v>
                </c:pt>
                <c:pt idx="4329">
                  <c:v>74.292717767866662</c:v>
                </c:pt>
                <c:pt idx="4330">
                  <c:v>73.976707723785069</c:v>
                </c:pt>
                <c:pt idx="4331">
                  <c:v>74.268416022213174</c:v>
                </c:pt>
                <c:pt idx="4332">
                  <c:v>73.879436751788177</c:v>
                </c:pt>
                <c:pt idx="4333">
                  <c:v>74.171196851145325</c:v>
                </c:pt>
                <c:pt idx="4334">
                  <c:v>74.122581171384454</c:v>
                </c:pt>
                <c:pt idx="4335">
                  <c:v>74.098272315799534</c:v>
                </c:pt>
                <c:pt idx="4336">
                  <c:v>74.341318212060159</c:v>
                </c:pt>
                <c:pt idx="4337">
                  <c:v>73.952391758268703</c:v>
                </c:pt>
                <c:pt idx="4338">
                  <c:v>74.292717767866662</c:v>
                </c:pt>
                <c:pt idx="4339">
                  <c:v>73.92807477704784</c:v>
                </c:pt>
                <c:pt idx="4340">
                  <c:v>74.171196851145325</c:v>
                </c:pt>
                <c:pt idx="4341">
                  <c:v>73.806472603967208</c:v>
                </c:pt>
                <c:pt idx="4342">
                  <c:v>74.146890026969373</c:v>
                </c:pt>
                <c:pt idx="4343">
                  <c:v>73.903756780122507</c:v>
                </c:pt>
                <c:pt idx="4344">
                  <c:v>74.073961428805617</c:v>
                </c:pt>
                <c:pt idx="4345">
                  <c:v>74.171196851145325</c:v>
                </c:pt>
                <c:pt idx="4346">
                  <c:v>74.025336607704318</c:v>
                </c:pt>
                <c:pt idx="4347">
                  <c:v>74.268416022213174</c:v>
                </c:pt>
                <c:pt idx="4348">
                  <c:v>73.976707723785069</c:v>
                </c:pt>
                <c:pt idx="4349">
                  <c:v>74.219808468088246</c:v>
                </c:pt>
                <c:pt idx="4350">
                  <c:v>73.903756780122507</c:v>
                </c:pt>
                <c:pt idx="4351">
                  <c:v>74.146890026969373</c:v>
                </c:pt>
                <c:pt idx="4352">
                  <c:v>73.806472603967208</c:v>
                </c:pt>
                <c:pt idx="4353">
                  <c:v>74.098272315799534</c:v>
                </c:pt>
                <c:pt idx="4354">
                  <c:v>73.830794663710535</c:v>
                </c:pt>
                <c:pt idx="4355">
                  <c:v>74.073961428805617</c:v>
                </c:pt>
                <c:pt idx="4356">
                  <c:v>74.00102267359695</c:v>
                </c:pt>
                <c:pt idx="4357">
                  <c:v>74.025336607704318</c:v>
                </c:pt>
                <c:pt idx="4358">
                  <c:v>74.292717767866662</c:v>
                </c:pt>
                <c:pt idx="4359">
                  <c:v>73.92807477704784</c:v>
                </c:pt>
                <c:pt idx="4360">
                  <c:v>74.292717767866662</c:v>
                </c:pt>
                <c:pt idx="4361">
                  <c:v>73.903756780122507</c:v>
                </c:pt>
                <c:pt idx="4362">
                  <c:v>74.171196851145325</c:v>
                </c:pt>
                <c:pt idx="4363">
                  <c:v>73.830794663710535</c:v>
                </c:pt>
                <c:pt idx="4364">
                  <c:v>74.195503675321262</c:v>
                </c:pt>
                <c:pt idx="4365">
                  <c:v>73.830794663710535</c:v>
                </c:pt>
                <c:pt idx="4366">
                  <c:v>74.098272315799534</c:v>
                </c:pt>
                <c:pt idx="4367">
                  <c:v>73.782148512814913</c:v>
                </c:pt>
                <c:pt idx="4368">
                  <c:v>74.049649526107217</c:v>
                </c:pt>
                <c:pt idx="4369">
                  <c:v>74.195503675321262</c:v>
                </c:pt>
                <c:pt idx="4370">
                  <c:v>73.952391758268703</c:v>
                </c:pt>
                <c:pt idx="4371">
                  <c:v>74.244112245150703</c:v>
                </c:pt>
                <c:pt idx="4372">
                  <c:v>73.92807477704784</c:v>
                </c:pt>
                <c:pt idx="4373">
                  <c:v>74.195503675321262</c:v>
                </c:pt>
                <c:pt idx="4374">
                  <c:v>73.830794663710535</c:v>
                </c:pt>
                <c:pt idx="4375">
                  <c:v>74.195503675321262</c:v>
                </c:pt>
                <c:pt idx="4376">
                  <c:v>73.830794663710535</c:v>
                </c:pt>
                <c:pt idx="4377">
                  <c:v>74.098272315799534</c:v>
                </c:pt>
                <c:pt idx="4378">
                  <c:v>73.806472603967208</c:v>
                </c:pt>
                <c:pt idx="4379">
                  <c:v>74.098272315799534</c:v>
                </c:pt>
                <c:pt idx="4380">
                  <c:v>73.733497283396872</c:v>
                </c:pt>
                <c:pt idx="4381">
                  <c:v>73.976707723785069</c:v>
                </c:pt>
                <c:pt idx="4382">
                  <c:v>73.709170145131111</c:v>
                </c:pt>
                <c:pt idx="4383">
                  <c:v>74.098272315799534</c:v>
                </c:pt>
                <c:pt idx="4384">
                  <c:v>73.757823405958149</c:v>
                </c:pt>
                <c:pt idx="4385">
                  <c:v>74.073961428805617</c:v>
                </c:pt>
                <c:pt idx="4386">
                  <c:v>73.684841991160837</c:v>
                </c:pt>
                <c:pt idx="4387">
                  <c:v>74.073961428805617</c:v>
                </c:pt>
                <c:pt idx="4388">
                  <c:v>73.757823405958149</c:v>
                </c:pt>
                <c:pt idx="4389">
                  <c:v>74.025336607704318</c:v>
                </c:pt>
                <c:pt idx="4390">
                  <c:v>73.733497283396872</c:v>
                </c:pt>
                <c:pt idx="4391">
                  <c:v>74.049649526107217</c:v>
                </c:pt>
                <c:pt idx="4392">
                  <c:v>73.806472603967208</c:v>
                </c:pt>
                <c:pt idx="4393">
                  <c:v>74.00102267359695</c:v>
                </c:pt>
                <c:pt idx="4394">
                  <c:v>73.806472603967208</c:v>
                </c:pt>
                <c:pt idx="4395">
                  <c:v>73.66051282148608</c:v>
                </c:pt>
                <c:pt idx="4396">
                  <c:v>73.830794663710535</c:v>
                </c:pt>
                <c:pt idx="4397">
                  <c:v>73.587519218234888</c:v>
                </c:pt>
                <c:pt idx="4398">
                  <c:v>73.830794663710535</c:v>
                </c:pt>
                <c:pt idx="4399">
                  <c:v>73.514514442234301</c:v>
                </c:pt>
                <c:pt idx="4400">
                  <c:v>73.879436751788177</c:v>
                </c:pt>
                <c:pt idx="4401">
                  <c:v>73.563184970037696</c:v>
                </c:pt>
                <c:pt idx="4402">
                  <c:v>73.92807477704784</c:v>
                </c:pt>
                <c:pt idx="4403">
                  <c:v>73.636182636106867</c:v>
                </c:pt>
                <c:pt idx="4404">
                  <c:v>73.952391758268703</c:v>
                </c:pt>
                <c:pt idx="4405">
                  <c:v>73.684841991160837</c:v>
                </c:pt>
                <c:pt idx="4406">
                  <c:v>73.976707723785069</c:v>
                </c:pt>
                <c:pt idx="4407">
                  <c:v>73.757823405958149</c:v>
                </c:pt>
                <c:pt idx="4408">
                  <c:v>73.563184970037696</c:v>
                </c:pt>
                <c:pt idx="4409">
                  <c:v>73.806472603967208</c:v>
                </c:pt>
                <c:pt idx="4410">
                  <c:v>73.490177146923628</c:v>
                </c:pt>
                <c:pt idx="4411">
                  <c:v>73.830794663710535</c:v>
                </c:pt>
                <c:pt idx="4412">
                  <c:v>73.514514442234301</c:v>
                </c:pt>
                <c:pt idx="4413">
                  <c:v>73.855116723453847</c:v>
                </c:pt>
                <c:pt idx="4414">
                  <c:v>73.636182636106867</c:v>
                </c:pt>
                <c:pt idx="4415">
                  <c:v>73.514514442234301</c:v>
                </c:pt>
                <c:pt idx="4416">
                  <c:v>73.636182636106867</c:v>
                </c:pt>
                <c:pt idx="4417">
                  <c:v>73.392818824340509</c:v>
                </c:pt>
                <c:pt idx="4418">
                  <c:v>73.757823405958149</c:v>
                </c:pt>
                <c:pt idx="4419">
                  <c:v>73.490177146923628</c:v>
                </c:pt>
                <c:pt idx="4420">
                  <c:v>73.757823405958149</c:v>
                </c:pt>
                <c:pt idx="4421">
                  <c:v>73.53885072184049</c:v>
                </c:pt>
                <c:pt idx="4422">
                  <c:v>73.319787640023151</c:v>
                </c:pt>
                <c:pt idx="4423">
                  <c:v>73.709170145131111</c:v>
                </c:pt>
                <c:pt idx="4424">
                  <c:v>73.4415005248933</c:v>
                </c:pt>
                <c:pt idx="4425">
                  <c:v>73.757823405958149</c:v>
                </c:pt>
                <c:pt idx="4426">
                  <c:v>73.490177146923628</c:v>
                </c:pt>
                <c:pt idx="4427">
                  <c:v>73.295442219076534</c:v>
                </c:pt>
                <c:pt idx="4428">
                  <c:v>73.611851435023127</c:v>
                </c:pt>
                <c:pt idx="4429">
                  <c:v>73.368476450507373</c:v>
                </c:pt>
                <c:pt idx="4430">
                  <c:v>73.733497283396872</c:v>
                </c:pt>
                <c:pt idx="4431">
                  <c:v>73.465839851612941</c:v>
                </c:pt>
                <c:pt idx="4432">
                  <c:v>73.709170145131111</c:v>
                </c:pt>
                <c:pt idx="4433">
                  <c:v>73.563184970037696</c:v>
                </c:pt>
                <c:pt idx="4434">
                  <c:v>73.319787640023151</c:v>
                </c:pt>
                <c:pt idx="4435">
                  <c:v>73.66051282148608</c:v>
                </c:pt>
                <c:pt idx="4436">
                  <c:v>73.417160182469146</c:v>
                </c:pt>
                <c:pt idx="4437">
                  <c:v>73.830794663710535</c:v>
                </c:pt>
                <c:pt idx="4438">
                  <c:v>73.514514442234301</c:v>
                </c:pt>
                <c:pt idx="4439">
                  <c:v>73.271095782425434</c:v>
                </c:pt>
                <c:pt idx="4440">
                  <c:v>73.611851435023127</c:v>
                </c:pt>
                <c:pt idx="4441">
                  <c:v>73.368476450507373</c:v>
                </c:pt>
                <c:pt idx="4442">
                  <c:v>73.757823405958149</c:v>
                </c:pt>
                <c:pt idx="4443">
                  <c:v>73.490177146923628</c:v>
                </c:pt>
                <c:pt idx="4444">
                  <c:v>73.246747314365351</c:v>
                </c:pt>
                <c:pt idx="4445">
                  <c:v>73.587519218234888</c:v>
                </c:pt>
                <c:pt idx="4446">
                  <c:v>73.319787640023151</c:v>
                </c:pt>
                <c:pt idx="4447">
                  <c:v>73.53885072184049</c:v>
                </c:pt>
                <c:pt idx="4448">
                  <c:v>73.514514442234301</c:v>
                </c:pt>
                <c:pt idx="4449">
                  <c:v>73.222398846305268</c:v>
                </c:pt>
                <c:pt idx="4450">
                  <c:v>73.611851435023127</c:v>
                </c:pt>
                <c:pt idx="4451">
                  <c:v>73.368476450507373</c:v>
                </c:pt>
                <c:pt idx="4452">
                  <c:v>73.319787640023151</c:v>
                </c:pt>
                <c:pt idx="4453">
                  <c:v>73.514514442234301</c:v>
                </c:pt>
                <c:pt idx="4454">
                  <c:v>73.295442219076534</c:v>
                </c:pt>
                <c:pt idx="4455">
                  <c:v>73.66051282148608</c:v>
                </c:pt>
                <c:pt idx="4456">
                  <c:v>73.368476450507373</c:v>
                </c:pt>
                <c:pt idx="4457">
                  <c:v>73.295442219076534</c:v>
                </c:pt>
                <c:pt idx="4458">
                  <c:v>73.563184970037696</c:v>
                </c:pt>
                <c:pt idx="4459">
                  <c:v>73.295442219076534</c:v>
                </c:pt>
                <c:pt idx="4460">
                  <c:v>73.66051282148608</c:v>
                </c:pt>
                <c:pt idx="4461">
                  <c:v>73.417160182469146</c:v>
                </c:pt>
                <c:pt idx="4462">
                  <c:v>73.222398846305268</c:v>
                </c:pt>
                <c:pt idx="4463">
                  <c:v>73.53885072184049</c:v>
                </c:pt>
                <c:pt idx="4464">
                  <c:v>73.344133060969753</c:v>
                </c:pt>
                <c:pt idx="4465">
                  <c:v>73.684841991160837</c:v>
                </c:pt>
                <c:pt idx="4466">
                  <c:v>73.368476450507373</c:v>
                </c:pt>
                <c:pt idx="4467">
                  <c:v>73.319787640023151</c:v>
                </c:pt>
                <c:pt idx="4468">
                  <c:v>73.587519218234888</c:v>
                </c:pt>
                <c:pt idx="4469">
                  <c:v>73.295442219076534</c:v>
                </c:pt>
                <c:pt idx="4470">
                  <c:v>73.611851435023127</c:v>
                </c:pt>
                <c:pt idx="4471">
                  <c:v>73.417160182469146</c:v>
                </c:pt>
                <c:pt idx="4472">
                  <c:v>73.344133060969753</c:v>
                </c:pt>
                <c:pt idx="4473">
                  <c:v>73.53885072184049</c:v>
                </c:pt>
                <c:pt idx="4474">
                  <c:v>73.271095782425434</c:v>
                </c:pt>
                <c:pt idx="4475">
                  <c:v>73.684841991160837</c:v>
                </c:pt>
                <c:pt idx="4476">
                  <c:v>73.368476450507373</c:v>
                </c:pt>
                <c:pt idx="4477">
                  <c:v>73.514514442234301</c:v>
                </c:pt>
                <c:pt idx="4478">
                  <c:v>73.563184970037696</c:v>
                </c:pt>
                <c:pt idx="4479">
                  <c:v>73.319787640023151</c:v>
                </c:pt>
                <c:pt idx="4480">
                  <c:v>73.66051282148608</c:v>
                </c:pt>
                <c:pt idx="4481">
                  <c:v>73.368476450507373</c:v>
                </c:pt>
                <c:pt idx="4482">
                  <c:v>73.757823405958149</c:v>
                </c:pt>
                <c:pt idx="4483">
                  <c:v>73.490177146923628</c:v>
                </c:pt>
                <c:pt idx="4484">
                  <c:v>73.295442219076534</c:v>
                </c:pt>
                <c:pt idx="4485">
                  <c:v>73.636182636106867</c:v>
                </c:pt>
                <c:pt idx="4486">
                  <c:v>73.417160182469146</c:v>
                </c:pt>
                <c:pt idx="4487">
                  <c:v>73.417160182469146</c:v>
                </c:pt>
                <c:pt idx="4488">
                  <c:v>73.514514442234301</c:v>
                </c:pt>
                <c:pt idx="4489">
                  <c:v>73.295442219076534</c:v>
                </c:pt>
                <c:pt idx="4490">
                  <c:v>73.587519218234888</c:v>
                </c:pt>
                <c:pt idx="4491">
                  <c:v>73.417160182469146</c:v>
                </c:pt>
                <c:pt idx="4492">
                  <c:v>73.198048346836217</c:v>
                </c:pt>
                <c:pt idx="4493">
                  <c:v>73.563184970037696</c:v>
                </c:pt>
                <c:pt idx="4494">
                  <c:v>73.392818824340509</c:v>
                </c:pt>
                <c:pt idx="4495">
                  <c:v>73.198048346836217</c:v>
                </c:pt>
                <c:pt idx="4496">
                  <c:v>73.490177146923628</c:v>
                </c:pt>
                <c:pt idx="4497">
                  <c:v>73.344133060969753</c:v>
                </c:pt>
                <c:pt idx="4498">
                  <c:v>73.100637207619556</c:v>
                </c:pt>
                <c:pt idx="4499">
                  <c:v>73.124991769906586</c:v>
                </c:pt>
                <c:pt idx="4500">
                  <c:v>73.319787640023151</c:v>
                </c:pt>
                <c:pt idx="4501">
                  <c:v>73.173696831662667</c:v>
                </c:pt>
                <c:pt idx="4502">
                  <c:v>72.954487488398598</c:v>
                </c:pt>
                <c:pt idx="4503">
                  <c:v>73.344133060969753</c:v>
                </c:pt>
                <c:pt idx="4504">
                  <c:v>73.149345316489118</c:v>
                </c:pt>
                <c:pt idx="4505">
                  <c:v>72.930124800475639</c:v>
                </c:pt>
                <c:pt idx="4506">
                  <c:v>73.149345316489118</c:v>
                </c:pt>
                <c:pt idx="4507">
                  <c:v>73.222398846305268</c:v>
                </c:pt>
                <c:pt idx="4508">
                  <c:v>73.05192503593203</c:v>
                </c:pt>
                <c:pt idx="4509">
                  <c:v>72.857031658184326</c:v>
                </c:pt>
                <c:pt idx="4510">
                  <c:v>73.295442219076534</c:v>
                </c:pt>
                <c:pt idx="4511">
                  <c:v>73.05192503593203</c:v>
                </c:pt>
                <c:pt idx="4512">
                  <c:v>72.905761096848195</c:v>
                </c:pt>
                <c:pt idx="4513">
                  <c:v>72.783928358848087</c:v>
                </c:pt>
                <c:pt idx="4514">
                  <c:v>73.198048346836217</c:v>
                </c:pt>
                <c:pt idx="4515">
                  <c:v>73.05192503593203</c:v>
                </c:pt>
                <c:pt idx="4516">
                  <c:v>72.857031658184326</c:v>
                </c:pt>
                <c:pt idx="4517">
                  <c:v>72.735187747434821</c:v>
                </c:pt>
                <c:pt idx="4518">
                  <c:v>73.173696831662667</c:v>
                </c:pt>
                <c:pt idx="4519">
                  <c:v>72.954487488398598</c:v>
                </c:pt>
                <c:pt idx="4520">
                  <c:v>72.832664907443402</c:v>
                </c:pt>
                <c:pt idx="4521">
                  <c:v>72.637693320449884</c:v>
                </c:pt>
                <c:pt idx="4522">
                  <c:v>73.124991769906586</c:v>
                </c:pt>
                <c:pt idx="4523">
                  <c:v>72.978848144912575</c:v>
                </c:pt>
                <c:pt idx="4524">
                  <c:v>72.808297140997993</c:v>
                </c:pt>
                <c:pt idx="4525">
                  <c:v>72.686443073203577</c:v>
                </c:pt>
                <c:pt idx="4526">
                  <c:v>73.173696831662667</c:v>
                </c:pt>
                <c:pt idx="4527">
                  <c:v>72.978848144912575</c:v>
                </c:pt>
                <c:pt idx="4528">
                  <c:v>72.832664907443402</c:v>
                </c:pt>
                <c:pt idx="4529">
                  <c:v>72.662068196826723</c:v>
                </c:pt>
                <c:pt idx="4530">
                  <c:v>72.954487488398598</c:v>
                </c:pt>
                <c:pt idx="4531">
                  <c:v>73.00320778572204</c:v>
                </c:pt>
                <c:pt idx="4532">
                  <c:v>72.832664907443402</c:v>
                </c:pt>
                <c:pt idx="4533">
                  <c:v>72.710815918171434</c:v>
                </c:pt>
                <c:pt idx="4534">
                  <c:v>72.564560565683422</c:v>
                </c:pt>
                <c:pt idx="4535">
                  <c:v>72.905761096848195</c:v>
                </c:pt>
                <c:pt idx="4536">
                  <c:v>72.881397393220752</c:v>
                </c:pt>
                <c:pt idx="4537">
                  <c:v>72.75955856099371</c:v>
                </c:pt>
                <c:pt idx="4538">
                  <c:v>72.637693320449884</c:v>
                </c:pt>
                <c:pt idx="4539">
                  <c:v>72.515799640180333</c:v>
                </c:pt>
                <c:pt idx="4540">
                  <c:v>72.467034651859265</c:v>
                </c:pt>
                <c:pt idx="4541">
                  <c:v>72.930124800475639</c:v>
                </c:pt>
                <c:pt idx="4542">
                  <c:v>72.783928358848087</c:v>
                </c:pt>
                <c:pt idx="4543">
                  <c:v>72.662068196826723</c:v>
                </c:pt>
                <c:pt idx="4544">
                  <c:v>72.540180610784105</c:v>
                </c:pt>
                <c:pt idx="4545">
                  <c:v>72.418265600720233</c:v>
                </c:pt>
                <c:pt idx="4546">
                  <c:v>72.491417653872048</c:v>
                </c:pt>
                <c:pt idx="4547">
                  <c:v>72.783928358848087</c:v>
                </c:pt>
                <c:pt idx="4548">
                  <c:v>72.710815918171434</c:v>
                </c:pt>
                <c:pt idx="4549">
                  <c:v>72.637693320449884</c:v>
                </c:pt>
                <c:pt idx="4550">
                  <c:v>72.515799640180333</c:v>
                </c:pt>
                <c:pt idx="4551">
                  <c:v>72.418265600720233</c:v>
                </c:pt>
                <c:pt idx="4552">
                  <c:v>72.320713278579305</c:v>
                </c:pt>
                <c:pt idx="4553">
                  <c:v>72.320713278579305</c:v>
                </c:pt>
                <c:pt idx="4554">
                  <c:v>72.735187747434821</c:v>
                </c:pt>
                <c:pt idx="4555">
                  <c:v>72.662068196826723</c:v>
                </c:pt>
                <c:pt idx="4556">
                  <c:v>72.564560565683422</c:v>
                </c:pt>
                <c:pt idx="4557">
                  <c:v>72.491417653872048</c:v>
                </c:pt>
                <c:pt idx="4558">
                  <c:v>72.320713278579305</c:v>
                </c:pt>
                <c:pt idx="4559">
                  <c:v>72.296323166635105</c:v>
                </c:pt>
                <c:pt idx="4560">
                  <c:v>72.223143689462034</c:v>
                </c:pt>
                <c:pt idx="4561">
                  <c:v>72.369491471058765</c:v>
                </c:pt>
                <c:pt idx="4562">
                  <c:v>72.662068196826723</c:v>
                </c:pt>
                <c:pt idx="4563">
                  <c:v>72.564560565683422</c:v>
                </c:pt>
                <c:pt idx="4564">
                  <c:v>72.467034651859265</c:v>
                </c:pt>
                <c:pt idx="4565">
                  <c:v>72.345103390523519</c:v>
                </c:pt>
                <c:pt idx="4566">
                  <c:v>72.296323166635105</c:v>
                </c:pt>
                <c:pt idx="4567">
                  <c:v>72.198748498995371</c:v>
                </c:pt>
                <c:pt idx="4568">
                  <c:v>72.17435229282421</c:v>
                </c:pt>
                <c:pt idx="4569">
                  <c:v>72.393879551593983</c:v>
                </c:pt>
                <c:pt idx="4570">
                  <c:v>72.662068196826723</c:v>
                </c:pt>
                <c:pt idx="4571">
                  <c:v>72.613316412664062</c:v>
                </c:pt>
                <c:pt idx="4572">
                  <c:v>72.491417653872048</c:v>
                </c:pt>
                <c:pt idx="4573">
                  <c:v>72.442650634141998</c:v>
                </c:pt>
                <c:pt idx="4574">
                  <c:v>72.345103390523519</c:v>
                </c:pt>
                <c:pt idx="4575">
                  <c:v>72.223143689462034</c:v>
                </c:pt>
                <c:pt idx="4576">
                  <c:v>72.17435229282421</c:v>
                </c:pt>
                <c:pt idx="4577">
                  <c:v>72.149955070948565</c:v>
                </c:pt>
                <c:pt idx="4578">
                  <c:v>72.345103390523519</c:v>
                </c:pt>
                <c:pt idx="4579">
                  <c:v>72.588939504878226</c:v>
                </c:pt>
                <c:pt idx="4580">
                  <c:v>72.515799640180333</c:v>
                </c:pt>
                <c:pt idx="4581">
                  <c:v>72.442650634141998</c:v>
                </c:pt>
                <c:pt idx="4582">
                  <c:v>72.369491471058765</c:v>
                </c:pt>
                <c:pt idx="4583">
                  <c:v>72.296323166635105</c:v>
                </c:pt>
                <c:pt idx="4584">
                  <c:v>72.17435229282421</c:v>
                </c:pt>
                <c:pt idx="4585">
                  <c:v>72.149955070948565</c:v>
                </c:pt>
                <c:pt idx="4586">
                  <c:v>72.052355010696559</c:v>
                </c:pt>
                <c:pt idx="4587">
                  <c:v>72.369491471058765</c:v>
                </c:pt>
                <c:pt idx="4588">
                  <c:v>72.588939504878226</c:v>
                </c:pt>
                <c:pt idx="4589">
                  <c:v>72.467034651859265</c:v>
                </c:pt>
                <c:pt idx="4590">
                  <c:v>72.418265600720233</c:v>
                </c:pt>
                <c:pt idx="4591">
                  <c:v>72.345103390523519</c:v>
                </c:pt>
                <c:pt idx="4592">
                  <c:v>72.247537864224213</c:v>
                </c:pt>
                <c:pt idx="4593">
                  <c:v>72.247537864224213</c:v>
                </c:pt>
                <c:pt idx="4594">
                  <c:v>72.149955070948565</c:v>
                </c:pt>
                <c:pt idx="4595">
                  <c:v>72.052355010696559</c:v>
                </c:pt>
                <c:pt idx="4596">
                  <c:v>72.003548378491359</c:v>
                </c:pt>
                <c:pt idx="4597">
                  <c:v>72.271931023281894</c:v>
                </c:pt>
                <c:pt idx="4598">
                  <c:v>72.467034651859265</c:v>
                </c:pt>
                <c:pt idx="4599">
                  <c:v>72.418265600720233</c:v>
                </c:pt>
                <c:pt idx="4600">
                  <c:v>72.345103390523519</c:v>
                </c:pt>
                <c:pt idx="4601">
                  <c:v>72.296323166635105</c:v>
                </c:pt>
                <c:pt idx="4602">
                  <c:v>72.271931023281894</c:v>
                </c:pt>
                <c:pt idx="4603">
                  <c:v>72.17435229282421</c:v>
                </c:pt>
                <c:pt idx="4604">
                  <c:v>72.17435229282421</c:v>
                </c:pt>
                <c:pt idx="4605">
                  <c:v>72.149955070948565</c:v>
                </c:pt>
                <c:pt idx="4606">
                  <c:v>72.052355010696559</c:v>
                </c:pt>
                <c:pt idx="4607">
                  <c:v>72.052355010696559</c:v>
                </c:pt>
                <c:pt idx="4608">
                  <c:v>72.003548378491359</c:v>
                </c:pt>
                <c:pt idx="4609">
                  <c:v>71.954737683468196</c:v>
                </c:pt>
                <c:pt idx="4610">
                  <c:v>71.881512499593043</c:v>
                </c:pt>
                <c:pt idx="4611">
                  <c:v>72.003548378491359</c:v>
                </c:pt>
                <c:pt idx="4612">
                  <c:v>72.271931023281894</c:v>
                </c:pt>
                <c:pt idx="4613">
                  <c:v>72.393879551593983</c:v>
                </c:pt>
                <c:pt idx="4614">
                  <c:v>72.369491471058765</c:v>
                </c:pt>
                <c:pt idx="4615">
                  <c:v>72.345103390523519</c:v>
                </c:pt>
                <c:pt idx="4616">
                  <c:v>72.271931023281894</c:v>
                </c:pt>
                <c:pt idx="4617">
                  <c:v>72.247537864224213</c:v>
                </c:pt>
                <c:pt idx="4618">
                  <c:v>72.247537864224213</c:v>
                </c:pt>
                <c:pt idx="4619">
                  <c:v>72.149955070948565</c:v>
                </c:pt>
                <c:pt idx="4620">
                  <c:v>72.198748498995371</c:v>
                </c:pt>
                <c:pt idx="4621">
                  <c:v>72.125556833368421</c:v>
                </c:pt>
                <c:pt idx="4622">
                  <c:v>72.076757311094653</c:v>
                </c:pt>
                <c:pt idx="4623">
                  <c:v>72.027952710298436</c:v>
                </c:pt>
                <c:pt idx="4624">
                  <c:v>72.027952710298436</c:v>
                </c:pt>
                <c:pt idx="4625">
                  <c:v>72.003548378491359</c:v>
                </c:pt>
                <c:pt idx="4626">
                  <c:v>72.027952710298436</c:v>
                </c:pt>
                <c:pt idx="4627">
                  <c:v>71.979144046684269</c:v>
                </c:pt>
                <c:pt idx="4628">
                  <c:v>71.954737683468196</c:v>
                </c:pt>
                <c:pt idx="4629">
                  <c:v>71.954737683468196</c:v>
                </c:pt>
                <c:pt idx="4630">
                  <c:v>71.905921909922583</c:v>
                </c:pt>
                <c:pt idx="4631">
                  <c:v>71.905921909922583</c:v>
                </c:pt>
                <c:pt idx="4632">
                  <c:v>71.881512499593043</c:v>
                </c:pt>
                <c:pt idx="4633">
                  <c:v>71.808278174377463</c:v>
                </c:pt>
                <c:pt idx="4634">
                  <c:v>71.783864701229945</c:v>
                </c:pt>
                <c:pt idx="4635">
                  <c:v>71.881512499593043</c:v>
                </c:pt>
                <c:pt idx="4636">
                  <c:v>72.003548378491359</c:v>
                </c:pt>
                <c:pt idx="4637">
                  <c:v>72.149955070948565</c:v>
                </c:pt>
                <c:pt idx="4638">
                  <c:v>72.296323166635105</c:v>
                </c:pt>
                <c:pt idx="4639">
                  <c:v>72.271931023281894</c:v>
                </c:pt>
                <c:pt idx="4640">
                  <c:v>72.271931023281894</c:v>
                </c:pt>
                <c:pt idx="4641">
                  <c:v>72.247537864224213</c:v>
                </c:pt>
                <c:pt idx="4642">
                  <c:v>72.198748498995371</c:v>
                </c:pt>
                <c:pt idx="4643">
                  <c:v>72.198748498995371</c:v>
                </c:pt>
                <c:pt idx="4644">
                  <c:v>72.17435229282421</c:v>
                </c:pt>
                <c:pt idx="4645">
                  <c:v>72.101157580083779</c:v>
                </c:pt>
                <c:pt idx="4646">
                  <c:v>72.101157580083779</c:v>
                </c:pt>
                <c:pt idx="4647">
                  <c:v>72.125556833368421</c:v>
                </c:pt>
                <c:pt idx="4648">
                  <c:v>72.101157580083779</c:v>
                </c:pt>
                <c:pt idx="4649">
                  <c:v>72.027952710298436</c:v>
                </c:pt>
                <c:pt idx="4650">
                  <c:v>72.003548378491359</c:v>
                </c:pt>
                <c:pt idx="4651">
                  <c:v>71.979144046684269</c:v>
                </c:pt>
                <c:pt idx="4652">
                  <c:v>71.979144046684269</c:v>
                </c:pt>
                <c:pt idx="4653">
                  <c:v>72.003548378491359</c:v>
                </c:pt>
                <c:pt idx="4654">
                  <c:v>71.954737683468196</c:v>
                </c:pt>
                <c:pt idx="4655">
                  <c:v>71.954737683468196</c:v>
                </c:pt>
                <c:pt idx="4656">
                  <c:v>71.905921909922583</c:v>
                </c:pt>
                <c:pt idx="4657">
                  <c:v>71.905921909922583</c:v>
                </c:pt>
                <c:pt idx="4658">
                  <c:v>71.930330304547624</c:v>
                </c:pt>
                <c:pt idx="4659">
                  <c:v>71.881512499593043</c:v>
                </c:pt>
                <c:pt idx="4660">
                  <c:v>71.881512499593043</c:v>
                </c:pt>
                <c:pt idx="4661">
                  <c:v>71.857102073559005</c:v>
                </c:pt>
                <c:pt idx="4662">
                  <c:v>71.783864701229945</c:v>
                </c:pt>
                <c:pt idx="4663">
                  <c:v>71.832690631820498</c:v>
                </c:pt>
                <c:pt idx="4664">
                  <c:v>71.808278174377463</c:v>
                </c:pt>
                <c:pt idx="4665">
                  <c:v>71.808278174377463</c:v>
                </c:pt>
                <c:pt idx="4666">
                  <c:v>71.857102073559005</c:v>
                </c:pt>
                <c:pt idx="4667">
                  <c:v>71.832690631820498</c:v>
                </c:pt>
                <c:pt idx="4668">
                  <c:v>71.832690631820498</c:v>
                </c:pt>
                <c:pt idx="4669">
                  <c:v>71.857102073559005</c:v>
                </c:pt>
                <c:pt idx="4670">
                  <c:v>71.832690631820498</c:v>
                </c:pt>
                <c:pt idx="4671">
                  <c:v>71.832690631820498</c:v>
                </c:pt>
                <c:pt idx="4672">
                  <c:v>71.881512499593043</c:v>
                </c:pt>
                <c:pt idx="4673">
                  <c:v>71.881512499593043</c:v>
                </c:pt>
                <c:pt idx="4674">
                  <c:v>71.954737683468196</c:v>
                </c:pt>
                <c:pt idx="4675">
                  <c:v>71.930330304547624</c:v>
                </c:pt>
                <c:pt idx="4676">
                  <c:v>71.735033692116986</c:v>
                </c:pt>
                <c:pt idx="4677">
                  <c:v>71.417526499615519</c:v>
                </c:pt>
                <c:pt idx="4678">
                  <c:v>71.417526499615519</c:v>
                </c:pt>
                <c:pt idx="4679">
                  <c:v>71.466385948454274</c:v>
                </c:pt>
                <c:pt idx="4680">
                  <c:v>71.515240318770552</c:v>
                </c:pt>
                <c:pt idx="4681">
                  <c:v>71.56409062626885</c:v>
                </c:pt>
                <c:pt idx="4682">
                  <c:v>71.56409062626885</c:v>
                </c:pt>
                <c:pt idx="4683">
                  <c:v>71.637358469732632</c:v>
                </c:pt>
                <c:pt idx="4684">
                  <c:v>71.661779052811582</c:v>
                </c:pt>
                <c:pt idx="4685">
                  <c:v>71.783864701229945</c:v>
                </c:pt>
                <c:pt idx="4686">
                  <c:v>71.759449196673458</c:v>
                </c:pt>
                <c:pt idx="4687">
                  <c:v>71.270921744782569</c:v>
                </c:pt>
                <c:pt idx="4688">
                  <c:v>71.270921744782569</c:v>
                </c:pt>
                <c:pt idx="4689">
                  <c:v>71.319794397779688</c:v>
                </c:pt>
                <c:pt idx="4690">
                  <c:v>71.417526499615519</c:v>
                </c:pt>
                <c:pt idx="4691">
                  <c:v>71.441956224034897</c:v>
                </c:pt>
                <c:pt idx="4692">
                  <c:v>71.490813641464655</c:v>
                </c:pt>
                <c:pt idx="4693">
                  <c:v>71.588514256461266</c:v>
                </c:pt>
                <c:pt idx="4694">
                  <c:v>71.612936870949184</c:v>
                </c:pt>
                <c:pt idx="4695">
                  <c:v>71.710616156151502</c:v>
                </c:pt>
                <c:pt idx="4696">
                  <c:v>71.56409062626885</c:v>
                </c:pt>
                <c:pt idx="4697">
                  <c:v>71.173163234629968</c:v>
                </c:pt>
                <c:pt idx="4698">
                  <c:v>71.295358579133392</c:v>
                </c:pt>
                <c:pt idx="4699">
                  <c:v>71.368662987958828</c:v>
                </c:pt>
                <c:pt idx="4700">
                  <c:v>71.393094743787188</c:v>
                </c:pt>
                <c:pt idx="4701">
                  <c:v>71.441956224034897</c:v>
                </c:pt>
                <c:pt idx="4702">
                  <c:v>71.539665980371936</c:v>
                </c:pt>
                <c:pt idx="4703">
                  <c:v>71.56409062626885</c:v>
                </c:pt>
                <c:pt idx="4704">
                  <c:v>71.686198620186033</c:v>
                </c:pt>
                <c:pt idx="4705">
                  <c:v>71.588514256461266</c:v>
                </c:pt>
                <c:pt idx="4706">
                  <c:v>71.148721321756682</c:v>
                </c:pt>
                <c:pt idx="4707">
                  <c:v>71.270921744782569</c:v>
                </c:pt>
                <c:pt idx="4708">
                  <c:v>71.295358579133392</c:v>
                </c:pt>
                <c:pt idx="4709">
                  <c:v>71.368662987958828</c:v>
                </c:pt>
                <c:pt idx="4710">
                  <c:v>71.441956224034897</c:v>
                </c:pt>
                <c:pt idx="4711">
                  <c:v>71.515240318770552</c:v>
                </c:pt>
                <c:pt idx="4712">
                  <c:v>71.637358469732632</c:v>
                </c:pt>
                <c:pt idx="4713">
                  <c:v>71.12427839317894</c:v>
                </c:pt>
                <c:pt idx="4714">
                  <c:v>71.148721321756682</c:v>
                </c:pt>
                <c:pt idx="4715">
                  <c:v>71.2220450289675</c:v>
                </c:pt>
                <c:pt idx="4716">
                  <c:v>71.344229200721514</c:v>
                </c:pt>
                <c:pt idx="4717">
                  <c:v>71.393094743787188</c:v>
                </c:pt>
                <c:pt idx="4718">
                  <c:v>71.515240318770552</c:v>
                </c:pt>
                <c:pt idx="4719">
                  <c:v>71.319794397779688</c:v>
                </c:pt>
                <c:pt idx="4720">
                  <c:v>71.050941481809772</c:v>
                </c:pt>
                <c:pt idx="4721">
                  <c:v>71.148721321756682</c:v>
                </c:pt>
                <c:pt idx="4722">
                  <c:v>71.246483894727277</c:v>
                </c:pt>
                <c:pt idx="4723">
                  <c:v>71.295358579133392</c:v>
                </c:pt>
                <c:pt idx="4724">
                  <c:v>71.393094743787188</c:v>
                </c:pt>
                <c:pt idx="4725">
                  <c:v>71.515240318770552</c:v>
                </c:pt>
                <c:pt idx="4726">
                  <c:v>71.050941481809772</c:v>
                </c:pt>
                <c:pt idx="4727">
                  <c:v>71.12427839317894</c:v>
                </c:pt>
                <c:pt idx="4728">
                  <c:v>71.197605147503211</c:v>
                </c:pt>
                <c:pt idx="4729">
                  <c:v>71.319794397779688</c:v>
                </c:pt>
                <c:pt idx="4730">
                  <c:v>71.393094743787188</c:v>
                </c:pt>
                <c:pt idx="4731">
                  <c:v>71.515240318770552</c:v>
                </c:pt>
                <c:pt idx="4732">
                  <c:v>71.173163234629968</c:v>
                </c:pt>
                <c:pt idx="4733">
                  <c:v>71.075388473205493</c:v>
                </c:pt>
                <c:pt idx="4734">
                  <c:v>71.148721321756682</c:v>
                </c:pt>
                <c:pt idx="4735">
                  <c:v>71.270921744782569</c:v>
                </c:pt>
                <c:pt idx="4736">
                  <c:v>71.344229200721514</c:v>
                </c:pt>
                <c:pt idx="4737">
                  <c:v>71.441956224034897</c:v>
                </c:pt>
                <c:pt idx="4738">
                  <c:v>71.466385948454274</c:v>
                </c:pt>
                <c:pt idx="4739">
                  <c:v>71.173163234629968</c:v>
                </c:pt>
                <c:pt idx="4740">
                  <c:v>71.075388473205493</c:v>
                </c:pt>
                <c:pt idx="4741">
                  <c:v>71.197605147503211</c:v>
                </c:pt>
                <c:pt idx="4742">
                  <c:v>71.270921744782569</c:v>
                </c:pt>
                <c:pt idx="4743">
                  <c:v>71.368662987958828</c:v>
                </c:pt>
                <c:pt idx="4744">
                  <c:v>71.466385948454274</c:v>
                </c:pt>
                <c:pt idx="4745">
                  <c:v>71.539665980371936</c:v>
                </c:pt>
                <c:pt idx="4746">
                  <c:v>70.977594413395693</c:v>
                </c:pt>
                <c:pt idx="4747">
                  <c:v>71.050941481809772</c:v>
                </c:pt>
                <c:pt idx="4748">
                  <c:v>71.197605147503211</c:v>
                </c:pt>
                <c:pt idx="4749">
                  <c:v>71.2220450289675</c:v>
                </c:pt>
                <c:pt idx="4750">
                  <c:v>71.393094743787188</c:v>
                </c:pt>
                <c:pt idx="4751">
                  <c:v>71.466385948454274</c:v>
                </c:pt>
                <c:pt idx="4752">
                  <c:v>71.099833433192217</c:v>
                </c:pt>
                <c:pt idx="4753">
                  <c:v>71.075388473205493</c:v>
                </c:pt>
                <c:pt idx="4754">
                  <c:v>71.173163234629968</c:v>
                </c:pt>
                <c:pt idx="4755">
                  <c:v>71.270921744782569</c:v>
                </c:pt>
                <c:pt idx="4756">
                  <c:v>71.368662987958828</c:v>
                </c:pt>
                <c:pt idx="4757">
                  <c:v>71.466385948454274</c:v>
                </c:pt>
                <c:pt idx="4758">
                  <c:v>70.953143359182008</c:v>
                </c:pt>
                <c:pt idx="4759">
                  <c:v>71.002044451904879</c:v>
                </c:pt>
                <c:pt idx="4760">
                  <c:v>71.12427839317894</c:v>
                </c:pt>
                <c:pt idx="4761">
                  <c:v>71.246483894727277</c:v>
                </c:pt>
                <c:pt idx="4762">
                  <c:v>71.319794397779688</c:v>
                </c:pt>
                <c:pt idx="4763">
                  <c:v>70.904238203641185</c:v>
                </c:pt>
                <c:pt idx="4764">
                  <c:v>70.953143359182008</c:v>
                </c:pt>
                <c:pt idx="4765">
                  <c:v>71.099833433192217</c:v>
                </c:pt>
                <c:pt idx="4766">
                  <c:v>71.2220450289675</c:v>
                </c:pt>
                <c:pt idx="4767">
                  <c:v>71.319794397779688</c:v>
                </c:pt>
                <c:pt idx="4768">
                  <c:v>70.781955508551533</c:v>
                </c:pt>
                <c:pt idx="4769">
                  <c:v>70.928691289263838</c:v>
                </c:pt>
                <c:pt idx="4770">
                  <c:v>71.050941481809772</c:v>
                </c:pt>
                <c:pt idx="4771">
                  <c:v>71.173163234629968</c:v>
                </c:pt>
                <c:pt idx="4772">
                  <c:v>71.246483894727277</c:v>
                </c:pt>
                <c:pt idx="4773">
                  <c:v>70.830871836841766</c:v>
                </c:pt>
                <c:pt idx="4774">
                  <c:v>71.002044451904879</c:v>
                </c:pt>
                <c:pt idx="4775">
                  <c:v>71.12427839317894</c:v>
                </c:pt>
                <c:pt idx="4776">
                  <c:v>71.197605147503211</c:v>
                </c:pt>
                <c:pt idx="4777">
                  <c:v>70.8553279695779</c:v>
                </c:pt>
                <c:pt idx="4778">
                  <c:v>70.8553279695779</c:v>
                </c:pt>
                <c:pt idx="4779">
                  <c:v>70.953143359182008</c:v>
                </c:pt>
                <c:pt idx="4780">
                  <c:v>71.099833433192217</c:v>
                </c:pt>
                <c:pt idx="4781">
                  <c:v>71.246483894727277</c:v>
                </c:pt>
                <c:pt idx="4782">
                  <c:v>70.733035117443336</c:v>
                </c:pt>
                <c:pt idx="4783">
                  <c:v>70.928691289263838</c:v>
                </c:pt>
                <c:pt idx="4784">
                  <c:v>71.026493474709568</c:v>
                </c:pt>
                <c:pt idx="4785">
                  <c:v>71.197605147503211</c:v>
                </c:pt>
                <c:pt idx="4786">
                  <c:v>70.708572890480255</c:v>
                </c:pt>
                <c:pt idx="4787">
                  <c:v>70.830871836841766</c:v>
                </c:pt>
                <c:pt idx="4788">
                  <c:v>70.977594413395693</c:v>
                </c:pt>
                <c:pt idx="4789">
                  <c:v>71.075388473205493</c:v>
                </c:pt>
                <c:pt idx="4790">
                  <c:v>71.197605147503211</c:v>
                </c:pt>
                <c:pt idx="4791">
                  <c:v>70.757495312997435</c:v>
                </c:pt>
                <c:pt idx="4792">
                  <c:v>70.904238203641185</c:v>
                </c:pt>
                <c:pt idx="4793">
                  <c:v>71.050941481809772</c:v>
                </c:pt>
                <c:pt idx="4794">
                  <c:v>71.173163234629968</c:v>
                </c:pt>
                <c:pt idx="4795">
                  <c:v>70.953143359182008</c:v>
                </c:pt>
                <c:pt idx="4796">
                  <c:v>70.80641367269665</c:v>
                </c:pt>
                <c:pt idx="4797">
                  <c:v>70.879784102314034</c:v>
                </c:pt>
                <c:pt idx="4798">
                  <c:v>71.075388473205493</c:v>
                </c:pt>
                <c:pt idx="4799">
                  <c:v>71.148721321756682</c:v>
                </c:pt>
                <c:pt idx="4800">
                  <c:v>71.075388473205493</c:v>
                </c:pt>
                <c:pt idx="4801">
                  <c:v>70.830871836841766</c:v>
                </c:pt>
                <c:pt idx="4802">
                  <c:v>71.002044451904879</c:v>
                </c:pt>
                <c:pt idx="4803">
                  <c:v>71.148721321756682</c:v>
                </c:pt>
                <c:pt idx="4804">
                  <c:v>71.197605147503211</c:v>
                </c:pt>
                <c:pt idx="4805">
                  <c:v>71.295358579133392</c:v>
                </c:pt>
                <c:pt idx="4806">
                  <c:v>70.781955508551533</c:v>
                </c:pt>
                <c:pt idx="4807">
                  <c:v>70.977594413395693</c:v>
                </c:pt>
                <c:pt idx="4808">
                  <c:v>71.099833433192217</c:v>
                </c:pt>
                <c:pt idx="4809">
                  <c:v>71.2220450289675</c:v>
                </c:pt>
                <c:pt idx="4810">
                  <c:v>71.295358579133392</c:v>
                </c:pt>
                <c:pt idx="4811">
                  <c:v>70.879784102314034</c:v>
                </c:pt>
                <c:pt idx="4812">
                  <c:v>70.953143359182008</c:v>
                </c:pt>
                <c:pt idx="4813">
                  <c:v>71.148721321756682</c:v>
                </c:pt>
                <c:pt idx="4814">
                  <c:v>71.295358579133392</c:v>
                </c:pt>
                <c:pt idx="4815">
                  <c:v>70.757495312997435</c:v>
                </c:pt>
                <c:pt idx="4816">
                  <c:v>70.879784102314034</c:v>
                </c:pt>
                <c:pt idx="4817">
                  <c:v>71.026493474709568</c:v>
                </c:pt>
                <c:pt idx="4818">
                  <c:v>70.977594413395693</c:v>
                </c:pt>
                <c:pt idx="4819">
                  <c:v>70.757495312997435</c:v>
                </c:pt>
                <c:pt idx="4820">
                  <c:v>70.904238203641185</c:v>
                </c:pt>
                <c:pt idx="4821">
                  <c:v>71.050941481809772</c:v>
                </c:pt>
                <c:pt idx="4822">
                  <c:v>70.586245504393005</c:v>
                </c:pt>
                <c:pt idx="4823">
                  <c:v>70.733035117443336</c:v>
                </c:pt>
                <c:pt idx="4824">
                  <c:v>70.879784102314034</c:v>
                </c:pt>
                <c:pt idx="4825">
                  <c:v>70.463891709988971</c:v>
                </c:pt>
                <c:pt idx="4826">
                  <c:v>70.659645389440627</c:v>
                </c:pt>
                <c:pt idx="4827">
                  <c:v>70.830871836841766</c:v>
                </c:pt>
                <c:pt idx="4828">
                  <c:v>70.390466432329077</c:v>
                </c:pt>
                <c:pt idx="4829">
                  <c:v>70.561777183202977</c:v>
                </c:pt>
                <c:pt idx="4830">
                  <c:v>70.708572890480255</c:v>
                </c:pt>
                <c:pt idx="4831">
                  <c:v>70.365988969798636</c:v>
                </c:pt>
                <c:pt idx="4832">
                  <c:v>70.537307846308465</c:v>
                </c:pt>
                <c:pt idx="4833">
                  <c:v>70.733035117443336</c:v>
                </c:pt>
                <c:pt idx="4834">
                  <c:v>70.317030997624272</c:v>
                </c:pt>
                <c:pt idx="4835">
                  <c:v>70.488365109701462</c:v>
                </c:pt>
                <c:pt idx="4836">
                  <c:v>70.708572890480255</c:v>
                </c:pt>
                <c:pt idx="4837">
                  <c:v>70.29255048798035</c:v>
                </c:pt>
                <c:pt idx="4838">
                  <c:v>70.488365109701462</c:v>
                </c:pt>
                <c:pt idx="4839">
                  <c:v>70.708572890480255</c:v>
                </c:pt>
                <c:pt idx="4840">
                  <c:v>70.268067946927445</c:v>
                </c:pt>
                <c:pt idx="4841">
                  <c:v>70.43941729457201</c:v>
                </c:pt>
                <c:pt idx="4842">
                  <c:v>70.68410964781269</c:v>
                </c:pt>
                <c:pt idx="4843">
                  <c:v>70.29255048798035</c:v>
                </c:pt>
                <c:pt idx="4844">
                  <c:v>70.512836478004957</c:v>
                </c:pt>
                <c:pt idx="4845">
                  <c:v>70.708572890480255</c:v>
                </c:pt>
                <c:pt idx="4846">
                  <c:v>70.268067946927445</c:v>
                </c:pt>
                <c:pt idx="4847">
                  <c:v>70.488365109701462</c:v>
                </c:pt>
                <c:pt idx="4848">
                  <c:v>70.659645389440627</c:v>
                </c:pt>
                <c:pt idx="4849">
                  <c:v>70.29255048798035</c:v>
                </c:pt>
                <c:pt idx="4850">
                  <c:v>70.488365109701462</c:v>
                </c:pt>
                <c:pt idx="4851">
                  <c:v>70.68410964781269</c:v>
                </c:pt>
                <c:pt idx="4852">
                  <c:v>70.537307846308465</c:v>
                </c:pt>
                <c:pt idx="4853">
                  <c:v>70.43941729457201</c:v>
                </c:pt>
                <c:pt idx="4854">
                  <c:v>70.635180115364079</c:v>
                </c:pt>
                <c:pt idx="4855">
                  <c:v>70.781955508551533</c:v>
                </c:pt>
                <c:pt idx="4856">
                  <c:v>70.463891709988971</c:v>
                </c:pt>
                <c:pt idx="4857">
                  <c:v>70.68410964781269</c:v>
                </c:pt>
                <c:pt idx="4858">
                  <c:v>70.8553279695779</c:v>
                </c:pt>
                <c:pt idx="4859">
                  <c:v>70.414942879155035</c:v>
                </c:pt>
                <c:pt idx="4860">
                  <c:v>70.561777183202977</c:v>
                </c:pt>
                <c:pt idx="4861">
                  <c:v>70.781955508551533</c:v>
                </c:pt>
                <c:pt idx="4862">
                  <c:v>70.365988969798636</c:v>
                </c:pt>
                <c:pt idx="4863">
                  <c:v>70.586245504393005</c:v>
                </c:pt>
                <c:pt idx="4864">
                  <c:v>70.80641367269665</c:v>
                </c:pt>
                <c:pt idx="4865">
                  <c:v>70.365988969798636</c:v>
                </c:pt>
                <c:pt idx="4866">
                  <c:v>70.537307846308465</c:v>
                </c:pt>
                <c:pt idx="4867">
                  <c:v>70.708572890480255</c:v>
                </c:pt>
                <c:pt idx="4868">
                  <c:v>70.43941729457201</c:v>
                </c:pt>
                <c:pt idx="4869">
                  <c:v>70.512836478004957</c:v>
                </c:pt>
                <c:pt idx="4870">
                  <c:v>70.68410964781269</c:v>
                </c:pt>
                <c:pt idx="4871">
                  <c:v>70.537307846308465</c:v>
                </c:pt>
                <c:pt idx="4872">
                  <c:v>70.414942879155035</c:v>
                </c:pt>
                <c:pt idx="4873">
                  <c:v>70.68410964781269</c:v>
                </c:pt>
                <c:pt idx="4874">
                  <c:v>70.733035117443336</c:v>
                </c:pt>
                <c:pt idx="4875">
                  <c:v>70.488365109701462</c:v>
                </c:pt>
                <c:pt idx="4876">
                  <c:v>70.68410964781269</c:v>
                </c:pt>
                <c:pt idx="4877">
                  <c:v>70.463891709988971</c:v>
                </c:pt>
                <c:pt idx="4878">
                  <c:v>70.463891709988971</c:v>
                </c:pt>
                <c:pt idx="4879">
                  <c:v>70.659645389440627</c:v>
                </c:pt>
                <c:pt idx="4880">
                  <c:v>70.29255048798035</c:v>
                </c:pt>
                <c:pt idx="4881">
                  <c:v>70.463891709988971</c:v>
                </c:pt>
                <c:pt idx="4882">
                  <c:v>70.68410964781269</c:v>
                </c:pt>
                <c:pt idx="4883">
                  <c:v>70.268067946927445</c:v>
                </c:pt>
                <c:pt idx="4884">
                  <c:v>70.488365109701462</c:v>
                </c:pt>
                <c:pt idx="4885">
                  <c:v>70.708572890480255</c:v>
                </c:pt>
                <c:pt idx="4886">
                  <c:v>70.341510491563696</c:v>
                </c:pt>
                <c:pt idx="4887">
                  <c:v>70.537307846308465</c:v>
                </c:pt>
                <c:pt idx="4888">
                  <c:v>70.29255048798035</c:v>
                </c:pt>
                <c:pt idx="4889">
                  <c:v>70.341510491563696</c:v>
                </c:pt>
                <c:pt idx="4890">
                  <c:v>70.561777183202977</c:v>
                </c:pt>
                <c:pt idx="4891">
                  <c:v>70.194616260950781</c:v>
                </c:pt>
                <c:pt idx="4892">
                  <c:v>70.43941729457201</c:v>
                </c:pt>
                <c:pt idx="4893">
                  <c:v>70.635180115364079</c:v>
                </c:pt>
                <c:pt idx="4894">
                  <c:v>70.268067946927445</c:v>
                </c:pt>
                <c:pt idx="4895">
                  <c:v>70.463891709988971</c:v>
                </c:pt>
                <c:pt idx="4896">
                  <c:v>70.145643053209056</c:v>
                </c:pt>
                <c:pt idx="4897">
                  <c:v>70.365988969798636</c:v>
                </c:pt>
                <c:pt idx="4898">
                  <c:v>70.561777183202977</c:v>
                </c:pt>
                <c:pt idx="4899">
                  <c:v>70.194616260950781</c:v>
                </c:pt>
                <c:pt idx="4900">
                  <c:v>70.463891709988971</c:v>
                </c:pt>
                <c:pt idx="4901">
                  <c:v>70.047682417862717</c:v>
                </c:pt>
                <c:pt idx="4902">
                  <c:v>70.341510491563696</c:v>
                </c:pt>
                <c:pt idx="4903">
                  <c:v>70.317030997624272</c:v>
                </c:pt>
                <c:pt idx="4904">
                  <c:v>70.194616260950781</c:v>
                </c:pt>
                <c:pt idx="4905">
                  <c:v>70.43941729457201</c:v>
                </c:pt>
                <c:pt idx="4906">
                  <c:v>70.047682417862717</c:v>
                </c:pt>
                <c:pt idx="4907">
                  <c:v>70.317030997624272</c:v>
                </c:pt>
                <c:pt idx="4908">
                  <c:v>69.900709978003988</c:v>
                </c:pt>
                <c:pt idx="4909">
                  <c:v>70.219101849117152</c:v>
                </c:pt>
                <c:pt idx="4910">
                  <c:v>69.974201276455801</c:v>
                </c:pt>
                <c:pt idx="4911">
                  <c:v>70.121154417929191</c:v>
                </c:pt>
                <c:pt idx="4912">
                  <c:v>70.414942879155035</c:v>
                </c:pt>
                <c:pt idx="4913">
                  <c:v>69.9986960059626</c:v>
                </c:pt>
                <c:pt idx="4914">
                  <c:v>70.29255048798035</c:v>
                </c:pt>
                <c:pt idx="4915">
                  <c:v>69.974201276455801</c:v>
                </c:pt>
                <c:pt idx="4916">
                  <c:v>70.243585405874555</c:v>
                </c:pt>
                <c:pt idx="4917">
                  <c:v>69.876210169974726</c:v>
                </c:pt>
                <c:pt idx="4918">
                  <c:v>70.219101849117152</c:v>
                </c:pt>
                <c:pt idx="4919">
                  <c:v>69.876210169974726</c:v>
                </c:pt>
                <c:pt idx="4920">
                  <c:v>70.121154417929191</c:v>
                </c:pt>
                <c:pt idx="4921">
                  <c:v>69.753696909965612</c:v>
                </c:pt>
                <c:pt idx="4922">
                  <c:v>70.096664766944869</c:v>
                </c:pt>
                <c:pt idx="4923">
                  <c:v>69.778201796517322</c:v>
                </c:pt>
                <c:pt idx="4924">
                  <c:v>70.047682417862717</c:v>
                </c:pt>
                <c:pt idx="4925">
                  <c:v>69.704684089748724</c:v>
                </c:pt>
                <c:pt idx="4926">
                  <c:v>69.9986960059626</c:v>
                </c:pt>
                <c:pt idx="4927">
                  <c:v>69.778201796517322</c:v>
                </c:pt>
                <c:pt idx="4928">
                  <c:v>69.974201276455801</c:v>
                </c:pt>
                <c:pt idx="4929">
                  <c:v>69.729191007709417</c:v>
                </c:pt>
                <c:pt idx="4930">
                  <c:v>69.900709978003988</c:v>
                </c:pt>
                <c:pt idx="4931">
                  <c:v>69.802705667364535</c:v>
                </c:pt>
                <c:pt idx="4932">
                  <c:v>69.949705531244518</c:v>
                </c:pt>
                <c:pt idx="4933">
                  <c:v>69.900709978003988</c:v>
                </c:pt>
                <c:pt idx="4934">
                  <c:v>69.925207754624239</c:v>
                </c:pt>
                <c:pt idx="4935">
                  <c:v>69.900709978003988</c:v>
                </c:pt>
                <c:pt idx="4936">
                  <c:v>69.876210169974726</c:v>
                </c:pt>
                <c:pt idx="4937">
                  <c:v>69.851710361945479</c:v>
                </c:pt>
                <c:pt idx="4938">
                  <c:v>69.900709978003988</c:v>
                </c:pt>
                <c:pt idx="4939">
                  <c:v>69.851710361945479</c:v>
                </c:pt>
                <c:pt idx="4940">
                  <c:v>69.925207754624239</c:v>
                </c:pt>
                <c:pt idx="4941">
                  <c:v>69.802705667364535</c:v>
                </c:pt>
                <c:pt idx="4942">
                  <c:v>69.876210169974726</c:v>
                </c:pt>
                <c:pt idx="4943">
                  <c:v>69.753696909965612</c:v>
                </c:pt>
                <c:pt idx="4944">
                  <c:v>69.900709978003988</c:v>
                </c:pt>
                <c:pt idx="4945">
                  <c:v>69.680176156083547</c:v>
                </c:pt>
                <c:pt idx="4946">
                  <c:v>69.851710361945479</c:v>
                </c:pt>
                <c:pt idx="4947">
                  <c:v>69.680176156083547</c:v>
                </c:pt>
                <c:pt idx="4948">
                  <c:v>69.925207754624239</c:v>
                </c:pt>
                <c:pt idx="4949">
                  <c:v>69.582132232968945</c:v>
                </c:pt>
                <c:pt idx="4950">
                  <c:v>69.900709978003988</c:v>
                </c:pt>
                <c:pt idx="4951">
                  <c:v>69.606645245156571</c:v>
                </c:pt>
                <c:pt idx="4952">
                  <c:v>69.900709978003988</c:v>
                </c:pt>
                <c:pt idx="4953">
                  <c:v>69.582132232968945</c:v>
                </c:pt>
                <c:pt idx="4954">
                  <c:v>69.851710361945479</c:v>
                </c:pt>
                <c:pt idx="4955">
                  <c:v>69.606645245156571</c:v>
                </c:pt>
                <c:pt idx="4956">
                  <c:v>69.900709978003988</c:v>
                </c:pt>
                <c:pt idx="4957">
                  <c:v>69.582132232968945</c:v>
                </c:pt>
                <c:pt idx="4958">
                  <c:v>69.900709978003988</c:v>
                </c:pt>
                <c:pt idx="4959">
                  <c:v>69.655667206713886</c:v>
                </c:pt>
                <c:pt idx="4960">
                  <c:v>69.949705531244518</c:v>
                </c:pt>
                <c:pt idx="4961">
                  <c:v>69.606645245156571</c:v>
                </c:pt>
                <c:pt idx="4962">
                  <c:v>69.974201276455801</c:v>
                </c:pt>
                <c:pt idx="4963">
                  <c:v>69.655667206713886</c:v>
                </c:pt>
                <c:pt idx="4964">
                  <c:v>69.900709978003988</c:v>
                </c:pt>
                <c:pt idx="4965">
                  <c:v>69.606645245156571</c:v>
                </c:pt>
                <c:pt idx="4966">
                  <c:v>69.876210169974726</c:v>
                </c:pt>
                <c:pt idx="4967">
                  <c:v>69.606645245156571</c:v>
                </c:pt>
                <c:pt idx="4968">
                  <c:v>69.925207754624239</c:v>
                </c:pt>
                <c:pt idx="4969">
                  <c:v>69.606645245156571</c:v>
                </c:pt>
                <c:pt idx="4970">
                  <c:v>69.925207754624239</c:v>
                </c:pt>
                <c:pt idx="4971">
                  <c:v>69.655667206713886</c:v>
                </c:pt>
                <c:pt idx="4972">
                  <c:v>69.925207754624239</c:v>
                </c:pt>
                <c:pt idx="4973">
                  <c:v>69.680176156083547</c:v>
                </c:pt>
                <c:pt idx="4974">
                  <c:v>69.900709978003988</c:v>
                </c:pt>
                <c:pt idx="4975">
                  <c:v>69.851710361945479</c:v>
                </c:pt>
                <c:pt idx="4976">
                  <c:v>69.900709978003988</c:v>
                </c:pt>
                <c:pt idx="4977">
                  <c:v>69.9986960059626</c:v>
                </c:pt>
                <c:pt idx="4978">
                  <c:v>69.851710361945479</c:v>
                </c:pt>
                <c:pt idx="4979">
                  <c:v>70.047682417862717</c:v>
                </c:pt>
                <c:pt idx="4980">
                  <c:v>69.900709978003988</c:v>
                </c:pt>
                <c:pt idx="4981">
                  <c:v>70.121154417929191</c:v>
                </c:pt>
                <c:pt idx="4982">
                  <c:v>69.802705667364535</c:v>
                </c:pt>
                <c:pt idx="4983">
                  <c:v>70.072174100256021</c:v>
                </c:pt>
                <c:pt idx="4984">
                  <c:v>69.851710361945479</c:v>
                </c:pt>
                <c:pt idx="4985">
                  <c:v>69.974201276455801</c:v>
                </c:pt>
                <c:pt idx="4986">
                  <c:v>69.876210169974726</c:v>
                </c:pt>
                <c:pt idx="4987">
                  <c:v>69.802705667364535</c:v>
                </c:pt>
                <c:pt idx="4988">
                  <c:v>69.876210169974726</c:v>
                </c:pt>
                <c:pt idx="4989">
                  <c:v>69.582132232968945</c:v>
                </c:pt>
                <c:pt idx="4990">
                  <c:v>69.827208522507249</c:v>
                </c:pt>
                <c:pt idx="4991">
                  <c:v>69.557619220781305</c:v>
                </c:pt>
                <c:pt idx="4992">
                  <c:v>69.876210169974726</c:v>
                </c:pt>
                <c:pt idx="4993">
                  <c:v>69.582132232968945</c:v>
                </c:pt>
                <c:pt idx="4994">
                  <c:v>69.900709978003988</c:v>
                </c:pt>
                <c:pt idx="4995">
                  <c:v>69.631156225935229</c:v>
                </c:pt>
                <c:pt idx="4996">
                  <c:v>69.900709978003988</c:v>
                </c:pt>
                <c:pt idx="4997">
                  <c:v>69.606645245156571</c:v>
                </c:pt>
                <c:pt idx="4998">
                  <c:v>69.949705531244518</c:v>
                </c:pt>
                <c:pt idx="4999">
                  <c:v>69.655667206713886</c:v>
                </c:pt>
                <c:pt idx="5000">
                  <c:v>69.974201276455801</c:v>
                </c:pt>
                <c:pt idx="5001">
                  <c:v>69.631156225935229</c:v>
                </c:pt>
                <c:pt idx="5002">
                  <c:v>69.974201276455801</c:v>
                </c:pt>
                <c:pt idx="5003">
                  <c:v>69.704684089748724</c:v>
                </c:pt>
                <c:pt idx="5004">
                  <c:v>69.606645245156571</c:v>
                </c:pt>
                <c:pt idx="5005">
                  <c:v>69.753696909965612</c:v>
                </c:pt>
                <c:pt idx="5006">
                  <c:v>69.459553967872395</c:v>
                </c:pt>
                <c:pt idx="5007">
                  <c:v>69.851710361945479</c:v>
                </c:pt>
                <c:pt idx="5008">
                  <c:v>69.484071042877986</c:v>
                </c:pt>
                <c:pt idx="5009">
                  <c:v>69.827208522507249</c:v>
                </c:pt>
                <c:pt idx="5010">
                  <c:v>69.582132232968945</c:v>
                </c:pt>
                <c:pt idx="5011">
                  <c:v>69.900709978003988</c:v>
                </c:pt>
                <c:pt idx="5012">
                  <c:v>69.606645245156571</c:v>
                </c:pt>
                <c:pt idx="5013">
                  <c:v>69.655667206713886</c:v>
                </c:pt>
                <c:pt idx="5014">
                  <c:v>69.729191007709417</c:v>
                </c:pt>
                <c:pt idx="5015">
                  <c:v>69.410514739338737</c:v>
                </c:pt>
                <c:pt idx="5016">
                  <c:v>69.778201796517322</c:v>
                </c:pt>
                <c:pt idx="5017">
                  <c:v>69.459553967872395</c:v>
                </c:pt>
                <c:pt idx="5018">
                  <c:v>69.827208522507249</c:v>
                </c:pt>
                <c:pt idx="5019">
                  <c:v>69.50858811788359</c:v>
                </c:pt>
                <c:pt idx="5020">
                  <c:v>69.876210169974726</c:v>
                </c:pt>
                <c:pt idx="5021">
                  <c:v>69.680176156083547</c:v>
                </c:pt>
                <c:pt idx="5022">
                  <c:v>69.385992585810683</c:v>
                </c:pt>
                <c:pt idx="5023">
                  <c:v>69.704684089748724</c:v>
                </c:pt>
                <c:pt idx="5024">
                  <c:v>69.435034861457808</c:v>
                </c:pt>
                <c:pt idx="5025">
                  <c:v>69.802705667364535</c:v>
                </c:pt>
                <c:pt idx="5026">
                  <c:v>69.50858811788359</c:v>
                </c:pt>
                <c:pt idx="5027">
                  <c:v>69.802705667364535</c:v>
                </c:pt>
                <c:pt idx="5028">
                  <c:v>69.631156225935229</c:v>
                </c:pt>
                <c:pt idx="5029">
                  <c:v>69.876210169974726</c:v>
                </c:pt>
                <c:pt idx="5030">
                  <c:v>69.655667206713886</c:v>
                </c:pt>
                <c:pt idx="5031">
                  <c:v>69.484071042877986</c:v>
                </c:pt>
                <c:pt idx="5032">
                  <c:v>69.729191007709417</c:v>
                </c:pt>
                <c:pt idx="5033">
                  <c:v>69.410514739338737</c:v>
                </c:pt>
                <c:pt idx="5034">
                  <c:v>69.729191007709417</c:v>
                </c:pt>
                <c:pt idx="5035">
                  <c:v>69.484071042877986</c:v>
                </c:pt>
                <c:pt idx="5036">
                  <c:v>69.827208522507249</c:v>
                </c:pt>
                <c:pt idx="5037">
                  <c:v>69.533104177184697</c:v>
                </c:pt>
                <c:pt idx="5038">
                  <c:v>69.876210169974726</c:v>
                </c:pt>
                <c:pt idx="5039">
                  <c:v>69.655667206713886</c:v>
                </c:pt>
                <c:pt idx="5040">
                  <c:v>69.533104177184697</c:v>
                </c:pt>
                <c:pt idx="5041">
                  <c:v>69.631156225935229</c:v>
                </c:pt>
                <c:pt idx="5042">
                  <c:v>69.435034861457808</c:v>
                </c:pt>
                <c:pt idx="5043">
                  <c:v>69.802705667364535</c:v>
                </c:pt>
                <c:pt idx="5044">
                  <c:v>69.459553967872395</c:v>
                </c:pt>
                <c:pt idx="5045">
                  <c:v>69.827208522507249</c:v>
                </c:pt>
                <c:pt idx="5046">
                  <c:v>69.557619220781305</c:v>
                </c:pt>
                <c:pt idx="5047">
                  <c:v>69.900709978003988</c:v>
                </c:pt>
                <c:pt idx="5048">
                  <c:v>69.606645245156571</c:v>
                </c:pt>
                <c:pt idx="5049">
                  <c:v>69.606645245156571</c:v>
                </c:pt>
                <c:pt idx="5050">
                  <c:v>69.704684089748724</c:v>
                </c:pt>
                <c:pt idx="5051">
                  <c:v>69.385992585810683</c:v>
                </c:pt>
                <c:pt idx="5052">
                  <c:v>69.753696909965612</c:v>
                </c:pt>
                <c:pt idx="5053">
                  <c:v>69.459553967872395</c:v>
                </c:pt>
                <c:pt idx="5054">
                  <c:v>69.851710361945479</c:v>
                </c:pt>
                <c:pt idx="5055">
                  <c:v>69.582132232968945</c:v>
                </c:pt>
                <c:pt idx="5056">
                  <c:v>69.900709978003988</c:v>
                </c:pt>
                <c:pt idx="5057">
                  <c:v>69.655667206713886</c:v>
                </c:pt>
                <c:pt idx="5058">
                  <c:v>69.50858811788359</c:v>
                </c:pt>
                <c:pt idx="5059">
                  <c:v>69.680176156083547</c:v>
                </c:pt>
                <c:pt idx="5060">
                  <c:v>69.410514739338737</c:v>
                </c:pt>
                <c:pt idx="5061">
                  <c:v>69.778201796517322</c:v>
                </c:pt>
                <c:pt idx="5062">
                  <c:v>69.459553967872395</c:v>
                </c:pt>
                <c:pt idx="5063">
                  <c:v>69.827208522507249</c:v>
                </c:pt>
                <c:pt idx="5064">
                  <c:v>69.606645245156571</c:v>
                </c:pt>
                <c:pt idx="5065">
                  <c:v>69.900709978003988</c:v>
                </c:pt>
                <c:pt idx="5066">
                  <c:v>69.582132232968945</c:v>
                </c:pt>
                <c:pt idx="5067">
                  <c:v>69.484071042877986</c:v>
                </c:pt>
                <c:pt idx="5068">
                  <c:v>69.729191007709417</c:v>
                </c:pt>
                <c:pt idx="5069">
                  <c:v>69.385992585810683</c:v>
                </c:pt>
                <c:pt idx="5070">
                  <c:v>69.778201796517322</c:v>
                </c:pt>
                <c:pt idx="5071">
                  <c:v>69.533104177184697</c:v>
                </c:pt>
                <c:pt idx="5072">
                  <c:v>69.876210169974726</c:v>
                </c:pt>
                <c:pt idx="5073">
                  <c:v>69.557619220781305</c:v>
                </c:pt>
                <c:pt idx="5074">
                  <c:v>69.336947263050092</c:v>
                </c:pt>
                <c:pt idx="5075">
                  <c:v>69.655667206713886</c:v>
                </c:pt>
                <c:pt idx="5076">
                  <c:v>69.435034861457808</c:v>
                </c:pt>
                <c:pt idx="5077">
                  <c:v>69.778201796517322</c:v>
                </c:pt>
                <c:pt idx="5078">
                  <c:v>69.533104177184697</c:v>
                </c:pt>
                <c:pt idx="5079">
                  <c:v>69.287896861767038</c:v>
                </c:pt>
                <c:pt idx="5080">
                  <c:v>69.655667206713886</c:v>
                </c:pt>
                <c:pt idx="5081">
                  <c:v>69.435034861457808</c:v>
                </c:pt>
                <c:pt idx="5082">
                  <c:v>69.189782855042552</c:v>
                </c:pt>
                <c:pt idx="5083">
                  <c:v>69.533104177184697</c:v>
                </c:pt>
                <c:pt idx="5084">
                  <c:v>69.312422062408558</c:v>
                </c:pt>
                <c:pt idx="5085">
                  <c:v>69.116185923323656</c:v>
                </c:pt>
                <c:pt idx="5086">
                  <c:v>69.50858811788359</c:v>
                </c:pt>
                <c:pt idx="5087">
                  <c:v>69.214313134206535</c:v>
                </c:pt>
                <c:pt idx="5088">
                  <c:v>68.993503040664521</c:v>
                </c:pt>
                <c:pt idx="5089">
                  <c:v>69.385992585810683</c:v>
                </c:pt>
                <c:pt idx="5090">
                  <c:v>69.238842397666019</c:v>
                </c:pt>
                <c:pt idx="5091">
                  <c:v>68.968962604455626</c:v>
                </c:pt>
                <c:pt idx="5092">
                  <c:v>69.385992585810683</c:v>
                </c:pt>
                <c:pt idx="5093">
                  <c:v>69.16525156017407</c:v>
                </c:pt>
                <c:pt idx="5094">
                  <c:v>68.993503040664521</c:v>
                </c:pt>
                <c:pt idx="5095">
                  <c:v>69.385992585810683</c:v>
                </c:pt>
                <c:pt idx="5096">
                  <c:v>69.214313134206535</c:v>
                </c:pt>
                <c:pt idx="5097">
                  <c:v>68.993503040664521</c:v>
                </c:pt>
                <c:pt idx="5098">
                  <c:v>68.846247219252774</c:v>
                </c:pt>
                <c:pt idx="5099">
                  <c:v>69.287896861767038</c:v>
                </c:pt>
                <c:pt idx="5100">
                  <c:v>69.091651581341708</c:v>
                </c:pt>
                <c:pt idx="5101">
                  <c:v>68.895336217306493</c:v>
                </c:pt>
                <c:pt idx="5102">
                  <c:v>68.870792733984132</c:v>
                </c:pt>
                <c:pt idx="5103">
                  <c:v>69.16525156017407</c:v>
                </c:pt>
                <c:pt idx="5104">
                  <c:v>68.968962604455626</c:v>
                </c:pt>
                <c:pt idx="5105">
                  <c:v>68.74805398757799</c:v>
                </c:pt>
                <c:pt idx="5106">
                  <c:v>68.944422168246746</c:v>
                </c:pt>
                <c:pt idx="5107">
                  <c:v>69.067116223655276</c:v>
                </c:pt>
                <c:pt idx="5108">
                  <c:v>68.870792733984132</c:v>
                </c:pt>
                <c:pt idx="5109">
                  <c:v>68.772603565127298</c:v>
                </c:pt>
                <c:pt idx="5110">
                  <c:v>68.870792733984132</c:v>
                </c:pt>
                <c:pt idx="5111">
                  <c:v>69.042579850264346</c:v>
                </c:pt>
                <c:pt idx="5112">
                  <c:v>68.895336217306493</c:v>
                </c:pt>
                <c:pt idx="5113">
                  <c:v>68.698950769661408</c:v>
                </c:pt>
                <c:pt idx="5114">
                  <c:v>68.600732145374337</c:v>
                </c:pt>
                <c:pt idx="5115">
                  <c:v>68.993503040664521</c:v>
                </c:pt>
                <c:pt idx="5116">
                  <c:v>68.821700688816946</c:v>
                </c:pt>
                <c:pt idx="5117">
                  <c:v>68.74805398757799</c:v>
                </c:pt>
                <c:pt idx="5118">
                  <c:v>68.600732145374337</c:v>
                </c:pt>
                <c:pt idx="5119">
                  <c:v>69.042579850264346</c:v>
                </c:pt>
                <c:pt idx="5120">
                  <c:v>68.895336217306493</c:v>
                </c:pt>
                <c:pt idx="5121">
                  <c:v>68.723503394324183</c:v>
                </c:pt>
                <c:pt idx="5122">
                  <c:v>68.600732145374337</c:v>
                </c:pt>
                <c:pt idx="5123">
                  <c:v>68.919879700628854</c:v>
                </c:pt>
                <c:pt idx="5124">
                  <c:v>68.944422168246746</c:v>
                </c:pt>
                <c:pt idx="5125">
                  <c:v>68.797153142676621</c:v>
                </c:pt>
                <c:pt idx="5126">
                  <c:v>68.625288832855091</c:v>
                </c:pt>
                <c:pt idx="5127">
                  <c:v>68.551615723299363</c:v>
                </c:pt>
                <c:pt idx="5128">
                  <c:v>68.993503040664521</c:v>
                </c:pt>
                <c:pt idx="5129">
                  <c:v>68.846247219252774</c:v>
                </c:pt>
                <c:pt idx="5130">
                  <c:v>68.698950769661408</c:v>
                </c:pt>
                <c:pt idx="5131">
                  <c:v>68.502495238406425</c:v>
                </c:pt>
                <c:pt idx="5132">
                  <c:v>69.042579850264346</c:v>
                </c:pt>
                <c:pt idx="5133">
                  <c:v>68.919879700628854</c:v>
                </c:pt>
                <c:pt idx="5134">
                  <c:v>68.74805398757799</c:v>
                </c:pt>
                <c:pt idx="5135">
                  <c:v>68.600732145374337</c:v>
                </c:pt>
                <c:pt idx="5136">
                  <c:v>68.944422168246746</c:v>
                </c:pt>
                <c:pt idx="5137">
                  <c:v>68.870792733984132</c:v>
                </c:pt>
                <c:pt idx="5138">
                  <c:v>68.797153142676621</c:v>
                </c:pt>
                <c:pt idx="5139">
                  <c:v>68.600732145374337</c:v>
                </c:pt>
                <c:pt idx="5140">
                  <c:v>68.527055988705129</c:v>
                </c:pt>
                <c:pt idx="5141">
                  <c:v>68.993503040664521</c:v>
                </c:pt>
                <c:pt idx="5142">
                  <c:v>68.846247219252774</c:v>
                </c:pt>
                <c:pt idx="5143">
                  <c:v>68.772603565127298</c:v>
                </c:pt>
                <c:pt idx="5144">
                  <c:v>68.600732145374337</c:v>
                </c:pt>
                <c:pt idx="5145">
                  <c:v>68.453370690695522</c:v>
                </c:pt>
                <c:pt idx="5146">
                  <c:v>68.895336217306493</c:v>
                </c:pt>
                <c:pt idx="5147">
                  <c:v>68.797153142676621</c:v>
                </c:pt>
                <c:pt idx="5148">
                  <c:v>68.698950769661408</c:v>
                </c:pt>
                <c:pt idx="5149">
                  <c:v>68.600732145374337</c:v>
                </c:pt>
                <c:pt idx="5150">
                  <c:v>68.453370690695522</c:v>
                </c:pt>
                <c:pt idx="5151">
                  <c:v>68.40424106446217</c:v>
                </c:pt>
                <c:pt idx="5152">
                  <c:v>68.895336217306493</c:v>
                </c:pt>
                <c:pt idx="5153">
                  <c:v>68.74805398757799</c:v>
                </c:pt>
                <c:pt idx="5154">
                  <c:v>68.600732145374337</c:v>
                </c:pt>
                <c:pt idx="5155">
                  <c:v>68.551615723299363</c:v>
                </c:pt>
                <c:pt idx="5156">
                  <c:v>68.379675235640988</c:v>
                </c:pt>
                <c:pt idx="5157">
                  <c:v>68.40424106446217</c:v>
                </c:pt>
                <c:pt idx="5158">
                  <c:v>68.821700688816946</c:v>
                </c:pt>
                <c:pt idx="5159">
                  <c:v>68.698950769661408</c:v>
                </c:pt>
                <c:pt idx="5160">
                  <c:v>68.600732145374337</c:v>
                </c:pt>
                <c:pt idx="5161">
                  <c:v>68.477933472403208</c:v>
                </c:pt>
                <c:pt idx="5162">
                  <c:v>68.40424106446217</c:v>
                </c:pt>
                <c:pt idx="5163">
                  <c:v>68.256826793149827</c:v>
                </c:pt>
                <c:pt idx="5164">
                  <c:v>68.698950769661408</c:v>
                </c:pt>
                <c:pt idx="5165">
                  <c:v>68.698950769661408</c:v>
                </c:pt>
                <c:pt idx="5166">
                  <c:v>68.649843488926848</c:v>
                </c:pt>
                <c:pt idx="5167">
                  <c:v>68.502495238406425</c:v>
                </c:pt>
                <c:pt idx="5168">
                  <c:v>68.379675235640988</c:v>
                </c:pt>
                <c:pt idx="5169">
                  <c:v>68.355107375410853</c:v>
                </c:pt>
                <c:pt idx="5170">
                  <c:v>68.207680915644602</c:v>
                </c:pt>
                <c:pt idx="5171">
                  <c:v>68.576174442189085</c:v>
                </c:pt>
                <c:pt idx="5172">
                  <c:v>68.649843488926848</c:v>
                </c:pt>
                <c:pt idx="5173">
                  <c:v>68.551615723299363</c:v>
                </c:pt>
                <c:pt idx="5174">
                  <c:v>68.477933472403208</c:v>
                </c:pt>
                <c:pt idx="5175">
                  <c:v>68.355107375410853</c:v>
                </c:pt>
                <c:pt idx="5176">
                  <c:v>68.232254870101698</c:v>
                </c:pt>
                <c:pt idx="5177">
                  <c:v>68.158528943912444</c:v>
                </c:pt>
                <c:pt idx="5178">
                  <c:v>68.600732145374337</c:v>
                </c:pt>
                <c:pt idx="5179">
                  <c:v>68.649843488926848</c:v>
                </c:pt>
                <c:pt idx="5180">
                  <c:v>68.576174442189085</c:v>
                </c:pt>
                <c:pt idx="5181">
                  <c:v>68.453370690695522</c:v>
                </c:pt>
                <c:pt idx="5182">
                  <c:v>68.281398716197927</c:v>
                </c:pt>
                <c:pt idx="5183">
                  <c:v>68.281398716197927</c:v>
                </c:pt>
                <c:pt idx="5184">
                  <c:v>68.183104929778509</c:v>
                </c:pt>
                <c:pt idx="5185">
                  <c:v>68.109373925066805</c:v>
                </c:pt>
                <c:pt idx="5186">
                  <c:v>68.109373925066805</c:v>
                </c:pt>
                <c:pt idx="5187">
                  <c:v>68.477933472403208</c:v>
                </c:pt>
                <c:pt idx="5188">
                  <c:v>68.527055988705129</c:v>
                </c:pt>
                <c:pt idx="5189">
                  <c:v>68.477933472403208</c:v>
                </c:pt>
                <c:pt idx="5190">
                  <c:v>68.453370690695522</c:v>
                </c:pt>
                <c:pt idx="5191">
                  <c:v>68.305969623541557</c:v>
                </c:pt>
                <c:pt idx="5192">
                  <c:v>68.330539515180689</c:v>
                </c:pt>
                <c:pt idx="5193">
                  <c:v>68.183104929778509</c:v>
                </c:pt>
                <c:pt idx="5194">
                  <c:v>68.158528943912444</c:v>
                </c:pt>
                <c:pt idx="5195">
                  <c:v>68.133951942341866</c:v>
                </c:pt>
                <c:pt idx="5196">
                  <c:v>68.109373925066805</c:v>
                </c:pt>
                <c:pt idx="5197">
                  <c:v>68.084793876382761</c:v>
                </c:pt>
                <c:pt idx="5198">
                  <c:v>68.060213827698718</c:v>
                </c:pt>
                <c:pt idx="5199">
                  <c:v>68.035631747605692</c:v>
                </c:pt>
                <c:pt idx="5200">
                  <c:v>67.986465556010657</c:v>
                </c:pt>
                <c:pt idx="5201">
                  <c:v>67.961880428804164</c:v>
                </c:pt>
                <c:pt idx="5202">
                  <c:v>67.912707127277685</c:v>
                </c:pt>
                <c:pt idx="5203">
                  <c:v>67.838939557204284</c:v>
                </c:pt>
                <c:pt idx="5204">
                  <c:v>67.838939557204284</c:v>
                </c:pt>
                <c:pt idx="5205">
                  <c:v>67.814347320066346</c:v>
                </c:pt>
                <c:pt idx="5206">
                  <c:v>67.838939557204284</c:v>
                </c:pt>
                <c:pt idx="5207">
                  <c:v>67.765161830085987</c:v>
                </c:pt>
                <c:pt idx="5208">
                  <c:v>67.86352976293324</c:v>
                </c:pt>
                <c:pt idx="5209">
                  <c:v>68.035631747605692</c:v>
                </c:pt>
                <c:pt idx="5210">
                  <c:v>68.183104929778509</c:v>
                </c:pt>
                <c:pt idx="5211">
                  <c:v>68.305969623541557</c:v>
                </c:pt>
                <c:pt idx="5212">
                  <c:v>68.281398716197927</c:v>
                </c:pt>
                <c:pt idx="5213">
                  <c:v>68.232254870101698</c:v>
                </c:pt>
                <c:pt idx="5214">
                  <c:v>68.183104929778509</c:v>
                </c:pt>
                <c:pt idx="5215">
                  <c:v>68.183104929778509</c:v>
                </c:pt>
                <c:pt idx="5216">
                  <c:v>68.158528943912444</c:v>
                </c:pt>
                <c:pt idx="5217">
                  <c:v>68.158528943912444</c:v>
                </c:pt>
                <c:pt idx="5218">
                  <c:v>68.133951942341866</c:v>
                </c:pt>
                <c:pt idx="5219">
                  <c:v>68.109373925066805</c:v>
                </c:pt>
                <c:pt idx="5220">
                  <c:v>68.011049667512665</c:v>
                </c:pt>
                <c:pt idx="5221">
                  <c:v>68.011049667512665</c:v>
                </c:pt>
                <c:pt idx="5222">
                  <c:v>67.961880428804164</c:v>
                </c:pt>
                <c:pt idx="5223">
                  <c:v>67.961880428804164</c:v>
                </c:pt>
                <c:pt idx="5224">
                  <c:v>67.937294285893159</c:v>
                </c:pt>
                <c:pt idx="5225">
                  <c:v>67.937294285893159</c:v>
                </c:pt>
                <c:pt idx="5226">
                  <c:v>67.888118952957711</c:v>
                </c:pt>
                <c:pt idx="5227">
                  <c:v>67.86352976293324</c:v>
                </c:pt>
                <c:pt idx="5228">
                  <c:v>67.814347320066346</c:v>
                </c:pt>
                <c:pt idx="5229">
                  <c:v>67.814347320066346</c:v>
                </c:pt>
                <c:pt idx="5230">
                  <c:v>67.765161830085987</c:v>
                </c:pt>
                <c:pt idx="5231">
                  <c:v>68.060213827698718</c:v>
                </c:pt>
                <c:pt idx="5232">
                  <c:v>68.207680915644602</c:v>
                </c:pt>
                <c:pt idx="5233">
                  <c:v>68.281398716197927</c:v>
                </c:pt>
                <c:pt idx="5234">
                  <c:v>68.305969623541557</c:v>
                </c:pt>
                <c:pt idx="5235">
                  <c:v>68.256826793149827</c:v>
                </c:pt>
                <c:pt idx="5236">
                  <c:v>68.207680915644602</c:v>
                </c:pt>
                <c:pt idx="5237">
                  <c:v>68.207680915644602</c:v>
                </c:pt>
                <c:pt idx="5238">
                  <c:v>68.183104929778509</c:v>
                </c:pt>
                <c:pt idx="5239">
                  <c:v>68.109373925066805</c:v>
                </c:pt>
                <c:pt idx="5240">
                  <c:v>68.109373925066805</c:v>
                </c:pt>
                <c:pt idx="5241">
                  <c:v>68.060213827698718</c:v>
                </c:pt>
                <c:pt idx="5242">
                  <c:v>68.084793876382761</c:v>
                </c:pt>
                <c:pt idx="5243">
                  <c:v>68.035631747605692</c:v>
                </c:pt>
                <c:pt idx="5244">
                  <c:v>68.035631747605692</c:v>
                </c:pt>
                <c:pt idx="5245">
                  <c:v>68.011049667512665</c:v>
                </c:pt>
                <c:pt idx="5246">
                  <c:v>68.011049667512665</c:v>
                </c:pt>
                <c:pt idx="5247">
                  <c:v>67.961880428804164</c:v>
                </c:pt>
                <c:pt idx="5248">
                  <c:v>67.986465556010657</c:v>
                </c:pt>
                <c:pt idx="5249">
                  <c:v>67.888118952957711</c:v>
                </c:pt>
                <c:pt idx="5250">
                  <c:v>67.937294285893159</c:v>
                </c:pt>
                <c:pt idx="5251">
                  <c:v>67.86352976293324</c:v>
                </c:pt>
                <c:pt idx="5252">
                  <c:v>67.912707127277685</c:v>
                </c:pt>
                <c:pt idx="5253">
                  <c:v>67.86352976293324</c:v>
                </c:pt>
                <c:pt idx="5254">
                  <c:v>67.838939557204284</c:v>
                </c:pt>
                <c:pt idx="5255">
                  <c:v>67.814347320066346</c:v>
                </c:pt>
                <c:pt idx="5256">
                  <c:v>67.740566545834582</c:v>
                </c:pt>
                <c:pt idx="5257">
                  <c:v>67.71597024587868</c:v>
                </c:pt>
                <c:pt idx="5258">
                  <c:v>67.71597024587868</c:v>
                </c:pt>
                <c:pt idx="5259">
                  <c:v>67.740566545834582</c:v>
                </c:pt>
                <c:pt idx="5260">
                  <c:v>67.814347320066346</c:v>
                </c:pt>
                <c:pt idx="5261">
                  <c:v>67.838939557204284</c:v>
                </c:pt>
                <c:pt idx="5262">
                  <c:v>67.986465556010657</c:v>
                </c:pt>
                <c:pt idx="5263">
                  <c:v>67.986465556010657</c:v>
                </c:pt>
                <c:pt idx="5264">
                  <c:v>68.133951942341866</c:v>
                </c:pt>
                <c:pt idx="5265">
                  <c:v>68.207680915644602</c:v>
                </c:pt>
                <c:pt idx="5266">
                  <c:v>68.183104929778509</c:v>
                </c:pt>
                <c:pt idx="5267">
                  <c:v>68.232254870101698</c:v>
                </c:pt>
                <c:pt idx="5268">
                  <c:v>68.158528943912444</c:v>
                </c:pt>
                <c:pt idx="5269">
                  <c:v>68.158528943912444</c:v>
                </c:pt>
                <c:pt idx="5270">
                  <c:v>68.109373925066805</c:v>
                </c:pt>
                <c:pt idx="5271">
                  <c:v>68.158528943912444</c:v>
                </c:pt>
                <c:pt idx="5272">
                  <c:v>68.133951942341866</c:v>
                </c:pt>
                <c:pt idx="5273">
                  <c:v>68.084793876382761</c:v>
                </c:pt>
                <c:pt idx="5274">
                  <c:v>68.060213827698718</c:v>
                </c:pt>
                <c:pt idx="5275">
                  <c:v>68.084793876382761</c:v>
                </c:pt>
                <c:pt idx="5276">
                  <c:v>68.035631747605692</c:v>
                </c:pt>
                <c:pt idx="5277">
                  <c:v>68.035631747605692</c:v>
                </c:pt>
                <c:pt idx="5278">
                  <c:v>68.060213827698718</c:v>
                </c:pt>
                <c:pt idx="5279">
                  <c:v>68.011049667512665</c:v>
                </c:pt>
                <c:pt idx="5280">
                  <c:v>68.060213827698718</c:v>
                </c:pt>
                <c:pt idx="5281">
                  <c:v>68.035631747605692</c:v>
                </c:pt>
                <c:pt idx="5282">
                  <c:v>67.986465556010657</c:v>
                </c:pt>
                <c:pt idx="5283">
                  <c:v>67.986465556010657</c:v>
                </c:pt>
                <c:pt idx="5284">
                  <c:v>67.986465556010657</c:v>
                </c:pt>
                <c:pt idx="5285">
                  <c:v>67.986465556010657</c:v>
                </c:pt>
                <c:pt idx="5286">
                  <c:v>67.961880428804164</c:v>
                </c:pt>
                <c:pt idx="5287">
                  <c:v>67.986465556010657</c:v>
                </c:pt>
                <c:pt idx="5288">
                  <c:v>67.986465556010657</c:v>
                </c:pt>
                <c:pt idx="5289">
                  <c:v>67.986465556010657</c:v>
                </c:pt>
                <c:pt idx="5290">
                  <c:v>67.961880428804164</c:v>
                </c:pt>
                <c:pt idx="5291">
                  <c:v>67.961880428804164</c:v>
                </c:pt>
                <c:pt idx="5292">
                  <c:v>67.961880428804164</c:v>
                </c:pt>
                <c:pt idx="5293">
                  <c:v>67.986465556010657</c:v>
                </c:pt>
                <c:pt idx="5294">
                  <c:v>67.912707127277685</c:v>
                </c:pt>
                <c:pt idx="5295">
                  <c:v>67.937294285893159</c:v>
                </c:pt>
                <c:pt idx="5296">
                  <c:v>67.937294285893159</c:v>
                </c:pt>
                <c:pt idx="5297">
                  <c:v>67.912707127277685</c:v>
                </c:pt>
                <c:pt idx="5298">
                  <c:v>67.888118952957711</c:v>
                </c:pt>
                <c:pt idx="5299">
                  <c:v>67.937294285893159</c:v>
                </c:pt>
                <c:pt idx="5300">
                  <c:v>67.888118952957711</c:v>
                </c:pt>
                <c:pt idx="5301">
                  <c:v>67.937294285893159</c:v>
                </c:pt>
                <c:pt idx="5302">
                  <c:v>67.86352976293324</c:v>
                </c:pt>
                <c:pt idx="5303">
                  <c:v>67.888118952957711</c:v>
                </c:pt>
                <c:pt idx="5304">
                  <c:v>67.86352976293324</c:v>
                </c:pt>
                <c:pt idx="5305">
                  <c:v>67.912707127277685</c:v>
                </c:pt>
                <c:pt idx="5306">
                  <c:v>67.838939557204284</c:v>
                </c:pt>
                <c:pt idx="5307">
                  <c:v>67.888118952957711</c:v>
                </c:pt>
                <c:pt idx="5308">
                  <c:v>67.814347320066346</c:v>
                </c:pt>
                <c:pt idx="5309">
                  <c:v>67.838939557204284</c:v>
                </c:pt>
                <c:pt idx="5310">
                  <c:v>67.789755082928409</c:v>
                </c:pt>
                <c:pt idx="5311">
                  <c:v>67.814347320066346</c:v>
                </c:pt>
                <c:pt idx="5312">
                  <c:v>67.789755082928409</c:v>
                </c:pt>
                <c:pt idx="5313">
                  <c:v>67.789755082928409</c:v>
                </c:pt>
                <c:pt idx="5314">
                  <c:v>67.789755082928409</c:v>
                </c:pt>
                <c:pt idx="5315">
                  <c:v>67.789755082928409</c:v>
                </c:pt>
                <c:pt idx="5316">
                  <c:v>67.71597024587868</c:v>
                </c:pt>
                <c:pt idx="5317">
                  <c:v>67.71597024587868</c:v>
                </c:pt>
                <c:pt idx="5318">
                  <c:v>67.71597024587868</c:v>
                </c:pt>
                <c:pt idx="5319">
                  <c:v>67.71597024587868</c:v>
                </c:pt>
                <c:pt idx="5320">
                  <c:v>67.691373945922763</c:v>
                </c:pt>
                <c:pt idx="5321">
                  <c:v>67.71597024587868</c:v>
                </c:pt>
                <c:pt idx="5322">
                  <c:v>67.666775614557892</c:v>
                </c:pt>
                <c:pt idx="5323">
                  <c:v>67.691373945922763</c:v>
                </c:pt>
                <c:pt idx="5324">
                  <c:v>67.71597024587868</c:v>
                </c:pt>
                <c:pt idx="5325">
                  <c:v>67.814347320066346</c:v>
                </c:pt>
                <c:pt idx="5326">
                  <c:v>67.789755082928409</c:v>
                </c:pt>
                <c:pt idx="5327">
                  <c:v>67.838939557204284</c:v>
                </c:pt>
                <c:pt idx="5328">
                  <c:v>67.961880428804164</c:v>
                </c:pt>
                <c:pt idx="5329">
                  <c:v>68.084793876382761</c:v>
                </c:pt>
                <c:pt idx="5330">
                  <c:v>68.133951942341866</c:v>
                </c:pt>
                <c:pt idx="5331">
                  <c:v>68.183104929778509</c:v>
                </c:pt>
                <c:pt idx="5332">
                  <c:v>68.133951942341866</c:v>
                </c:pt>
                <c:pt idx="5333">
                  <c:v>68.158528943912444</c:v>
                </c:pt>
                <c:pt idx="5334">
                  <c:v>68.183104929778509</c:v>
                </c:pt>
                <c:pt idx="5335">
                  <c:v>68.183104929778509</c:v>
                </c:pt>
                <c:pt idx="5336">
                  <c:v>68.183104929778509</c:v>
                </c:pt>
                <c:pt idx="5337">
                  <c:v>68.158528943912444</c:v>
                </c:pt>
                <c:pt idx="5338">
                  <c:v>68.133951942341866</c:v>
                </c:pt>
                <c:pt idx="5339">
                  <c:v>68.183104929778509</c:v>
                </c:pt>
                <c:pt idx="5340">
                  <c:v>68.158528943912444</c:v>
                </c:pt>
                <c:pt idx="5341">
                  <c:v>68.133951942341866</c:v>
                </c:pt>
                <c:pt idx="5342">
                  <c:v>68.158528943912444</c:v>
                </c:pt>
                <c:pt idx="5343">
                  <c:v>68.060213827698718</c:v>
                </c:pt>
                <c:pt idx="5344">
                  <c:v>67.961880428804164</c:v>
                </c:pt>
                <c:pt idx="5345">
                  <c:v>67.838939557204284</c:v>
                </c:pt>
                <c:pt idx="5346">
                  <c:v>67.71597024587868</c:v>
                </c:pt>
                <c:pt idx="5347">
                  <c:v>67.617575904714641</c:v>
                </c:pt>
                <c:pt idx="5348">
                  <c:v>67.592974526236304</c:v>
                </c:pt>
                <c:pt idx="5349">
                  <c:v>67.56837213205344</c:v>
                </c:pt>
                <c:pt idx="5350">
                  <c:v>67.519164296574274</c:v>
                </c:pt>
                <c:pt idx="5351">
                  <c:v>67.56837213205344</c:v>
                </c:pt>
                <c:pt idx="5352">
                  <c:v>67.543768722166106</c:v>
                </c:pt>
                <c:pt idx="5353">
                  <c:v>67.543768722166106</c:v>
                </c:pt>
                <c:pt idx="5354">
                  <c:v>67.543768722166106</c:v>
                </c:pt>
                <c:pt idx="5355">
                  <c:v>67.666775614557892</c:v>
                </c:pt>
                <c:pt idx="5356">
                  <c:v>67.592974526236304</c:v>
                </c:pt>
                <c:pt idx="5357">
                  <c:v>67.617575904714641</c:v>
                </c:pt>
                <c:pt idx="5358">
                  <c:v>67.642176267488509</c:v>
                </c:pt>
                <c:pt idx="5359">
                  <c:v>67.71597024587868</c:v>
                </c:pt>
                <c:pt idx="5360">
                  <c:v>67.691373945922763</c:v>
                </c:pt>
                <c:pt idx="5361">
                  <c:v>67.740566545834582</c:v>
                </c:pt>
                <c:pt idx="5362">
                  <c:v>67.740566545834582</c:v>
                </c:pt>
                <c:pt idx="5363">
                  <c:v>67.71597024587868</c:v>
                </c:pt>
                <c:pt idx="5364">
                  <c:v>67.740566545834582</c:v>
                </c:pt>
                <c:pt idx="5365">
                  <c:v>67.86352976293324</c:v>
                </c:pt>
                <c:pt idx="5366">
                  <c:v>67.765161830085987</c:v>
                </c:pt>
                <c:pt idx="5367">
                  <c:v>67.86352976293324</c:v>
                </c:pt>
                <c:pt idx="5368">
                  <c:v>67.814347320066346</c:v>
                </c:pt>
                <c:pt idx="5369">
                  <c:v>67.912707127277685</c:v>
                </c:pt>
                <c:pt idx="5370">
                  <c:v>67.912707127277685</c:v>
                </c:pt>
                <c:pt idx="5371">
                  <c:v>67.961880428804164</c:v>
                </c:pt>
                <c:pt idx="5372">
                  <c:v>67.789755082928409</c:v>
                </c:pt>
                <c:pt idx="5373">
                  <c:v>67.445342894162849</c:v>
                </c:pt>
                <c:pt idx="5374">
                  <c:v>67.420734405753066</c:v>
                </c:pt>
                <c:pt idx="5375">
                  <c:v>67.396123885934287</c:v>
                </c:pt>
                <c:pt idx="5376">
                  <c:v>67.445342894162849</c:v>
                </c:pt>
                <c:pt idx="5377">
                  <c:v>67.519164296574274</c:v>
                </c:pt>
                <c:pt idx="5378">
                  <c:v>67.49455783957346</c:v>
                </c:pt>
                <c:pt idx="5379">
                  <c:v>67.469951382572646</c:v>
                </c:pt>
                <c:pt idx="5380">
                  <c:v>67.56837213205344</c:v>
                </c:pt>
                <c:pt idx="5381">
                  <c:v>67.56837213205344</c:v>
                </c:pt>
                <c:pt idx="5382">
                  <c:v>67.642176267488509</c:v>
                </c:pt>
                <c:pt idx="5383">
                  <c:v>67.666775614557892</c:v>
                </c:pt>
                <c:pt idx="5384">
                  <c:v>67.71597024587868</c:v>
                </c:pt>
                <c:pt idx="5385">
                  <c:v>67.666775614557892</c:v>
                </c:pt>
                <c:pt idx="5386">
                  <c:v>67.691373945922763</c:v>
                </c:pt>
                <c:pt idx="5387">
                  <c:v>67.71597024587868</c:v>
                </c:pt>
                <c:pt idx="5388">
                  <c:v>67.789755082928409</c:v>
                </c:pt>
                <c:pt idx="5389">
                  <c:v>67.789755082928409</c:v>
                </c:pt>
                <c:pt idx="5390">
                  <c:v>67.814347320066346</c:v>
                </c:pt>
                <c:pt idx="5391">
                  <c:v>67.838939557204284</c:v>
                </c:pt>
                <c:pt idx="5392">
                  <c:v>67.912707127277685</c:v>
                </c:pt>
                <c:pt idx="5393">
                  <c:v>67.838939557204284</c:v>
                </c:pt>
                <c:pt idx="5394">
                  <c:v>67.888118952957711</c:v>
                </c:pt>
                <c:pt idx="5395">
                  <c:v>67.86352976293324</c:v>
                </c:pt>
                <c:pt idx="5396">
                  <c:v>67.86352976293324</c:v>
                </c:pt>
                <c:pt idx="5397">
                  <c:v>67.838939557204284</c:v>
                </c:pt>
                <c:pt idx="5398">
                  <c:v>67.888118952957711</c:v>
                </c:pt>
                <c:pt idx="5399">
                  <c:v>67.888118952957711</c:v>
                </c:pt>
                <c:pt idx="5400">
                  <c:v>67.912707127277685</c:v>
                </c:pt>
                <c:pt idx="5401">
                  <c:v>67.86352976293324</c:v>
                </c:pt>
                <c:pt idx="5402">
                  <c:v>67.961880428804164</c:v>
                </c:pt>
                <c:pt idx="5403">
                  <c:v>67.888118952957711</c:v>
                </c:pt>
                <c:pt idx="5404">
                  <c:v>67.912707127277685</c:v>
                </c:pt>
                <c:pt idx="5405">
                  <c:v>67.888118952957711</c:v>
                </c:pt>
                <c:pt idx="5406">
                  <c:v>67.986465556010657</c:v>
                </c:pt>
                <c:pt idx="5407">
                  <c:v>67.986465556010657</c:v>
                </c:pt>
                <c:pt idx="5408">
                  <c:v>68.011049667512665</c:v>
                </c:pt>
                <c:pt idx="5409">
                  <c:v>67.814347320066346</c:v>
                </c:pt>
                <c:pt idx="5410">
                  <c:v>67.371512350411024</c:v>
                </c:pt>
                <c:pt idx="5411">
                  <c:v>67.396123885934287</c:v>
                </c:pt>
                <c:pt idx="5412">
                  <c:v>67.420734405753066</c:v>
                </c:pt>
                <c:pt idx="5413">
                  <c:v>67.519164296574274</c:v>
                </c:pt>
                <c:pt idx="5414">
                  <c:v>67.543768722166106</c:v>
                </c:pt>
                <c:pt idx="5415">
                  <c:v>67.56837213205344</c:v>
                </c:pt>
                <c:pt idx="5416">
                  <c:v>67.56837213205344</c:v>
                </c:pt>
                <c:pt idx="5417">
                  <c:v>67.71597024587868</c:v>
                </c:pt>
                <c:pt idx="5418">
                  <c:v>67.740566545834582</c:v>
                </c:pt>
                <c:pt idx="5419">
                  <c:v>67.71597024587868</c:v>
                </c:pt>
                <c:pt idx="5420">
                  <c:v>67.248440452931803</c:v>
                </c:pt>
                <c:pt idx="5421">
                  <c:v>67.273057066977529</c:v>
                </c:pt>
                <c:pt idx="5422">
                  <c:v>67.322287247955501</c:v>
                </c:pt>
                <c:pt idx="5423">
                  <c:v>67.371512350411024</c:v>
                </c:pt>
                <c:pt idx="5424">
                  <c:v>67.49455783957346</c:v>
                </c:pt>
                <c:pt idx="5425">
                  <c:v>67.49455783957346</c:v>
                </c:pt>
                <c:pt idx="5426">
                  <c:v>67.642176267488509</c:v>
                </c:pt>
                <c:pt idx="5427">
                  <c:v>67.297672665318757</c:v>
                </c:pt>
                <c:pt idx="5428">
                  <c:v>67.149961808295018</c:v>
                </c:pt>
                <c:pt idx="5429">
                  <c:v>67.22382180747708</c:v>
                </c:pt>
                <c:pt idx="5430">
                  <c:v>67.22382180747708</c:v>
                </c:pt>
                <c:pt idx="5431">
                  <c:v>67.371512350411024</c:v>
                </c:pt>
                <c:pt idx="5432">
                  <c:v>67.445342894162849</c:v>
                </c:pt>
                <c:pt idx="5433">
                  <c:v>67.519164296574274</c:v>
                </c:pt>
                <c:pt idx="5434">
                  <c:v>67.026840141295736</c:v>
                </c:pt>
                <c:pt idx="5435">
                  <c:v>67.051465896681876</c:v>
                </c:pt>
                <c:pt idx="5436">
                  <c:v>67.199203162022386</c:v>
                </c:pt>
                <c:pt idx="5437">
                  <c:v>67.273057066977529</c:v>
                </c:pt>
                <c:pt idx="5438">
                  <c:v>67.396123885934287</c:v>
                </c:pt>
                <c:pt idx="5439">
                  <c:v>67.469951382572646</c:v>
                </c:pt>
                <c:pt idx="5440">
                  <c:v>66.928321884183802</c:v>
                </c:pt>
                <c:pt idx="5441">
                  <c:v>67.076091652068015</c:v>
                </c:pt>
                <c:pt idx="5442">
                  <c:v>67.149961808295018</c:v>
                </c:pt>
                <c:pt idx="5443">
                  <c:v>67.248440452931803</c:v>
                </c:pt>
                <c:pt idx="5444">
                  <c:v>67.371512350411024</c:v>
                </c:pt>
                <c:pt idx="5445">
                  <c:v>67.420734405753066</c:v>
                </c:pt>
                <c:pt idx="5446">
                  <c:v>66.928321884183802</c:v>
                </c:pt>
                <c:pt idx="5447">
                  <c:v>67.026840141295736</c:v>
                </c:pt>
                <c:pt idx="5448">
                  <c:v>67.174583500863179</c:v>
                </c:pt>
                <c:pt idx="5449">
                  <c:v>67.248440452931803</c:v>
                </c:pt>
                <c:pt idx="5450">
                  <c:v>67.396123885934287</c:v>
                </c:pt>
                <c:pt idx="5451">
                  <c:v>66.952953733796889</c:v>
                </c:pt>
                <c:pt idx="5452">
                  <c:v>66.928321884183802</c:v>
                </c:pt>
                <c:pt idx="5453">
                  <c:v>67.076091652068015</c:v>
                </c:pt>
                <c:pt idx="5454">
                  <c:v>67.22382180747708</c:v>
                </c:pt>
                <c:pt idx="5455">
                  <c:v>67.322287247955501</c:v>
                </c:pt>
                <c:pt idx="5456">
                  <c:v>66.87905716925313</c:v>
                </c:pt>
                <c:pt idx="5457">
                  <c:v>66.87905716925313</c:v>
                </c:pt>
                <c:pt idx="5458">
                  <c:v>67.076091652068015</c:v>
                </c:pt>
                <c:pt idx="5459">
                  <c:v>67.149961808295018</c:v>
                </c:pt>
                <c:pt idx="5460">
                  <c:v>67.322287247955501</c:v>
                </c:pt>
                <c:pt idx="5461">
                  <c:v>67.026840141295736</c:v>
                </c:pt>
                <c:pt idx="5462">
                  <c:v>66.87905716925313</c:v>
                </c:pt>
                <c:pt idx="5463">
                  <c:v>67.002212354500614</c:v>
                </c:pt>
                <c:pt idx="5464">
                  <c:v>67.149961808295018</c:v>
                </c:pt>
                <c:pt idx="5465">
                  <c:v>67.273057066977529</c:v>
                </c:pt>
                <c:pt idx="5466">
                  <c:v>67.322287247955501</c:v>
                </c:pt>
                <c:pt idx="5467">
                  <c:v>66.854422272526563</c:v>
                </c:pt>
                <c:pt idx="5468">
                  <c:v>67.002212354500614</c:v>
                </c:pt>
                <c:pt idx="5469">
                  <c:v>67.100716391749671</c:v>
                </c:pt>
                <c:pt idx="5470">
                  <c:v>67.199203162022386</c:v>
                </c:pt>
                <c:pt idx="5471">
                  <c:v>67.297672665318757</c:v>
                </c:pt>
                <c:pt idx="5472">
                  <c:v>66.977583552000993</c:v>
                </c:pt>
                <c:pt idx="5473">
                  <c:v>66.903690034570701</c:v>
                </c:pt>
                <c:pt idx="5474">
                  <c:v>67.051465896681876</c:v>
                </c:pt>
                <c:pt idx="5475">
                  <c:v>67.199203162022386</c:v>
                </c:pt>
                <c:pt idx="5476">
                  <c:v>67.248440452931803</c:v>
                </c:pt>
                <c:pt idx="5477">
                  <c:v>67.396123885934287</c:v>
                </c:pt>
                <c:pt idx="5478">
                  <c:v>66.87905716925313</c:v>
                </c:pt>
                <c:pt idx="5479">
                  <c:v>66.952953733796889</c:v>
                </c:pt>
                <c:pt idx="5480">
                  <c:v>67.125340115726829</c:v>
                </c:pt>
                <c:pt idx="5481">
                  <c:v>67.199203162022386</c:v>
                </c:pt>
                <c:pt idx="5482">
                  <c:v>67.322287247955501</c:v>
                </c:pt>
                <c:pt idx="5483">
                  <c:v>66.854422272526563</c:v>
                </c:pt>
                <c:pt idx="5484">
                  <c:v>66.928321884183802</c:v>
                </c:pt>
                <c:pt idx="5485">
                  <c:v>67.076091652068015</c:v>
                </c:pt>
                <c:pt idx="5486">
                  <c:v>67.22382180747708</c:v>
                </c:pt>
                <c:pt idx="5487">
                  <c:v>66.78051351952891</c:v>
                </c:pt>
                <c:pt idx="5488">
                  <c:v>66.854422272526563</c:v>
                </c:pt>
                <c:pt idx="5489">
                  <c:v>66.952953733796889</c:v>
                </c:pt>
                <c:pt idx="5490">
                  <c:v>67.174583500863179</c:v>
                </c:pt>
                <c:pt idx="5491">
                  <c:v>66.681951587123862</c:v>
                </c:pt>
                <c:pt idx="5492">
                  <c:v>66.80515044766446</c:v>
                </c:pt>
                <c:pt idx="5493">
                  <c:v>67.002212354500614</c:v>
                </c:pt>
                <c:pt idx="5494">
                  <c:v>67.149961808295018</c:v>
                </c:pt>
                <c:pt idx="5495">
                  <c:v>66.681951587123862</c:v>
                </c:pt>
                <c:pt idx="5496">
                  <c:v>66.80515044766446</c:v>
                </c:pt>
                <c:pt idx="5497">
                  <c:v>66.952953733796889</c:v>
                </c:pt>
                <c:pt idx="5498">
                  <c:v>66.48477592138471</c:v>
                </c:pt>
                <c:pt idx="5499">
                  <c:v>66.731234584735375</c:v>
                </c:pt>
                <c:pt idx="5500">
                  <c:v>66.829787375799995</c:v>
                </c:pt>
                <c:pt idx="5501">
                  <c:v>66.55872530256201</c:v>
                </c:pt>
                <c:pt idx="5502">
                  <c:v>66.55872530256201</c:v>
                </c:pt>
                <c:pt idx="5503">
                  <c:v>66.755874559984392</c:v>
                </c:pt>
                <c:pt idx="5504">
                  <c:v>66.583372387742457</c:v>
                </c:pt>
                <c:pt idx="5505">
                  <c:v>66.509427069383122</c:v>
                </c:pt>
                <c:pt idx="5506">
                  <c:v>66.731234584735375</c:v>
                </c:pt>
                <c:pt idx="5507">
                  <c:v>66.608019472922919</c:v>
                </c:pt>
                <c:pt idx="5508">
                  <c:v>66.48477592138471</c:v>
                </c:pt>
                <c:pt idx="5509">
                  <c:v>66.657308564761365</c:v>
                </c:pt>
                <c:pt idx="5510">
                  <c:v>66.80515044766446</c:v>
                </c:pt>
                <c:pt idx="5511">
                  <c:v>66.435471593978889</c:v>
                </c:pt>
                <c:pt idx="5512">
                  <c:v>66.632664526694384</c:v>
                </c:pt>
                <c:pt idx="5513">
                  <c:v>66.78051351952891</c:v>
                </c:pt>
                <c:pt idx="5514">
                  <c:v>66.410817398866996</c:v>
                </c:pt>
                <c:pt idx="5515">
                  <c:v>66.632664526694384</c:v>
                </c:pt>
                <c:pt idx="5516">
                  <c:v>66.706593593781847</c:v>
                </c:pt>
                <c:pt idx="5517">
                  <c:v>66.410817398866996</c:v>
                </c:pt>
                <c:pt idx="5518">
                  <c:v>66.55872530256201</c:v>
                </c:pt>
                <c:pt idx="5519">
                  <c:v>66.55872530256201</c:v>
                </c:pt>
                <c:pt idx="5520">
                  <c:v>66.410817398866996</c:v>
                </c:pt>
                <c:pt idx="5521">
                  <c:v>66.583372387742457</c:v>
                </c:pt>
                <c:pt idx="5522">
                  <c:v>66.608019472922919</c:v>
                </c:pt>
                <c:pt idx="5523">
                  <c:v>66.410817398866996</c:v>
                </c:pt>
                <c:pt idx="5524">
                  <c:v>66.608019472922919</c:v>
                </c:pt>
                <c:pt idx="5525">
                  <c:v>66.509427069383122</c:v>
                </c:pt>
                <c:pt idx="5526">
                  <c:v>66.435471593978889</c:v>
                </c:pt>
                <c:pt idx="5527">
                  <c:v>66.55872530256201</c:v>
                </c:pt>
                <c:pt idx="5528">
                  <c:v>66.139550153321792</c:v>
                </c:pt>
                <c:pt idx="5529">
                  <c:v>66.386162188050605</c:v>
                </c:pt>
                <c:pt idx="5530">
                  <c:v>66.608019472922919</c:v>
                </c:pt>
                <c:pt idx="5531">
                  <c:v>66.213545241201189</c:v>
                </c:pt>
                <c:pt idx="5532">
                  <c:v>66.460124773386283</c:v>
                </c:pt>
                <c:pt idx="5533">
                  <c:v>66.608019472922919</c:v>
                </c:pt>
                <c:pt idx="5534">
                  <c:v>66.287530172035673</c:v>
                </c:pt>
                <c:pt idx="5535">
                  <c:v>66.534076185972552</c:v>
                </c:pt>
                <c:pt idx="5536">
                  <c:v>66.090214339076738</c:v>
                </c:pt>
                <c:pt idx="5537">
                  <c:v>66.312190461374513</c:v>
                </c:pt>
                <c:pt idx="5538">
                  <c:v>66.608019472922919</c:v>
                </c:pt>
                <c:pt idx="5539">
                  <c:v>66.238208577653495</c:v>
                </c:pt>
                <c:pt idx="5540">
                  <c:v>66.410817398866996</c:v>
                </c:pt>
                <c:pt idx="5541">
                  <c:v>66.435471593978889</c:v>
                </c:pt>
                <c:pt idx="5542">
                  <c:v>66.262869882696833</c:v>
                </c:pt>
                <c:pt idx="5543">
                  <c:v>66.460124773386283</c:v>
                </c:pt>
                <c:pt idx="5544">
                  <c:v>66.090214339076738</c:v>
                </c:pt>
                <c:pt idx="5545">
                  <c:v>66.36150596152973</c:v>
                </c:pt>
                <c:pt idx="5546">
                  <c:v>66.534076185972552</c:v>
                </c:pt>
                <c:pt idx="5547">
                  <c:v>66.164216536887579</c:v>
                </c:pt>
                <c:pt idx="5548">
                  <c:v>66.36150596152973</c:v>
                </c:pt>
                <c:pt idx="5549">
                  <c:v>66.583372387742457</c:v>
                </c:pt>
                <c:pt idx="5550">
                  <c:v>66.164216536887579</c:v>
                </c:pt>
                <c:pt idx="5551">
                  <c:v>66.435471593978889</c:v>
                </c:pt>
                <c:pt idx="5552">
                  <c:v>66.632664526694384</c:v>
                </c:pt>
                <c:pt idx="5553">
                  <c:v>66.164216536887579</c:v>
                </c:pt>
                <c:pt idx="5554">
                  <c:v>66.410817398866996</c:v>
                </c:pt>
                <c:pt idx="5555">
                  <c:v>66.608019472922919</c:v>
                </c:pt>
                <c:pt idx="5556">
                  <c:v>66.312190461374513</c:v>
                </c:pt>
                <c:pt idx="5557">
                  <c:v>66.410817398866996</c:v>
                </c:pt>
                <c:pt idx="5558">
                  <c:v>66.657308564761365</c:v>
                </c:pt>
                <c:pt idx="5559">
                  <c:v>66.36150596152973</c:v>
                </c:pt>
                <c:pt idx="5560">
                  <c:v>66.410817398866996</c:v>
                </c:pt>
                <c:pt idx="5561">
                  <c:v>66.657308564761365</c:v>
                </c:pt>
                <c:pt idx="5562">
                  <c:v>66.534076185972552</c:v>
                </c:pt>
                <c:pt idx="5563">
                  <c:v>66.435471593978889</c:v>
                </c:pt>
                <c:pt idx="5564">
                  <c:v>66.608019472922919</c:v>
                </c:pt>
                <c:pt idx="5565">
                  <c:v>66.435471593978889</c:v>
                </c:pt>
                <c:pt idx="5566">
                  <c:v>66.386162188050605</c:v>
                </c:pt>
                <c:pt idx="5567">
                  <c:v>66.55872530256201</c:v>
                </c:pt>
                <c:pt idx="5568">
                  <c:v>66.213545241201189</c:v>
                </c:pt>
                <c:pt idx="5569">
                  <c:v>66.435471593978889</c:v>
                </c:pt>
                <c:pt idx="5570">
                  <c:v>66.657308564761365</c:v>
                </c:pt>
                <c:pt idx="5571">
                  <c:v>66.188880889044384</c:v>
                </c:pt>
                <c:pt idx="5572">
                  <c:v>66.460124773386283</c:v>
                </c:pt>
                <c:pt idx="5573">
                  <c:v>66.681951587123862</c:v>
                </c:pt>
                <c:pt idx="5574">
                  <c:v>66.262869882696833</c:v>
                </c:pt>
                <c:pt idx="5575">
                  <c:v>66.48477592138471</c:v>
                </c:pt>
                <c:pt idx="5576">
                  <c:v>66.657308564761365</c:v>
                </c:pt>
                <c:pt idx="5577">
                  <c:v>66.312190461374513</c:v>
                </c:pt>
                <c:pt idx="5578">
                  <c:v>66.509427069383122</c:v>
                </c:pt>
                <c:pt idx="5579">
                  <c:v>66.262869882696833</c:v>
                </c:pt>
                <c:pt idx="5580">
                  <c:v>66.336848719304371</c:v>
                </c:pt>
                <c:pt idx="5581">
                  <c:v>66.583372387742457</c:v>
                </c:pt>
                <c:pt idx="5582">
                  <c:v>66.164216536887579</c:v>
                </c:pt>
                <c:pt idx="5583">
                  <c:v>66.386162188050605</c:v>
                </c:pt>
                <c:pt idx="5584">
                  <c:v>66.657308564761365</c:v>
                </c:pt>
                <c:pt idx="5585">
                  <c:v>66.238208577653495</c:v>
                </c:pt>
                <c:pt idx="5586">
                  <c:v>66.435471593978889</c:v>
                </c:pt>
                <c:pt idx="5587">
                  <c:v>66.534076185972552</c:v>
                </c:pt>
                <c:pt idx="5588">
                  <c:v>66.287530172035673</c:v>
                </c:pt>
                <c:pt idx="5589">
                  <c:v>66.509427069383122</c:v>
                </c:pt>
                <c:pt idx="5590">
                  <c:v>66.114882754051507</c:v>
                </c:pt>
                <c:pt idx="5591">
                  <c:v>66.336848719304371</c:v>
                </c:pt>
                <c:pt idx="5592">
                  <c:v>66.583372387742457</c:v>
                </c:pt>
                <c:pt idx="5593">
                  <c:v>66.188880889044384</c:v>
                </c:pt>
                <c:pt idx="5594">
                  <c:v>66.435471593978889</c:v>
                </c:pt>
                <c:pt idx="5595">
                  <c:v>66.016202999925497</c:v>
                </c:pt>
                <c:pt idx="5596">
                  <c:v>66.238208577653495</c:v>
                </c:pt>
                <c:pt idx="5597">
                  <c:v>66.534076185972552</c:v>
                </c:pt>
                <c:pt idx="5598">
                  <c:v>66.188880889044384</c:v>
                </c:pt>
                <c:pt idx="5599">
                  <c:v>66.312190461374513</c:v>
                </c:pt>
                <c:pt idx="5600">
                  <c:v>65.991530522132763</c:v>
                </c:pt>
                <c:pt idx="5601">
                  <c:v>66.262869882696833</c:v>
                </c:pt>
                <c:pt idx="5602">
                  <c:v>66.312190461374513</c:v>
                </c:pt>
                <c:pt idx="5603">
                  <c:v>66.090214339076738</c:v>
                </c:pt>
                <c:pt idx="5604">
                  <c:v>66.435471593978889</c:v>
                </c:pt>
                <c:pt idx="5605">
                  <c:v>66.040874462013733</c:v>
                </c:pt>
                <c:pt idx="5606">
                  <c:v>66.262869882696833</c:v>
                </c:pt>
                <c:pt idx="5607">
                  <c:v>65.868149850488251</c:v>
                </c:pt>
                <c:pt idx="5608">
                  <c:v>66.164216536887579</c:v>
                </c:pt>
                <c:pt idx="5609">
                  <c:v>66.312190461374513</c:v>
                </c:pt>
                <c:pt idx="5610">
                  <c:v>66.065544908397484</c:v>
                </c:pt>
                <c:pt idx="5611">
                  <c:v>66.386162188050605</c:v>
                </c:pt>
                <c:pt idx="5612">
                  <c:v>65.966856012931046</c:v>
                </c:pt>
                <c:pt idx="5613">
                  <c:v>66.287530172035673</c:v>
                </c:pt>
                <c:pt idx="5614">
                  <c:v>65.917505978823129</c:v>
                </c:pt>
                <c:pt idx="5615">
                  <c:v>66.188880889044384</c:v>
                </c:pt>
                <c:pt idx="5616">
                  <c:v>65.818790675039921</c:v>
                </c:pt>
                <c:pt idx="5617">
                  <c:v>66.065544908397484</c:v>
                </c:pt>
                <c:pt idx="5618">
                  <c:v>66.36150596152973</c:v>
                </c:pt>
                <c:pt idx="5619">
                  <c:v>66.040874462013733</c:v>
                </c:pt>
                <c:pt idx="5620">
                  <c:v>66.336848719304371</c:v>
                </c:pt>
                <c:pt idx="5621">
                  <c:v>65.94218150372933</c:v>
                </c:pt>
                <c:pt idx="5622">
                  <c:v>66.238208577653495</c:v>
                </c:pt>
                <c:pt idx="5623">
                  <c:v>65.917505978823129</c:v>
                </c:pt>
                <c:pt idx="5624">
                  <c:v>66.164216536887579</c:v>
                </c:pt>
                <c:pt idx="5625">
                  <c:v>65.868149850488251</c:v>
                </c:pt>
                <c:pt idx="5626">
                  <c:v>66.114882754051507</c:v>
                </c:pt>
                <c:pt idx="5627">
                  <c:v>66.312190461374513</c:v>
                </c:pt>
                <c:pt idx="5628">
                  <c:v>65.966856012931046</c:v>
                </c:pt>
                <c:pt idx="5629">
                  <c:v>66.312190461374513</c:v>
                </c:pt>
                <c:pt idx="5630">
                  <c:v>65.94218150372933</c:v>
                </c:pt>
                <c:pt idx="5631">
                  <c:v>66.188880889044384</c:v>
                </c:pt>
                <c:pt idx="5632">
                  <c:v>65.794109055906759</c:v>
                </c:pt>
                <c:pt idx="5633">
                  <c:v>66.065544908397484</c:v>
                </c:pt>
                <c:pt idx="5634">
                  <c:v>65.966856012931046</c:v>
                </c:pt>
                <c:pt idx="5635">
                  <c:v>66.016202999925497</c:v>
                </c:pt>
                <c:pt idx="5636">
                  <c:v>66.238208577653495</c:v>
                </c:pt>
                <c:pt idx="5637">
                  <c:v>65.94218150372933</c:v>
                </c:pt>
                <c:pt idx="5638">
                  <c:v>66.188880889044384</c:v>
                </c:pt>
                <c:pt idx="5639">
                  <c:v>65.843471278468584</c:v>
                </c:pt>
                <c:pt idx="5640">
                  <c:v>66.139550153321792</c:v>
                </c:pt>
                <c:pt idx="5641">
                  <c:v>65.769426421069127</c:v>
                </c:pt>
                <c:pt idx="5642">
                  <c:v>66.090214339076738</c:v>
                </c:pt>
                <c:pt idx="5643">
                  <c:v>65.695372422329243</c:v>
                </c:pt>
                <c:pt idx="5644">
                  <c:v>66.040874462013733</c:v>
                </c:pt>
                <c:pt idx="5645">
                  <c:v>66.016202999925497</c:v>
                </c:pt>
                <c:pt idx="5646">
                  <c:v>65.94218150372933</c:v>
                </c:pt>
                <c:pt idx="5647">
                  <c:v>66.287530172035673</c:v>
                </c:pt>
                <c:pt idx="5648">
                  <c:v>65.917505978823129</c:v>
                </c:pt>
                <c:pt idx="5649">
                  <c:v>66.188880889044384</c:v>
                </c:pt>
                <c:pt idx="5650">
                  <c:v>65.868149850488251</c:v>
                </c:pt>
                <c:pt idx="5651">
                  <c:v>66.213545241201189</c:v>
                </c:pt>
                <c:pt idx="5652">
                  <c:v>65.917505978823129</c:v>
                </c:pt>
                <c:pt idx="5653">
                  <c:v>66.164216536887579</c:v>
                </c:pt>
                <c:pt idx="5654">
                  <c:v>65.818790675039921</c:v>
                </c:pt>
                <c:pt idx="5655">
                  <c:v>66.139550153321792</c:v>
                </c:pt>
                <c:pt idx="5656">
                  <c:v>65.818790675039921</c:v>
                </c:pt>
                <c:pt idx="5657">
                  <c:v>66.040874462013733</c:v>
                </c:pt>
                <c:pt idx="5658">
                  <c:v>65.818790675039921</c:v>
                </c:pt>
                <c:pt idx="5659">
                  <c:v>65.596617506070885</c:v>
                </c:pt>
                <c:pt idx="5660">
                  <c:v>65.843471278468584</c:v>
                </c:pt>
                <c:pt idx="5661">
                  <c:v>65.547233953714766</c:v>
                </c:pt>
                <c:pt idx="5662">
                  <c:v>65.818790675039921</c:v>
                </c:pt>
                <c:pt idx="5663">
                  <c:v>65.571925729892826</c:v>
                </c:pt>
                <c:pt idx="5664">
                  <c:v>65.94218150372933</c:v>
                </c:pt>
                <c:pt idx="5665">
                  <c:v>65.571925729892826</c:v>
                </c:pt>
                <c:pt idx="5666">
                  <c:v>65.892828422507947</c:v>
                </c:pt>
                <c:pt idx="5667">
                  <c:v>65.645996995609053</c:v>
                </c:pt>
                <c:pt idx="5668">
                  <c:v>65.52254014612771</c:v>
                </c:pt>
                <c:pt idx="5669">
                  <c:v>65.744742770526983</c:v>
                </c:pt>
                <c:pt idx="5670">
                  <c:v>65.423754758734631</c:v>
                </c:pt>
                <c:pt idx="5671">
                  <c:v>65.744742770526983</c:v>
                </c:pt>
                <c:pt idx="5672">
                  <c:v>65.448452629139638</c:v>
                </c:pt>
                <c:pt idx="5673">
                  <c:v>65.818790675039921</c:v>
                </c:pt>
                <c:pt idx="5674">
                  <c:v>65.52254014612771</c:v>
                </c:pt>
                <c:pt idx="5675">
                  <c:v>65.300248139733242</c:v>
                </c:pt>
                <c:pt idx="5676">
                  <c:v>65.571925729892826</c:v>
                </c:pt>
                <c:pt idx="5677">
                  <c:v>65.349654037588166</c:v>
                </c:pt>
                <c:pt idx="5678">
                  <c:v>65.744742770526983</c:v>
                </c:pt>
                <c:pt idx="5679">
                  <c:v>65.448452629139638</c:v>
                </c:pt>
                <c:pt idx="5680">
                  <c:v>65.201424155569484</c:v>
                </c:pt>
                <c:pt idx="5681">
                  <c:v>65.52254014612771</c:v>
                </c:pt>
                <c:pt idx="5682">
                  <c:v>65.300248139733242</c:v>
                </c:pt>
                <c:pt idx="5683">
                  <c:v>65.645996995609053</c:v>
                </c:pt>
                <c:pt idx="5684">
                  <c:v>65.399055872625127</c:v>
                </c:pt>
                <c:pt idx="5685">
                  <c:v>65.201424155569484</c:v>
                </c:pt>
                <c:pt idx="5686">
                  <c:v>65.547233953714766</c:v>
                </c:pt>
                <c:pt idx="5687">
                  <c:v>65.275544175101288</c:v>
                </c:pt>
                <c:pt idx="5688">
                  <c:v>65.275544175101288</c:v>
                </c:pt>
                <c:pt idx="5689">
                  <c:v>65.448452629139638</c:v>
                </c:pt>
                <c:pt idx="5690">
                  <c:v>65.176715112415067</c:v>
                </c:pt>
                <c:pt idx="5691">
                  <c:v>65.571925729892826</c:v>
                </c:pt>
                <c:pt idx="5692">
                  <c:v>65.349654037588166</c:v>
                </c:pt>
                <c:pt idx="5693">
                  <c:v>65.127293978992768</c:v>
                </c:pt>
                <c:pt idx="5694">
                  <c:v>65.52254014612771</c:v>
                </c:pt>
                <c:pt idx="5695">
                  <c:v>65.300248139733242</c:v>
                </c:pt>
                <c:pt idx="5696">
                  <c:v>65.077867767048019</c:v>
                </c:pt>
                <c:pt idx="5697">
                  <c:v>65.448452629139638</c:v>
                </c:pt>
                <c:pt idx="5698">
                  <c:v>65.176715112415067</c:v>
                </c:pt>
                <c:pt idx="5699">
                  <c:v>64.979004170409127</c:v>
                </c:pt>
                <c:pt idx="5700">
                  <c:v>65.423754758734631</c:v>
                </c:pt>
                <c:pt idx="5701">
                  <c:v>65.152005053556167</c:v>
                </c:pt>
                <c:pt idx="5702">
                  <c:v>64.979004170409127</c:v>
                </c:pt>
                <c:pt idx="5703">
                  <c:v>65.300248139733242</c:v>
                </c:pt>
                <c:pt idx="5704">
                  <c:v>65.127293978992768</c:v>
                </c:pt>
                <c:pt idx="5705">
                  <c:v>64.929565770010484</c:v>
                </c:pt>
                <c:pt idx="5706">
                  <c:v>65.399055872625127</c:v>
                </c:pt>
                <c:pt idx="5707">
                  <c:v>65.127293978992768</c:v>
                </c:pt>
                <c:pt idx="5708">
                  <c:v>64.929565770010484</c:v>
                </c:pt>
                <c:pt idx="5709">
                  <c:v>64.805949454924047</c:v>
                </c:pt>
                <c:pt idx="5710">
                  <c:v>65.152005053556167</c:v>
                </c:pt>
                <c:pt idx="5711">
                  <c:v>64.979004170409127</c:v>
                </c:pt>
                <c:pt idx="5712">
                  <c:v>64.830674749350308</c:v>
                </c:pt>
                <c:pt idx="5713">
                  <c:v>64.657574327163132</c:v>
                </c:pt>
                <c:pt idx="5714">
                  <c:v>65.152005053556167</c:v>
                </c:pt>
                <c:pt idx="5715">
                  <c:v>64.979004170409127</c:v>
                </c:pt>
                <c:pt idx="5716">
                  <c:v>64.830674749350308</c:v>
                </c:pt>
                <c:pt idx="5717">
                  <c:v>64.632840907100942</c:v>
                </c:pt>
                <c:pt idx="5718">
                  <c:v>64.756494803253545</c:v>
                </c:pt>
                <c:pt idx="5719">
                  <c:v>64.979004170409127</c:v>
                </c:pt>
                <c:pt idx="5720">
                  <c:v>64.781223144793273</c:v>
                </c:pt>
                <c:pt idx="5721">
                  <c:v>64.632840907100942</c:v>
                </c:pt>
                <c:pt idx="5722">
                  <c:v>64.509158571222585</c:v>
                </c:pt>
                <c:pt idx="5723">
                  <c:v>64.608106471334253</c:v>
                </c:pt>
                <c:pt idx="5724">
                  <c:v>64.904844538402159</c:v>
                </c:pt>
                <c:pt idx="5725">
                  <c:v>64.756494803253545</c:v>
                </c:pt>
                <c:pt idx="5726">
                  <c:v>64.58337101986308</c:v>
                </c:pt>
                <c:pt idx="5727">
                  <c:v>64.484419056933433</c:v>
                </c:pt>
                <c:pt idx="5728">
                  <c:v>64.360704218511387</c:v>
                </c:pt>
                <c:pt idx="5729">
                  <c:v>64.8553990280721</c:v>
                </c:pt>
                <c:pt idx="5730">
                  <c:v>64.707037104469578</c:v>
                </c:pt>
                <c:pt idx="5731">
                  <c:v>64.58337101986308</c:v>
                </c:pt>
                <c:pt idx="5732">
                  <c:v>64.434936981241691</c:v>
                </c:pt>
                <c:pt idx="5733">
                  <c:v>64.311210970070221</c:v>
                </c:pt>
                <c:pt idx="5734">
                  <c:v>64.805949454924047</c:v>
                </c:pt>
                <c:pt idx="5735">
                  <c:v>64.781223144793273</c:v>
                </c:pt>
                <c:pt idx="5736">
                  <c:v>64.657574327163132</c:v>
                </c:pt>
                <c:pt idx="5737">
                  <c:v>64.509158571222585</c:v>
                </c:pt>
                <c:pt idx="5738">
                  <c:v>64.360704218511387</c:v>
                </c:pt>
                <c:pt idx="5739">
                  <c:v>64.880122291089378</c:v>
                </c:pt>
                <c:pt idx="5740">
                  <c:v>64.756494803253545</c:v>
                </c:pt>
                <c:pt idx="5741">
                  <c:v>64.58337101986308</c:v>
                </c:pt>
                <c:pt idx="5742">
                  <c:v>64.459678526939811</c:v>
                </c:pt>
                <c:pt idx="5743">
                  <c:v>64.311210970070221</c:v>
                </c:pt>
                <c:pt idx="5744">
                  <c:v>64.8553990280721</c:v>
                </c:pt>
                <c:pt idx="5745">
                  <c:v>64.781223144793273</c:v>
                </c:pt>
                <c:pt idx="5746">
                  <c:v>64.632840907100942</c:v>
                </c:pt>
                <c:pt idx="5747">
                  <c:v>64.484419056933433</c:v>
                </c:pt>
                <c:pt idx="5748">
                  <c:v>64.360704218511387</c:v>
                </c:pt>
                <c:pt idx="5749">
                  <c:v>64.880122291089378</c:v>
                </c:pt>
                <c:pt idx="5750">
                  <c:v>64.707037104469578</c:v>
                </c:pt>
                <c:pt idx="5751">
                  <c:v>64.608106471334253</c:v>
                </c:pt>
                <c:pt idx="5752">
                  <c:v>64.459678526939811</c:v>
                </c:pt>
                <c:pt idx="5753">
                  <c:v>64.335958609995288</c:v>
                </c:pt>
                <c:pt idx="5754">
                  <c:v>64.212210253325026</c:v>
                </c:pt>
                <c:pt idx="5755">
                  <c:v>64.805949454924047</c:v>
                </c:pt>
                <c:pt idx="5756">
                  <c:v>64.707037104469578</c:v>
                </c:pt>
                <c:pt idx="5757">
                  <c:v>64.58337101986308</c:v>
                </c:pt>
                <c:pt idx="5758">
                  <c:v>64.434936981241691</c:v>
                </c:pt>
                <c:pt idx="5759">
                  <c:v>64.335958609995288</c:v>
                </c:pt>
                <c:pt idx="5760">
                  <c:v>64.236962971772556</c:v>
                </c:pt>
                <c:pt idx="5761">
                  <c:v>64.212210253325026</c:v>
                </c:pt>
                <c:pt idx="5762">
                  <c:v>64.682305715816355</c:v>
                </c:pt>
                <c:pt idx="5763">
                  <c:v>64.608106471334253</c:v>
                </c:pt>
                <c:pt idx="5764">
                  <c:v>64.509158571222585</c:v>
                </c:pt>
                <c:pt idx="5765">
                  <c:v>64.360704218511387</c:v>
                </c:pt>
                <c:pt idx="5766">
                  <c:v>64.286462314440655</c:v>
                </c:pt>
                <c:pt idx="5767">
                  <c:v>64.212210253325026</c:v>
                </c:pt>
                <c:pt idx="5768">
                  <c:v>64.088435488337979</c:v>
                </c:pt>
                <c:pt idx="5769">
                  <c:v>64.533898085511737</c:v>
                </c:pt>
                <c:pt idx="5770">
                  <c:v>64.58337101986308</c:v>
                </c:pt>
                <c:pt idx="5771">
                  <c:v>64.533898085511737</c:v>
                </c:pt>
                <c:pt idx="5772">
                  <c:v>64.434936981241691</c:v>
                </c:pt>
                <c:pt idx="5773">
                  <c:v>64.311210970070221</c:v>
                </c:pt>
                <c:pt idx="5774">
                  <c:v>64.187457534877495</c:v>
                </c:pt>
                <c:pt idx="5775">
                  <c:v>64.137949050868954</c:v>
                </c:pt>
                <c:pt idx="5776">
                  <c:v>64.113193285307972</c:v>
                </c:pt>
                <c:pt idx="5777">
                  <c:v>64.632840907100942</c:v>
                </c:pt>
                <c:pt idx="5778">
                  <c:v>64.509158571222585</c:v>
                </c:pt>
                <c:pt idx="5779">
                  <c:v>64.434936981241691</c:v>
                </c:pt>
                <c:pt idx="5780">
                  <c:v>64.335958609995288</c:v>
                </c:pt>
                <c:pt idx="5781">
                  <c:v>64.261712643106605</c:v>
                </c:pt>
                <c:pt idx="5782">
                  <c:v>64.187457534877495</c:v>
                </c:pt>
                <c:pt idx="5783">
                  <c:v>64.063677691368</c:v>
                </c:pt>
                <c:pt idx="5784">
                  <c:v>64.014157018905578</c:v>
                </c:pt>
                <c:pt idx="5785">
                  <c:v>64.459678526939811</c:v>
                </c:pt>
                <c:pt idx="5786">
                  <c:v>64.509158571222585</c:v>
                </c:pt>
                <c:pt idx="5787">
                  <c:v>64.410193404134588</c:v>
                </c:pt>
                <c:pt idx="5788">
                  <c:v>64.311210970070221</c:v>
                </c:pt>
                <c:pt idx="5789">
                  <c:v>64.261712643106605</c:v>
                </c:pt>
                <c:pt idx="5790">
                  <c:v>64.212210253325026</c:v>
                </c:pt>
                <c:pt idx="5791">
                  <c:v>64.113193285307972</c:v>
                </c:pt>
                <c:pt idx="5792">
                  <c:v>64.014157018905578</c:v>
                </c:pt>
                <c:pt idx="5793">
                  <c:v>63.989396174822119</c:v>
                </c:pt>
                <c:pt idx="5794">
                  <c:v>64.459678526939811</c:v>
                </c:pt>
                <c:pt idx="5795">
                  <c:v>64.484419056933433</c:v>
                </c:pt>
                <c:pt idx="5796">
                  <c:v>64.360704218511387</c:v>
                </c:pt>
                <c:pt idx="5797">
                  <c:v>64.311210970070221</c:v>
                </c:pt>
                <c:pt idx="5798">
                  <c:v>64.286462314440655</c:v>
                </c:pt>
                <c:pt idx="5799">
                  <c:v>64.187457534877495</c:v>
                </c:pt>
                <c:pt idx="5800">
                  <c:v>64.162703800725467</c:v>
                </c:pt>
                <c:pt idx="5801">
                  <c:v>64.088435488337979</c:v>
                </c:pt>
                <c:pt idx="5802">
                  <c:v>63.989396174822119</c:v>
                </c:pt>
                <c:pt idx="5803">
                  <c:v>63.989396174822119</c:v>
                </c:pt>
                <c:pt idx="5804">
                  <c:v>63.890338578625425</c:v>
                </c:pt>
                <c:pt idx="5805">
                  <c:v>63.890338578625425</c:v>
                </c:pt>
                <c:pt idx="5806">
                  <c:v>63.766491698619511</c:v>
                </c:pt>
                <c:pt idx="5807">
                  <c:v>63.791263715452374</c:v>
                </c:pt>
                <c:pt idx="5808">
                  <c:v>63.766491698619511</c:v>
                </c:pt>
                <c:pt idx="5809">
                  <c:v>63.890338578625425</c:v>
                </c:pt>
                <c:pt idx="5810">
                  <c:v>64.038917862989038</c:v>
                </c:pt>
                <c:pt idx="5811">
                  <c:v>64.113193285307972</c:v>
                </c:pt>
                <c:pt idx="5812">
                  <c:v>64.187457534877495</c:v>
                </c:pt>
                <c:pt idx="5813">
                  <c:v>64.212210253325026</c:v>
                </c:pt>
                <c:pt idx="5814">
                  <c:v>64.212210253325026</c:v>
                </c:pt>
                <c:pt idx="5815">
                  <c:v>64.162703800725467</c:v>
                </c:pt>
                <c:pt idx="5816">
                  <c:v>64.162703800725467</c:v>
                </c:pt>
                <c:pt idx="5817">
                  <c:v>64.113193285307972</c:v>
                </c:pt>
                <c:pt idx="5818">
                  <c:v>64.137949050868954</c:v>
                </c:pt>
                <c:pt idx="5819">
                  <c:v>64.088435488337979</c:v>
                </c:pt>
                <c:pt idx="5820">
                  <c:v>64.063677691368</c:v>
                </c:pt>
                <c:pt idx="5821">
                  <c:v>64.038917862989038</c:v>
                </c:pt>
                <c:pt idx="5822">
                  <c:v>64.063677691368</c:v>
                </c:pt>
                <c:pt idx="5823">
                  <c:v>64.014157018905578</c:v>
                </c:pt>
                <c:pt idx="5824">
                  <c:v>64.038917862989038</c:v>
                </c:pt>
                <c:pt idx="5825">
                  <c:v>63.989396174822119</c:v>
                </c:pt>
                <c:pt idx="5826">
                  <c:v>63.939869408132743</c:v>
                </c:pt>
                <c:pt idx="5827">
                  <c:v>63.96463329932967</c:v>
                </c:pt>
                <c:pt idx="5828">
                  <c:v>63.915104501231326</c:v>
                </c:pt>
                <c:pt idx="5829">
                  <c:v>63.915104501231326</c:v>
                </c:pt>
                <c:pt idx="5830">
                  <c:v>63.915104501231326</c:v>
                </c:pt>
                <c:pt idx="5831">
                  <c:v>63.865571640315018</c:v>
                </c:pt>
                <c:pt idx="5832">
                  <c:v>63.865571640315018</c:v>
                </c:pt>
                <c:pt idx="5833">
                  <c:v>63.84080368630012</c:v>
                </c:pt>
                <c:pt idx="5834">
                  <c:v>63.816033700876247</c:v>
                </c:pt>
                <c:pt idx="5835">
                  <c:v>63.816033700876247</c:v>
                </c:pt>
                <c:pt idx="5836">
                  <c:v>63.766491698619511</c:v>
                </c:pt>
                <c:pt idx="5837">
                  <c:v>63.741719681786655</c:v>
                </c:pt>
                <c:pt idx="5838">
                  <c:v>63.791263715452374</c:v>
                </c:pt>
                <c:pt idx="5839">
                  <c:v>63.716945633544817</c:v>
                </c:pt>
                <c:pt idx="5840">
                  <c:v>63.716945633544817</c:v>
                </c:pt>
                <c:pt idx="5841">
                  <c:v>63.741719681786655</c:v>
                </c:pt>
                <c:pt idx="5842">
                  <c:v>63.741719681786655</c:v>
                </c:pt>
                <c:pt idx="5843">
                  <c:v>63.766491698619511</c:v>
                </c:pt>
                <c:pt idx="5844">
                  <c:v>63.716945633544817</c:v>
                </c:pt>
                <c:pt idx="5845">
                  <c:v>63.766491698619511</c:v>
                </c:pt>
                <c:pt idx="5846">
                  <c:v>63.791263715452374</c:v>
                </c:pt>
                <c:pt idx="5847">
                  <c:v>63.766491698619511</c:v>
                </c:pt>
                <c:pt idx="5848">
                  <c:v>63.816033700876247</c:v>
                </c:pt>
                <c:pt idx="5849">
                  <c:v>63.84080368630012</c:v>
                </c:pt>
                <c:pt idx="5850">
                  <c:v>63.865571640315018</c:v>
                </c:pt>
                <c:pt idx="5851">
                  <c:v>63.617840299237038</c:v>
                </c:pt>
                <c:pt idx="5852">
                  <c:v>63.221242229424462</c:v>
                </c:pt>
                <c:pt idx="5853">
                  <c:v>63.246037607460615</c:v>
                </c:pt>
                <c:pt idx="5854">
                  <c:v>63.369999262074018</c:v>
                </c:pt>
                <c:pt idx="5855">
                  <c:v>63.394788545883223</c:v>
                </c:pt>
                <c:pt idx="5856">
                  <c:v>63.419575798283454</c:v>
                </c:pt>
                <c:pt idx="5857">
                  <c:v>63.54349987183069</c:v>
                </c:pt>
                <c:pt idx="5858">
                  <c:v>63.518716682248417</c:v>
                </c:pt>
                <c:pt idx="5859">
                  <c:v>63.617840299237038</c:v>
                </c:pt>
                <c:pt idx="5860">
                  <c:v>63.692170569598488</c:v>
                </c:pt>
                <c:pt idx="5861">
                  <c:v>63.518716682248417</c:v>
                </c:pt>
                <c:pt idx="5862">
                  <c:v>63.122048528825964</c:v>
                </c:pt>
                <c:pt idx="5863">
                  <c:v>63.221242229424462</c:v>
                </c:pt>
                <c:pt idx="5864">
                  <c:v>63.270831969792276</c:v>
                </c:pt>
                <c:pt idx="5865">
                  <c:v>63.320417647342133</c:v>
                </c:pt>
                <c:pt idx="5866">
                  <c:v>63.394788545883223</c:v>
                </c:pt>
                <c:pt idx="5867">
                  <c:v>63.44436305068367</c:v>
                </c:pt>
                <c:pt idx="5868">
                  <c:v>63.518716682248417</c:v>
                </c:pt>
                <c:pt idx="5869">
                  <c:v>63.493933492666159</c:v>
                </c:pt>
                <c:pt idx="5870">
                  <c:v>63.593061172472744</c:v>
                </c:pt>
                <c:pt idx="5871">
                  <c:v>63.667395505652152</c:v>
                </c:pt>
                <c:pt idx="5872">
                  <c:v>63.568281030003952</c:v>
                </c:pt>
                <c:pt idx="5873">
                  <c:v>63.097247056562864</c:v>
                </c:pt>
                <c:pt idx="5874">
                  <c:v>63.122048528825964</c:v>
                </c:pt>
                <c:pt idx="5875">
                  <c:v>63.221242229424462</c:v>
                </c:pt>
                <c:pt idx="5876">
                  <c:v>63.270831969792276</c:v>
                </c:pt>
                <c:pt idx="5877">
                  <c:v>63.295625316419461</c:v>
                </c:pt>
                <c:pt idx="5878">
                  <c:v>63.419575798283454</c:v>
                </c:pt>
                <c:pt idx="5879">
                  <c:v>63.469148271674911</c:v>
                </c:pt>
                <c:pt idx="5880">
                  <c:v>63.518716682248417</c:v>
                </c:pt>
                <c:pt idx="5881">
                  <c:v>63.518716682248417</c:v>
                </c:pt>
                <c:pt idx="5882">
                  <c:v>63.593061172472744</c:v>
                </c:pt>
                <c:pt idx="5883">
                  <c:v>63.642618410296841</c:v>
                </c:pt>
                <c:pt idx="5884">
                  <c:v>63.196444819979334</c:v>
                </c:pt>
                <c:pt idx="5885">
                  <c:v>63.196444819979334</c:v>
                </c:pt>
                <c:pt idx="5886">
                  <c:v>63.270831969792276</c:v>
                </c:pt>
                <c:pt idx="5887">
                  <c:v>63.320417647342133</c:v>
                </c:pt>
                <c:pt idx="5888">
                  <c:v>63.369999262074018</c:v>
                </c:pt>
                <c:pt idx="5889">
                  <c:v>63.44436305068367</c:v>
                </c:pt>
                <c:pt idx="5890">
                  <c:v>63.44436305068367</c:v>
                </c:pt>
                <c:pt idx="5891">
                  <c:v>63.568281030003952</c:v>
                </c:pt>
                <c:pt idx="5892">
                  <c:v>63.617840299237038</c:v>
                </c:pt>
                <c:pt idx="5893">
                  <c:v>63.667395505652152</c:v>
                </c:pt>
                <c:pt idx="5894">
                  <c:v>63.593061172472744</c:v>
                </c:pt>
                <c:pt idx="5895">
                  <c:v>63.14684898538458</c:v>
                </c:pt>
                <c:pt idx="5896">
                  <c:v>63.171647410534199</c:v>
                </c:pt>
                <c:pt idx="5897">
                  <c:v>63.171647410534199</c:v>
                </c:pt>
                <c:pt idx="5898">
                  <c:v>63.270831969792276</c:v>
                </c:pt>
                <c:pt idx="5899">
                  <c:v>63.320417647342133</c:v>
                </c:pt>
                <c:pt idx="5900">
                  <c:v>63.394788545883223</c:v>
                </c:pt>
                <c:pt idx="5901">
                  <c:v>63.419575798283454</c:v>
                </c:pt>
                <c:pt idx="5902">
                  <c:v>63.469148271674911</c:v>
                </c:pt>
                <c:pt idx="5903">
                  <c:v>63.493933492666159</c:v>
                </c:pt>
                <c:pt idx="5904">
                  <c:v>63.568281030003952</c:v>
                </c:pt>
                <c:pt idx="5905">
                  <c:v>63.072445584299771</c:v>
                </c:pt>
                <c:pt idx="5906">
                  <c:v>63.122048528825964</c:v>
                </c:pt>
                <c:pt idx="5907">
                  <c:v>63.196444819979334</c:v>
                </c:pt>
                <c:pt idx="5908">
                  <c:v>63.270831969792276</c:v>
                </c:pt>
                <c:pt idx="5909">
                  <c:v>63.320417647342133</c:v>
                </c:pt>
                <c:pt idx="5910">
                  <c:v>63.44436305068367</c:v>
                </c:pt>
                <c:pt idx="5911">
                  <c:v>63.469148271674911</c:v>
                </c:pt>
                <c:pt idx="5912">
                  <c:v>63.54349987183069</c:v>
                </c:pt>
                <c:pt idx="5913">
                  <c:v>63.022837561251109</c:v>
                </c:pt>
                <c:pt idx="5914">
                  <c:v>63.072445584299771</c:v>
                </c:pt>
                <c:pt idx="5915">
                  <c:v>63.097247056562864</c:v>
                </c:pt>
                <c:pt idx="5916">
                  <c:v>63.171647410534199</c:v>
                </c:pt>
                <c:pt idx="5917">
                  <c:v>63.270831969792276</c:v>
                </c:pt>
                <c:pt idx="5918">
                  <c:v>63.369999262074018</c:v>
                </c:pt>
                <c:pt idx="5919">
                  <c:v>63.44436305068367</c:v>
                </c:pt>
                <c:pt idx="5920">
                  <c:v>63.518716682248417</c:v>
                </c:pt>
                <c:pt idx="5921">
                  <c:v>63.493933492666159</c:v>
                </c:pt>
                <c:pt idx="5922">
                  <c:v>63.022837561251109</c:v>
                </c:pt>
                <c:pt idx="5923">
                  <c:v>63.122048528825964</c:v>
                </c:pt>
                <c:pt idx="5924">
                  <c:v>63.196444819979334</c:v>
                </c:pt>
                <c:pt idx="5925">
                  <c:v>63.246037607460615</c:v>
                </c:pt>
                <c:pt idx="5926">
                  <c:v>63.345208962560321</c:v>
                </c:pt>
                <c:pt idx="5927">
                  <c:v>63.419575798283454</c:v>
                </c:pt>
                <c:pt idx="5928">
                  <c:v>63.493933492666159</c:v>
                </c:pt>
                <c:pt idx="5929">
                  <c:v>63.54349987183069</c:v>
                </c:pt>
                <c:pt idx="5930">
                  <c:v>62.998032026170051</c:v>
                </c:pt>
                <c:pt idx="5931">
                  <c:v>63.097247056562864</c:v>
                </c:pt>
                <c:pt idx="5932">
                  <c:v>63.122048528825964</c:v>
                </c:pt>
                <c:pt idx="5933">
                  <c:v>63.196444819979334</c:v>
                </c:pt>
                <c:pt idx="5934">
                  <c:v>63.345208962560321</c:v>
                </c:pt>
                <c:pt idx="5935">
                  <c:v>63.369999262074018</c:v>
                </c:pt>
                <c:pt idx="5936">
                  <c:v>63.493933492666159</c:v>
                </c:pt>
                <c:pt idx="5937">
                  <c:v>63.072445584299771</c:v>
                </c:pt>
                <c:pt idx="5938">
                  <c:v>63.047642080627682</c:v>
                </c:pt>
                <c:pt idx="5939">
                  <c:v>63.14684898538458</c:v>
                </c:pt>
                <c:pt idx="5940">
                  <c:v>63.196444819979334</c:v>
                </c:pt>
                <c:pt idx="5941">
                  <c:v>63.295625316419461</c:v>
                </c:pt>
                <c:pt idx="5942">
                  <c:v>63.394788545883223</c:v>
                </c:pt>
                <c:pt idx="5943">
                  <c:v>63.493933492666159</c:v>
                </c:pt>
                <c:pt idx="5944">
                  <c:v>62.873988099492877</c:v>
                </c:pt>
                <c:pt idx="5945">
                  <c:v>62.998032026170051</c:v>
                </c:pt>
                <c:pt idx="5946">
                  <c:v>63.072445584299771</c:v>
                </c:pt>
                <c:pt idx="5947">
                  <c:v>63.171647410534199</c:v>
                </c:pt>
                <c:pt idx="5948">
                  <c:v>63.270831969792276</c:v>
                </c:pt>
                <c:pt idx="5949">
                  <c:v>63.369999262074018</c:v>
                </c:pt>
                <c:pt idx="5950">
                  <c:v>63.419575798283454</c:v>
                </c:pt>
                <c:pt idx="5951">
                  <c:v>62.89879871309639</c:v>
                </c:pt>
                <c:pt idx="5952">
                  <c:v>63.022837561251109</c:v>
                </c:pt>
                <c:pt idx="5953">
                  <c:v>63.097247056562864</c:v>
                </c:pt>
                <c:pt idx="5954">
                  <c:v>63.270831969792276</c:v>
                </c:pt>
                <c:pt idx="5955">
                  <c:v>63.295625316419461</c:v>
                </c:pt>
                <c:pt idx="5956">
                  <c:v>63.419575798283454</c:v>
                </c:pt>
                <c:pt idx="5957">
                  <c:v>62.923609326699918</c:v>
                </c:pt>
                <c:pt idx="5958">
                  <c:v>62.89879871309639</c:v>
                </c:pt>
                <c:pt idx="5959">
                  <c:v>63.022837561251109</c:v>
                </c:pt>
                <c:pt idx="5960">
                  <c:v>63.122048528825964</c:v>
                </c:pt>
                <c:pt idx="5961">
                  <c:v>63.221242229424462</c:v>
                </c:pt>
                <c:pt idx="5962">
                  <c:v>63.270831969792276</c:v>
                </c:pt>
                <c:pt idx="5963">
                  <c:v>63.270831969792276</c:v>
                </c:pt>
                <c:pt idx="5964">
                  <c:v>62.873988099492877</c:v>
                </c:pt>
                <c:pt idx="5965">
                  <c:v>62.998032026170051</c:v>
                </c:pt>
                <c:pt idx="5966">
                  <c:v>63.097247056562864</c:v>
                </c:pt>
                <c:pt idx="5967">
                  <c:v>63.196444819979334</c:v>
                </c:pt>
                <c:pt idx="5968">
                  <c:v>63.270831969792276</c:v>
                </c:pt>
                <c:pt idx="5969">
                  <c:v>63.072445584299771</c:v>
                </c:pt>
                <c:pt idx="5970">
                  <c:v>62.824362809467871</c:v>
                </c:pt>
                <c:pt idx="5971">
                  <c:v>62.998032026170051</c:v>
                </c:pt>
                <c:pt idx="5972">
                  <c:v>63.097247056562864</c:v>
                </c:pt>
                <c:pt idx="5973">
                  <c:v>63.221242229424462</c:v>
                </c:pt>
                <c:pt idx="5974">
                  <c:v>62.700280286020046</c:v>
                </c:pt>
                <c:pt idx="5975">
                  <c:v>62.873988099492877</c:v>
                </c:pt>
                <c:pt idx="5976">
                  <c:v>62.923609326699918</c:v>
                </c:pt>
                <c:pt idx="5977">
                  <c:v>63.122048528825964</c:v>
                </c:pt>
                <c:pt idx="5978">
                  <c:v>62.600995172017335</c:v>
                </c:pt>
                <c:pt idx="5979">
                  <c:v>62.700280286020046</c:v>
                </c:pt>
                <c:pt idx="5980">
                  <c:v>62.873988099492877</c:v>
                </c:pt>
                <c:pt idx="5981">
                  <c:v>62.998032026170051</c:v>
                </c:pt>
                <c:pt idx="5982">
                  <c:v>62.551345505084548</c:v>
                </c:pt>
                <c:pt idx="5983">
                  <c:v>62.700280286020046</c:v>
                </c:pt>
                <c:pt idx="5984">
                  <c:v>62.824362809467871</c:v>
                </c:pt>
                <c:pt idx="5985">
                  <c:v>63.022837561251109</c:v>
                </c:pt>
                <c:pt idx="5986">
                  <c:v>62.52651965591366</c:v>
                </c:pt>
                <c:pt idx="5987">
                  <c:v>62.700280286020046</c:v>
                </c:pt>
                <c:pt idx="5988">
                  <c:v>62.873988099492877</c:v>
                </c:pt>
                <c:pt idx="5989">
                  <c:v>62.948417908894449</c:v>
                </c:pt>
                <c:pt idx="5990">
                  <c:v>62.551345505084548</c:v>
                </c:pt>
                <c:pt idx="5991">
                  <c:v>62.725099025259489</c:v>
                </c:pt>
                <c:pt idx="5992">
                  <c:v>62.89879871309639</c:v>
                </c:pt>
                <c:pt idx="5993">
                  <c:v>62.551345505084548</c:v>
                </c:pt>
                <c:pt idx="5994">
                  <c:v>62.600995172017335</c:v>
                </c:pt>
                <c:pt idx="5995">
                  <c:v>62.700280286020046</c:v>
                </c:pt>
                <c:pt idx="5996">
                  <c:v>62.873988099492877</c:v>
                </c:pt>
                <c:pt idx="5997">
                  <c:v>62.427203055071736</c:v>
                </c:pt>
                <c:pt idx="5998">
                  <c:v>62.625817974074749</c:v>
                </c:pt>
                <c:pt idx="5999">
                  <c:v>62.774733456624915</c:v>
                </c:pt>
                <c:pt idx="6000">
                  <c:v>62.948417908894449</c:v>
                </c:pt>
                <c:pt idx="6001">
                  <c:v>62.377538152571589</c:v>
                </c:pt>
                <c:pt idx="6002">
                  <c:v>62.650639760427673</c:v>
                </c:pt>
                <c:pt idx="6003">
                  <c:v>62.849176470184872</c:v>
                </c:pt>
                <c:pt idx="6004">
                  <c:v>62.427203055071736</c:v>
                </c:pt>
                <c:pt idx="6005">
                  <c:v>62.52651965591366</c:v>
                </c:pt>
                <c:pt idx="6006">
                  <c:v>62.700280286020046</c:v>
                </c:pt>
                <c:pt idx="6007">
                  <c:v>62.873988099492877</c:v>
                </c:pt>
                <c:pt idx="6008">
                  <c:v>62.427203055071736</c:v>
                </c:pt>
                <c:pt idx="6009">
                  <c:v>62.551345505084548</c:v>
                </c:pt>
                <c:pt idx="6010">
                  <c:v>62.799548133046386</c:v>
                </c:pt>
                <c:pt idx="6011">
                  <c:v>62.824362809467871</c:v>
                </c:pt>
                <c:pt idx="6012">
                  <c:v>62.476862879049442</c:v>
                </c:pt>
                <c:pt idx="6013">
                  <c:v>62.650639760427673</c:v>
                </c:pt>
                <c:pt idx="6014">
                  <c:v>62.799548133046386</c:v>
                </c:pt>
                <c:pt idx="6015">
                  <c:v>62.452033982765087</c:v>
                </c:pt>
                <c:pt idx="6016">
                  <c:v>62.551345505084548</c:v>
                </c:pt>
                <c:pt idx="6017">
                  <c:v>62.700280286020046</c:v>
                </c:pt>
                <c:pt idx="6018">
                  <c:v>62.873988099492877</c:v>
                </c:pt>
                <c:pt idx="6019">
                  <c:v>62.427203055071736</c:v>
                </c:pt>
                <c:pt idx="6020">
                  <c:v>62.600995172017335</c:v>
                </c:pt>
                <c:pt idx="6021">
                  <c:v>62.774733456624915</c:v>
                </c:pt>
                <c:pt idx="6022">
                  <c:v>62.973225475384496</c:v>
                </c:pt>
                <c:pt idx="6023">
                  <c:v>62.427203055071736</c:v>
                </c:pt>
                <c:pt idx="6024">
                  <c:v>62.625817974074749</c:v>
                </c:pt>
                <c:pt idx="6025">
                  <c:v>62.799548133046386</c:v>
                </c:pt>
                <c:pt idx="6026">
                  <c:v>62.427203055071736</c:v>
                </c:pt>
                <c:pt idx="6027">
                  <c:v>62.501691775333803</c:v>
                </c:pt>
                <c:pt idx="6028">
                  <c:v>62.675460531076098</c:v>
                </c:pt>
                <c:pt idx="6029">
                  <c:v>62.625817974074749</c:v>
                </c:pt>
                <c:pt idx="6030">
                  <c:v>62.402371111673908</c:v>
                </c:pt>
                <c:pt idx="6031">
                  <c:v>62.625817974074749</c:v>
                </c:pt>
                <c:pt idx="6032">
                  <c:v>62.774733456624915</c:v>
                </c:pt>
                <c:pt idx="6033">
                  <c:v>62.402371111673908</c:v>
                </c:pt>
                <c:pt idx="6034">
                  <c:v>62.576170338550938</c:v>
                </c:pt>
                <c:pt idx="6035">
                  <c:v>62.74991674879444</c:v>
                </c:pt>
                <c:pt idx="6036">
                  <c:v>62.327869187253469</c:v>
                </c:pt>
                <c:pt idx="6037">
                  <c:v>62.52651965591366</c:v>
                </c:pt>
                <c:pt idx="6038">
                  <c:v>62.675460531076098</c:v>
                </c:pt>
                <c:pt idx="6039">
                  <c:v>62.352704177764778</c:v>
                </c:pt>
                <c:pt idx="6040">
                  <c:v>62.551345505084548</c:v>
                </c:pt>
                <c:pt idx="6041">
                  <c:v>62.17883486727785</c:v>
                </c:pt>
                <c:pt idx="6042">
                  <c:v>62.278195143412901</c:v>
                </c:pt>
                <c:pt idx="6043">
                  <c:v>62.501691775333803</c:v>
                </c:pt>
                <c:pt idx="6044">
                  <c:v>62.153992766835117</c:v>
                </c:pt>
                <c:pt idx="6045">
                  <c:v>62.352704177764778</c:v>
                </c:pt>
                <c:pt idx="6046">
                  <c:v>62.551345505084548</c:v>
                </c:pt>
                <c:pt idx="6047">
                  <c:v>62.079457324166476</c:v>
                </c:pt>
                <c:pt idx="6048">
                  <c:v>62.352704177764778</c:v>
                </c:pt>
                <c:pt idx="6049">
                  <c:v>62.576170338550938</c:v>
                </c:pt>
                <c:pt idx="6050">
                  <c:v>62.153992766835117</c:v>
                </c:pt>
                <c:pt idx="6051">
                  <c:v>62.377538152571589</c:v>
                </c:pt>
                <c:pt idx="6052">
                  <c:v>62.303033181037669</c:v>
                </c:pt>
                <c:pt idx="6053">
                  <c:v>62.17883486727785</c:v>
                </c:pt>
                <c:pt idx="6054">
                  <c:v>62.452033982765087</c:v>
                </c:pt>
                <c:pt idx="6055">
                  <c:v>62.079457324166476</c:v>
                </c:pt>
                <c:pt idx="6056">
                  <c:v>62.278195143412901</c:v>
                </c:pt>
                <c:pt idx="6057">
                  <c:v>62.52651965591366</c:v>
                </c:pt>
                <c:pt idx="6058">
                  <c:v>62.079457324166476</c:v>
                </c:pt>
                <c:pt idx="6059">
                  <c:v>62.327869187253469</c:v>
                </c:pt>
                <c:pt idx="6060">
                  <c:v>62.303033181037669</c:v>
                </c:pt>
                <c:pt idx="6061">
                  <c:v>62.12914863498338</c:v>
                </c:pt>
                <c:pt idx="6062">
                  <c:v>62.402371111673908</c:v>
                </c:pt>
                <c:pt idx="6063">
                  <c:v>61.980062514078725</c:v>
                </c:pt>
                <c:pt idx="6064">
                  <c:v>62.203676967720597</c:v>
                </c:pt>
                <c:pt idx="6065">
                  <c:v>62.501691775333803</c:v>
                </c:pt>
                <c:pt idx="6066">
                  <c:v>62.079457324166476</c:v>
                </c:pt>
                <c:pt idx="6067">
                  <c:v>62.327869187253469</c:v>
                </c:pt>
                <c:pt idx="6068">
                  <c:v>61.930357999103428</c:v>
                </c:pt>
                <c:pt idx="6069">
                  <c:v>62.153992766835117</c:v>
                </c:pt>
                <c:pt idx="6070">
                  <c:v>62.427203055071736</c:v>
                </c:pt>
                <c:pt idx="6071">
                  <c:v>62.029761950531579</c:v>
                </c:pt>
                <c:pt idx="6072">
                  <c:v>62.327869187253469</c:v>
                </c:pt>
                <c:pt idx="6073">
                  <c:v>61.930357999103428</c:v>
                </c:pt>
                <c:pt idx="6074">
                  <c:v>62.153992766835117</c:v>
                </c:pt>
                <c:pt idx="6075">
                  <c:v>61.806078428984321</c:v>
                </c:pt>
                <c:pt idx="6076">
                  <c:v>62.079457324166476</c:v>
                </c:pt>
                <c:pt idx="6077">
                  <c:v>61.731497279613563</c:v>
                </c:pt>
                <c:pt idx="6078">
                  <c:v>62.004912740157401</c:v>
                </c:pt>
                <c:pt idx="6079">
                  <c:v>62.029761950531579</c:v>
                </c:pt>
                <c:pt idx="6080">
                  <c:v>61.955210256591073</c:v>
                </c:pt>
                <c:pt idx="6081">
                  <c:v>62.203676967720597</c:v>
                </c:pt>
                <c:pt idx="6082">
                  <c:v>61.830935764994422</c:v>
                </c:pt>
                <c:pt idx="6083">
                  <c:v>62.104303487427181</c:v>
                </c:pt>
                <c:pt idx="6084">
                  <c:v>61.806078428984321</c:v>
                </c:pt>
                <c:pt idx="6085">
                  <c:v>62.079457324166476</c:v>
                </c:pt>
                <c:pt idx="6086">
                  <c:v>61.706634865081014</c:v>
                </c:pt>
                <c:pt idx="6087">
                  <c:v>62.079457324166476</c:v>
                </c:pt>
                <c:pt idx="6088">
                  <c:v>61.706634865081014</c:v>
                </c:pt>
                <c:pt idx="6089">
                  <c:v>62.029761950531579</c:v>
                </c:pt>
                <c:pt idx="6090">
                  <c:v>61.706634865081014</c:v>
                </c:pt>
                <c:pt idx="6091">
                  <c:v>61.955210256591073</c:v>
                </c:pt>
                <c:pt idx="6092">
                  <c:v>61.681770419139454</c:v>
                </c:pt>
                <c:pt idx="6093">
                  <c:v>62.004912740157401</c:v>
                </c:pt>
                <c:pt idx="6094">
                  <c:v>61.656905973197915</c:v>
                </c:pt>
                <c:pt idx="6095">
                  <c:v>61.955210256591073</c:v>
                </c:pt>
                <c:pt idx="6096">
                  <c:v>61.656905973197915</c:v>
                </c:pt>
                <c:pt idx="6097">
                  <c:v>61.955210256591073</c:v>
                </c:pt>
                <c:pt idx="6098">
                  <c:v>61.656905973197915</c:v>
                </c:pt>
                <c:pt idx="6099">
                  <c:v>61.955210256591073</c:v>
                </c:pt>
                <c:pt idx="6100">
                  <c:v>61.607173018496866</c:v>
                </c:pt>
                <c:pt idx="6101">
                  <c:v>61.905503710206787</c:v>
                </c:pt>
                <c:pt idx="6102">
                  <c:v>61.582305525441846</c:v>
                </c:pt>
                <c:pt idx="6103">
                  <c:v>61.880649421310153</c:v>
                </c:pt>
                <c:pt idx="6104">
                  <c:v>61.582305525441846</c:v>
                </c:pt>
                <c:pt idx="6105">
                  <c:v>61.880649421310153</c:v>
                </c:pt>
                <c:pt idx="6106">
                  <c:v>61.532565460809352</c:v>
                </c:pt>
                <c:pt idx="6107">
                  <c:v>61.830935764994422</c:v>
                </c:pt>
                <c:pt idx="6108">
                  <c:v>61.681770419139454</c:v>
                </c:pt>
                <c:pt idx="6109">
                  <c:v>61.830935764994422</c:v>
                </c:pt>
                <c:pt idx="6110">
                  <c:v>61.656905973197915</c:v>
                </c:pt>
                <c:pt idx="6111">
                  <c:v>61.806078428984321</c:v>
                </c:pt>
                <c:pt idx="6112">
                  <c:v>61.507694920640859</c:v>
                </c:pt>
                <c:pt idx="6113">
                  <c:v>61.781219061565231</c:v>
                </c:pt>
                <c:pt idx="6114">
                  <c:v>61.433074158794952</c:v>
                </c:pt>
                <c:pt idx="6115">
                  <c:v>61.75635867844165</c:v>
                </c:pt>
                <c:pt idx="6116">
                  <c:v>61.507694920640859</c:v>
                </c:pt>
                <c:pt idx="6117">
                  <c:v>61.855793101004529</c:v>
                </c:pt>
                <c:pt idx="6118">
                  <c:v>61.532565460809352</c:v>
                </c:pt>
                <c:pt idx="6119">
                  <c:v>61.880649421310153</c:v>
                </c:pt>
                <c:pt idx="6120">
                  <c:v>61.557436000977852</c:v>
                </c:pt>
                <c:pt idx="6121">
                  <c:v>61.258920451050543</c:v>
                </c:pt>
                <c:pt idx="6122">
                  <c:v>61.582305525441846</c:v>
                </c:pt>
                <c:pt idx="6123">
                  <c:v>61.308683876886327</c:v>
                </c:pt>
                <c:pt idx="6124">
                  <c:v>61.681770419139454</c:v>
                </c:pt>
                <c:pt idx="6125">
                  <c:v>61.333564574099732</c:v>
                </c:pt>
                <c:pt idx="6126">
                  <c:v>61.75635867844165</c:v>
                </c:pt>
                <c:pt idx="6127">
                  <c:v>61.433074158794952</c:v>
                </c:pt>
                <c:pt idx="6128">
                  <c:v>61.383320890004079</c:v>
                </c:pt>
                <c:pt idx="6129">
                  <c:v>61.507694920640859</c:v>
                </c:pt>
                <c:pt idx="6130">
                  <c:v>61.184267186660939</c:v>
                </c:pt>
                <c:pt idx="6131">
                  <c:v>61.632040511551878</c:v>
                </c:pt>
                <c:pt idx="6132">
                  <c:v>61.308683876886327</c:v>
                </c:pt>
                <c:pt idx="6133">
                  <c:v>61.656905973197915</c:v>
                </c:pt>
                <c:pt idx="6134">
                  <c:v>61.482822349063383</c:v>
                </c:pt>
                <c:pt idx="6135">
                  <c:v>61.10960376522641</c:v>
                </c:pt>
                <c:pt idx="6136">
                  <c:v>61.507694920640859</c:v>
                </c:pt>
                <c:pt idx="6137">
                  <c:v>61.234037722428162</c:v>
                </c:pt>
                <c:pt idx="6138">
                  <c:v>61.632040511551878</c:v>
                </c:pt>
                <c:pt idx="6139">
                  <c:v>61.333564574099732</c:v>
                </c:pt>
                <c:pt idx="6140">
                  <c:v>61.084713926672585</c:v>
                </c:pt>
                <c:pt idx="6141">
                  <c:v>61.433074158794952</c:v>
                </c:pt>
                <c:pt idx="6142">
                  <c:v>61.184267186660939</c:v>
                </c:pt>
                <c:pt idx="6143">
                  <c:v>61.557436000977852</c:v>
                </c:pt>
                <c:pt idx="6144">
                  <c:v>61.308683876886327</c:v>
                </c:pt>
                <c:pt idx="6145">
                  <c:v>61.134492588075737</c:v>
                </c:pt>
                <c:pt idx="6146">
                  <c:v>61.383320890004079</c:v>
                </c:pt>
                <c:pt idx="6147">
                  <c:v>61.15938039522058</c:v>
                </c:pt>
                <c:pt idx="6148">
                  <c:v>61.557436000977852</c:v>
                </c:pt>
                <c:pt idx="6149">
                  <c:v>61.258920451050543</c:v>
                </c:pt>
                <c:pt idx="6150">
                  <c:v>61.582305525441846</c:v>
                </c:pt>
                <c:pt idx="6151">
                  <c:v>61.383320890004079</c:v>
                </c:pt>
                <c:pt idx="6152">
                  <c:v>61.084713926672585</c:v>
                </c:pt>
                <c:pt idx="6153">
                  <c:v>61.457948761781424</c:v>
                </c:pt>
                <c:pt idx="6154">
                  <c:v>61.209152962396793</c:v>
                </c:pt>
                <c:pt idx="6155">
                  <c:v>61.582305525441846</c:v>
                </c:pt>
                <c:pt idx="6156">
                  <c:v>61.333564574099732</c:v>
                </c:pt>
                <c:pt idx="6157">
                  <c:v>61.607173018496866</c:v>
                </c:pt>
                <c:pt idx="6158">
                  <c:v>61.408198540104017</c:v>
                </c:pt>
                <c:pt idx="6159">
                  <c:v>61.10960376522641</c:v>
                </c:pt>
                <c:pt idx="6160">
                  <c:v>61.433074158794952</c:v>
                </c:pt>
                <c:pt idx="6161">
                  <c:v>61.258920451050543</c:v>
                </c:pt>
                <c:pt idx="6162">
                  <c:v>61.607173018496866</c:v>
                </c:pt>
                <c:pt idx="6163">
                  <c:v>61.308683876886327</c:v>
                </c:pt>
                <c:pt idx="6164">
                  <c:v>61.681770419139454</c:v>
                </c:pt>
                <c:pt idx="6165">
                  <c:v>61.408198540104017</c:v>
                </c:pt>
                <c:pt idx="6166">
                  <c:v>61.134492588075737</c:v>
                </c:pt>
                <c:pt idx="6167">
                  <c:v>61.532565460809352</c:v>
                </c:pt>
                <c:pt idx="6168">
                  <c:v>61.234037722428162</c:v>
                </c:pt>
                <c:pt idx="6169">
                  <c:v>61.607173018496866</c:v>
                </c:pt>
                <c:pt idx="6170">
                  <c:v>61.28380317967293</c:v>
                </c:pt>
                <c:pt idx="6171">
                  <c:v>61.681770419139454</c:v>
                </c:pt>
                <c:pt idx="6172">
                  <c:v>61.433074158794952</c:v>
                </c:pt>
                <c:pt idx="6173">
                  <c:v>61.134492588075737</c:v>
                </c:pt>
                <c:pt idx="6174">
                  <c:v>61.457948761781424</c:v>
                </c:pt>
                <c:pt idx="6175">
                  <c:v>61.258920451050543</c:v>
                </c:pt>
                <c:pt idx="6176">
                  <c:v>61.607173018496866</c:v>
                </c:pt>
                <c:pt idx="6177">
                  <c:v>61.333564574099732</c:v>
                </c:pt>
                <c:pt idx="6178">
                  <c:v>61.582305525441846</c:v>
                </c:pt>
                <c:pt idx="6179">
                  <c:v>61.433074158794952</c:v>
                </c:pt>
                <c:pt idx="6180">
                  <c:v>61.134492588075737</c:v>
                </c:pt>
                <c:pt idx="6181">
                  <c:v>61.507694920640859</c:v>
                </c:pt>
                <c:pt idx="6182">
                  <c:v>61.28380317967293</c:v>
                </c:pt>
                <c:pt idx="6183">
                  <c:v>61.632040511551878</c:v>
                </c:pt>
                <c:pt idx="6184">
                  <c:v>61.358443239904148</c:v>
                </c:pt>
                <c:pt idx="6185">
                  <c:v>61.084713926672585</c:v>
                </c:pt>
                <c:pt idx="6186">
                  <c:v>61.433074158794952</c:v>
                </c:pt>
                <c:pt idx="6187">
                  <c:v>61.209152962396793</c:v>
                </c:pt>
                <c:pt idx="6188">
                  <c:v>61.557436000977852</c:v>
                </c:pt>
                <c:pt idx="6189">
                  <c:v>61.308683876886327</c:v>
                </c:pt>
                <c:pt idx="6190">
                  <c:v>61.034931202451467</c:v>
                </c:pt>
                <c:pt idx="6191">
                  <c:v>61.457948761781424</c:v>
                </c:pt>
                <c:pt idx="6192">
                  <c:v>61.234037722428162</c:v>
                </c:pt>
                <c:pt idx="6193">
                  <c:v>60.960247466927122</c:v>
                </c:pt>
                <c:pt idx="6194">
                  <c:v>61.358443239904148</c:v>
                </c:pt>
                <c:pt idx="6195">
                  <c:v>61.134492588075737</c:v>
                </c:pt>
                <c:pt idx="6196">
                  <c:v>60.885554590062362</c:v>
                </c:pt>
                <c:pt idx="6197">
                  <c:v>61.258920451050543</c:v>
                </c:pt>
                <c:pt idx="6198">
                  <c:v>61.084713926672585</c:v>
                </c:pt>
                <c:pt idx="6199">
                  <c:v>60.835753583160404</c:v>
                </c:pt>
                <c:pt idx="6200">
                  <c:v>61.258920451050543</c:v>
                </c:pt>
                <c:pt idx="6201">
                  <c:v>61.034931202451467</c:v>
                </c:pt>
                <c:pt idx="6202">
                  <c:v>60.860654594463625</c:v>
                </c:pt>
                <c:pt idx="6203">
                  <c:v>60.935350518441865</c:v>
                </c:pt>
                <c:pt idx="6204">
                  <c:v>61.084713926672585</c:v>
                </c:pt>
                <c:pt idx="6205">
                  <c:v>60.860654594463625</c:v>
                </c:pt>
                <c:pt idx="6206">
                  <c:v>60.711232275372424</c:v>
                </c:pt>
                <c:pt idx="6207">
                  <c:v>60.835753583160404</c:v>
                </c:pt>
                <c:pt idx="6208">
                  <c:v>60.935350518441865</c:v>
                </c:pt>
                <c:pt idx="6209">
                  <c:v>60.810851556152691</c:v>
                </c:pt>
                <c:pt idx="6210">
                  <c:v>60.586683543563183</c:v>
                </c:pt>
                <c:pt idx="6211">
                  <c:v>60.785948513440474</c:v>
                </c:pt>
                <c:pt idx="6212">
                  <c:v>60.935350518441865</c:v>
                </c:pt>
                <c:pt idx="6213">
                  <c:v>60.711232275372424</c:v>
                </c:pt>
                <c:pt idx="6214">
                  <c:v>60.586683543563183</c:v>
                </c:pt>
                <c:pt idx="6215">
                  <c:v>60.412269815469045</c:v>
                </c:pt>
                <c:pt idx="6216">
                  <c:v>60.910453569956601</c:v>
                </c:pt>
                <c:pt idx="6217">
                  <c:v>60.761044455023779</c:v>
                </c:pt>
                <c:pt idx="6218">
                  <c:v>60.586683543563183</c:v>
                </c:pt>
                <c:pt idx="6219">
                  <c:v>60.437189109453108</c:v>
                </c:pt>
                <c:pt idx="6220">
                  <c:v>60.412269815469045</c:v>
                </c:pt>
                <c:pt idx="6221">
                  <c:v>60.761044455023779</c:v>
                </c:pt>
                <c:pt idx="6222">
                  <c:v>60.686325169842256</c:v>
                </c:pt>
                <c:pt idx="6223">
                  <c:v>60.487025666012251</c:v>
                </c:pt>
                <c:pt idx="6224">
                  <c:v>60.362427164682956</c:v>
                </c:pt>
                <c:pt idx="6225">
                  <c:v>60.287655062867884</c:v>
                </c:pt>
                <c:pt idx="6226">
                  <c:v>60.736139380902586</c:v>
                </c:pt>
                <c:pt idx="6227">
                  <c:v>60.661416032903105</c:v>
                </c:pt>
                <c:pt idx="6228">
                  <c:v>60.462107387732686</c:v>
                </c:pt>
                <c:pt idx="6229">
                  <c:v>60.362427164682956</c:v>
                </c:pt>
                <c:pt idx="6230">
                  <c:v>60.262728658952383</c:v>
                </c:pt>
                <c:pt idx="6231">
                  <c:v>60.138081403807519</c:v>
                </c:pt>
                <c:pt idx="6232">
                  <c:v>60.586683543563183</c:v>
                </c:pt>
                <c:pt idx="6233">
                  <c:v>60.56177034380606</c:v>
                </c:pt>
                <c:pt idx="6234">
                  <c:v>60.437189109453108</c:v>
                </c:pt>
                <c:pt idx="6235">
                  <c:v>60.337503807880928</c:v>
                </c:pt>
                <c:pt idx="6236">
                  <c:v>60.212872804007908</c:v>
                </c:pt>
                <c:pt idx="6237">
                  <c:v>60.138081403807519</c:v>
                </c:pt>
                <c:pt idx="6238">
                  <c:v>60.063279846562203</c:v>
                </c:pt>
                <c:pt idx="6239">
                  <c:v>59.93858891612421</c:v>
                </c:pt>
                <c:pt idx="6240">
                  <c:v>59.913647276641349</c:v>
                </c:pt>
                <c:pt idx="6241">
                  <c:v>60.237801239332391</c:v>
                </c:pt>
                <c:pt idx="6242">
                  <c:v>60.337503807880928</c:v>
                </c:pt>
                <c:pt idx="6243">
                  <c:v>60.312580451078894</c:v>
                </c:pt>
                <c:pt idx="6244">
                  <c:v>60.212872804007908</c:v>
                </c:pt>
                <c:pt idx="6245">
                  <c:v>60.212872804007908</c:v>
                </c:pt>
                <c:pt idx="6246">
                  <c:v>60.113148905665064</c:v>
                </c:pt>
                <c:pt idx="6247">
                  <c:v>60.113148905665064</c:v>
                </c:pt>
                <c:pt idx="6248">
                  <c:v>60.038344301306282</c:v>
                </c:pt>
                <c:pt idx="6249">
                  <c:v>60.013406724641385</c:v>
                </c:pt>
                <c:pt idx="6250">
                  <c:v>59.963528524198104</c:v>
                </c:pt>
                <c:pt idx="6251">
                  <c:v>59.963528524198104</c:v>
                </c:pt>
                <c:pt idx="6252">
                  <c:v>59.888704621453996</c:v>
                </c:pt>
                <c:pt idx="6253">
                  <c:v>59.913647276641349</c:v>
                </c:pt>
                <c:pt idx="6254">
                  <c:v>59.888704621453996</c:v>
                </c:pt>
                <c:pt idx="6255">
                  <c:v>59.913647276641349</c:v>
                </c:pt>
                <c:pt idx="6256">
                  <c:v>59.838815248261305</c:v>
                </c:pt>
                <c:pt idx="6257">
                  <c:v>59.913647276641349</c:v>
                </c:pt>
                <c:pt idx="6258">
                  <c:v>59.838815248261305</c:v>
                </c:pt>
                <c:pt idx="6259">
                  <c:v>59.913647276641349</c:v>
                </c:pt>
                <c:pt idx="6260">
                  <c:v>59.888704621453996</c:v>
                </c:pt>
                <c:pt idx="6261">
                  <c:v>59.888704621453996</c:v>
                </c:pt>
                <c:pt idx="6262">
                  <c:v>59.838815248261305</c:v>
                </c:pt>
                <c:pt idx="6263">
                  <c:v>59.639217127310935</c:v>
                </c:pt>
                <c:pt idx="6264">
                  <c:v>59.489472829896059</c:v>
                </c:pt>
                <c:pt idx="6265">
                  <c:v>59.264781729493649</c:v>
                </c:pt>
                <c:pt idx="6266">
                  <c:v>59.264781729493649</c:v>
                </c:pt>
                <c:pt idx="6267">
                  <c:v>59.28975180870227</c:v>
                </c:pt>
                <c:pt idx="6268">
                  <c:v>59.339687904301535</c:v>
                </c:pt>
                <c:pt idx="6269">
                  <c:v>59.28975180870227</c:v>
                </c:pt>
                <c:pt idx="6270">
                  <c:v>59.38962095278734</c:v>
                </c:pt>
                <c:pt idx="6271">
                  <c:v>59.339687904301535</c:v>
                </c:pt>
                <c:pt idx="6272">
                  <c:v>59.414584937769014</c:v>
                </c:pt>
                <c:pt idx="6273">
                  <c:v>59.414584937769014</c:v>
                </c:pt>
                <c:pt idx="6274">
                  <c:v>59.464510876323359</c:v>
                </c:pt>
                <c:pt idx="6275">
                  <c:v>59.439548922750681</c:v>
                </c:pt>
                <c:pt idx="6276">
                  <c:v>59.489472829896059</c:v>
                </c:pt>
                <c:pt idx="6277">
                  <c:v>59.489472829896059</c:v>
                </c:pt>
                <c:pt idx="6278">
                  <c:v>59.514432752059768</c:v>
                </c:pt>
                <c:pt idx="6279">
                  <c:v>59.514432752059768</c:v>
                </c:pt>
                <c:pt idx="6280">
                  <c:v>59.53939165851898</c:v>
                </c:pt>
                <c:pt idx="6281">
                  <c:v>59.589306424323944</c:v>
                </c:pt>
                <c:pt idx="6282">
                  <c:v>59.614262283669689</c:v>
                </c:pt>
                <c:pt idx="6283">
                  <c:v>59.639217127310935</c:v>
                </c:pt>
                <c:pt idx="6284">
                  <c:v>59.664170955247691</c:v>
                </c:pt>
                <c:pt idx="6285">
                  <c:v>59.68912376747997</c:v>
                </c:pt>
                <c:pt idx="6286">
                  <c:v>59.739025329126541</c:v>
                </c:pt>
                <c:pt idx="6287">
                  <c:v>59.714074548303259</c:v>
                </c:pt>
                <c:pt idx="6288">
                  <c:v>59.714074548303259</c:v>
                </c:pt>
                <c:pt idx="6289">
                  <c:v>59.589306424323944</c:v>
                </c:pt>
                <c:pt idx="6290">
                  <c:v>59.339687904301535</c:v>
                </c:pt>
                <c:pt idx="6291">
                  <c:v>59.214837508258448</c:v>
                </c:pt>
                <c:pt idx="6292">
                  <c:v>59.214837508258448</c:v>
                </c:pt>
                <c:pt idx="6293">
                  <c:v>59.264781729493649</c:v>
                </c:pt>
                <c:pt idx="6294">
                  <c:v>59.239810634580543</c:v>
                </c:pt>
                <c:pt idx="6295">
                  <c:v>59.28975180870227</c:v>
                </c:pt>
                <c:pt idx="6296">
                  <c:v>59.339687904301535</c:v>
                </c:pt>
                <c:pt idx="6297">
                  <c:v>59.339687904301535</c:v>
                </c:pt>
                <c:pt idx="6298">
                  <c:v>59.339687904301535</c:v>
                </c:pt>
                <c:pt idx="6299">
                  <c:v>59.414584937769014</c:v>
                </c:pt>
                <c:pt idx="6300">
                  <c:v>59.339687904301535</c:v>
                </c:pt>
                <c:pt idx="6301">
                  <c:v>59.414584937769014</c:v>
                </c:pt>
                <c:pt idx="6302">
                  <c:v>59.464510876323359</c:v>
                </c:pt>
                <c:pt idx="6303">
                  <c:v>59.489472829896059</c:v>
                </c:pt>
                <c:pt idx="6304">
                  <c:v>59.439548922750681</c:v>
                </c:pt>
                <c:pt idx="6305">
                  <c:v>59.53939165851898</c:v>
                </c:pt>
                <c:pt idx="6306">
                  <c:v>59.489472829896059</c:v>
                </c:pt>
                <c:pt idx="6307">
                  <c:v>59.564349549273707</c:v>
                </c:pt>
                <c:pt idx="6308">
                  <c:v>59.514432752059768</c:v>
                </c:pt>
                <c:pt idx="6309">
                  <c:v>59.614262283669689</c:v>
                </c:pt>
                <c:pt idx="6310">
                  <c:v>59.639217127310935</c:v>
                </c:pt>
                <c:pt idx="6311">
                  <c:v>59.664170955247691</c:v>
                </c:pt>
                <c:pt idx="6312">
                  <c:v>59.639217127310935</c:v>
                </c:pt>
                <c:pt idx="6313">
                  <c:v>59.714074548303259</c:v>
                </c:pt>
                <c:pt idx="6314">
                  <c:v>59.714074548303259</c:v>
                </c:pt>
                <c:pt idx="6315">
                  <c:v>59.739025329126541</c:v>
                </c:pt>
                <c:pt idx="6316">
                  <c:v>59.664170955247691</c:v>
                </c:pt>
                <c:pt idx="6317">
                  <c:v>59.38962095278734</c:v>
                </c:pt>
                <c:pt idx="6318">
                  <c:v>59.18986438193636</c:v>
                </c:pt>
                <c:pt idx="6319">
                  <c:v>59.214837508258448</c:v>
                </c:pt>
                <c:pt idx="6320">
                  <c:v>59.239810634580543</c:v>
                </c:pt>
                <c:pt idx="6321">
                  <c:v>59.239810634580543</c:v>
                </c:pt>
                <c:pt idx="6322">
                  <c:v>59.339687904301535</c:v>
                </c:pt>
                <c:pt idx="6323">
                  <c:v>59.364654936396683</c:v>
                </c:pt>
                <c:pt idx="6324">
                  <c:v>59.414584937769014</c:v>
                </c:pt>
                <c:pt idx="6325">
                  <c:v>59.38962095278734</c:v>
                </c:pt>
                <c:pt idx="6326">
                  <c:v>59.489472829896059</c:v>
                </c:pt>
                <c:pt idx="6327">
                  <c:v>59.439548922750681</c:v>
                </c:pt>
                <c:pt idx="6328">
                  <c:v>59.53939165851898</c:v>
                </c:pt>
                <c:pt idx="6329">
                  <c:v>59.564349549273707</c:v>
                </c:pt>
                <c:pt idx="6330">
                  <c:v>59.614262283669689</c:v>
                </c:pt>
                <c:pt idx="6331">
                  <c:v>59.614262283669689</c:v>
                </c:pt>
                <c:pt idx="6332">
                  <c:v>59.564349549273707</c:v>
                </c:pt>
                <c:pt idx="6333">
                  <c:v>59.139914066474212</c:v>
                </c:pt>
                <c:pt idx="6334">
                  <c:v>59.139914066474212</c:v>
                </c:pt>
                <c:pt idx="6335">
                  <c:v>59.18986438193636</c:v>
                </c:pt>
                <c:pt idx="6336">
                  <c:v>59.18986438193636</c:v>
                </c:pt>
                <c:pt idx="6337">
                  <c:v>59.28975180870227</c:v>
                </c:pt>
                <c:pt idx="6338">
                  <c:v>59.314720872206401</c:v>
                </c:pt>
                <c:pt idx="6339">
                  <c:v>59.38962095278734</c:v>
                </c:pt>
                <c:pt idx="6340">
                  <c:v>59.38962095278734</c:v>
                </c:pt>
                <c:pt idx="6341">
                  <c:v>59.489472829896059</c:v>
                </c:pt>
                <c:pt idx="6342">
                  <c:v>59.514432752059768</c:v>
                </c:pt>
                <c:pt idx="6343">
                  <c:v>59.639217127310935</c:v>
                </c:pt>
                <c:pt idx="6344">
                  <c:v>59.214837508258448</c:v>
                </c:pt>
                <c:pt idx="6345">
                  <c:v>59.015019995138005</c:v>
                </c:pt>
                <c:pt idx="6346">
                  <c:v>59.11493789303865</c:v>
                </c:pt>
                <c:pt idx="6347">
                  <c:v>59.139914066474212</c:v>
                </c:pt>
                <c:pt idx="6348">
                  <c:v>59.214837508258448</c:v>
                </c:pt>
                <c:pt idx="6349">
                  <c:v>59.214837508258448</c:v>
                </c:pt>
                <c:pt idx="6350">
                  <c:v>59.339687904301535</c:v>
                </c:pt>
                <c:pt idx="6351">
                  <c:v>59.314720872206401</c:v>
                </c:pt>
                <c:pt idx="6352">
                  <c:v>59.414584937769014</c:v>
                </c:pt>
                <c:pt idx="6353">
                  <c:v>59.439548922750681</c:v>
                </c:pt>
                <c:pt idx="6354">
                  <c:v>59.53939165851898</c:v>
                </c:pt>
                <c:pt idx="6355">
                  <c:v>59.564349549273707</c:v>
                </c:pt>
                <c:pt idx="6356">
                  <c:v>59.040001247096036</c:v>
                </c:pt>
                <c:pt idx="6357">
                  <c:v>59.064981483349555</c:v>
                </c:pt>
                <c:pt idx="6358">
                  <c:v>59.11493789303865</c:v>
                </c:pt>
                <c:pt idx="6359">
                  <c:v>59.18986438193636</c:v>
                </c:pt>
                <c:pt idx="6360">
                  <c:v>59.18986438193636</c:v>
                </c:pt>
                <c:pt idx="6361">
                  <c:v>59.314720872206401</c:v>
                </c:pt>
                <c:pt idx="6362">
                  <c:v>59.364654936396683</c:v>
                </c:pt>
                <c:pt idx="6363">
                  <c:v>59.464510876323359</c:v>
                </c:pt>
                <c:pt idx="6364">
                  <c:v>58.865111153595578</c:v>
                </c:pt>
                <c:pt idx="6365">
                  <c:v>58.940070145037005</c:v>
                </c:pt>
                <c:pt idx="6366">
                  <c:v>59.040001247096036</c:v>
                </c:pt>
                <c:pt idx="6367">
                  <c:v>59.11493789303865</c:v>
                </c:pt>
                <c:pt idx="6368">
                  <c:v>59.264781729493649</c:v>
                </c:pt>
                <c:pt idx="6369">
                  <c:v>59.28975180870227</c:v>
                </c:pt>
                <c:pt idx="6370">
                  <c:v>58.765149580401825</c:v>
                </c:pt>
                <c:pt idx="6371">
                  <c:v>58.865111153595578</c:v>
                </c:pt>
                <c:pt idx="6372">
                  <c:v>58.965054444108496</c:v>
                </c:pt>
                <c:pt idx="6373">
                  <c:v>59.11493789303865</c:v>
                </c:pt>
                <c:pt idx="6374">
                  <c:v>59.164890239909774</c:v>
                </c:pt>
                <c:pt idx="6375">
                  <c:v>58.640172221297348</c:v>
                </c:pt>
                <c:pt idx="6376">
                  <c:v>58.815132398407677</c:v>
                </c:pt>
                <c:pt idx="6377">
                  <c:v>58.890098499780542</c:v>
                </c:pt>
                <c:pt idx="6378">
                  <c:v>59.040001247096036</c:v>
                </c:pt>
                <c:pt idx="6379">
                  <c:v>58.715161683873504</c:v>
                </c:pt>
                <c:pt idx="6380">
                  <c:v>58.640172221297348</c:v>
                </c:pt>
                <c:pt idx="6381">
                  <c:v>58.815132398407677</c:v>
                </c:pt>
                <c:pt idx="6382">
                  <c:v>58.915084830261023</c:v>
                </c:pt>
                <c:pt idx="6383">
                  <c:v>59.040001247096036</c:v>
                </c:pt>
                <c:pt idx="6384">
                  <c:v>58.515168453876107</c:v>
                </c:pt>
                <c:pt idx="6385">
                  <c:v>58.69016621205261</c:v>
                </c:pt>
                <c:pt idx="6386">
                  <c:v>58.790140989404748</c:v>
                </c:pt>
                <c:pt idx="6387">
                  <c:v>58.890098499780542</c:v>
                </c:pt>
                <c:pt idx="6388">
                  <c:v>59.064981483349555</c:v>
                </c:pt>
                <c:pt idx="6389">
                  <c:v>58.565173617380779</c:v>
                </c:pt>
                <c:pt idx="6390">
                  <c:v>58.640172221297348</c:v>
                </c:pt>
                <c:pt idx="6391">
                  <c:v>58.815132398407677</c:v>
                </c:pt>
                <c:pt idx="6392">
                  <c:v>58.915084830261023</c:v>
                </c:pt>
                <c:pt idx="6393">
                  <c:v>59.11493789303865</c:v>
                </c:pt>
                <c:pt idx="6394">
                  <c:v>58.590174167724122</c:v>
                </c:pt>
                <c:pt idx="6395">
                  <c:v>58.665169724527232</c:v>
                </c:pt>
                <c:pt idx="6396">
                  <c:v>58.815132398407677</c:v>
                </c:pt>
                <c:pt idx="6397">
                  <c:v>58.940070145037005</c:v>
                </c:pt>
                <c:pt idx="6398">
                  <c:v>59.064981483349555</c:v>
                </c:pt>
                <c:pt idx="6399">
                  <c:v>58.540172051332924</c:v>
                </c:pt>
                <c:pt idx="6400">
                  <c:v>58.640172221297348</c:v>
                </c:pt>
                <c:pt idx="6401">
                  <c:v>58.815132398407677</c:v>
                </c:pt>
                <c:pt idx="6402">
                  <c:v>58.940070145037005</c:v>
                </c:pt>
                <c:pt idx="6403">
                  <c:v>58.440152582983188</c:v>
                </c:pt>
                <c:pt idx="6404">
                  <c:v>58.640172221297348</c:v>
                </c:pt>
                <c:pt idx="6405">
                  <c:v>58.815132398407677</c:v>
                </c:pt>
                <c:pt idx="6406">
                  <c:v>58.890098499780542</c:v>
                </c:pt>
                <c:pt idx="6407">
                  <c:v>58.465159227553471</c:v>
                </c:pt>
                <c:pt idx="6408">
                  <c:v>58.565173617380779</c:v>
                </c:pt>
                <c:pt idx="6409">
                  <c:v>58.740156139989907</c:v>
                </c:pt>
                <c:pt idx="6410">
                  <c:v>58.515168453876107</c:v>
                </c:pt>
                <c:pt idx="6411">
                  <c:v>58.415145938412891</c:v>
                </c:pt>
                <c:pt idx="6412">
                  <c:v>58.615173702362981</c:v>
                </c:pt>
                <c:pt idx="6413">
                  <c:v>58.740156139989907</c:v>
                </c:pt>
                <c:pt idx="6414">
                  <c:v>58.315105140268827</c:v>
                </c:pt>
                <c:pt idx="6415">
                  <c:v>58.465159227553471</c:v>
                </c:pt>
                <c:pt idx="6416">
                  <c:v>58.665169724527232</c:v>
                </c:pt>
                <c:pt idx="6417">
                  <c:v>58.265078646969847</c:v>
                </c:pt>
                <c:pt idx="6418">
                  <c:v>58.390137262433605</c:v>
                </c:pt>
                <c:pt idx="6419">
                  <c:v>58.515168453876107</c:v>
                </c:pt>
                <c:pt idx="6420">
                  <c:v>58.69016621205261</c:v>
                </c:pt>
                <c:pt idx="6421">
                  <c:v>58.315105140268827</c:v>
                </c:pt>
                <c:pt idx="6422">
                  <c:v>58.390137262433605</c:v>
                </c:pt>
                <c:pt idx="6423">
                  <c:v>58.665169724527232</c:v>
                </c:pt>
                <c:pt idx="6424">
                  <c:v>58.190029257828712</c:v>
                </c:pt>
                <c:pt idx="6425">
                  <c:v>58.390137262433605</c:v>
                </c:pt>
                <c:pt idx="6426">
                  <c:v>58.540172051332924</c:v>
                </c:pt>
                <c:pt idx="6427">
                  <c:v>58.715161683873504</c:v>
                </c:pt>
                <c:pt idx="6428">
                  <c:v>58.290092401471576</c:v>
                </c:pt>
                <c:pt idx="6429">
                  <c:v>58.440152582983188</c:v>
                </c:pt>
                <c:pt idx="6430">
                  <c:v>58.640172221297348</c:v>
                </c:pt>
                <c:pt idx="6431">
                  <c:v>58.215047075148412</c:v>
                </c:pt>
                <c:pt idx="6432">
                  <c:v>58.440152582983188</c:v>
                </c:pt>
                <c:pt idx="6433">
                  <c:v>58.565173617380779</c:v>
                </c:pt>
                <c:pt idx="6434">
                  <c:v>58.215047075148412</c:v>
                </c:pt>
                <c:pt idx="6435">
                  <c:v>58.290092401471576</c:v>
                </c:pt>
                <c:pt idx="6436">
                  <c:v>58.465159227553471</c:v>
                </c:pt>
                <c:pt idx="6437">
                  <c:v>58.69016621205261</c:v>
                </c:pt>
                <c:pt idx="6438">
                  <c:v>58.190029257828712</c:v>
                </c:pt>
                <c:pt idx="6439">
                  <c:v>58.365127570749834</c:v>
                </c:pt>
                <c:pt idx="6440">
                  <c:v>58.565173617380779</c:v>
                </c:pt>
                <c:pt idx="6441">
                  <c:v>58.114971743051662</c:v>
                </c:pt>
                <c:pt idx="6442">
                  <c:v>58.340116863361573</c:v>
                </c:pt>
                <c:pt idx="6443">
                  <c:v>58.540172051332924</c:v>
                </c:pt>
                <c:pt idx="6444">
                  <c:v>58.665169724527232</c:v>
                </c:pt>
                <c:pt idx="6445">
                  <c:v>58.24006286105913</c:v>
                </c:pt>
                <c:pt idx="6446">
                  <c:v>58.440152582983188</c:v>
                </c:pt>
                <c:pt idx="6447">
                  <c:v>58.615173702362981</c:v>
                </c:pt>
                <c:pt idx="6448">
                  <c:v>58.190029257828712</c:v>
                </c:pt>
                <c:pt idx="6449">
                  <c:v>58.340116863361573</c:v>
                </c:pt>
                <c:pt idx="6450">
                  <c:v>58.515168453876107</c:v>
                </c:pt>
                <c:pt idx="6451">
                  <c:v>58.740156139989907</c:v>
                </c:pt>
                <c:pt idx="6452">
                  <c:v>58.290092401471576</c:v>
                </c:pt>
                <c:pt idx="6453">
                  <c:v>58.415145938412891</c:v>
                </c:pt>
                <c:pt idx="6454">
                  <c:v>58.615173702362981</c:v>
                </c:pt>
                <c:pt idx="6455">
                  <c:v>58.665169724527232</c:v>
                </c:pt>
                <c:pt idx="6456">
                  <c:v>58.315105140268827</c:v>
                </c:pt>
                <c:pt idx="6457">
                  <c:v>58.515168453876107</c:v>
                </c:pt>
                <c:pt idx="6458">
                  <c:v>58.665169724527232</c:v>
                </c:pt>
                <c:pt idx="6459">
                  <c:v>58.215047075148412</c:v>
                </c:pt>
                <c:pt idx="6460">
                  <c:v>58.415145938412891</c:v>
                </c:pt>
                <c:pt idx="6461">
                  <c:v>58.565173617380779</c:v>
                </c:pt>
                <c:pt idx="6462">
                  <c:v>58.790140989404748</c:v>
                </c:pt>
                <c:pt idx="6463">
                  <c:v>58.340116863361573</c:v>
                </c:pt>
                <c:pt idx="6464">
                  <c:v>58.440152582983188</c:v>
                </c:pt>
                <c:pt idx="6465">
                  <c:v>58.640172221297348</c:v>
                </c:pt>
                <c:pt idx="6466">
                  <c:v>58.490164856419284</c:v>
                </c:pt>
                <c:pt idx="6467">
                  <c:v>58.340116863361573</c:v>
                </c:pt>
                <c:pt idx="6468">
                  <c:v>58.540172051332924</c:v>
                </c:pt>
                <c:pt idx="6469">
                  <c:v>58.715161683873504</c:v>
                </c:pt>
                <c:pt idx="6470">
                  <c:v>58.215047075148412</c:v>
                </c:pt>
                <c:pt idx="6471">
                  <c:v>58.440152582983188</c:v>
                </c:pt>
                <c:pt idx="6472">
                  <c:v>58.615173702362981</c:v>
                </c:pt>
                <c:pt idx="6473">
                  <c:v>58.69016621205261</c:v>
                </c:pt>
                <c:pt idx="6474">
                  <c:v>58.315105140268827</c:v>
                </c:pt>
                <c:pt idx="6475">
                  <c:v>58.490164856419284</c:v>
                </c:pt>
                <c:pt idx="6476">
                  <c:v>58.665169724527232</c:v>
                </c:pt>
                <c:pt idx="6477">
                  <c:v>58.265078646969847</c:v>
                </c:pt>
                <c:pt idx="6478">
                  <c:v>58.390137262433605</c:v>
                </c:pt>
                <c:pt idx="6479">
                  <c:v>58.615173702362981</c:v>
                </c:pt>
                <c:pt idx="6480">
                  <c:v>58.139991591780337</c:v>
                </c:pt>
                <c:pt idx="6481">
                  <c:v>58.265078646969847</c:v>
                </c:pt>
                <c:pt idx="6482">
                  <c:v>58.590174167724122</c:v>
                </c:pt>
                <c:pt idx="6483">
                  <c:v>58.08994986291399</c:v>
                </c:pt>
                <c:pt idx="6484">
                  <c:v>58.265078646969847</c:v>
                </c:pt>
                <c:pt idx="6485">
                  <c:v>58.490164856419284</c:v>
                </c:pt>
                <c:pt idx="6486">
                  <c:v>58.064926967071834</c:v>
                </c:pt>
                <c:pt idx="6487">
                  <c:v>58.190029257828712</c:v>
                </c:pt>
                <c:pt idx="6488">
                  <c:v>58.440152582983188</c:v>
                </c:pt>
                <c:pt idx="6489">
                  <c:v>58.039903055525194</c:v>
                </c:pt>
                <c:pt idx="6490">
                  <c:v>58.24006286105913</c:v>
                </c:pt>
                <c:pt idx="6491">
                  <c:v>58.465159227553471</c:v>
                </c:pt>
                <c:pt idx="6492">
                  <c:v>58.064926967071834</c:v>
                </c:pt>
                <c:pt idx="6493">
                  <c:v>58.315105140268827</c:v>
                </c:pt>
                <c:pt idx="6494">
                  <c:v>57.86470520356395</c:v>
                </c:pt>
                <c:pt idx="6495">
                  <c:v>58.08994986291399</c:v>
                </c:pt>
                <c:pt idx="6496">
                  <c:v>58.315105140268827</c:v>
                </c:pt>
                <c:pt idx="6497">
                  <c:v>57.914767246520107</c:v>
                </c:pt>
                <c:pt idx="6498">
                  <c:v>58.190029257828712</c:v>
                </c:pt>
                <c:pt idx="6499">
                  <c:v>57.814639097789815</c:v>
                </c:pt>
                <c:pt idx="6500">
                  <c:v>58.014878128274063</c:v>
                </c:pt>
                <c:pt idx="6501">
                  <c:v>58.290092401471576</c:v>
                </c:pt>
                <c:pt idx="6502">
                  <c:v>57.86470520356395</c:v>
                </c:pt>
                <c:pt idx="6503">
                  <c:v>58.08994986291399</c:v>
                </c:pt>
                <c:pt idx="6504">
                  <c:v>57.714492666378689</c:v>
                </c:pt>
                <c:pt idx="6505">
                  <c:v>57.989852185318426</c:v>
                </c:pt>
                <c:pt idx="6506">
                  <c:v>58.190029257828712</c:v>
                </c:pt>
                <c:pt idx="6507">
                  <c:v>57.83967215067689</c:v>
                </c:pt>
                <c:pt idx="6508">
                  <c:v>58.139991591780337</c:v>
                </c:pt>
                <c:pt idx="6509">
                  <c:v>57.789604013493765</c:v>
                </c:pt>
                <c:pt idx="6510">
                  <c:v>58.014878128274063</c:v>
                </c:pt>
                <c:pt idx="6511">
                  <c:v>57.589285758059233</c:v>
                </c:pt>
                <c:pt idx="6512">
                  <c:v>57.93979623658921</c:v>
                </c:pt>
                <c:pt idx="6513">
                  <c:v>58.165011440509019</c:v>
                </c:pt>
                <c:pt idx="6514">
                  <c:v>57.764567913493238</c:v>
                </c:pt>
                <c:pt idx="6515">
                  <c:v>58.08994986291399</c:v>
                </c:pt>
                <c:pt idx="6516">
                  <c:v>57.714492666378689</c:v>
                </c:pt>
                <c:pt idx="6517">
                  <c:v>57.989852185318426</c:v>
                </c:pt>
                <c:pt idx="6518">
                  <c:v>57.56424153242277</c:v>
                </c:pt>
                <c:pt idx="6519">
                  <c:v>57.86470520356395</c:v>
                </c:pt>
                <c:pt idx="6520">
                  <c:v>57.514149018331857</c:v>
                </c:pt>
                <c:pt idx="6521">
                  <c:v>57.789604013493765</c:v>
                </c:pt>
                <c:pt idx="6522">
                  <c:v>57.539195275377317</c:v>
                </c:pt>
                <c:pt idx="6523">
                  <c:v>57.764567913493238</c:v>
                </c:pt>
                <c:pt idx="6524">
                  <c:v>57.489100729877428</c:v>
                </c:pt>
                <c:pt idx="6525">
                  <c:v>57.689453519264674</c:v>
                </c:pt>
                <c:pt idx="6526">
                  <c:v>57.33878966935653</c:v>
                </c:pt>
                <c:pt idx="6527">
                  <c:v>57.689453519264674</c:v>
                </c:pt>
                <c:pt idx="6528">
                  <c:v>57.31373427097067</c:v>
                </c:pt>
                <c:pt idx="6529">
                  <c:v>57.664413356446175</c:v>
                </c:pt>
                <c:pt idx="6530">
                  <c:v>57.31373427097067</c:v>
                </c:pt>
                <c:pt idx="6531">
                  <c:v>57.689453519264674</c:v>
                </c:pt>
                <c:pt idx="6532">
                  <c:v>57.33878966935653</c:v>
                </c:pt>
                <c:pt idx="6533">
                  <c:v>57.664413356446175</c:v>
                </c:pt>
                <c:pt idx="6534">
                  <c:v>57.363844052037919</c:v>
                </c:pt>
                <c:pt idx="6535">
                  <c:v>57.739530797788206</c:v>
                </c:pt>
                <c:pt idx="6536">
                  <c:v>57.413949770287196</c:v>
                </c:pt>
                <c:pt idx="6537">
                  <c:v>57.213500488973303</c:v>
                </c:pt>
                <c:pt idx="6538">
                  <c:v>57.464051425718516</c:v>
                </c:pt>
                <c:pt idx="6539">
                  <c:v>57.163376488043184</c:v>
                </c:pt>
                <c:pt idx="6540">
                  <c:v>57.539195275377317</c:v>
                </c:pt>
                <c:pt idx="6541">
                  <c:v>57.213500488973303</c:v>
                </c:pt>
                <c:pt idx="6542">
                  <c:v>57.589285758059233</c:v>
                </c:pt>
                <c:pt idx="6543">
                  <c:v>57.238559950177141</c:v>
                </c:pt>
                <c:pt idx="6544">
                  <c:v>57.138313979725879</c:v>
                </c:pt>
                <c:pt idx="6545">
                  <c:v>57.388897419014803</c:v>
                </c:pt>
                <c:pt idx="6546">
                  <c:v>57.113249439999585</c:v>
                </c:pt>
                <c:pt idx="6547">
                  <c:v>57.439001105855098</c:v>
                </c:pt>
                <c:pt idx="6548">
                  <c:v>57.188438996360489</c:v>
                </c:pt>
                <c:pt idx="6549">
                  <c:v>57.539195275377317</c:v>
                </c:pt>
                <c:pt idx="6550">
                  <c:v>57.263619411380972</c:v>
                </c:pt>
                <c:pt idx="6551">
                  <c:v>57.012980108345047</c:v>
                </c:pt>
                <c:pt idx="6552">
                  <c:v>57.33878966935653</c:v>
                </c:pt>
                <c:pt idx="6553">
                  <c:v>57.088183884568799</c:v>
                </c:pt>
                <c:pt idx="6554">
                  <c:v>57.489100729877428</c:v>
                </c:pt>
                <c:pt idx="6555">
                  <c:v>57.238559950177141</c:v>
                </c:pt>
                <c:pt idx="6556">
                  <c:v>56.937767190780832</c:v>
                </c:pt>
                <c:pt idx="6557">
                  <c:v>57.263619411380972</c:v>
                </c:pt>
                <c:pt idx="6558">
                  <c:v>56.987910490096297</c:v>
                </c:pt>
                <c:pt idx="6559">
                  <c:v>57.439001105855098</c:v>
                </c:pt>
                <c:pt idx="6560">
                  <c:v>57.138313979725879</c:v>
                </c:pt>
                <c:pt idx="6561">
                  <c:v>57.288676841175821</c:v>
                </c:pt>
                <c:pt idx="6562">
                  <c:v>57.213500488973303</c:v>
                </c:pt>
                <c:pt idx="6563">
                  <c:v>56.987910490096297</c:v>
                </c:pt>
                <c:pt idx="6564">
                  <c:v>57.33878966935653</c:v>
                </c:pt>
                <c:pt idx="6565">
                  <c:v>57.113249439999585</c:v>
                </c:pt>
                <c:pt idx="6566">
                  <c:v>57.464051425718516</c:v>
                </c:pt>
                <c:pt idx="6567">
                  <c:v>57.213500488973303</c:v>
                </c:pt>
                <c:pt idx="6568">
                  <c:v>56.937767190780832</c:v>
                </c:pt>
                <c:pt idx="6569">
                  <c:v>57.33878966935653</c:v>
                </c:pt>
                <c:pt idx="6570">
                  <c:v>57.038048710889285</c:v>
                </c:pt>
                <c:pt idx="6571">
                  <c:v>57.439001105855098</c:v>
                </c:pt>
                <c:pt idx="6572">
                  <c:v>57.163376488043184</c:v>
                </c:pt>
                <c:pt idx="6573">
                  <c:v>57.188438996360489</c:v>
                </c:pt>
                <c:pt idx="6574">
                  <c:v>57.263619411380972</c:v>
                </c:pt>
                <c:pt idx="6575">
                  <c:v>57.012980108345047</c:v>
                </c:pt>
                <c:pt idx="6576">
                  <c:v>57.363844052037919</c:v>
                </c:pt>
                <c:pt idx="6577">
                  <c:v>57.088183884568799</c:v>
                </c:pt>
                <c:pt idx="6578">
                  <c:v>57.514149018331857</c:v>
                </c:pt>
                <c:pt idx="6579">
                  <c:v>57.213500488973303</c:v>
                </c:pt>
                <c:pt idx="6580">
                  <c:v>56.937767190780832</c:v>
                </c:pt>
                <c:pt idx="6581">
                  <c:v>57.31373427097067</c:v>
                </c:pt>
                <c:pt idx="6582">
                  <c:v>56.987910490096297</c:v>
                </c:pt>
                <c:pt idx="6583">
                  <c:v>57.413949770287196</c:v>
                </c:pt>
                <c:pt idx="6584">
                  <c:v>57.163376488043184</c:v>
                </c:pt>
                <c:pt idx="6585">
                  <c:v>57.489100729877428</c:v>
                </c:pt>
                <c:pt idx="6586">
                  <c:v>57.238559950177141</c:v>
                </c:pt>
                <c:pt idx="6587">
                  <c:v>56.962838840438565</c:v>
                </c:pt>
                <c:pt idx="6588">
                  <c:v>57.363844052037919</c:v>
                </c:pt>
                <c:pt idx="6589">
                  <c:v>57.063117313433537</c:v>
                </c:pt>
                <c:pt idx="6590">
                  <c:v>57.413949770287196</c:v>
                </c:pt>
                <c:pt idx="6591">
                  <c:v>57.138313979725879</c:v>
                </c:pt>
                <c:pt idx="6592">
                  <c:v>56.962838840438565</c:v>
                </c:pt>
                <c:pt idx="6593">
                  <c:v>57.31373427097067</c:v>
                </c:pt>
                <c:pt idx="6594">
                  <c:v>57.038048710889285</c:v>
                </c:pt>
                <c:pt idx="6595">
                  <c:v>57.363844052037919</c:v>
                </c:pt>
                <c:pt idx="6596">
                  <c:v>57.113249439999585</c:v>
                </c:pt>
                <c:pt idx="6597">
                  <c:v>56.86254411617174</c:v>
                </c:pt>
                <c:pt idx="6598">
                  <c:v>57.263619411380972</c:v>
                </c:pt>
                <c:pt idx="6599">
                  <c:v>57.012980108345047</c:v>
                </c:pt>
                <c:pt idx="6600">
                  <c:v>57.363844052037919</c:v>
                </c:pt>
                <c:pt idx="6601">
                  <c:v>57.138313979725879</c:v>
                </c:pt>
                <c:pt idx="6602">
                  <c:v>56.887619828647424</c:v>
                </c:pt>
                <c:pt idx="6603">
                  <c:v>57.288676841175821</c:v>
                </c:pt>
                <c:pt idx="6604">
                  <c:v>57.063117313433537</c:v>
                </c:pt>
                <c:pt idx="6605">
                  <c:v>56.812389644106887</c:v>
                </c:pt>
                <c:pt idx="6606">
                  <c:v>57.188438996360489</c:v>
                </c:pt>
                <c:pt idx="6607">
                  <c:v>56.962838840438565</c:v>
                </c:pt>
                <c:pt idx="6608">
                  <c:v>56.86254411617174</c:v>
                </c:pt>
                <c:pt idx="6609">
                  <c:v>57.138313979725879</c:v>
                </c:pt>
                <c:pt idx="6610">
                  <c:v>56.887619828647424</c:v>
                </c:pt>
                <c:pt idx="6611">
                  <c:v>57.288676841175821</c:v>
                </c:pt>
                <c:pt idx="6612">
                  <c:v>57.063117313433537</c:v>
                </c:pt>
                <c:pt idx="6613">
                  <c:v>56.762231109224075</c:v>
                </c:pt>
                <c:pt idx="6614">
                  <c:v>57.288676841175821</c:v>
                </c:pt>
                <c:pt idx="6615">
                  <c:v>57.012980108345047</c:v>
                </c:pt>
                <c:pt idx="6616">
                  <c:v>56.762231109224075</c:v>
                </c:pt>
                <c:pt idx="6617">
                  <c:v>57.163376488043184</c:v>
                </c:pt>
                <c:pt idx="6618">
                  <c:v>56.962838840438565</c:v>
                </c:pt>
                <c:pt idx="6619">
                  <c:v>56.661900835300052</c:v>
                </c:pt>
                <c:pt idx="6620">
                  <c:v>57.138313979725879</c:v>
                </c:pt>
                <c:pt idx="6621">
                  <c:v>56.912693509714131</c:v>
                </c:pt>
                <c:pt idx="6622">
                  <c:v>56.686985689116163</c:v>
                </c:pt>
                <c:pt idx="6623">
                  <c:v>57.063117313433537</c:v>
                </c:pt>
                <c:pt idx="6624">
                  <c:v>56.887619828647424</c:v>
                </c:pt>
                <c:pt idx="6625">
                  <c:v>56.686985689116163</c:v>
                </c:pt>
                <c:pt idx="6626">
                  <c:v>57.113249439999585</c:v>
                </c:pt>
                <c:pt idx="6627">
                  <c:v>56.86254411617174</c:v>
                </c:pt>
                <c:pt idx="6628">
                  <c:v>56.86254411617174</c:v>
                </c:pt>
                <c:pt idx="6629">
                  <c:v>56.987910490096297</c:v>
                </c:pt>
                <c:pt idx="6630">
                  <c:v>56.812389644106887</c:v>
                </c:pt>
                <c:pt idx="6631">
                  <c:v>56.686985689116163</c:v>
                </c:pt>
                <c:pt idx="6632">
                  <c:v>57.012980108345047</c:v>
                </c:pt>
                <c:pt idx="6633">
                  <c:v>56.812389644106887</c:v>
                </c:pt>
                <c:pt idx="6634">
                  <c:v>56.586642211033755</c:v>
                </c:pt>
                <c:pt idx="6635">
                  <c:v>56.987910490096297</c:v>
                </c:pt>
                <c:pt idx="6636">
                  <c:v>56.812389644106887</c:v>
                </c:pt>
                <c:pt idx="6637">
                  <c:v>56.611729096258848</c:v>
                </c:pt>
                <c:pt idx="6638">
                  <c:v>56.436094491366433</c:v>
                </c:pt>
                <c:pt idx="6639">
                  <c:v>56.937767190780832</c:v>
                </c:pt>
                <c:pt idx="6640">
                  <c:v>56.762231109224075</c:v>
                </c:pt>
                <c:pt idx="6641">
                  <c:v>56.586642211033755</c:v>
                </c:pt>
                <c:pt idx="6642">
                  <c:v>56.436094491366433</c:v>
                </c:pt>
                <c:pt idx="6643">
                  <c:v>56.235301901934562</c:v>
                </c:pt>
                <c:pt idx="6644">
                  <c:v>56.737150318225915</c:v>
                </c:pt>
                <c:pt idx="6645">
                  <c:v>56.586642211033755</c:v>
                </c:pt>
                <c:pt idx="6646">
                  <c:v>56.461188486522971</c:v>
                </c:pt>
                <c:pt idx="6647">
                  <c:v>56.28550614351947</c:v>
                </c:pt>
                <c:pt idx="6648">
                  <c:v>56.084661753158557</c:v>
                </c:pt>
                <c:pt idx="6649">
                  <c:v>56.661900835300052</c:v>
                </c:pt>
                <c:pt idx="6650">
                  <c:v>56.486281465975011</c:v>
                </c:pt>
                <c:pt idx="6651">
                  <c:v>56.436094491366433</c:v>
                </c:pt>
                <c:pt idx="6652">
                  <c:v>56.310607248607454</c:v>
                </c:pt>
                <c:pt idx="6653">
                  <c:v>56.109770983882456</c:v>
                </c:pt>
                <c:pt idx="6654">
                  <c:v>56.084661753158557</c:v>
                </c:pt>
                <c:pt idx="6655">
                  <c:v>56.536463362061113</c:v>
                </c:pt>
                <c:pt idx="6656">
                  <c:v>56.335706322286427</c:v>
                </c:pt>
                <c:pt idx="6657">
                  <c:v>56.235301901934562</c:v>
                </c:pt>
                <c:pt idx="6658">
                  <c:v>56.134879198901857</c:v>
                </c:pt>
                <c:pt idx="6659">
                  <c:v>56.034439228892801</c:v>
                </c:pt>
                <c:pt idx="6660">
                  <c:v>56.385902438235419</c:v>
                </c:pt>
                <c:pt idx="6661">
                  <c:v>56.461188486522971</c:v>
                </c:pt>
                <c:pt idx="6662">
                  <c:v>56.310607248607454</c:v>
                </c:pt>
                <c:pt idx="6663">
                  <c:v>56.185092581827192</c:v>
                </c:pt>
                <c:pt idx="6664">
                  <c:v>56.109770983882456</c:v>
                </c:pt>
                <c:pt idx="6665">
                  <c:v>55.933981991907395</c:v>
                </c:pt>
                <c:pt idx="6666">
                  <c:v>56.486281465975011</c:v>
                </c:pt>
                <c:pt idx="6667">
                  <c:v>56.335706322286427</c:v>
                </c:pt>
                <c:pt idx="6668">
                  <c:v>56.260405038431514</c:v>
                </c:pt>
                <c:pt idx="6669">
                  <c:v>56.109770983882456</c:v>
                </c:pt>
                <c:pt idx="6670">
                  <c:v>56.009326951055435</c:v>
                </c:pt>
                <c:pt idx="6671">
                  <c:v>55.984212641809087</c:v>
                </c:pt>
                <c:pt idx="6672">
                  <c:v>56.461188486522971</c:v>
                </c:pt>
                <c:pt idx="6673">
                  <c:v>56.310607248607454</c:v>
                </c:pt>
                <c:pt idx="6674">
                  <c:v>56.235301901934562</c:v>
                </c:pt>
                <c:pt idx="6675">
                  <c:v>56.084661753158557</c:v>
                </c:pt>
                <c:pt idx="6676">
                  <c:v>55.984212641809087</c:v>
                </c:pt>
                <c:pt idx="6677">
                  <c:v>55.908864635547573</c:v>
                </c:pt>
                <c:pt idx="6678">
                  <c:v>56.41099846480094</c:v>
                </c:pt>
                <c:pt idx="6679">
                  <c:v>56.28550614351947</c:v>
                </c:pt>
                <c:pt idx="6680">
                  <c:v>56.210197749733126</c:v>
                </c:pt>
                <c:pt idx="6681">
                  <c:v>56.134879198901857</c:v>
                </c:pt>
                <c:pt idx="6682">
                  <c:v>56.009326951055435</c:v>
                </c:pt>
                <c:pt idx="6683">
                  <c:v>55.908864635547573</c:v>
                </c:pt>
                <c:pt idx="6684">
                  <c:v>55.808385053063375</c:v>
                </c:pt>
                <c:pt idx="6685">
                  <c:v>55.808385053063375</c:v>
                </c:pt>
                <c:pt idx="6686">
                  <c:v>56.310607248607454</c:v>
                </c:pt>
                <c:pt idx="6687">
                  <c:v>56.210197749733126</c:v>
                </c:pt>
                <c:pt idx="6688">
                  <c:v>56.159986398216773</c:v>
                </c:pt>
                <c:pt idx="6689">
                  <c:v>56.084661753158557</c:v>
                </c:pt>
                <c:pt idx="6690">
                  <c:v>55.984212641809087</c:v>
                </c:pt>
                <c:pt idx="6691">
                  <c:v>55.908864635547573</c:v>
                </c:pt>
                <c:pt idx="6692">
                  <c:v>55.85862687571445</c:v>
                </c:pt>
                <c:pt idx="6693">
                  <c:v>55.808385053063375</c:v>
                </c:pt>
                <c:pt idx="6694">
                  <c:v>55.682761705902578</c:v>
                </c:pt>
                <c:pt idx="6695">
                  <c:v>55.607374087165915</c:v>
                </c:pt>
                <c:pt idx="6696">
                  <c:v>56.009326951055435</c:v>
                </c:pt>
                <c:pt idx="6697">
                  <c:v>56.134879198901857</c:v>
                </c:pt>
                <c:pt idx="6698">
                  <c:v>56.034439228892801</c:v>
                </c:pt>
                <c:pt idx="6699">
                  <c:v>56.009326951055435</c:v>
                </c:pt>
                <c:pt idx="6700">
                  <c:v>55.908864635547573</c:v>
                </c:pt>
                <c:pt idx="6701">
                  <c:v>55.85862687571445</c:v>
                </c:pt>
                <c:pt idx="6702">
                  <c:v>55.808385053063375</c:v>
                </c:pt>
                <c:pt idx="6703">
                  <c:v>55.758139167594315</c:v>
                </c:pt>
                <c:pt idx="6704">
                  <c:v>55.707888203602813</c:v>
                </c:pt>
                <c:pt idx="6705">
                  <c:v>55.632503631979624</c:v>
                </c:pt>
                <c:pt idx="6706">
                  <c:v>55.531976311384348</c:v>
                </c:pt>
                <c:pt idx="6707">
                  <c:v>55.607374087165915</c:v>
                </c:pt>
                <c:pt idx="6708">
                  <c:v>56.109770983882456</c:v>
                </c:pt>
                <c:pt idx="6709">
                  <c:v>56.084661753158557</c:v>
                </c:pt>
                <c:pt idx="6710">
                  <c:v>56.034439228892801</c:v>
                </c:pt>
                <c:pt idx="6711">
                  <c:v>56.009326951055435</c:v>
                </c:pt>
                <c:pt idx="6712">
                  <c:v>55.933981991907395</c:v>
                </c:pt>
                <c:pt idx="6713">
                  <c:v>55.833506472241169</c:v>
                </c:pt>
                <c:pt idx="6714">
                  <c:v>55.783262618181091</c:v>
                </c:pt>
                <c:pt idx="6715">
                  <c:v>55.733014701303063</c:v>
                </c:pt>
                <c:pt idx="6716">
                  <c:v>55.632503631979624</c:v>
                </c:pt>
                <c:pt idx="6717">
                  <c:v>55.682761705902578</c:v>
                </c:pt>
                <c:pt idx="6718">
                  <c:v>56.159986398216773</c:v>
                </c:pt>
                <c:pt idx="6719">
                  <c:v>56.05955150673018</c:v>
                </c:pt>
                <c:pt idx="6720">
                  <c:v>56.034439228892801</c:v>
                </c:pt>
                <c:pt idx="6721">
                  <c:v>55.959098332562732</c:v>
                </c:pt>
                <c:pt idx="6722">
                  <c:v>55.85862687571445</c:v>
                </c:pt>
                <c:pt idx="6723">
                  <c:v>55.833506472241169</c:v>
                </c:pt>
                <c:pt idx="6724">
                  <c:v>55.783262618181091</c:v>
                </c:pt>
                <c:pt idx="6725">
                  <c:v>55.682761705902578</c:v>
                </c:pt>
                <c:pt idx="6726">
                  <c:v>55.682761705902578</c:v>
                </c:pt>
                <c:pt idx="6727">
                  <c:v>55.833506472241169</c:v>
                </c:pt>
                <c:pt idx="6728">
                  <c:v>56.159986398216773</c:v>
                </c:pt>
                <c:pt idx="6729">
                  <c:v>56.109770983882456</c:v>
                </c:pt>
                <c:pt idx="6730">
                  <c:v>56.034439228892801</c:v>
                </c:pt>
                <c:pt idx="6731">
                  <c:v>56.009326951055435</c:v>
                </c:pt>
                <c:pt idx="6732">
                  <c:v>55.933981991907395</c:v>
                </c:pt>
                <c:pt idx="6733">
                  <c:v>55.85862687571445</c:v>
                </c:pt>
                <c:pt idx="6734">
                  <c:v>55.733014701303063</c:v>
                </c:pt>
                <c:pt idx="6735">
                  <c:v>55.682761705902578</c:v>
                </c:pt>
                <c:pt idx="6736">
                  <c:v>56.034439228892801</c:v>
                </c:pt>
                <c:pt idx="6737">
                  <c:v>56.159986398216773</c:v>
                </c:pt>
                <c:pt idx="6738">
                  <c:v>56.084661753158557</c:v>
                </c:pt>
                <c:pt idx="6739">
                  <c:v>56.009326951055435</c:v>
                </c:pt>
                <c:pt idx="6740">
                  <c:v>55.959098332562732</c:v>
                </c:pt>
                <c:pt idx="6741">
                  <c:v>55.85862687571445</c:v>
                </c:pt>
                <c:pt idx="6742">
                  <c:v>55.783262618181091</c:v>
                </c:pt>
                <c:pt idx="6743">
                  <c:v>55.758139167594315</c:v>
                </c:pt>
                <c:pt idx="6744">
                  <c:v>55.682761705902578</c:v>
                </c:pt>
                <c:pt idx="6745">
                  <c:v>56.134879198901857</c:v>
                </c:pt>
                <c:pt idx="6746">
                  <c:v>56.210197749733126</c:v>
                </c:pt>
                <c:pt idx="6747">
                  <c:v>56.134879198901857</c:v>
                </c:pt>
                <c:pt idx="6748">
                  <c:v>56.034439228892801</c:v>
                </c:pt>
                <c:pt idx="6749">
                  <c:v>55.959098332562732</c:v>
                </c:pt>
                <c:pt idx="6750">
                  <c:v>55.908864635547573</c:v>
                </c:pt>
                <c:pt idx="6751">
                  <c:v>55.808385053063375</c:v>
                </c:pt>
                <c:pt idx="6752">
                  <c:v>55.707888203602813</c:v>
                </c:pt>
                <c:pt idx="6753">
                  <c:v>55.733014701303063</c:v>
                </c:pt>
                <c:pt idx="6754">
                  <c:v>56.210197749733126</c:v>
                </c:pt>
                <c:pt idx="6755">
                  <c:v>56.134879198901857</c:v>
                </c:pt>
                <c:pt idx="6756">
                  <c:v>56.034439228892801</c:v>
                </c:pt>
                <c:pt idx="6757">
                  <c:v>55.984212641809087</c:v>
                </c:pt>
                <c:pt idx="6758">
                  <c:v>55.883746263483268</c:v>
                </c:pt>
                <c:pt idx="6759">
                  <c:v>55.808385053063375</c:v>
                </c:pt>
                <c:pt idx="6760">
                  <c:v>55.733014701303063</c:v>
                </c:pt>
                <c:pt idx="6761">
                  <c:v>55.682761705902578</c:v>
                </c:pt>
                <c:pt idx="6762">
                  <c:v>55.933981991907395</c:v>
                </c:pt>
                <c:pt idx="6763">
                  <c:v>56.210197749733126</c:v>
                </c:pt>
                <c:pt idx="6764">
                  <c:v>56.109770983882456</c:v>
                </c:pt>
                <c:pt idx="6765">
                  <c:v>55.984212641809087</c:v>
                </c:pt>
                <c:pt idx="6766">
                  <c:v>55.984212641809087</c:v>
                </c:pt>
                <c:pt idx="6767">
                  <c:v>55.883746263483268</c:v>
                </c:pt>
                <c:pt idx="6768">
                  <c:v>55.808385053063375</c:v>
                </c:pt>
                <c:pt idx="6769">
                  <c:v>55.733014701303063</c:v>
                </c:pt>
                <c:pt idx="6770">
                  <c:v>55.707888203602813</c:v>
                </c:pt>
                <c:pt idx="6771">
                  <c:v>56.109770983882456</c:v>
                </c:pt>
                <c:pt idx="6772">
                  <c:v>56.159986398216773</c:v>
                </c:pt>
                <c:pt idx="6773">
                  <c:v>56.084661753158557</c:v>
                </c:pt>
                <c:pt idx="6774">
                  <c:v>56.009326951055435</c:v>
                </c:pt>
                <c:pt idx="6775">
                  <c:v>55.959098332562732</c:v>
                </c:pt>
                <c:pt idx="6776">
                  <c:v>55.85862687571445</c:v>
                </c:pt>
                <c:pt idx="6777">
                  <c:v>55.85862687571445</c:v>
                </c:pt>
                <c:pt idx="6778">
                  <c:v>55.758139167594315</c:v>
                </c:pt>
                <c:pt idx="6779">
                  <c:v>55.758139167594315</c:v>
                </c:pt>
                <c:pt idx="6780">
                  <c:v>55.707888203602813</c:v>
                </c:pt>
                <c:pt idx="6781">
                  <c:v>55.657633176793347</c:v>
                </c:pt>
                <c:pt idx="6782">
                  <c:v>55.607374087165915</c:v>
                </c:pt>
                <c:pt idx="6783">
                  <c:v>55.557109919016021</c:v>
                </c:pt>
                <c:pt idx="6784">
                  <c:v>55.582242510943217</c:v>
                </c:pt>
                <c:pt idx="6785">
                  <c:v>55.531976311384348</c:v>
                </c:pt>
                <c:pt idx="6786">
                  <c:v>55.531976311384348</c:v>
                </c:pt>
                <c:pt idx="6787">
                  <c:v>55.531976311384348</c:v>
                </c:pt>
                <c:pt idx="6788">
                  <c:v>55.506841688048169</c:v>
                </c:pt>
                <c:pt idx="6789">
                  <c:v>55.531976311384348</c:v>
                </c:pt>
                <c:pt idx="6790">
                  <c:v>55.481706049007514</c:v>
                </c:pt>
                <c:pt idx="6791">
                  <c:v>55.506841688048169</c:v>
                </c:pt>
                <c:pt idx="6792">
                  <c:v>55.506841688048169</c:v>
                </c:pt>
                <c:pt idx="6793">
                  <c:v>55.531976311384348</c:v>
                </c:pt>
                <c:pt idx="6794">
                  <c:v>55.531976311384348</c:v>
                </c:pt>
                <c:pt idx="6795">
                  <c:v>55.557109919016021</c:v>
                </c:pt>
                <c:pt idx="6796">
                  <c:v>55.607374087165915</c:v>
                </c:pt>
                <c:pt idx="6797">
                  <c:v>55.607374087165915</c:v>
                </c:pt>
                <c:pt idx="6798">
                  <c:v>55.356010586827836</c:v>
                </c:pt>
                <c:pt idx="6799">
                  <c:v>55.054229546961736</c:v>
                </c:pt>
                <c:pt idx="6800">
                  <c:v>55.003917640700763</c:v>
                </c:pt>
                <c:pt idx="6801">
                  <c:v>55.054229546961736</c:v>
                </c:pt>
                <c:pt idx="6802">
                  <c:v>55.104537390404737</c:v>
                </c:pt>
                <c:pt idx="6803">
                  <c:v>55.129690296421749</c:v>
                </c:pt>
                <c:pt idx="6804">
                  <c:v>55.15484117102978</c:v>
                </c:pt>
                <c:pt idx="6805">
                  <c:v>55.205139873132367</c:v>
                </c:pt>
                <c:pt idx="6806">
                  <c:v>55.230287700626917</c:v>
                </c:pt>
                <c:pt idx="6807">
                  <c:v>55.255434512416983</c:v>
                </c:pt>
                <c:pt idx="6808">
                  <c:v>55.280580308502557</c:v>
                </c:pt>
                <c:pt idx="6809">
                  <c:v>55.305725088883648</c:v>
                </c:pt>
                <c:pt idx="6810">
                  <c:v>55.381151304390961</c:v>
                </c:pt>
                <c:pt idx="6811">
                  <c:v>55.381151304390961</c:v>
                </c:pt>
                <c:pt idx="6812">
                  <c:v>55.406292021954073</c:v>
                </c:pt>
                <c:pt idx="6813">
                  <c:v>55.431430708108223</c:v>
                </c:pt>
                <c:pt idx="6814">
                  <c:v>55.506841688048169</c:v>
                </c:pt>
                <c:pt idx="6815">
                  <c:v>55.481706049007514</c:v>
                </c:pt>
                <c:pt idx="6816">
                  <c:v>55.557109919016021</c:v>
                </c:pt>
                <c:pt idx="6817">
                  <c:v>55.456569394262345</c:v>
                </c:pt>
                <c:pt idx="6818">
                  <c:v>55.029074609535741</c:v>
                </c:pt>
                <c:pt idx="6819">
                  <c:v>55.003917640700763</c:v>
                </c:pt>
                <c:pt idx="6820">
                  <c:v>55.003917640700763</c:v>
                </c:pt>
                <c:pt idx="6821">
                  <c:v>55.054229546961736</c:v>
                </c:pt>
                <c:pt idx="6822">
                  <c:v>55.054229546961736</c:v>
                </c:pt>
                <c:pt idx="6823">
                  <c:v>55.129690296421749</c:v>
                </c:pt>
                <c:pt idx="6824">
                  <c:v>55.104537390404737</c:v>
                </c:pt>
                <c:pt idx="6825">
                  <c:v>55.179991029933319</c:v>
                </c:pt>
                <c:pt idx="6826">
                  <c:v>55.205139873132367</c:v>
                </c:pt>
                <c:pt idx="6827">
                  <c:v>55.280580308502557</c:v>
                </c:pt>
                <c:pt idx="6828">
                  <c:v>55.305725088883648</c:v>
                </c:pt>
                <c:pt idx="6829">
                  <c:v>55.356010586827836</c:v>
                </c:pt>
                <c:pt idx="6830">
                  <c:v>55.381151304390961</c:v>
                </c:pt>
                <c:pt idx="6831">
                  <c:v>55.456569394262345</c:v>
                </c:pt>
                <c:pt idx="6832">
                  <c:v>55.003917640700763</c:v>
                </c:pt>
                <c:pt idx="6833">
                  <c:v>54.928441655673382</c:v>
                </c:pt>
                <c:pt idx="6834">
                  <c:v>54.928441655673382</c:v>
                </c:pt>
                <c:pt idx="6835">
                  <c:v>55.003917640700763</c:v>
                </c:pt>
                <c:pt idx="6836">
                  <c:v>55.079384484387731</c:v>
                </c:pt>
                <c:pt idx="6837">
                  <c:v>55.079384484387731</c:v>
                </c:pt>
                <c:pt idx="6838">
                  <c:v>55.179991029933319</c:v>
                </c:pt>
                <c:pt idx="6839">
                  <c:v>55.230287700626917</c:v>
                </c:pt>
                <c:pt idx="6840">
                  <c:v>55.280580308502557</c:v>
                </c:pt>
                <c:pt idx="6841">
                  <c:v>55.330867837855735</c:v>
                </c:pt>
                <c:pt idx="6842">
                  <c:v>55.356010586827836</c:v>
                </c:pt>
                <c:pt idx="6843">
                  <c:v>55.406292021954073</c:v>
                </c:pt>
                <c:pt idx="6844">
                  <c:v>55.305725088883648</c:v>
                </c:pt>
                <c:pt idx="6845">
                  <c:v>54.903280624020439</c:v>
                </c:pt>
                <c:pt idx="6846">
                  <c:v>54.878117560958522</c:v>
                </c:pt>
                <c:pt idx="6847">
                  <c:v>54.903280624020439</c:v>
                </c:pt>
                <c:pt idx="6848">
                  <c:v>54.953600655917342</c:v>
                </c:pt>
                <c:pt idx="6849">
                  <c:v>55.029074609535741</c:v>
                </c:pt>
                <c:pt idx="6850">
                  <c:v>55.104537390404737</c:v>
                </c:pt>
                <c:pt idx="6851">
                  <c:v>55.129690296421749</c:v>
                </c:pt>
                <c:pt idx="6852">
                  <c:v>55.205139873132367</c:v>
                </c:pt>
                <c:pt idx="6853">
                  <c:v>55.255434512416983</c:v>
                </c:pt>
                <c:pt idx="6854">
                  <c:v>55.280580308502557</c:v>
                </c:pt>
                <c:pt idx="6855">
                  <c:v>55.381151304390961</c:v>
                </c:pt>
                <c:pt idx="6856">
                  <c:v>55.15484117102978</c:v>
                </c:pt>
                <c:pt idx="6857">
                  <c:v>54.878117560958522</c:v>
                </c:pt>
                <c:pt idx="6858">
                  <c:v>54.903280624020439</c:v>
                </c:pt>
                <c:pt idx="6859">
                  <c:v>54.953600655917342</c:v>
                </c:pt>
                <c:pt idx="6860">
                  <c:v>55.003917640700763</c:v>
                </c:pt>
                <c:pt idx="6861">
                  <c:v>55.079384484387731</c:v>
                </c:pt>
                <c:pt idx="6862">
                  <c:v>55.104537390404737</c:v>
                </c:pt>
                <c:pt idx="6863">
                  <c:v>55.179991029933319</c:v>
                </c:pt>
                <c:pt idx="6864">
                  <c:v>55.179991029933319</c:v>
                </c:pt>
                <c:pt idx="6865">
                  <c:v>55.280580308502557</c:v>
                </c:pt>
                <c:pt idx="6866">
                  <c:v>55.330867837855735</c:v>
                </c:pt>
                <c:pt idx="6867">
                  <c:v>55.381151304390961</c:v>
                </c:pt>
                <c:pt idx="6868">
                  <c:v>55.305725088883648</c:v>
                </c:pt>
                <c:pt idx="6869">
                  <c:v>54.827790419130189</c:v>
                </c:pt>
                <c:pt idx="6870">
                  <c:v>54.852954497896597</c:v>
                </c:pt>
                <c:pt idx="6871">
                  <c:v>54.903280624020439</c:v>
                </c:pt>
                <c:pt idx="6872">
                  <c:v>54.978759656161287</c:v>
                </c:pt>
                <c:pt idx="6873">
                  <c:v>55.029074609535741</c:v>
                </c:pt>
                <c:pt idx="6874">
                  <c:v>55.104537390404737</c:v>
                </c:pt>
                <c:pt idx="6875">
                  <c:v>55.104537390404737</c:v>
                </c:pt>
                <c:pt idx="6876">
                  <c:v>55.205139873132367</c:v>
                </c:pt>
                <c:pt idx="6877">
                  <c:v>55.230287700626917</c:v>
                </c:pt>
                <c:pt idx="6878">
                  <c:v>55.280580308502557</c:v>
                </c:pt>
                <c:pt idx="6879">
                  <c:v>55.330867837855735</c:v>
                </c:pt>
                <c:pt idx="6880">
                  <c:v>55.305725088883648</c:v>
                </c:pt>
                <c:pt idx="6881">
                  <c:v>54.852954497896597</c:v>
                </c:pt>
                <c:pt idx="6882">
                  <c:v>54.878117560958522</c:v>
                </c:pt>
                <c:pt idx="6883">
                  <c:v>54.953600655917342</c:v>
                </c:pt>
                <c:pt idx="6884">
                  <c:v>55.003917640700763</c:v>
                </c:pt>
                <c:pt idx="6885">
                  <c:v>55.054229546961736</c:v>
                </c:pt>
                <c:pt idx="6886">
                  <c:v>55.129690296421749</c:v>
                </c:pt>
                <c:pt idx="6887">
                  <c:v>55.15484117102978</c:v>
                </c:pt>
                <c:pt idx="6888">
                  <c:v>55.205139873132367</c:v>
                </c:pt>
                <c:pt idx="6889">
                  <c:v>55.330867837855735</c:v>
                </c:pt>
                <c:pt idx="6890">
                  <c:v>55.255434512416983</c:v>
                </c:pt>
                <c:pt idx="6891">
                  <c:v>54.75229107289951</c:v>
                </c:pt>
                <c:pt idx="6892">
                  <c:v>54.852954497896597</c:v>
                </c:pt>
                <c:pt idx="6893">
                  <c:v>54.903280624020439</c:v>
                </c:pt>
                <c:pt idx="6894">
                  <c:v>54.953600655917342</c:v>
                </c:pt>
                <c:pt idx="6895">
                  <c:v>55.054229546961736</c:v>
                </c:pt>
                <c:pt idx="6896">
                  <c:v>55.129690296421749</c:v>
                </c:pt>
                <c:pt idx="6897">
                  <c:v>55.15484117102978</c:v>
                </c:pt>
                <c:pt idx="6898">
                  <c:v>54.67678156962392</c:v>
                </c:pt>
                <c:pt idx="6899">
                  <c:v>54.727121915610638</c:v>
                </c:pt>
                <c:pt idx="6900">
                  <c:v>54.827790419130189</c:v>
                </c:pt>
                <c:pt idx="6901">
                  <c:v>54.928441655673382</c:v>
                </c:pt>
                <c:pt idx="6902">
                  <c:v>55.003917640700763</c:v>
                </c:pt>
                <c:pt idx="6903">
                  <c:v>54.928441655673382</c:v>
                </c:pt>
                <c:pt idx="6904">
                  <c:v>54.550910390567296</c:v>
                </c:pt>
                <c:pt idx="6905">
                  <c:v>54.626436145114738</c:v>
                </c:pt>
                <c:pt idx="6906">
                  <c:v>54.75229107289951</c:v>
                </c:pt>
                <c:pt idx="6907">
                  <c:v>54.827790419130189</c:v>
                </c:pt>
                <c:pt idx="6908">
                  <c:v>54.928441655673382</c:v>
                </c:pt>
                <c:pt idx="6909">
                  <c:v>54.928441655673382</c:v>
                </c:pt>
                <c:pt idx="6910">
                  <c:v>54.550910390567296</c:v>
                </c:pt>
                <c:pt idx="6911">
                  <c:v>54.651609365221574</c:v>
                </c:pt>
                <c:pt idx="6912">
                  <c:v>54.75229107289951</c:v>
                </c:pt>
                <c:pt idx="6913">
                  <c:v>54.878117560958522</c:v>
                </c:pt>
                <c:pt idx="6914">
                  <c:v>54.978759656161287</c:v>
                </c:pt>
                <c:pt idx="6915">
                  <c:v>55.104537390404737</c:v>
                </c:pt>
                <c:pt idx="6916">
                  <c:v>54.500554809013209</c:v>
                </c:pt>
                <c:pt idx="6917">
                  <c:v>54.626436145114738</c:v>
                </c:pt>
                <c:pt idx="6918">
                  <c:v>54.701952758321774</c:v>
                </c:pt>
                <c:pt idx="6919">
                  <c:v>54.777458198779392</c:v>
                </c:pt>
                <c:pt idx="6920">
                  <c:v>54.903280624020439</c:v>
                </c:pt>
                <c:pt idx="6921">
                  <c:v>55.003917640700763</c:v>
                </c:pt>
                <c:pt idx="6922">
                  <c:v>54.928441655673382</c:v>
                </c:pt>
                <c:pt idx="6923">
                  <c:v>54.576086657787599</c:v>
                </c:pt>
                <c:pt idx="6924">
                  <c:v>54.67678156962392</c:v>
                </c:pt>
                <c:pt idx="6925">
                  <c:v>54.802625324659282</c:v>
                </c:pt>
                <c:pt idx="6926">
                  <c:v>54.878117560958522</c:v>
                </c:pt>
                <c:pt idx="6927">
                  <c:v>54.953600655917342</c:v>
                </c:pt>
                <c:pt idx="6928">
                  <c:v>55.079384484387731</c:v>
                </c:pt>
                <c:pt idx="6929">
                  <c:v>54.500554809013209</c:v>
                </c:pt>
                <c:pt idx="6930">
                  <c:v>54.576086657787599</c:v>
                </c:pt>
                <c:pt idx="6931">
                  <c:v>54.701952758321774</c:v>
                </c:pt>
                <c:pt idx="6932">
                  <c:v>54.75229107289951</c:v>
                </c:pt>
                <c:pt idx="6933">
                  <c:v>54.878117560958522</c:v>
                </c:pt>
                <c:pt idx="6934">
                  <c:v>54.978759656161287</c:v>
                </c:pt>
                <c:pt idx="6935">
                  <c:v>54.525733107642502</c:v>
                </c:pt>
                <c:pt idx="6936">
                  <c:v>54.60126190930341</c:v>
                </c:pt>
                <c:pt idx="6937">
                  <c:v>54.651609365221574</c:v>
                </c:pt>
                <c:pt idx="6938">
                  <c:v>54.802625324659282</c:v>
                </c:pt>
                <c:pt idx="6939">
                  <c:v>54.903280624020439</c:v>
                </c:pt>
                <c:pt idx="6940">
                  <c:v>55.003917640700763</c:v>
                </c:pt>
                <c:pt idx="6941">
                  <c:v>54.60126190930341</c:v>
                </c:pt>
                <c:pt idx="6942">
                  <c:v>54.525733107642502</c:v>
                </c:pt>
                <c:pt idx="6943">
                  <c:v>54.651609365221574</c:v>
                </c:pt>
                <c:pt idx="6944">
                  <c:v>54.75229107289951</c:v>
                </c:pt>
                <c:pt idx="6945">
                  <c:v>54.928441655673382</c:v>
                </c:pt>
                <c:pt idx="6946">
                  <c:v>54.928441655673382</c:v>
                </c:pt>
                <c:pt idx="6947">
                  <c:v>54.953600655917342</c:v>
                </c:pt>
                <c:pt idx="6948">
                  <c:v>54.550910390567296</c:v>
                </c:pt>
                <c:pt idx="6949">
                  <c:v>54.651609365221574</c:v>
                </c:pt>
                <c:pt idx="6950">
                  <c:v>54.75229107289951</c:v>
                </c:pt>
                <c:pt idx="6951">
                  <c:v>54.852954497896597</c:v>
                </c:pt>
                <c:pt idx="6952">
                  <c:v>54.928441655673382</c:v>
                </c:pt>
                <c:pt idx="6953">
                  <c:v>55.079384484387731</c:v>
                </c:pt>
                <c:pt idx="6954">
                  <c:v>54.525733107642502</c:v>
                </c:pt>
                <c:pt idx="6955">
                  <c:v>54.60126190930341</c:v>
                </c:pt>
                <c:pt idx="6956">
                  <c:v>54.651609365221574</c:v>
                </c:pt>
                <c:pt idx="6957">
                  <c:v>54.777458198779392</c:v>
                </c:pt>
                <c:pt idx="6958">
                  <c:v>54.878117560958522</c:v>
                </c:pt>
                <c:pt idx="6959">
                  <c:v>54.953600655917342</c:v>
                </c:pt>
                <c:pt idx="6960">
                  <c:v>55.104537390404737</c:v>
                </c:pt>
                <c:pt idx="6961">
                  <c:v>55.003917640700763</c:v>
                </c:pt>
                <c:pt idx="6962">
                  <c:v>54.651609365221574</c:v>
                </c:pt>
                <c:pt idx="6963">
                  <c:v>54.701952758321774</c:v>
                </c:pt>
                <c:pt idx="6964">
                  <c:v>54.802625324659282</c:v>
                </c:pt>
                <c:pt idx="6965">
                  <c:v>54.903280624020439</c:v>
                </c:pt>
                <c:pt idx="6966">
                  <c:v>55.003917640700763</c:v>
                </c:pt>
                <c:pt idx="6967">
                  <c:v>55.079384484387731</c:v>
                </c:pt>
                <c:pt idx="6968">
                  <c:v>55.179991029933319</c:v>
                </c:pt>
                <c:pt idx="6969">
                  <c:v>54.953600655917342</c:v>
                </c:pt>
                <c:pt idx="6970">
                  <c:v>54.651609365221574</c:v>
                </c:pt>
                <c:pt idx="6971">
                  <c:v>54.701952758321774</c:v>
                </c:pt>
                <c:pt idx="6972">
                  <c:v>54.827790419130189</c:v>
                </c:pt>
                <c:pt idx="6973">
                  <c:v>54.903280624020439</c:v>
                </c:pt>
                <c:pt idx="6974">
                  <c:v>55.003917640700763</c:v>
                </c:pt>
                <c:pt idx="6975">
                  <c:v>55.079384484387731</c:v>
                </c:pt>
                <c:pt idx="6976">
                  <c:v>55.15484117102978</c:v>
                </c:pt>
                <c:pt idx="6977">
                  <c:v>54.626436145114738</c:v>
                </c:pt>
                <c:pt idx="6978">
                  <c:v>54.727121915610638</c:v>
                </c:pt>
                <c:pt idx="6979">
                  <c:v>54.802625324659282</c:v>
                </c:pt>
                <c:pt idx="6980">
                  <c:v>54.878117560958522</c:v>
                </c:pt>
                <c:pt idx="6981">
                  <c:v>54.978759656161287</c:v>
                </c:pt>
                <c:pt idx="6982">
                  <c:v>55.079384484387731</c:v>
                </c:pt>
                <c:pt idx="6983">
                  <c:v>54.500554809013209</c:v>
                </c:pt>
                <c:pt idx="6984">
                  <c:v>54.60126190930341</c:v>
                </c:pt>
                <c:pt idx="6985">
                  <c:v>54.701952758321774</c:v>
                </c:pt>
                <c:pt idx="6986">
                  <c:v>54.802625324659282</c:v>
                </c:pt>
                <c:pt idx="6987">
                  <c:v>54.928441655673382</c:v>
                </c:pt>
                <c:pt idx="6988">
                  <c:v>55.029074609535741</c:v>
                </c:pt>
                <c:pt idx="6989">
                  <c:v>54.500554809013209</c:v>
                </c:pt>
                <c:pt idx="6990">
                  <c:v>54.626436145114738</c:v>
                </c:pt>
                <c:pt idx="6991">
                  <c:v>54.75229107289951</c:v>
                </c:pt>
                <c:pt idx="6992">
                  <c:v>54.852954497896597</c:v>
                </c:pt>
                <c:pt idx="6993">
                  <c:v>54.978759656161287</c:v>
                </c:pt>
                <c:pt idx="6994">
                  <c:v>54.450194148936674</c:v>
                </c:pt>
                <c:pt idx="6995">
                  <c:v>54.550910390567296</c:v>
                </c:pt>
                <c:pt idx="6996">
                  <c:v>54.67678156962392</c:v>
                </c:pt>
                <c:pt idx="6997">
                  <c:v>54.75229107289951</c:v>
                </c:pt>
                <c:pt idx="6998">
                  <c:v>54.878117560958522</c:v>
                </c:pt>
                <c:pt idx="6999">
                  <c:v>54.978759656161287</c:v>
                </c:pt>
                <c:pt idx="7000">
                  <c:v>54.475375494679426</c:v>
                </c:pt>
                <c:pt idx="7001">
                  <c:v>54.60126190930341</c:v>
                </c:pt>
                <c:pt idx="7002">
                  <c:v>54.727121915610638</c:v>
                </c:pt>
                <c:pt idx="7003">
                  <c:v>54.827790419130189</c:v>
                </c:pt>
                <c:pt idx="7004">
                  <c:v>54.802625324659282</c:v>
                </c:pt>
                <c:pt idx="7005">
                  <c:v>54.374645033185935</c:v>
                </c:pt>
                <c:pt idx="7006">
                  <c:v>54.550910390567296</c:v>
                </c:pt>
                <c:pt idx="7007">
                  <c:v>54.67678156962392</c:v>
                </c:pt>
                <c:pt idx="7008">
                  <c:v>54.60126190930341</c:v>
                </c:pt>
                <c:pt idx="7009">
                  <c:v>54.374645033185935</c:v>
                </c:pt>
                <c:pt idx="7010">
                  <c:v>54.475375494679426</c:v>
                </c:pt>
                <c:pt idx="7011">
                  <c:v>54.67678156962392</c:v>
                </c:pt>
                <c:pt idx="7012">
                  <c:v>54.122744225172084</c:v>
                </c:pt>
                <c:pt idx="7013">
                  <c:v>54.273898320420571</c:v>
                </c:pt>
                <c:pt idx="7014">
                  <c:v>54.475375494679426</c:v>
                </c:pt>
                <c:pt idx="7015">
                  <c:v>54.021953837113607</c:v>
                </c:pt>
                <c:pt idx="7016">
                  <c:v>54.223518361958689</c:v>
                </c:pt>
                <c:pt idx="7017">
                  <c:v>54.399829426042167</c:v>
                </c:pt>
                <c:pt idx="7018">
                  <c:v>53.921145166374288</c:v>
                </c:pt>
                <c:pt idx="7019">
                  <c:v>54.072351062551817</c:v>
                </c:pt>
                <c:pt idx="7020">
                  <c:v>54.299086776094768</c:v>
                </c:pt>
                <c:pt idx="7021">
                  <c:v>53.870733721073194</c:v>
                </c:pt>
                <c:pt idx="7022">
                  <c:v>54.072351062551817</c:v>
                </c:pt>
                <c:pt idx="7023">
                  <c:v>54.324274216064481</c:v>
                </c:pt>
                <c:pt idx="7024">
                  <c:v>53.820318212954142</c:v>
                </c:pt>
                <c:pt idx="7025">
                  <c:v>54.021953837113607</c:v>
                </c:pt>
                <c:pt idx="7026">
                  <c:v>54.248708849041876</c:v>
                </c:pt>
                <c:pt idx="7027">
                  <c:v>53.870733721073194</c:v>
                </c:pt>
                <c:pt idx="7028">
                  <c:v>54.047152449832716</c:v>
                </c:pt>
                <c:pt idx="7029">
                  <c:v>54.248708849041876</c:v>
                </c:pt>
                <c:pt idx="7030">
                  <c:v>53.820318212954142</c:v>
                </c:pt>
                <c:pt idx="7031">
                  <c:v>54.021953837113607</c:v>
                </c:pt>
                <c:pt idx="7032">
                  <c:v>54.248708849041876</c:v>
                </c:pt>
                <c:pt idx="7033">
                  <c:v>53.845526982718148</c:v>
                </c:pt>
                <c:pt idx="7034">
                  <c:v>54.047152449832716</c:v>
                </c:pt>
                <c:pt idx="7035">
                  <c:v>54.223518361958689</c:v>
                </c:pt>
                <c:pt idx="7036">
                  <c:v>53.845526982718148</c:v>
                </c:pt>
                <c:pt idx="7037">
                  <c:v>54.097548659566442</c:v>
                </c:pt>
                <c:pt idx="7038">
                  <c:v>53.769898642017111</c:v>
                </c:pt>
                <c:pt idx="7039">
                  <c:v>53.921145166374288</c:v>
                </c:pt>
                <c:pt idx="7040">
                  <c:v>54.122744225172084</c:v>
                </c:pt>
                <c:pt idx="7041">
                  <c:v>53.643830416289219</c:v>
                </c:pt>
                <c:pt idx="7042">
                  <c:v>53.921145166374288</c:v>
                </c:pt>
                <c:pt idx="7043">
                  <c:v>54.147939790777713</c:v>
                </c:pt>
                <c:pt idx="7044">
                  <c:v>53.719475008262123</c:v>
                </c:pt>
                <c:pt idx="7045">
                  <c:v>53.971551533152926</c:v>
                </c:pt>
                <c:pt idx="7046">
                  <c:v>54.173133324974366</c:v>
                </c:pt>
                <c:pt idx="7047">
                  <c:v>53.74468682513961</c:v>
                </c:pt>
                <c:pt idx="7048">
                  <c:v>53.996753192985516</c:v>
                </c:pt>
                <c:pt idx="7049">
                  <c:v>54.223518361958689</c:v>
                </c:pt>
                <c:pt idx="7050">
                  <c:v>53.870733721073194</c:v>
                </c:pt>
                <c:pt idx="7051">
                  <c:v>54.047152449832716</c:v>
                </c:pt>
                <c:pt idx="7052">
                  <c:v>54.021953837113607</c:v>
                </c:pt>
                <c:pt idx="7053">
                  <c:v>53.845526982718148</c:v>
                </c:pt>
                <c:pt idx="7054">
                  <c:v>54.047152449832716</c:v>
                </c:pt>
                <c:pt idx="7055">
                  <c:v>53.719475008262123</c:v>
                </c:pt>
                <c:pt idx="7056">
                  <c:v>53.870733721073194</c:v>
                </c:pt>
                <c:pt idx="7057">
                  <c:v>54.097548659566442</c:v>
                </c:pt>
                <c:pt idx="7058">
                  <c:v>53.719475008262123</c:v>
                </c:pt>
                <c:pt idx="7059">
                  <c:v>53.895939443723741</c:v>
                </c:pt>
                <c:pt idx="7060">
                  <c:v>54.097548659566442</c:v>
                </c:pt>
                <c:pt idx="7061">
                  <c:v>53.74468682513961</c:v>
                </c:pt>
                <c:pt idx="7062">
                  <c:v>53.996753192985516</c:v>
                </c:pt>
                <c:pt idx="7063">
                  <c:v>54.198325843466534</c:v>
                </c:pt>
                <c:pt idx="7064">
                  <c:v>53.769898642017111</c:v>
                </c:pt>
                <c:pt idx="7065">
                  <c:v>53.971551533152926</c:v>
                </c:pt>
                <c:pt idx="7066">
                  <c:v>54.198325843466534</c:v>
                </c:pt>
                <c:pt idx="7067">
                  <c:v>53.820318212954142</c:v>
                </c:pt>
                <c:pt idx="7068">
                  <c:v>54.047152449832716</c:v>
                </c:pt>
                <c:pt idx="7069">
                  <c:v>54.248708849041876</c:v>
                </c:pt>
                <c:pt idx="7070">
                  <c:v>53.820318212954142</c:v>
                </c:pt>
                <c:pt idx="7071">
                  <c:v>54.021953837113607</c:v>
                </c:pt>
                <c:pt idx="7072">
                  <c:v>54.248708849041876</c:v>
                </c:pt>
                <c:pt idx="7073">
                  <c:v>53.870733721073194</c:v>
                </c:pt>
                <c:pt idx="7074">
                  <c:v>54.097548659566442</c:v>
                </c:pt>
                <c:pt idx="7075">
                  <c:v>54.097548659566442</c:v>
                </c:pt>
                <c:pt idx="7076">
                  <c:v>53.895939443723741</c:v>
                </c:pt>
                <c:pt idx="7077">
                  <c:v>54.097548659566442</c:v>
                </c:pt>
                <c:pt idx="7078">
                  <c:v>53.921145166374288</c:v>
                </c:pt>
                <c:pt idx="7079">
                  <c:v>53.895939443723741</c:v>
                </c:pt>
                <c:pt idx="7080">
                  <c:v>54.173133324974366</c:v>
                </c:pt>
                <c:pt idx="7081">
                  <c:v>53.74468682513961</c:v>
                </c:pt>
                <c:pt idx="7082">
                  <c:v>53.94634885761586</c:v>
                </c:pt>
                <c:pt idx="7083">
                  <c:v>54.147939790777713</c:v>
                </c:pt>
                <c:pt idx="7084">
                  <c:v>53.74468682513961</c:v>
                </c:pt>
                <c:pt idx="7085">
                  <c:v>53.94634885761586</c:v>
                </c:pt>
                <c:pt idx="7086">
                  <c:v>54.173133324974366</c:v>
                </c:pt>
                <c:pt idx="7087">
                  <c:v>53.74468682513961</c:v>
                </c:pt>
                <c:pt idx="7088">
                  <c:v>53.94634885761586</c:v>
                </c:pt>
                <c:pt idx="7089">
                  <c:v>54.147939790777713</c:v>
                </c:pt>
                <c:pt idx="7090">
                  <c:v>53.769898642017111</c:v>
                </c:pt>
                <c:pt idx="7091">
                  <c:v>53.971551533152926</c:v>
                </c:pt>
                <c:pt idx="7092">
                  <c:v>54.223518361958689</c:v>
                </c:pt>
                <c:pt idx="7093">
                  <c:v>53.74468682513961</c:v>
                </c:pt>
                <c:pt idx="7094">
                  <c:v>53.996753192985516</c:v>
                </c:pt>
                <c:pt idx="7095">
                  <c:v>54.248708849041876</c:v>
                </c:pt>
                <c:pt idx="7096">
                  <c:v>53.795109443190114</c:v>
                </c:pt>
                <c:pt idx="7097">
                  <c:v>54.021953837113607</c:v>
                </c:pt>
                <c:pt idx="7098">
                  <c:v>54.223518361958689</c:v>
                </c:pt>
                <c:pt idx="7099">
                  <c:v>53.795109443190114</c:v>
                </c:pt>
                <c:pt idx="7100">
                  <c:v>53.996753192985516</c:v>
                </c:pt>
                <c:pt idx="7101">
                  <c:v>54.273898320420571</c:v>
                </c:pt>
                <c:pt idx="7102">
                  <c:v>53.870733721073194</c:v>
                </c:pt>
                <c:pt idx="7103">
                  <c:v>54.047152449832716</c:v>
                </c:pt>
                <c:pt idx="7104">
                  <c:v>54.299086776094768</c:v>
                </c:pt>
                <c:pt idx="7105">
                  <c:v>53.870733721073194</c:v>
                </c:pt>
                <c:pt idx="7106">
                  <c:v>54.072351062551817</c:v>
                </c:pt>
                <c:pt idx="7107">
                  <c:v>54.299086776094768</c:v>
                </c:pt>
                <c:pt idx="7108">
                  <c:v>53.921145166374288</c:v>
                </c:pt>
                <c:pt idx="7109">
                  <c:v>54.122744225172084</c:v>
                </c:pt>
                <c:pt idx="7110">
                  <c:v>54.173133324974366</c:v>
                </c:pt>
                <c:pt idx="7111">
                  <c:v>53.870733721073194</c:v>
                </c:pt>
                <c:pt idx="7112">
                  <c:v>54.122744225172084</c:v>
                </c:pt>
                <c:pt idx="7113">
                  <c:v>53.94634885761586</c:v>
                </c:pt>
                <c:pt idx="7114">
                  <c:v>53.94634885761586</c:v>
                </c:pt>
                <c:pt idx="7115">
                  <c:v>54.147939790777713</c:v>
                </c:pt>
                <c:pt idx="7116">
                  <c:v>53.820318212954142</c:v>
                </c:pt>
                <c:pt idx="7117">
                  <c:v>53.921145166374288</c:v>
                </c:pt>
                <c:pt idx="7118">
                  <c:v>54.122744225172084</c:v>
                </c:pt>
                <c:pt idx="7119">
                  <c:v>53.795109443190114</c:v>
                </c:pt>
                <c:pt idx="7120">
                  <c:v>53.94634885761586</c:v>
                </c:pt>
                <c:pt idx="7121">
                  <c:v>54.147939790777713</c:v>
                </c:pt>
                <c:pt idx="7122">
                  <c:v>53.694261159975646</c:v>
                </c:pt>
                <c:pt idx="7123">
                  <c:v>53.94634885761586</c:v>
                </c:pt>
                <c:pt idx="7124">
                  <c:v>54.173133324974366</c:v>
                </c:pt>
                <c:pt idx="7125">
                  <c:v>53.719475008262123</c:v>
                </c:pt>
                <c:pt idx="7126">
                  <c:v>53.996753192985516</c:v>
                </c:pt>
                <c:pt idx="7127">
                  <c:v>54.198325843466534</c:v>
                </c:pt>
                <c:pt idx="7128">
                  <c:v>53.719475008262123</c:v>
                </c:pt>
                <c:pt idx="7129">
                  <c:v>53.971551533152926</c:v>
                </c:pt>
                <c:pt idx="7130">
                  <c:v>54.248708849041876</c:v>
                </c:pt>
                <c:pt idx="7131">
                  <c:v>53.769898642017111</c:v>
                </c:pt>
                <c:pt idx="7132">
                  <c:v>54.021953837113607</c:v>
                </c:pt>
                <c:pt idx="7133">
                  <c:v>54.248708849041876</c:v>
                </c:pt>
                <c:pt idx="7134">
                  <c:v>53.795109443190114</c:v>
                </c:pt>
                <c:pt idx="7135">
                  <c:v>54.021953837113607</c:v>
                </c:pt>
                <c:pt idx="7136">
                  <c:v>54.248708849041876</c:v>
                </c:pt>
                <c:pt idx="7137">
                  <c:v>53.820318212954142</c:v>
                </c:pt>
                <c:pt idx="7138">
                  <c:v>54.072351062551817</c:v>
                </c:pt>
                <c:pt idx="7139">
                  <c:v>54.273898320420571</c:v>
                </c:pt>
                <c:pt idx="7140">
                  <c:v>53.870733721073194</c:v>
                </c:pt>
                <c:pt idx="7141">
                  <c:v>54.047152449832716</c:v>
                </c:pt>
                <c:pt idx="7142">
                  <c:v>54.198325843466534</c:v>
                </c:pt>
                <c:pt idx="7143">
                  <c:v>53.845526982718148</c:v>
                </c:pt>
                <c:pt idx="7144">
                  <c:v>54.072351062551817</c:v>
                </c:pt>
                <c:pt idx="7145">
                  <c:v>53.694261159975646</c:v>
                </c:pt>
                <c:pt idx="7146">
                  <c:v>53.895939443723741</c:v>
                </c:pt>
                <c:pt idx="7147">
                  <c:v>54.147939790777713</c:v>
                </c:pt>
                <c:pt idx="7148">
                  <c:v>53.719475008262123</c:v>
                </c:pt>
                <c:pt idx="7149">
                  <c:v>53.971551533152926</c:v>
                </c:pt>
                <c:pt idx="7150">
                  <c:v>54.198325843466534</c:v>
                </c:pt>
                <c:pt idx="7151">
                  <c:v>53.719475008262123</c:v>
                </c:pt>
                <c:pt idx="7152">
                  <c:v>53.971551533152926</c:v>
                </c:pt>
                <c:pt idx="7153">
                  <c:v>54.173133324974366</c:v>
                </c:pt>
                <c:pt idx="7154">
                  <c:v>53.795109443190114</c:v>
                </c:pt>
                <c:pt idx="7155">
                  <c:v>54.021953837113607</c:v>
                </c:pt>
                <c:pt idx="7156">
                  <c:v>54.299086776094768</c:v>
                </c:pt>
                <c:pt idx="7157">
                  <c:v>53.795109443190114</c:v>
                </c:pt>
                <c:pt idx="7158">
                  <c:v>54.047152449832716</c:v>
                </c:pt>
                <c:pt idx="7159">
                  <c:v>54.223518361958689</c:v>
                </c:pt>
                <c:pt idx="7160">
                  <c:v>53.820318212954142</c:v>
                </c:pt>
                <c:pt idx="7161">
                  <c:v>54.097548659566442</c:v>
                </c:pt>
                <c:pt idx="7162">
                  <c:v>54.097548659566442</c:v>
                </c:pt>
                <c:pt idx="7163">
                  <c:v>53.845526982718148</c:v>
                </c:pt>
                <c:pt idx="7164">
                  <c:v>54.097548659566442</c:v>
                </c:pt>
                <c:pt idx="7165">
                  <c:v>53.870733721073194</c:v>
                </c:pt>
                <c:pt idx="7166">
                  <c:v>53.895939443723741</c:v>
                </c:pt>
                <c:pt idx="7167">
                  <c:v>54.147939790777713</c:v>
                </c:pt>
                <c:pt idx="7168">
                  <c:v>53.769898642017111</c:v>
                </c:pt>
                <c:pt idx="7169">
                  <c:v>53.94634885761586</c:v>
                </c:pt>
                <c:pt idx="7170">
                  <c:v>54.122744225172084</c:v>
                </c:pt>
                <c:pt idx="7171">
                  <c:v>53.795109443190114</c:v>
                </c:pt>
                <c:pt idx="7172">
                  <c:v>53.996753192985516</c:v>
                </c:pt>
                <c:pt idx="7173">
                  <c:v>54.223518361958689</c:v>
                </c:pt>
                <c:pt idx="7174">
                  <c:v>53.74468682513961</c:v>
                </c:pt>
                <c:pt idx="7175">
                  <c:v>53.94634885761586</c:v>
                </c:pt>
                <c:pt idx="7176">
                  <c:v>54.198325843466534</c:v>
                </c:pt>
                <c:pt idx="7177">
                  <c:v>53.719475008262123</c:v>
                </c:pt>
                <c:pt idx="7178">
                  <c:v>53.996753192985516</c:v>
                </c:pt>
                <c:pt idx="7179">
                  <c:v>54.198325843466534</c:v>
                </c:pt>
                <c:pt idx="7180">
                  <c:v>53.74468682513961</c:v>
                </c:pt>
                <c:pt idx="7181">
                  <c:v>53.94634885761586</c:v>
                </c:pt>
                <c:pt idx="7182">
                  <c:v>54.173133324974366</c:v>
                </c:pt>
                <c:pt idx="7183">
                  <c:v>53.74468682513961</c:v>
                </c:pt>
                <c:pt idx="7184">
                  <c:v>53.996753192985516</c:v>
                </c:pt>
                <c:pt idx="7185">
                  <c:v>54.223518361958689</c:v>
                </c:pt>
                <c:pt idx="7186">
                  <c:v>53.769898642017111</c:v>
                </c:pt>
                <c:pt idx="7187">
                  <c:v>53.971551533152926</c:v>
                </c:pt>
                <c:pt idx="7188">
                  <c:v>54.173133324974366</c:v>
                </c:pt>
                <c:pt idx="7189">
                  <c:v>53.795109443190114</c:v>
                </c:pt>
                <c:pt idx="7190">
                  <c:v>53.996753192985516</c:v>
                </c:pt>
                <c:pt idx="7191">
                  <c:v>53.820318212954142</c:v>
                </c:pt>
                <c:pt idx="7192">
                  <c:v>53.820318212954142</c:v>
                </c:pt>
                <c:pt idx="7193">
                  <c:v>54.122744225172084</c:v>
                </c:pt>
                <c:pt idx="7194">
                  <c:v>53.669046295984678</c:v>
                </c:pt>
                <c:pt idx="7195">
                  <c:v>53.971551533152926</c:v>
                </c:pt>
                <c:pt idx="7196">
                  <c:v>54.198325843466534</c:v>
                </c:pt>
                <c:pt idx="7197">
                  <c:v>53.74468682513961</c:v>
                </c:pt>
                <c:pt idx="7198">
                  <c:v>53.971551533152926</c:v>
                </c:pt>
                <c:pt idx="7199">
                  <c:v>53.618613520889284</c:v>
                </c:pt>
                <c:pt idx="7200">
                  <c:v>53.845526982718148</c:v>
                </c:pt>
                <c:pt idx="7201">
                  <c:v>54.122744225172084</c:v>
                </c:pt>
                <c:pt idx="7202">
                  <c:v>53.694261159975646</c:v>
                </c:pt>
                <c:pt idx="7203">
                  <c:v>53.94634885761586</c:v>
                </c:pt>
                <c:pt idx="7204">
                  <c:v>53.568175667271412</c:v>
                </c:pt>
                <c:pt idx="7205">
                  <c:v>53.820318212954142</c:v>
                </c:pt>
                <c:pt idx="7206">
                  <c:v>54.047152449832716</c:v>
                </c:pt>
                <c:pt idx="7207">
                  <c:v>53.618613520889284</c:v>
                </c:pt>
                <c:pt idx="7208">
                  <c:v>53.94634885761586</c:v>
                </c:pt>
                <c:pt idx="7209">
                  <c:v>53.542955724757988</c:v>
                </c:pt>
                <c:pt idx="7210">
                  <c:v>53.820318212954142</c:v>
                </c:pt>
                <c:pt idx="7211">
                  <c:v>54.097548659566442</c:v>
                </c:pt>
                <c:pt idx="7212">
                  <c:v>53.618613520889284</c:v>
                </c:pt>
                <c:pt idx="7213">
                  <c:v>53.921145166374288</c:v>
                </c:pt>
                <c:pt idx="7214">
                  <c:v>53.467288787286286</c:v>
                </c:pt>
                <c:pt idx="7215">
                  <c:v>53.820318212954142</c:v>
                </c:pt>
                <c:pt idx="7216">
                  <c:v>54.047152449832716</c:v>
                </c:pt>
                <c:pt idx="7217">
                  <c:v>53.618613520889284</c:v>
                </c:pt>
                <c:pt idx="7218">
                  <c:v>53.895939443723741</c:v>
                </c:pt>
                <c:pt idx="7219">
                  <c:v>53.517734766540073</c:v>
                </c:pt>
                <c:pt idx="7220">
                  <c:v>53.769898642017111</c:v>
                </c:pt>
                <c:pt idx="7221">
                  <c:v>54.047152449832716</c:v>
                </c:pt>
                <c:pt idx="7222">
                  <c:v>53.593395609784828</c:v>
                </c:pt>
                <c:pt idx="7223">
                  <c:v>53.870733721073194</c:v>
                </c:pt>
                <c:pt idx="7224">
                  <c:v>53.517734766540073</c:v>
                </c:pt>
                <c:pt idx="7225">
                  <c:v>53.769898642017111</c:v>
                </c:pt>
                <c:pt idx="7226">
                  <c:v>54.021953837113607</c:v>
                </c:pt>
                <c:pt idx="7227">
                  <c:v>53.593395609784828</c:v>
                </c:pt>
                <c:pt idx="7228">
                  <c:v>53.845526982718148</c:v>
                </c:pt>
                <c:pt idx="7229">
                  <c:v>53.795109443190114</c:v>
                </c:pt>
                <c:pt idx="7230">
                  <c:v>53.74468682513961</c:v>
                </c:pt>
                <c:pt idx="7231">
                  <c:v>53.971551533152926</c:v>
                </c:pt>
                <c:pt idx="7232">
                  <c:v>53.593395609784828</c:v>
                </c:pt>
                <c:pt idx="7233">
                  <c:v>53.820318212954142</c:v>
                </c:pt>
                <c:pt idx="7234">
                  <c:v>53.971551533152926</c:v>
                </c:pt>
                <c:pt idx="7235">
                  <c:v>53.719475008262123</c:v>
                </c:pt>
                <c:pt idx="7236">
                  <c:v>53.971551533152926</c:v>
                </c:pt>
                <c:pt idx="7237">
                  <c:v>53.568175667271412</c:v>
                </c:pt>
                <c:pt idx="7238">
                  <c:v>53.769898642017111</c:v>
                </c:pt>
                <c:pt idx="7239">
                  <c:v>53.996753192985516</c:v>
                </c:pt>
                <c:pt idx="7240">
                  <c:v>53.694261159975646</c:v>
                </c:pt>
                <c:pt idx="7241">
                  <c:v>53.94634885761586</c:v>
                </c:pt>
                <c:pt idx="7242">
                  <c:v>53.517734766540073</c:v>
                </c:pt>
                <c:pt idx="7243">
                  <c:v>53.845526982718148</c:v>
                </c:pt>
                <c:pt idx="7244">
                  <c:v>53.895939443723741</c:v>
                </c:pt>
                <c:pt idx="7245">
                  <c:v>53.719475008262123</c:v>
                </c:pt>
                <c:pt idx="7246">
                  <c:v>53.94634885761586</c:v>
                </c:pt>
                <c:pt idx="7247">
                  <c:v>53.568175667271412</c:v>
                </c:pt>
                <c:pt idx="7248">
                  <c:v>53.820318212954142</c:v>
                </c:pt>
                <c:pt idx="7249">
                  <c:v>53.542955724757988</c:v>
                </c:pt>
                <c:pt idx="7250">
                  <c:v>53.719475008262123</c:v>
                </c:pt>
                <c:pt idx="7251">
                  <c:v>53.996753192985516</c:v>
                </c:pt>
                <c:pt idx="7252">
                  <c:v>53.517734766540073</c:v>
                </c:pt>
                <c:pt idx="7253">
                  <c:v>53.845526982718148</c:v>
                </c:pt>
                <c:pt idx="7254">
                  <c:v>53.492511776913176</c:v>
                </c:pt>
                <c:pt idx="7255">
                  <c:v>53.769898642017111</c:v>
                </c:pt>
                <c:pt idx="7256">
                  <c:v>53.391611692769672</c:v>
                </c:pt>
                <c:pt idx="7257">
                  <c:v>53.618613520889284</c:v>
                </c:pt>
                <c:pt idx="7258">
                  <c:v>53.416837729510036</c:v>
                </c:pt>
                <c:pt idx="7259">
                  <c:v>53.618613520889284</c:v>
                </c:pt>
                <c:pt idx="7260">
                  <c:v>53.795109443190114</c:v>
                </c:pt>
                <c:pt idx="7261">
                  <c:v>53.492511776913176</c:v>
                </c:pt>
                <c:pt idx="7262">
                  <c:v>53.820318212954142</c:v>
                </c:pt>
                <c:pt idx="7263">
                  <c:v>53.492511776913176</c:v>
                </c:pt>
                <c:pt idx="7264">
                  <c:v>53.769898642017111</c:v>
                </c:pt>
                <c:pt idx="7265">
                  <c:v>53.442063766250399</c:v>
                </c:pt>
                <c:pt idx="7266">
                  <c:v>53.694261159975646</c:v>
                </c:pt>
                <c:pt idx="7267">
                  <c:v>53.391611692769672</c:v>
                </c:pt>
                <c:pt idx="7268">
                  <c:v>53.618613520889284</c:v>
                </c:pt>
                <c:pt idx="7269">
                  <c:v>53.315924441208146</c:v>
                </c:pt>
                <c:pt idx="7270">
                  <c:v>53.366383624620319</c:v>
                </c:pt>
                <c:pt idx="7271">
                  <c:v>53.391611692769672</c:v>
                </c:pt>
                <c:pt idx="7272">
                  <c:v>53.013076911626399</c:v>
                </c:pt>
                <c:pt idx="7273">
                  <c:v>53.315924441208146</c:v>
                </c:pt>
                <c:pt idx="7274">
                  <c:v>53.088803775663074</c:v>
                </c:pt>
                <c:pt idx="7275">
                  <c:v>53.391611692769672</c:v>
                </c:pt>
                <c:pt idx="7276">
                  <c:v>53.013076911626399</c:v>
                </c:pt>
                <c:pt idx="7277">
                  <c:v>53.391611692769672</c:v>
                </c:pt>
                <c:pt idx="7278">
                  <c:v>53.11404301656183</c:v>
                </c:pt>
                <c:pt idx="7279">
                  <c:v>53.442063766250399</c:v>
                </c:pt>
                <c:pt idx="7280">
                  <c:v>53.11404301656183</c:v>
                </c:pt>
                <c:pt idx="7281">
                  <c:v>53.492511776913176</c:v>
                </c:pt>
                <c:pt idx="7282">
                  <c:v>53.164520482654844</c:v>
                </c:pt>
                <c:pt idx="7283">
                  <c:v>53.11404301656183</c:v>
                </c:pt>
                <c:pt idx="7284">
                  <c:v>53.240227032601702</c:v>
                </c:pt>
                <c:pt idx="7285">
                  <c:v>52.937339890544813</c:v>
                </c:pt>
                <c:pt idx="7286">
                  <c:v>53.290693325945313</c:v>
                </c:pt>
                <c:pt idx="7287">
                  <c:v>52.987832592205194</c:v>
                </c:pt>
                <c:pt idx="7288">
                  <c:v>53.290693325945313</c:v>
                </c:pt>
                <c:pt idx="7289">
                  <c:v>53.038320215343113</c:v>
                </c:pt>
                <c:pt idx="7290">
                  <c:v>53.391611692769672</c:v>
                </c:pt>
                <c:pt idx="7291">
                  <c:v>53.038320215343113</c:v>
                </c:pt>
                <c:pt idx="7292">
                  <c:v>53.416837729510036</c:v>
                </c:pt>
                <c:pt idx="7293">
                  <c:v>53.11404301656183</c:v>
                </c:pt>
                <c:pt idx="7294">
                  <c:v>52.987832592205194</c:v>
                </c:pt>
                <c:pt idx="7295">
                  <c:v>53.164520482654844</c:v>
                </c:pt>
                <c:pt idx="7296">
                  <c:v>52.886844141770951</c:v>
                </c:pt>
                <c:pt idx="7297">
                  <c:v>53.290693325945313</c:v>
                </c:pt>
                <c:pt idx="7298">
                  <c:v>52.987832592205194</c:v>
                </c:pt>
                <c:pt idx="7299">
                  <c:v>53.290693325945313</c:v>
                </c:pt>
                <c:pt idx="7300">
                  <c:v>53.088803775663074</c:v>
                </c:pt>
                <c:pt idx="7301">
                  <c:v>53.467288787286286</c:v>
                </c:pt>
                <c:pt idx="7302">
                  <c:v>53.088803775663074</c:v>
                </c:pt>
                <c:pt idx="7303">
                  <c:v>52.836343314474647</c:v>
                </c:pt>
                <c:pt idx="7304">
                  <c:v>53.240227032601702</c:v>
                </c:pt>
                <c:pt idx="7305">
                  <c:v>52.912092524010127</c:v>
                </c:pt>
                <c:pt idx="7306">
                  <c:v>53.265460179273511</c:v>
                </c:pt>
                <c:pt idx="7307">
                  <c:v>52.987832592205194</c:v>
                </c:pt>
                <c:pt idx="7308">
                  <c:v>53.366383624620319</c:v>
                </c:pt>
                <c:pt idx="7309">
                  <c:v>53.063562503355342</c:v>
                </c:pt>
                <c:pt idx="7310">
                  <c:v>52.811090869417505</c:v>
                </c:pt>
                <c:pt idx="7311">
                  <c:v>53.189756676440126</c:v>
                </c:pt>
                <c:pt idx="7312">
                  <c:v>52.861593728122799</c:v>
                </c:pt>
                <c:pt idx="7313">
                  <c:v>53.265460179273511</c:v>
                </c:pt>
                <c:pt idx="7314">
                  <c:v>52.987832592205194</c:v>
                </c:pt>
                <c:pt idx="7315">
                  <c:v>52.78583740865588</c:v>
                </c:pt>
                <c:pt idx="7316">
                  <c:v>53.063562503355342</c:v>
                </c:pt>
                <c:pt idx="7317">
                  <c:v>52.811090869417505</c:v>
                </c:pt>
                <c:pt idx="7318">
                  <c:v>53.189756676440126</c:v>
                </c:pt>
                <c:pt idx="7319">
                  <c:v>52.912092524010127</c:v>
                </c:pt>
                <c:pt idx="7320">
                  <c:v>53.214992870225402</c:v>
                </c:pt>
                <c:pt idx="7321">
                  <c:v>53.063562503355342</c:v>
                </c:pt>
                <c:pt idx="7322">
                  <c:v>52.71007194784854</c:v>
                </c:pt>
                <c:pt idx="7323">
                  <c:v>53.11404301656183</c:v>
                </c:pt>
                <c:pt idx="7324">
                  <c:v>52.861593728122799</c:v>
                </c:pt>
                <c:pt idx="7325">
                  <c:v>53.240227032601702</c:v>
                </c:pt>
                <c:pt idx="7326">
                  <c:v>52.937339890544813</c:v>
                </c:pt>
                <c:pt idx="7327">
                  <c:v>52.735328455723632</c:v>
                </c:pt>
                <c:pt idx="7328">
                  <c:v>53.139282257460579</c:v>
                </c:pt>
                <c:pt idx="7329">
                  <c:v>52.811090869417505</c:v>
                </c:pt>
                <c:pt idx="7330">
                  <c:v>53.189756676440126</c:v>
                </c:pt>
                <c:pt idx="7331">
                  <c:v>52.962587257079491</c:v>
                </c:pt>
                <c:pt idx="7332">
                  <c:v>52.65955486928037</c:v>
                </c:pt>
                <c:pt idx="7333">
                  <c:v>53.088803775663074</c:v>
                </c:pt>
                <c:pt idx="7334">
                  <c:v>52.78583740865588</c:v>
                </c:pt>
                <c:pt idx="7335">
                  <c:v>53.214992870225402</c:v>
                </c:pt>
                <c:pt idx="7336">
                  <c:v>52.886844141770951</c:v>
                </c:pt>
                <c:pt idx="7337">
                  <c:v>53.189756676440126</c:v>
                </c:pt>
                <c:pt idx="7338">
                  <c:v>53.038320215343113</c:v>
                </c:pt>
                <c:pt idx="7339">
                  <c:v>52.71007194784854</c:v>
                </c:pt>
                <c:pt idx="7340">
                  <c:v>53.11404301656183</c:v>
                </c:pt>
                <c:pt idx="7341">
                  <c:v>52.836343314474647</c:v>
                </c:pt>
                <c:pt idx="7342">
                  <c:v>53.214992870225402</c:v>
                </c:pt>
                <c:pt idx="7343">
                  <c:v>52.937339890544813</c:v>
                </c:pt>
                <c:pt idx="7344">
                  <c:v>53.315924441208146</c:v>
                </c:pt>
                <c:pt idx="7345">
                  <c:v>53.038320215343113</c:v>
                </c:pt>
                <c:pt idx="7346">
                  <c:v>52.78583740865588</c:v>
                </c:pt>
                <c:pt idx="7347">
                  <c:v>53.139282257460579</c:v>
                </c:pt>
                <c:pt idx="7348">
                  <c:v>52.836343314474647</c:v>
                </c:pt>
                <c:pt idx="7349">
                  <c:v>53.240227032601702</c:v>
                </c:pt>
                <c:pt idx="7350">
                  <c:v>52.886844141770951</c:v>
                </c:pt>
                <c:pt idx="7351">
                  <c:v>53.290693325945313</c:v>
                </c:pt>
                <c:pt idx="7352">
                  <c:v>53.038320215343113</c:v>
                </c:pt>
                <c:pt idx="7353">
                  <c:v>53.391611692769672</c:v>
                </c:pt>
                <c:pt idx="7354">
                  <c:v>53.063562503355342</c:v>
                </c:pt>
                <c:pt idx="7355">
                  <c:v>52.937339890544813</c:v>
                </c:pt>
                <c:pt idx="7356">
                  <c:v>53.240227032601702</c:v>
                </c:pt>
                <c:pt idx="7357">
                  <c:v>52.836343314474647</c:v>
                </c:pt>
                <c:pt idx="7358">
                  <c:v>53.265460179273511</c:v>
                </c:pt>
                <c:pt idx="7359">
                  <c:v>52.962587257079491</c:v>
                </c:pt>
                <c:pt idx="7360">
                  <c:v>53.366383624620319</c:v>
                </c:pt>
                <c:pt idx="7361">
                  <c:v>53.038320215343113</c:v>
                </c:pt>
                <c:pt idx="7362">
                  <c:v>52.78583740865588</c:v>
                </c:pt>
                <c:pt idx="7363">
                  <c:v>53.164520482654844</c:v>
                </c:pt>
                <c:pt idx="7364">
                  <c:v>52.861593728122799</c:v>
                </c:pt>
                <c:pt idx="7365">
                  <c:v>53.240227032601702</c:v>
                </c:pt>
                <c:pt idx="7366">
                  <c:v>53.013076911626399</c:v>
                </c:pt>
                <c:pt idx="7367">
                  <c:v>52.71007194784854</c:v>
                </c:pt>
                <c:pt idx="7368">
                  <c:v>53.11404301656183</c:v>
                </c:pt>
                <c:pt idx="7369">
                  <c:v>52.861593728122799</c:v>
                </c:pt>
                <c:pt idx="7370">
                  <c:v>52.558509539394635</c:v>
                </c:pt>
                <c:pt idx="7371">
                  <c:v>52.987832592205194</c:v>
                </c:pt>
                <c:pt idx="7372">
                  <c:v>52.735328455723632</c:v>
                </c:pt>
                <c:pt idx="7373">
                  <c:v>52.507980272372578</c:v>
                </c:pt>
                <c:pt idx="7374">
                  <c:v>52.912092524010127</c:v>
                </c:pt>
                <c:pt idx="7375">
                  <c:v>52.684813408564466</c:v>
                </c:pt>
                <c:pt idx="7376">
                  <c:v>52.457445926828058</c:v>
                </c:pt>
                <c:pt idx="7377">
                  <c:v>52.861593728122799</c:v>
                </c:pt>
                <c:pt idx="7378">
                  <c:v>52.65955486928037</c:v>
                </c:pt>
                <c:pt idx="7379">
                  <c:v>52.381637806432089</c:v>
                </c:pt>
                <c:pt idx="7380">
                  <c:v>52.861593728122799</c:v>
                </c:pt>
                <c:pt idx="7381">
                  <c:v>52.634295314291805</c:v>
                </c:pt>
                <c:pt idx="7382">
                  <c:v>52.406908534170071</c:v>
                </c:pt>
                <c:pt idx="7383">
                  <c:v>52.861593728122799</c:v>
                </c:pt>
                <c:pt idx="7384">
                  <c:v>52.65955486928037</c:v>
                </c:pt>
                <c:pt idx="7385">
                  <c:v>52.406908534170071</c:v>
                </c:pt>
                <c:pt idx="7386">
                  <c:v>52.861593728122799</c:v>
                </c:pt>
                <c:pt idx="7387">
                  <c:v>52.65955486928037</c:v>
                </c:pt>
                <c:pt idx="7388">
                  <c:v>52.432178246203556</c:v>
                </c:pt>
                <c:pt idx="7389">
                  <c:v>52.255266900765868</c:v>
                </c:pt>
                <c:pt idx="7390">
                  <c:v>52.684813408564466</c:v>
                </c:pt>
                <c:pt idx="7391">
                  <c:v>52.482713607452567</c:v>
                </c:pt>
                <c:pt idx="7392">
                  <c:v>52.356365047285138</c:v>
                </c:pt>
                <c:pt idx="7393">
                  <c:v>52.78583740865588</c:v>
                </c:pt>
                <c:pt idx="7394">
                  <c:v>52.583772141496688</c:v>
                </c:pt>
                <c:pt idx="7395">
                  <c:v>52.381637806432089</c:v>
                </c:pt>
                <c:pt idx="7396">
                  <c:v>52.154151487270255</c:v>
                </c:pt>
                <c:pt idx="7397">
                  <c:v>52.65955486928037</c:v>
                </c:pt>
                <c:pt idx="7398">
                  <c:v>52.482713607452567</c:v>
                </c:pt>
                <c:pt idx="7399">
                  <c:v>52.255266900765868</c:v>
                </c:pt>
                <c:pt idx="7400">
                  <c:v>52.735328455723632</c:v>
                </c:pt>
                <c:pt idx="7401">
                  <c:v>52.558509539394635</c:v>
                </c:pt>
                <c:pt idx="7402">
                  <c:v>52.381637806432089</c:v>
                </c:pt>
                <c:pt idx="7403">
                  <c:v>52.229990078800945</c:v>
                </c:pt>
                <c:pt idx="7404">
                  <c:v>52.65955486928037</c:v>
                </c:pt>
                <c:pt idx="7405">
                  <c:v>52.457445926828058</c:v>
                </c:pt>
                <c:pt idx="7406">
                  <c:v>52.280543722730791</c:v>
                </c:pt>
                <c:pt idx="7407">
                  <c:v>52.128869586782862</c:v>
                </c:pt>
                <c:pt idx="7408">
                  <c:v>52.609034743598734</c:v>
                </c:pt>
                <c:pt idx="7409">
                  <c:v>52.432178246203556</c:v>
                </c:pt>
                <c:pt idx="7410">
                  <c:v>52.20471122542704</c:v>
                </c:pt>
                <c:pt idx="7411">
                  <c:v>52.053017791093787</c:v>
                </c:pt>
                <c:pt idx="7412">
                  <c:v>52.583772141496688</c:v>
                </c:pt>
                <c:pt idx="7413">
                  <c:v>52.381637806432089</c:v>
                </c:pt>
                <c:pt idx="7414">
                  <c:v>52.179432372053128</c:v>
                </c:pt>
                <c:pt idx="7415">
                  <c:v>52.027731827788443</c:v>
                </c:pt>
                <c:pt idx="7416">
                  <c:v>52.507980272372578</c:v>
                </c:pt>
                <c:pt idx="7417">
                  <c:v>52.406908534170071</c:v>
                </c:pt>
                <c:pt idx="7418">
                  <c:v>52.20471122542704</c:v>
                </c:pt>
                <c:pt idx="7419">
                  <c:v>52.078302738694639</c:v>
                </c:pt>
                <c:pt idx="7420">
                  <c:v>52.533244905883613</c:v>
                </c:pt>
                <c:pt idx="7421">
                  <c:v>52.356365047285138</c:v>
                </c:pt>
                <c:pt idx="7422">
                  <c:v>52.255266900765868</c:v>
                </c:pt>
                <c:pt idx="7423">
                  <c:v>52.078302738694639</c:v>
                </c:pt>
                <c:pt idx="7424">
                  <c:v>52.558509539394635</c:v>
                </c:pt>
                <c:pt idx="7425">
                  <c:v>52.406908534170071</c:v>
                </c:pt>
                <c:pt idx="7426">
                  <c:v>52.255266900765868</c:v>
                </c:pt>
                <c:pt idx="7427">
                  <c:v>52.078302738694639</c:v>
                </c:pt>
                <c:pt idx="7428">
                  <c:v>52.432178246203556</c:v>
                </c:pt>
                <c:pt idx="7429">
                  <c:v>52.406908534170071</c:v>
                </c:pt>
                <c:pt idx="7430">
                  <c:v>52.255266900765868</c:v>
                </c:pt>
                <c:pt idx="7431">
                  <c:v>52.103586670591</c:v>
                </c:pt>
                <c:pt idx="7432">
                  <c:v>52.533244905883613</c:v>
                </c:pt>
                <c:pt idx="7433">
                  <c:v>52.406908534170071</c:v>
                </c:pt>
                <c:pt idx="7434">
                  <c:v>52.255266900765868</c:v>
                </c:pt>
                <c:pt idx="7435">
                  <c:v>52.103586670591</c:v>
                </c:pt>
                <c:pt idx="7436">
                  <c:v>52.609034743598734</c:v>
                </c:pt>
                <c:pt idx="7437">
                  <c:v>52.381637806432089</c:v>
                </c:pt>
                <c:pt idx="7438">
                  <c:v>52.255266900765868</c:v>
                </c:pt>
                <c:pt idx="7439">
                  <c:v>52.053017791093787</c:v>
                </c:pt>
                <c:pt idx="7440">
                  <c:v>52.558509539394635</c:v>
                </c:pt>
                <c:pt idx="7441">
                  <c:v>52.381637806432089</c:v>
                </c:pt>
                <c:pt idx="7442">
                  <c:v>52.179432372053128</c:v>
                </c:pt>
                <c:pt idx="7443">
                  <c:v>52.33109228813818</c:v>
                </c:pt>
                <c:pt idx="7444">
                  <c:v>52.533244905883613</c:v>
                </c:pt>
                <c:pt idx="7445">
                  <c:v>52.33109228813818</c:v>
                </c:pt>
                <c:pt idx="7446">
                  <c:v>52.179432372053128</c:v>
                </c:pt>
                <c:pt idx="7447">
                  <c:v>52.684813408564466</c:v>
                </c:pt>
                <c:pt idx="7448">
                  <c:v>52.457445926828058</c:v>
                </c:pt>
                <c:pt idx="7449">
                  <c:v>52.280543722730791</c:v>
                </c:pt>
                <c:pt idx="7450">
                  <c:v>52.229990078800945</c:v>
                </c:pt>
                <c:pt idx="7451">
                  <c:v>52.558509539394635</c:v>
                </c:pt>
                <c:pt idx="7452">
                  <c:v>52.381637806432089</c:v>
                </c:pt>
                <c:pt idx="7453">
                  <c:v>52.20471122542704</c:v>
                </c:pt>
                <c:pt idx="7454">
                  <c:v>52.65955486928037</c:v>
                </c:pt>
                <c:pt idx="7455">
                  <c:v>52.507980272372578</c:v>
                </c:pt>
                <c:pt idx="7456">
                  <c:v>52.280543722730791</c:v>
                </c:pt>
                <c:pt idx="7457">
                  <c:v>52.229990078800945</c:v>
                </c:pt>
                <c:pt idx="7458">
                  <c:v>52.609034743598734</c:v>
                </c:pt>
                <c:pt idx="7459">
                  <c:v>52.381637806432089</c:v>
                </c:pt>
                <c:pt idx="7460">
                  <c:v>52.255266900765868</c:v>
                </c:pt>
                <c:pt idx="7461">
                  <c:v>52.684813408564466</c:v>
                </c:pt>
                <c:pt idx="7462">
                  <c:v>52.507980272372578</c:v>
                </c:pt>
                <c:pt idx="7463">
                  <c:v>52.305818513286731</c:v>
                </c:pt>
                <c:pt idx="7464">
                  <c:v>52.128869586782862</c:v>
                </c:pt>
                <c:pt idx="7465">
                  <c:v>52.583772141496688</c:v>
                </c:pt>
                <c:pt idx="7466">
                  <c:v>52.406908534170071</c:v>
                </c:pt>
                <c:pt idx="7467">
                  <c:v>52.255266900765868</c:v>
                </c:pt>
                <c:pt idx="7468">
                  <c:v>52.634295314291805</c:v>
                </c:pt>
                <c:pt idx="7469">
                  <c:v>52.533244905883613</c:v>
                </c:pt>
                <c:pt idx="7470">
                  <c:v>52.305818513286731</c:v>
                </c:pt>
                <c:pt idx="7471">
                  <c:v>52.20471122542704</c:v>
                </c:pt>
                <c:pt idx="7472">
                  <c:v>52.65955486928037</c:v>
                </c:pt>
                <c:pt idx="7473">
                  <c:v>52.457445926828058</c:v>
                </c:pt>
                <c:pt idx="7474">
                  <c:v>52.305818513286731</c:v>
                </c:pt>
                <c:pt idx="7475">
                  <c:v>52.128869586782862</c:v>
                </c:pt>
                <c:pt idx="7476">
                  <c:v>52.229990078800945</c:v>
                </c:pt>
                <c:pt idx="7477">
                  <c:v>52.482713607452567</c:v>
                </c:pt>
                <c:pt idx="7478">
                  <c:v>52.305818513286731</c:v>
                </c:pt>
                <c:pt idx="7479">
                  <c:v>52.179432372053128</c:v>
                </c:pt>
                <c:pt idx="7480">
                  <c:v>52.002444848778609</c:v>
                </c:pt>
                <c:pt idx="7481">
                  <c:v>52.280543722730791</c:v>
                </c:pt>
                <c:pt idx="7482">
                  <c:v>52.356365047285138</c:v>
                </c:pt>
                <c:pt idx="7483">
                  <c:v>52.229990078800945</c:v>
                </c:pt>
                <c:pt idx="7484">
                  <c:v>52.103586670591</c:v>
                </c:pt>
                <c:pt idx="7485">
                  <c:v>51.926576801817681</c:v>
                </c:pt>
                <c:pt idx="7486">
                  <c:v>51.850698597811821</c:v>
                </c:pt>
                <c:pt idx="7487">
                  <c:v>52.280543722730791</c:v>
                </c:pt>
                <c:pt idx="7488">
                  <c:v>52.229990078800945</c:v>
                </c:pt>
                <c:pt idx="7489">
                  <c:v>52.128869586782862</c:v>
                </c:pt>
                <c:pt idx="7490">
                  <c:v>51.977155838359799</c:v>
                </c:pt>
                <c:pt idx="7491">
                  <c:v>51.926576801817681</c:v>
                </c:pt>
                <c:pt idx="7492">
                  <c:v>51.724212917538104</c:v>
                </c:pt>
                <c:pt idx="7493">
                  <c:v>51.673611535497187</c:v>
                </c:pt>
                <c:pt idx="7494">
                  <c:v>52.229990078800945</c:v>
                </c:pt>
                <c:pt idx="7495">
                  <c:v>52.103586670591</c:v>
                </c:pt>
                <c:pt idx="7496">
                  <c:v>52.027731827788443</c:v>
                </c:pt>
                <c:pt idx="7497">
                  <c:v>51.901284744285391</c:v>
                </c:pt>
                <c:pt idx="7498">
                  <c:v>51.800107372815802</c:v>
                </c:pt>
                <c:pt idx="7499">
                  <c:v>51.673611535497187</c:v>
                </c:pt>
                <c:pt idx="7500">
                  <c:v>51.597699813243125</c:v>
                </c:pt>
                <c:pt idx="7501">
                  <c:v>51.951866827940982</c:v>
                </c:pt>
                <c:pt idx="7502">
                  <c:v>52.053017791093787</c:v>
                </c:pt>
                <c:pt idx="7503">
                  <c:v>52.002444848778609</c:v>
                </c:pt>
                <c:pt idx="7504">
                  <c:v>51.875991671048602</c:v>
                </c:pt>
                <c:pt idx="7505">
                  <c:v>51.825403493166057</c:v>
                </c:pt>
                <c:pt idx="7506">
                  <c:v>51.698912734369891</c:v>
                </c:pt>
                <c:pt idx="7507">
                  <c:v>51.673611535497187</c:v>
                </c:pt>
                <c:pt idx="7508">
                  <c:v>51.547087258452784</c:v>
                </c:pt>
                <c:pt idx="7509">
                  <c:v>51.496469625140008</c:v>
                </c:pt>
                <c:pt idx="7510">
                  <c:v>51.420535557387154</c:v>
                </c:pt>
                <c:pt idx="7511">
                  <c:v>51.36990776702946</c:v>
                </c:pt>
                <c:pt idx="7512">
                  <c:v>51.521778949648642</c:v>
                </c:pt>
                <c:pt idx="7513">
                  <c:v>51.850698597811821</c:v>
                </c:pt>
                <c:pt idx="7514">
                  <c:v>51.875991671048602</c:v>
                </c:pt>
                <c:pt idx="7515">
                  <c:v>51.800107372815802</c:v>
                </c:pt>
                <c:pt idx="7516">
                  <c:v>51.774810236761056</c:v>
                </c:pt>
                <c:pt idx="7517">
                  <c:v>51.698912734369891</c:v>
                </c:pt>
                <c:pt idx="7518">
                  <c:v>51.673611535497187</c:v>
                </c:pt>
                <c:pt idx="7519">
                  <c:v>51.572394551552449</c:v>
                </c:pt>
                <c:pt idx="7520">
                  <c:v>51.572394551552449</c:v>
                </c:pt>
                <c:pt idx="7521">
                  <c:v>51.521778949648642</c:v>
                </c:pt>
                <c:pt idx="7522">
                  <c:v>51.521778949648642</c:v>
                </c:pt>
                <c:pt idx="7523">
                  <c:v>51.496469625140008</c:v>
                </c:pt>
                <c:pt idx="7524">
                  <c:v>51.471160300631375</c:v>
                </c:pt>
                <c:pt idx="7525">
                  <c:v>51.445848944713752</c:v>
                </c:pt>
                <c:pt idx="7526">
                  <c:v>51.420535557387154</c:v>
                </c:pt>
                <c:pt idx="7527">
                  <c:v>51.395222170060556</c:v>
                </c:pt>
                <c:pt idx="7528">
                  <c:v>51.36990776702946</c:v>
                </c:pt>
                <c:pt idx="7529">
                  <c:v>51.344592348293872</c:v>
                </c:pt>
                <c:pt idx="7530">
                  <c:v>51.344592348293872</c:v>
                </c:pt>
                <c:pt idx="7531">
                  <c:v>51.344592348293872</c:v>
                </c:pt>
                <c:pt idx="7532">
                  <c:v>51.344592348293872</c:v>
                </c:pt>
                <c:pt idx="7533">
                  <c:v>51.268637966451195</c:v>
                </c:pt>
                <c:pt idx="7534">
                  <c:v>51.344592348293872</c:v>
                </c:pt>
                <c:pt idx="7535">
                  <c:v>51.293957448004747</c:v>
                </c:pt>
                <c:pt idx="7536">
                  <c:v>51.31927489814931</c:v>
                </c:pt>
                <c:pt idx="7537">
                  <c:v>51.268637966451195</c:v>
                </c:pt>
                <c:pt idx="7538">
                  <c:v>51.293957448004747</c:v>
                </c:pt>
                <c:pt idx="7539">
                  <c:v>51.293957448004747</c:v>
                </c:pt>
                <c:pt idx="7540">
                  <c:v>51.31927489814931</c:v>
                </c:pt>
                <c:pt idx="7541">
                  <c:v>51.31927489814931</c:v>
                </c:pt>
                <c:pt idx="7542">
                  <c:v>51.36990776702946</c:v>
                </c:pt>
                <c:pt idx="7543">
                  <c:v>51.293957448004747</c:v>
                </c:pt>
                <c:pt idx="7544">
                  <c:v>51.36990776702946</c:v>
                </c:pt>
                <c:pt idx="7545">
                  <c:v>51.31927489814931</c:v>
                </c:pt>
                <c:pt idx="7546">
                  <c:v>51.293957448004747</c:v>
                </c:pt>
                <c:pt idx="7547">
                  <c:v>50.838047314435784</c:v>
                </c:pt>
                <c:pt idx="7548">
                  <c:v>50.76202792750567</c:v>
                </c:pt>
                <c:pt idx="7549">
                  <c:v>50.812708534496906</c:v>
                </c:pt>
                <c:pt idx="7550">
                  <c:v>50.838047314435784</c:v>
                </c:pt>
                <c:pt idx="7551">
                  <c:v>50.888720811495567</c:v>
                </c:pt>
                <c:pt idx="7552">
                  <c:v>50.888720811495567</c:v>
                </c:pt>
                <c:pt idx="7553">
                  <c:v>50.964724962858313</c:v>
                </c:pt>
                <c:pt idx="7554">
                  <c:v>50.990056632865759</c:v>
                </c:pt>
                <c:pt idx="7555">
                  <c:v>51.091374171555096</c:v>
                </c:pt>
                <c:pt idx="7556">
                  <c:v>51.091374171555096</c:v>
                </c:pt>
                <c:pt idx="7557">
                  <c:v>51.142026338820578</c:v>
                </c:pt>
                <c:pt idx="7558">
                  <c:v>51.040717941471662</c:v>
                </c:pt>
                <c:pt idx="7559">
                  <c:v>50.58460974552694</c:v>
                </c:pt>
                <c:pt idx="7560">
                  <c:v>50.660652493660336</c:v>
                </c:pt>
                <c:pt idx="7561">
                  <c:v>50.685998383530652</c:v>
                </c:pt>
                <c:pt idx="7562">
                  <c:v>50.812708534496906</c:v>
                </c:pt>
                <c:pt idx="7563">
                  <c:v>50.78736873885353</c:v>
                </c:pt>
                <c:pt idx="7564">
                  <c:v>50.914056544320978</c:v>
                </c:pt>
                <c:pt idx="7565">
                  <c:v>50.964724962858313</c:v>
                </c:pt>
                <c:pt idx="7566">
                  <c:v>51.066046564365621</c:v>
                </c:pt>
                <c:pt idx="7567">
                  <c:v>50.483203840546864</c:v>
                </c:pt>
                <c:pt idx="7568">
                  <c:v>50.533908824445881</c:v>
                </c:pt>
                <c:pt idx="7569">
                  <c:v>50.660652493660336</c:v>
                </c:pt>
                <c:pt idx="7570">
                  <c:v>50.635306603790021</c:v>
                </c:pt>
                <c:pt idx="7571">
                  <c:v>50.78736873885353</c:v>
                </c:pt>
                <c:pt idx="7572">
                  <c:v>50.838047314435784</c:v>
                </c:pt>
                <c:pt idx="7573">
                  <c:v>50.914056544320978</c:v>
                </c:pt>
                <c:pt idx="7574">
                  <c:v>50.381781684294936</c:v>
                </c:pt>
                <c:pt idx="7575">
                  <c:v>50.457849825040618</c:v>
                </c:pt>
                <c:pt idx="7576">
                  <c:v>50.533908824445881</c:v>
                </c:pt>
                <c:pt idx="7577">
                  <c:v>50.660652493660336</c:v>
                </c:pt>
                <c:pt idx="7578">
                  <c:v>50.76202792750567</c:v>
                </c:pt>
                <c:pt idx="7579">
                  <c:v>50.559259792838652</c:v>
                </c:pt>
                <c:pt idx="7580">
                  <c:v>50.280340229657682</c:v>
                </c:pt>
                <c:pt idx="7581">
                  <c:v>50.381781684294936</c:v>
                </c:pt>
                <c:pt idx="7582">
                  <c:v>50.533908824445881</c:v>
                </c:pt>
                <c:pt idx="7583">
                  <c:v>50.660652493660336</c:v>
                </c:pt>
                <c:pt idx="7584">
                  <c:v>50.128146053010326</c:v>
                </c:pt>
                <c:pt idx="7585">
                  <c:v>50.22961391596435</c:v>
                </c:pt>
                <c:pt idx="7586">
                  <c:v>50.407138746914654</c:v>
                </c:pt>
                <c:pt idx="7587">
                  <c:v>50.457849825040618</c:v>
                </c:pt>
                <c:pt idx="7588">
                  <c:v>50.508557856053102</c:v>
                </c:pt>
                <c:pt idx="7589">
                  <c:v>50.128146053010326</c:v>
                </c:pt>
                <c:pt idx="7590">
                  <c:v>50.280340229657682</c:v>
                </c:pt>
                <c:pt idx="7591">
                  <c:v>50.432494793829889</c:v>
                </c:pt>
                <c:pt idx="7592">
                  <c:v>50.58460974552694</c:v>
                </c:pt>
                <c:pt idx="7593">
                  <c:v>50.052035252676028</c:v>
                </c:pt>
                <c:pt idx="7594">
                  <c:v>50.17888252374857</c:v>
                </c:pt>
                <c:pt idx="7595">
                  <c:v>50.33106349623754</c:v>
                </c:pt>
                <c:pt idx="7596">
                  <c:v>50.559259792838652</c:v>
                </c:pt>
                <c:pt idx="7597">
                  <c:v>50.001287609188381</c:v>
                </c:pt>
                <c:pt idx="7598">
                  <c:v>50.128146053010326</c:v>
                </c:pt>
                <c:pt idx="7599">
                  <c:v>50.33106349623754</c:v>
                </c:pt>
                <c:pt idx="7600">
                  <c:v>50.33106349623754</c:v>
                </c:pt>
                <c:pt idx="7601">
                  <c:v>49.975913279592312</c:v>
                </c:pt>
                <c:pt idx="7602">
                  <c:v>50.204248727708709</c:v>
                </c:pt>
                <c:pt idx="7603">
                  <c:v>50.33106349623754</c:v>
                </c:pt>
                <c:pt idx="7604">
                  <c:v>49.823639877994665</c:v>
                </c:pt>
                <c:pt idx="7605">
                  <c:v>50.052035252676028</c:v>
                </c:pt>
                <c:pt idx="7606">
                  <c:v>50.17888252374857</c:v>
                </c:pt>
                <c:pt idx="7607">
                  <c:v>49.823639877994665</c:v>
                </c:pt>
                <c:pt idx="7608">
                  <c:v>49.925159541877733</c:v>
                </c:pt>
                <c:pt idx="7609">
                  <c:v>50.102776801936713</c:v>
                </c:pt>
                <c:pt idx="7610">
                  <c:v>50.305702370799864</c:v>
                </c:pt>
                <c:pt idx="7611">
                  <c:v>49.823639877994665</c:v>
                </c:pt>
                <c:pt idx="7612">
                  <c:v>50.001287609188381</c:v>
                </c:pt>
                <c:pt idx="7613">
                  <c:v>50.254978088515507</c:v>
                </c:pt>
                <c:pt idx="7614">
                  <c:v>49.772873951826178</c:v>
                </c:pt>
                <c:pt idx="7615">
                  <c:v>49.950536918587275</c:v>
                </c:pt>
                <c:pt idx="7616">
                  <c:v>50.17888252374857</c:v>
                </c:pt>
                <c:pt idx="7617">
                  <c:v>49.722102947135255</c:v>
                </c:pt>
                <c:pt idx="7618">
                  <c:v>49.874401741345181</c:v>
                </c:pt>
                <c:pt idx="7619">
                  <c:v>50.128146053010326</c:v>
                </c:pt>
                <c:pt idx="7620">
                  <c:v>49.722102947135255</c:v>
                </c:pt>
                <c:pt idx="7621">
                  <c:v>49.874401741345181</c:v>
                </c:pt>
                <c:pt idx="7622">
                  <c:v>50.153515304083939</c:v>
                </c:pt>
                <c:pt idx="7623">
                  <c:v>49.64593831446291</c:v>
                </c:pt>
                <c:pt idx="7624">
                  <c:v>49.874401741345181</c:v>
                </c:pt>
                <c:pt idx="7625">
                  <c:v>50.128146053010326</c:v>
                </c:pt>
                <c:pt idx="7626">
                  <c:v>49.696715413380794</c:v>
                </c:pt>
                <c:pt idx="7627">
                  <c:v>49.874401741345181</c:v>
                </c:pt>
                <c:pt idx="7628">
                  <c:v>50.001287609188381</c:v>
                </c:pt>
                <c:pt idx="7629">
                  <c:v>49.64593831446291</c:v>
                </c:pt>
                <c:pt idx="7630">
                  <c:v>49.874401741345181</c:v>
                </c:pt>
                <c:pt idx="7631">
                  <c:v>49.468182918593143</c:v>
                </c:pt>
                <c:pt idx="7632">
                  <c:v>49.722102947135255</c:v>
                </c:pt>
                <c:pt idx="7633">
                  <c:v>49.899781149463699</c:v>
                </c:pt>
                <c:pt idx="7634">
                  <c:v>49.442785227793784</c:v>
                </c:pt>
                <c:pt idx="7635">
                  <c:v>49.722102947135255</c:v>
                </c:pt>
                <c:pt idx="7636">
                  <c:v>49.899781149463699</c:v>
                </c:pt>
                <c:pt idx="7637">
                  <c:v>49.544370912468764</c:v>
                </c:pt>
                <c:pt idx="7638">
                  <c:v>49.823639877994665</c:v>
                </c:pt>
                <c:pt idx="7639">
                  <c:v>49.391985783377088</c:v>
                </c:pt>
                <c:pt idx="7640">
                  <c:v>49.620547733594989</c:v>
                </c:pt>
                <c:pt idx="7641">
                  <c:v>49.544370912468764</c:v>
                </c:pt>
                <c:pt idx="7642">
                  <c:v>49.493579593688004</c:v>
                </c:pt>
                <c:pt idx="7643">
                  <c:v>49.747488449480713</c:v>
                </c:pt>
                <c:pt idx="7644">
                  <c:v>49.366584029759764</c:v>
                </c:pt>
                <c:pt idx="7645">
                  <c:v>49.64593831446291</c:v>
                </c:pt>
                <c:pt idx="7646">
                  <c:v>49.264967873950042</c:v>
                </c:pt>
                <c:pt idx="7647">
                  <c:v>49.544370912468764</c:v>
                </c:pt>
                <c:pt idx="7648">
                  <c:v>49.747488449480713</c:v>
                </c:pt>
                <c:pt idx="7649">
                  <c:v>49.391985783377088</c:v>
                </c:pt>
                <c:pt idx="7650">
                  <c:v>49.64593831446291</c:v>
                </c:pt>
                <c:pt idx="7651">
                  <c:v>49.264967873950042</c:v>
                </c:pt>
                <c:pt idx="7652">
                  <c:v>49.544370912468764</c:v>
                </c:pt>
                <c:pt idx="7653">
                  <c:v>49.722102947135255</c:v>
                </c:pt>
                <c:pt idx="7654">
                  <c:v>49.391985783377088</c:v>
                </c:pt>
                <c:pt idx="7655">
                  <c:v>49.64593831446291</c:v>
                </c:pt>
                <c:pt idx="7656">
                  <c:v>49.290373690385337</c:v>
                </c:pt>
                <c:pt idx="7657">
                  <c:v>49.569764540450159</c:v>
                </c:pt>
                <c:pt idx="7658">
                  <c:v>49.137922540501734</c:v>
                </c:pt>
                <c:pt idx="7659">
                  <c:v>49.493579593688004</c:v>
                </c:pt>
                <c:pt idx="7660">
                  <c:v>49.087097703472779</c:v>
                </c:pt>
                <c:pt idx="7661">
                  <c:v>49.366584029759764</c:v>
                </c:pt>
                <c:pt idx="7662">
                  <c:v>49.06168274569707</c:v>
                </c:pt>
                <c:pt idx="7663">
                  <c:v>49.341182276142447</c:v>
                </c:pt>
                <c:pt idx="7664">
                  <c:v>49.036266772216877</c:v>
                </c:pt>
                <c:pt idx="7665">
                  <c:v>49.239561041810262</c:v>
                </c:pt>
                <c:pt idx="7666">
                  <c:v>48.883750617245845</c:v>
                </c:pt>
                <c:pt idx="7667">
                  <c:v>49.214153193965998</c:v>
                </c:pt>
                <c:pt idx="7668">
                  <c:v>48.883750617245845</c:v>
                </c:pt>
                <c:pt idx="7669">
                  <c:v>49.163334451163969</c:v>
                </c:pt>
                <c:pt idx="7670">
                  <c:v>48.883750617245845</c:v>
                </c:pt>
                <c:pt idx="7671">
                  <c:v>49.214153193965998</c:v>
                </c:pt>
                <c:pt idx="7672">
                  <c:v>48.858327533834213</c:v>
                </c:pt>
                <c:pt idx="7673">
                  <c:v>49.188744330417229</c:v>
                </c:pt>
                <c:pt idx="7674">
                  <c:v>48.883750617245845</c:v>
                </c:pt>
                <c:pt idx="7675">
                  <c:v>49.214153193965998</c:v>
                </c:pt>
                <c:pt idx="7676">
                  <c:v>48.909172684952992</c:v>
                </c:pt>
                <c:pt idx="7677">
                  <c:v>49.239561041810262</c:v>
                </c:pt>
                <c:pt idx="7678">
                  <c:v>48.934593736955648</c:v>
                </c:pt>
                <c:pt idx="7679">
                  <c:v>48.782051173667853</c:v>
                </c:pt>
                <c:pt idx="7680">
                  <c:v>49.036266772216877</c:v>
                </c:pt>
                <c:pt idx="7681">
                  <c:v>48.705764656456587</c:v>
                </c:pt>
                <c:pt idx="7682">
                  <c:v>49.06168274569707</c:v>
                </c:pt>
                <c:pt idx="7683">
                  <c:v>48.756623011733765</c:v>
                </c:pt>
                <c:pt idx="7684">
                  <c:v>49.137922540501734</c:v>
                </c:pt>
                <c:pt idx="7685">
                  <c:v>48.807477304192965</c:v>
                </c:pt>
                <c:pt idx="7686">
                  <c:v>49.163334451163969</c:v>
                </c:pt>
                <c:pt idx="7687">
                  <c:v>48.858327533834213</c:v>
                </c:pt>
                <c:pt idx="7688">
                  <c:v>48.553162166603826</c:v>
                </c:pt>
                <c:pt idx="7689">
                  <c:v>48.98543279384748</c:v>
                </c:pt>
                <c:pt idx="7690">
                  <c:v>48.705764656456587</c:v>
                </c:pt>
                <c:pt idx="7691">
                  <c:v>49.010850798736669</c:v>
                </c:pt>
                <c:pt idx="7692">
                  <c:v>48.756623011733765</c:v>
                </c:pt>
                <c:pt idx="7693">
                  <c:v>48.476846193962331</c:v>
                </c:pt>
                <c:pt idx="7694">
                  <c:v>48.858327533834213</c:v>
                </c:pt>
                <c:pt idx="7695">
                  <c:v>48.604034741743874</c:v>
                </c:pt>
                <c:pt idx="7696">
                  <c:v>48.98543279384748</c:v>
                </c:pt>
                <c:pt idx="7697">
                  <c:v>48.680333447409026</c:v>
                </c:pt>
                <c:pt idx="7698">
                  <c:v>48.400521079980408</c:v>
                </c:pt>
                <c:pt idx="7699">
                  <c:v>48.858327533834213</c:v>
                </c:pt>
                <c:pt idx="7700">
                  <c:v>48.578599469878341</c:v>
                </c:pt>
                <c:pt idx="7701">
                  <c:v>48.960013773253806</c:v>
                </c:pt>
                <c:pt idx="7702">
                  <c:v>48.680333447409026</c:v>
                </c:pt>
                <c:pt idx="7703">
                  <c:v>48.425963461777378</c:v>
                </c:pt>
                <c:pt idx="7704">
                  <c:v>48.832903434718077</c:v>
                </c:pt>
                <c:pt idx="7705">
                  <c:v>48.553162166603826</c:v>
                </c:pt>
                <c:pt idx="7706">
                  <c:v>48.934593736955648</c:v>
                </c:pt>
                <c:pt idx="7707">
                  <c:v>48.680333447409026</c:v>
                </c:pt>
                <c:pt idx="7708">
                  <c:v>48.400521079980408</c:v>
                </c:pt>
                <c:pt idx="7709">
                  <c:v>48.858327533834213</c:v>
                </c:pt>
                <c:pt idx="7710">
                  <c:v>48.578599469878341</c:v>
                </c:pt>
                <c:pt idx="7711">
                  <c:v>48.375076666774454</c:v>
                </c:pt>
                <c:pt idx="7712">
                  <c:v>48.731194849799671</c:v>
                </c:pt>
                <c:pt idx="7713">
                  <c:v>48.451405843574335</c:v>
                </c:pt>
                <c:pt idx="7714">
                  <c:v>48.909172684952992</c:v>
                </c:pt>
                <c:pt idx="7715">
                  <c:v>48.654902238361458</c:v>
                </c:pt>
                <c:pt idx="7716">
                  <c:v>48.400521079980408</c:v>
                </c:pt>
                <c:pt idx="7717">
                  <c:v>48.756623011733765</c:v>
                </c:pt>
                <c:pt idx="7718">
                  <c:v>48.527724863329311</c:v>
                </c:pt>
                <c:pt idx="7719">
                  <c:v>48.247839365177335</c:v>
                </c:pt>
                <c:pt idx="7720">
                  <c:v>48.731194849799671</c:v>
                </c:pt>
                <c:pt idx="7721">
                  <c:v>48.476846193962331</c:v>
                </c:pt>
                <c:pt idx="7722">
                  <c:v>48.858327533834213</c:v>
                </c:pt>
                <c:pt idx="7723">
                  <c:v>48.629468997904908</c:v>
                </c:pt>
                <c:pt idx="7724">
                  <c:v>48.349631237864017</c:v>
                </c:pt>
                <c:pt idx="7725">
                  <c:v>48.807477304192965</c:v>
                </c:pt>
                <c:pt idx="7726">
                  <c:v>48.527724863329311</c:v>
                </c:pt>
                <c:pt idx="7727">
                  <c:v>48.324184793249074</c:v>
                </c:pt>
                <c:pt idx="7728">
                  <c:v>48.705764656456587</c:v>
                </c:pt>
                <c:pt idx="7729">
                  <c:v>48.451405843574335</c:v>
                </c:pt>
                <c:pt idx="7730">
                  <c:v>48.883750617245845</c:v>
                </c:pt>
                <c:pt idx="7731">
                  <c:v>48.629468997904908</c:v>
                </c:pt>
                <c:pt idx="7732">
                  <c:v>48.400521079980408</c:v>
                </c:pt>
                <c:pt idx="7733">
                  <c:v>48.782051173667853</c:v>
                </c:pt>
                <c:pt idx="7734">
                  <c:v>48.527724863329311</c:v>
                </c:pt>
                <c:pt idx="7735">
                  <c:v>48.400521079980408</c:v>
                </c:pt>
                <c:pt idx="7736">
                  <c:v>48.705764656456587</c:v>
                </c:pt>
                <c:pt idx="7737">
                  <c:v>48.451405843574335</c:v>
                </c:pt>
                <c:pt idx="7738">
                  <c:v>48.832903434718077</c:v>
                </c:pt>
                <c:pt idx="7739">
                  <c:v>48.578599469878341</c:v>
                </c:pt>
                <c:pt idx="7740">
                  <c:v>48.324184793249074</c:v>
                </c:pt>
                <c:pt idx="7741">
                  <c:v>48.731194849799671</c:v>
                </c:pt>
                <c:pt idx="7742">
                  <c:v>48.502286544350305</c:v>
                </c:pt>
                <c:pt idx="7743">
                  <c:v>48.883750617245845</c:v>
                </c:pt>
                <c:pt idx="7744">
                  <c:v>48.604034741743874</c:v>
                </c:pt>
                <c:pt idx="7745">
                  <c:v>48.375076666774454</c:v>
                </c:pt>
                <c:pt idx="7746">
                  <c:v>48.782051173667853</c:v>
                </c:pt>
                <c:pt idx="7747">
                  <c:v>48.527724863329311</c:v>
                </c:pt>
                <c:pt idx="7748">
                  <c:v>48.883750617245845</c:v>
                </c:pt>
                <c:pt idx="7749">
                  <c:v>48.604034741743874</c:v>
                </c:pt>
                <c:pt idx="7750">
                  <c:v>48.349631237864017</c:v>
                </c:pt>
                <c:pt idx="7751">
                  <c:v>48.782051173667853</c:v>
                </c:pt>
                <c:pt idx="7752">
                  <c:v>48.553162166603826</c:v>
                </c:pt>
                <c:pt idx="7753">
                  <c:v>48.883750617245845</c:v>
                </c:pt>
                <c:pt idx="7754">
                  <c:v>48.680333447409026</c:v>
                </c:pt>
                <c:pt idx="7755">
                  <c:v>48.400521079980408</c:v>
                </c:pt>
                <c:pt idx="7756">
                  <c:v>48.858327533834213</c:v>
                </c:pt>
                <c:pt idx="7757">
                  <c:v>48.629468997904908</c:v>
                </c:pt>
                <c:pt idx="7758">
                  <c:v>48.324184793249074</c:v>
                </c:pt>
                <c:pt idx="7759">
                  <c:v>48.705764656456587</c:v>
                </c:pt>
                <c:pt idx="7760">
                  <c:v>48.476846193962331</c:v>
                </c:pt>
                <c:pt idx="7761">
                  <c:v>48.222388857744448</c:v>
                </c:pt>
                <c:pt idx="7762">
                  <c:v>48.731194849799671</c:v>
                </c:pt>
                <c:pt idx="7763">
                  <c:v>48.476846193962331</c:v>
                </c:pt>
                <c:pt idx="7764">
                  <c:v>48.222388857744448</c:v>
                </c:pt>
                <c:pt idx="7765">
                  <c:v>48.654902238361458</c:v>
                </c:pt>
                <c:pt idx="7766">
                  <c:v>48.425963461777378</c:v>
                </c:pt>
                <c:pt idx="7767">
                  <c:v>48.222388857744448</c:v>
                </c:pt>
                <c:pt idx="7768">
                  <c:v>48.654902238361458</c:v>
                </c:pt>
                <c:pt idx="7769">
                  <c:v>48.451405843574335</c:v>
                </c:pt>
                <c:pt idx="7770">
                  <c:v>48.222388857744448</c:v>
                </c:pt>
                <c:pt idx="7771">
                  <c:v>48.044203818874934</c:v>
                </c:pt>
                <c:pt idx="7772">
                  <c:v>48.451405843574335</c:v>
                </c:pt>
                <c:pt idx="7773">
                  <c:v>48.273289872610228</c:v>
                </c:pt>
                <c:pt idx="7774">
                  <c:v>48.044203818874934</c:v>
                </c:pt>
                <c:pt idx="7775">
                  <c:v>48.527724863329311</c:v>
                </c:pt>
                <c:pt idx="7776">
                  <c:v>48.349631237864017</c:v>
                </c:pt>
                <c:pt idx="7777">
                  <c:v>48.171484795765174</c:v>
                </c:pt>
                <c:pt idx="7778">
                  <c:v>47.967821825441511</c:v>
                </c:pt>
                <c:pt idx="7779">
                  <c:v>48.451405843574335</c:v>
                </c:pt>
                <c:pt idx="7780">
                  <c:v>48.273289872610228</c:v>
                </c:pt>
                <c:pt idx="7781">
                  <c:v>48.069661436239272</c:v>
                </c:pt>
                <c:pt idx="7782">
                  <c:v>47.891429674963184</c:v>
                </c:pt>
                <c:pt idx="7783">
                  <c:v>47.73861693428077</c:v>
                </c:pt>
                <c:pt idx="7784">
                  <c:v>48.247839365177335</c:v>
                </c:pt>
                <c:pt idx="7785">
                  <c:v>48.044203818874934</c:v>
                </c:pt>
                <c:pt idx="7786">
                  <c:v>47.942359129554724</c:v>
                </c:pt>
                <c:pt idx="7787">
                  <c:v>47.764088771507978</c:v>
                </c:pt>
                <c:pt idx="7788">
                  <c:v>47.687671228417365</c:v>
                </c:pt>
                <c:pt idx="7789">
                  <c:v>48.120575655263451</c:v>
                </c:pt>
                <c:pt idx="7790">
                  <c:v>47.967821825441511</c:v>
                </c:pt>
                <c:pt idx="7791">
                  <c:v>47.81502838314443</c:v>
                </c:pt>
                <c:pt idx="7792">
                  <c:v>47.713145097053555</c:v>
                </c:pt>
                <c:pt idx="7793">
                  <c:v>47.560285633964547</c:v>
                </c:pt>
                <c:pt idx="7794">
                  <c:v>47.942359129554724</c:v>
                </c:pt>
                <c:pt idx="7795">
                  <c:v>47.967821825441511</c:v>
                </c:pt>
                <c:pt idx="7796">
                  <c:v>47.840497173258164</c:v>
                </c:pt>
                <c:pt idx="7797">
                  <c:v>47.73861693428077</c:v>
                </c:pt>
                <c:pt idx="7798">
                  <c:v>47.662196344076676</c:v>
                </c:pt>
                <c:pt idx="7799">
                  <c:v>47.50932367682929</c:v>
                </c:pt>
                <c:pt idx="7800">
                  <c:v>47.81502838314443</c:v>
                </c:pt>
                <c:pt idx="7801">
                  <c:v>47.891429674963184</c:v>
                </c:pt>
                <c:pt idx="7802">
                  <c:v>47.81502838314443</c:v>
                </c:pt>
                <c:pt idx="7803">
                  <c:v>47.687671228417365</c:v>
                </c:pt>
                <c:pt idx="7804">
                  <c:v>47.61124352828184</c:v>
                </c:pt>
                <c:pt idx="7805">
                  <c:v>47.48384168255717</c:v>
                </c:pt>
                <c:pt idx="7806">
                  <c:v>47.381900501310305</c:v>
                </c:pt>
                <c:pt idx="7807">
                  <c:v>47.279942053087098</c:v>
                </c:pt>
                <c:pt idx="7808">
                  <c:v>47.840497173258164</c:v>
                </c:pt>
                <c:pt idx="7809">
                  <c:v>47.764088771507978</c:v>
                </c:pt>
                <c:pt idx="7810">
                  <c:v>47.687671228417365</c:v>
                </c:pt>
                <c:pt idx="7811">
                  <c:v>47.61124352828184</c:v>
                </c:pt>
                <c:pt idx="7812">
                  <c:v>47.560285633964547</c:v>
                </c:pt>
                <c:pt idx="7813">
                  <c:v>47.48384168255717</c:v>
                </c:pt>
                <c:pt idx="7814">
                  <c:v>47.48384168255717</c:v>
                </c:pt>
                <c:pt idx="7815">
                  <c:v>47.356412412811238</c:v>
                </c:pt>
                <c:pt idx="7816">
                  <c:v>47.330923308607687</c:v>
                </c:pt>
                <c:pt idx="7817">
                  <c:v>47.279942053087098</c:v>
                </c:pt>
                <c:pt idx="7818">
                  <c:v>47.254449901770059</c:v>
                </c:pt>
                <c:pt idx="7819">
                  <c:v>47.203461536318031</c:v>
                </c:pt>
                <c:pt idx="7820">
                  <c:v>47.152469108048038</c:v>
                </c:pt>
                <c:pt idx="7821">
                  <c:v>47.152469108048038</c:v>
                </c:pt>
                <c:pt idx="7822">
                  <c:v>47.101471601255597</c:v>
                </c:pt>
                <c:pt idx="7823">
                  <c:v>47.101471601255597</c:v>
                </c:pt>
                <c:pt idx="7824">
                  <c:v>47.101471601255597</c:v>
                </c:pt>
                <c:pt idx="7825">
                  <c:v>47.075972340007134</c:v>
                </c:pt>
                <c:pt idx="7826">
                  <c:v>47.075972340007134</c:v>
                </c:pt>
                <c:pt idx="7827">
                  <c:v>47.075972340007134</c:v>
                </c:pt>
                <c:pt idx="7828">
                  <c:v>47.075972340007134</c:v>
                </c:pt>
                <c:pt idx="7829">
                  <c:v>47.024968738987731</c:v>
                </c:pt>
                <c:pt idx="7830">
                  <c:v>47.050471047349681</c:v>
                </c:pt>
                <c:pt idx="7831">
                  <c:v>47.050471047349681</c:v>
                </c:pt>
                <c:pt idx="7832">
                  <c:v>47.050471047349681</c:v>
                </c:pt>
                <c:pt idx="7833">
                  <c:v>47.075972340007134</c:v>
                </c:pt>
                <c:pt idx="7834">
                  <c:v>47.101471601255597</c:v>
                </c:pt>
                <c:pt idx="7835">
                  <c:v>47.101471601255597</c:v>
                </c:pt>
                <c:pt idx="7836">
                  <c:v>47.101471601255597</c:v>
                </c:pt>
                <c:pt idx="7837">
                  <c:v>47.101471601255597</c:v>
                </c:pt>
                <c:pt idx="7838">
                  <c:v>46.718855719467186</c:v>
                </c:pt>
                <c:pt idx="7839">
                  <c:v>46.489167352968678</c:v>
                </c:pt>
                <c:pt idx="7840">
                  <c:v>46.514693022533912</c:v>
                </c:pt>
                <c:pt idx="7841">
                  <c:v>46.540216660690163</c:v>
                </c:pt>
                <c:pt idx="7842">
                  <c:v>46.565740298846428</c:v>
                </c:pt>
                <c:pt idx="7843">
                  <c:v>46.591261905593704</c:v>
                </c:pt>
                <c:pt idx="7844">
                  <c:v>46.591261905593704</c:v>
                </c:pt>
                <c:pt idx="7845">
                  <c:v>46.642303087679267</c:v>
                </c:pt>
                <c:pt idx="7846">
                  <c:v>46.642303087679267</c:v>
                </c:pt>
                <c:pt idx="7847">
                  <c:v>46.718855719467186</c:v>
                </c:pt>
                <c:pt idx="7848">
                  <c:v>46.769885728803345</c:v>
                </c:pt>
                <c:pt idx="7849">
                  <c:v>46.820910659617056</c:v>
                </c:pt>
                <c:pt idx="7850">
                  <c:v>46.820910659617056</c:v>
                </c:pt>
                <c:pt idx="7851">
                  <c:v>46.84642210931942</c:v>
                </c:pt>
                <c:pt idx="7852">
                  <c:v>46.897440945906169</c:v>
                </c:pt>
                <c:pt idx="7853">
                  <c:v>46.693339191242366</c:v>
                </c:pt>
                <c:pt idx="7854">
                  <c:v>46.38705553336731</c:v>
                </c:pt>
                <c:pt idx="7855">
                  <c:v>46.438112966724738</c:v>
                </c:pt>
                <c:pt idx="7856">
                  <c:v>46.489167352968678</c:v>
                </c:pt>
                <c:pt idx="7857">
                  <c:v>46.540216660690163</c:v>
                </c:pt>
                <c:pt idx="7858">
                  <c:v>46.616782496636482</c:v>
                </c:pt>
                <c:pt idx="7859">
                  <c:v>46.667821647313069</c:v>
                </c:pt>
                <c:pt idx="7860">
                  <c:v>46.693339191242366</c:v>
                </c:pt>
                <c:pt idx="7861">
                  <c:v>46.7953981942102</c:v>
                </c:pt>
                <c:pt idx="7862">
                  <c:v>46.820910659617056</c:v>
                </c:pt>
                <c:pt idx="7863">
                  <c:v>46.361523769575129</c:v>
                </c:pt>
                <c:pt idx="7864">
                  <c:v>46.284925431085107</c:v>
                </c:pt>
                <c:pt idx="7865">
                  <c:v>46.310459226286262</c:v>
                </c:pt>
                <c:pt idx="7866">
                  <c:v>46.38705553336731</c:v>
                </c:pt>
                <c:pt idx="7867">
                  <c:v>46.463640667698961</c:v>
                </c:pt>
                <c:pt idx="7868">
                  <c:v>46.540216660690163</c:v>
                </c:pt>
                <c:pt idx="7869">
                  <c:v>46.616782496636482</c:v>
                </c:pt>
                <c:pt idx="7870">
                  <c:v>46.693339191242366</c:v>
                </c:pt>
                <c:pt idx="7871">
                  <c:v>46.208315919845688</c:v>
                </c:pt>
                <c:pt idx="7872">
                  <c:v>46.208315919845688</c:v>
                </c:pt>
                <c:pt idx="7873">
                  <c:v>46.284925431085107</c:v>
                </c:pt>
                <c:pt idx="7874">
                  <c:v>46.38705553336731</c:v>
                </c:pt>
                <c:pt idx="7875">
                  <c:v>46.463640667698961</c:v>
                </c:pt>
                <c:pt idx="7876">
                  <c:v>46.540216660690163</c:v>
                </c:pt>
                <c:pt idx="7877">
                  <c:v>46.616782496636482</c:v>
                </c:pt>
                <c:pt idx="7878">
                  <c:v>46.591261905593704</c:v>
                </c:pt>
                <c:pt idx="7879">
                  <c:v>46.106156362133234</c:v>
                </c:pt>
                <c:pt idx="7880">
                  <c:v>46.233853777864816</c:v>
                </c:pt>
                <c:pt idx="7881">
                  <c:v>46.284925431085107</c:v>
                </c:pt>
                <c:pt idx="7882">
                  <c:v>46.412584250046017</c:v>
                </c:pt>
                <c:pt idx="7883">
                  <c:v>46.489167352968678</c:v>
                </c:pt>
                <c:pt idx="7884">
                  <c:v>46.565740298846428</c:v>
                </c:pt>
                <c:pt idx="7885">
                  <c:v>46.616782496636482</c:v>
                </c:pt>
                <c:pt idx="7886">
                  <c:v>46.106156362133234</c:v>
                </c:pt>
                <c:pt idx="7887">
                  <c:v>46.208315919845688</c:v>
                </c:pt>
                <c:pt idx="7888">
                  <c:v>46.284925431085107</c:v>
                </c:pt>
                <c:pt idx="7889">
                  <c:v>46.38705553336731</c:v>
                </c:pt>
                <c:pt idx="7890">
                  <c:v>46.489167352968678</c:v>
                </c:pt>
                <c:pt idx="7891">
                  <c:v>46.616782496636482</c:v>
                </c:pt>
                <c:pt idx="7892">
                  <c:v>46.38705553336731</c:v>
                </c:pt>
                <c:pt idx="7893">
                  <c:v>46.157238172398458</c:v>
                </c:pt>
                <c:pt idx="7894">
                  <c:v>46.233853777864816</c:v>
                </c:pt>
                <c:pt idx="7895">
                  <c:v>46.284925431085107</c:v>
                </c:pt>
                <c:pt idx="7896">
                  <c:v>46.38705553336731</c:v>
                </c:pt>
                <c:pt idx="7897">
                  <c:v>46.514693022533912</c:v>
                </c:pt>
                <c:pt idx="7898">
                  <c:v>46.003977506035469</c:v>
                </c:pt>
                <c:pt idx="7899">
                  <c:v>46.157238172398458</c:v>
                </c:pt>
                <c:pt idx="7900">
                  <c:v>46.259389604474968</c:v>
                </c:pt>
                <c:pt idx="7901">
                  <c:v>46.38705553336731</c:v>
                </c:pt>
                <c:pt idx="7902">
                  <c:v>45.79956900861535</c:v>
                </c:pt>
                <c:pt idx="7903">
                  <c:v>45.97843050667592</c:v>
                </c:pt>
                <c:pt idx="7904">
                  <c:v>46.106156362133234</c:v>
                </c:pt>
                <c:pt idx="7905">
                  <c:v>46.259389604474968</c:v>
                </c:pt>
                <c:pt idx="7906">
                  <c:v>45.79956900861535</c:v>
                </c:pt>
                <c:pt idx="7907">
                  <c:v>45.952882491611874</c:v>
                </c:pt>
                <c:pt idx="7908">
                  <c:v>46.131697267265835</c:v>
                </c:pt>
                <c:pt idx="7909">
                  <c:v>45.595090427585362</c:v>
                </c:pt>
                <c:pt idx="7910">
                  <c:v>45.748455711510935</c:v>
                </c:pt>
                <c:pt idx="7911">
                  <c:v>45.97843050667592</c:v>
                </c:pt>
                <c:pt idx="7912">
                  <c:v>45.492824220901362</c:v>
                </c:pt>
                <c:pt idx="7913">
                  <c:v>45.671778148070601</c:v>
                </c:pt>
                <c:pt idx="7914">
                  <c:v>45.850678242901814</c:v>
                </c:pt>
                <c:pt idx="7915">
                  <c:v>45.569525145544979</c:v>
                </c:pt>
                <c:pt idx="7916">
                  <c:v>45.569525145544979</c:v>
                </c:pt>
                <c:pt idx="7917">
                  <c:v>45.748455711510935</c:v>
                </c:pt>
                <c:pt idx="7918">
                  <c:v>45.748455711510935</c:v>
                </c:pt>
                <c:pt idx="7919">
                  <c:v>45.543958847800099</c:v>
                </c:pt>
                <c:pt idx="7920">
                  <c:v>45.72289753940197</c:v>
                </c:pt>
                <c:pt idx="7921">
                  <c:v>45.595090427585362</c:v>
                </c:pt>
                <c:pt idx="7922">
                  <c:v>45.441684515480162</c:v>
                </c:pt>
                <c:pt idx="7923">
                  <c:v>45.671778148070601</c:v>
                </c:pt>
                <c:pt idx="7924">
                  <c:v>45.518392550055218</c:v>
                </c:pt>
                <c:pt idx="7925">
                  <c:v>45.467254876043008</c:v>
                </c:pt>
                <c:pt idx="7926">
                  <c:v>45.697338351588535</c:v>
                </c:pt>
                <c:pt idx="7927">
                  <c:v>45.339391900479384</c:v>
                </c:pt>
                <c:pt idx="7928">
                  <c:v>45.467254876043008</c:v>
                </c:pt>
                <c:pt idx="7929">
                  <c:v>45.646215913143692</c:v>
                </c:pt>
                <c:pt idx="7930">
                  <c:v>45.313816461394083</c:v>
                </c:pt>
                <c:pt idx="7931">
                  <c:v>45.441684515480162</c:v>
                </c:pt>
                <c:pt idx="7932">
                  <c:v>45.72289753940197</c:v>
                </c:pt>
                <c:pt idx="7933">
                  <c:v>45.262661520405516</c:v>
                </c:pt>
                <c:pt idx="7934">
                  <c:v>45.441684515480162</c:v>
                </c:pt>
                <c:pt idx="7935">
                  <c:v>45.671778148070601</c:v>
                </c:pt>
                <c:pt idx="7936">
                  <c:v>45.262661520405516</c:v>
                </c:pt>
                <c:pt idx="7937">
                  <c:v>45.492824220901362</c:v>
                </c:pt>
                <c:pt idx="7938">
                  <c:v>45.748455711510935</c:v>
                </c:pt>
                <c:pt idx="7939">
                  <c:v>45.313816461394083</c:v>
                </c:pt>
                <c:pt idx="7940">
                  <c:v>45.543958847800099</c:v>
                </c:pt>
                <c:pt idx="7941">
                  <c:v>45.134754869548779</c:v>
                </c:pt>
                <c:pt idx="7942">
                  <c:v>45.390540747240998</c:v>
                </c:pt>
                <c:pt idx="7943">
                  <c:v>45.646215913143692</c:v>
                </c:pt>
                <c:pt idx="7944">
                  <c:v>45.237083034206748</c:v>
                </c:pt>
                <c:pt idx="7945">
                  <c:v>45.467254876043008</c:v>
                </c:pt>
                <c:pt idx="7946">
                  <c:v>45.057998081158154</c:v>
                </c:pt>
                <c:pt idx="7947">
                  <c:v>45.339391900479384</c:v>
                </c:pt>
                <c:pt idx="7948">
                  <c:v>44.904455048946652</c:v>
                </c:pt>
                <c:pt idx="7949">
                  <c:v>45.16033843427001</c:v>
                </c:pt>
                <c:pt idx="7950">
                  <c:v>45.467254876043008</c:v>
                </c:pt>
                <c:pt idx="7951">
                  <c:v>45.109170289123064</c:v>
                </c:pt>
                <c:pt idx="7952">
                  <c:v>45.390540747240998</c:v>
                </c:pt>
                <c:pt idx="7953">
                  <c:v>44.981231135722609</c:v>
                </c:pt>
                <c:pt idx="7954">
                  <c:v>45.237083034206748</c:v>
                </c:pt>
                <c:pt idx="7955">
                  <c:v>44.904455048946652</c:v>
                </c:pt>
                <c:pt idx="7956">
                  <c:v>45.211502516598991</c:v>
                </c:pt>
                <c:pt idx="7957">
                  <c:v>44.802070004837191</c:v>
                </c:pt>
                <c:pt idx="7958">
                  <c:v>45.109170289123064</c:v>
                </c:pt>
                <c:pt idx="7959">
                  <c:v>44.776471204548599</c:v>
                </c:pt>
                <c:pt idx="7960">
                  <c:v>45.083584692992851</c:v>
                </c:pt>
                <c:pt idx="7961">
                  <c:v>45.237083034206748</c:v>
                </c:pt>
                <c:pt idx="7962">
                  <c:v>44.981231135722609</c:v>
                </c:pt>
                <c:pt idx="7963">
                  <c:v>45.262661520405516</c:v>
                </c:pt>
                <c:pt idx="7964">
                  <c:v>44.930047755008303</c:v>
                </c:pt>
                <c:pt idx="7965">
                  <c:v>45.237083034206748</c:v>
                </c:pt>
                <c:pt idx="7966">
                  <c:v>44.827667789421291</c:v>
                </c:pt>
                <c:pt idx="7967">
                  <c:v>45.16033843427001</c:v>
                </c:pt>
                <c:pt idx="7968">
                  <c:v>44.802070004837191</c:v>
                </c:pt>
                <c:pt idx="7969">
                  <c:v>45.134754869548779</c:v>
                </c:pt>
                <c:pt idx="7970">
                  <c:v>44.75087138855551</c:v>
                </c:pt>
                <c:pt idx="7971">
                  <c:v>45.006821810375278</c:v>
                </c:pt>
                <c:pt idx="7972">
                  <c:v>44.699668709455864</c:v>
                </c:pt>
                <c:pt idx="7973">
                  <c:v>45.057998081158154</c:v>
                </c:pt>
                <c:pt idx="7974">
                  <c:v>44.699668709455864</c:v>
                </c:pt>
                <c:pt idx="7975">
                  <c:v>44.981231135722609</c:v>
                </c:pt>
                <c:pt idx="7976">
                  <c:v>44.674064830644809</c:v>
                </c:pt>
                <c:pt idx="7977">
                  <c:v>44.981231135722609</c:v>
                </c:pt>
                <c:pt idx="7978">
                  <c:v>44.622855041613732</c:v>
                </c:pt>
                <c:pt idx="7979">
                  <c:v>44.955640461069947</c:v>
                </c:pt>
                <c:pt idx="7980">
                  <c:v>44.597249131393696</c:v>
                </c:pt>
                <c:pt idx="7981">
                  <c:v>44.955640461069947</c:v>
                </c:pt>
                <c:pt idx="7982">
                  <c:v>44.571641189764698</c:v>
                </c:pt>
                <c:pt idx="7983">
                  <c:v>44.904455048946652</c:v>
                </c:pt>
                <c:pt idx="7984">
                  <c:v>44.597249131393696</c:v>
                </c:pt>
                <c:pt idx="7985">
                  <c:v>44.904455048946652</c:v>
                </c:pt>
                <c:pt idx="7986">
                  <c:v>44.571641189764698</c:v>
                </c:pt>
                <c:pt idx="7987">
                  <c:v>44.878860311476025</c:v>
                </c:pt>
                <c:pt idx="7988">
                  <c:v>44.571641189764698</c:v>
                </c:pt>
                <c:pt idx="7989">
                  <c:v>44.904455048946652</c:v>
                </c:pt>
                <c:pt idx="7990">
                  <c:v>44.54603223243118</c:v>
                </c:pt>
                <c:pt idx="7991">
                  <c:v>44.904455048946652</c:v>
                </c:pt>
                <c:pt idx="7992">
                  <c:v>44.571641189764698</c:v>
                </c:pt>
                <c:pt idx="7993">
                  <c:v>44.904455048946652</c:v>
                </c:pt>
                <c:pt idx="7994">
                  <c:v>44.520423275097677</c:v>
                </c:pt>
                <c:pt idx="7995">
                  <c:v>44.904455048946652</c:v>
                </c:pt>
                <c:pt idx="7996">
                  <c:v>44.597249131393696</c:v>
                </c:pt>
                <c:pt idx="7997">
                  <c:v>44.904455048946652</c:v>
                </c:pt>
                <c:pt idx="7998">
                  <c:v>44.54603223243118</c:v>
                </c:pt>
                <c:pt idx="7999">
                  <c:v>44.878860311476025</c:v>
                </c:pt>
                <c:pt idx="8000">
                  <c:v>44.648460951833769</c:v>
                </c:pt>
                <c:pt idx="8001">
                  <c:v>44.878860311476025</c:v>
                </c:pt>
                <c:pt idx="8002">
                  <c:v>45.032410453618965</c:v>
                </c:pt>
                <c:pt idx="8003">
                  <c:v>44.827667789421291</c:v>
                </c:pt>
                <c:pt idx="8004">
                  <c:v>45.16033843427001</c:v>
                </c:pt>
                <c:pt idx="8005">
                  <c:v>44.8532645583009</c:v>
                </c:pt>
                <c:pt idx="8006">
                  <c:v>45.16033843427001</c:v>
                </c:pt>
                <c:pt idx="8007">
                  <c:v>44.802070004837191</c:v>
                </c:pt>
                <c:pt idx="8008">
                  <c:v>45.134754869548779</c:v>
                </c:pt>
                <c:pt idx="8009">
                  <c:v>44.802070004837191</c:v>
                </c:pt>
                <c:pt idx="8010">
                  <c:v>45.16033843427001</c:v>
                </c:pt>
                <c:pt idx="8011">
                  <c:v>44.776471204548599</c:v>
                </c:pt>
                <c:pt idx="8012">
                  <c:v>45.109170289123064</c:v>
                </c:pt>
                <c:pt idx="8013">
                  <c:v>44.776471204548599</c:v>
                </c:pt>
                <c:pt idx="8014">
                  <c:v>45.109170289123064</c:v>
                </c:pt>
                <c:pt idx="8015">
                  <c:v>44.725270556857936</c:v>
                </c:pt>
                <c:pt idx="8016">
                  <c:v>45.083584692992851</c:v>
                </c:pt>
                <c:pt idx="8017">
                  <c:v>44.776471204548599</c:v>
                </c:pt>
                <c:pt idx="8018">
                  <c:v>44.54603223243118</c:v>
                </c:pt>
                <c:pt idx="8019">
                  <c:v>44.75087138855551</c:v>
                </c:pt>
                <c:pt idx="8020">
                  <c:v>44.494812286355192</c:v>
                </c:pt>
                <c:pt idx="8021">
                  <c:v>44.827667789421291</c:v>
                </c:pt>
                <c:pt idx="8022">
                  <c:v>44.469200281908208</c:v>
                </c:pt>
                <c:pt idx="8023">
                  <c:v>44.8532645583009</c:v>
                </c:pt>
                <c:pt idx="8024">
                  <c:v>44.597249131393696</c:v>
                </c:pt>
                <c:pt idx="8025">
                  <c:v>44.289884763940144</c:v>
                </c:pt>
                <c:pt idx="8026">
                  <c:v>44.674064830644809</c:v>
                </c:pt>
                <c:pt idx="8027">
                  <c:v>44.417972210196289</c:v>
                </c:pt>
                <c:pt idx="8028">
                  <c:v>44.110516429338546</c:v>
                </c:pt>
                <c:pt idx="8029">
                  <c:v>44.520423275097677</c:v>
                </c:pt>
                <c:pt idx="8030">
                  <c:v>44.289884763940144</c:v>
                </c:pt>
                <c:pt idx="8031">
                  <c:v>44.007996296531772</c:v>
                </c:pt>
                <c:pt idx="8032">
                  <c:v>44.44358726175674</c:v>
                </c:pt>
                <c:pt idx="8033">
                  <c:v>44.213019295168969</c:v>
                </c:pt>
                <c:pt idx="8034">
                  <c:v>43.931094262398901</c:v>
                </c:pt>
                <c:pt idx="8035">
                  <c:v>44.341122992696981</c:v>
                </c:pt>
                <c:pt idx="8036">
                  <c:v>44.161769893662736</c:v>
                </c:pt>
                <c:pt idx="8037">
                  <c:v>43.879821499689378</c:v>
                </c:pt>
                <c:pt idx="8038">
                  <c:v>44.289884763940144</c:v>
                </c:pt>
                <c:pt idx="8039">
                  <c:v>44.136143669352883</c:v>
                </c:pt>
                <c:pt idx="8040">
                  <c:v>43.879821499689378</c:v>
                </c:pt>
                <c:pt idx="8041">
                  <c:v>44.341122992696981</c:v>
                </c:pt>
                <c:pt idx="8042">
                  <c:v>44.161769893662736</c:v>
                </c:pt>
                <c:pt idx="8043">
                  <c:v>43.879821499689378</c:v>
                </c:pt>
                <c:pt idx="8044">
                  <c:v>44.366741091370898</c:v>
                </c:pt>
                <c:pt idx="8045">
                  <c:v>44.161769893662736</c:v>
                </c:pt>
                <c:pt idx="8046">
                  <c:v>43.905457881044136</c:v>
                </c:pt>
                <c:pt idx="8047">
                  <c:v>43.725974771835048</c:v>
                </c:pt>
                <c:pt idx="8048">
                  <c:v>44.213019295168969</c:v>
                </c:pt>
                <c:pt idx="8049">
                  <c:v>43.956729628049182</c:v>
                </c:pt>
                <c:pt idx="8050">
                  <c:v>43.802903214284676</c:v>
                </c:pt>
                <c:pt idx="8051">
                  <c:v>44.238642472365356</c:v>
                </c:pt>
                <c:pt idx="8052">
                  <c:v>44.033627599364074</c:v>
                </c:pt>
                <c:pt idx="8053">
                  <c:v>43.828543658457399</c:v>
                </c:pt>
                <c:pt idx="8054">
                  <c:v>44.007996296531772</c:v>
                </c:pt>
                <c:pt idx="8055">
                  <c:v>44.059258902196376</c:v>
                </c:pt>
                <c:pt idx="8056">
                  <c:v>43.905457881044136</c:v>
                </c:pt>
                <c:pt idx="8057">
                  <c:v>43.725974771835048</c:v>
                </c:pt>
                <c:pt idx="8058">
                  <c:v>44.161769893662736</c:v>
                </c:pt>
                <c:pt idx="8059">
                  <c:v>44.033627599364074</c:v>
                </c:pt>
                <c:pt idx="8060">
                  <c:v>43.777260738702957</c:v>
                </c:pt>
                <c:pt idx="8061">
                  <c:v>43.597739032723204</c:v>
                </c:pt>
                <c:pt idx="8062">
                  <c:v>44.084888173619703</c:v>
                </c:pt>
                <c:pt idx="8063">
                  <c:v>43.905457881044136</c:v>
                </c:pt>
                <c:pt idx="8064">
                  <c:v>43.725974771835048</c:v>
                </c:pt>
                <c:pt idx="8065">
                  <c:v>43.905457881044136</c:v>
                </c:pt>
                <c:pt idx="8066">
                  <c:v>43.956729628049182</c:v>
                </c:pt>
                <c:pt idx="8067">
                  <c:v>43.802903214284676</c:v>
                </c:pt>
                <c:pt idx="8068">
                  <c:v>43.623388618236341</c:v>
                </c:pt>
                <c:pt idx="8069">
                  <c:v>44.084888173619703</c:v>
                </c:pt>
                <c:pt idx="8070">
                  <c:v>43.905457881044136</c:v>
                </c:pt>
                <c:pt idx="8071">
                  <c:v>43.700329249139862</c:v>
                </c:pt>
                <c:pt idx="8072">
                  <c:v>43.572088431505556</c:v>
                </c:pt>
                <c:pt idx="8073">
                  <c:v>44.059258902196376</c:v>
                </c:pt>
                <c:pt idx="8074">
                  <c:v>43.828543658457399</c:v>
                </c:pt>
                <c:pt idx="8075">
                  <c:v>43.700329249139862</c:v>
                </c:pt>
                <c:pt idx="8076">
                  <c:v>43.495130533625698</c:v>
                </c:pt>
                <c:pt idx="8077">
                  <c:v>43.982362962290466</c:v>
                </c:pt>
                <c:pt idx="8078">
                  <c:v>43.854183086925637</c:v>
                </c:pt>
                <c:pt idx="8079">
                  <c:v>43.649036172340509</c:v>
                </c:pt>
                <c:pt idx="8080">
                  <c:v>43.828543658457399</c:v>
                </c:pt>
                <c:pt idx="8081">
                  <c:v>43.982362962290466</c:v>
                </c:pt>
                <c:pt idx="8082">
                  <c:v>43.751618263121244</c:v>
                </c:pt>
                <c:pt idx="8083">
                  <c:v>43.649036172340509</c:v>
                </c:pt>
                <c:pt idx="8084">
                  <c:v>44.110516429338546</c:v>
                </c:pt>
                <c:pt idx="8085">
                  <c:v>43.905457881044136</c:v>
                </c:pt>
                <c:pt idx="8086">
                  <c:v>43.777260738702957</c:v>
                </c:pt>
                <c:pt idx="8087">
                  <c:v>43.572088431505556</c:v>
                </c:pt>
                <c:pt idx="8088">
                  <c:v>44.059258902196376</c:v>
                </c:pt>
                <c:pt idx="8089">
                  <c:v>43.879821499689378</c:v>
                </c:pt>
                <c:pt idx="8090">
                  <c:v>43.725974771835048</c:v>
                </c:pt>
                <c:pt idx="8091">
                  <c:v>44.136143669352883</c:v>
                </c:pt>
                <c:pt idx="8092">
                  <c:v>43.982362962290466</c:v>
                </c:pt>
                <c:pt idx="8093">
                  <c:v>43.751618263121244</c:v>
                </c:pt>
                <c:pt idx="8094">
                  <c:v>43.623388618236341</c:v>
                </c:pt>
                <c:pt idx="8095">
                  <c:v>44.084888173619703</c:v>
                </c:pt>
                <c:pt idx="8096">
                  <c:v>43.879821499689378</c:v>
                </c:pt>
                <c:pt idx="8097">
                  <c:v>43.700329249139862</c:v>
                </c:pt>
                <c:pt idx="8098">
                  <c:v>44.059258902196376</c:v>
                </c:pt>
                <c:pt idx="8099">
                  <c:v>43.982362962290466</c:v>
                </c:pt>
                <c:pt idx="8100">
                  <c:v>43.828543658457399</c:v>
                </c:pt>
                <c:pt idx="8101">
                  <c:v>43.623388618236341</c:v>
                </c:pt>
                <c:pt idx="8102">
                  <c:v>44.110516429338546</c:v>
                </c:pt>
                <c:pt idx="8103">
                  <c:v>43.931094262398901</c:v>
                </c:pt>
                <c:pt idx="8104">
                  <c:v>43.674683726444684</c:v>
                </c:pt>
                <c:pt idx="8105">
                  <c:v>43.674683726444684</c:v>
                </c:pt>
                <c:pt idx="8106">
                  <c:v>44.033627599364074</c:v>
                </c:pt>
                <c:pt idx="8107">
                  <c:v>43.802903214284676</c:v>
                </c:pt>
                <c:pt idx="8108">
                  <c:v>43.674683726444684</c:v>
                </c:pt>
                <c:pt idx="8109">
                  <c:v>43.700329249139862</c:v>
                </c:pt>
                <c:pt idx="8110">
                  <c:v>43.956729628049182</c:v>
                </c:pt>
                <c:pt idx="8111">
                  <c:v>43.777260738702957</c:v>
                </c:pt>
                <c:pt idx="8112">
                  <c:v>43.623388618236341</c:v>
                </c:pt>
                <c:pt idx="8113">
                  <c:v>43.469475869590099</c:v>
                </c:pt>
                <c:pt idx="8114">
                  <c:v>43.982362962290466</c:v>
                </c:pt>
                <c:pt idx="8115">
                  <c:v>43.802903214284676</c:v>
                </c:pt>
                <c:pt idx="8116">
                  <c:v>43.649036172340509</c:v>
                </c:pt>
                <c:pt idx="8117">
                  <c:v>43.469475869590099</c:v>
                </c:pt>
                <c:pt idx="8118">
                  <c:v>43.982362962290466</c:v>
                </c:pt>
                <c:pt idx="8119">
                  <c:v>43.802903214284676</c:v>
                </c:pt>
                <c:pt idx="8120">
                  <c:v>43.649036172340509</c:v>
                </c:pt>
                <c:pt idx="8121">
                  <c:v>43.495130533625698</c:v>
                </c:pt>
                <c:pt idx="8122">
                  <c:v>43.366846040698285</c:v>
                </c:pt>
                <c:pt idx="8123">
                  <c:v>43.905457881044136</c:v>
                </c:pt>
                <c:pt idx="8124">
                  <c:v>43.777260738702957</c:v>
                </c:pt>
                <c:pt idx="8125">
                  <c:v>43.572088431505556</c:v>
                </c:pt>
                <c:pt idx="8126">
                  <c:v>43.469475869590099</c:v>
                </c:pt>
                <c:pt idx="8127">
                  <c:v>43.289861734501642</c:v>
                </c:pt>
                <c:pt idx="8128">
                  <c:v>43.828543658457399</c:v>
                </c:pt>
                <c:pt idx="8129">
                  <c:v>43.725974771835048</c:v>
                </c:pt>
                <c:pt idx="8130">
                  <c:v>43.597739032723204</c:v>
                </c:pt>
                <c:pt idx="8131">
                  <c:v>43.495130533625698</c:v>
                </c:pt>
                <c:pt idx="8132">
                  <c:v>43.315524524173185</c:v>
                </c:pt>
                <c:pt idx="8133">
                  <c:v>43.212867271260109</c:v>
                </c:pt>
                <c:pt idx="8134">
                  <c:v>43.725974771835048</c:v>
                </c:pt>
                <c:pt idx="8135">
                  <c:v>43.572088431505556</c:v>
                </c:pt>
                <c:pt idx="8136">
                  <c:v>43.443820189850001</c:v>
                </c:pt>
                <c:pt idx="8137">
                  <c:v>43.315524524173185</c:v>
                </c:pt>
                <c:pt idx="8138">
                  <c:v>43.212867271260109</c:v>
                </c:pt>
                <c:pt idx="8139">
                  <c:v>43.802903214284676</c:v>
                </c:pt>
                <c:pt idx="8140">
                  <c:v>43.649036172340509</c:v>
                </c:pt>
                <c:pt idx="8141">
                  <c:v>43.520784181956806</c:v>
                </c:pt>
                <c:pt idx="8142">
                  <c:v>43.341185282435731</c:v>
                </c:pt>
                <c:pt idx="8143">
                  <c:v>43.315524524173185</c:v>
                </c:pt>
                <c:pt idx="8144">
                  <c:v>43.161532550576631</c:v>
                </c:pt>
                <c:pt idx="8145">
                  <c:v>43.674683726444684</c:v>
                </c:pt>
                <c:pt idx="8146">
                  <c:v>43.572088431505556</c:v>
                </c:pt>
                <c:pt idx="8147">
                  <c:v>43.443820189850001</c:v>
                </c:pt>
                <c:pt idx="8148">
                  <c:v>43.366846040698285</c:v>
                </c:pt>
                <c:pt idx="8149">
                  <c:v>43.187200418770608</c:v>
                </c:pt>
                <c:pt idx="8150">
                  <c:v>43.135863666678148</c:v>
                </c:pt>
                <c:pt idx="8151">
                  <c:v>43.674683726444684</c:v>
                </c:pt>
                <c:pt idx="8152">
                  <c:v>43.520784181956806</c:v>
                </c:pt>
                <c:pt idx="8153">
                  <c:v>43.443820189850001</c:v>
                </c:pt>
                <c:pt idx="8154">
                  <c:v>43.341185282435731</c:v>
                </c:pt>
                <c:pt idx="8155">
                  <c:v>43.289861734501642</c:v>
                </c:pt>
                <c:pt idx="8156">
                  <c:v>43.161532550576631</c:v>
                </c:pt>
                <c:pt idx="8157">
                  <c:v>43.110193767075181</c:v>
                </c:pt>
                <c:pt idx="8158">
                  <c:v>43.033176958334835</c:v>
                </c:pt>
                <c:pt idx="8159">
                  <c:v>42.956149992549577</c:v>
                </c:pt>
                <c:pt idx="8160">
                  <c:v>42.879112869719407</c:v>
                </c:pt>
                <c:pt idx="8161">
                  <c:v>42.802066605548816</c:v>
                </c:pt>
                <c:pt idx="8162">
                  <c:v>42.776381470378482</c:v>
                </c:pt>
                <c:pt idx="8163">
                  <c:v>42.776381470378482</c:v>
                </c:pt>
                <c:pt idx="8164">
                  <c:v>42.956149992549577</c:v>
                </c:pt>
                <c:pt idx="8165">
                  <c:v>43.212867271260109</c:v>
                </c:pt>
                <c:pt idx="8166">
                  <c:v>43.289861734501642</c:v>
                </c:pt>
                <c:pt idx="8167">
                  <c:v>43.161532550576631</c:v>
                </c:pt>
                <c:pt idx="8168">
                  <c:v>43.161532550576631</c:v>
                </c:pt>
                <c:pt idx="8169">
                  <c:v>43.135863666678148</c:v>
                </c:pt>
                <c:pt idx="8170">
                  <c:v>43.110193767075181</c:v>
                </c:pt>
                <c:pt idx="8171">
                  <c:v>43.058849905051275</c:v>
                </c:pt>
                <c:pt idx="8172">
                  <c:v>43.033176958334835</c:v>
                </c:pt>
                <c:pt idx="8173">
                  <c:v>43.007501980209405</c:v>
                </c:pt>
                <c:pt idx="8174">
                  <c:v>43.007501980209405</c:v>
                </c:pt>
                <c:pt idx="8175">
                  <c:v>43.007501980209405</c:v>
                </c:pt>
                <c:pt idx="8176">
                  <c:v>42.93047196731068</c:v>
                </c:pt>
                <c:pt idx="8177">
                  <c:v>42.699322002049513</c:v>
                </c:pt>
                <c:pt idx="8178">
                  <c:v>42.365282187546818</c:v>
                </c:pt>
                <c:pt idx="8179">
                  <c:v>42.339578769695642</c:v>
                </c:pt>
                <c:pt idx="8180">
                  <c:v>42.288168886879824</c:v>
                </c:pt>
                <c:pt idx="8181">
                  <c:v>42.365282187546818</c:v>
                </c:pt>
                <c:pt idx="8182">
                  <c:v>42.339578769695642</c:v>
                </c:pt>
                <c:pt idx="8183">
                  <c:v>42.416684960431205</c:v>
                </c:pt>
                <c:pt idx="8184">
                  <c:v>42.365282187546818</c:v>
                </c:pt>
                <c:pt idx="8185">
                  <c:v>42.416684960431205</c:v>
                </c:pt>
                <c:pt idx="8186">
                  <c:v>42.416684960431205</c:v>
                </c:pt>
                <c:pt idx="8187">
                  <c:v>42.442384315464416</c:v>
                </c:pt>
                <c:pt idx="8188">
                  <c:v>42.442384315464416</c:v>
                </c:pt>
                <c:pt idx="8189">
                  <c:v>42.519477302041594</c:v>
                </c:pt>
                <c:pt idx="8190">
                  <c:v>42.493780994121863</c:v>
                </c:pt>
                <c:pt idx="8191">
                  <c:v>42.570866870767595</c:v>
                </c:pt>
                <c:pt idx="8192">
                  <c:v>42.570866870767595</c:v>
                </c:pt>
                <c:pt idx="8193">
                  <c:v>42.647943606072921</c:v>
                </c:pt>
                <c:pt idx="8194">
                  <c:v>42.647943606072921</c:v>
                </c:pt>
                <c:pt idx="8195">
                  <c:v>42.699322002049513</c:v>
                </c:pt>
                <c:pt idx="8196">
                  <c:v>42.72500916862883</c:v>
                </c:pt>
                <c:pt idx="8197">
                  <c:v>42.211046444872409</c:v>
                </c:pt>
                <c:pt idx="8198">
                  <c:v>42.159626405011672</c:v>
                </c:pt>
                <c:pt idx="8199">
                  <c:v>42.159626405011672</c:v>
                </c:pt>
                <c:pt idx="8200">
                  <c:v>42.211046444872409</c:v>
                </c:pt>
                <c:pt idx="8201">
                  <c:v>42.236754941246041</c:v>
                </c:pt>
                <c:pt idx="8202">
                  <c:v>42.313874336139982</c:v>
                </c:pt>
                <c:pt idx="8203">
                  <c:v>42.313874336139982</c:v>
                </c:pt>
                <c:pt idx="8204">
                  <c:v>42.365282187546818</c:v>
                </c:pt>
                <c:pt idx="8205">
                  <c:v>42.390983573989018</c:v>
                </c:pt>
                <c:pt idx="8206">
                  <c:v>42.493780994121863</c:v>
                </c:pt>
                <c:pt idx="8207">
                  <c:v>42.468082654793143</c:v>
                </c:pt>
                <c:pt idx="8208">
                  <c:v>42.54517259425684</c:v>
                </c:pt>
                <c:pt idx="8209">
                  <c:v>42.54517259425684</c:v>
                </c:pt>
                <c:pt idx="8210">
                  <c:v>42.647943606072921</c:v>
                </c:pt>
                <c:pt idx="8211">
                  <c:v>42.622252376675632</c:v>
                </c:pt>
                <c:pt idx="8212">
                  <c:v>42.211046444872409</c:v>
                </c:pt>
                <c:pt idx="8213">
                  <c:v>42.108201286628486</c:v>
                </c:pt>
                <c:pt idx="8214">
                  <c:v>42.133914861524566</c:v>
                </c:pt>
                <c:pt idx="8215">
                  <c:v>42.185336932794286</c:v>
                </c:pt>
                <c:pt idx="8216">
                  <c:v>42.236754941246041</c:v>
                </c:pt>
                <c:pt idx="8217">
                  <c:v>42.288168886879824</c:v>
                </c:pt>
                <c:pt idx="8218">
                  <c:v>42.313874336139982</c:v>
                </c:pt>
                <c:pt idx="8219">
                  <c:v>42.365282187546818</c:v>
                </c:pt>
                <c:pt idx="8220">
                  <c:v>42.416684960431205</c:v>
                </c:pt>
                <c:pt idx="8221">
                  <c:v>42.468082654793143</c:v>
                </c:pt>
                <c:pt idx="8222">
                  <c:v>42.519477302041594</c:v>
                </c:pt>
                <c:pt idx="8223">
                  <c:v>42.59656013157386</c:v>
                </c:pt>
                <c:pt idx="8224">
                  <c:v>42.031056499122265</c:v>
                </c:pt>
                <c:pt idx="8225">
                  <c:v>41.979620207989669</c:v>
                </c:pt>
                <c:pt idx="8226">
                  <c:v>42.108201286628486</c:v>
                </c:pt>
                <c:pt idx="8227">
                  <c:v>42.133914861524566</c:v>
                </c:pt>
                <c:pt idx="8228">
                  <c:v>42.211046444872409</c:v>
                </c:pt>
                <c:pt idx="8229">
                  <c:v>42.288168886879824</c:v>
                </c:pt>
                <c:pt idx="8230">
                  <c:v>42.390983573989018</c:v>
                </c:pt>
                <c:pt idx="8231">
                  <c:v>41.851011705329604</c:v>
                </c:pt>
                <c:pt idx="8232">
                  <c:v>41.876735437270597</c:v>
                </c:pt>
                <c:pt idx="8233">
                  <c:v>42.031056499122265</c:v>
                </c:pt>
                <c:pt idx="8234">
                  <c:v>42.133914861524566</c:v>
                </c:pt>
                <c:pt idx="8235">
                  <c:v>42.262462421915174</c:v>
                </c:pt>
                <c:pt idx="8236">
                  <c:v>41.696644936775833</c:v>
                </c:pt>
                <c:pt idx="8237">
                  <c:v>41.799560178629648</c:v>
                </c:pt>
                <c:pt idx="8238">
                  <c:v>41.902458153507098</c:v>
                </c:pt>
                <c:pt idx="8239">
                  <c:v>42.031056499122265</c:v>
                </c:pt>
                <c:pt idx="8240">
                  <c:v>41.490761636434691</c:v>
                </c:pt>
                <c:pt idx="8241">
                  <c:v>41.670913079198911</c:v>
                </c:pt>
                <c:pt idx="8242">
                  <c:v>41.773833399575182</c:v>
                </c:pt>
                <c:pt idx="8243">
                  <c:v>41.953900538866641</c:v>
                </c:pt>
                <c:pt idx="8244">
                  <c:v>41.439279638600006</c:v>
                </c:pt>
                <c:pt idx="8245">
                  <c:v>41.567976507550796</c:v>
                </c:pt>
                <c:pt idx="8246">
                  <c:v>41.748104589111726</c:v>
                </c:pt>
                <c:pt idx="8247">
                  <c:v>41.902458153507098</c:v>
                </c:pt>
                <c:pt idx="8248">
                  <c:v>41.362048516212042</c:v>
                </c:pt>
                <c:pt idx="8249">
                  <c:v>41.542238555746927</c:v>
                </c:pt>
                <c:pt idx="8250">
                  <c:v>41.722375778648271</c:v>
                </c:pt>
                <c:pt idx="8251">
                  <c:v>41.233307971968131</c:v>
                </c:pt>
                <c:pt idx="8252">
                  <c:v>41.413537623978158</c:v>
                </c:pt>
                <c:pt idx="8253">
                  <c:v>41.567976507550796</c:v>
                </c:pt>
                <c:pt idx="8254">
                  <c:v>41.825286957684114</c:v>
                </c:pt>
                <c:pt idx="8255">
                  <c:v>41.310555345627954</c:v>
                </c:pt>
                <c:pt idx="8256">
                  <c:v>41.439279638600006</c:v>
                </c:pt>
                <c:pt idx="8257">
                  <c:v>41.670913079198911</c:v>
                </c:pt>
                <c:pt idx="8258">
                  <c:v>41.207556816005869</c:v>
                </c:pt>
                <c:pt idx="8259">
                  <c:v>41.362048516212042</c:v>
                </c:pt>
                <c:pt idx="8260">
                  <c:v>41.59371242794569</c:v>
                </c:pt>
                <c:pt idx="8261">
                  <c:v>41.156051456967887</c:v>
                </c:pt>
                <c:pt idx="8262">
                  <c:v>41.310555345627954</c:v>
                </c:pt>
                <c:pt idx="8263">
                  <c:v>41.516500603943051</c:v>
                </c:pt>
                <c:pt idx="8264">
                  <c:v>41.567976507550796</c:v>
                </c:pt>
                <c:pt idx="8265">
                  <c:v>41.207556816005869</c:v>
                </c:pt>
                <c:pt idx="8266">
                  <c:v>41.439279638600006</c:v>
                </c:pt>
                <c:pt idx="8267">
                  <c:v>41.619447332636085</c:v>
                </c:pt>
                <c:pt idx="8268">
                  <c:v>41.130296238187668</c:v>
                </c:pt>
                <c:pt idx="8269">
                  <c:v>41.362048516212042</c:v>
                </c:pt>
                <c:pt idx="8270">
                  <c:v>41.567976507550796</c:v>
                </c:pt>
                <c:pt idx="8271">
                  <c:v>41.104541019407449</c:v>
                </c:pt>
                <c:pt idx="8272">
                  <c:v>41.336302438772236</c:v>
                </c:pt>
                <c:pt idx="8273">
                  <c:v>41.516500603943051</c:v>
                </c:pt>
                <c:pt idx="8274">
                  <c:v>41.078783769218248</c:v>
                </c:pt>
                <c:pt idx="8275">
                  <c:v>41.310555345627954</c:v>
                </c:pt>
                <c:pt idx="8276">
                  <c:v>41.516500603943051</c:v>
                </c:pt>
                <c:pt idx="8277">
                  <c:v>41.027267237430856</c:v>
                </c:pt>
                <c:pt idx="8278">
                  <c:v>41.259058112225887</c:v>
                </c:pt>
                <c:pt idx="8279">
                  <c:v>41.490761636434691</c:v>
                </c:pt>
                <c:pt idx="8280">
                  <c:v>41.001506940128188</c:v>
                </c:pt>
                <c:pt idx="8281">
                  <c:v>41.233307971968131</c:v>
                </c:pt>
                <c:pt idx="8282">
                  <c:v>41.439279638600006</c:v>
                </c:pt>
                <c:pt idx="8283">
                  <c:v>40.975745627121022</c:v>
                </c:pt>
                <c:pt idx="8284">
                  <c:v>41.181804644339124</c:v>
                </c:pt>
                <c:pt idx="8285">
                  <c:v>41.387793577947342</c:v>
                </c:pt>
                <c:pt idx="8286">
                  <c:v>41.310555345627954</c:v>
                </c:pt>
                <c:pt idx="8287">
                  <c:v>41.181804644339124</c:v>
                </c:pt>
                <c:pt idx="8288">
                  <c:v>41.387793577947342</c:v>
                </c:pt>
                <c:pt idx="8289">
                  <c:v>41.465021653221832</c:v>
                </c:pt>
                <c:pt idx="8290">
                  <c:v>41.181804644339124</c:v>
                </c:pt>
                <c:pt idx="8291">
                  <c:v>41.310555345627954</c:v>
                </c:pt>
                <c:pt idx="8292">
                  <c:v>41.053025503324548</c:v>
                </c:pt>
                <c:pt idx="8293">
                  <c:v>41.130296238187668</c:v>
                </c:pt>
                <c:pt idx="8294">
                  <c:v>41.336302438772236</c:v>
                </c:pt>
                <c:pt idx="8295">
                  <c:v>40.898455593872576</c:v>
                </c:pt>
                <c:pt idx="8296">
                  <c:v>41.156051456967887</c:v>
                </c:pt>
                <c:pt idx="8297">
                  <c:v>41.387793577947342</c:v>
                </c:pt>
                <c:pt idx="8298">
                  <c:v>40.924219953993216</c:v>
                </c:pt>
                <c:pt idx="8299">
                  <c:v>41.181804644339124</c:v>
                </c:pt>
                <c:pt idx="8300">
                  <c:v>41.233307971968131</c:v>
                </c:pt>
                <c:pt idx="8301">
                  <c:v>40.949983298409357</c:v>
                </c:pt>
                <c:pt idx="8302">
                  <c:v>41.233307971968131</c:v>
                </c:pt>
                <c:pt idx="8303">
                  <c:v>40.846922810813325</c:v>
                </c:pt>
                <c:pt idx="8304">
                  <c:v>41.053025503324548</c:v>
                </c:pt>
                <c:pt idx="8305">
                  <c:v>41.310555345627954</c:v>
                </c:pt>
                <c:pt idx="8306">
                  <c:v>40.898455593872576</c:v>
                </c:pt>
                <c:pt idx="8307">
                  <c:v>41.156051456967887</c:v>
                </c:pt>
                <c:pt idx="8308">
                  <c:v>40.74384505624095</c:v>
                </c:pt>
                <c:pt idx="8309">
                  <c:v>41.001506940128188</c:v>
                </c:pt>
                <c:pt idx="8310">
                  <c:v>41.233307971968131</c:v>
                </c:pt>
                <c:pt idx="8311">
                  <c:v>40.821155403579212</c:v>
                </c:pt>
                <c:pt idx="8312">
                  <c:v>41.104541019407449</c:v>
                </c:pt>
                <c:pt idx="8313">
                  <c:v>40.718072570484388</c:v>
                </c:pt>
                <c:pt idx="8314">
                  <c:v>40.924219953993216</c:v>
                </c:pt>
                <c:pt idx="8315">
                  <c:v>41.130296238187668</c:v>
                </c:pt>
                <c:pt idx="8316">
                  <c:v>40.821155403579212</c:v>
                </c:pt>
                <c:pt idx="8317">
                  <c:v>41.104541019407449</c:v>
                </c:pt>
                <c:pt idx="8318">
                  <c:v>40.692299069023321</c:v>
                </c:pt>
                <c:pt idx="8319">
                  <c:v>40.975745627121022</c:v>
                </c:pt>
                <c:pt idx="8320">
                  <c:v>40.614972470413193</c:v>
                </c:pt>
                <c:pt idx="8321">
                  <c:v>40.846922810813325</c:v>
                </c:pt>
                <c:pt idx="8322">
                  <c:v>41.027267237430856</c:v>
                </c:pt>
                <c:pt idx="8323">
                  <c:v>40.795385964936123</c:v>
                </c:pt>
                <c:pt idx="8324">
                  <c:v>41.053025503324548</c:v>
                </c:pt>
                <c:pt idx="8325">
                  <c:v>40.614972470413193</c:v>
                </c:pt>
                <c:pt idx="8326">
                  <c:v>40.949983298409357</c:v>
                </c:pt>
                <c:pt idx="8327">
                  <c:v>40.614972470413193</c:v>
                </c:pt>
                <c:pt idx="8328">
                  <c:v>40.795385964936123</c:v>
                </c:pt>
                <c:pt idx="8329">
                  <c:v>40.460289817762707</c:v>
                </c:pt>
                <c:pt idx="8330">
                  <c:v>40.769616526293028</c:v>
                </c:pt>
                <c:pt idx="8331">
                  <c:v>41.053025503324548</c:v>
                </c:pt>
                <c:pt idx="8332">
                  <c:v>40.666524551857769</c:v>
                </c:pt>
                <c:pt idx="8333">
                  <c:v>40.975745627121022</c:v>
                </c:pt>
                <c:pt idx="8334">
                  <c:v>40.614972470413193</c:v>
                </c:pt>
                <c:pt idx="8335">
                  <c:v>40.872689202342954</c:v>
                </c:pt>
                <c:pt idx="8336">
                  <c:v>40.511855103365669</c:v>
                </c:pt>
                <c:pt idx="8337">
                  <c:v>40.769616526293028</c:v>
                </c:pt>
                <c:pt idx="8338">
                  <c:v>41.027267237430856</c:v>
                </c:pt>
                <c:pt idx="8339">
                  <c:v>40.666524551857769</c:v>
                </c:pt>
                <c:pt idx="8340">
                  <c:v>40.975745627121022</c:v>
                </c:pt>
                <c:pt idx="8341">
                  <c:v>40.614972470413193</c:v>
                </c:pt>
                <c:pt idx="8342">
                  <c:v>40.898455593872576</c:v>
                </c:pt>
                <c:pt idx="8343">
                  <c:v>40.537636730462651</c:v>
                </c:pt>
                <c:pt idx="8344">
                  <c:v>40.924219953993216</c:v>
                </c:pt>
                <c:pt idx="8345">
                  <c:v>40.511855103365669</c:v>
                </c:pt>
                <c:pt idx="8346">
                  <c:v>40.821155403579212</c:v>
                </c:pt>
                <c:pt idx="8347">
                  <c:v>40.460289817762707</c:v>
                </c:pt>
                <c:pt idx="8348">
                  <c:v>40.795385964936123</c:v>
                </c:pt>
                <c:pt idx="8349">
                  <c:v>40.460289817762707</c:v>
                </c:pt>
                <c:pt idx="8350">
                  <c:v>40.769616526293028</c:v>
                </c:pt>
                <c:pt idx="8351">
                  <c:v>40.408720469341787</c:v>
                </c:pt>
                <c:pt idx="8352">
                  <c:v>40.305568568341556</c:v>
                </c:pt>
                <c:pt idx="8353">
                  <c:v>40.460289817762707</c:v>
                </c:pt>
                <c:pt idx="8354">
                  <c:v>40.125008812371924</c:v>
                </c:pt>
                <c:pt idx="8355">
                  <c:v>40.460289817762707</c:v>
                </c:pt>
                <c:pt idx="8356">
                  <c:v>40.176602537700632</c:v>
                </c:pt>
                <c:pt idx="8357">
                  <c:v>40.537636730462651</c:v>
                </c:pt>
                <c:pt idx="8358">
                  <c:v>40.253985000057767</c:v>
                </c:pt>
                <c:pt idx="8359">
                  <c:v>40.202398384660491</c:v>
                </c:pt>
                <c:pt idx="8360">
                  <c:v>40.27977779990416</c:v>
                </c:pt>
                <c:pt idx="8361">
                  <c:v>39.94439623976875</c:v>
                </c:pt>
                <c:pt idx="8362">
                  <c:v>40.35714705810291</c:v>
                </c:pt>
                <c:pt idx="8363">
                  <c:v>40.099210934003082</c:v>
                </c:pt>
                <c:pt idx="8364">
                  <c:v>40.331358321074475</c:v>
                </c:pt>
                <c:pt idx="8365">
                  <c:v>40.150806690740772</c:v>
                </c:pt>
                <c:pt idx="8366">
                  <c:v>39.89278321605471</c:v>
                </c:pt>
                <c:pt idx="8367">
                  <c:v>40.331358321074475</c:v>
                </c:pt>
                <c:pt idx="8368">
                  <c:v>40.02180815755613</c:v>
                </c:pt>
                <c:pt idx="8369">
                  <c:v>39.815354031290994</c:v>
                </c:pt>
                <c:pt idx="8370">
                  <c:v>40.125008812371924</c:v>
                </c:pt>
                <c:pt idx="8371">
                  <c:v>39.89278321605471</c:v>
                </c:pt>
                <c:pt idx="8372">
                  <c:v>40.331358321074475</c:v>
                </c:pt>
                <c:pt idx="8373">
                  <c:v>40.02180815755613</c:v>
                </c:pt>
                <c:pt idx="8374">
                  <c:v>39.815354031290994</c:v>
                </c:pt>
                <c:pt idx="8375">
                  <c:v>40.176602537700632</c:v>
                </c:pt>
                <c:pt idx="8376">
                  <c:v>39.918590235763972</c:v>
                </c:pt>
                <c:pt idx="8377">
                  <c:v>39.660467222037795</c:v>
                </c:pt>
                <c:pt idx="8378">
                  <c:v>40.099210934003082</c:v>
                </c:pt>
                <c:pt idx="8379">
                  <c:v>39.866974164936465</c:v>
                </c:pt>
                <c:pt idx="8380">
                  <c:v>40.253985000057767</c:v>
                </c:pt>
                <c:pt idx="8381">
                  <c:v>39.996005200664825</c:v>
                </c:pt>
                <c:pt idx="8382">
                  <c:v>39.78954294876376</c:v>
                </c:pt>
                <c:pt idx="8383">
                  <c:v>40.228192200211367</c:v>
                </c:pt>
                <c:pt idx="8384">
                  <c:v>39.94439623976875</c:v>
                </c:pt>
                <c:pt idx="8385">
                  <c:v>39.660467222037795</c:v>
                </c:pt>
                <c:pt idx="8386">
                  <c:v>40.073411024225244</c:v>
                </c:pt>
                <c:pt idx="8387">
                  <c:v>39.841165113818214</c:v>
                </c:pt>
                <c:pt idx="8388">
                  <c:v>39.608829821415966</c:v>
                </c:pt>
                <c:pt idx="8389">
                  <c:v>40.073411024225244</c:v>
                </c:pt>
                <c:pt idx="8390">
                  <c:v>39.841165113818214</c:v>
                </c:pt>
                <c:pt idx="8391">
                  <c:v>39.583009597548319</c:v>
                </c:pt>
                <c:pt idx="8392">
                  <c:v>40.02180815755613</c:v>
                </c:pt>
                <c:pt idx="8393">
                  <c:v>39.763729834827551</c:v>
                </c:pt>
                <c:pt idx="8394">
                  <c:v>39.531365086995059</c:v>
                </c:pt>
                <c:pt idx="8395">
                  <c:v>39.97020122806903</c:v>
                </c:pt>
                <c:pt idx="8396">
                  <c:v>39.73791570518685</c:v>
                </c:pt>
                <c:pt idx="8397">
                  <c:v>39.557187342271689</c:v>
                </c:pt>
                <c:pt idx="8398">
                  <c:v>39.94439623976875</c:v>
                </c:pt>
                <c:pt idx="8399">
                  <c:v>39.763729834827551</c:v>
                </c:pt>
                <c:pt idx="8400">
                  <c:v>39.505541816013938</c:v>
                </c:pt>
                <c:pt idx="8401">
                  <c:v>39.996005200664825</c:v>
                </c:pt>
                <c:pt idx="8402">
                  <c:v>39.763729834827551</c:v>
                </c:pt>
                <c:pt idx="8403">
                  <c:v>39.583009597548319</c:v>
                </c:pt>
                <c:pt idx="8404">
                  <c:v>39.376406162722994</c:v>
                </c:pt>
                <c:pt idx="8405">
                  <c:v>39.78954294876376</c:v>
                </c:pt>
                <c:pt idx="8406">
                  <c:v>39.608829821415966</c:v>
                </c:pt>
                <c:pt idx="8407">
                  <c:v>39.376406162722994</c:v>
                </c:pt>
                <c:pt idx="8408">
                  <c:v>39.273077529141332</c:v>
                </c:pt>
                <c:pt idx="8409">
                  <c:v>39.73791570518685</c:v>
                </c:pt>
                <c:pt idx="8410">
                  <c:v>39.557187342271689</c:v>
                </c:pt>
                <c:pt idx="8411">
                  <c:v>39.376406162722994</c:v>
                </c:pt>
                <c:pt idx="8412">
                  <c:v>39.169732644287791</c:v>
                </c:pt>
                <c:pt idx="8413">
                  <c:v>39.634649029579123</c:v>
                </c:pt>
                <c:pt idx="8414">
                  <c:v>39.453890195529247</c:v>
                </c:pt>
                <c:pt idx="8415">
                  <c:v>39.324744385193384</c:v>
                </c:pt>
                <c:pt idx="8416">
                  <c:v>39.143893122034811</c:v>
                </c:pt>
                <c:pt idx="8417">
                  <c:v>39.221407625975786</c:v>
                </c:pt>
                <c:pt idx="8418">
                  <c:v>39.531365086995059</c:v>
                </c:pt>
                <c:pt idx="8419">
                  <c:v>39.376406162722994</c:v>
                </c:pt>
                <c:pt idx="8420">
                  <c:v>39.221407625975786</c:v>
                </c:pt>
                <c:pt idx="8421">
                  <c:v>39.092212046119876</c:v>
                </c:pt>
                <c:pt idx="8422">
                  <c:v>38.988835674427115</c:v>
                </c:pt>
                <c:pt idx="8423">
                  <c:v>38.885441020053527</c:v>
                </c:pt>
                <c:pt idx="8424">
                  <c:v>39.066369476753415</c:v>
                </c:pt>
                <c:pt idx="8425">
                  <c:v>39.273077529141332</c:v>
                </c:pt>
                <c:pt idx="8426">
                  <c:v>39.169732644287791</c:v>
                </c:pt>
                <c:pt idx="8427">
                  <c:v>39.040525891682478</c:v>
                </c:pt>
                <c:pt idx="8428">
                  <c:v>38.937140378649303</c:v>
                </c:pt>
                <c:pt idx="8429">
                  <c:v>38.885441020053527</c:v>
                </c:pt>
                <c:pt idx="8430">
                  <c:v>38.807884872228421</c:v>
                </c:pt>
                <c:pt idx="8431">
                  <c:v>38.756174340883227</c:v>
                </c:pt>
                <c:pt idx="8432">
                  <c:v>38.626880237691687</c:v>
                </c:pt>
                <c:pt idx="8433">
                  <c:v>38.60101735423541</c:v>
                </c:pt>
                <c:pt idx="8434">
                  <c:v>38.549290571618364</c:v>
                </c:pt>
                <c:pt idx="8435">
                  <c:v>38.471690748500151</c:v>
                </c:pt>
                <c:pt idx="8436">
                  <c:v>38.445821770816927</c:v>
                </c:pt>
                <c:pt idx="8437">
                  <c:v>38.394080768337012</c:v>
                </c:pt>
                <c:pt idx="8438">
                  <c:v>38.368208743540322</c:v>
                </c:pt>
                <c:pt idx="8439">
                  <c:v>38.316461646833467</c:v>
                </c:pt>
                <c:pt idx="8440">
                  <c:v>38.264709471604149</c:v>
                </c:pt>
                <c:pt idx="8441">
                  <c:v>38.212953233556867</c:v>
                </c:pt>
                <c:pt idx="8442">
                  <c:v>38.212953233556867</c:v>
                </c:pt>
                <c:pt idx="8443">
                  <c:v>38.187074098828745</c:v>
                </c:pt>
                <c:pt idx="8444">
                  <c:v>38.109427553303924</c:v>
                </c:pt>
                <c:pt idx="8445">
                  <c:v>38.135310750850017</c:v>
                </c:pt>
                <c:pt idx="8446">
                  <c:v>38.187074098828745</c:v>
                </c:pt>
                <c:pt idx="8447">
                  <c:v>38.264709471604149</c:v>
                </c:pt>
                <c:pt idx="8448">
                  <c:v>38.34233570303914</c:v>
                </c:pt>
                <c:pt idx="8449">
                  <c:v>38.368208743540322</c:v>
                </c:pt>
                <c:pt idx="8450">
                  <c:v>38.290585559218805</c:v>
                </c:pt>
                <c:pt idx="8451">
                  <c:v>38.264709471604149</c:v>
                </c:pt>
                <c:pt idx="8452">
                  <c:v>38.212953233556867</c:v>
                </c:pt>
                <c:pt idx="8453">
                  <c:v>38.109427553303924</c:v>
                </c:pt>
                <c:pt idx="8454">
                  <c:v>38.031771866438696</c:v>
                </c:pt>
                <c:pt idx="8455">
                  <c:v>38.005884606074638</c:v>
                </c:pt>
                <c:pt idx="8456">
                  <c:v>38.005884606074638</c:v>
                </c:pt>
                <c:pt idx="8457">
                  <c:v>38.005884606074638</c:v>
                </c:pt>
                <c:pt idx="8458">
                  <c:v>38.005884606074638</c:v>
                </c:pt>
                <c:pt idx="8459">
                  <c:v>37.979996330006081</c:v>
                </c:pt>
                <c:pt idx="8460">
                  <c:v>37.979996330006081</c:v>
                </c:pt>
                <c:pt idx="8461">
                  <c:v>38.031771866438696</c:v>
                </c:pt>
                <c:pt idx="8462">
                  <c:v>38.005884606074638</c:v>
                </c:pt>
                <c:pt idx="8463">
                  <c:v>37.979996330006081</c:v>
                </c:pt>
                <c:pt idx="8464">
                  <c:v>38.005884606074638</c:v>
                </c:pt>
                <c:pt idx="8465">
                  <c:v>38.005884606074638</c:v>
                </c:pt>
                <c:pt idx="8466">
                  <c:v>38.05765811109827</c:v>
                </c:pt>
                <c:pt idx="8467">
                  <c:v>37.979996330006081</c:v>
                </c:pt>
                <c:pt idx="8468">
                  <c:v>38.031771866438696</c:v>
                </c:pt>
                <c:pt idx="8469">
                  <c:v>38.031771866438696</c:v>
                </c:pt>
                <c:pt idx="8470">
                  <c:v>38.083543340053346</c:v>
                </c:pt>
                <c:pt idx="8471">
                  <c:v>38.05765811109827</c:v>
                </c:pt>
                <c:pt idx="8472">
                  <c:v>38.083543340053346</c:v>
                </c:pt>
                <c:pt idx="8473">
                  <c:v>38.083543340053346</c:v>
                </c:pt>
                <c:pt idx="8474">
                  <c:v>38.083543340053346</c:v>
                </c:pt>
                <c:pt idx="8475">
                  <c:v>38.083543340053346</c:v>
                </c:pt>
                <c:pt idx="8476">
                  <c:v>38.109427553303924</c:v>
                </c:pt>
                <c:pt idx="8477">
                  <c:v>38.135310750850017</c:v>
                </c:pt>
                <c:pt idx="8478">
                  <c:v>38.161192932691627</c:v>
                </c:pt>
                <c:pt idx="8479">
                  <c:v>38.161192932691627</c:v>
                </c:pt>
                <c:pt idx="8480">
                  <c:v>38.161192932691627</c:v>
                </c:pt>
                <c:pt idx="8481">
                  <c:v>38.187074098828745</c:v>
                </c:pt>
                <c:pt idx="8482">
                  <c:v>38.187074098828745</c:v>
                </c:pt>
                <c:pt idx="8483">
                  <c:v>38.212953233556867</c:v>
                </c:pt>
                <c:pt idx="8484">
                  <c:v>38.187074098828745</c:v>
                </c:pt>
                <c:pt idx="8485">
                  <c:v>38.238832368284996</c:v>
                </c:pt>
                <c:pt idx="8486">
                  <c:v>38.238832368284996</c:v>
                </c:pt>
                <c:pt idx="8487">
                  <c:v>38.264709471604149</c:v>
                </c:pt>
                <c:pt idx="8488">
                  <c:v>38.238832368284996</c:v>
                </c:pt>
                <c:pt idx="8489">
                  <c:v>38.290585559218805</c:v>
                </c:pt>
                <c:pt idx="8490">
                  <c:v>38.264709471604149</c:v>
                </c:pt>
                <c:pt idx="8491">
                  <c:v>38.316461646833467</c:v>
                </c:pt>
                <c:pt idx="8492">
                  <c:v>38.290585559218805</c:v>
                </c:pt>
                <c:pt idx="8493">
                  <c:v>38.290585559218805</c:v>
                </c:pt>
                <c:pt idx="8494">
                  <c:v>38.290585559218805</c:v>
                </c:pt>
                <c:pt idx="8495">
                  <c:v>38.316461646833467</c:v>
                </c:pt>
                <c:pt idx="8496">
                  <c:v>38.316461646833467</c:v>
                </c:pt>
                <c:pt idx="8497">
                  <c:v>38.316461646833467</c:v>
                </c:pt>
                <c:pt idx="8498">
                  <c:v>38.316461646833467</c:v>
                </c:pt>
                <c:pt idx="8499">
                  <c:v>38.394080768337012</c:v>
                </c:pt>
                <c:pt idx="8500">
                  <c:v>38.394080768337012</c:v>
                </c:pt>
                <c:pt idx="8501">
                  <c:v>38.34233570303914</c:v>
                </c:pt>
                <c:pt idx="8502">
                  <c:v>38.394080768337012</c:v>
                </c:pt>
                <c:pt idx="8503">
                  <c:v>38.394080768337012</c:v>
                </c:pt>
                <c:pt idx="8504">
                  <c:v>38.394080768337012</c:v>
                </c:pt>
                <c:pt idx="8505">
                  <c:v>38.394080768337012</c:v>
                </c:pt>
                <c:pt idx="8506">
                  <c:v>38.445821770816927</c:v>
                </c:pt>
                <c:pt idx="8507">
                  <c:v>38.497557694774386</c:v>
                </c:pt>
                <c:pt idx="8508">
                  <c:v>37.876431037277989</c:v>
                </c:pt>
                <c:pt idx="8509">
                  <c:v>37.850536666982485</c:v>
                </c:pt>
                <c:pt idx="8510">
                  <c:v>37.876431037277989</c:v>
                </c:pt>
                <c:pt idx="8511">
                  <c:v>37.95410703823304</c:v>
                </c:pt>
                <c:pt idx="8512">
                  <c:v>37.95410703823304</c:v>
                </c:pt>
                <c:pt idx="8513">
                  <c:v>38.005884606074638</c:v>
                </c:pt>
                <c:pt idx="8514">
                  <c:v>38.083543340053346</c:v>
                </c:pt>
                <c:pt idx="8515">
                  <c:v>38.083543340053346</c:v>
                </c:pt>
                <c:pt idx="8516">
                  <c:v>38.109427553303924</c:v>
                </c:pt>
                <c:pt idx="8517">
                  <c:v>38.161192932691627</c:v>
                </c:pt>
                <c:pt idx="8518">
                  <c:v>38.212953233556867</c:v>
                </c:pt>
                <c:pt idx="8519">
                  <c:v>38.264709471604149</c:v>
                </c:pt>
                <c:pt idx="8520">
                  <c:v>38.316461646833467</c:v>
                </c:pt>
                <c:pt idx="8521">
                  <c:v>37.64334513925683</c:v>
                </c:pt>
                <c:pt idx="8522">
                  <c:v>37.746950044460085</c:v>
                </c:pt>
                <c:pt idx="8523">
                  <c:v>37.746950044460085</c:v>
                </c:pt>
                <c:pt idx="8524">
                  <c:v>37.79874589498251</c:v>
                </c:pt>
                <c:pt idx="8525">
                  <c:v>37.876431037277989</c:v>
                </c:pt>
                <c:pt idx="8526">
                  <c:v>37.928215715051017</c:v>
                </c:pt>
                <c:pt idx="8527">
                  <c:v>38.005884606074638</c:v>
                </c:pt>
                <c:pt idx="8528">
                  <c:v>38.031771866438696</c:v>
                </c:pt>
                <c:pt idx="8529">
                  <c:v>38.109427553303924</c:v>
                </c:pt>
                <c:pt idx="8530">
                  <c:v>37.746950044460085</c:v>
                </c:pt>
                <c:pt idx="8531">
                  <c:v>37.617441627620913</c:v>
                </c:pt>
                <c:pt idx="8532">
                  <c:v>37.721050595642126</c:v>
                </c:pt>
                <c:pt idx="8533">
                  <c:v>37.77284847757354</c:v>
                </c:pt>
                <c:pt idx="8534">
                  <c:v>37.824642296686996</c:v>
                </c:pt>
                <c:pt idx="8535">
                  <c:v>37.95410703823304</c:v>
                </c:pt>
                <c:pt idx="8536">
                  <c:v>38.031771866438696</c:v>
                </c:pt>
                <c:pt idx="8537">
                  <c:v>38.031771866438696</c:v>
                </c:pt>
                <c:pt idx="8538">
                  <c:v>37.46199516519313</c:v>
                </c:pt>
                <c:pt idx="8539">
                  <c:v>37.53972398278173</c:v>
                </c:pt>
                <c:pt idx="8540">
                  <c:v>37.617441627620913</c:v>
                </c:pt>
                <c:pt idx="8541">
                  <c:v>37.721050595642126</c:v>
                </c:pt>
                <c:pt idx="8542">
                  <c:v>37.824642296686996</c:v>
                </c:pt>
                <c:pt idx="8543">
                  <c:v>37.928215715051017</c:v>
                </c:pt>
                <c:pt idx="8544">
                  <c:v>37.410170874944946</c:v>
                </c:pt>
                <c:pt idx="8545">
                  <c:v>37.53972398278173</c:v>
                </c:pt>
                <c:pt idx="8546">
                  <c:v>37.64334513925683</c:v>
                </c:pt>
                <c:pt idx="8547">
                  <c:v>37.77284847757354</c:v>
                </c:pt>
                <c:pt idx="8548">
                  <c:v>37.202830038659108</c:v>
                </c:pt>
                <c:pt idx="8549">
                  <c:v>37.332426821788999</c:v>
                </c:pt>
                <c:pt idx="8550">
                  <c:v>37.46199516519313</c:v>
                </c:pt>
                <c:pt idx="8551">
                  <c:v>37.591537100280512</c:v>
                </c:pt>
                <c:pt idx="8552">
                  <c:v>37.125059577186384</c:v>
                </c:pt>
                <c:pt idx="8553">
                  <c:v>37.280591358791419</c:v>
                </c:pt>
                <c:pt idx="8554">
                  <c:v>37.46199516519313</c:v>
                </c:pt>
                <c:pt idx="8555">
                  <c:v>36.917622248973892</c:v>
                </c:pt>
                <c:pt idx="8556">
                  <c:v>37.099133720051668</c:v>
                </c:pt>
                <c:pt idx="8557">
                  <c:v>37.280591358791419</c:v>
                </c:pt>
                <c:pt idx="8558">
                  <c:v>36.813877176550875</c:v>
                </c:pt>
                <c:pt idx="8559">
                  <c:v>37.047278958668748</c:v>
                </c:pt>
                <c:pt idx="8560">
                  <c:v>37.280591358791419</c:v>
                </c:pt>
                <c:pt idx="8561">
                  <c:v>36.761998038260174</c:v>
                </c:pt>
                <c:pt idx="8562">
                  <c:v>36.943555216040046</c:v>
                </c:pt>
                <c:pt idx="8563">
                  <c:v>37.202830038659108</c:v>
                </c:pt>
                <c:pt idx="8564">
                  <c:v>36.787938115257774</c:v>
                </c:pt>
                <c:pt idx="8565">
                  <c:v>36.969488183106215</c:v>
                </c:pt>
                <c:pt idx="8566">
                  <c:v>36.502536326014749</c:v>
                </c:pt>
                <c:pt idx="8567">
                  <c:v>36.736056945558083</c:v>
                </c:pt>
                <c:pt idx="8568">
                  <c:v>36.99541911876338</c:v>
                </c:pt>
                <c:pt idx="8569">
                  <c:v>36.580387028142269</c:v>
                </c:pt>
                <c:pt idx="8570">
                  <c:v>36.839815222139485</c:v>
                </c:pt>
                <c:pt idx="8571">
                  <c:v>36.398721169981854</c:v>
                </c:pt>
                <c:pt idx="8572">
                  <c:v>36.658226557520393</c:v>
                </c:pt>
                <c:pt idx="8573">
                  <c:v>36.891687250498755</c:v>
                </c:pt>
                <c:pt idx="8574">
                  <c:v>36.476585076267753</c:v>
                </c:pt>
                <c:pt idx="8575">
                  <c:v>36.761998038260174</c:v>
                </c:pt>
                <c:pt idx="8576">
                  <c:v>36.346807497738453</c:v>
                </c:pt>
                <c:pt idx="8577">
                  <c:v>36.632281402000345</c:v>
                </c:pt>
                <c:pt idx="8578">
                  <c:v>36.839815222139485</c:v>
                </c:pt>
                <c:pt idx="8579">
                  <c:v>36.476585076267753</c:v>
                </c:pt>
                <c:pt idx="8580">
                  <c:v>36.813877176550875</c:v>
                </c:pt>
                <c:pt idx="8581">
                  <c:v>36.346807497738453</c:v>
                </c:pt>
                <c:pt idx="8582">
                  <c:v>36.632281402000345</c:v>
                </c:pt>
                <c:pt idx="8583">
                  <c:v>36.242965933388781</c:v>
                </c:pt>
                <c:pt idx="8584">
                  <c:v>36.580387028142269</c:v>
                </c:pt>
                <c:pt idx="8585">
                  <c:v>36.165073587377137</c:v>
                </c:pt>
                <c:pt idx="8586">
                  <c:v>36.424677498251299</c:v>
                </c:pt>
                <c:pt idx="8587">
                  <c:v>36.684170697335944</c:v>
                </c:pt>
                <c:pt idx="8588">
                  <c:v>36.346807497738453</c:v>
                </c:pt>
                <c:pt idx="8589">
                  <c:v>36.658226557520393</c:v>
                </c:pt>
                <c:pt idx="8590">
                  <c:v>36.217002495187899</c:v>
                </c:pt>
                <c:pt idx="8591">
                  <c:v>36.528487575761751</c:v>
                </c:pt>
                <c:pt idx="8592">
                  <c:v>36.217002495187899</c:v>
                </c:pt>
                <c:pt idx="8593">
                  <c:v>36.476585076267753</c:v>
                </c:pt>
                <c:pt idx="8594">
                  <c:v>36.087170068616082</c:v>
                </c:pt>
                <c:pt idx="8595">
                  <c:v>36.372764841712403</c:v>
                </c:pt>
                <c:pt idx="8596">
                  <c:v>36.061200536188245</c:v>
                </c:pt>
                <c:pt idx="8597">
                  <c:v>36.320848122355535</c:v>
                </c:pt>
                <c:pt idx="8598">
                  <c:v>35.931335607072711</c:v>
                </c:pt>
                <c:pt idx="8599">
                  <c:v>36.242965933388781</c:v>
                </c:pt>
                <c:pt idx="8600">
                  <c:v>35.931335607072711</c:v>
                </c:pt>
                <c:pt idx="8601">
                  <c:v>36.242965933388781</c:v>
                </c:pt>
                <c:pt idx="8602">
                  <c:v>35.905358964713436</c:v>
                </c:pt>
                <c:pt idx="8603">
                  <c:v>36.242965933388781</c:v>
                </c:pt>
                <c:pt idx="8604">
                  <c:v>35.931335607072711</c:v>
                </c:pt>
                <c:pt idx="8605">
                  <c:v>36.294888746972603</c:v>
                </c:pt>
                <c:pt idx="8606">
                  <c:v>35.931335607072711</c:v>
                </c:pt>
                <c:pt idx="8607">
                  <c:v>36.294888746972603</c:v>
                </c:pt>
                <c:pt idx="8608">
                  <c:v>36.009258424219098</c:v>
                </c:pt>
                <c:pt idx="8609">
                  <c:v>35.69750926047756</c:v>
                </c:pt>
                <c:pt idx="8610">
                  <c:v>36.03522998805591</c:v>
                </c:pt>
                <c:pt idx="8611">
                  <c:v>35.749478796467962</c:v>
                </c:pt>
                <c:pt idx="8612">
                  <c:v>36.165073587377137</c:v>
                </c:pt>
                <c:pt idx="8613">
                  <c:v>35.853403648585903</c:v>
                </c:pt>
                <c:pt idx="8614">
                  <c:v>35.541576275598558</c:v>
                </c:pt>
                <c:pt idx="8615">
                  <c:v>35.931335607072711</c:v>
                </c:pt>
                <c:pt idx="8616">
                  <c:v>35.619547846560522</c:v>
                </c:pt>
                <c:pt idx="8617">
                  <c:v>36.009258424219098</c:v>
                </c:pt>
                <c:pt idx="8618">
                  <c:v>35.775461533054191</c:v>
                </c:pt>
                <c:pt idx="8619">
                  <c:v>35.46359454759169</c:v>
                </c:pt>
                <c:pt idx="8620">
                  <c:v>35.853403648585903</c:v>
                </c:pt>
                <c:pt idx="8621">
                  <c:v>35.6455356616692</c:v>
                </c:pt>
                <c:pt idx="8622">
                  <c:v>35.46359454759169</c:v>
                </c:pt>
                <c:pt idx="8623">
                  <c:v>35.749478796467962</c:v>
                </c:pt>
                <c:pt idx="8624">
                  <c:v>35.541576275598558</c:v>
                </c:pt>
                <c:pt idx="8625">
                  <c:v>35.931335607072711</c:v>
                </c:pt>
                <c:pt idx="8626">
                  <c:v>35.619547846560522</c:v>
                </c:pt>
                <c:pt idx="8627">
                  <c:v>35.411601650397984</c:v>
                </c:pt>
                <c:pt idx="8628">
                  <c:v>35.827423959113162</c:v>
                </c:pt>
                <c:pt idx="8629">
                  <c:v>35.567568153525201</c:v>
                </c:pt>
                <c:pt idx="8630">
                  <c:v>35.33360367111927</c:v>
                </c:pt>
                <c:pt idx="8631">
                  <c:v>35.723495044177255</c:v>
                </c:pt>
                <c:pt idx="8632">
                  <c:v>35.46359454759169</c:v>
                </c:pt>
                <c:pt idx="8633">
                  <c:v>35.255595534795631</c:v>
                </c:pt>
                <c:pt idx="8634">
                  <c:v>35.671523476777871</c:v>
                </c:pt>
                <c:pt idx="8635">
                  <c:v>35.411601650397984</c:v>
                </c:pt>
                <c:pt idx="8636">
                  <c:v>35.203584354921091</c:v>
                </c:pt>
                <c:pt idx="8637">
                  <c:v>35.6455356616692</c:v>
                </c:pt>
                <c:pt idx="8638">
                  <c:v>35.385602662539917</c:v>
                </c:pt>
                <c:pt idx="8639">
                  <c:v>35.203584354921091</c:v>
                </c:pt>
                <c:pt idx="8640">
                  <c:v>35.6455356616692</c:v>
                </c:pt>
                <c:pt idx="8641">
                  <c:v>35.385602662539917</c:v>
                </c:pt>
                <c:pt idx="8642">
                  <c:v>35.203584354921091</c:v>
                </c:pt>
                <c:pt idx="8643">
                  <c:v>35.671523476777871</c:v>
                </c:pt>
                <c:pt idx="8644">
                  <c:v>35.385602662539917</c:v>
                </c:pt>
                <c:pt idx="8645">
                  <c:v>35.28159858547167</c:v>
                </c:pt>
                <c:pt idx="8646">
                  <c:v>34.969481736704367</c:v>
                </c:pt>
                <c:pt idx="8647">
                  <c:v>35.489589472631806</c:v>
                </c:pt>
                <c:pt idx="8648">
                  <c:v>35.307601636147716</c:v>
                </c:pt>
                <c:pt idx="8649">
                  <c:v>35.073538630406148</c:v>
                </c:pt>
                <c:pt idx="8650">
                  <c:v>34.891427893678632</c:v>
                </c:pt>
                <c:pt idx="8651">
                  <c:v>35.437598606847089</c:v>
                </c:pt>
                <c:pt idx="8652">
                  <c:v>35.17757724142708</c:v>
                </c:pt>
                <c:pt idx="8653">
                  <c:v>35.04752542268519</c:v>
                </c:pt>
                <c:pt idx="8654">
                  <c:v>34.865407576026243</c:v>
                </c:pt>
                <c:pt idx="8655">
                  <c:v>35.33360367111927</c:v>
                </c:pt>
                <c:pt idx="8656">
                  <c:v>35.17757724142708</c:v>
                </c:pt>
                <c:pt idx="8657">
                  <c:v>34.995497991538798</c:v>
                </c:pt>
                <c:pt idx="8658">
                  <c:v>34.865407576026243</c:v>
                </c:pt>
                <c:pt idx="8659">
                  <c:v>34.683235897029263</c:v>
                </c:pt>
                <c:pt idx="8660">
                  <c:v>35.203584354921091</c:v>
                </c:pt>
                <c:pt idx="8661">
                  <c:v>35.04752542268519</c:v>
                </c:pt>
                <c:pt idx="8662">
                  <c:v>34.865407576026243</c:v>
                </c:pt>
                <c:pt idx="8663">
                  <c:v>34.761316148371769</c:v>
                </c:pt>
                <c:pt idx="8664">
                  <c:v>34.657206438036461</c:v>
                </c:pt>
                <c:pt idx="8665">
                  <c:v>35.151569112228586</c:v>
                </c:pt>
                <c:pt idx="8666">
                  <c:v>35.02151221496424</c:v>
                </c:pt>
                <c:pt idx="8667">
                  <c:v>34.839386242669363</c:v>
                </c:pt>
                <c:pt idx="8668">
                  <c:v>34.709263324613097</c:v>
                </c:pt>
                <c:pt idx="8669">
                  <c:v>34.579112982535577</c:v>
                </c:pt>
                <c:pt idx="8670">
                  <c:v>35.099549806718123</c:v>
                </c:pt>
                <c:pt idx="8671">
                  <c:v>34.969481736704367</c:v>
                </c:pt>
                <c:pt idx="8672">
                  <c:v>34.813363893607985</c:v>
                </c:pt>
                <c:pt idx="8673">
                  <c:v>34.735289736492433</c:v>
                </c:pt>
                <c:pt idx="8674">
                  <c:v>34.553079460724796</c:v>
                </c:pt>
                <c:pt idx="8675">
                  <c:v>34.474972801065526</c:v>
                </c:pt>
                <c:pt idx="8676">
                  <c:v>35.073538630406148</c:v>
                </c:pt>
                <c:pt idx="8677">
                  <c:v>34.865407576026243</c:v>
                </c:pt>
                <c:pt idx="8678">
                  <c:v>34.761316148371769</c:v>
                </c:pt>
                <c:pt idx="8679">
                  <c:v>34.657206438036461</c:v>
                </c:pt>
                <c:pt idx="8680">
                  <c:v>34.553079460724796</c:v>
                </c:pt>
                <c:pt idx="8681">
                  <c:v>34.474972801065526</c:v>
                </c:pt>
                <c:pt idx="8682">
                  <c:v>34.943464466165452</c:v>
                </c:pt>
                <c:pt idx="8683">
                  <c:v>34.839386242669363</c:v>
                </c:pt>
                <c:pt idx="8684">
                  <c:v>34.735289736492433</c:v>
                </c:pt>
                <c:pt idx="8685">
                  <c:v>34.631176979043644</c:v>
                </c:pt>
                <c:pt idx="8686">
                  <c:v>34.474972801065526</c:v>
                </c:pt>
                <c:pt idx="8687">
                  <c:v>34.474972801065526</c:v>
                </c:pt>
                <c:pt idx="8688">
                  <c:v>34.969481736704367</c:v>
                </c:pt>
                <c:pt idx="8689">
                  <c:v>34.813363893607985</c:v>
                </c:pt>
                <c:pt idx="8690">
                  <c:v>34.683235897029263</c:v>
                </c:pt>
                <c:pt idx="8691">
                  <c:v>34.52704492320953</c:v>
                </c:pt>
                <c:pt idx="8692">
                  <c:v>34.474972801065526</c:v>
                </c:pt>
                <c:pt idx="8693">
                  <c:v>34.344773705172429</c:v>
                </c:pt>
                <c:pt idx="8694">
                  <c:v>34.865407576026243</c:v>
                </c:pt>
                <c:pt idx="8695">
                  <c:v>34.813363893607985</c:v>
                </c:pt>
                <c:pt idx="8696">
                  <c:v>34.683235897029263</c:v>
                </c:pt>
                <c:pt idx="8697">
                  <c:v>34.579112982535577</c:v>
                </c:pt>
                <c:pt idx="8698">
                  <c:v>34.448935216436787</c:v>
                </c:pt>
                <c:pt idx="8699">
                  <c:v>34.344773705172429</c:v>
                </c:pt>
                <c:pt idx="8700">
                  <c:v>34.891427893678632</c:v>
                </c:pt>
                <c:pt idx="8701">
                  <c:v>34.813363893607985</c:v>
                </c:pt>
                <c:pt idx="8702">
                  <c:v>34.709263324613097</c:v>
                </c:pt>
                <c:pt idx="8703">
                  <c:v>34.579112982535577</c:v>
                </c:pt>
                <c:pt idx="8704">
                  <c:v>34.52704492320953</c:v>
                </c:pt>
                <c:pt idx="8705">
                  <c:v>34.422896616103557</c:v>
                </c:pt>
                <c:pt idx="8706">
                  <c:v>34.344773705172429</c:v>
                </c:pt>
                <c:pt idx="8707">
                  <c:v>34.917447195626529</c:v>
                </c:pt>
                <c:pt idx="8708">
                  <c:v>34.839386242669363</c:v>
                </c:pt>
                <c:pt idx="8709">
                  <c:v>34.709263324613097</c:v>
                </c:pt>
                <c:pt idx="8710">
                  <c:v>34.553079460724796</c:v>
                </c:pt>
                <c:pt idx="8711">
                  <c:v>34.501009369989774</c:v>
                </c:pt>
                <c:pt idx="8712">
                  <c:v>34.344773705172429</c:v>
                </c:pt>
                <c:pt idx="8713">
                  <c:v>34.266640637196396</c:v>
                </c:pt>
                <c:pt idx="8714">
                  <c:v>34.865407576026243</c:v>
                </c:pt>
                <c:pt idx="8715">
                  <c:v>34.735289736492433</c:v>
                </c:pt>
                <c:pt idx="8716">
                  <c:v>34.657206438036461</c:v>
                </c:pt>
                <c:pt idx="8717">
                  <c:v>34.501009369989774</c:v>
                </c:pt>
                <c:pt idx="8718">
                  <c:v>34.474972801065526</c:v>
                </c:pt>
                <c:pt idx="8719">
                  <c:v>34.344773705172429</c:v>
                </c:pt>
                <c:pt idx="8720">
                  <c:v>34.917447195626529</c:v>
                </c:pt>
                <c:pt idx="8721">
                  <c:v>34.839386242669363</c:v>
                </c:pt>
                <c:pt idx="8722">
                  <c:v>34.683235897029263</c:v>
                </c:pt>
                <c:pt idx="8723">
                  <c:v>34.60514548864186</c:v>
                </c:pt>
                <c:pt idx="8724">
                  <c:v>34.448935216436787</c:v>
                </c:pt>
                <c:pt idx="8725">
                  <c:v>34.422896616103557</c:v>
                </c:pt>
                <c:pt idx="8726">
                  <c:v>34.318730026316743</c:v>
                </c:pt>
                <c:pt idx="8727">
                  <c:v>34.839386242669363</c:v>
                </c:pt>
                <c:pt idx="8728">
                  <c:v>34.761316148371769</c:v>
                </c:pt>
                <c:pt idx="8729">
                  <c:v>34.631176979043644</c:v>
                </c:pt>
                <c:pt idx="8730">
                  <c:v>34.553079460724796</c:v>
                </c:pt>
                <c:pt idx="8731">
                  <c:v>34.448935216436787</c:v>
                </c:pt>
                <c:pt idx="8732">
                  <c:v>34.344773705172429</c:v>
                </c:pt>
                <c:pt idx="8733">
                  <c:v>34.891427893678632</c:v>
                </c:pt>
                <c:pt idx="8734">
                  <c:v>34.787340528842122</c:v>
                </c:pt>
                <c:pt idx="8735">
                  <c:v>34.735289736492433</c:v>
                </c:pt>
                <c:pt idx="8736">
                  <c:v>34.579112982535577</c:v>
                </c:pt>
                <c:pt idx="8737">
                  <c:v>34.501009369989774</c:v>
                </c:pt>
                <c:pt idx="8738">
                  <c:v>34.422896616103557</c:v>
                </c:pt>
                <c:pt idx="8739">
                  <c:v>34.318730026316743</c:v>
                </c:pt>
                <c:pt idx="8740">
                  <c:v>34.214546169553586</c:v>
                </c:pt>
                <c:pt idx="8741">
                  <c:v>34.787340528842122</c:v>
                </c:pt>
                <c:pt idx="8742">
                  <c:v>34.761316148371769</c:v>
                </c:pt>
                <c:pt idx="8743">
                  <c:v>34.631176979043644</c:v>
                </c:pt>
                <c:pt idx="8744">
                  <c:v>34.60514548864186</c:v>
                </c:pt>
                <c:pt idx="8745">
                  <c:v>34.501009369989774</c:v>
                </c:pt>
                <c:pt idx="8746">
                  <c:v>34.448935216436787</c:v>
                </c:pt>
                <c:pt idx="8747">
                  <c:v>34.344773705172429</c:v>
                </c:pt>
                <c:pt idx="8748">
                  <c:v>34.370815352619132</c:v>
                </c:pt>
                <c:pt idx="8749">
                  <c:v>34.240593911227236</c:v>
                </c:pt>
                <c:pt idx="8750">
                  <c:v>34.214546169553586</c:v>
                </c:pt>
                <c:pt idx="8751">
                  <c:v>34.162447639092811</c:v>
                </c:pt>
                <c:pt idx="8752">
                  <c:v>34.136396850305687</c:v>
                </c:pt>
                <c:pt idx="8753">
                  <c:v>34.058237374012883</c:v>
                </c:pt>
                <c:pt idx="8754">
                  <c:v>34.110345045814078</c:v>
                </c:pt>
                <c:pt idx="8755">
                  <c:v>34.032182522407794</c:v>
                </c:pt>
                <c:pt idx="8756">
                  <c:v>34.032182522407794</c:v>
                </c:pt>
                <c:pt idx="8757">
                  <c:v>33.954009841956605</c:v>
                </c:pt>
                <c:pt idx="8758">
                  <c:v>34.032182522407794</c:v>
                </c:pt>
                <c:pt idx="8759">
                  <c:v>33.980067740675167</c:v>
                </c:pt>
                <c:pt idx="8760">
                  <c:v>34.032182522407794</c:v>
                </c:pt>
                <c:pt idx="8761">
                  <c:v>34.032182522407794</c:v>
                </c:pt>
                <c:pt idx="8762">
                  <c:v>34.006125639393723</c:v>
                </c:pt>
                <c:pt idx="8763">
                  <c:v>34.032182522407794</c:v>
                </c:pt>
                <c:pt idx="8764">
                  <c:v>34.110345045814078</c:v>
                </c:pt>
                <c:pt idx="8765">
                  <c:v>34.084291209913481</c:v>
                </c:pt>
                <c:pt idx="8766">
                  <c:v>33.536922981150049</c:v>
                </c:pt>
                <c:pt idx="8767">
                  <c:v>33.484767571237775</c:v>
                </c:pt>
                <c:pt idx="8768">
                  <c:v>33.458687327020414</c:v>
                </c:pt>
                <c:pt idx="8769">
                  <c:v>33.562999162549445</c:v>
                </c:pt>
                <c:pt idx="8770">
                  <c:v>33.589074328244358</c:v>
                </c:pt>
                <c:pt idx="8771">
                  <c:v>33.615147462530281</c:v>
                </c:pt>
                <c:pt idx="8772">
                  <c:v>33.641220596816211</c:v>
                </c:pt>
                <c:pt idx="8773">
                  <c:v>33.745500945506024</c:v>
                </c:pt>
                <c:pt idx="8774">
                  <c:v>33.771569001269498</c:v>
                </c:pt>
                <c:pt idx="8775">
                  <c:v>33.823700034273983</c:v>
                </c:pt>
                <c:pt idx="8776">
                  <c:v>33.693362802570093</c:v>
                </c:pt>
                <c:pt idx="8777">
                  <c:v>33.250012870737784</c:v>
                </c:pt>
                <c:pt idx="8778">
                  <c:v>33.354359240219509</c:v>
                </c:pt>
                <c:pt idx="8779">
                  <c:v>33.354359240219509</c:v>
                </c:pt>
                <c:pt idx="8780">
                  <c:v>33.510845784046154</c:v>
                </c:pt>
                <c:pt idx="8781">
                  <c:v>33.536922981150049</c:v>
                </c:pt>
                <c:pt idx="8782">
                  <c:v>33.693362802570093</c:v>
                </c:pt>
                <c:pt idx="8783">
                  <c:v>33.667292715397643</c:v>
                </c:pt>
                <c:pt idx="8784">
                  <c:v>33.067363810629999</c:v>
                </c:pt>
                <c:pt idx="8785">
                  <c:v>33.223923485180002</c:v>
                </c:pt>
                <c:pt idx="8786">
                  <c:v>33.250012870737784</c:v>
                </c:pt>
                <c:pt idx="8787">
                  <c:v>33.380442531550351</c:v>
                </c:pt>
                <c:pt idx="8788">
                  <c:v>33.432607082803045</c:v>
                </c:pt>
                <c:pt idx="8789">
                  <c:v>33.589074328244358</c:v>
                </c:pt>
                <c:pt idx="8790">
                  <c:v>33.015168788242576</c:v>
                </c:pt>
                <c:pt idx="8791">
                  <c:v>33.067363810629999</c:v>
                </c:pt>
                <c:pt idx="8792">
                  <c:v>33.197833083917729</c:v>
                </c:pt>
                <c:pt idx="8793">
                  <c:v>33.30218757903539</c:v>
                </c:pt>
                <c:pt idx="8794">
                  <c:v>33.432607082803045</c:v>
                </c:pt>
                <c:pt idx="8795">
                  <c:v>32.884661933888687</c:v>
                </c:pt>
                <c:pt idx="8796">
                  <c:v>33.015168788242576</c:v>
                </c:pt>
                <c:pt idx="8797">
                  <c:v>33.171741666950957</c:v>
                </c:pt>
                <c:pt idx="8798">
                  <c:v>33.250012870737784</c:v>
                </c:pt>
                <c:pt idx="8799">
                  <c:v>33.432607082803045</c:v>
                </c:pt>
                <c:pt idx="8800">
                  <c:v>32.858557312763537</c:v>
                </c:pt>
                <c:pt idx="8801">
                  <c:v>32.962969703037189</c:v>
                </c:pt>
                <c:pt idx="8802">
                  <c:v>33.145649234279702</c:v>
                </c:pt>
                <c:pt idx="8803">
                  <c:v>33.223923485180002</c:v>
                </c:pt>
                <c:pt idx="8804">
                  <c:v>32.701906224809342</c:v>
                </c:pt>
                <c:pt idx="8805">
                  <c:v>32.858557312763537</c:v>
                </c:pt>
                <c:pt idx="8806">
                  <c:v>32.989070261344374</c:v>
                </c:pt>
                <c:pt idx="8807">
                  <c:v>33.171741666950957</c:v>
                </c:pt>
                <c:pt idx="8808">
                  <c:v>32.649680731287184</c:v>
                </c:pt>
                <c:pt idx="8809">
                  <c:v>32.780237355161141</c:v>
                </c:pt>
                <c:pt idx="8810">
                  <c:v>32.962969703037189</c:v>
                </c:pt>
                <c:pt idx="8811">
                  <c:v>33.093460306119226</c:v>
                </c:pt>
                <c:pt idx="8812">
                  <c:v>32.571333349663533</c:v>
                </c:pt>
                <c:pt idx="8813">
                  <c:v>32.780237355161141</c:v>
                </c:pt>
                <c:pt idx="8814">
                  <c:v>32.884661933888687</c:v>
                </c:pt>
                <c:pt idx="8815">
                  <c:v>33.093460306119226</c:v>
                </c:pt>
                <c:pt idx="8816">
                  <c:v>32.571333349663533</c:v>
                </c:pt>
                <c:pt idx="8817">
                  <c:v>32.72801795586593</c:v>
                </c:pt>
                <c:pt idx="8818">
                  <c:v>32.910765539309345</c:v>
                </c:pt>
                <c:pt idx="8819">
                  <c:v>33.041267315140779</c:v>
                </c:pt>
                <c:pt idx="8820">
                  <c:v>32.571333349663533</c:v>
                </c:pt>
                <c:pt idx="8821">
                  <c:v>32.754127655513535</c:v>
                </c:pt>
                <c:pt idx="8822">
                  <c:v>32.858557312763537</c:v>
                </c:pt>
                <c:pt idx="8823">
                  <c:v>33.093460306119226</c:v>
                </c:pt>
                <c:pt idx="8824">
                  <c:v>32.571333349663533</c:v>
                </c:pt>
                <c:pt idx="8825">
                  <c:v>32.754127655513535</c:v>
                </c:pt>
                <c:pt idx="8826">
                  <c:v>32.936868129025513</c:v>
                </c:pt>
                <c:pt idx="8827">
                  <c:v>32.466855954302446</c:v>
                </c:pt>
                <c:pt idx="8828">
                  <c:v>32.649680731287184</c:v>
                </c:pt>
                <c:pt idx="8829">
                  <c:v>32.858557312763537</c:v>
                </c:pt>
                <c:pt idx="8830">
                  <c:v>32.414610146690471</c:v>
                </c:pt>
                <c:pt idx="8831">
                  <c:v>32.571333349663533</c:v>
                </c:pt>
                <c:pt idx="8832">
                  <c:v>32.832451675933889</c:v>
                </c:pt>
                <c:pt idx="8833">
                  <c:v>32.388485211475498</c:v>
                </c:pt>
                <c:pt idx="8834">
                  <c:v>32.571333349663533</c:v>
                </c:pt>
                <c:pt idx="8835">
                  <c:v>32.101043887614395</c:v>
                </c:pt>
                <c:pt idx="8836">
                  <c:v>32.414610146690471</c:v>
                </c:pt>
                <c:pt idx="8837">
                  <c:v>32.571333349663533</c:v>
                </c:pt>
                <c:pt idx="8838">
                  <c:v>32.153316103543141</c:v>
                </c:pt>
                <c:pt idx="8839">
                  <c:v>32.466855954302446</c:v>
                </c:pt>
                <c:pt idx="8840">
                  <c:v>32.048767608867685</c:v>
                </c:pt>
                <c:pt idx="8841">
                  <c:v>32.283977344979682</c:v>
                </c:pt>
                <c:pt idx="8842">
                  <c:v>31.865766099301503</c:v>
                </c:pt>
                <c:pt idx="8843">
                  <c:v>32.179450180098534</c:v>
                </c:pt>
                <c:pt idx="8844">
                  <c:v>31.813470522169464</c:v>
                </c:pt>
                <c:pt idx="8845">
                  <c:v>32.074906763945535</c:v>
                </c:pt>
                <c:pt idx="8846">
                  <c:v>31.682710757397292</c:v>
                </c:pt>
                <c:pt idx="8847">
                  <c:v>32.022628453789842</c:v>
                </c:pt>
                <c:pt idx="8848">
                  <c:v>31.708865148042506</c:v>
                </c:pt>
                <c:pt idx="8849">
                  <c:v>31.918057613615577</c:v>
                </c:pt>
                <c:pt idx="8850">
                  <c:v>31.578084053476019</c:v>
                </c:pt>
                <c:pt idx="8851">
                  <c:v>31.891912364310787</c:v>
                </c:pt>
                <c:pt idx="8852">
                  <c:v>31.578084053476019</c:v>
                </c:pt>
                <c:pt idx="8853">
                  <c:v>31.839618818587727</c:v>
                </c:pt>
                <c:pt idx="8854">
                  <c:v>31.525764099436199</c:v>
                </c:pt>
                <c:pt idx="8855">
                  <c:v>31.891912364310787</c:v>
                </c:pt>
                <c:pt idx="8856">
                  <c:v>31.499601583155055</c:v>
                </c:pt>
                <c:pt idx="8857">
                  <c:v>31.865766099301503</c:v>
                </c:pt>
                <c:pt idx="8858">
                  <c:v>31.525764099436199</c:v>
                </c:pt>
                <c:pt idx="8859">
                  <c:v>31.891912364310787</c:v>
                </c:pt>
                <c:pt idx="8860">
                  <c:v>31.578084053476019</c:v>
                </c:pt>
                <c:pt idx="8861">
                  <c:v>31.891912364310787</c:v>
                </c:pt>
                <c:pt idx="8862">
                  <c:v>31.578084053476019</c:v>
                </c:pt>
                <c:pt idx="8863">
                  <c:v>31.290267934657713</c:v>
                </c:pt>
                <c:pt idx="8864">
                  <c:v>31.630399944697885</c:v>
                </c:pt>
                <c:pt idx="8865">
                  <c:v>31.342608202787368</c:v>
                </c:pt>
                <c:pt idx="8866">
                  <c:v>31.708865148042506</c:v>
                </c:pt>
                <c:pt idx="8867">
                  <c:v>31.368776813295451</c:v>
                </c:pt>
                <c:pt idx="8868">
                  <c:v>31.813470522169464</c:v>
                </c:pt>
                <c:pt idx="8869">
                  <c:v>31.473439066873912</c:v>
                </c:pt>
                <c:pt idx="8870">
                  <c:v>31.368776813295451</c:v>
                </c:pt>
                <c:pt idx="8871">
                  <c:v>31.551924584308356</c:v>
                </c:pt>
                <c:pt idx="8872">
                  <c:v>31.237923603710104</c:v>
                </c:pt>
                <c:pt idx="8873">
                  <c:v>31.630399944697885</c:v>
                </c:pt>
                <c:pt idx="8874">
                  <c:v>31.368776813295451</c:v>
                </c:pt>
                <c:pt idx="8875">
                  <c:v>31.735018522983228</c:v>
                </c:pt>
                <c:pt idx="8876">
                  <c:v>31.447275534888277</c:v>
                </c:pt>
                <c:pt idx="8877">
                  <c:v>31.133221737656495</c:v>
                </c:pt>
                <c:pt idx="8878">
                  <c:v>31.551924584308356</c:v>
                </c:pt>
                <c:pt idx="8879">
                  <c:v>31.237923603710104</c:v>
                </c:pt>
                <c:pt idx="8880">
                  <c:v>31.630399944697885</c:v>
                </c:pt>
                <c:pt idx="8881">
                  <c:v>31.316438576574782</c:v>
                </c:pt>
                <c:pt idx="8882">
                  <c:v>31.028502604626535</c:v>
                </c:pt>
                <c:pt idx="8883">
                  <c:v>31.499601583155055</c:v>
                </c:pt>
                <c:pt idx="8884">
                  <c:v>31.185575209944531</c:v>
                </c:pt>
                <c:pt idx="8885">
                  <c:v>31.551924584308356</c:v>
                </c:pt>
                <c:pt idx="8886">
                  <c:v>31.290267934657713</c:v>
                </c:pt>
                <c:pt idx="8887">
                  <c:v>31.002319774255575</c:v>
                </c:pt>
                <c:pt idx="8888">
                  <c:v>31.421109971493664</c:v>
                </c:pt>
                <c:pt idx="8889">
                  <c:v>31.133221737656495</c:v>
                </c:pt>
                <c:pt idx="8890">
                  <c:v>31.578084053476019</c:v>
                </c:pt>
                <c:pt idx="8891">
                  <c:v>31.264097292740644</c:v>
                </c:pt>
                <c:pt idx="8892">
                  <c:v>31.002319774255575</c:v>
                </c:pt>
                <c:pt idx="8893">
                  <c:v>31.447275534888277</c:v>
                </c:pt>
                <c:pt idx="8894">
                  <c:v>31.159399489504999</c:v>
                </c:pt>
                <c:pt idx="8895">
                  <c:v>30.923766204620225</c:v>
                </c:pt>
                <c:pt idx="8896">
                  <c:v>31.290267934657713</c:v>
                </c:pt>
                <c:pt idx="8897">
                  <c:v>31.080865218254988</c:v>
                </c:pt>
                <c:pt idx="8898">
                  <c:v>30.819011521933085</c:v>
                </c:pt>
                <c:pt idx="8899">
                  <c:v>31.290267934657713</c:v>
                </c:pt>
                <c:pt idx="8900">
                  <c:v>31.028502604626535</c:v>
                </c:pt>
                <c:pt idx="8901">
                  <c:v>30.84520146223548</c:v>
                </c:pt>
                <c:pt idx="8902">
                  <c:v>31.211749914679562</c:v>
                </c:pt>
                <c:pt idx="8903">
                  <c:v>31.002319774255575</c:v>
                </c:pt>
                <c:pt idx="8904">
                  <c:v>30.74043357538995</c:v>
                </c:pt>
                <c:pt idx="8905">
                  <c:v>31.237923603710104</c:v>
                </c:pt>
                <c:pt idx="8906">
                  <c:v>31.054684419293004</c:v>
                </c:pt>
                <c:pt idx="8907">
                  <c:v>30.819011521933085</c:v>
                </c:pt>
                <c:pt idx="8908">
                  <c:v>30.74043357538995</c:v>
                </c:pt>
                <c:pt idx="8909">
                  <c:v>31.028502604626535</c:v>
                </c:pt>
                <c:pt idx="8910">
                  <c:v>30.819011521933085</c:v>
                </c:pt>
                <c:pt idx="8911">
                  <c:v>30.609449339925252</c:v>
                </c:pt>
                <c:pt idx="8912">
                  <c:v>31.107043985807987</c:v>
                </c:pt>
                <c:pt idx="8913">
                  <c:v>30.923766204620225</c:v>
                </c:pt>
                <c:pt idx="8914">
                  <c:v>30.74043357538995</c:v>
                </c:pt>
                <c:pt idx="8915">
                  <c:v>30.557048129526137</c:v>
                </c:pt>
                <c:pt idx="8916">
                  <c:v>31.002319774255575</c:v>
                </c:pt>
                <c:pt idx="8917">
                  <c:v>30.819011521933085</c:v>
                </c:pt>
                <c:pt idx="8918">
                  <c:v>30.635648421568074</c:v>
                </c:pt>
                <c:pt idx="8919">
                  <c:v>30.426025297290785</c:v>
                </c:pt>
                <c:pt idx="8920">
                  <c:v>30.976136943884612</c:v>
                </c:pt>
                <c:pt idx="8921">
                  <c:v>30.819011521933085</c:v>
                </c:pt>
                <c:pt idx="8922">
                  <c:v>30.583249242577942</c:v>
                </c:pt>
                <c:pt idx="8923">
                  <c:v>30.45223250456953</c:v>
                </c:pt>
                <c:pt idx="8924">
                  <c:v>30.897579311431301</c:v>
                </c:pt>
                <c:pt idx="8925">
                  <c:v>30.714239572269591</c:v>
                </c:pt>
                <c:pt idx="8926">
                  <c:v>30.583249242577942</c:v>
                </c:pt>
                <c:pt idx="8927">
                  <c:v>30.347398596932081</c:v>
                </c:pt>
                <c:pt idx="8928">
                  <c:v>30.976136943884612</c:v>
                </c:pt>
                <c:pt idx="8929">
                  <c:v>30.766627578510317</c:v>
                </c:pt>
                <c:pt idx="8930">
                  <c:v>30.583249242577942</c:v>
                </c:pt>
                <c:pt idx="8931">
                  <c:v>30.426025297290785</c:v>
                </c:pt>
                <c:pt idx="8932">
                  <c:v>30.268761739528468</c:v>
                </c:pt>
                <c:pt idx="8933">
                  <c:v>30.792819550221701</c:v>
                </c:pt>
                <c:pt idx="8934">
                  <c:v>30.609449339925252</c:v>
                </c:pt>
                <c:pt idx="8935">
                  <c:v>30.504642856309065</c:v>
                </c:pt>
                <c:pt idx="8936">
                  <c:v>30.373608851324303</c:v>
                </c:pt>
                <c:pt idx="8937">
                  <c:v>30.242547422318285</c:v>
                </c:pt>
                <c:pt idx="8938">
                  <c:v>30.085238157853873</c:v>
                </c:pt>
                <c:pt idx="8939">
                  <c:v>30.635648421568074</c:v>
                </c:pt>
                <c:pt idx="8940">
                  <c:v>30.530846000769849</c:v>
                </c:pt>
                <c:pt idx="8941">
                  <c:v>30.426025297290785</c:v>
                </c:pt>
                <c:pt idx="8942">
                  <c:v>30.268761739528468</c:v>
                </c:pt>
                <c:pt idx="8943">
                  <c:v>30.163898376460775</c:v>
                </c:pt>
                <c:pt idx="8944">
                  <c:v>30.11145958499549</c:v>
                </c:pt>
                <c:pt idx="8945">
                  <c:v>29.954116802282876</c:v>
                </c:pt>
                <c:pt idx="8946">
                  <c:v>29.849199606877161</c:v>
                </c:pt>
                <c:pt idx="8947">
                  <c:v>29.796734407095109</c:v>
                </c:pt>
                <c:pt idx="8948">
                  <c:v>30.163898376460775</c:v>
                </c:pt>
                <c:pt idx="8949">
                  <c:v>30.321187326835368</c:v>
                </c:pt>
                <c:pt idx="8950">
                  <c:v>30.242547422318285</c:v>
                </c:pt>
                <c:pt idx="8951">
                  <c:v>30.163898376460775</c:v>
                </c:pt>
                <c:pt idx="8952">
                  <c:v>30.137678980728136</c:v>
                </c:pt>
                <c:pt idx="8953">
                  <c:v>30.11145958499549</c:v>
                </c:pt>
                <c:pt idx="8954">
                  <c:v>29.69179181907711</c:v>
                </c:pt>
                <c:pt idx="8955">
                  <c:v>29.376856390347076</c:v>
                </c:pt>
                <c:pt idx="8956">
                  <c:v>29.350604492070719</c:v>
                </c:pt>
                <c:pt idx="8957">
                  <c:v>29.324351578089871</c:v>
                </c:pt>
                <c:pt idx="8958">
                  <c:v>29.350604492070719</c:v>
                </c:pt>
                <c:pt idx="8959">
                  <c:v>29.376856390347076</c:v>
                </c:pt>
                <c:pt idx="8960">
                  <c:v>29.376856390347076</c:v>
                </c:pt>
                <c:pt idx="8961">
                  <c:v>29.403107272918941</c:v>
                </c:pt>
                <c:pt idx="8962">
                  <c:v>29.481852810703096</c:v>
                </c:pt>
                <c:pt idx="8963">
                  <c:v>29.508098614752505</c:v>
                </c:pt>
                <c:pt idx="8964">
                  <c:v>28.87788648058342</c:v>
                </c:pt>
                <c:pt idx="8965">
                  <c:v>28.851613252512756</c:v>
                </c:pt>
                <c:pt idx="8966">
                  <c:v>28.98296517300323</c:v>
                </c:pt>
                <c:pt idx="8967">
                  <c:v>29.088027614151166</c:v>
                </c:pt>
                <c:pt idx="8968">
                  <c:v>29.166811748705982</c:v>
                </c:pt>
                <c:pt idx="8969">
                  <c:v>28.615111540288112</c:v>
                </c:pt>
                <c:pt idx="8970">
                  <c:v>28.693955601407907</c:v>
                </c:pt>
                <c:pt idx="8971">
                  <c:v>28.799064764962434</c:v>
                </c:pt>
                <c:pt idx="8972">
                  <c:v>28.98296517300323</c:v>
                </c:pt>
                <c:pt idx="8973">
                  <c:v>28.378519430363767</c:v>
                </c:pt>
                <c:pt idx="8974">
                  <c:v>28.536257322123408</c:v>
                </c:pt>
                <c:pt idx="8975">
                  <c:v>28.641393909699197</c:v>
                </c:pt>
                <c:pt idx="8976">
                  <c:v>28.772789505482784</c:v>
                </c:pt>
                <c:pt idx="8977">
                  <c:v>28.273339167494857</c:v>
                </c:pt>
                <c:pt idx="8978">
                  <c:v>28.431103467571273</c:v>
                </c:pt>
                <c:pt idx="8979">
                  <c:v>28.588827139468044</c:v>
                </c:pt>
                <c:pt idx="8980">
                  <c:v>28.089231555737889</c:v>
                </c:pt>
                <c:pt idx="8981">
                  <c:v>28.247041562516401</c:v>
                </c:pt>
                <c:pt idx="8982">
                  <c:v>28.431103467571273</c:v>
                </c:pt>
                <c:pt idx="8983">
                  <c:v>28.509969874189871</c:v>
                </c:pt>
                <c:pt idx="8984">
                  <c:v>28.168141637649605</c:v>
                </c:pt>
                <c:pt idx="8985">
                  <c:v>28.325931330338296</c:v>
                </c:pt>
                <c:pt idx="8986">
                  <c:v>27.9050701116429</c:v>
                </c:pt>
                <c:pt idx="8987">
                  <c:v>28.062925825123507</c:v>
                </c:pt>
                <c:pt idx="8988">
                  <c:v>28.247041562516401</c:v>
                </c:pt>
                <c:pt idx="8989">
                  <c:v>27.826127527187474</c:v>
                </c:pt>
                <c:pt idx="8990">
                  <c:v>28.062925825123507</c:v>
                </c:pt>
                <c:pt idx="8991">
                  <c:v>28.273339167494857</c:v>
                </c:pt>
                <c:pt idx="8992">
                  <c:v>27.74717478568714</c:v>
                </c:pt>
                <c:pt idx="8993">
                  <c:v>28.010312332485764</c:v>
                </c:pt>
                <c:pt idx="8994">
                  <c:v>28.273339167494857</c:v>
                </c:pt>
                <c:pt idx="8995">
                  <c:v>27.852442399142276</c:v>
                </c:pt>
                <c:pt idx="8996">
                  <c:v>28.089231555737889</c:v>
                </c:pt>
                <c:pt idx="8997">
                  <c:v>27.615564876255934</c:v>
                </c:pt>
                <c:pt idx="8998">
                  <c:v>27.957693761325555</c:v>
                </c:pt>
                <c:pt idx="8999">
                  <c:v>27.66821188714189</c:v>
                </c:pt>
                <c:pt idx="9000">
                  <c:v>27.773493720459903</c:v>
                </c:pt>
                <c:pt idx="9001">
                  <c:v>28.036620094509125</c:v>
                </c:pt>
                <c:pt idx="9002">
                  <c:v>27.589239847256216</c:v>
                </c:pt>
                <c:pt idx="9003">
                  <c:v>27.852442399142276</c:v>
                </c:pt>
                <c:pt idx="9004">
                  <c:v>27.536585726438826</c:v>
                </c:pt>
                <c:pt idx="9005">
                  <c:v>27.773493720459903</c:v>
                </c:pt>
                <c:pt idx="9006">
                  <c:v>27.352262785329753</c:v>
                </c:pt>
                <c:pt idx="9007">
                  <c:v>27.641888889551154</c:v>
                </c:pt>
                <c:pt idx="9008">
                  <c:v>27.957693761325555</c:v>
                </c:pt>
                <c:pt idx="9009">
                  <c:v>27.562913802552018</c:v>
                </c:pt>
                <c:pt idx="9010">
                  <c:v>27.878757271097079</c:v>
                </c:pt>
                <c:pt idx="9011">
                  <c:v>27.457597435281304</c:v>
                </c:pt>
                <c:pt idx="9012">
                  <c:v>27.720854835209874</c:v>
                </c:pt>
                <c:pt idx="9013">
                  <c:v>27.404932141714511</c:v>
                </c:pt>
                <c:pt idx="9014">
                  <c:v>27.694533869028128</c:v>
                </c:pt>
                <c:pt idx="9015">
                  <c:v>27.299589366127034</c:v>
                </c:pt>
                <c:pt idx="9016">
                  <c:v>27.589239847256216</c:v>
                </c:pt>
                <c:pt idx="9017">
                  <c:v>27.431265296350151</c:v>
                </c:pt>
                <c:pt idx="9018">
                  <c:v>27.562913802552018</c:v>
                </c:pt>
                <c:pt idx="9019">
                  <c:v>27.878757271097079</c:v>
                </c:pt>
                <c:pt idx="9020">
                  <c:v>27.457597435281304</c:v>
                </c:pt>
                <c:pt idx="9021">
                  <c:v>27.773493720459903</c:v>
                </c:pt>
                <c:pt idx="9022">
                  <c:v>27.457597435281304</c:v>
                </c:pt>
                <c:pt idx="9023">
                  <c:v>27.694533869028128</c:v>
                </c:pt>
                <c:pt idx="9024">
                  <c:v>27.325926583580635</c:v>
                </c:pt>
                <c:pt idx="9025">
                  <c:v>27.641888889551154</c:v>
                </c:pt>
                <c:pt idx="9026">
                  <c:v>27.299589366127034</c:v>
                </c:pt>
                <c:pt idx="9027">
                  <c:v>27.589239847256216</c:v>
                </c:pt>
                <c:pt idx="9028">
                  <c:v>27.220571619539268</c:v>
                </c:pt>
                <c:pt idx="9029">
                  <c:v>27.562913802552018</c:v>
                </c:pt>
                <c:pt idx="9030">
                  <c:v>27.220571619539268</c:v>
                </c:pt>
                <c:pt idx="9031">
                  <c:v>27.536585726438826</c:v>
                </c:pt>
                <c:pt idx="9032">
                  <c:v>27.141542700202098</c:v>
                </c:pt>
                <c:pt idx="9033">
                  <c:v>27.483927542803471</c:v>
                </c:pt>
                <c:pt idx="9034">
                  <c:v>27.115197357112564</c:v>
                </c:pt>
                <c:pt idx="9035">
                  <c:v>27.483927542803471</c:v>
                </c:pt>
                <c:pt idx="9036">
                  <c:v>27.088852014023029</c:v>
                </c:pt>
                <c:pt idx="9037">
                  <c:v>27.431265296350151</c:v>
                </c:pt>
                <c:pt idx="9038">
                  <c:v>27.115197357112564</c:v>
                </c:pt>
                <c:pt idx="9039">
                  <c:v>27.431265296350151</c:v>
                </c:pt>
                <c:pt idx="9040">
                  <c:v>27.062504639524512</c:v>
                </c:pt>
                <c:pt idx="9041">
                  <c:v>27.404932141714511</c:v>
                </c:pt>
                <c:pt idx="9042">
                  <c:v>27.167887027587142</c:v>
                </c:pt>
                <c:pt idx="9043">
                  <c:v>27.431265296350151</c:v>
                </c:pt>
                <c:pt idx="9044">
                  <c:v>27.062504639524512</c:v>
                </c:pt>
                <c:pt idx="9045">
                  <c:v>27.431265296350151</c:v>
                </c:pt>
                <c:pt idx="9046">
                  <c:v>27.141542700202098</c:v>
                </c:pt>
                <c:pt idx="9047">
                  <c:v>27.483927542803471</c:v>
                </c:pt>
                <c:pt idx="9048">
                  <c:v>27.141542700202098</c:v>
                </c:pt>
                <c:pt idx="9049">
                  <c:v>26.878043562604649</c:v>
                </c:pt>
                <c:pt idx="9050">
                  <c:v>27.220571619539268</c:v>
                </c:pt>
                <c:pt idx="9051">
                  <c:v>26.878043562604649</c:v>
                </c:pt>
                <c:pt idx="9052">
                  <c:v>27.273251132968934</c:v>
                </c:pt>
                <c:pt idx="9053">
                  <c:v>26.983456421802011</c:v>
                </c:pt>
                <c:pt idx="9054">
                  <c:v>27.325926583580635</c:v>
                </c:pt>
                <c:pt idx="9055">
                  <c:v>27.062504639524512</c:v>
                </c:pt>
                <c:pt idx="9056">
                  <c:v>26.798971983678857</c:v>
                </c:pt>
                <c:pt idx="9057">
                  <c:v>27.141542700202098</c:v>
                </c:pt>
                <c:pt idx="9058">
                  <c:v>26.851687046765711</c:v>
                </c:pt>
                <c:pt idx="9059">
                  <c:v>27.220571619539268</c:v>
                </c:pt>
                <c:pt idx="9060">
                  <c:v>26.957104984485529</c:v>
                </c:pt>
                <c:pt idx="9061">
                  <c:v>26.693528653346764</c:v>
                </c:pt>
                <c:pt idx="9062">
                  <c:v>27.0361562493215</c:v>
                </c:pt>
                <c:pt idx="9063">
                  <c:v>26.798971983678857</c:v>
                </c:pt>
                <c:pt idx="9064">
                  <c:v>27.194229323563206</c:v>
                </c:pt>
                <c:pt idx="9065">
                  <c:v>26.878043562604649</c:v>
                </c:pt>
                <c:pt idx="9066">
                  <c:v>26.614434728922163</c:v>
                </c:pt>
                <c:pt idx="9067">
                  <c:v>27.0361562493215</c:v>
                </c:pt>
                <c:pt idx="9068">
                  <c:v>26.772613436430934</c:v>
                </c:pt>
                <c:pt idx="9069">
                  <c:v>26.983456421802011</c:v>
                </c:pt>
                <c:pt idx="9070">
                  <c:v>26.957104984485529</c:v>
                </c:pt>
                <c:pt idx="9071">
                  <c:v>26.640800386101521</c:v>
                </c:pt>
                <c:pt idx="9072">
                  <c:v>27.009806843414005</c:v>
                </c:pt>
                <c:pt idx="9073">
                  <c:v>26.798971983678857</c:v>
                </c:pt>
                <c:pt idx="9074">
                  <c:v>26.508959911750846</c:v>
                </c:pt>
                <c:pt idx="9075">
                  <c:v>26.957104984485529</c:v>
                </c:pt>
                <c:pt idx="9076">
                  <c:v>26.719891263412645</c:v>
                </c:pt>
                <c:pt idx="9077">
                  <c:v>26.456216408938239</c:v>
                </c:pt>
                <c:pt idx="9078">
                  <c:v>26.878043562604649</c:v>
                </c:pt>
                <c:pt idx="9079">
                  <c:v>26.614434728922163</c:v>
                </c:pt>
                <c:pt idx="9080">
                  <c:v>27.088852014023029</c:v>
                </c:pt>
                <c:pt idx="9081">
                  <c:v>26.772613436430934</c:v>
                </c:pt>
                <c:pt idx="9082">
                  <c:v>26.535330647452657</c:v>
                </c:pt>
                <c:pt idx="9083">
                  <c:v>26.957104984485529</c:v>
                </c:pt>
                <c:pt idx="9084">
                  <c:v>26.693528653346764</c:v>
                </c:pt>
                <c:pt idx="9085">
                  <c:v>26.456216408938239</c:v>
                </c:pt>
                <c:pt idx="9086">
                  <c:v>26.904398047034604</c:v>
                </c:pt>
                <c:pt idx="9087">
                  <c:v>26.614434728922163</c:v>
                </c:pt>
                <c:pt idx="9088">
                  <c:v>26.40346782760318</c:v>
                </c:pt>
                <c:pt idx="9089">
                  <c:v>26.825330530926777</c:v>
                </c:pt>
                <c:pt idx="9090">
                  <c:v>26.535330647452657</c:v>
                </c:pt>
                <c:pt idx="9091">
                  <c:v>26.983456421802011</c:v>
                </c:pt>
                <c:pt idx="9092">
                  <c:v>26.772613436430934</c:v>
                </c:pt>
                <c:pt idx="9093">
                  <c:v>26.482589176049036</c:v>
                </c:pt>
                <c:pt idx="9094">
                  <c:v>26.957104984485529</c:v>
                </c:pt>
                <c:pt idx="9095">
                  <c:v>26.719891263412645</c:v>
                </c:pt>
                <c:pt idx="9096">
                  <c:v>26.482589176049036</c:v>
                </c:pt>
                <c:pt idx="9097">
                  <c:v>26.904398047034604</c:v>
                </c:pt>
                <c:pt idx="9098">
                  <c:v>26.667165027576388</c:v>
                </c:pt>
                <c:pt idx="9099">
                  <c:v>26.40346782760318</c:v>
                </c:pt>
                <c:pt idx="9100">
                  <c:v>26.851687046765711</c:v>
                </c:pt>
                <c:pt idx="9101">
                  <c:v>26.667165027576388</c:v>
                </c:pt>
                <c:pt idx="9102">
                  <c:v>26.40346782760318</c:v>
                </c:pt>
                <c:pt idx="9103">
                  <c:v>26.878043562604649</c:v>
                </c:pt>
                <c:pt idx="9104">
                  <c:v>26.614434728922163</c:v>
                </c:pt>
                <c:pt idx="9105">
                  <c:v>26.40346782760318</c:v>
                </c:pt>
                <c:pt idx="9106">
                  <c:v>26.798971983678857</c:v>
                </c:pt>
                <c:pt idx="9107">
                  <c:v>26.588068056038317</c:v>
                </c:pt>
                <c:pt idx="9108">
                  <c:v>26.377093029083404</c:v>
                </c:pt>
                <c:pt idx="9109">
                  <c:v>26.798971983678857</c:v>
                </c:pt>
                <c:pt idx="9110">
                  <c:v>26.640800386101521</c:v>
                </c:pt>
                <c:pt idx="9111">
                  <c:v>26.350716199154647</c:v>
                </c:pt>
                <c:pt idx="9112">
                  <c:v>26.825330530926777</c:v>
                </c:pt>
                <c:pt idx="9113">
                  <c:v>26.640800386101521</c:v>
                </c:pt>
                <c:pt idx="9114">
                  <c:v>26.377093029083404</c:v>
                </c:pt>
                <c:pt idx="9115">
                  <c:v>26.825330530926777</c:v>
                </c:pt>
                <c:pt idx="9116">
                  <c:v>26.640800386101521</c:v>
                </c:pt>
                <c:pt idx="9117">
                  <c:v>26.40346782760318</c:v>
                </c:pt>
                <c:pt idx="9118">
                  <c:v>26.218814782534505</c:v>
                </c:pt>
                <c:pt idx="9119">
                  <c:v>26.693528653346764</c:v>
                </c:pt>
                <c:pt idx="9120">
                  <c:v>26.456216408938239</c:v>
                </c:pt>
                <c:pt idx="9121">
                  <c:v>26.297958476479163</c:v>
                </c:pt>
                <c:pt idx="9122">
                  <c:v>26.06049793921494</c:v>
                </c:pt>
                <c:pt idx="9123">
                  <c:v>26.535330647452657</c:v>
                </c:pt>
                <c:pt idx="9124">
                  <c:v>26.40346782760318</c:v>
                </c:pt>
                <c:pt idx="9125">
                  <c:v>26.192431858378797</c:v>
                </c:pt>
                <c:pt idx="9126">
                  <c:v>26.034107905127801</c:v>
                </c:pt>
                <c:pt idx="9127">
                  <c:v>26.508959911750846</c:v>
                </c:pt>
                <c:pt idx="9128">
                  <c:v>26.3243373378169</c:v>
                </c:pt>
                <c:pt idx="9129">
                  <c:v>26.192431858378797</c:v>
                </c:pt>
                <c:pt idx="9130">
                  <c:v>26.034107905127801</c:v>
                </c:pt>
                <c:pt idx="9131">
                  <c:v>25.87574535510614</c:v>
                </c:pt>
                <c:pt idx="9132">
                  <c:v>25.717343192609334</c:v>
                </c:pt>
                <c:pt idx="9133">
                  <c:v>26.24519770669021</c:v>
                </c:pt>
                <c:pt idx="9134">
                  <c:v>26.139661947249426</c:v>
                </c:pt>
                <c:pt idx="9135">
                  <c:v>26.00771685533617</c:v>
                </c:pt>
                <c:pt idx="9136">
                  <c:v>25.902142499124722</c:v>
                </c:pt>
                <c:pt idx="9137">
                  <c:v>25.743746430854859</c:v>
                </c:pt>
                <c:pt idx="9138">
                  <c:v>25.664533669004808</c:v>
                </c:pt>
                <c:pt idx="9139">
                  <c:v>25.532490053755918</c:v>
                </c:pt>
                <c:pt idx="9140">
                  <c:v>25.479665294584027</c:v>
                </c:pt>
                <c:pt idx="9141">
                  <c:v>26.06049793921494</c:v>
                </c:pt>
                <c:pt idx="9142">
                  <c:v>25.92853761173432</c:v>
                </c:pt>
                <c:pt idx="9143">
                  <c:v>25.87574535510614</c:v>
                </c:pt>
                <c:pt idx="9144">
                  <c:v>25.770148653395896</c:v>
                </c:pt>
                <c:pt idx="9145">
                  <c:v>25.690938938659315</c:v>
                </c:pt>
                <c:pt idx="9146">
                  <c:v>25.611719066877825</c:v>
                </c:pt>
                <c:pt idx="9147">
                  <c:v>25.558901417637372</c:v>
                </c:pt>
                <c:pt idx="9148">
                  <c:v>25.453250883589099</c:v>
                </c:pt>
                <c:pt idx="9149">
                  <c:v>25.426836472594168</c:v>
                </c:pt>
                <c:pt idx="9150">
                  <c:v>25.347584098268964</c:v>
                </c:pt>
                <c:pt idx="9151">
                  <c:v>25.347584098268964</c:v>
                </c:pt>
                <c:pt idx="9152">
                  <c:v>25.189049894188319</c:v>
                </c:pt>
                <c:pt idx="9153">
                  <c:v>25.241899030267991</c:v>
                </c:pt>
                <c:pt idx="9154">
                  <c:v>25.189049894188319</c:v>
                </c:pt>
                <c:pt idx="9155">
                  <c:v>25.162623294739493</c:v>
                </c:pt>
                <c:pt idx="9156">
                  <c:v>25.109768064432867</c:v>
                </c:pt>
                <c:pt idx="9157">
                  <c:v>25.083338417870578</c:v>
                </c:pt>
                <c:pt idx="9158">
                  <c:v>25.004043383956748</c:v>
                </c:pt>
                <c:pt idx="9159">
                  <c:v>25.030476077632514</c:v>
                </c:pt>
                <c:pt idx="9160">
                  <c:v>24.951173933787246</c:v>
                </c:pt>
                <c:pt idx="9161">
                  <c:v>25.004043383956748</c:v>
                </c:pt>
                <c:pt idx="9162">
                  <c:v>24.898301436504273</c:v>
                </c:pt>
                <c:pt idx="9163">
                  <c:v>24.951173933787246</c:v>
                </c:pt>
                <c:pt idx="9164">
                  <c:v>24.924738192998007</c:v>
                </c:pt>
                <c:pt idx="9165">
                  <c:v>24.924738192998007</c:v>
                </c:pt>
                <c:pt idx="9166">
                  <c:v>24.871862648601564</c:v>
                </c:pt>
                <c:pt idx="9167">
                  <c:v>24.898301436504273</c:v>
                </c:pt>
                <c:pt idx="9168">
                  <c:v>24.871862648601564</c:v>
                </c:pt>
                <c:pt idx="9169">
                  <c:v>24.898301436504273</c:v>
                </c:pt>
                <c:pt idx="9170">
                  <c:v>24.871862648601564</c:v>
                </c:pt>
                <c:pt idx="9171">
                  <c:v>24.898301436504273</c:v>
                </c:pt>
                <c:pt idx="9172">
                  <c:v>24.871862648601564</c:v>
                </c:pt>
                <c:pt idx="9173">
                  <c:v>24.871862648601564</c:v>
                </c:pt>
                <c:pt idx="9174">
                  <c:v>24.871862648601564</c:v>
                </c:pt>
                <c:pt idx="9175">
                  <c:v>24.924738192998007</c:v>
                </c:pt>
                <c:pt idx="9176">
                  <c:v>24.871862648601564</c:v>
                </c:pt>
                <c:pt idx="9177">
                  <c:v>24.924738192998007</c:v>
                </c:pt>
                <c:pt idx="9178">
                  <c:v>24.924738192998007</c:v>
                </c:pt>
                <c:pt idx="9179">
                  <c:v>25.004043383956748</c:v>
                </c:pt>
                <c:pt idx="9180">
                  <c:v>24.977609674576488</c:v>
                </c:pt>
                <c:pt idx="9181">
                  <c:v>25.030476077632514</c:v>
                </c:pt>
                <c:pt idx="9182">
                  <c:v>25.030476077632514</c:v>
                </c:pt>
                <c:pt idx="9183">
                  <c:v>25.136195679586184</c:v>
                </c:pt>
                <c:pt idx="9184">
                  <c:v>25.136195679586184</c:v>
                </c:pt>
                <c:pt idx="9185">
                  <c:v>24.501611953287512</c:v>
                </c:pt>
                <c:pt idx="9186">
                  <c:v>24.554517968818686</c:v>
                </c:pt>
                <c:pt idx="9187">
                  <c:v>24.580969960879784</c:v>
                </c:pt>
                <c:pt idx="9188">
                  <c:v>24.660317811427152</c:v>
                </c:pt>
                <c:pt idx="9189">
                  <c:v>24.713210622799945</c:v>
                </c:pt>
                <c:pt idx="9190">
                  <c:v>24.818983041387153</c:v>
                </c:pt>
                <c:pt idx="9191">
                  <c:v>24.845423860698844</c:v>
                </c:pt>
                <c:pt idx="9192">
                  <c:v>24.210549642915723</c:v>
                </c:pt>
                <c:pt idx="9193">
                  <c:v>24.369327616074237</c:v>
                </c:pt>
                <c:pt idx="9194">
                  <c:v>24.422244804354815</c:v>
                </c:pt>
                <c:pt idx="9195">
                  <c:v>24.501611953287512</c:v>
                </c:pt>
                <c:pt idx="9196">
                  <c:v>24.6074199215319</c:v>
                </c:pt>
                <c:pt idx="9197">
                  <c:v>24.713210622799945</c:v>
                </c:pt>
                <c:pt idx="9198">
                  <c:v>24.131145928621351</c:v>
                </c:pt>
                <c:pt idx="9199">
                  <c:v>24.210549642915723</c:v>
                </c:pt>
                <c:pt idx="9200">
                  <c:v>24.342867498377206</c:v>
                </c:pt>
                <c:pt idx="9201">
                  <c:v>24.501611953287512</c:v>
                </c:pt>
                <c:pt idx="9202">
                  <c:v>24.580969960879784</c:v>
                </c:pt>
                <c:pt idx="9203">
                  <c:v>24.051732057282067</c:v>
                </c:pt>
                <c:pt idx="9204">
                  <c:v>24.157615187658799</c:v>
                </c:pt>
                <c:pt idx="9205">
                  <c:v>24.289943200165187</c:v>
                </c:pt>
                <c:pt idx="9206">
                  <c:v>24.39578671806677</c:v>
                </c:pt>
                <c:pt idx="9207">
                  <c:v>23.839915011304047</c:v>
                </c:pt>
                <c:pt idx="9208">
                  <c:v>24.025258735426654</c:v>
                </c:pt>
                <c:pt idx="9209">
                  <c:v>24.131145928621351</c:v>
                </c:pt>
                <c:pt idx="9210">
                  <c:v>24.316406364975691</c:v>
                </c:pt>
                <c:pt idx="9211">
                  <c:v>23.760465590307579</c:v>
                </c:pt>
                <c:pt idx="9212">
                  <c:v>23.919354275255614</c:v>
                </c:pt>
                <c:pt idx="9213">
                  <c:v>24.104675653879411</c:v>
                </c:pt>
                <c:pt idx="9214">
                  <c:v>24.263480035354693</c:v>
                </c:pt>
                <c:pt idx="9215">
                  <c:v>23.707493553984477</c:v>
                </c:pt>
                <c:pt idx="9216">
                  <c:v>23.945832675633479</c:v>
                </c:pt>
                <c:pt idx="9217">
                  <c:v>24.051732057282067</c:v>
                </c:pt>
                <c:pt idx="9218">
                  <c:v>23.601536277179896</c:v>
                </c:pt>
                <c:pt idx="9219">
                  <c:v>23.813432548108217</c:v>
                </c:pt>
                <c:pt idx="9220">
                  <c:v>23.998784397866753</c:v>
                </c:pt>
                <c:pt idx="9221">
                  <c:v>23.522056385048693</c:v>
                </c:pt>
                <c:pt idx="9222">
                  <c:v>23.786949069207896</c:v>
                </c:pt>
                <c:pt idx="9223">
                  <c:v>23.31006362219372</c:v>
                </c:pt>
                <c:pt idx="9224">
                  <c:v>23.522056385048693</c:v>
                </c:pt>
                <c:pt idx="9225">
                  <c:v>23.786949069207896</c:v>
                </c:pt>
                <c:pt idx="9226">
                  <c:v>23.363068161060532</c:v>
                </c:pt>
                <c:pt idx="9227">
                  <c:v>23.575043656939158</c:v>
                </c:pt>
                <c:pt idx="9228">
                  <c:v>23.151022581572018</c:v>
                </c:pt>
                <c:pt idx="9229">
                  <c:v>23.416068637109376</c:v>
                </c:pt>
                <c:pt idx="9230">
                  <c:v>23.044972875658754</c:v>
                </c:pt>
                <c:pt idx="9231">
                  <c:v>23.283558813499084</c:v>
                </c:pt>
                <c:pt idx="9232">
                  <c:v>22.88586581424514</c:v>
                </c:pt>
                <c:pt idx="9233">
                  <c:v>23.204040324597216</c:v>
                </c:pt>
                <c:pt idx="9234">
                  <c:v>22.832821662903172</c:v>
                </c:pt>
                <c:pt idx="9235">
                  <c:v>23.124511678650446</c:v>
                </c:pt>
                <c:pt idx="9236">
                  <c:v>22.753246294549808</c:v>
                </c:pt>
                <c:pt idx="9237">
                  <c:v>23.097999760024372</c:v>
                </c:pt>
                <c:pt idx="9238">
                  <c:v>22.726719140356369</c:v>
                </c:pt>
                <c:pt idx="9239">
                  <c:v>23.044972875658754</c:v>
                </c:pt>
                <c:pt idx="9240">
                  <c:v>22.673661784856019</c:v>
                </c:pt>
                <c:pt idx="9241">
                  <c:v>23.097999760024372</c:v>
                </c:pt>
                <c:pt idx="9242">
                  <c:v>22.753246294549808</c:v>
                </c:pt>
                <c:pt idx="9243">
                  <c:v>22.434848329209693</c:v>
                </c:pt>
                <c:pt idx="9244">
                  <c:v>22.753246294549808</c:v>
                </c:pt>
                <c:pt idx="9245">
                  <c:v>22.434848329209693</c:v>
                </c:pt>
                <c:pt idx="9246">
                  <c:v>22.832821662903172</c:v>
                </c:pt>
                <c:pt idx="9247">
                  <c:v>22.54099858986757</c:v>
                </c:pt>
                <c:pt idx="9248">
                  <c:v>22.2755899278269</c:v>
                </c:pt>
                <c:pt idx="9249">
                  <c:v>22.594067118117319</c:v>
                </c:pt>
                <c:pt idx="9250">
                  <c:v>22.328680801575452</c:v>
                </c:pt>
                <c:pt idx="9251">
                  <c:v>22.726719140356369</c:v>
                </c:pt>
                <c:pt idx="9252">
                  <c:v>22.567533869696941</c:v>
                </c:pt>
                <c:pt idx="9253">
                  <c:v>22.195946507272634</c:v>
                </c:pt>
                <c:pt idx="9254">
                  <c:v>22.594067118117319</c:v>
                </c:pt>
                <c:pt idx="9255">
                  <c:v>22.22249499126038</c:v>
                </c:pt>
                <c:pt idx="9256">
                  <c:v>22.063184788948551</c:v>
                </c:pt>
                <c:pt idx="9257">
                  <c:v>22.673661784856019</c:v>
                </c:pt>
                <c:pt idx="9258">
                  <c:v>22.30213638040567</c:v>
                </c:pt>
                <c:pt idx="9259">
                  <c:v>22.010071569701193</c:v>
                </c:pt>
                <c:pt idx="9260">
                  <c:v>21.771011297863527</c:v>
                </c:pt>
                <c:pt idx="9261">
                  <c:v>22.2755899278269</c:v>
                </c:pt>
                <c:pt idx="9262">
                  <c:v>22.063184788948551</c:v>
                </c:pt>
                <c:pt idx="9263">
                  <c:v>21.850708550755826</c:v>
                </c:pt>
                <c:pt idx="9264">
                  <c:v>21.638162228953213</c:v>
                </c:pt>
                <c:pt idx="9265">
                  <c:v>22.169395991875902</c:v>
                </c:pt>
                <c:pt idx="9266">
                  <c:v>21.956955303340361</c:v>
                </c:pt>
                <c:pt idx="9267">
                  <c:v>21.771011297863527</c:v>
                </c:pt>
                <c:pt idx="9268">
                  <c:v>21.531862659735143</c:v>
                </c:pt>
                <c:pt idx="9269">
                  <c:v>21.930395646603213</c:v>
                </c:pt>
                <c:pt idx="9270">
                  <c:v>21.903833958457074</c:v>
                </c:pt>
                <c:pt idx="9271">
                  <c:v>21.717874717412876</c:v>
                </c:pt>
                <c:pt idx="9272">
                  <c:v>21.558439583448642</c:v>
                </c:pt>
                <c:pt idx="9273">
                  <c:v>21.425545823540723</c:v>
                </c:pt>
                <c:pt idx="9274">
                  <c:v>21.266036543148637</c:v>
                </c:pt>
                <c:pt idx="9275">
                  <c:v>21.850708550755826</c:v>
                </c:pt>
                <c:pt idx="9276">
                  <c:v>21.691304903630815</c:v>
                </c:pt>
                <c:pt idx="9277">
                  <c:v>21.558439583448642</c:v>
                </c:pt>
                <c:pt idx="9278">
                  <c:v>21.452126810072187</c:v>
                </c:pt>
                <c:pt idx="9279">
                  <c:v>21.292624639611542</c:v>
                </c:pt>
                <c:pt idx="9280">
                  <c:v>21.186268190941966</c:v>
                </c:pt>
                <c:pt idx="9281">
                  <c:v>21.079893459591553</c:v>
                </c:pt>
                <c:pt idx="9282">
                  <c:v>21.585014475753159</c:v>
                </c:pt>
                <c:pt idx="9283">
                  <c:v>21.505284720317153</c:v>
                </c:pt>
                <c:pt idx="9284">
                  <c:v>21.398963821304765</c:v>
                </c:pt>
                <c:pt idx="9285">
                  <c:v>21.266036543148637</c:v>
                </c:pt>
                <c:pt idx="9286">
                  <c:v>21.212858318813847</c:v>
                </c:pt>
                <c:pt idx="9287">
                  <c:v>21.159676031661096</c:v>
                </c:pt>
                <c:pt idx="9288">
                  <c:v>21.053297237492721</c:v>
                </c:pt>
                <c:pt idx="9289">
                  <c:v>21.000101746181588</c:v>
                </c:pt>
                <c:pt idx="9290">
                  <c:v>20.946901176348003</c:v>
                </c:pt>
                <c:pt idx="9291">
                  <c:v>20.867093211666173</c:v>
                </c:pt>
                <c:pt idx="9292">
                  <c:v>20.813881469083181</c:v>
                </c:pt>
                <c:pt idx="9293">
                  <c:v>20.760665663682229</c:v>
                </c:pt>
                <c:pt idx="9294">
                  <c:v>20.760665663682229</c:v>
                </c:pt>
                <c:pt idx="9295">
                  <c:v>20.734056237425015</c:v>
                </c:pt>
                <c:pt idx="9296">
                  <c:v>20.734056237425015</c:v>
                </c:pt>
                <c:pt idx="9297">
                  <c:v>20.707445795463304</c:v>
                </c:pt>
                <c:pt idx="9298">
                  <c:v>20.707445795463304</c:v>
                </c:pt>
                <c:pt idx="9299">
                  <c:v>20.707445795463304</c:v>
                </c:pt>
                <c:pt idx="9300">
                  <c:v>20.734056237425015</c:v>
                </c:pt>
                <c:pt idx="9301">
                  <c:v>20.760665663682229</c:v>
                </c:pt>
                <c:pt idx="9302">
                  <c:v>20.12173675357073</c:v>
                </c:pt>
                <c:pt idx="9303">
                  <c:v>20.175005375605224</c:v>
                </c:pt>
                <c:pt idx="9304">
                  <c:v>20.201637147361243</c:v>
                </c:pt>
                <c:pt idx="9305">
                  <c:v>20.281528399811329</c:v>
                </c:pt>
                <c:pt idx="9306">
                  <c:v>20.334783817687445</c:v>
                </c:pt>
                <c:pt idx="9307">
                  <c:v>20.388034157041094</c:v>
                </c:pt>
                <c:pt idx="9308">
                  <c:v>19.775386600636192</c:v>
                </c:pt>
                <c:pt idx="9309">
                  <c:v>19.828682646691945</c:v>
                </c:pt>
                <c:pt idx="9310">
                  <c:v>19.935263566054047</c:v>
                </c:pt>
                <c:pt idx="9311">
                  <c:v>20.015187321047854</c:v>
                </c:pt>
                <c:pt idx="9312">
                  <c:v>20.148371572440222</c:v>
                </c:pt>
                <c:pt idx="9313">
                  <c:v>19.562154678302104</c:v>
                </c:pt>
                <c:pt idx="9314">
                  <c:v>19.695432374507657</c:v>
                </c:pt>
                <c:pt idx="9315">
                  <c:v>19.828682646691945</c:v>
                </c:pt>
                <c:pt idx="9316">
                  <c:v>19.935263566054047</c:v>
                </c:pt>
                <c:pt idx="9317">
                  <c:v>19.375519993771345</c:v>
                </c:pt>
                <c:pt idx="9318">
                  <c:v>19.482175059561293</c:v>
                </c:pt>
                <c:pt idx="9319">
                  <c:v>19.642125155702502</c:v>
                </c:pt>
                <c:pt idx="9320">
                  <c:v>19.828682646691945</c:v>
                </c:pt>
                <c:pt idx="9321">
                  <c:v>19.322186366649422</c:v>
                </c:pt>
                <c:pt idx="9322">
                  <c:v>19.482175059561293</c:v>
                </c:pt>
                <c:pt idx="9323">
                  <c:v>19.642125155702502</c:v>
                </c:pt>
                <c:pt idx="9324">
                  <c:v>19.108806151459639</c:v>
                </c:pt>
                <c:pt idx="9325">
                  <c:v>19.268847661005044</c:v>
                </c:pt>
                <c:pt idx="9326">
                  <c:v>19.482175059561293</c:v>
                </c:pt>
                <c:pt idx="9327">
                  <c:v>19.028770668971813</c:v>
                </c:pt>
                <c:pt idx="9328">
                  <c:v>19.215504892542704</c:v>
                </c:pt>
                <c:pt idx="9329">
                  <c:v>19.428849558075299</c:v>
                </c:pt>
                <c:pt idx="9330">
                  <c:v>18.922040441049528</c:v>
                </c:pt>
                <c:pt idx="9331">
                  <c:v>19.108806151459639</c:v>
                </c:pt>
                <c:pt idx="9332">
                  <c:v>19.348853688062629</c:v>
                </c:pt>
                <c:pt idx="9333">
                  <c:v>18.922040441049528</c:v>
                </c:pt>
                <c:pt idx="9334">
                  <c:v>19.162158061262399</c:v>
                </c:pt>
                <c:pt idx="9335">
                  <c:v>19.402185283775566</c:v>
                </c:pt>
                <c:pt idx="9336">
                  <c:v>18.922040441049528</c:v>
                </c:pt>
                <c:pt idx="9337">
                  <c:v>19.162158061262399</c:v>
                </c:pt>
                <c:pt idx="9338">
                  <c:v>18.735221914005873</c:v>
                </c:pt>
                <c:pt idx="9339">
                  <c:v>19.002089127695736</c:v>
                </c:pt>
                <c:pt idx="9340">
                  <c:v>19.268847661005044</c:v>
                </c:pt>
                <c:pt idx="9341">
                  <c:v>18.815292946150887</c:v>
                </c:pt>
                <c:pt idx="9342">
                  <c:v>19.08212867300152</c:v>
                </c:pt>
                <c:pt idx="9343">
                  <c:v>18.708529199980394</c:v>
                </c:pt>
                <c:pt idx="9344">
                  <c:v>18.868669232861436</c:v>
                </c:pt>
                <c:pt idx="9345">
                  <c:v>18.548348538919708</c:v>
                </c:pt>
                <c:pt idx="9346">
                  <c:v>18.788604294943365</c:v>
                </c:pt>
                <c:pt idx="9347">
                  <c:v>18.468243988526492</c:v>
                </c:pt>
                <c:pt idx="9348">
                  <c:v>18.708529199980394</c:v>
                </c:pt>
                <c:pt idx="9349">
                  <c:v>19.002089127695736</c:v>
                </c:pt>
                <c:pt idx="9350">
                  <c:v>18.601746155424568</c:v>
                </c:pt>
                <c:pt idx="9351">
                  <c:v>18.895355852659971</c:v>
                </c:pt>
                <c:pt idx="9352">
                  <c:v>18.548348538919708</c:v>
                </c:pt>
                <c:pt idx="9353">
                  <c:v>18.868669232861436</c:v>
                </c:pt>
                <c:pt idx="9354">
                  <c:v>18.441540101751606</c:v>
                </c:pt>
                <c:pt idx="9355">
                  <c:v>18.761913612326865</c:v>
                </c:pt>
                <c:pt idx="9356">
                  <c:v>18.414835199272233</c:v>
                </c:pt>
                <c:pt idx="9357">
                  <c:v>18.735221914005873</c:v>
                </c:pt>
                <c:pt idx="9358">
                  <c:v>18.33471338190267</c:v>
                </c:pt>
                <c:pt idx="9359">
                  <c:v>18.655139709111463</c:v>
                </c:pt>
                <c:pt idx="9360">
                  <c:v>18.33471338190267</c:v>
                </c:pt>
                <c:pt idx="9361">
                  <c:v>18.681834454545932</c:v>
                </c:pt>
                <c:pt idx="9362">
                  <c:v>18.281294435603495</c:v>
                </c:pt>
                <c:pt idx="9363">
                  <c:v>18.601746155424568</c:v>
                </c:pt>
                <c:pt idx="9364">
                  <c:v>18.281294435603495</c:v>
                </c:pt>
                <c:pt idx="9365">
                  <c:v>18.655139709111463</c:v>
                </c:pt>
                <c:pt idx="9366">
                  <c:v>18.25458242319268</c:v>
                </c:pt>
                <c:pt idx="9367">
                  <c:v>18.601746155424568</c:v>
                </c:pt>
                <c:pt idx="9368">
                  <c:v>18.361422347200005</c:v>
                </c:pt>
                <c:pt idx="9369">
                  <c:v>17.960684265881813</c:v>
                </c:pt>
                <c:pt idx="9370">
                  <c:v>18.308004416605325</c:v>
                </c:pt>
                <c:pt idx="9371">
                  <c:v>18.040850774248984</c:v>
                </c:pt>
                <c:pt idx="9372">
                  <c:v>18.388129281088364</c:v>
                </c:pt>
                <c:pt idx="9373">
                  <c:v>18.067571928000216</c:v>
                </c:pt>
                <c:pt idx="9374">
                  <c:v>17.800319762308241</c:v>
                </c:pt>
                <c:pt idx="9375">
                  <c:v>18.201156366962074</c:v>
                </c:pt>
                <c:pt idx="9376">
                  <c:v>17.853778321082565</c:v>
                </c:pt>
                <c:pt idx="9377">
                  <c:v>18.308004416605325</c:v>
                </c:pt>
                <c:pt idx="9378">
                  <c:v>17.987407451042028</c:v>
                </c:pt>
                <c:pt idx="9379">
                  <c:v>17.693388424896717</c:v>
                </c:pt>
                <c:pt idx="9380">
                  <c:v>18.09429105034247</c:v>
                </c:pt>
                <c:pt idx="9381">
                  <c:v>17.853778321082565</c:v>
                </c:pt>
                <c:pt idx="9382">
                  <c:v>17.559698352667795</c:v>
                </c:pt>
                <c:pt idx="9383">
                  <c:v>18.067571928000216</c:v>
                </c:pt>
                <c:pt idx="9384">
                  <c:v>17.746856125011462</c:v>
                </c:pt>
                <c:pt idx="9385">
                  <c:v>17.452727402781122</c:v>
                </c:pt>
                <c:pt idx="9386">
                  <c:v>17.880506584765239</c:v>
                </c:pt>
                <c:pt idx="9387">
                  <c:v>17.666652035578121</c:v>
                </c:pt>
                <c:pt idx="9388">
                  <c:v>17.425981872122101</c:v>
                </c:pt>
                <c:pt idx="9389">
                  <c:v>17.853778321082565</c:v>
                </c:pt>
                <c:pt idx="9390">
                  <c:v>17.639915646259521</c:v>
                </c:pt>
                <c:pt idx="9391">
                  <c:v>17.372487763690589</c:v>
                </c:pt>
                <c:pt idx="9392">
                  <c:v>17.827050057399894</c:v>
                </c:pt>
                <c:pt idx="9393">
                  <c:v>17.639915646259521</c:v>
                </c:pt>
                <c:pt idx="9394">
                  <c:v>17.425981872122101</c:v>
                </c:pt>
                <c:pt idx="9395">
                  <c:v>17.853778321082565</c:v>
                </c:pt>
                <c:pt idx="9396">
                  <c:v>17.666652035578121</c:v>
                </c:pt>
                <c:pt idx="9397">
                  <c:v>17.425981872122101</c:v>
                </c:pt>
                <c:pt idx="9398">
                  <c:v>17.265486342669185</c:v>
                </c:pt>
                <c:pt idx="9399">
                  <c:v>17.720122782806339</c:v>
                </c:pt>
                <c:pt idx="9400">
                  <c:v>17.506215416985686</c:v>
                </c:pt>
                <c:pt idx="9401">
                  <c:v>17.345739185918099</c:v>
                </c:pt>
                <c:pt idx="9402">
                  <c:v>17.131708919854027</c:v>
                </c:pt>
                <c:pt idx="9403">
                  <c:v>17.639915646259521</c:v>
                </c:pt>
                <c:pt idx="9404">
                  <c:v>17.479471917735648</c:v>
                </c:pt>
                <c:pt idx="9405">
                  <c:v>17.265486342669185</c:v>
                </c:pt>
                <c:pt idx="9406">
                  <c:v>17.131708919854027</c:v>
                </c:pt>
                <c:pt idx="9407">
                  <c:v>16.9443754306334</c:v>
                </c:pt>
                <c:pt idx="9408">
                  <c:v>16.864072817864422</c:v>
                </c:pt>
                <c:pt idx="9409">
                  <c:v>16.703439152600723</c:v>
                </c:pt>
                <c:pt idx="9410">
                  <c:v>16.6231070844015</c:v>
                </c:pt>
                <c:pt idx="9411">
                  <c:v>16.489198635706995</c:v>
                </c:pt>
                <c:pt idx="9412">
                  <c:v>16.435627333734161</c:v>
                </c:pt>
                <c:pt idx="9413">
                  <c:v>16.355262762991227</c:v>
                </c:pt>
                <c:pt idx="9414">
                  <c:v>16.328471525630111</c:v>
                </c:pt>
                <c:pt idx="9415">
                  <c:v>16.274888035203386</c:v>
                </c:pt>
                <c:pt idx="9416">
                  <c:v>16.328471525630111</c:v>
                </c:pt>
                <c:pt idx="9417">
                  <c:v>15.658353377711137</c:v>
                </c:pt>
                <c:pt idx="9418">
                  <c:v>15.658353377711137</c:v>
                </c:pt>
                <c:pt idx="9419">
                  <c:v>15.738803267631319</c:v>
                </c:pt>
                <c:pt idx="9420">
                  <c:v>15.819244016211083</c:v>
                </c:pt>
                <c:pt idx="9421">
                  <c:v>15.229116659782324</c:v>
                </c:pt>
                <c:pt idx="9422">
                  <c:v>15.416942765681123</c:v>
                </c:pt>
                <c:pt idx="9423">
                  <c:v>14.853304982379633</c:v>
                </c:pt>
                <c:pt idx="9424">
                  <c:v>15.01439368325534</c:v>
                </c:pt>
                <c:pt idx="9425">
                  <c:v>14.531009758907256</c:v>
                </c:pt>
                <c:pt idx="9426">
                  <c:v>14.799599607413978</c:v>
                </c:pt>
                <c:pt idx="9427">
                  <c:v>14.369802220606093</c:v>
                </c:pt>
                <c:pt idx="9428">
                  <c:v>13.966611212941949</c:v>
                </c:pt>
                <c:pt idx="9429">
                  <c:v>14.208556085534269</c:v>
                </c:pt>
                <c:pt idx="9430">
                  <c:v>13.859052170154943</c:v>
                </c:pt>
                <c:pt idx="9431">
                  <c:v>13.509363396558239</c:v>
                </c:pt>
                <c:pt idx="9432">
                  <c:v>13.267163582138659</c:v>
                </c:pt>
                <c:pt idx="9433">
                  <c:v>13.670781185689055</c:v>
                </c:pt>
                <c:pt idx="9434">
                  <c:v>13.401730207343384</c:v>
                </c:pt>
                <c:pt idx="9435">
                  <c:v>13.132568517208185</c:v>
                </c:pt>
                <c:pt idx="9436">
                  <c:v>12.944090329026118</c:v>
                </c:pt>
                <c:pt idx="9437">
                  <c:v>13.509363396558239</c:v>
                </c:pt>
                <c:pt idx="9438">
                  <c:v>13.240246397420648</c:v>
                </c:pt>
                <c:pt idx="9439">
                  <c:v>13.024873370019373</c:v>
                </c:pt>
                <c:pt idx="9440">
                  <c:v>12.836364710702572</c:v>
                </c:pt>
                <c:pt idx="9441">
                  <c:v>12.647802219047746</c:v>
                </c:pt>
                <c:pt idx="9442">
                  <c:v>12.513081206760379</c:v>
                </c:pt>
                <c:pt idx="9443">
                  <c:v>12.378332770451751</c:v>
                </c:pt>
                <c:pt idx="9444">
                  <c:v>12.297471520212683</c:v>
                </c:pt>
                <c:pt idx="9445">
                  <c:v>12.189640268622068</c:v>
                </c:pt>
                <c:pt idx="9446">
                  <c:v>12.108754641475212</c:v>
                </c:pt>
                <c:pt idx="9447">
                  <c:v>12.054825811521519</c:v>
                </c:pt>
                <c:pt idx="9448">
                  <c:v>11.973924948807298</c:v>
                </c:pt>
                <c:pt idx="9449">
                  <c:v>11.946954947455753</c:v>
                </c:pt>
                <c:pt idx="9450">
                  <c:v>11.919984946104204</c:v>
                </c:pt>
                <c:pt idx="9451">
                  <c:v>11.839066816413636</c:v>
                </c:pt>
                <c:pt idx="9452">
                  <c:v>11.839066816413636</c:v>
                </c:pt>
                <c:pt idx="9453">
                  <c:v>11.812091736539633</c:v>
                </c:pt>
                <c:pt idx="9454">
                  <c:v>11.785116656665631</c:v>
                </c:pt>
                <c:pt idx="9455">
                  <c:v>11.758139545382647</c:v>
                </c:pt>
                <c:pt idx="9456">
                  <c:v>11.731161418395171</c:v>
                </c:pt>
                <c:pt idx="9457">
                  <c:v>11.704182275703204</c:v>
                </c:pt>
                <c:pt idx="9458">
                  <c:v>11.704182275703204</c:v>
                </c:pt>
                <c:pt idx="9459">
                  <c:v>11.704182275703204</c:v>
                </c:pt>
                <c:pt idx="9460">
                  <c:v>11.677201101602256</c:v>
                </c:pt>
                <c:pt idx="9461">
                  <c:v>11.650219927501308</c:v>
                </c:pt>
                <c:pt idx="9462">
                  <c:v>11.650219927501308</c:v>
                </c:pt>
                <c:pt idx="9463">
                  <c:v>11.650219927501308</c:v>
                </c:pt>
                <c:pt idx="9464">
                  <c:v>11.623237737695867</c:v>
                </c:pt>
                <c:pt idx="9465">
                  <c:v>11.596253516481445</c:v>
                </c:pt>
                <c:pt idx="9466">
                  <c:v>11.569269295267025</c:v>
                </c:pt>
                <c:pt idx="9467">
                  <c:v>11.569269295267025</c:v>
                </c:pt>
                <c:pt idx="9468">
                  <c:v>11.569269295267025</c:v>
                </c:pt>
                <c:pt idx="9469">
                  <c:v>11.54228304264362</c:v>
                </c:pt>
                <c:pt idx="9470">
                  <c:v>11.54228304264362</c:v>
                </c:pt>
                <c:pt idx="9471">
                  <c:v>11.54228304264362</c:v>
                </c:pt>
                <c:pt idx="9472">
                  <c:v>11.54228304264362</c:v>
                </c:pt>
                <c:pt idx="9473">
                  <c:v>11.54228304264362</c:v>
                </c:pt>
                <c:pt idx="9474">
                  <c:v>11.54228304264362</c:v>
                </c:pt>
                <c:pt idx="9475">
                  <c:v>11.515296790020216</c:v>
                </c:pt>
                <c:pt idx="9476">
                  <c:v>11.54228304264362</c:v>
                </c:pt>
                <c:pt idx="9477">
                  <c:v>11.54228304264362</c:v>
                </c:pt>
                <c:pt idx="9478">
                  <c:v>11.515296790020216</c:v>
                </c:pt>
                <c:pt idx="9479">
                  <c:v>11.515296790020216</c:v>
                </c:pt>
                <c:pt idx="9480">
                  <c:v>11.54228304264362</c:v>
                </c:pt>
                <c:pt idx="9481">
                  <c:v>11.54228304264362</c:v>
                </c:pt>
                <c:pt idx="9482">
                  <c:v>11.54228304264362</c:v>
                </c:pt>
                <c:pt idx="9483">
                  <c:v>11.54228304264362</c:v>
                </c:pt>
                <c:pt idx="9484">
                  <c:v>11.54228304264362</c:v>
                </c:pt>
                <c:pt idx="9485">
                  <c:v>11.54228304264362</c:v>
                </c:pt>
                <c:pt idx="9486">
                  <c:v>11.515296790020216</c:v>
                </c:pt>
                <c:pt idx="9487">
                  <c:v>11.54228304264362</c:v>
                </c:pt>
                <c:pt idx="9488">
                  <c:v>11.54228304264362</c:v>
                </c:pt>
                <c:pt idx="9489">
                  <c:v>11.54228304264362</c:v>
                </c:pt>
                <c:pt idx="9490">
                  <c:v>11.54228304264362</c:v>
                </c:pt>
                <c:pt idx="9491">
                  <c:v>11.54228304264362</c:v>
                </c:pt>
                <c:pt idx="9492">
                  <c:v>11.54228304264362</c:v>
                </c:pt>
                <c:pt idx="9493">
                  <c:v>11.54228304264362</c:v>
                </c:pt>
                <c:pt idx="9494">
                  <c:v>11.54228304264362</c:v>
                </c:pt>
                <c:pt idx="9495">
                  <c:v>11.515296790020216</c:v>
                </c:pt>
                <c:pt idx="9496">
                  <c:v>11.54228304264362</c:v>
                </c:pt>
                <c:pt idx="9497">
                  <c:v>11.54228304264362</c:v>
                </c:pt>
                <c:pt idx="9498">
                  <c:v>11.515296790020216</c:v>
                </c:pt>
                <c:pt idx="9499">
                  <c:v>11.515296790020216</c:v>
                </c:pt>
                <c:pt idx="9500">
                  <c:v>11.515296790020216</c:v>
                </c:pt>
                <c:pt idx="9501">
                  <c:v>11.54228304264362</c:v>
                </c:pt>
                <c:pt idx="9502">
                  <c:v>11.54228304264362</c:v>
                </c:pt>
                <c:pt idx="9503">
                  <c:v>11.54228304264362</c:v>
                </c:pt>
                <c:pt idx="9504">
                  <c:v>11.54228304264362</c:v>
                </c:pt>
                <c:pt idx="9505">
                  <c:v>11.54228304264362</c:v>
                </c:pt>
                <c:pt idx="9506">
                  <c:v>11.515296790020216</c:v>
                </c:pt>
                <c:pt idx="9507">
                  <c:v>11.515296790020216</c:v>
                </c:pt>
                <c:pt idx="9508">
                  <c:v>11.515296790020216</c:v>
                </c:pt>
                <c:pt idx="9509">
                  <c:v>11.515296790020216</c:v>
                </c:pt>
                <c:pt idx="9510">
                  <c:v>11.515296790020216</c:v>
                </c:pt>
                <c:pt idx="9511">
                  <c:v>11.54228304264362</c:v>
                </c:pt>
                <c:pt idx="9512">
                  <c:v>11.515296790020216</c:v>
                </c:pt>
                <c:pt idx="9513">
                  <c:v>11.515296790020216</c:v>
                </c:pt>
                <c:pt idx="9514">
                  <c:v>11.515296790020216</c:v>
                </c:pt>
                <c:pt idx="9515">
                  <c:v>11.54228304264362</c:v>
                </c:pt>
                <c:pt idx="9516">
                  <c:v>11.515296790020216</c:v>
                </c:pt>
                <c:pt idx="9517">
                  <c:v>11.488308505987829</c:v>
                </c:pt>
                <c:pt idx="9518">
                  <c:v>11.515296790020216</c:v>
                </c:pt>
                <c:pt idx="9519">
                  <c:v>11.515296790020216</c:v>
                </c:pt>
                <c:pt idx="9520">
                  <c:v>11.515296790020216</c:v>
                </c:pt>
                <c:pt idx="9521">
                  <c:v>11.515296790020216</c:v>
                </c:pt>
                <c:pt idx="9522">
                  <c:v>11.515296790020216</c:v>
                </c:pt>
                <c:pt idx="9523">
                  <c:v>11.515296790020216</c:v>
                </c:pt>
                <c:pt idx="9524">
                  <c:v>11.515296790020216</c:v>
                </c:pt>
                <c:pt idx="9525">
                  <c:v>11.515296790020216</c:v>
                </c:pt>
                <c:pt idx="9526">
                  <c:v>11.515296790020216</c:v>
                </c:pt>
                <c:pt idx="9527">
                  <c:v>11.54228304264362</c:v>
                </c:pt>
                <c:pt idx="9528">
                  <c:v>11.515296790020216</c:v>
                </c:pt>
                <c:pt idx="9529">
                  <c:v>11.515296790020216</c:v>
                </c:pt>
                <c:pt idx="9530">
                  <c:v>11.515296790020216</c:v>
                </c:pt>
                <c:pt idx="9531">
                  <c:v>11.515296790020216</c:v>
                </c:pt>
                <c:pt idx="9532">
                  <c:v>11.54228304264362</c:v>
                </c:pt>
                <c:pt idx="9533">
                  <c:v>11.515296790020216</c:v>
                </c:pt>
                <c:pt idx="9534">
                  <c:v>11.54228304264362</c:v>
                </c:pt>
                <c:pt idx="9535">
                  <c:v>11.54228304264362</c:v>
                </c:pt>
                <c:pt idx="9536">
                  <c:v>11.515296790020216</c:v>
                </c:pt>
                <c:pt idx="9537">
                  <c:v>11.515296790020216</c:v>
                </c:pt>
                <c:pt idx="9538">
                  <c:v>11.54228304264362</c:v>
                </c:pt>
                <c:pt idx="9539">
                  <c:v>11.515296790020216</c:v>
                </c:pt>
                <c:pt idx="9540">
                  <c:v>11.54228304264362</c:v>
                </c:pt>
                <c:pt idx="9541">
                  <c:v>11.54228304264362</c:v>
                </c:pt>
                <c:pt idx="9542">
                  <c:v>11.515296790020216</c:v>
                </c:pt>
                <c:pt idx="9543">
                  <c:v>11.54228304264362</c:v>
                </c:pt>
                <c:pt idx="9544">
                  <c:v>11.515296790020216</c:v>
                </c:pt>
                <c:pt idx="9545">
                  <c:v>11.515296790020216</c:v>
                </c:pt>
                <c:pt idx="9546">
                  <c:v>11.54228304264362</c:v>
                </c:pt>
                <c:pt idx="9547">
                  <c:v>11.515296790020216</c:v>
                </c:pt>
                <c:pt idx="9548">
                  <c:v>11.54228304264362</c:v>
                </c:pt>
                <c:pt idx="9549">
                  <c:v>11.54228304264362</c:v>
                </c:pt>
                <c:pt idx="9550">
                  <c:v>11.515296790020216</c:v>
                </c:pt>
                <c:pt idx="9551">
                  <c:v>11.54228304264362</c:v>
                </c:pt>
                <c:pt idx="9552">
                  <c:v>11.54228304264362</c:v>
                </c:pt>
                <c:pt idx="9553">
                  <c:v>11.515296790020216</c:v>
                </c:pt>
                <c:pt idx="9554">
                  <c:v>11.515296790020216</c:v>
                </c:pt>
                <c:pt idx="9555">
                  <c:v>11.54228304264362</c:v>
                </c:pt>
                <c:pt idx="9556">
                  <c:v>11.515296790020216</c:v>
                </c:pt>
                <c:pt idx="9557">
                  <c:v>11.54228304264362</c:v>
                </c:pt>
                <c:pt idx="9558">
                  <c:v>11.515296790020216</c:v>
                </c:pt>
                <c:pt idx="9559">
                  <c:v>11.515296790020216</c:v>
                </c:pt>
                <c:pt idx="9560">
                  <c:v>11.54228304264362</c:v>
                </c:pt>
                <c:pt idx="9561">
                  <c:v>11.515296790020216</c:v>
                </c:pt>
                <c:pt idx="9562">
                  <c:v>11.515296790020216</c:v>
                </c:pt>
                <c:pt idx="9563">
                  <c:v>11.54228304264362</c:v>
                </c:pt>
                <c:pt idx="9564">
                  <c:v>11.54228304264362</c:v>
                </c:pt>
                <c:pt idx="9565">
                  <c:v>11.515296790020216</c:v>
                </c:pt>
                <c:pt idx="9566">
                  <c:v>11.54228304264362</c:v>
                </c:pt>
                <c:pt idx="9567">
                  <c:v>11.515296790020216</c:v>
                </c:pt>
                <c:pt idx="9568">
                  <c:v>11.515296790020216</c:v>
                </c:pt>
                <c:pt idx="9569">
                  <c:v>11.54228304264362</c:v>
                </c:pt>
                <c:pt idx="9570">
                  <c:v>11.515296790020216</c:v>
                </c:pt>
                <c:pt idx="9571">
                  <c:v>11.54228304264362</c:v>
                </c:pt>
                <c:pt idx="9572">
                  <c:v>11.54228304264362</c:v>
                </c:pt>
                <c:pt idx="9573">
                  <c:v>11.515296790020216</c:v>
                </c:pt>
                <c:pt idx="9574">
                  <c:v>11.54228304264362</c:v>
                </c:pt>
                <c:pt idx="9575">
                  <c:v>11.515296790020216</c:v>
                </c:pt>
                <c:pt idx="9576">
                  <c:v>11.54228304264362</c:v>
                </c:pt>
                <c:pt idx="9577">
                  <c:v>11.515296790020216</c:v>
                </c:pt>
                <c:pt idx="9578">
                  <c:v>11.515296790020216</c:v>
                </c:pt>
                <c:pt idx="9579">
                  <c:v>11.54228304264362</c:v>
                </c:pt>
                <c:pt idx="9580">
                  <c:v>11.515296790020216</c:v>
                </c:pt>
                <c:pt idx="9581">
                  <c:v>11.515296790020216</c:v>
                </c:pt>
                <c:pt idx="9582">
                  <c:v>11.515296790020216</c:v>
                </c:pt>
                <c:pt idx="9583">
                  <c:v>11.54228304264362</c:v>
                </c:pt>
                <c:pt idx="9584">
                  <c:v>11.54228304264362</c:v>
                </c:pt>
                <c:pt idx="9585">
                  <c:v>11.515296790020216</c:v>
                </c:pt>
                <c:pt idx="9586">
                  <c:v>11.515296790020216</c:v>
                </c:pt>
                <c:pt idx="9587">
                  <c:v>11.54228304264362</c:v>
                </c:pt>
                <c:pt idx="9588">
                  <c:v>11.54228304264362</c:v>
                </c:pt>
                <c:pt idx="9589">
                  <c:v>11.54228304264362</c:v>
                </c:pt>
                <c:pt idx="9590">
                  <c:v>11.515296790020216</c:v>
                </c:pt>
                <c:pt idx="9591">
                  <c:v>11.515296790020216</c:v>
                </c:pt>
                <c:pt idx="9592">
                  <c:v>11.54228304264362</c:v>
                </c:pt>
                <c:pt idx="9593">
                  <c:v>11.515296790020216</c:v>
                </c:pt>
                <c:pt idx="9594">
                  <c:v>11.54228304264362</c:v>
                </c:pt>
                <c:pt idx="9595">
                  <c:v>11.515296790020216</c:v>
                </c:pt>
                <c:pt idx="9596">
                  <c:v>11.515296790020216</c:v>
                </c:pt>
                <c:pt idx="9597">
                  <c:v>11.54228304264362</c:v>
                </c:pt>
                <c:pt idx="9598">
                  <c:v>11.54228304264362</c:v>
                </c:pt>
                <c:pt idx="9599">
                  <c:v>11.515296790020216</c:v>
                </c:pt>
                <c:pt idx="9600">
                  <c:v>11.54228304264362</c:v>
                </c:pt>
                <c:pt idx="9601">
                  <c:v>11.515296790020216</c:v>
                </c:pt>
                <c:pt idx="9602">
                  <c:v>11.54228304264362</c:v>
                </c:pt>
                <c:pt idx="9603">
                  <c:v>11.515296790020216</c:v>
                </c:pt>
                <c:pt idx="9604">
                  <c:v>11.515296790020216</c:v>
                </c:pt>
                <c:pt idx="9605">
                  <c:v>11.515296790020216</c:v>
                </c:pt>
                <c:pt idx="9606">
                  <c:v>11.54228304264362</c:v>
                </c:pt>
                <c:pt idx="9607">
                  <c:v>11.515296790020216</c:v>
                </c:pt>
                <c:pt idx="9608">
                  <c:v>11.515296790020216</c:v>
                </c:pt>
                <c:pt idx="9609">
                  <c:v>11.515296790020216</c:v>
                </c:pt>
                <c:pt idx="9610">
                  <c:v>11.54228304264362</c:v>
                </c:pt>
                <c:pt idx="9611">
                  <c:v>11.515296790020216</c:v>
                </c:pt>
                <c:pt idx="9612">
                  <c:v>11.515296790020216</c:v>
                </c:pt>
                <c:pt idx="9613">
                  <c:v>11.515296790020216</c:v>
                </c:pt>
                <c:pt idx="9614">
                  <c:v>11.54228304264362</c:v>
                </c:pt>
                <c:pt idx="9615">
                  <c:v>11.515296790020216</c:v>
                </c:pt>
                <c:pt idx="9616">
                  <c:v>11.515296790020216</c:v>
                </c:pt>
                <c:pt idx="9617">
                  <c:v>11.515296790020216</c:v>
                </c:pt>
                <c:pt idx="9618">
                  <c:v>11.54228304264362</c:v>
                </c:pt>
                <c:pt idx="9619">
                  <c:v>11.54228304264362</c:v>
                </c:pt>
                <c:pt idx="9620">
                  <c:v>11.54228304264362</c:v>
                </c:pt>
                <c:pt idx="9621">
                  <c:v>11.515296790020216</c:v>
                </c:pt>
                <c:pt idx="9622">
                  <c:v>11.515296790020216</c:v>
                </c:pt>
                <c:pt idx="9623">
                  <c:v>11.515296790020216</c:v>
                </c:pt>
                <c:pt idx="9624">
                  <c:v>11.54228304264362</c:v>
                </c:pt>
                <c:pt idx="9625">
                  <c:v>11.54228304264362</c:v>
                </c:pt>
                <c:pt idx="9626">
                  <c:v>11.54228304264362</c:v>
                </c:pt>
                <c:pt idx="9627">
                  <c:v>11.515296790020216</c:v>
                </c:pt>
                <c:pt idx="9628">
                  <c:v>11.54228304264362</c:v>
                </c:pt>
                <c:pt idx="9629">
                  <c:v>11.515296790020216</c:v>
                </c:pt>
                <c:pt idx="9630">
                  <c:v>11.515296790020216</c:v>
                </c:pt>
                <c:pt idx="9631">
                  <c:v>11.54228304264362</c:v>
                </c:pt>
                <c:pt idx="9632">
                  <c:v>11.515296790020216</c:v>
                </c:pt>
                <c:pt idx="9633">
                  <c:v>11.54228304264362</c:v>
                </c:pt>
                <c:pt idx="9634">
                  <c:v>11.515296790020216</c:v>
                </c:pt>
                <c:pt idx="9635">
                  <c:v>11.515296790020216</c:v>
                </c:pt>
                <c:pt idx="9636">
                  <c:v>11.515296790020216</c:v>
                </c:pt>
                <c:pt idx="9637">
                  <c:v>11.54228304264362</c:v>
                </c:pt>
                <c:pt idx="9638">
                  <c:v>11.54228304264362</c:v>
                </c:pt>
                <c:pt idx="9639">
                  <c:v>11.54228304264362</c:v>
                </c:pt>
                <c:pt idx="9640">
                  <c:v>11.515296790020216</c:v>
                </c:pt>
                <c:pt idx="9641">
                  <c:v>11.54228304264362</c:v>
                </c:pt>
                <c:pt idx="9642">
                  <c:v>11.515296790020216</c:v>
                </c:pt>
                <c:pt idx="9643">
                  <c:v>11.515296790020216</c:v>
                </c:pt>
                <c:pt idx="9644">
                  <c:v>11.54228304264362</c:v>
                </c:pt>
                <c:pt idx="9645">
                  <c:v>11.54228304264362</c:v>
                </c:pt>
                <c:pt idx="9646">
                  <c:v>11.515296790020216</c:v>
                </c:pt>
                <c:pt idx="9647">
                  <c:v>11.515296790020216</c:v>
                </c:pt>
                <c:pt idx="9648">
                  <c:v>11.515296790020216</c:v>
                </c:pt>
                <c:pt idx="9649">
                  <c:v>11.54228304264362</c:v>
                </c:pt>
                <c:pt idx="9650">
                  <c:v>11.515296790020216</c:v>
                </c:pt>
                <c:pt idx="9651">
                  <c:v>11.54228304264362</c:v>
                </c:pt>
                <c:pt idx="9652">
                  <c:v>11.515296790020216</c:v>
                </c:pt>
                <c:pt idx="9653">
                  <c:v>11.54228304264362</c:v>
                </c:pt>
                <c:pt idx="9654">
                  <c:v>11.515296790020216</c:v>
                </c:pt>
                <c:pt idx="9655">
                  <c:v>11.515296790020216</c:v>
                </c:pt>
                <c:pt idx="9656">
                  <c:v>11.515296790020216</c:v>
                </c:pt>
                <c:pt idx="9657">
                  <c:v>11.54228304264362</c:v>
                </c:pt>
                <c:pt idx="9658">
                  <c:v>11.54228304264362</c:v>
                </c:pt>
                <c:pt idx="9659">
                  <c:v>11.515296790020216</c:v>
                </c:pt>
                <c:pt idx="9660">
                  <c:v>11.54228304264362</c:v>
                </c:pt>
                <c:pt idx="9661">
                  <c:v>11.515296790020216</c:v>
                </c:pt>
                <c:pt idx="9662">
                  <c:v>11.54228304264362</c:v>
                </c:pt>
                <c:pt idx="9663">
                  <c:v>11.54228304264362</c:v>
                </c:pt>
                <c:pt idx="9664">
                  <c:v>11.515296790020216</c:v>
                </c:pt>
                <c:pt idx="9665">
                  <c:v>11.54228304264362</c:v>
                </c:pt>
                <c:pt idx="9666">
                  <c:v>11.515296790020216</c:v>
                </c:pt>
                <c:pt idx="9667">
                  <c:v>11.515296790020216</c:v>
                </c:pt>
                <c:pt idx="9668">
                  <c:v>11.515296790020216</c:v>
                </c:pt>
                <c:pt idx="9669">
                  <c:v>11.54228304264362</c:v>
                </c:pt>
                <c:pt idx="9670">
                  <c:v>11.515296790020216</c:v>
                </c:pt>
                <c:pt idx="9671">
                  <c:v>11.515296790020216</c:v>
                </c:pt>
                <c:pt idx="9672">
                  <c:v>11.515296790020216</c:v>
                </c:pt>
                <c:pt idx="9673">
                  <c:v>11.54228304264362</c:v>
                </c:pt>
                <c:pt idx="9674">
                  <c:v>11.515296790020216</c:v>
                </c:pt>
                <c:pt idx="9675">
                  <c:v>11.515296790020216</c:v>
                </c:pt>
                <c:pt idx="9676">
                  <c:v>11.515296790020216</c:v>
                </c:pt>
                <c:pt idx="9677">
                  <c:v>11.54228304264362</c:v>
                </c:pt>
                <c:pt idx="9678">
                  <c:v>11.515296790020216</c:v>
                </c:pt>
                <c:pt idx="9679">
                  <c:v>11.515296790020216</c:v>
                </c:pt>
                <c:pt idx="9680">
                  <c:v>11.54228304264362</c:v>
                </c:pt>
                <c:pt idx="9681">
                  <c:v>11.515296790020216</c:v>
                </c:pt>
                <c:pt idx="9682">
                  <c:v>11.54228304264362</c:v>
                </c:pt>
                <c:pt idx="9683">
                  <c:v>11.515296790020216</c:v>
                </c:pt>
                <c:pt idx="9684">
                  <c:v>11.515296790020216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CalPhotonTurnigy!$AD$69</c:f>
              <c:strCache>
                <c:ptCount val="1"/>
                <c:pt idx="0">
                  <c:v>pcng_Tx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CalPhotonTurnigy!$AE$68:$AV$68</c:f>
              <c:numCache>
                <c:formatCode>General</c:formatCode>
                <c:ptCount val="18"/>
                <c:pt idx="0">
                  <c:v>6.6967586477193306</c:v>
                </c:pt>
                <c:pt idx="1">
                  <c:v>9.0000000000000018</c:v>
                </c:pt>
                <c:pt idx="2">
                  <c:v>10.000000000000002</c:v>
                </c:pt>
                <c:pt idx="3">
                  <c:v>11.000000000000002</c:v>
                </c:pt>
                <c:pt idx="4">
                  <c:v>12</c:v>
                </c:pt>
                <c:pt idx="5">
                  <c:v>24.999999999999996</c:v>
                </c:pt>
                <c:pt idx="6">
                  <c:v>34.999999999999993</c:v>
                </c:pt>
                <c:pt idx="7">
                  <c:v>54.000000000000007</c:v>
                </c:pt>
                <c:pt idx="8">
                  <c:v>63.999999999999979</c:v>
                </c:pt>
                <c:pt idx="9">
                  <c:v>88.999999999999986</c:v>
                </c:pt>
                <c:pt idx="10">
                  <c:v>101.00000000000003</c:v>
                </c:pt>
                <c:pt idx="11">
                  <c:v>114.00000000000003</c:v>
                </c:pt>
                <c:pt idx="12">
                  <c:v>125.00000000000004</c:v>
                </c:pt>
                <c:pt idx="13">
                  <c:v>138</c:v>
                </c:pt>
                <c:pt idx="14">
                  <c:v>139.99999999999994</c:v>
                </c:pt>
                <c:pt idx="15">
                  <c:v>144.99999999999997</c:v>
                </c:pt>
                <c:pt idx="16">
                  <c:v>149</c:v>
                </c:pt>
                <c:pt idx="17">
                  <c:v>180</c:v>
                </c:pt>
              </c:numCache>
            </c:numRef>
          </c:xVal>
          <c:yVal>
            <c:numRef>
              <c:f>CalPhotonTurnigy!$AE$69:$AV$69</c:f>
              <c:numCache>
                <c:formatCode>0.000</c:formatCode>
                <c:ptCount val="18"/>
                <c:pt idx="0">
                  <c:v>0</c:v>
                </c:pt>
                <c:pt idx="1">
                  <c:v>16.52390016920474</c:v>
                </c:pt>
                <c:pt idx="2">
                  <c:v>17.885760073260073</c:v>
                </c:pt>
                <c:pt idx="3">
                  <c:v>19.728535353535356</c:v>
                </c:pt>
                <c:pt idx="4">
                  <c:v>21.001344086021508</c:v>
                </c:pt>
                <c:pt idx="5">
                  <c:v>39.941206543967276</c:v>
                </c:pt>
                <c:pt idx="6">
                  <c:v>48.585199004975124</c:v>
                </c:pt>
                <c:pt idx="7">
                  <c:v>60.562015503875976</c:v>
                </c:pt>
                <c:pt idx="8">
                  <c:v>64.459570957095707</c:v>
                </c:pt>
                <c:pt idx="9">
                  <c:v>73.56403013182674</c:v>
                </c:pt>
                <c:pt idx="10">
                  <c:v>75.702519379844958</c:v>
                </c:pt>
                <c:pt idx="11">
                  <c:v>81</c:v>
                </c:pt>
                <c:pt idx="12">
                  <c:v>81.5</c:v>
                </c:pt>
                <c:pt idx="13">
                  <c:v>85</c:v>
                </c:pt>
                <c:pt idx="14">
                  <c:v>96</c:v>
                </c:pt>
                <c:pt idx="15">
                  <c:v>100.64700000000001</c:v>
                </c:pt>
                <c:pt idx="16">
                  <c:v>111</c:v>
                </c:pt>
                <c:pt idx="17">
                  <c:v>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5584"/>
        <c:axId val="188722448"/>
      </c:scatterChart>
      <c:valAx>
        <c:axId val="18872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2448"/>
        <c:crosses val="autoZero"/>
        <c:crossBetween val="midCat"/>
      </c:valAx>
      <c:valAx>
        <c:axId val="1887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5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CalPhotonTurnigy!$P$1</c:f>
              <c:strCache>
                <c:ptCount val="1"/>
                <c:pt idx="0">
                  <c:v>Nt, 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CalPhotonTurnigy!$E$2:$E$19</c:f>
              <c:numCache>
                <c:formatCode>General</c:formatCode>
                <c:ptCount val="18"/>
                <c:pt idx="3">
                  <c:v>1.9E-2</c:v>
                </c:pt>
                <c:pt idx="4">
                  <c:v>0.186</c:v>
                </c:pt>
                <c:pt idx="5">
                  <c:v>0.46400000000000002</c:v>
                </c:pt>
                <c:pt idx="6">
                  <c:v>0.64800000000000002</c:v>
                </c:pt>
                <c:pt idx="7">
                  <c:v>0.76500000000000001</c:v>
                </c:pt>
                <c:pt idx="8">
                  <c:v>0.92800000000000005</c:v>
                </c:pt>
                <c:pt idx="9">
                  <c:v>0.99199999999999999</c:v>
                </c:pt>
                <c:pt idx="10">
                  <c:v>1.0580000000000001</c:v>
                </c:pt>
                <c:pt idx="11">
                  <c:v>1.111</c:v>
                </c:pt>
                <c:pt idx="12">
                  <c:v>1.36</c:v>
                </c:pt>
                <c:pt idx="13">
                  <c:v>1.8819999999999999</c:v>
                </c:pt>
                <c:pt idx="14">
                  <c:v>1.9379999999999999</c:v>
                </c:pt>
                <c:pt idx="15">
                  <c:v>1.9370000000000001</c:v>
                </c:pt>
                <c:pt idx="16">
                  <c:v>1.9379999999999999</c:v>
                </c:pt>
                <c:pt idx="17">
                  <c:v>1.9390000000000001</c:v>
                </c:pt>
              </c:numCache>
            </c:numRef>
          </c:xVal>
          <c:yVal>
            <c:numRef>
              <c:f>CalPhotonTurnigy!$P$2:$P$19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 formatCode="0">
                  <c:v>5.9999999999999995E-25</c:v>
                </c:pt>
                <c:pt idx="3" formatCode="0">
                  <c:v>4615.3846153846162</c:v>
                </c:pt>
                <c:pt idx="4" formatCode="0">
                  <c:v>5405.4054054054059</c:v>
                </c:pt>
                <c:pt idx="5" formatCode="0">
                  <c:v>13698.630136986301</c:v>
                </c:pt>
                <c:pt idx="6" formatCode="0">
                  <c:v>19230.769230769234</c:v>
                </c:pt>
                <c:pt idx="7" formatCode="0">
                  <c:v>22222.222222222223</c:v>
                </c:pt>
                <c:pt idx="8" formatCode="0">
                  <c:v>27027.02702702703</c:v>
                </c:pt>
                <c:pt idx="9" formatCode="0">
                  <c:v>28985.507246376812</c:v>
                </c:pt>
                <c:pt idx="10" formatCode="0">
                  <c:v>31088.082901554404</c:v>
                </c:pt>
                <c:pt idx="11" formatCode="0">
                  <c:v>32608.695652173916</c:v>
                </c:pt>
                <c:pt idx="12" formatCode="0">
                  <c:v>33333.333333333336</c:v>
                </c:pt>
                <c:pt idx="13" formatCode="0">
                  <c:v>35087.719298245618</c:v>
                </c:pt>
                <c:pt idx="14" formatCode="0">
                  <c:v>36144.57831325302</c:v>
                </c:pt>
                <c:pt idx="15" formatCode="0">
                  <c:v>37974.6835443038</c:v>
                </c:pt>
                <c:pt idx="16" formatCode="0">
                  <c:v>39473.68421052632</c:v>
                </c:pt>
                <c:pt idx="17" formatCode="0">
                  <c:v>40540.540540540547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2840"/>
        <c:axId val="188727152"/>
      </c:scatterChart>
      <c:valAx>
        <c:axId val="188722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7152"/>
        <c:crosses val="autoZero"/>
        <c:crossBetween val="midCat"/>
      </c:valAx>
      <c:valAx>
        <c:axId val="18872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2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5.0925925925925923E-2"/>
          <c:w val="0.86487685914260715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strRef>
              <c:f>TauPhotonTurnigy!$D$1</c:f>
              <c:strCache>
                <c:ptCount val="1"/>
                <c:pt idx="0">
                  <c:v>Measured TauT, 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TauPhotonTurnigy!$C$2:$C$10</c:f>
              <c:numCache>
                <c:formatCode>General</c:formatCode>
                <c:ptCount val="9"/>
                <c:pt idx="0">
                  <c:v>16</c:v>
                </c:pt>
                <c:pt idx="1">
                  <c:v>20</c:v>
                </c:pt>
                <c:pt idx="2">
                  <c:v>25</c:v>
                </c:pt>
                <c:pt idx="3">
                  <c:v>36</c:v>
                </c:pt>
                <c:pt idx="4">
                  <c:v>45</c:v>
                </c:pt>
                <c:pt idx="5">
                  <c:v>50</c:v>
                </c:pt>
                <c:pt idx="6">
                  <c:v>52</c:v>
                </c:pt>
                <c:pt idx="7">
                  <c:v>55</c:v>
                </c:pt>
                <c:pt idx="8">
                  <c:v>62</c:v>
                </c:pt>
              </c:numCache>
            </c:numRef>
          </c:xVal>
          <c:yVal>
            <c:numRef>
              <c:f>TauPhotonTurnigy!$D$2:$D$10</c:f>
              <c:numCache>
                <c:formatCode>General</c:formatCode>
                <c:ptCount val="9"/>
                <c:pt idx="0">
                  <c:v>0.33</c:v>
                </c:pt>
                <c:pt idx="1">
                  <c:v>0.28000000000000003</c:v>
                </c:pt>
                <c:pt idx="2">
                  <c:v>0.19</c:v>
                </c:pt>
                <c:pt idx="3">
                  <c:v>0.14000000000000001</c:v>
                </c:pt>
                <c:pt idx="4">
                  <c:v>0.11</c:v>
                </c:pt>
                <c:pt idx="5">
                  <c:v>0.09</c:v>
                </c:pt>
                <c:pt idx="6">
                  <c:v>0.08</c:v>
                </c:pt>
                <c:pt idx="7">
                  <c:v>7.0000000000000007E-2</c:v>
                </c:pt>
                <c:pt idx="8">
                  <c:v>0.05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TauPhotonTurnigy!$P$2</c:f>
              <c:strCache>
                <c:ptCount val="1"/>
                <c:pt idx="0">
                  <c:v>Model TauG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TauPhotonTurnigy!$O$7:$O$14</c:f>
              <c:numCache>
                <c:formatCode>General</c:formatCode>
                <c:ptCount val="8"/>
                <c:pt idx="0">
                  <c:v>37.649471024806083</c:v>
                </c:pt>
                <c:pt idx="1">
                  <c:v>48.010895849896535</c:v>
                </c:pt>
                <c:pt idx="2">
                  <c:v>61.364409667042004</c:v>
                </c:pt>
                <c:pt idx="3">
                  <c:v>69.444433699664401</c:v>
                </c:pt>
                <c:pt idx="4">
                  <c:v>76.75084997835306</c:v>
                </c:pt>
                <c:pt idx="5">
                  <c:v>87.210974546743557</c:v>
                </c:pt>
                <c:pt idx="6">
                  <c:v>93.835177516070971</c:v>
                </c:pt>
                <c:pt idx="7">
                  <c:v>95.760447741647312</c:v>
                </c:pt>
              </c:numCache>
            </c:numRef>
          </c:xVal>
          <c:yVal>
            <c:numRef>
              <c:f>TauPhotonTurnigy!$P$7:$P$14</c:f>
              <c:numCache>
                <c:formatCode>General</c:formatCode>
                <c:ptCount val="8"/>
                <c:pt idx="0">
                  <c:v>8.8118975354312457E-2</c:v>
                </c:pt>
                <c:pt idx="1">
                  <c:v>6.2906429754981188E-2</c:v>
                </c:pt>
                <c:pt idx="2">
                  <c:v>4.5959283219000051E-2</c:v>
                </c:pt>
                <c:pt idx="3">
                  <c:v>3.9517474546856557E-2</c:v>
                </c:pt>
                <c:pt idx="4">
                  <c:v>3.5072283984146982E-2</c:v>
                </c:pt>
                <c:pt idx="5">
                  <c:v>3.0207645977385542E-2</c:v>
                </c:pt>
                <c:pt idx="6">
                  <c:v>2.7768510934620131E-2</c:v>
                </c:pt>
                <c:pt idx="7">
                  <c:v>2.7131780912102672E-2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TauPhotonTurnigy!$R$2</c:f>
              <c:strCache>
                <c:ptCount val="1"/>
                <c:pt idx="0">
                  <c:v>Model TauT Wind</c:v>
                </c:pt>
              </c:strCache>
            </c:strRef>
          </c:tx>
          <c:spPr>
            <a:ln w="19050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TauPhotonTurnigy!$Q$7:$Q$14</c:f>
              <c:numCache>
                <c:formatCode>General</c:formatCode>
                <c:ptCount val="8"/>
                <c:pt idx="0">
                  <c:v>18.349332141930159</c:v>
                </c:pt>
                <c:pt idx="1">
                  <c:v>28.457488763966595</c:v>
                </c:pt>
                <c:pt idx="2">
                  <c:v>41.484597621753984</c:v>
                </c:pt>
                <c:pt idx="3">
                  <c:v>49.367118588734272</c:v>
                </c:pt>
                <c:pt idx="4">
                  <c:v>56.494941386998597</c:v>
                </c:pt>
                <c:pt idx="5">
                  <c:v>66.699385197396992</c:v>
                </c:pt>
                <c:pt idx="6">
                  <c:v>73.161670282743401</c:v>
                </c:pt>
                <c:pt idx="7">
                  <c:v>75.03988040426492</c:v>
                </c:pt>
              </c:numCache>
            </c:numRef>
          </c:xVal>
          <c:yVal>
            <c:numRef>
              <c:f>TauPhotonTurnigy!$R$7:$R$14</c:f>
              <c:numCache>
                <c:formatCode>General</c:formatCode>
                <c:ptCount val="8"/>
                <c:pt idx="0">
                  <c:v>0.2622861097452871</c:v>
                </c:pt>
                <c:pt idx="1">
                  <c:v>0.15327768207325029</c:v>
                </c:pt>
                <c:pt idx="2">
                  <c:v>9.3499270545763416E-2</c:v>
                </c:pt>
                <c:pt idx="3">
                  <c:v>8.2313306461443872E-2</c:v>
                </c:pt>
                <c:pt idx="4">
                  <c:v>6.3631390354086409E-2</c:v>
                </c:pt>
                <c:pt idx="5">
                  <c:v>4.8062113370621579E-2</c:v>
                </c:pt>
                <c:pt idx="6">
                  <c:v>3.9676981378982325E-2</c:v>
                </c:pt>
                <c:pt idx="7">
                  <c:v>3.7281900353922377E-2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7544"/>
        <c:axId val="188724016"/>
      </c:scatterChart>
      <c:valAx>
        <c:axId val="188727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4016"/>
        <c:crosses val="autoZero"/>
        <c:crossBetween val="midCat"/>
      </c:valAx>
      <c:valAx>
        <c:axId val="18872401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7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7452643176491105"/>
          <c:y val="7.7256124234470688E-2"/>
          <c:w val="0.45895931758530184"/>
          <c:h val="0.328708078156897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Speeds is Linear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CalArduinoTurnigy!$P$1</c:f>
              <c:strCache>
                <c:ptCount val="1"/>
                <c:pt idx="0">
                  <c:v>tur,RPM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CalArduinoTurnigy!$O$5:$O$13</c:f>
              <c:numCache>
                <c:formatCode>0</c:formatCode>
                <c:ptCount val="9"/>
                <c:pt idx="0">
                  <c:v>12987.012987012988</c:v>
                </c:pt>
                <c:pt idx="1">
                  <c:v>18404.907975460123</c:v>
                </c:pt>
                <c:pt idx="2">
                  <c:v>22388.059701492537</c:v>
                </c:pt>
                <c:pt idx="3">
                  <c:v>27906.976744186049</c:v>
                </c:pt>
                <c:pt idx="4">
                  <c:v>29702.970297029704</c:v>
                </c:pt>
                <c:pt idx="5">
                  <c:v>33898.305084745763</c:v>
                </c:pt>
                <c:pt idx="6">
                  <c:v>39473.68421052632</c:v>
                </c:pt>
                <c:pt idx="7">
                  <c:v>43988.269794721404</c:v>
                </c:pt>
                <c:pt idx="8">
                  <c:v>45592.705167173255</c:v>
                </c:pt>
              </c:numCache>
            </c:numRef>
          </c:xVal>
          <c:yVal>
            <c:numRef>
              <c:f>CalArduinoTurnigy!$P$5:$P$13</c:f>
              <c:numCache>
                <c:formatCode>0</c:formatCode>
                <c:ptCount val="9"/>
                <c:pt idx="0">
                  <c:v>0.6</c:v>
                </c:pt>
                <c:pt idx="1">
                  <c:v>9360.3744149765989</c:v>
                </c:pt>
                <c:pt idx="2">
                  <c:v>13239.187996469551</c:v>
                </c:pt>
                <c:pt idx="3">
                  <c:v>18867.92452830189</c:v>
                </c:pt>
                <c:pt idx="4">
                  <c:v>21052.631578947367</c:v>
                </c:pt>
                <c:pt idx="5">
                  <c:v>25000</c:v>
                </c:pt>
                <c:pt idx="6">
                  <c:v>30000.000000000004</c:v>
                </c:pt>
                <c:pt idx="7">
                  <c:v>34482.758620689652</c:v>
                </c:pt>
                <c:pt idx="8">
                  <c:v>35714.285714285717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9112"/>
        <c:axId val="188723624"/>
      </c:scatterChart>
      <c:valAx>
        <c:axId val="188729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3624"/>
        <c:crosses val="autoZero"/>
        <c:crossBetween val="midCat"/>
      </c:valAx>
      <c:valAx>
        <c:axId val="18872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9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 Throttle to 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69259560043785"/>
          <c:y val="0.12151534481085631"/>
          <c:w val="0.72130941062707721"/>
          <c:h val="0.59682244516945593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CalArduinoTurnigy!$Q$1</c:f>
              <c:strCache>
                <c:ptCount val="1"/>
                <c:pt idx="0">
                  <c:v>Ng, %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5.5"/>
            <c:backward val="20"/>
            <c:dispRSqr val="0"/>
            <c:dispEq val="1"/>
            <c:trendlineLbl>
              <c:layout>
                <c:manualLayout>
                  <c:x val="-0.29817991360945351"/>
                  <c:y val="0.149240673253278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CalArduinoTurnigy!$K$6:$K$13</c:f>
              <c:numCache>
                <c:formatCode>General</c:formatCode>
                <c:ptCount val="8"/>
                <c:pt idx="0">
                  <c:v>25</c:v>
                </c:pt>
                <c:pt idx="1">
                  <c:v>35</c:v>
                </c:pt>
                <c:pt idx="2">
                  <c:v>54</c:v>
                </c:pt>
                <c:pt idx="3">
                  <c:v>64</c:v>
                </c:pt>
                <c:pt idx="4">
                  <c:v>89</c:v>
                </c:pt>
                <c:pt idx="5">
                  <c:v>125</c:v>
                </c:pt>
                <c:pt idx="6">
                  <c:v>155</c:v>
                </c:pt>
                <c:pt idx="7">
                  <c:v>165</c:v>
                </c:pt>
              </c:numCache>
            </c:numRef>
          </c:xVal>
          <c:yVal>
            <c:numRef>
              <c:f>CalArduinoTurnigy!$Q$6:$Q$13</c:f>
              <c:numCache>
                <c:formatCode>0</c:formatCode>
                <c:ptCount val="8"/>
                <c:pt idx="0">
                  <c:v>39.941206543967276</c:v>
                </c:pt>
                <c:pt idx="1">
                  <c:v>48.585199004975124</c:v>
                </c:pt>
                <c:pt idx="2">
                  <c:v>60.562015503875976</c:v>
                </c:pt>
                <c:pt idx="3">
                  <c:v>64.459570957095707</c:v>
                </c:pt>
                <c:pt idx="4">
                  <c:v>73.56403013182674</c:v>
                </c:pt>
                <c:pt idx="5">
                  <c:v>85.663377192982466</c:v>
                </c:pt>
                <c:pt idx="6">
                  <c:v>95.460654936461381</c:v>
                </c:pt>
                <c:pt idx="7">
                  <c:v>98.942502532928074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8328"/>
        <c:axId val="188724800"/>
      </c:scatterChart>
      <c:scatterChart>
        <c:scatterStyle val="lineMarker"/>
        <c:varyColors val="0"/>
        <c:ser>
          <c:idx val="1"/>
          <c:order val="1"/>
          <c:tx>
            <c:strRef>
              <c:f>CalArduinoTurnigy!$T$1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20"/>
            <c:dispRSqr val="0"/>
            <c:dispEq val="1"/>
            <c:trendlineLbl>
              <c:layout>
                <c:manualLayout>
                  <c:x val="5.6373767232584297E-2"/>
                  <c:y val="0.35716036528491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CalArduinoTurnigy!$K$4:$K$13</c:f>
              <c:numCache>
                <c:formatCode>General</c:formatCode>
                <c:ptCount val="10"/>
                <c:pt idx="0">
                  <c:v>8</c:v>
                </c:pt>
                <c:pt idx="1">
                  <c:v>13</c:v>
                </c:pt>
                <c:pt idx="2">
                  <c:v>25</c:v>
                </c:pt>
                <c:pt idx="3">
                  <c:v>35</c:v>
                </c:pt>
                <c:pt idx="4">
                  <c:v>54</c:v>
                </c:pt>
                <c:pt idx="5">
                  <c:v>64</c:v>
                </c:pt>
                <c:pt idx="6">
                  <c:v>89</c:v>
                </c:pt>
                <c:pt idx="7">
                  <c:v>125</c:v>
                </c:pt>
                <c:pt idx="8">
                  <c:v>155</c:v>
                </c:pt>
                <c:pt idx="9">
                  <c:v>165</c:v>
                </c:pt>
              </c:numCache>
            </c:numRef>
          </c:xVal>
          <c:yVal>
            <c:numRef>
              <c:f>CalArduinoTurnigy!$T$4:$T$13</c:f>
              <c:numCache>
                <c:formatCode>General</c:formatCode>
                <c:ptCount val="10"/>
                <c:pt idx="0">
                  <c:v>5.9340000000000002</c:v>
                </c:pt>
                <c:pt idx="1">
                  <c:v>7.3968000000000007</c:v>
                </c:pt>
                <c:pt idx="2">
                  <c:v>20.3796</c:v>
                </c:pt>
                <c:pt idx="3">
                  <c:v>29.981099999999998</c:v>
                </c:pt>
                <c:pt idx="4">
                  <c:v>53.526600000000002</c:v>
                </c:pt>
                <c:pt idx="5">
                  <c:v>62.419400000000003</c:v>
                </c:pt>
                <c:pt idx="6">
                  <c:v>88.904499999999999</c:v>
                </c:pt>
                <c:pt idx="7">
                  <c:v>135.96</c:v>
                </c:pt>
                <c:pt idx="8">
                  <c:v>192.75</c:v>
                </c:pt>
                <c:pt idx="9">
                  <c:v>209.1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5976"/>
        <c:axId val="188725192"/>
      </c:scatterChart>
      <c:valAx>
        <c:axId val="188728328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Throttle,</a:t>
                </a:r>
                <a:r>
                  <a:rPr lang="en-US" baseline="0"/>
                  <a:t> deg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4800"/>
        <c:crossesAt val="-40"/>
        <c:crossBetween val="midCat"/>
        <c:majorUnit val="20"/>
      </c:valAx>
      <c:valAx>
        <c:axId val="18872480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Ng,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8328"/>
        <c:crosses val="autoZero"/>
        <c:crossBetween val="midCat"/>
      </c:valAx>
      <c:valAx>
        <c:axId val="188725192"/>
        <c:scaling>
          <c:orientation val="minMax"/>
          <c:max val="24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Power, 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5976"/>
        <c:crosses val="max"/>
        <c:crossBetween val="midCat"/>
        <c:majorUnit val="40"/>
      </c:valAx>
      <c:valAx>
        <c:axId val="188725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725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447973802036356"/>
          <c:y val="0.7848592019217937"/>
          <c:w val="0.42031398551961197"/>
          <c:h val="0.13927395036459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Power </a:t>
            </a:r>
            <a:r>
              <a:rPr lang="en-US" baseline="0"/>
              <a:t>Follows Square Law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88290380521447"/>
          <c:y val="0.20268573725972114"/>
          <c:w val="0.73720588399941778"/>
          <c:h val="0.57449782288774598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CalArduinoTurnigy!$T$1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2"/>
            <c:forward val="4"/>
            <c:intercept val="20"/>
            <c:dispRSqr val="0"/>
            <c:dispEq val="1"/>
            <c:trendlineLbl>
              <c:layout>
                <c:manualLayout>
                  <c:x val="-5.1786916297490646E-2"/>
                  <c:y val="8.5395829819055205E-2"/>
                </c:manualLayout>
              </c:layout>
              <c:numFmt formatCode="General" sourceLinked="0"/>
            </c:trendlineLbl>
          </c:trendline>
          <c:xVal>
            <c:numRef>
              <c:f>CalArduinoTurnigy!$Q$4:$Q$13</c:f>
              <c:numCache>
                <c:formatCode>0</c:formatCode>
                <c:ptCount val="10"/>
                <c:pt idx="0">
                  <c:v>19.434079601990049</c:v>
                </c:pt>
                <c:pt idx="1">
                  <c:v>28.183621933621932</c:v>
                </c:pt>
                <c:pt idx="2">
                  <c:v>39.941206543967276</c:v>
                </c:pt>
                <c:pt idx="3">
                  <c:v>48.585199004975124</c:v>
                </c:pt>
                <c:pt idx="4">
                  <c:v>60.562015503875976</c:v>
                </c:pt>
                <c:pt idx="5">
                  <c:v>64.459570957095707</c:v>
                </c:pt>
                <c:pt idx="6">
                  <c:v>73.56403013182674</c:v>
                </c:pt>
                <c:pt idx="7">
                  <c:v>85.663377192982466</c:v>
                </c:pt>
                <c:pt idx="8">
                  <c:v>95.460654936461381</c:v>
                </c:pt>
                <c:pt idx="9">
                  <c:v>98.942502532928074</c:v>
                </c:pt>
              </c:numCache>
            </c:numRef>
          </c:xVal>
          <c:yVal>
            <c:numRef>
              <c:f>CalArduinoTurnigy!$T$4:$T$13</c:f>
              <c:numCache>
                <c:formatCode>General</c:formatCode>
                <c:ptCount val="10"/>
                <c:pt idx="0">
                  <c:v>5.9340000000000002</c:v>
                </c:pt>
                <c:pt idx="1">
                  <c:v>7.3968000000000007</c:v>
                </c:pt>
                <c:pt idx="2">
                  <c:v>20.3796</c:v>
                </c:pt>
                <c:pt idx="3">
                  <c:v>29.981099999999998</c:v>
                </c:pt>
                <c:pt idx="4">
                  <c:v>53.526600000000002</c:v>
                </c:pt>
                <c:pt idx="5">
                  <c:v>62.419400000000003</c:v>
                </c:pt>
                <c:pt idx="6">
                  <c:v>88.904499999999999</c:v>
                </c:pt>
                <c:pt idx="7">
                  <c:v>135.96</c:v>
                </c:pt>
                <c:pt idx="8">
                  <c:v>192.75</c:v>
                </c:pt>
                <c:pt idx="9">
                  <c:v>209.1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6760"/>
        <c:axId val="188728720"/>
      </c:scatterChart>
      <c:valAx>
        <c:axId val="188726760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88728720"/>
        <c:crosses val="autoZero"/>
        <c:crossBetween val="midCat"/>
      </c:valAx>
      <c:valAx>
        <c:axId val="188728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Power, 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26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Ng</a:t>
            </a:r>
            <a:r>
              <a:rPr lang="en-US" baseline="0"/>
              <a:t> from Throttle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10305656237417"/>
          <c:y val="0.15815811245118475"/>
          <c:w val="0.90339588801399828"/>
          <c:h val="0.6399037528149325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CalArduinoTurnigy!$O$1</c:f>
              <c:strCache>
                <c:ptCount val="1"/>
                <c:pt idx="0">
                  <c:v>Ng,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CalArduinoTurnigy!$K$4:$K$13</c:f>
              <c:numCache>
                <c:formatCode>General</c:formatCode>
                <c:ptCount val="10"/>
                <c:pt idx="0">
                  <c:v>8</c:v>
                </c:pt>
                <c:pt idx="1">
                  <c:v>13</c:v>
                </c:pt>
                <c:pt idx="2">
                  <c:v>25</c:v>
                </c:pt>
                <c:pt idx="3">
                  <c:v>35</c:v>
                </c:pt>
                <c:pt idx="4">
                  <c:v>54</c:v>
                </c:pt>
                <c:pt idx="5">
                  <c:v>64</c:v>
                </c:pt>
                <c:pt idx="6">
                  <c:v>89</c:v>
                </c:pt>
                <c:pt idx="7">
                  <c:v>125</c:v>
                </c:pt>
                <c:pt idx="8">
                  <c:v>155</c:v>
                </c:pt>
                <c:pt idx="9">
                  <c:v>165</c:v>
                </c:pt>
              </c:numCache>
            </c:numRef>
          </c:xVal>
          <c:yVal>
            <c:numRef>
              <c:f>CalArduinoTurnigy!$O$4:$O$13</c:f>
              <c:numCache>
                <c:formatCode>0</c:formatCode>
                <c:ptCount val="10"/>
                <c:pt idx="0">
                  <c:v>8955.2238805970155</c:v>
                </c:pt>
                <c:pt idx="1">
                  <c:v>12987.012987012988</c:v>
                </c:pt>
                <c:pt idx="2">
                  <c:v>18404.907975460123</c:v>
                </c:pt>
                <c:pt idx="3">
                  <c:v>22388.059701492537</c:v>
                </c:pt>
                <c:pt idx="4">
                  <c:v>27906.976744186049</c:v>
                </c:pt>
                <c:pt idx="5">
                  <c:v>29702.970297029704</c:v>
                </c:pt>
                <c:pt idx="6">
                  <c:v>33898.305084745763</c:v>
                </c:pt>
                <c:pt idx="7">
                  <c:v>39473.68421052632</c:v>
                </c:pt>
                <c:pt idx="8">
                  <c:v>43988.269794721404</c:v>
                </c:pt>
                <c:pt idx="9">
                  <c:v>45592.705167173255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CalArduinoTurnigy!$AH$1</c:f>
              <c:strCache>
                <c:ptCount val="1"/>
                <c:pt idx="0">
                  <c:v>Model Ng from Model Throttle, rpm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CalArduinoTurnigy!$C$4:$C$13</c:f>
              <c:numCache>
                <c:formatCode>General</c:formatCode>
                <c:ptCount val="10"/>
                <c:pt idx="0">
                  <c:v>8</c:v>
                </c:pt>
                <c:pt idx="1">
                  <c:v>13</c:v>
                </c:pt>
                <c:pt idx="2">
                  <c:v>25</c:v>
                </c:pt>
                <c:pt idx="3">
                  <c:v>35</c:v>
                </c:pt>
                <c:pt idx="4">
                  <c:v>54</c:v>
                </c:pt>
                <c:pt idx="5">
                  <c:v>64</c:v>
                </c:pt>
                <c:pt idx="6">
                  <c:v>89</c:v>
                </c:pt>
                <c:pt idx="7">
                  <c:v>125</c:v>
                </c:pt>
                <c:pt idx="8">
                  <c:v>155</c:v>
                </c:pt>
                <c:pt idx="9">
                  <c:v>165</c:v>
                </c:pt>
              </c:numCache>
            </c:numRef>
          </c:xVal>
          <c:yVal>
            <c:numRef>
              <c:f>CalArduinoTurnigy!$AH$4:$AH$13</c:f>
              <c:numCache>
                <c:formatCode>0.00</c:formatCode>
                <c:ptCount val="10"/>
                <c:pt idx="0">
                  <c:v>1180.2918436956534</c:v>
                </c:pt>
                <c:pt idx="1">
                  <c:v>8069.6528312921109</c:v>
                </c:pt>
                <c:pt idx="2">
                  <c:v>17348.876248230645</c:v>
                </c:pt>
                <c:pt idx="3">
                  <c:v>22123.420807632323</c:v>
                </c:pt>
                <c:pt idx="4">
                  <c:v>28276.719974572956</c:v>
                </c:pt>
                <c:pt idx="5">
                  <c:v>31999.995048805355</c:v>
                </c:pt>
                <c:pt idx="6">
                  <c:v>35366.791670025093</c:v>
                </c:pt>
                <c:pt idx="7">
                  <c:v>40186.817071139434</c:v>
                </c:pt>
                <c:pt idx="8">
                  <c:v>43239.249799405501</c:v>
                </c:pt>
                <c:pt idx="9">
                  <c:v>44126.414319351083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44656"/>
        <c:axId val="192246224"/>
      </c:scatterChart>
      <c:valAx>
        <c:axId val="19224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Throttle,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46224"/>
        <c:crosses val="autoZero"/>
        <c:crossBetween val="midCat"/>
      </c:valAx>
      <c:valAx>
        <c:axId val="192246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4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579530978823091E-2"/>
          <c:y val="0.88026127714900526"/>
          <c:w val="0.83226743440457562"/>
          <c:h val="0.119738722850994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CalArduinoTurnigy!$V$1</c:f>
              <c:strCache>
                <c:ptCount val="1"/>
                <c:pt idx="0">
                  <c:v>Ng Torque, ft-lbf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2"/>
            <c:backward val="12000"/>
            <c:intercept val="0"/>
            <c:dispRSqr val="0"/>
            <c:dispEq val="1"/>
            <c:trendlineLbl>
              <c:numFmt formatCode="General" sourceLinked="0"/>
            </c:trendlineLbl>
          </c:trendline>
          <c:xVal>
            <c:numRef>
              <c:f>CalArduinoTurnigy!$O$5:$O$13</c:f>
              <c:numCache>
                <c:formatCode>0</c:formatCode>
                <c:ptCount val="9"/>
                <c:pt idx="0">
                  <c:v>12987.012987012988</c:v>
                </c:pt>
                <c:pt idx="1">
                  <c:v>18404.907975460123</c:v>
                </c:pt>
                <c:pt idx="2">
                  <c:v>22388.059701492537</c:v>
                </c:pt>
                <c:pt idx="3">
                  <c:v>27906.976744186049</c:v>
                </c:pt>
                <c:pt idx="4">
                  <c:v>29702.970297029704</c:v>
                </c:pt>
                <c:pt idx="5">
                  <c:v>33898.305084745763</c:v>
                </c:pt>
                <c:pt idx="6">
                  <c:v>39473.68421052632</c:v>
                </c:pt>
                <c:pt idx="7">
                  <c:v>43988.269794721404</c:v>
                </c:pt>
                <c:pt idx="8">
                  <c:v>45592.705167173255</c:v>
                </c:pt>
              </c:numCache>
            </c:numRef>
          </c:xVal>
          <c:yVal>
            <c:numRef>
              <c:f>CalArduinoTurnigy!$V$5:$V$13</c:f>
              <c:numCache>
                <c:formatCode>0.00000</c:formatCode>
                <c:ptCount val="9"/>
                <c:pt idx="0">
                  <c:v>4.011393083656359E-3</c:v>
                </c:pt>
                <c:pt idx="1">
                  <c:v>7.7987073838718312E-3</c:v>
                </c:pt>
                <c:pt idx="2">
                  <c:v>9.4317379682233565E-3</c:v>
                </c:pt>
                <c:pt idx="3">
                  <c:v>1.3508822260627353E-2</c:v>
                </c:pt>
                <c:pt idx="4">
                  <c:v>1.4800634329554439E-2</c:v>
                </c:pt>
                <c:pt idx="5">
                  <c:v>1.8471679301078667E-2</c:v>
                </c:pt>
                <c:pt idx="6">
                  <c:v>2.4258509516750081E-2</c:v>
                </c:pt>
                <c:pt idx="7">
                  <c:v>3.0861577880676404E-2</c:v>
                </c:pt>
                <c:pt idx="8">
                  <c:v>3.2301247229145437E-2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46616"/>
        <c:axId val="192247400"/>
      </c:scatterChart>
      <c:valAx>
        <c:axId val="19224661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92247400"/>
        <c:crosses val="autoZero"/>
        <c:crossBetween val="midCat"/>
      </c:valAx>
      <c:valAx>
        <c:axId val="192247400"/>
        <c:scaling>
          <c:orientation val="minMax"/>
        </c:scaling>
        <c:delete val="0"/>
        <c:axPos val="l"/>
        <c:majorGridlines/>
        <c:numFmt formatCode="0.00000" sourceLinked="1"/>
        <c:majorTickMark val="out"/>
        <c:minorTickMark val="none"/>
        <c:tickLblPos val="nextTo"/>
        <c:crossAx val="192246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CalArduinoTurnigy!$AQ$1</c:f>
              <c:strCache>
                <c:ptCount val="1"/>
                <c:pt idx="0">
                  <c:v>Model TauG</c:v>
                </c:pt>
              </c:strCache>
            </c:strRef>
          </c:tx>
          <c:marker>
            <c:symbol val="none"/>
          </c:marker>
          <c:xVal>
            <c:numRef>
              <c:f>CalArduinoTurnigy!$AH$4:$AH$14</c:f>
              <c:numCache>
                <c:formatCode>0.00</c:formatCode>
                <c:ptCount val="11"/>
                <c:pt idx="0">
                  <c:v>1180.2918436956534</c:v>
                </c:pt>
                <c:pt idx="1">
                  <c:v>8069.6528312921109</c:v>
                </c:pt>
                <c:pt idx="2">
                  <c:v>17348.876248230645</c:v>
                </c:pt>
                <c:pt idx="3">
                  <c:v>22123.420807632323</c:v>
                </c:pt>
                <c:pt idx="4">
                  <c:v>28276.719974572956</c:v>
                </c:pt>
                <c:pt idx="5">
                  <c:v>31999.995048805355</c:v>
                </c:pt>
                <c:pt idx="6">
                  <c:v>35366.791670025093</c:v>
                </c:pt>
                <c:pt idx="7">
                  <c:v>40186.817071139434</c:v>
                </c:pt>
                <c:pt idx="8">
                  <c:v>43239.249799405501</c:v>
                </c:pt>
                <c:pt idx="9">
                  <c:v>44126.414319351083</c:v>
                </c:pt>
                <c:pt idx="10">
                  <c:v>45361.106669554021</c:v>
                </c:pt>
              </c:numCache>
            </c:numRef>
          </c:xVal>
          <c:yVal>
            <c:numRef>
              <c:f>CalArduinoTurnigy!$AQ$4:$AQ$14</c:f>
              <c:numCache>
                <c:formatCode>0.000</c:formatCode>
                <c:ptCount val="11"/>
                <c:pt idx="2">
                  <c:v>8.6869543123372139E-2</c:v>
                </c:pt>
                <c:pt idx="3">
                  <c:v>5.5097378875630716E-2</c:v>
                </c:pt>
                <c:pt idx="4">
                  <c:v>4.2737664274397333E-2</c:v>
                </c:pt>
                <c:pt idx="5">
                  <c:v>3.9071151704477884E-2</c:v>
                </c:pt>
                <c:pt idx="6">
                  <c:v>3.6789291938147554E-2</c:v>
                </c:pt>
                <c:pt idx="7">
                  <c:v>3.4492824747713272E-2</c:v>
                </c:pt>
                <c:pt idx="8">
                  <c:v>3.3412481322885462E-2</c:v>
                </c:pt>
                <c:pt idx="9">
                  <c:v>3.3137755680272003E-2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47792"/>
        <c:axId val="192245832"/>
      </c:scatterChart>
      <c:valAx>
        <c:axId val="19224779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2245832"/>
        <c:crosses val="autoZero"/>
        <c:crossBetween val="midCat"/>
        <c:dispUnits>
          <c:builtInUnit val="thousands"/>
          <c:dispUnitsLbl/>
        </c:dispUnits>
      </c:valAx>
      <c:valAx>
        <c:axId val="19224583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92247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calibration20161019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586240804406493"/>
          <c:y val="5.3635483210810325E-2"/>
          <c:w val="0.80399689475435288"/>
          <c:h val="0.72290172216909465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CalArduinoTurnigy!$AU$1</c:f>
              <c:strCache>
                <c:ptCount val="1"/>
                <c:pt idx="0">
                  <c:v>Model TauT</c:v>
                </c:pt>
              </c:strCache>
            </c:strRef>
          </c:tx>
          <c:marker>
            <c:symbol val="none"/>
          </c:marker>
          <c:xVal>
            <c:numRef>
              <c:f>CalArduinoTurnigy!$AM$2:$AM$14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7530.1403922218742</c:v>
                </c:pt>
                <c:pt idx="5">
                  <c:v>12418.064446267355</c:v>
                </c:pt>
                <c:pt idx="6">
                  <c:v>18717.4839271479</c:v>
                </c:pt>
                <c:pt idx="7">
                  <c:v>22529.174355155788</c:v>
                </c:pt>
                <c:pt idx="8">
                  <c:v>25975.921156907556</c:v>
                </c:pt>
                <c:pt idx="9">
                  <c:v>30910.406070829777</c:v>
                </c:pt>
                <c:pt idx="10">
                  <c:v>34035.323886596707</c:v>
                </c:pt>
                <c:pt idx="11">
                  <c:v>34943.555602310582</c:v>
                </c:pt>
                <c:pt idx="12">
                  <c:v>36207.567774114286</c:v>
                </c:pt>
              </c:numCache>
            </c:numRef>
          </c:xVal>
          <c:yVal>
            <c:numRef>
              <c:f>CalArduinoTurnigy!$AU$2:$AU$14</c:f>
              <c:numCache>
                <c:formatCode>General</c:formatCode>
                <c:ptCount val="13"/>
                <c:pt idx="6" formatCode="0.000">
                  <c:v>7.2671409023472425E-2</c:v>
                </c:pt>
                <c:pt idx="7" formatCode="0.000">
                  <c:v>5.3809443100703722E-2</c:v>
                </c:pt>
                <c:pt idx="8" formatCode="0.000">
                  <c:v>4.6025645503427672E-2</c:v>
                </c:pt>
                <c:pt idx="9" formatCode="0.000">
                  <c:v>3.9989592730882637E-2</c:v>
                </c:pt>
                <c:pt idx="10" formatCode="0.000">
                  <c:v>3.7605917038728308E-2</c:v>
                </c:pt>
                <c:pt idx="11" formatCode="0.000">
                  <c:v>3.7038310956584011E-2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CalArduinoTurnigy!$AQ$1</c:f>
              <c:strCache>
                <c:ptCount val="1"/>
                <c:pt idx="0">
                  <c:v>Model TauG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CalArduinoTurnigy!$AH$2:$AH$14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1180.2918436956534</c:v>
                </c:pt>
                <c:pt idx="3">
                  <c:v>8069.6528312921109</c:v>
                </c:pt>
                <c:pt idx="4">
                  <c:v>17348.876248230645</c:v>
                </c:pt>
                <c:pt idx="5">
                  <c:v>22123.420807632323</c:v>
                </c:pt>
                <c:pt idx="6">
                  <c:v>28276.719974572956</c:v>
                </c:pt>
                <c:pt idx="7">
                  <c:v>31999.995048805355</c:v>
                </c:pt>
                <c:pt idx="8">
                  <c:v>35366.791670025093</c:v>
                </c:pt>
                <c:pt idx="9">
                  <c:v>40186.817071139434</c:v>
                </c:pt>
                <c:pt idx="10">
                  <c:v>43239.249799405501</c:v>
                </c:pt>
                <c:pt idx="11">
                  <c:v>44126.414319351083</c:v>
                </c:pt>
                <c:pt idx="12">
                  <c:v>45361.106669554021</c:v>
                </c:pt>
              </c:numCache>
            </c:numRef>
          </c:xVal>
          <c:yVal>
            <c:numRef>
              <c:f>CalArduinoTurnigy!$AQ$2:$AQ$14</c:f>
              <c:numCache>
                <c:formatCode>General</c:formatCode>
                <c:ptCount val="13"/>
                <c:pt idx="4" formatCode="0.000">
                  <c:v>8.6869543123372139E-2</c:v>
                </c:pt>
                <c:pt idx="5" formatCode="0.000">
                  <c:v>5.5097378875630716E-2</c:v>
                </c:pt>
                <c:pt idx="6" formatCode="0.000">
                  <c:v>4.2737664274397333E-2</c:v>
                </c:pt>
                <c:pt idx="7" formatCode="0.000">
                  <c:v>3.9071151704477884E-2</c:v>
                </c:pt>
                <c:pt idx="8" formatCode="0.000">
                  <c:v>3.6789291938147554E-2</c:v>
                </c:pt>
                <c:pt idx="9" formatCode="0.000">
                  <c:v>3.4492824747713272E-2</c:v>
                </c:pt>
                <c:pt idx="10" formatCode="0.000">
                  <c:v>3.3412481322885462E-2</c:v>
                </c:pt>
                <c:pt idx="11" formatCode="0.000">
                  <c:v>3.3137755680272003E-2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43872"/>
        <c:axId val="192239168"/>
      </c:scatterChart>
      <c:valAx>
        <c:axId val="19224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 or Nf, 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39168"/>
        <c:crosses val="autoZero"/>
        <c:crossBetween val="midCat"/>
      </c:valAx>
      <c:valAx>
        <c:axId val="19223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2438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4050615504047905"/>
          <c:y val="0.18075814391907774"/>
          <c:w val="0.2779323348304612"/>
          <c:h val="0.1747145377485741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calibration20161019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533573928258968"/>
          <c:y val="0.19480351414406533"/>
          <c:w val="0.78229505686789147"/>
          <c:h val="0.68921660834062404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CalArduinoTurnigy!$AO$1</c:f>
              <c:strCache>
                <c:ptCount val="1"/>
                <c:pt idx="0">
                  <c:v>Model Qg from Model Ng, ft-lbf</c:v>
                </c:pt>
              </c:strCache>
            </c:strRef>
          </c:tx>
          <c:marker>
            <c:symbol val="none"/>
          </c:marker>
          <c:xVal>
            <c:numRef>
              <c:f>CalArduinoTurnigy!$AH$2:$AH$14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1180.2918436956534</c:v>
                </c:pt>
                <c:pt idx="3">
                  <c:v>8069.6528312921109</c:v>
                </c:pt>
                <c:pt idx="4">
                  <c:v>17348.876248230645</c:v>
                </c:pt>
                <c:pt idx="5">
                  <c:v>22123.420807632323</c:v>
                </c:pt>
                <c:pt idx="6">
                  <c:v>28276.719974572956</c:v>
                </c:pt>
                <c:pt idx="7">
                  <c:v>31999.995048805355</c:v>
                </c:pt>
                <c:pt idx="8">
                  <c:v>35366.791670025093</c:v>
                </c:pt>
                <c:pt idx="9">
                  <c:v>40186.817071139434</c:v>
                </c:pt>
                <c:pt idx="10">
                  <c:v>43239.249799405501</c:v>
                </c:pt>
                <c:pt idx="11">
                  <c:v>44126.414319351083</c:v>
                </c:pt>
                <c:pt idx="12">
                  <c:v>45361.106669554021</c:v>
                </c:pt>
              </c:numCache>
            </c:numRef>
          </c:xVal>
          <c:yVal>
            <c:numRef>
              <c:f>CalArduinoTurnigy!$AO$2:$AO$14</c:f>
              <c:numCache>
                <c:formatCode>0.00000</c:formatCode>
                <c:ptCount val="13"/>
                <c:pt idx="2">
                  <c:v>0</c:v>
                </c:pt>
                <c:pt idx="3">
                  <c:v>0</c:v>
                </c:pt>
                <c:pt idx="4">
                  <c:v>4.4935163873351426E-3</c:v>
                </c:pt>
                <c:pt idx="5">
                  <c:v>9.0344945318604156E-3</c:v>
                </c:pt>
                <c:pt idx="6">
                  <c:v>1.488677985167834E-2</c:v>
                </c:pt>
                <c:pt idx="7">
                  <c:v>1.8427915666371371E-2</c:v>
                </c:pt>
                <c:pt idx="8">
                  <c:v>2.1630011632554215E-2</c:v>
                </c:pt>
                <c:pt idx="9">
                  <c:v>2.621424573702338E-2</c:v>
                </c:pt>
                <c:pt idx="10">
                  <c:v>2.911735620844955E-2</c:v>
                </c:pt>
                <c:pt idx="11">
                  <c:v>2.996112143999155E-2</c:v>
                </c:pt>
                <c:pt idx="12">
                  <c:v>3.1135413753683283E-2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35640"/>
        <c:axId val="192239560"/>
      </c:scatterChart>
      <c:valAx>
        <c:axId val="19223564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2239560"/>
        <c:crosses val="autoZero"/>
        <c:crossBetween val="midCat"/>
      </c:valAx>
      <c:valAx>
        <c:axId val="192239560"/>
        <c:scaling>
          <c:orientation val="minMax"/>
        </c:scaling>
        <c:delete val="0"/>
        <c:axPos val="l"/>
        <c:majorGridlines/>
        <c:numFmt formatCode="0.00000" sourceLinked="1"/>
        <c:majorTickMark val="out"/>
        <c:minorTickMark val="none"/>
        <c:tickLblPos val="nextTo"/>
        <c:crossAx val="1922356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373914799111651"/>
          <c:y val="0.27703703886686909"/>
          <c:w val="0.44643175853018374"/>
          <c:h val="0.1396566054243219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Use to Determine 100% 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CalArduinoHiTec!$P$1</c:f>
              <c:strCache>
                <c:ptCount val="1"/>
                <c:pt idx="0">
                  <c:v>Ng, %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60"/>
            <c:backward val="8"/>
            <c:dispRSqr val="0"/>
            <c:dispEq val="0"/>
          </c:trendline>
          <c:xVal>
            <c:numRef>
              <c:f>CalArduinoHiTec!$J$2:$J$34</c:f>
              <c:numCache>
                <c:formatCode>0.0</c:formatCode>
                <c:ptCount val="33"/>
                <c:pt idx="0">
                  <c:v>5.16</c:v>
                </c:pt>
                <c:pt idx="1">
                  <c:v>11.64</c:v>
                </c:pt>
                <c:pt idx="2">
                  <c:v>18.12</c:v>
                </c:pt>
                <c:pt idx="3">
                  <c:v>36</c:v>
                </c:pt>
                <c:pt idx="4">
                  <c:v>55.199999999999996</c:v>
                </c:pt>
                <c:pt idx="5">
                  <c:v>64.800000000000011</c:v>
                </c:pt>
                <c:pt idx="6">
                  <c:v>104.39999999999999</c:v>
                </c:pt>
                <c:pt idx="7">
                  <c:v>156</c:v>
                </c:pt>
              </c:numCache>
            </c:numRef>
          </c:xVal>
          <c:yVal>
            <c:numRef>
              <c:f>CalArduinoHiTec!$P$2:$P$34</c:f>
              <c:numCache>
                <c:formatCode>0</c:formatCode>
                <c:ptCount val="33"/>
                <c:pt idx="0">
                  <c:v>27.192101740294518</c:v>
                </c:pt>
                <c:pt idx="1">
                  <c:v>35.26475694444445</c:v>
                </c:pt>
                <c:pt idx="2">
                  <c:v>42.58385744234802</c:v>
                </c:pt>
                <c:pt idx="3">
                  <c:v>55.272108843537424</c:v>
                </c:pt>
                <c:pt idx="4">
                  <c:v>67.708333333333343</c:v>
                </c:pt>
                <c:pt idx="5">
                  <c:v>70.164075993091544</c:v>
                </c:pt>
                <c:pt idx="6">
                  <c:v>84.10973084886129</c:v>
                </c:pt>
                <c:pt idx="7">
                  <c:v>96.176609848484858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41128"/>
        <c:axId val="192236032"/>
      </c:scatterChart>
      <c:valAx>
        <c:axId val="19224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Power, 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6032"/>
        <c:crosses val="autoZero"/>
        <c:crossBetween val="midCat"/>
      </c:valAx>
      <c:valAx>
        <c:axId val="19223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Ng,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4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Speeds is Linear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CalArduinoHiTec!$O$1</c:f>
              <c:strCache>
                <c:ptCount val="1"/>
                <c:pt idx="0">
                  <c:v>tur,RPM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CalArduinoHiTec!$N$3:$N$9</c:f>
              <c:numCache>
                <c:formatCode>0</c:formatCode>
                <c:ptCount val="7"/>
                <c:pt idx="0">
                  <c:v>7812.5000000000009</c:v>
                </c:pt>
                <c:pt idx="1">
                  <c:v>9433.962264150945</c:v>
                </c:pt>
                <c:pt idx="2">
                  <c:v>12244.897959183674</c:v>
                </c:pt>
                <c:pt idx="3">
                  <c:v>15000.000000000002</c:v>
                </c:pt>
                <c:pt idx="4">
                  <c:v>15544.041450777202</c:v>
                </c:pt>
                <c:pt idx="5">
                  <c:v>18633.540372670806</c:v>
                </c:pt>
                <c:pt idx="6">
                  <c:v>21306.818181818184</c:v>
                </c:pt>
              </c:numCache>
            </c:numRef>
          </c:xVal>
          <c:yVal>
            <c:numRef>
              <c:f>CalArduinoHiTec!$O$3:$O$9</c:f>
              <c:numCache>
                <c:formatCode>0</c:formatCode>
                <c:ptCount val="7"/>
                <c:pt idx="0">
                  <c:v>3278.688524590164</c:v>
                </c:pt>
                <c:pt idx="1">
                  <c:v>4950.4950495049507</c:v>
                </c:pt>
                <c:pt idx="2">
                  <c:v>7812.5000000000009</c:v>
                </c:pt>
                <c:pt idx="3">
                  <c:v>10067.114093959732</c:v>
                </c:pt>
                <c:pt idx="4">
                  <c:v>10869.565217391306</c:v>
                </c:pt>
                <c:pt idx="5">
                  <c:v>13761.467889908257</c:v>
                </c:pt>
                <c:pt idx="6">
                  <c:v>15957.44680851064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32112"/>
        <c:axId val="192232504"/>
      </c:scatterChart>
      <c:valAx>
        <c:axId val="19223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2504"/>
        <c:crosses val="autoZero"/>
        <c:crossBetween val="midCat"/>
      </c:valAx>
      <c:valAx>
        <c:axId val="19223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 Throttle to 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69259560043785"/>
          <c:y val="0.12151534481085631"/>
          <c:w val="0.76602897731953912"/>
          <c:h val="0.59682244516945593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CalArduinoHiTec!$P$1</c:f>
              <c:strCache>
                <c:ptCount val="1"/>
                <c:pt idx="0">
                  <c:v>Ng, %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5.5"/>
            <c:backward val="20"/>
            <c:dispRSqr val="0"/>
            <c:dispEq val="1"/>
            <c:trendlineLbl>
              <c:layout>
                <c:manualLayout>
                  <c:x val="-0.29817991360945351"/>
                  <c:y val="0.149240673253278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CalArduinoHiTec!$K$2:$K$9</c:f>
              <c:numCache>
                <c:formatCode>General</c:formatCode>
                <c:ptCount val="8"/>
                <c:pt idx="0">
                  <c:v>47</c:v>
                </c:pt>
                <c:pt idx="1">
                  <c:v>78.089999999999989</c:v>
                </c:pt>
                <c:pt idx="2">
                  <c:v>83.699999999999974</c:v>
                </c:pt>
                <c:pt idx="3">
                  <c:v>102.40000000000002</c:v>
                </c:pt>
                <c:pt idx="4">
                  <c:v>121.10000000000002</c:v>
                </c:pt>
                <c:pt idx="5">
                  <c:v>128.57999999999998</c:v>
                </c:pt>
                <c:pt idx="6">
                  <c:v>153.82499999999999</c:v>
                </c:pt>
                <c:pt idx="7">
                  <c:v>170.46799999999999</c:v>
                </c:pt>
              </c:numCache>
            </c:numRef>
          </c:xVal>
          <c:yVal>
            <c:numRef>
              <c:f>CalArduinoHiTec!$P$2:$P$9</c:f>
              <c:numCache>
                <c:formatCode>0</c:formatCode>
                <c:ptCount val="8"/>
                <c:pt idx="0">
                  <c:v>27.192101740294518</c:v>
                </c:pt>
                <c:pt idx="1">
                  <c:v>35.26475694444445</c:v>
                </c:pt>
                <c:pt idx="2">
                  <c:v>42.58385744234802</c:v>
                </c:pt>
                <c:pt idx="3">
                  <c:v>55.272108843537424</c:v>
                </c:pt>
                <c:pt idx="4">
                  <c:v>67.708333333333343</c:v>
                </c:pt>
                <c:pt idx="5">
                  <c:v>70.164075993091544</c:v>
                </c:pt>
                <c:pt idx="6">
                  <c:v>84.10973084886129</c:v>
                </c:pt>
                <c:pt idx="7">
                  <c:v>96.176609848484858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37600"/>
        <c:axId val="192236424"/>
      </c:scatterChart>
      <c:scatterChart>
        <c:scatterStyle val="lineMarker"/>
        <c:varyColors val="0"/>
        <c:ser>
          <c:idx val="1"/>
          <c:order val="1"/>
          <c:tx>
            <c:strRef>
              <c:f>CalArduinoHiTec!$X$1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5.6373767232584297E-2"/>
                  <c:y val="0.35716036528491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CalArduinoHiTec!$K$2:$K$9</c:f>
              <c:numCache>
                <c:formatCode>General</c:formatCode>
                <c:ptCount val="8"/>
                <c:pt idx="0">
                  <c:v>47</c:v>
                </c:pt>
                <c:pt idx="1">
                  <c:v>78.089999999999989</c:v>
                </c:pt>
                <c:pt idx="2">
                  <c:v>83.699999999999974</c:v>
                </c:pt>
                <c:pt idx="3">
                  <c:v>102.40000000000002</c:v>
                </c:pt>
                <c:pt idx="4">
                  <c:v>121.10000000000002</c:v>
                </c:pt>
                <c:pt idx="5">
                  <c:v>128.57999999999998</c:v>
                </c:pt>
                <c:pt idx="6">
                  <c:v>153.82499999999999</c:v>
                </c:pt>
                <c:pt idx="7">
                  <c:v>170.46799999999999</c:v>
                </c:pt>
              </c:numCache>
            </c:numRef>
          </c:xVal>
          <c:yVal>
            <c:numRef>
              <c:f>CalArduinoHiTec!$X$2:$X$9</c:f>
              <c:numCache>
                <c:formatCode>General</c:formatCode>
                <c:ptCount val="8"/>
                <c:pt idx="0">
                  <c:v>5.16</c:v>
                </c:pt>
                <c:pt idx="1">
                  <c:v>11.64</c:v>
                </c:pt>
                <c:pt idx="2">
                  <c:v>18.12</c:v>
                </c:pt>
                <c:pt idx="3">
                  <c:v>36</c:v>
                </c:pt>
                <c:pt idx="4">
                  <c:v>55.199999999999996</c:v>
                </c:pt>
                <c:pt idx="5">
                  <c:v>64.800000000000011</c:v>
                </c:pt>
                <c:pt idx="6">
                  <c:v>104.39999999999999</c:v>
                </c:pt>
                <c:pt idx="7">
                  <c:v>156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37992"/>
        <c:axId val="192237208"/>
      </c:scatterChart>
      <c:valAx>
        <c:axId val="192237600"/>
        <c:scaling>
          <c:orientation val="minMax"/>
          <c:max val="1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Throttle,</a:t>
                </a:r>
                <a:r>
                  <a:rPr lang="en-US" baseline="0"/>
                  <a:t> deg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6424"/>
        <c:crosses val="autoZero"/>
        <c:crossBetween val="midCat"/>
      </c:valAx>
      <c:valAx>
        <c:axId val="19223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Ng,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7600"/>
        <c:crosses val="autoZero"/>
        <c:crossBetween val="midCat"/>
      </c:valAx>
      <c:valAx>
        <c:axId val="192237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7992"/>
        <c:crosses val="max"/>
        <c:crossBetween val="midCat"/>
      </c:valAx>
      <c:valAx>
        <c:axId val="192237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2237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915115991666955E-2"/>
          <c:y val="0.82389355699646971"/>
          <c:w val="0.75743135247107563"/>
          <c:h val="0.13927395036459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Power </a:t>
            </a:r>
            <a:r>
              <a:rPr lang="en-US" baseline="0"/>
              <a:t>Follows Square Law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88290380521447"/>
          <c:y val="0.20268573725972114"/>
          <c:w val="0.73720588399941778"/>
          <c:h val="0.57449782288774598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CalArduinoHiTec!$X$1</c:f>
              <c:strCache>
                <c:ptCount val="1"/>
                <c:pt idx="0">
                  <c:v>Charger Pwr, W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2"/>
            <c:forward val="4"/>
            <c:dispRSqr val="0"/>
            <c:dispEq val="1"/>
            <c:trendlineLbl>
              <c:layout>
                <c:manualLayout>
                  <c:x val="-5.1786916297490646E-2"/>
                  <c:y val="8.5395829819055205E-2"/>
                </c:manualLayout>
              </c:layout>
              <c:numFmt formatCode="General" sourceLinked="0"/>
            </c:trendlineLbl>
          </c:trendline>
          <c:xVal>
            <c:numRef>
              <c:f>CalArduinoHiTec!$P$2:$P$9</c:f>
              <c:numCache>
                <c:formatCode>0</c:formatCode>
                <c:ptCount val="8"/>
                <c:pt idx="0">
                  <c:v>27.192101740294518</c:v>
                </c:pt>
                <c:pt idx="1">
                  <c:v>35.26475694444445</c:v>
                </c:pt>
                <c:pt idx="2">
                  <c:v>42.58385744234802</c:v>
                </c:pt>
                <c:pt idx="3">
                  <c:v>55.272108843537424</c:v>
                </c:pt>
                <c:pt idx="4">
                  <c:v>67.708333333333343</c:v>
                </c:pt>
                <c:pt idx="5">
                  <c:v>70.164075993091544</c:v>
                </c:pt>
                <c:pt idx="6">
                  <c:v>84.10973084886129</c:v>
                </c:pt>
                <c:pt idx="7">
                  <c:v>96.176609848484858</c:v>
                </c:pt>
              </c:numCache>
            </c:numRef>
          </c:xVal>
          <c:yVal>
            <c:numRef>
              <c:f>CalArduinoHiTec!$X$2:$X$9</c:f>
              <c:numCache>
                <c:formatCode>General</c:formatCode>
                <c:ptCount val="8"/>
                <c:pt idx="0">
                  <c:v>5.16</c:v>
                </c:pt>
                <c:pt idx="1">
                  <c:v>11.64</c:v>
                </c:pt>
                <c:pt idx="2">
                  <c:v>18.12</c:v>
                </c:pt>
                <c:pt idx="3">
                  <c:v>36</c:v>
                </c:pt>
                <c:pt idx="4">
                  <c:v>55.199999999999996</c:v>
                </c:pt>
                <c:pt idx="5">
                  <c:v>64.800000000000011</c:v>
                </c:pt>
                <c:pt idx="6">
                  <c:v>104.39999999999999</c:v>
                </c:pt>
                <c:pt idx="7">
                  <c:v>156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34856"/>
        <c:axId val="192243480"/>
      </c:scatterChart>
      <c:valAx>
        <c:axId val="192234856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92243480"/>
        <c:crosses val="autoZero"/>
        <c:crossBetween val="midCat"/>
      </c:valAx>
      <c:valAx>
        <c:axId val="192243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Power, 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34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0252674358798312"/>
          <c:y val="0.24957033840520826"/>
          <c:w val="0.85584877842541363"/>
          <c:h val="0.60184334164635112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CalArduinoHiTec!$AB$1</c:f>
              <c:strCache>
                <c:ptCount val="1"/>
                <c:pt idx="0">
                  <c:v>Tau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CalArduinoHiTec!$P$3:$P$9</c:f>
              <c:numCache>
                <c:formatCode>0</c:formatCode>
                <c:ptCount val="7"/>
                <c:pt idx="0">
                  <c:v>35.26475694444445</c:v>
                </c:pt>
                <c:pt idx="1">
                  <c:v>42.58385744234802</c:v>
                </c:pt>
                <c:pt idx="2">
                  <c:v>55.272108843537424</c:v>
                </c:pt>
                <c:pt idx="3">
                  <c:v>67.708333333333343</c:v>
                </c:pt>
                <c:pt idx="4">
                  <c:v>70.164075993091544</c:v>
                </c:pt>
                <c:pt idx="5">
                  <c:v>84.10973084886129</c:v>
                </c:pt>
                <c:pt idx="6">
                  <c:v>96.176609848484858</c:v>
                </c:pt>
              </c:numCache>
            </c:numRef>
          </c:xVal>
          <c:yVal>
            <c:numRef>
              <c:f>CalArduinoHiTec!$AB$3:$AB$9</c:f>
              <c:numCache>
                <c:formatCode>General</c:formatCode>
                <c:ptCount val="7"/>
                <c:pt idx="1">
                  <c:v>0.18</c:v>
                </c:pt>
                <c:pt idx="2">
                  <c:v>0.18</c:v>
                </c:pt>
                <c:pt idx="3">
                  <c:v>0.14000000000000001</c:v>
                </c:pt>
                <c:pt idx="4">
                  <c:v>0.12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38776"/>
        <c:axId val="192240344"/>
      </c:scatterChart>
      <c:valAx>
        <c:axId val="192238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Ng, %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92240344"/>
        <c:crosses val="autoZero"/>
        <c:crossBetween val="midCat"/>
      </c:valAx>
      <c:valAx>
        <c:axId val="192240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238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CalArduinoHiTec!$T$1</c:f>
              <c:strCache>
                <c:ptCount val="1"/>
                <c:pt idx="0">
                  <c:v>Calc Ng from Nt, %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5"/>
            <c:backward val="32"/>
            <c:dispRSqr val="0"/>
            <c:dispEq val="0"/>
          </c:trendline>
          <c:xVal>
            <c:numRef>
              <c:f>CalArduinoHiTec!$Q$2:$Q$9</c:f>
              <c:numCache>
                <c:formatCode>0</c:formatCode>
                <c:ptCount val="8"/>
                <c:pt idx="0">
                  <c:v>1.3541666666666668E-11</c:v>
                </c:pt>
                <c:pt idx="1">
                  <c:v>14.799635701275045</c:v>
                </c:pt>
                <c:pt idx="2">
                  <c:v>22.345984598459847</c:v>
                </c:pt>
                <c:pt idx="3">
                  <c:v>35.26475694444445</c:v>
                </c:pt>
                <c:pt idx="4">
                  <c:v>45.44183445190157</c:v>
                </c:pt>
                <c:pt idx="5">
                  <c:v>49.064009661835762</c:v>
                </c:pt>
                <c:pt idx="6">
                  <c:v>62.117737003058117</c:v>
                </c:pt>
                <c:pt idx="7">
                  <c:v>72.030141843971634</c:v>
                </c:pt>
              </c:numCache>
            </c:numRef>
          </c:xVal>
          <c:yVal>
            <c:numRef>
              <c:f>CalArduinoHiTec!$T$2:$T$9</c:f>
              <c:numCache>
                <c:formatCode>0</c:formatCode>
                <c:ptCount val="8"/>
                <c:pt idx="0">
                  <c:v>18.869943356217771</c:v>
                </c:pt>
                <c:pt idx="1">
                  <c:v>34.560601222019052</c:v>
                </c:pt>
                <c:pt idx="2">
                  <c:v>42.561283203103258</c:v>
                </c:pt>
                <c:pt idx="3">
                  <c:v>56.257839052092237</c:v>
                </c:pt>
                <c:pt idx="4">
                  <c:v>67.047634454261498</c:v>
                </c:pt>
                <c:pt idx="5">
                  <c:v>70.887885193961779</c:v>
                </c:pt>
                <c:pt idx="6">
                  <c:v>84.727521095750703</c:v>
                </c:pt>
                <c:pt idx="7">
                  <c:v>95.236709032912501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40736"/>
        <c:axId val="192241520"/>
      </c:scatterChart>
      <c:valAx>
        <c:axId val="192240736"/>
        <c:scaling>
          <c:orientation val="minMax"/>
          <c:max val="8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41520"/>
        <c:crosses val="autoZero"/>
        <c:crossBetween val="midCat"/>
      </c:valAx>
      <c:valAx>
        <c:axId val="19224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40736"/>
        <c:crossesAt val="-2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CalArduinoHiTec!$S$1</c:f>
              <c:strCache>
                <c:ptCount val="1"/>
                <c:pt idx="0">
                  <c:v>Throttle, deg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7500"/>
            <c:intercept val="0"/>
            <c:dispRSqr val="0"/>
            <c:dispEq val="1"/>
            <c:trendlineLbl>
              <c:layout>
                <c:manualLayout>
                  <c:x val="-0.11207458442694664"/>
                  <c:y val="3.42403032954214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CalArduinoHiTec!$N$2:$N$9</c:f>
              <c:numCache>
                <c:formatCode>0</c:formatCode>
                <c:ptCount val="8"/>
                <c:pt idx="0">
                  <c:v>6024.0963855421696</c:v>
                </c:pt>
                <c:pt idx="1">
                  <c:v>7812.5000000000009</c:v>
                </c:pt>
                <c:pt idx="2">
                  <c:v>9433.962264150945</c:v>
                </c:pt>
                <c:pt idx="3">
                  <c:v>12244.897959183674</c:v>
                </c:pt>
                <c:pt idx="4">
                  <c:v>15000.000000000002</c:v>
                </c:pt>
                <c:pt idx="5">
                  <c:v>15544.041450777202</c:v>
                </c:pt>
                <c:pt idx="6">
                  <c:v>18633.540372670806</c:v>
                </c:pt>
                <c:pt idx="7">
                  <c:v>21306.818181818184</c:v>
                </c:pt>
              </c:numCache>
            </c:numRef>
          </c:xVal>
          <c:yVal>
            <c:numRef>
              <c:f>CalArduinoHiTec!$S$2:$S$9</c:f>
              <c:numCache>
                <c:formatCode>0</c:formatCode>
                <c:ptCount val="8"/>
                <c:pt idx="0">
                  <c:v>47</c:v>
                </c:pt>
                <c:pt idx="1">
                  <c:v>78.089999999999989</c:v>
                </c:pt>
                <c:pt idx="2">
                  <c:v>83.699999999999974</c:v>
                </c:pt>
                <c:pt idx="3">
                  <c:v>102.40000000000002</c:v>
                </c:pt>
                <c:pt idx="4">
                  <c:v>121.10000000000002</c:v>
                </c:pt>
                <c:pt idx="5">
                  <c:v>128.57999999999998</c:v>
                </c:pt>
                <c:pt idx="6">
                  <c:v>153.82499999999999</c:v>
                </c:pt>
                <c:pt idx="7">
                  <c:v>170.46799999999999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33288"/>
        <c:axId val="192242696"/>
      </c:scatterChart>
      <c:valAx>
        <c:axId val="192233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42696"/>
        <c:crosses val="autoZero"/>
        <c:crossBetween val="midCat"/>
      </c:valAx>
      <c:valAx>
        <c:axId val="19224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3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048556430446198E-2"/>
          <c:y val="0.16708333333333336"/>
          <c:w val="0.90339588801399828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CalArduinoHiTec!$N$1</c:f>
              <c:strCache>
                <c:ptCount val="1"/>
                <c:pt idx="0">
                  <c:v>Ng, RPM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55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CalArduinoHiTec!$K$2:$K$9</c:f>
              <c:numCache>
                <c:formatCode>General</c:formatCode>
                <c:ptCount val="8"/>
                <c:pt idx="0">
                  <c:v>47</c:v>
                </c:pt>
                <c:pt idx="1">
                  <c:v>78.089999999999989</c:v>
                </c:pt>
                <c:pt idx="2">
                  <c:v>83.699999999999974</c:v>
                </c:pt>
                <c:pt idx="3">
                  <c:v>102.40000000000002</c:v>
                </c:pt>
                <c:pt idx="4">
                  <c:v>121.10000000000002</c:v>
                </c:pt>
                <c:pt idx="5">
                  <c:v>128.57999999999998</c:v>
                </c:pt>
                <c:pt idx="6">
                  <c:v>153.82499999999999</c:v>
                </c:pt>
                <c:pt idx="7">
                  <c:v>170.46799999999999</c:v>
                </c:pt>
              </c:numCache>
            </c:numRef>
          </c:xVal>
          <c:yVal>
            <c:numRef>
              <c:f>CalArduinoHiTec!$N$2:$N$9</c:f>
              <c:numCache>
                <c:formatCode>0</c:formatCode>
                <c:ptCount val="8"/>
                <c:pt idx="0">
                  <c:v>6024.0963855421696</c:v>
                </c:pt>
                <c:pt idx="1">
                  <c:v>7812.5000000000009</c:v>
                </c:pt>
                <c:pt idx="2">
                  <c:v>9433.962264150945</c:v>
                </c:pt>
                <c:pt idx="3">
                  <c:v>12244.897959183674</c:v>
                </c:pt>
                <c:pt idx="4">
                  <c:v>15000.000000000002</c:v>
                </c:pt>
                <c:pt idx="5">
                  <c:v>15544.041450777202</c:v>
                </c:pt>
                <c:pt idx="6">
                  <c:v>18633.540372670806</c:v>
                </c:pt>
                <c:pt idx="7">
                  <c:v>21306.818181818184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33680"/>
        <c:axId val="192234072"/>
      </c:scatterChart>
      <c:valAx>
        <c:axId val="19223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4072"/>
        <c:crosses val="autoZero"/>
        <c:crossBetween val="midCat"/>
      </c:valAx>
      <c:valAx>
        <c:axId val="19223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Use to Determine 100% 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CalPhotonHiTec!$P$1</c:f>
              <c:strCache>
                <c:ptCount val="1"/>
                <c:pt idx="0">
                  <c:v>Ng, %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forward val="60"/>
            <c:backward val="8"/>
            <c:dispRSqr val="0"/>
            <c:dispEq val="0"/>
          </c:trendline>
          <c:xVal>
            <c:numRef>
              <c:f>CalPhotonHiTec!$J$2:$J$31</c:f>
              <c:numCache>
                <c:formatCode>0.0</c:formatCode>
                <c:ptCount val="30"/>
                <c:pt idx="0">
                  <c:v>0</c:v>
                </c:pt>
                <c:pt idx="1">
                  <c:v>18.954000000000001</c:v>
                </c:pt>
                <c:pt idx="2">
                  <c:v>23.065999999999999</c:v>
                </c:pt>
                <c:pt idx="3">
                  <c:v>44.176200000000001</c:v>
                </c:pt>
                <c:pt idx="4">
                  <c:v>77.8596</c:v>
                </c:pt>
                <c:pt idx="5">
                  <c:v>100.6914</c:v>
                </c:pt>
                <c:pt idx="6">
                  <c:v>155.69400000000002</c:v>
                </c:pt>
              </c:numCache>
            </c:numRef>
          </c:xVal>
          <c:yVal>
            <c:numRef>
              <c:f>CalPhotonHiTec!$P$2:$P$31</c:f>
              <c:numCache>
                <c:formatCode>0</c:formatCode>
                <c:ptCount val="30"/>
                <c:pt idx="0">
                  <c:v>0</c:v>
                </c:pt>
                <c:pt idx="1">
                  <c:v>35.535006556692458</c:v>
                </c:pt>
                <c:pt idx="2">
                  <c:v>41.694986197572746</c:v>
                </c:pt>
                <c:pt idx="3">
                  <c:v>58.497191347429769</c:v>
                </c:pt>
                <c:pt idx="4">
                  <c:v>71.633456576421381</c:v>
                </c:pt>
                <c:pt idx="5">
                  <c:v>78.025081169228997</c:v>
                </c:pt>
                <c:pt idx="6">
                  <c:v>87.695216353429245</c:v>
                </c:pt>
                <c:pt idx="7">
                  <c:v>99.436452599869568</c:v>
                </c:pt>
                <c:pt idx="10">
                  <c:v>0</c:v>
                </c:pt>
                <c:pt idx="11">
                  <c:v>262.41235611095965</c:v>
                </c:pt>
                <c:pt idx="12">
                  <c:v>307.90143653592179</c:v>
                </c:pt>
                <c:pt idx="13">
                  <c:v>431.97925918101981</c:v>
                </c:pt>
                <c:pt idx="14">
                  <c:v>528.98552548741941</c:v>
                </c:pt>
                <c:pt idx="15">
                  <c:v>576.18521478815251</c:v>
                </c:pt>
                <c:pt idx="16">
                  <c:v>647.59544384070819</c:v>
                </c:pt>
                <c:pt idx="17">
                  <c:v>734.29995766057539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20512"/>
        <c:axId val="191620904"/>
      </c:scatterChart>
      <c:valAx>
        <c:axId val="19162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Power, 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0904"/>
        <c:crosses val="autoZero"/>
        <c:crossBetween val="midCat"/>
      </c:valAx>
      <c:valAx>
        <c:axId val="19162090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Ng,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13" Type="http://schemas.openxmlformats.org/officeDocument/2006/relationships/chart" Target="../charts/chart56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12" Type="http://schemas.openxmlformats.org/officeDocument/2006/relationships/chart" Target="../charts/chart55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11" Type="http://schemas.openxmlformats.org/officeDocument/2006/relationships/chart" Target="../charts/chart54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225" cy="62769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142875</xdr:colOff>
      <xdr:row>49</xdr:row>
      <xdr:rowOff>50800</xdr:rowOff>
    </xdr:from>
    <xdr:to>
      <xdr:col>41</xdr:col>
      <xdr:colOff>406400</xdr:colOff>
      <xdr:row>66</xdr:row>
      <xdr:rowOff>56356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62532</xdr:colOff>
      <xdr:row>49</xdr:row>
      <xdr:rowOff>33365</xdr:rowOff>
    </xdr:from>
    <xdr:to>
      <xdr:col>48</xdr:col>
      <xdr:colOff>125412</xdr:colOff>
      <xdr:row>65</xdr:row>
      <xdr:rowOff>168274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536191</xdr:colOff>
      <xdr:row>16</xdr:row>
      <xdr:rowOff>52907</xdr:rowOff>
    </xdr:from>
    <xdr:to>
      <xdr:col>47</xdr:col>
      <xdr:colOff>330200</xdr:colOff>
      <xdr:row>29</xdr:row>
      <xdr:rowOff>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550521</xdr:colOff>
      <xdr:row>30</xdr:row>
      <xdr:rowOff>2181</xdr:rowOff>
    </xdr:from>
    <xdr:to>
      <xdr:col>47</xdr:col>
      <xdr:colOff>482601</xdr:colOff>
      <xdr:row>47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137319</xdr:colOff>
      <xdr:row>30</xdr:row>
      <xdr:rowOff>25400</xdr:rowOff>
    </xdr:from>
    <xdr:to>
      <xdr:col>41</xdr:col>
      <xdr:colOff>279400</xdr:colOff>
      <xdr:row>47</xdr:row>
      <xdr:rowOff>141232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129962</xdr:colOff>
      <xdr:row>17</xdr:row>
      <xdr:rowOff>27676</xdr:rowOff>
    </xdr:from>
    <xdr:to>
      <xdr:col>41</xdr:col>
      <xdr:colOff>156493</xdr:colOff>
      <xdr:row>29</xdr:row>
      <xdr:rowOff>96804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326344</xdr:colOff>
      <xdr:row>23</xdr:row>
      <xdr:rowOff>85271</xdr:rowOff>
    </xdr:from>
    <xdr:to>
      <xdr:col>32</xdr:col>
      <xdr:colOff>245836</xdr:colOff>
      <xdr:row>48</xdr:row>
      <xdr:rowOff>74610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204831</xdr:colOff>
      <xdr:row>49</xdr:row>
      <xdr:rowOff>120287</xdr:rowOff>
    </xdr:from>
    <xdr:to>
      <xdr:col>34</xdr:col>
      <xdr:colOff>126999</xdr:colOff>
      <xdr:row>66</xdr:row>
      <xdr:rowOff>3174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259080</xdr:colOff>
      <xdr:row>17</xdr:row>
      <xdr:rowOff>7620</xdr:rowOff>
    </xdr:from>
    <xdr:to>
      <xdr:col>54</xdr:col>
      <xdr:colOff>213360</xdr:colOff>
      <xdr:row>32</xdr:row>
      <xdr:rowOff>7620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142875</xdr:colOff>
      <xdr:row>47</xdr:row>
      <xdr:rowOff>50800</xdr:rowOff>
    </xdr:from>
    <xdr:to>
      <xdr:col>41</xdr:col>
      <xdr:colOff>406400</xdr:colOff>
      <xdr:row>64</xdr:row>
      <xdr:rowOff>56356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62532</xdr:colOff>
      <xdr:row>47</xdr:row>
      <xdr:rowOff>33365</xdr:rowOff>
    </xdr:from>
    <xdr:to>
      <xdr:col>48</xdr:col>
      <xdr:colOff>125412</xdr:colOff>
      <xdr:row>63</xdr:row>
      <xdr:rowOff>168274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536191</xdr:colOff>
      <xdr:row>14</xdr:row>
      <xdr:rowOff>52907</xdr:rowOff>
    </xdr:from>
    <xdr:to>
      <xdr:col>47</xdr:col>
      <xdr:colOff>330200</xdr:colOff>
      <xdr:row>27</xdr:row>
      <xdr:rowOff>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550521</xdr:colOff>
      <xdr:row>28</xdr:row>
      <xdr:rowOff>2181</xdr:rowOff>
    </xdr:from>
    <xdr:to>
      <xdr:col>47</xdr:col>
      <xdr:colOff>482601</xdr:colOff>
      <xdr:row>45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137319</xdr:colOff>
      <xdr:row>28</xdr:row>
      <xdr:rowOff>25400</xdr:rowOff>
    </xdr:from>
    <xdr:to>
      <xdr:col>41</xdr:col>
      <xdr:colOff>279400</xdr:colOff>
      <xdr:row>45</xdr:row>
      <xdr:rowOff>141232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129962</xdr:colOff>
      <xdr:row>15</xdr:row>
      <xdr:rowOff>27676</xdr:rowOff>
    </xdr:from>
    <xdr:to>
      <xdr:col>41</xdr:col>
      <xdr:colOff>156493</xdr:colOff>
      <xdr:row>27</xdr:row>
      <xdr:rowOff>96804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326344</xdr:colOff>
      <xdr:row>21</xdr:row>
      <xdr:rowOff>85271</xdr:rowOff>
    </xdr:from>
    <xdr:to>
      <xdr:col>32</xdr:col>
      <xdr:colOff>245836</xdr:colOff>
      <xdr:row>46</xdr:row>
      <xdr:rowOff>74610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204831</xdr:colOff>
      <xdr:row>47</xdr:row>
      <xdr:rowOff>120287</xdr:rowOff>
    </xdr:from>
    <xdr:to>
      <xdr:col>34</xdr:col>
      <xdr:colOff>126999</xdr:colOff>
      <xdr:row>64</xdr:row>
      <xdr:rowOff>3174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533400</xdr:colOff>
      <xdr:row>14</xdr:row>
      <xdr:rowOff>85725</xdr:rowOff>
    </xdr:from>
    <xdr:to>
      <xdr:col>54</xdr:col>
      <xdr:colOff>514350</xdr:colOff>
      <xdr:row>30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142875</xdr:colOff>
      <xdr:row>46</xdr:row>
      <xdr:rowOff>50800</xdr:rowOff>
    </xdr:from>
    <xdr:to>
      <xdr:col>41</xdr:col>
      <xdr:colOff>406400</xdr:colOff>
      <xdr:row>63</xdr:row>
      <xdr:rowOff>56356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62532</xdr:colOff>
      <xdr:row>46</xdr:row>
      <xdr:rowOff>33365</xdr:rowOff>
    </xdr:from>
    <xdr:to>
      <xdr:col>48</xdr:col>
      <xdr:colOff>125412</xdr:colOff>
      <xdr:row>62</xdr:row>
      <xdr:rowOff>168274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536191</xdr:colOff>
      <xdr:row>13</xdr:row>
      <xdr:rowOff>52907</xdr:rowOff>
    </xdr:from>
    <xdr:to>
      <xdr:col>47</xdr:col>
      <xdr:colOff>330200</xdr:colOff>
      <xdr:row>26</xdr:row>
      <xdr:rowOff>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550521</xdr:colOff>
      <xdr:row>27</xdr:row>
      <xdr:rowOff>2181</xdr:rowOff>
    </xdr:from>
    <xdr:to>
      <xdr:col>47</xdr:col>
      <xdr:colOff>482601</xdr:colOff>
      <xdr:row>44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137319</xdr:colOff>
      <xdr:row>27</xdr:row>
      <xdr:rowOff>25400</xdr:rowOff>
    </xdr:from>
    <xdr:to>
      <xdr:col>41</xdr:col>
      <xdr:colOff>279400</xdr:colOff>
      <xdr:row>44</xdr:row>
      <xdr:rowOff>141232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129962</xdr:colOff>
      <xdr:row>14</xdr:row>
      <xdr:rowOff>27676</xdr:rowOff>
    </xdr:from>
    <xdr:to>
      <xdr:col>41</xdr:col>
      <xdr:colOff>156493</xdr:colOff>
      <xdr:row>26</xdr:row>
      <xdr:rowOff>96804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326344</xdr:colOff>
      <xdr:row>20</xdr:row>
      <xdr:rowOff>85271</xdr:rowOff>
    </xdr:from>
    <xdr:to>
      <xdr:col>32</xdr:col>
      <xdr:colOff>245836</xdr:colOff>
      <xdr:row>45</xdr:row>
      <xdr:rowOff>74610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204831</xdr:colOff>
      <xdr:row>46</xdr:row>
      <xdr:rowOff>120287</xdr:rowOff>
    </xdr:from>
    <xdr:to>
      <xdr:col>34</xdr:col>
      <xdr:colOff>126999</xdr:colOff>
      <xdr:row>63</xdr:row>
      <xdr:rowOff>3174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142875</xdr:colOff>
      <xdr:row>47</xdr:row>
      <xdr:rowOff>50800</xdr:rowOff>
    </xdr:from>
    <xdr:to>
      <xdr:col>41</xdr:col>
      <xdr:colOff>406400</xdr:colOff>
      <xdr:row>64</xdr:row>
      <xdr:rowOff>56356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62532</xdr:colOff>
      <xdr:row>47</xdr:row>
      <xdr:rowOff>33365</xdr:rowOff>
    </xdr:from>
    <xdr:to>
      <xdr:col>48</xdr:col>
      <xdr:colOff>125412</xdr:colOff>
      <xdr:row>63</xdr:row>
      <xdr:rowOff>168274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536191</xdr:colOff>
      <xdr:row>14</xdr:row>
      <xdr:rowOff>52907</xdr:rowOff>
    </xdr:from>
    <xdr:to>
      <xdr:col>47</xdr:col>
      <xdr:colOff>330200</xdr:colOff>
      <xdr:row>27</xdr:row>
      <xdr:rowOff>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550521</xdr:colOff>
      <xdr:row>28</xdr:row>
      <xdr:rowOff>2181</xdr:rowOff>
    </xdr:from>
    <xdr:to>
      <xdr:col>47</xdr:col>
      <xdr:colOff>482601</xdr:colOff>
      <xdr:row>45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137319</xdr:colOff>
      <xdr:row>28</xdr:row>
      <xdr:rowOff>25400</xdr:rowOff>
    </xdr:from>
    <xdr:to>
      <xdr:col>41</xdr:col>
      <xdr:colOff>279400</xdr:colOff>
      <xdr:row>45</xdr:row>
      <xdr:rowOff>141232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129962</xdr:colOff>
      <xdr:row>15</xdr:row>
      <xdr:rowOff>27676</xdr:rowOff>
    </xdr:from>
    <xdr:to>
      <xdr:col>41</xdr:col>
      <xdr:colOff>156493</xdr:colOff>
      <xdr:row>27</xdr:row>
      <xdr:rowOff>96804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326344</xdr:colOff>
      <xdr:row>21</xdr:row>
      <xdr:rowOff>85271</xdr:rowOff>
    </xdr:from>
    <xdr:to>
      <xdr:col>32</xdr:col>
      <xdr:colOff>245836</xdr:colOff>
      <xdr:row>46</xdr:row>
      <xdr:rowOff>74610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204831</xdr:colOff>
      <xdr:row>47</xdr:row>
      <xdr:rowOff>120287</xdr:rowOff>
    </xdr:from>
    <xdr:to>
      <xdr:col>34</xdr:col>
      <xdr:colOff>126999</xdr:colOff>
      <xdr:row>64</xdr:row>
      <xdr:rowOff>3174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142875</xdr:colOff>
      <xdr:row>47</xdr:row>
      <xdr:rowOff>50800</xdr:rowOff>
    </xdr:from>
    <xdr:to>
      <xdr:col>41</xdr:col>
      <xdr:colOff>406400</xdr:colOff>
      <xdr:row>64</xdr:row>
      <xdr:rowOff>56356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62532</xdr:colOff>
      <xdr:row>47</xdr:row>
      <xdr:rowOff>33365</xdr:rowOff>
    </xdr:from>
    <xdr:to>
      <xdr:col>48</xdr:col>
      <xdr:colOff>125412</xdr:colOff>
      <xdr:row>63</xdr:row>
      <xdr:rowOff>168274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536191</xdr:colOff>
      <xdr:row>14</xdr:row>
      <xdr:rowOff>52907</xdr:rowOff>
    </xdr:from>
    <xdr:to>
      <xdr:col>47</xdr:col>
      <xdr:colOff>330200</xdr:colOff>
      <xdr:row>27</xdr:row>
      <xdr:rowOff>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550521</xdr:colOff>
      <xdr:row>28</xdr:row>
      <xdr:rowOff>2181</xdr:rowOff>
    </xdr:from>
    <xdr:to>
      <xdr:col>47</xdr:col>
      <xdr:colOff>482601</xdr:colOff>
      <xdr:row>45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137319</xdr:colOff>
      <xdr:row>28</xdr:row>
      <xdr:rowOff>25400</xdr:rowOff>
    </xdr:from>
    <xdr:to>
      <xdr:col>41</xdr:col>
      <xdr:colOff>279400</xdr:colOff>
      <xdr:row>45</xdr:row>
      <xdr:rowOff>141232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129962</xdr:colOff>
      <xdr:row>15</xdr:row>
      <xdr:rowOff>27676</xdr:rowOff>
    </xdr:from>
    <xdr:to>
      <xdr:col>41</xdr:col>
      <xdr:colOff>156493</xdr:colOff>
      <xdr:row>27</xdr:row>
      <xdr:rowOff>96804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326344</xdr:colOff>
      <xdr:row>21</xdr:row>
      <xdr:rowOff>85271</xdr:rowOff>
    </xdr:from>
    <xdr:to>
      <xdr:col>32</xdr:col>
      <xdr:colOff>245836</xdr:colOff>
      <xdr:row>46</xdr:row>
      <xdr:rowOff>74610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204831</xdr:colOff>
      <xdr:row>47</xdr:row>
      <xdr:rowOff>120287</xdr:rowOff>
    </xdr:from>
    <xdr:to>
      <xdr:col>34</xdr:col>
      <xdr:colOff>126999</xdr:colOff>
      <xdr:row>64</xdr:row>
      <xdr:rowOff>3174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15239</xdr:rowOff>
    </xdr:from>
    <xdr:to>
      <xdr:col>6</xdr:col>
      <xdr:colOff>423333</xdr:colOff>
      <xdr:row>68</xdr:row>
      <xdr:rowOff>135466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293371</xdr:colOff>
      <xdr:row>31</xdr:row>
      <xdr:rowOff>68580</xdr:rowOff>
    </xdr:from>
    <xdr:to>
      <xdr:col>21</xdr:col>
      <xdr:colOff>381000</xdr:colOff>
      <xdr:row>44</xdr:row>
      <xdr:rowOff>98214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331683</xdr:colOff>
      <xdr:row>46</xdr:row>
      <xdr:rowOff>172091</xdr:rowOff>
    </xdr:from>
    <xdr:to>
      <xdr:col>11</xdr:col>
      <xdr:colOff>101600</xdr:colOff>
      <xdr:row>59</xdr:row>
      <xdr:rowOff>126999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100753</xdr:colOff>
      <xdr:row>46</xdr:row>
      <xdr:rowOff>170186</xdr:rowOff>
    </xdr:from>
    <xdr:to>
      <xdr:col>18</xdr:col>
      <xdr:colOff>306493</xdr:colOff>
      <xdr:row>62</xdr:row>
      <xdr:rowOff>193040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21802</xdr:colOff>
      <xdr:row>31</xdr:row>
      <xdr:rowOff>93133</xdr:rowOff>
    </xdr:from>
    <xdr:to>
      <xdr:col>13</xdr:col>
      <xdr:colOff>228599</xdr:colOff>
      <xdr:row>44</xdr:row>
      <xdr:rowOff>24558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139701</xdr:colOff>
      <xdr:row>36</xdr:row>
      <xdr:rowOff>120656</xdr:rowOff>
    </xdr:from>
    <xdr:to>
      <xdr:col>39</xdr:col>
      <xdr:colOff>53824</xdr:colOff>
      <xdr:row>50</xdr:row>
      <xdr:rowOff>127002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395816</xdr:colOff>
      <xdr:row>69</xdr:row>
      <xdr:rowOff>28786</xdr:rowOff>
    </xdr:from>
    <xdr:to>
      <xdr:col>32</xdr:col>
      <xdr:colOff>39369</xdr:colOff>
      <xdr:row>84</xdr:row>
      <xdr:rowOff>29633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180802</xdr:colOff>
      <xdr:row>83</xdr:row>
      <xdr:rowOff>86590</xdr:rowOff>
    </xdr:from>
    <xdr:to>
      <xdr:col>33</xdr:col>
      <xdr:colOff>142702</xdr:colOff>
      <xdr:row>98</xdr:row>
      <xdr:rowOff>132310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110064</xdr:colOff>
      <xdr:row>51</xdr:row>
      <xdr:rowOff>67732</xdr:rowOff>
    </xdr:from>
    <xdr:to>
      <xdr:col>50</xdr:col>
      <xdr:colOff>8466</xdr:colOff>
      <xdr:row>61</xdr:row>
      <xdr:rowOff>93133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493185</xdr:colOff>
      <xdr:row>22</xdr:row>
      <xdr:rowOff>61382</xdr:rowOff>
    </xdr:from>
    <xdr:to>
      <xdr:col>52</xdr:col>
      <xdr:colOff>357717</xdr:colOff>
      <xdr:row>37</xdr:row>
      <xdr:rowOff>124881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44</xdr:col>
      <xdr:colOff>228600</xdr:colOff>
      <xdr:row>74</xdr:row>
      <xdr:rowOff>33338</xdr:rowOff>
    </xdr:from>
    <xdr:to>
      <xdr:col>49</xdr:col>
      <xdr:colOff>542925</xdr:colOff>
      <xdr:row>89</xdr:row>
      <xdr:rowOff>61913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462915</xdr:colOff>
      <xdr:row>69</xdr:row>
      <xdr:rowOff>108585</xdr:rowOff>
    </xdr:from>
    <xdr:to>
      <xdr:col>41</xdr:col>
      <xdr:colOff>481965</xdr:colOff>
      <xdr:row>86</xdr:row>
      <xdr:rowOff>127635</xdr:rowOff>
    </xdr:to>
    <xdr:graphicFrame macro="">
      <xdr:nvGraphicFramePr>
        <xdr:cNvPr id="1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57150</xdr:colOff>
      <xdr:row>3</xdr:row>
      <xdr:rowOff>38100</xdr:rowOff>
    </xdr:from>
    <xdr:to>
      <xdr:col>25</xdr:col>
      <xdr:colOff>26670</xdr:colOff>
      <xdr:row>17</xdr:row>
      <xdr:rowOff>114306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</xdr:colOff>
      <xdr:row>14</xdr:row>
      <xdr:rowOff>175260</xdr:rowOff>
    </xdr:from>
    <xdr:to>
      <xdr:col>7</xdr:col>
      <xdr:colOff>33867</xdr:colOff>
      <xdr:row>29</xdr:row>
      <xdr:rowOff>175260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15240</xdr:rowOff>
    </xdr:from>
    <xdr:to>
      <xdr:col>5</xdr:col>
      <xdr:colOff>190500</xdr:colOff>
      <xdr:row>61</xdr:row>
      <xdr:rowOff>15240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217170</xdr:colOff>
      <xdr:row>24</xdr:row>
      <xdr:rowOff>144780</xdr:rowOff>
    </xdr:from>
    <xdr:to>
      <xdr:col>18</xdr:col>
      <xdr:colOff>228600</xdr:colOff>
      <xdr:row>37</xdr:row>
      <xdr:rowOff>342900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272415</xdr:colOff>
      <xdr:row>42</xdr:row>
      <xdr:rowOff>146691</xdr:rowOff>
    </xdr:from>
    <xdr:to>
      <xdr:col>13</xdr:col>
      <xdr:colOff>251460</xdr:colOff>
      <xdr:row>56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7620</xdr:colOff>
      <xdr:row>40</xdr:row>
      <xdr:rowOff>144786</xdr:rowOff>
    </xdr:from>
    <xdr:to>
      <xdr:col>20</xdr:col>
      <xdr:colOff>137160</xdr:colOff>
      <xdr:row>56</xdr:row>
      <xdr:rowOff>167640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219075</xdr:colOff>
      <xdr:row>18</xdr:row>
      <xdr:rowOff>6</xdr:rowOff>
    </xdr:from>
    <xdr:to>
      <xdr:col>16</xdr:col>
      <xdr:colOff>0</xdr:colOff>
      <xdr:row>33</xdr:row>
      <xdr:rowOff>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704850</xdr:colOff>
      <xdr:row>18</xdr:row>
      <xdr:rowOff>85731</xdr:rowOff>
    </xdr:from>
    <xdr:to>
      <xdr:col>40</xdr:col>
      <xdr:colOff>219075</xdr:colOff>
      <xdr:row>33</xdr:row>
      <xdr:rowOff>76206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495300</xdr:colOff>
      <xdr:row>18</xdr:row>
      <xdr:rowOff>114307</xdr:rowOff>
    </xdr:from>
    <xdr:to>
      <xdr:col>46</xdr:col>
      <xdr:colOff>447675</xdr:colOff>
      <xdr:row>32</xdr:row>
      <xdr:rowOff>180976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342900</xdr:colOff>
      <xdr:row>34</xdr:row>
      <xdr:rowOff>95251</xdr:rowOff>
    </xdr:from>
    <xdr:to>
      <xdr:col>41</xdr:col>
      <xdr:colOff>381000</xdr:colOff>
      <xdr:row>46</xdr:row>
      <xdr:rowOff>76207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220980</xdr:colOff>
      <xdr:row>11</xdr:row>
      <xdr:rowOff>83820</xdr:rowOff>
    </xdr:from>
    <xdr:to>
      <xdr:col>12</xdr:col>
      <xdr:colOff>83820</xdr:colOff>
      <xdr:row>28</xdr:row>
      <xdr:rowOff>121920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28</xdr:row>
      <xdr:rowOff>175260</xdr:rowOff>
    </xdr:from>
    <xdr:to>
      <xdr:col>11</xdr:col>
      <xdr:colOff>0</xdr:colOff>
      <xdr:row>39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209550</xdr:colOff>
      <xdr:row>13</xdr:row>
      <xdr:rowOff>45726</xdr:rowOff>
    </xdr:from>
    <xdr:to>
      <xdr:col>24</xdr:col>
      <xdr:colOff>403860</xdr:colOff>
      <xdr:row>32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127635</xdr:colOff>
      <xdr:row>29</xdr:row>
      <xdr:rowOff>55251</xdr:rowOff>
    </xdr:from>
    <xdr:to>
      <xdr:col>21</xdr:col>
      <xdr:colOff>38100</xdr:colOff>
      <xdr:row>42</xdr:row>
      <xdr:rowOff>91440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154305</xdr:colOff>
      <xdr:row>0</xdr:row>
      <xdr:rowOff>1</xdr:rowOff>
    </xdr:from>
    <xdr:to>
      <xdr:col>37</xdr:col>
      <xdr:colOff>152400</xdr:colOff>
      <xdr:row>13</xdr:row>
      <xdr:rowOff>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7620</xdr:colOff>
      <xdr:row>41</xdr:row>
      <xdr:rowOff>15246</xdr:rowOff>
    </xdr:from>
    <xdr:to>
      <xdr:col>13</xdr:col>
      <xdr:colOff>304800</xdr:colOff>
      <xdr:row>58</xdr:row>
      <xdr:rowOff>160020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236220</xdr:colOff>
      <xdr:row>14</xdr:row>
      <xdr:rowOff>83826</xdr:rowOff>
    </xdr:from>
    <xdr:to>
      <xdr:col>15</xdr:col>
      <xdr:colOff>243840</xdr:colOff>
      <xdr:row>27</xdr:row>
      <xdr:rowOff>137160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381000</xdr:colOff>
      <xdr:row>42</xdr:row>
      <xdr:rowOff>152406</xdr:rowOff>
    </xdr:from>
    <xdr:to>
      <xdr:col>24</xdr:col>
      <xdr:colOff>464820</xdr:colOff>
      <xdr:row>57</xdr:row>
      <xdr:rowOff>152406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</xdr:colOff>
      <xdr:row>10</xdr:row>
      <xdr:rowOff>60960</xdr:rowOff>
    </xdr:from>
    <xdr:to>
      <xdr:col>15</xdr:col>
      <xdr:colOff>53340</xdr:colOff>
      <xdr:row>24</xdr:row>
      <xdr:rowOff>106680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7"/>
  <sheetViews>
    <sheetView topLeftCell="AC26" zoomScale="80" zoomScaleNormal="80" workbookViewId="0">
      <selection activeCell="Z58" sqref="Z58"/>
    </sheetView>
  </sheetViews>
  <sheetFormatPr defaultRowHeight="14.4" x14ac:dyDescent="0.3"/>
  <cols>
    <col min="1" max="1" width="15.33203125" customWidth="1"/>
    <col min="3" max="3" width="9" customWidth="1"/>
    <col min="4" max="4" width="10.88671875" style="1" customWidth="1"/>
    <col min="5" max="5" width="6.44140625" style="1" customWidth="1"/>
    <col min="6" max="7" width="6.33203125" style="1" customWidth="1"/>
    <col min="8" max="8" width="9.109375" style="1" bestFit="1" customWidth="1"/>
    <col min="9" max="9" width="8.5546875" style="1" bestFit="1" customWidth="1"/>
    <col min="10" max="10" width="8.44140625" style="1" customWidth="1"/>
    <col min="11" max="11" width="12" style="1" customWidth="1"/>
    <col min="12" max="12" width="8.44140625" style="1" customWidth="1"/>
    <col min="13" max="13" width="11" style="1" customWidth="1"/>
    <col min="14" max="14" width="6.6640625" style="1" customWidth="1"/>
    <col min="15" max="15" width="7.88671875" style="1" customWidth="1"/>
    <col min="16" max="16" width="11.5546875" style="1" customWidth="1"/>
    <col min="17" max="17" width="8.5546875" style="1" customWidth="1"/>
    <col min="18" max="18" width="8.33203125" style="1" customWidth="1"/>
    <col min="19" max="19" width="7.6640625" style="1" customWidth="1"/>
    <col min="20" max="20" width="10.6640625" style="1" customWidth="1"/>
    <col min="21" max="21" width="7.6640625" customWidth="1"/>
    <col min="22" max="22" width="9.6640625" customWidth="1"/>
    <col min="24" max="24" width="9.88671875" bestFit="1" customWidth="1"/>
    <col min="25" max="25" width="10.6640625" customWidth="1"/>
    <col min="26" max="26" width="8.6640625" customWidth="1"/>
    <col min="27" max="27" width="7.33203125" customWidth="1"/>
    <col min="28" max="28" width="9.88671875" customWidth="1"/>
    <col min="29" max="29" width="9.109375" customWidth="1"/>
    <col min="30" max="30" width="8.44140625" customWidth="1"/>
    <col min="31" max="31" width="7.44140625" customWidth="1"/>
    <col min="32" max="32" width="10" customWidth="1"/>
    <col min="33" max="33" width="7.44140625" customWidth="1"/>
    <col min="34" max="34" width="9.6640625" customWidth="1"/>
    <col min="35" max="36" width="11.5546875" customWidth="1"/>
    <col min="37" max="37" width="8.6640625" customWidth="1"/>
    <col min="38" max="38" width="11.5546875" bestFit="1" customWidth="1"/>
    <col min="39" max="39" width="9.6640625" customWidth="1"/>
    <col min="44" max="44" width="11.33203125" customWidth="1"/>
    <col min="45" max="45" width="12.109375" customWidth="1"/>
    <col min="46" max="46" width="13.109375" bestFit="1" customWidth="1"/>
    <col min="47" max="47" width="12" bestFit="1" customWidth="1"/>
    <col min="48" max="48" width="10.44140625" bestFit="1" customWidth="1"/>
    <col min="49" max="49" width="10.33203125" customWidth="1"/>
    <col min="50" max="50" width="9.33203125" bestFit="1" customWidth="1"/>
    <col min="51" max="51" width="10.33203125" bestFit="1" customWidth="1"/>
  </cols>
  <sheetData>
    <row r="1" spans="1:51" ht="86.4" x14ac:dyDescent="0.3">
      <c r="A1" t="s">
        <v>221</v>
      </c>
      <c r="B1" t="s">
        <v>220</v>
      </c>
      <c r="C1" s="223" t="s">
        <v>50</v>
      </c>
      <c r="D1" s="224" t="s">
        <v>0</v>
      </c>
      <c r="E1" s="224" t="s">
        <v>1</v>
      </c>
      <c r="F1" s="224" t="s">
        <v>10</v>
      </c>
      <c r="G1" s="224" t="s">
        <v>11</v>
      </c>
      <c r="H1" s="224" t="s">
        <v>23</v>
      </c>
      <c r="I1" s="225" t="s">
        <v>110</v>
      </c>
      <c r="J1" s="189"/>
      <c r="K1" s="4" t="s">
        <v>12</v>
      </c>
      <c r="L1" s="4" t="s">
        <v>7</v>
      </c>
      <c r="M1" s="4" t="s">
        <v>61</v>
      </c>
      <c r="N1" s="4" t="s">
        <v>24</v>
      </c>
      <c r="O1" s="4" t="s">
        <v>115</v>
      </c>
      <c r="P1" s="4" t="s">
        <v>25</v>
      </c>
      <c r="Q1" s="4" t="s">
        <v>136</v>
      </c>
      <c r="R1" s="4" t="s">
        <v>26</v>
      </c>
      <c r="S1" s="4" t="s">
        <v>100</v>
      </c>
      <c r="T1" s="4" t="s">
        <v>7</v>
      </c>
      <c r="U1" s="4" t="str">
        <f t="shared" ref="U1:U16" si="0">K1</f>
        <v>Charger Pwr, W</v>
      </c>
      <c r="V1" s="4" t="s">
        <v>170</v>
      </c>
      <c r="W1" s="4" t="s">
        <v>137</v>
      </c>
      <c r="X1" s="4" t="s">
        <v>149</v>
      </c>
      <c r="Y1" s="4" t="s">
        <v>46</v>
      </c>
      <c r="Z1" s="4" t="s">
        <v>157</v>
      </c>
      <c r="AA1" s="4" t="s">
        <v>259</v>
      </c>
      <c r="AB1" s="4" t="s">
        <v>260</v>
      </c>
      <c r="AC1" s="4" t="s">
        <v>165</v>
      </c>
      <c r="AD1" s="4" t="s">
        <v>166</v>
      </c>
      <c r="AE1" s="4" t="s">
        <v>167</v>
      </c>
      <c r="AF1" s="4" t="s">
        <v>213</v>
      </c>
      <c r="AG1" s="4" t="s">
        <v>172</v>
      </c>
      <c r="AH1" s="4" t="s">
        <v>66</v>
      </c>
      <c r="AI1" s="4" t="s">
        <v>63</v>
      </c>
      <c r="AJ1" s="4" t="s">
        <v>67</v>
      </c>
      <c r="AK1" s="4" t="s">
        <v>64</v>
      </c>
      <c r="AL1" s="4" t="s">
        <v>107</v>
      </c>
      <c r="AM1" s="4" t="s">
        <v>108</v>
      </c>
      <c r="AN1" s="4" t="s">
        <v>101</v>
      </c>
      <c r="AO1" s="4" t="s">
        <v>102</v>
      </c>
      <c r="AP1" s="4" t="s">
        <v>85</v>
      </c>
      <c r="AQ1" s="4" t="s">
        <v>138</v>
      </c>
      <c r="AR1" s="4" t="s">
        <v>84</v>
      </c>
      <c r="AS1" s="4" t="s">
        <v>81</v>
      </c>
      <c r="AT1" s="4" t="s">
        <v>105</v>
      </c>
      <c r="AU1" s="4" t="s">
        <v>185</v>
      </c>
      <c r="AV1" t="str">
        <f>E1</f>
        <v>v4, vdc</v>
      </c>
      <c r="AX1" s="4"/>
      <c r="AY1" s="4"/>
    </row>
    <row r="2" spans="1:51" x14ac:dyDescent="0.3">
      <c r="A2" t="s">
        <v>222</v>
      </c>
      <c r="B2" t="s">
        <v>201</v>
      </c>
      <c r="C2" s="220">
        <f t="shared" ref="C2:C16" si="1">D2/180+1</f>
        <v>1.0363019656513845</v>
      </c>
      <c r="D2" s="262">
        <f>EXP((0-$Q$44)/$R$44)</f>
        <v>6.5343538172492233</v>
      </c>
      <c r="E2" s="109">
        <v>3.2000000000000002E-3</v>
      </c>
      <c r="F2" s="109">
        <v>12.24</v>
      </c>
      <c r="G2" s="109">
        <v>1.9E-2</v>
      </c>
      <c r="H2" s="148">
        <v>1.0000000000000001E+32</v>
      </c>
      <c r="I2" s="191">
        <v>1.0000000000000001E+32</v>
      </c>
      <c r="J2" s="189"/>
      <c r="K2" s="2">
        <f t="shared" ref="K2:K16" si="2">F2*G2</f>
        <v>0.23255999999999999</v>
      </c>
      <c r="L2" s="229">
        <f t="shared" ref="L2:L16" si="3">D2</f>
        <v>6.5343538172492233</v>
      </c>
      <c r="M2" s="234">
        <f t="shared" ref="M2:M16" si="4">LN(L2)</f>
        <v>1.8770734618886942</v>
      </c>
      <c r="N2" s="3">
        <f t="shared" ref="N2:O16" si="5">1/H2/0.000001</f>
        <v>9.999999999999999E-27</v>
      </c>
      <c r="O2" s="3">
        <f t="shared" si="5"/>
        <v>9.999999999999999E-27</v>
      </c>
      <c r="P2" s="3">
        <f t="shared" ref="P2:Q16" si="6">N2*60/$C$28</f>
        <v>5.9999999999999995E-25</v>
      </c>
      <c r="Q2" s="4">
        <v>0</v>
      </c>
      <c r="R2" s="3">
        <f t="shared" ref="R2:S16" si="7">P2/$Q$33</f>
        <v>1.3020833333333332E-27</v>
      </c>
      <c r="S2" s="3">
        <f t="shared" si="7"/>
        <v>0</v>
      </c>
      <c r="T2" s="3">
        <f t="shared" ref="T2:T16" si="8">L2</f>
        <v>6.5343538172492233</v>
      </c>
      <c r="U2" s="158">
        <f t="shared" si="0"/>
        <v>0.23255999999999999</v>
      </c>
      <c r="V2" s="1">
        <f>($U2-$U$2)</f>
        <v>0</v>
      </c>
      <c r="W2" s="234">
        <f>($U2-$U$2)*0.001341022</f>
        <v>0</v>
      </c>
      <c r="X2" s="227">
        <v>0</v>
      </c>
      <c r="Y2" s="227">
        <v>0</v>
      </c>
      <c r="Z2" s="228">
        <f t="shared" ref="Z2:Z15" si="9">$Q$40*(P2/$Q$33/100)^3</f>
        <v>9.76843480821773E-87</v>
      </c>
      <c r="AA2" s="229">
        <f t="shared" ref="AA2:AA16" si="10">SQRT(Z2^3/4/$Q$30/$Q$36)</f>
        <v>9.469612348787209E-129</v>
      </c>
      <c r="AB2" s="1"/>
      <c r="AC2" s="158">
        <f t="shared" ref="AC2:AC16" si="11">SQRT(Z2/$Q$36/$Q$30)</f>
        <v>1.9388187636407961E-42</v>
      </c>
      <c r="AD2" s="175">
        <f t="shared" ref="AD2:AD9" si="12">AC2*1/1.6/1000*3600</f>
        <v>4.3623422181917907E-42</v>
      </c>
      <c r="AE2" s="4">
        <f t="shared" ref="AE2:AE16" si="13">Q2/60*PI()*$C$42/1000</f>
        <v>0</v>
      </c>
      <c r="AF2" s="158">
        <f>AE2/AC2</f>
        <v>0</v>
      </c>
      <c r="AH2" s="228">
        <f t="shared" ref="AH2:AH16" si="14">D2/$Q$34*$Q$26</f>
        <v>0.18150982825692288</v>
      </c>
      <c r="AI2" s="228">
        <f t="shared" ref="AI2:AI16" si="15">AH2/$Q$26*$Q$34</f>
        <v>6.5343538172492242</v>
      </c>
      <c r="AJ2" s="229">
        <f>MAX(($Q$44+$R$44*LN($AI2)),IF($AI2&gt;$Q$45,($Q$46+$R$46*$AI2+$S$46*$AI2*$AI2),0))</f>
        <v>0</v>
      </c>
      <c r="AK2" s="229">
        <f t="shared" ref="AK2:AK16" si="16">MAX(($Q$44+$R$44*LN(AI2))/$Q$33,0)</f>
        <v>0</v>
      </c>
      <c r="AL2" s="229">
        <f t="shared" ref="AL2:AL16" si="17">($Q$47+$R$47*AK2*$Q$33)/$Q$33</f>
        <v>-12.434326434609686</v>
      </c>
      <c r="AM2" s="229">
        <f t="shared" ref="AM2:AM16" si="18">($Q$48+$R$48*AL2*$Q$33)/$Q$33</f>
        <v>3.7543582421505226E-2</v>
      </c>
      <c r="AN2" s="1"/>
      <c r="AO2" s="1">
        <f t="shared" ref="AO2:AO16" si="19">MAX($Q$47+$R$47*AJ2, 0)</f>
        <v>0</v>
      </c>
      <c r="AP2" s="227"/>
      <c r="AQ2" s="227"/>
      <c r="AR2" s="227"/>
      <c r="AS2" s="1"/>
      <c r="AT2" s="227"/>
      <c r="AU2" s="1"/>
      <c r="AV2">
        <f t="shared" ref="AV2:AV16" si="20">E2</f>
        <v>3.2000000000000002E-3</v>
      </c>
    </row>
    <row r="3" spans="1:51" ht="15" customHeight="1" x14ac:dyDescent="0.3">
      <c r="A3" t="s">
        <v>223</v>
      </c>
      <c r="B3" t="s">
        <v>201</v>
      </c>
      <c r="C3" s="220">
        <f t="shared" si="1"/>
        <v>1.05</v>
      </c>
      <c r="D3" s="73">
        <v>9</v>
      </c>
      <c r="E3" s="109">
        <v>3.0000000000000001E-3</v>
      </c>
      <c r="F3" s="73">
        <v>12.23</v>
      </c>
      <c r="G3" s="106">
        <v>0.27700000000000002</v>
      </c>
      <c r="H3" s="73">
        <v>8000</v>
      </c>
      <c r="I3" s="191">
        <v>1.0000000000000001E+32</v>
      </c>
      <c r="J3" s="61"/>
      <c r="K3" s="2">
        <f t="shared" si="2"/>
        <v>3.3877100000000002</v>
      </c>
      <c r="L3" s="1">
        <f t="shared" si="3"/>
        <v>9</v>
      </c>
      <c r="M3" s="234">
        <f t="shared" si="4"/>
        <v>2.1972245773362196</v>
      </c>
      <c r="N3" s="3">
        <f t="shared" si="5"/>
        <v>125.00000000000001</v>
      </c>
      <c r="O3" s="3">
        <f t="shared" si="5"/>
        <v>9.999999999999999E-27</v>
      </c>
      <c r="P3" s="3">
        <f t="shared" si="6"/>
        <v>7500.0000000000009</v>
      </c>
      <c r="Q3" s="3">
        <f t="shared" si="6"/>
        <v>5.9999999999999995E-25</v>
      </c>
      <c r="R3" s="3">
        <f t="shared" si="7"/>
        <v>16.276041666666668</v>
      </c>
      <c r="S3" s="3">
        <f t="shared" si="7"/>
        <v>1.3020833333333332E-27</v>
      </c>
      <c r="T3" s="3">
        <f>L3</f>
        <v>9</v>
      </c>
      <c r="U3" s="158">
        <f>K3</f>
        <v>3.3877100000000002</v>
      </c>
      <c r="V3" s="1">
        <f t="shared" ref="V3:V16" si="21">($U3-$U$2)</f>
        <v>3.1551500000000003</v>
      </c>
      <c r="W3" s="234">
        <f t="shared" ref="W3:W16" si="22">($U3-$U$2)*0.001341022</f>
        <v>4.2311255633000009E-3</v>
      </c>
      <c r="X3" s="230">
        <f>$W3/$P3*5252</f>
        <v>2.9629161944602139E-3</v>
      </c>
      <c r="Y3" s="230">
        <f>X3-$X$3</f>
        <v>0</v>
      </c>
      <c r="Z3" s="228">
        <f t="shared" si="9"/>
        <v>1.9078974234800265E-2</v>
      </c>
      <c r="AA3" s="229">
        <f t="shared" si="10"/>
        <v>2.584801871638143E-2</v>
      </c>
      <c r="AB3" s="2">
        <f>AA3/U3*100</f>
        <v>0.76299384293169803</v>
      </c>
      <c r="AC3" s="158">
        <f t="shared" si="11"/>
        <v>2.7095815947205746</v>
      </c>
      <c r="AD3" s="175">
        <f t="shared" si="12"/>
        <v>6.096558588121292</v>
      </c>
      <c r="AE3" s="4">
        <f t="shared" si="13"/>
        <v>1.7278759594743859E-27</v>
      </c>
      <c r="AF3" s="158">
        <f t="shared" ref="AF3:AF16" si="23">AE3/AC3</f>
        <v>6.3769106006662739E-28</v>
      </c>
      <c r="AH3" s="228">
        <f t="shared" si="14"/>
        <v>0.25</v>
      </c>
      <c r="AI3" s="228">
        <f t="shared" si="15"/>
        <v>9</v>
      </c>
      <c r="AJ3" s="229">
        <f t="shared" ref="AJ3:AJ16" si="24">MAX(($Q$44+$R$44*LN($AI3)),IF($AI3&gt;$Q$45,($Q$46+$R$46*$AI3+$S$46*$AI3*$AI3),0))</f>
        <v>3927.2847947976479</v>
      </c>
      <c r="AK3" s="229">
        <f t="shared" si="16"/>
        <v>8.5227534609323961</v>
      </c>
      <c r="AL3" s="229">
        <f t="shared" si="17"/>
        <v>-4.134691505199557</v>
      </c>
      <c r="AM3" s="229">
        <f t="shared" si="18"/>
        <v>8.554831216042416</v>
      </c>
      <c r="AN3" s="1"/>
      <c r="AO3" s="1">
        <f t="shared" si="19"/>
        <v>0</v>
      </c>
      <c r="AP3" s="227">
        <f t="shared" ref="AP3:AP16" si="25">MAX($J$50+$AJ3*($K$50+$AJ3*$L$50), 0)</f>
        <v>0</v>
      </c>
      <c r="AQ3" s="227">
        <f>AJ3*AP3/5252</f>
        <v>0</v>
      </c>
      <c r="AR3" s="231">
        <f t="shared" ref="AR3:AR16" si="26">MAX($K$50+$L$50*2*AJ3,1E-32)</f>
        <v>2.8431729460970784E-7</v>
      </c>
      <c r="AS3" s="228"/>
      <c r="AT3" s="1"/>
      <c r="AU3" s="228"/>
      <c r="AV3">
        <f t="shared" si="20"/>
        <v>3.0000000000000001E-3</v>
      </c>
      <c r="AX3" s="128"/>
      <c r="AY3" s="96"/>
    </row>
    <row r="4" spans="1:51" ht="15" customHeight="1" x14ac:dyDescent="0.3">
      <c r="A4" t="s">
        <v>224</v>
      </c>
      <c r="B4" t="s">
        <v>234</v>
      </c>
      <c r="C4" s="220">
        <f t="shared" si="1"/>
        <v>1.0777777777777777</v>
      </c>
      <c r="D4" s="73">
        <v>14</v>
      </c>
      <c r="E4" s="109">
        <v>0.35799999999999998</v>
      </c>
      <c r="F4" s="73">
        <v>12.25</v>
      </c>
      <c r="G4" s="106">
        <v>0.52800000000000002</v>
      </c>
      <c r="H4" s="73">
        <v>5540</v>
      </c>
      <c r="I4" s="78">
        <v>13200</v>
      </c>
      <c r="J4" s="61"/>
      <c r="K4" s="2">
        <f t="shared" si="2"/>
        <v>6.468</v>
      </c>
      <c r="L4" s="1">
        <f t="shared" si="3"/>
        <v>14</v>
      </c>
      <c r="M4" s="234">
        <f t="shared" si="4"/>
        <v>2.6390573296152584</v>
      </c>
      <c r="N4" s="3">
        <f t="shared" si="5"/>
        <v>180.50541516245488</v>
      </c>
      <c r="O4" s="3">
        <f t="shared" si="5"/>
        <v>75.757575757575765</v>
      </c>
      <c r="P4" s="3">
        <f t="shared" si="6"/>
        <v>10830.324909747293</v>
      </c>
      <c r="Q4" s="3">
        <f t="shared" si="6"/>
        <v>4545.454545454546</v>
      </c>
      <c r="R4" s="3">
        <f t="shared" si="7"/>
        <v>23.503309265944644</v>
      </c>
      <c r="S4" s="3">
        <f t="shared" si="7"/>
        <v>9.8642676767676782</v>
      </c>
      <c r="T4" s="3">
        <f t="shared" si="8"/>
        <v>14</v>
      </c>
      <c r="U4" s="158">
        <f t="shared" si="0"/>
        <v>6.468</v>
      </c>
      <c r="V4" s="229">
        <f t="shared" si="21"/>
        <v>6.2354399999999996</v>
      </c>
      <c r="W4" s="234">
        <f t="shared" si="22"/>
        <v>8.3618622196799993E-3</v>
      </c>
      <c r="X4" s="230">
        <f t="shared" ref="X4:X16" si="27">$W4/$P4*5252</f>
        <v>4.0549568682131136E-3</v>
      </c>
      <c r="Y4" s="230">
        <f t="shared" ref="Y4:Y16" si="28">X4-$X$3</f>
        <v>1.0920406737528997E-3</v>
      </c>
      <c r="Z4" s="228">
        <f t="shared" si="9"/>
        <v>5.7450748105172637E-2</v>
      </c>
      <c r="AA4" s="229">
        <f t="shared" si="10"/>
        <v>0.13506358084086184</v>
      </c>
      <c r="AB4" s="2">
        <f t="shared" ref="AB4:AB15" si="29">AA4/U4*100</f>
        <v>2.0881815219675608</v>
      </c>
      <c r="AC4" s="158">
        <f t="shared" si="11"/>
        <v>4.7018911083144355</v>
      </c>
      <c r="AD4" s="175">
        <f t="shared" si="12"/>
        <v>10.57925499370748</v>
      </c>
      <c r="AE4" s="175">
        <f t="shared" si="13"/>
        <v>13.089969389957473</v>
      </c>
      <c r="AF4" s="158">
        <f t="shared" si="23"/>
        <v>2.7839796984686127</v>
      </c>
      <c r="AG4" s="151"/>
      <c r="AH4" s="228">
        <f t="shared" si="14"/>
        <v>0.3888888888888889</v>
      </c>
      <c r="AI4" s="228">
        <f t="shared" si="15"/>
        <v>14</v>
      </c>
      <c r="AJ4" s="229">
        <f t="shared" si="24"/>
        <v>9347.2348313405455</v>
      </c>
      <c r="AK4" s="229">
        <f t="shared" si="16"/>
        <v>20.284797811068891</v>
      </c>
      <c r="AL4" s="229">
        <f t="shared" si="17"/>
        <v>7.319432397028649</v>
      </c>
      <c r="AM4" s="229">
        <f t="shared" si="18"/>
        <v>20.309332311109692</v>
      </c>
      <c r="AN4" s="2">
        <f t="shared" ref="AN4:AN16" si="30">AO4/$Q$33</f>
        <v>7.319432397028649</v>
      </c>
      <c r="AO4" s="3">
        <f t="shared" si="19"/>
        <v>3372.7944485508015</v>
      </c>
      <c r="AP4" s="227">
        <f t="shared" si="25"/>
        <v>3.6172316430941242E-4</v>
      </c>
      <c r="AQ4" s="227">
        <f t="shared" ref="AQ4:AQ16" si="31">AJ4*AP4/5252</f>
        <v>6.4377596358257026E-4</v>
      </c>
      <c r="AR4" s="231">
        <f t="shared" si="26"/>
        <v>3.8149921731695887E-7</v>
      </c>
      <c r="AS4" s="228">
        <f t="shared" ref="AS4:AS16" si="32">$Q$38/AR4</f>
        <v>9.8104572187631023E-2</v>
      </c>
      <c r="AT4" s="1"/>
      <c r="AU4" s="228"/>
      <c r="AV4">
        <f t="shared" si="20"/>
        <v>0.35799999999999998</v>
      </c>
      <c r="AX4" s="127"/>
      <c r="AY4" s="96"/>
    </row>
    <row r="5" spans="1:51" ht="13.95" customHeight="1" x14ac:dyDescent="0.3">
      <c r="A5" t="s">
        <v>225</v>
      </c>
      <c r="B5" s="176">
        <v>16</v>
      </c>
      <c r="C5" s="220">
        <f t="shared" si="1"/>
        <v>1.0944444444444446</v>
      </c>
      <c r="D5" s="73">
        <v>17</v>
      </c>
      <c r="E5" s="73">
        <v>0.46899999999999997</v>
      </c>
      <c r="F5" s="73">
        <v>12.24</v>
      </c>
      <c r="G5" s="73">
        <v>0.65500000000000003</v>
      </c>
      <c r="H5" s="73">
        <v>4900</v>
      </c>
      <c r="I5" s="78">
        <v>10000</v>
      </c>
      <c r="J5" s="61"/>
      <c r="K5" s="2">
        <f t="shared" si="2"/>
        <v>8.0172000000000008</v>
      </c>
      <c r="L5" s="1">
        <f t="shared" si="3"/>
        <v>17</v>
      </c>
      <c r="M5" s="234">
        <f t="shared" si="4"/>
        <v>2.8332133440562162</v>
      </c>
      <c r="N5" s="3">
        <f t="shared" si="5"/>
        <v>204.08163265306123</v>
      </c>
      <c r="O5" s="3">
        <f t="shared" si="5"/>
        <v>100.00000000000001</v>
      </c>
      <c r="P5" s="3">
        <f t="shared" si="6"/>
        <v>12244.897959183674</v>
      </c>
      <c r="Q5" s="3">
        <f t="shared" si="6"/>
        <v>6000.0000000000009</v>
      </c>
      <c r="R5" s="3">
        <f t="shared" si="7"/>
        <v>26.573129251700681</v>
      </c>
      <c r="S5" s="3">
        <f t="shared" si="7"/>
        <v>13.020833333333336</v>
      </c>
      <c r="T5" s="3">
        <f t="shared" si="8"/>
        <v>17</v>
      </c>
      <c r="U5" s="158">
        <f t="shared" si="0"/>
        <v>8.0172000000000008</v>
      </c>
      <c r="V5" s="229">
        <f t="shared" si="21"/>
        <v>7.7846400000000004</v>
      </c>
      <c r="W5" s="234">
        <f t="shared" si="22"/>
        <v>1.0439373502080001E-2</v>
      </c>
      <c r="X5" s="230">
        <f t="shared" si="27"/>
        <v>4.477586486688806E-3</v>
      </c>
      <c r="Y5" s="230">
        <f t="shared" si="28"/>
        <v>1.5146702922285921E-3</v>
      </c>
      <c r="Z5" s="228">
        <f t="shared" si="9"/>
        <v>8.3030325869473912E-2</v>
      </c>
      <c r="AA5" s="229">
        <f t="shared" si="10"/>
        <v>0.23466582178855083</v>
      </c>
      <c r="AB5" s="2">
        <f t="shared" si="29"/>
        <v>2.9270296585909144</v>
      </c>
      <c r="AC5" s="158">
        <f t="shared" si="11"/>
        <v>5.6525328386029061</v>
      </c>
      <c r="AD5" s="175">
        <f t="shared" si="12"/>
        <v>12.718198886856539</v>
      </c>
      <c r="AE5" s="175">
        <f t="shared" si="13"/>
        <v>17.278759594743867</v>
      </c>
      <c r="AF5" s="158">
        <f t="shared" si="23"/>
        <v>3.056817198255239</v>
      </c>
      <c r="AG5" s="151"/>
      <c r="AH5" s="228">
        <f t="shared" si="14"/>
        <v>0.47222222222222221</v>
      </c>
      <c r="AI5" s="228">
        <f t="shared" si="15"/>
        <v>17</v>
      </c>
      <c r="AJ5" s="229">
        <f t="shared" si="24"/>
        <v>11728.941239786483</v>
      </c>
      <c r="AK5" s="229">
        <f t="shared" si="16"/>
        <v>25.453431509953305</v>
      </c>
      <c r="AL5" s="229">
        <f t="shared" si="17"/>
        <v>12.352755604279363</v>
      </c>
      <c r="AM5" s="229">
        <f t="shared" si="18"/>
        <v>25.474651252696017</v>
      </c>
      <c r="AN5" s="2">
        <f t="shared" si="30"/>
        <v>12.352755604279363</v>
      </c>
      <c r="AO5" s="3">
        <f t="shared" si="19"/>
        <v>5692.1497824519302</v>
      </c>
      <c r="AP5" s="227">
        <f t="shared" si="25"/>
        <v>1.3211976463345029E-3</v>
      </c>
      <c r="AQ5" s="227">
        <f t="shared" si="31"/>
        <v>2.9505425666415822E-3</v>
      </c>
      <c r="AR5" s="231">
        <f t="shared" si="26"/>
        <v>4.2420418812598741E-7</v>
      </c>
      <c r="AS5" s="228">
        <f t="shared" si="32"/>
        <v>8.8228307386914978E-2</v>
      </c>
      <c r="AT5" s="232"/>
      <c r="AU5" s="165"/>
      <c r="AV5">
        <f t="shared" si="20"/>
        <v>0.46899999999999997</v>
      </c>
      <c r="AX5" s="127"/>
      <c r="AY5" s="96"/>
    </row>
    <row r="6" spans="1:51" ht="13.95" customHeight="1" x14ac:dyDescent="0.3">
      <c r="A6" t="s">
        <v>226</v>
      </c>
      <c r="B6" s="176">
        <v>20</v>
      </c>
      <c r="C6" s="220">
        <f t="shared" si="1"/>
        <v>1.1166666666666667</v>
      </c>
      <c r="D6" s="73">
        <v>21</v>
      </c>
      <c r="E6" s="73">
        <v>0.63500000000000001</v>
      </c>
      <c r="F6" s="73">
        <v>12.24</v>
      </c>
      <c r="G6" s="73">
        <v>0.877</v>
      </c>
      <c r="H6" s="73">
        <v>4180</v>
      </c>
      <c r="I6" s="78">
        <v>7500</v>
      </c>
      <c r="J6" s="61"/>
      <c r="K6" s="2">
        <f t="shared" si="2"/>
        <v>10.73448</v>
      </c>
      <c r="L6" s="1">
        <f t="shared" si="3"/>
        <v>21</v>
      </c>
      <c r="M6" s="234">
        <f t="shared" si="4"/>
        <v>3.044522437723423</v>
      </c>
      <c r="N6" s="3">
        <f t="shared" si="5"/>
        <v>239.23444976076556</v>
      </c>
      <c r="O6" s="3">
        <f t="shared" si="5"/>
        <v>133.33333333333334</v>
      </c>
      <c r="P6" s="3">
        <f t="shared" si="6"/>
        <v>14354.066985645934</v>
      </c>
      <c r="Q6" s="3">
        <f t="shared" si="6"/>
        <v>8000.0000000000009</v>
      </c>
      <c r="R6" s="3">
        <f t="shared" si="7"/>
        <v>31.150318979266348</v>
      </c>
      <c r="S6" s="3">
        <f t="shared" si="7"/>
        <v>17.361111111111114</v>
      </c>
      <c r="T6" s="3">
        <f t="shared" si="8"/>
        <v>21</v>
      </c>
      <c r="U6" s="158">
        <f t="shared" si="0"/>
        <v>10.73448</v>
      </c>
      <c r="V6" s="229">
        <f t="shared" si="21"/>
        <v>10.50192</v>
      </c>
      <c r="W6" s="234">
        <f t="shared" si="22"/>
        <v>1.4083305762240001E-2</v>
      </c>
      <c r="X6" s="230">
        <f t="shared" si="27"/>
        <v>5.1529313564754849E-3</v>
      </c>
      <c r="Y6" s="230">
        <f t="shared" si="28"/>
        <v>2.190015162015271E-3</v>
      </c>
      <c r="Z6" s="228">
        <f t="shared" si="9"/>
        <v>0.13375072264645263</v>
      </c>
      <c r="AA6" s="229">
        <f t="shared" si="10"/>
        <v>0.47977645696176557</v>
      </c>
      <c r="AB6" s="2">
        <f t="shared" si="29"/>
        <v>4.4694895044917464</v>
      </c>
      <c r="AC6" s="158">
        <f t="shared" si="11"/>
        <v>7.1741886319369401</v>
      </c>
      <c r="AD6" s="175">
        <f t="shared" si="12"/>
        <v>16.141924421858114</v>
      </c>
      <c r="AE6" s="175">
        <f t="shared" si="13"/>
        <v>23.038346126325152</v>
      </c>
      <c r="AF6" s="158">
        <f t="shared" si="23"/>
        <v>3.21128246109485</v>
      </c>
      <c r="AG6" s="151"/>
      <c r="AH6" s="228">
        <f t="shared" si="14"/>
        <v>0.58333333333333337</v>
      </c>
      <c r="AI6" s="228">
        <f t="shared" si="15"/>
        <v>21</v>
      </c>
      <c r="AJ6" s="229">
        <f t="shared" si="24"/>
        <v>14321.063992198735</v>
      </c>
      <c r="AK6" s="229">
        <f t="shared" si="16"/>
        <v>31.078697899736838</v>
      </c>
      <c r="AL6" s="229">
        <f t="shared" si="17"/>
        <v>17.830757241883529</v>
      </c>
      <c r="AM6" s="229">
        <f t="shared" si="18"/>
        <v>31.096310036697151</v>
      </c>
      <c r="AN6" s="2">
        <f t="shared" si="30"/>
        <v>17.830757241883521</v>
      </c>
      <c r="AO6" s="3">
        <f t="shared" si="19"/>
        <v>8216.4129370599276</v>
      </c>
      <c r="AP6" s="227">
        <f t="shared" si="25"/>
        <v>2.4810250839709625E-3</v>
      </c>
      <c r="AQ6" s="227">
        <f t="shared" si="31"/>
        <v>6.765216868583091E-3</v>
      </c>
      <c r="AR6" s="231">
        <f t="shared" si="26"/>
        <v>4.7068201011220504E-7</v>
      </c>
      <c r="AS6" s="228">
        <f t="shared" si="32"/>
        <v>7.951614189774156E-2</v>
      </c>
      <c r="AT6" s="232">
        <f t="shared" ref="AT6:AT16" si="33">$Q$49*$Q$30*$Q$39^2*$Q$36*PI()/240*($AC6-$Q$51)/$Q$50*$Q$37</f>
        <v>-8.7743819089398676E-8</v>
      </c>
      <c r="AU6" s="165">
        <f t="shared" ref="AU6:AU16" si="34">-$Q$38/AT6</f>
        <v>0.42654648376615151</v>
      </c>
      <c r="AV6">
        <f t="shared" si="20"/>
        <v>0.63500000000000001</v>
      </c>
      <c r="AX6" s="127"/>
      <c r="AY6" s="96"/>
    </row>
    <row r="7" spans="1:51" ht="13.95" customHeight="1" x14ac:dyDescent="0.3">
      <c r="A7" t="s">
        <v>227</v>
      </c>
      <c r="B7" s="176">
        <v>25</v>
      </c>
      <c r="C7" s="220">
        <f t="shared" si="1"/>
        <v>1.1499999999999999</v>
      </c>
      <c r="D7" s="73">
        <v>27</v>
      </c>
      <c r="E7" s="73">
        <v>0.82599999999999996</v>
      </c>
      <c r="F7" s="73">
        <v>12.23</v>
      </c>
      <c r="G7" s="73">
        <v>1.23</v>
      </c>
      <c r="H7" s="73">
        <v>3540</v>
      </c>
      <c r="I7" s="78">
        <v>5580</v>
      </c>
      <c r="J7" s="61"/>
      <c r="K7" s="2">
        <f t="shared" si="2"/>
        <v>15.042899999999999</v>
      </c>
      <c r="L7" s="1">
        <f t="shared" si="3"/>
        <v>27</v>
      </c>
      <c r="M7" s="234">
        <f t="shared" si="4"/>
        <v>3.2958368660043291</v>
      </c>
      <c r="N7" s="3">
        <f t="shared" si="5"/>
        <v>282.4858757062147</v>
      </c>
      <c r="O7" s="3">
        <f t="shared" si="5"/>
        <v>179.2114695340502</v>
      </c>
      <c r="P7" s="3">
        <f t="shared" si="6"/>
        <v>16949.152542372882</v>
      </c>
      <c r="Q7" s="3">
        <f t="shared" si="6"/>
        <v>10752.688172043012</v>
      </c>
      <c r="R7" s="3">
        <f t="shared" si="7"/>
        <v>36.78201506591337</v>
      </c>
      <c r="S7" s="3">
        <f t="shared" si="7"/>
        <v>23.33482676224612</v>
      </c>
      <c r="T7" s="3">
        <f t="shared" si="8"/>
        <v>27</v>
      </c>
      <c r="U7" s="158">
        <f t="shared" si="0"/>
        <v>15.042899999999999</v>
      </c>
      <c r="V7" s="229">
        <f t="shared" si="21"/>
        <v>14.81034</v>
      </c>
      <c r="W7" s="234">
        <f t="shared" si="22"/>
        <v>1.9860991767480001E-2</v>
      </c>
      <c r="X7" s="230">
        <f t="shared" si="27"/>
        <v>6.1542857970054926E-3</v>
      </c>
      <c r="Y7" s="230">
        <f t="shared" si="28"/>
        <v>3.1913696025452788E-3</v>
      </c>
      <c r="Z7" s="228">
        <f t="shared" si="9"/>
        <v>0.22019892600134502</v>
      </c>
      <c r="AA7" s="229">
        <f t="shared" si="10"/>
        <v>1.0134854585355983</v>
      </c>
      <c r="AB7" s="2">
        <f t="shared" si="29"/>
        <v>6.737301042588852</v>
      </c>
      <c r="AC7" s="158">
        <f t="shared" si="11"/>
        <v>9.2051807603222162</v>
      </c>
      <c r="AD7" s="175">
        <f t="shared" si="12"/>
        <v>20.711656710724984</v>
      </c>
      <c r="AE7" s="175">
        <f t="shared" si="13"/>
        <v>30.965518986996173</v>
      </c>
      <c r="AF7" s="158">
        <f t="shared" si="23"/>
        <v>3.363922968299458</v>
      </c>
      <c r="AG7" s="151"/>
      <c r="AH7" s="228">
        <f t="shared" si="14"/>
        <v>0.75</v>
      </c>
      <c r="AI7" s="228">
        <f t="shared" si="15"/>
        <v>27</v>
      </c>
      <c r="AJ7" s="229">
        <f t="shared" si="24"/>
        <v>17403.931067396039</v>
      </c>
      <c r="AK7" s="233">
        <f t="shared" si="16"/>
        <v>37.768947628897656</v>
      </c>
      <c r="AL7" s="233">
        <f t="shared" si="17"/>
        <v>24.345861848997799</v>
      </c>
      <c r="AM7" s="233">
        <f t="shared" si="18"/>
        <v>37.782269163078247</v>
      </c>
      <c r="AN7" s="9">
        <f t="shared" si="30"/>
        <v>24.345861848997799</v>
      </c>
      <c r="AO7" s="10">
        <f t="shared" si="19"/>
        <v>11218.573140018187</v>
      </c>
      <c r="AP7" s="230">
        <f t="shared" si="25"/>
        <v>4.017281083188242E-3</v>
      </c>
      <c r="AQ7" s="230">
        <f t="shared" si="31"/>
        <v>1.3312353969947116E-2</v>
      </c>
      <c r="AR7" s="232">
        <f t="shared" si="26"/>
        <v>5.2595907868268433E-7</v>
      </c>
      <c r="AS7" s="228">
        <f t="shared" si="32"/>
        <v>7.1159181430113211E-2</v>
      </c>
      <c r="AT7" s="232">
        <f t="shared" si="33"/>
        <v>-1.3043642874329863E-7</v>
      </c>
      <c r="AU7" s="165">
        <f t="shared" si="34"/>
        <v>0.28693531297497427</v>
      </c>
      <c r="AV7">
        <f t="shared" si="20"/>
        <v>0.82599999999999996</v>
      </c>
      <c r="AX7" s="127"/>
      <c r="AY7" s="96"/>
    </row>
    <row r="8" spans="1:51" ht="13.95" customHeight="1" x14ac:dyDescent="0.3">
      <c r="A8" t="s">
        <v>228</v>
      </c>
      <c r="B8" s="176">
        <v>36</v>
      </c>
      <c r="C8" s="220">
        <f t="shared" si="1"/>
        <v>1.2333333333333334</v>
      </c>
      <c r="D8" s="73">
        <v>42</v>
      </c>
      <c r="E8" s="73">
        <v>1.2270000000000001</v>
      </c>
      <c r="F8" s="73">
        <v>12.19</v>
      </c>
      <c r="G8" s="73">
        <v>2.41</v>
      </c>
      <c r="H8" s="73">
        <v>2770</v>
      </c>
      <c r="I8" s="78">
        <v>3760</v>
      </c>
      <c r="J8" s="61"/>
      <c r="K8" s="2">
        <f t="shared" si="2"/>
        <v>29.3779</v>
      </c>
      <c r="L8" s="1">
        <f t="shared" si="3"/>
        <v>42</v>
      </c>
      <c r="M8" s="234">
        <f t="shared" si="4"/>
        <v>3.7376696182833684</v>
      </c>
      <c r="N8" s="3">
        <f t="shared" si="5"/>
        <v>361.01083032490976</v>
      </c>
      <c r="O8" s="3">
        <f t="shared" si="5"/>
        <v>265.95744680851067</v>
      </c>
      <c r="P8" s="3">
        <f t="shared" si="6"/>
        <v>21660.649819494585</v>
      </c>
      <c r="Q8" s="3">
        <f t="shared" si="6"/>
        <v>15957.44680851064</v>
      </c>
      <c r="R8" s="3">
        <f t="shared" si="7"/>
        <v>47.006618531889288</v>
      </c>
      <c r="S8" s="3">
        <f t="shared" si="7"/>
        <v>34.629875886524829</v>
      </c>
      <c r="T8" s="3">
        <f t="shared" si="8"/>
        <v>42</v>
      </c>
      <c r="U8" s="158">
        <f t="shared" si="0"/>
        <v>29.3779</v>
      </c>
      <c r="V8" s="229">
        <f t="shared" si="21"/>
        <v>29.145340000000001</v>
      </c>
      <c r="W8" s="234">
        <f t="shared" si="22"/>
        <v>3.9084542137480006E-2</v>
      </c>
      <c r="X8" s="230">
        <f t="shared" si="27"/>
        <v>9.476724706629077E-3</v>
      </c>
      <c r="Y8" s="230">
        <f t="shared" si="28"/>
        <v>6.5138085121688631E-3</v>
      </c>
      <c r="Z8" s="228">
        <f t="shared" si="9"/>
        <v>0.4596059848413811</v>
      </c>
      <c r="AA8" s="229">
        <f t="shared" si="10"/>
        <v>3.0561399649251477</v>
      </c>
      <c r="AB8" s="2">
        <f t="shared" si="29"/>
        <v>10.402853726526224</v>
      </c>
      <c r="AC8" s="158">
        <f t="shared" si="11"/>
        <v>13.298956348359477</v>
      </c>
      <c r="AD8" s="175">
        <f t="shared" si="12"/>
        <v>29.922651783808821</v>
      </c>
      <c r="AE8" s="175">
        <f t="shared" si="13"/>
        <v>45.954147858361345</v>
      </c>
      <c r="AF8" s="158">
        <f t="shared" si="23"/>
        <v>3.4554702380108289</v>
      </c>
      <c r="AG8" s="151"/>
      <c r="AH8" s="228">
        <f t="shared" si="14"/>
        <v>1.1666666666666667</v>
      </c>
      <c r="AI8" s="228">
        <f t="shared" si="15"/>
        <v>42</v>
      </c>
      <c r="AJ8" s="229">
        <f t="shared" si="24"/>
        <v>22823.881103938944</v>
      </c>
      <c r="AK8" s="229">
        <f t="shared" si="16"/>
        <v>49.530991979034162</v>
      </c>
      <c r="AL8" s="229">
        <f t="shared" si="17"/>
        <v>35.799985751226018</v>
      </c>
      <c r="AM8" s="229">
        <f t="shared" si="18"/>
        <v>49.53677025814553</v>
      </c>
      <c r="AN8" s="2">
        <f t="shared" si="30"/>
        <v>35.799985751226018</v>
      </c>
      <c r="AO8" s="3">
        <f t="shared" si="19"/>
        <v>16496.633434164949</v>
      </c>
      <c r="AP8" s="227">
        <f t="shared" si="25"/>
        <v>7.131313593678767E-3</v>
      </c>
      <c r="AQ8" s="227">
        <f t="shared" si="31"/>
        <v>3.0990908906517088E-2</v>
      </c>
      <c r="AR8" s="231">
        <f t="shared" si="26"/>
        <v>6.2314100138993552E-7</v>
      </c>
      <c r="AS8" s="228">
        <f t="shared" si="32"/>
        <v>6.0061554963185916E-2</v>
      </c>
      <c r="AT8" s="232">
        <f t="shared" si="33"/>
        <v>-2.1648991991546389E-7</v>
      </c>
      <c r="AU8" s="165">
        <f t="shared" si="34"/>
        <v>0.1728801854581079</v>
      </c>
      <c r="AV8">
        <f t="shared" si="20"/>
        <v>1.2270000000000001</v>
      </c>
      <c r="AX8" s="127"/>
      <c r="AY8" s="96"/>
    </row>
    <row r="9" spans="1:51" ht="13.95" customHeight="1" x14ac:dyDescent="0.3">
      <c r="A9" t="s">
        <v>229</v>
      </c>
      <c r="B9" s="176">
        <v>45</v>
      </c>
      <c r="C9" s="220">
        <f t="shared" si="1"/>
        <v>1.3722222222222222</v>
      </c>
      <c r="D9" s="73">
        <v>67</v>
      </c>
      <c r="E9" s="73">
        <v>1.631</v>
      </c>
      <c r="F9" s="73">
        <v>12.13</v>
      </c>
      <c r="G9" s="73">
        <v>4.2699999999999996</v>
      </c>
      <c r="H9" s="73">
        <v>2170</v>
      </c>
      <c r="I9" s="78">
        <v>2810</v>
      </c>
      <c r="J9" s="61"/>
      <c r="K9" s="2">
        <f t="shared" si="2"/>
        <v>51.795099999999998</v>
      </c>
      <c r="L9" s="1">
        <f t="shared" si="3"/>
        <v>67</v>
      </c>
      <c r="M9" s="234">
        <f t="shared" si="4"/>
        <v>4.2046926193909657</v>
      </c>
      <c r="N9" s="3">
        <f t="shared" si="5"/>
        <v>460.82949308755764</v>
      </c>
      <c r="O9" s="3">
        <f t="shared" si="5"/>
        <v>355.87188612099646</v>
      </c>
      <c r="P9" s="3">
        <f t="shared" si="6"/>
        <v>27649.76958525346</v>
      </c>
      <c r="Q9" s="3">
        <f t="shared" si="6"/>
        <v>21352.313167259788</v>
      </c>
      <c r="R9" s="3">
        <f t="shared" si="7"/>
        <v>60.003840245775734</v>
      </c>
      <c r="S9" s="3">
        <f t="shared" si="7"/>
        <v>46.337485172004747</v>
      </c>
      <c r="T9" s="3">
        <f t="shared" si="8"/>
        <v>67</v>
      </c>
      <c r="U9" s="158">
        <f t="shared" si="0"/>
        <v>51.795099999999998</v>
      </c>
      <c r="V9" s="229">
        <f t="shared" si="21"/>
        <v>51.562539999999998</v>
      </c>
      <c r="W9" s="234">
        <f t="shared" si="22"/>
        <v>6.9146500515880005E-2</v>
      </c>
      <c r="X9" s="230">
        <f t="shared" si="27"/>
        <v>1.3134193382323363E-2</v>
      </c>
      <c r="Y9" s="230">
        <f t="shared" si="28"/>
        <v>1.0171277187863148E-2</v>
      </c>
      <c r="Z9" s="228">
        <f t="shared" si="9"/>
        <v>0.95597334004328605</v>
      </c>
      <c r="AA9" s="229">
        <f t="shared" si="10"/>
        <v>9.1677634433024693</v>
      </c>
      <c r="AB9" s="2">
        <f t="shared" si="29"/>
        <v>17.700059355619487</v>
      </c>
      <c r="AC9" s="158">
        <f t="shared" si="11"/>
        <v>19.179956300637748</v>
      </c>
      <c r="AD9" s="175">
        <f t="shared" si="12"/>
        <v>43.154901676434932</v>
      </c>
      <c r="AE9" s="175">
        <f t="shared" si="13"/>
        <v>61.49024766812763</v>
      </c>
      <c r="AF9" s="165">
        <f t="shared" si="23"/>
        <v>3.2059639085873743</v>
      </c>
      <c r="AG9" s="151"/>
      <c r="AH9" s="228">
        <f t="shared" si="14"/>
        <v>1.8611111111111112</v>
      </c>
      <c r="AI9" s="228">
        <f t="shared" si="15"/>
        <v>67</v>
      </c>
      <c r="AJ9" s="229">
        <f t="shared" si="24"/>
        <v>28552.839219567486</v>
      </c>
      <c r="AK9" s="229">
        <f t="shared" si="16"/>
        <v>61.963626778575275</v>
      </c>
      <c r="AL9" s="229">
        <f t="shared" si="17"/>
        <v>47.907144607793789</v>
      </c>
      <c r="AM9" s="229">
        <f t="shared" si="18"/>
        <v>61.961431738365313</v>
      </c>
      <c r="AN9" s="2">
        <f t="shared" si="30"/>
        <v>47.907144607793789</v>
      </c>
      <c r="AO9" s="3">
        <f t="shared" si="19"/>
        <v>22075.612235271379</v>
      </c>
      <c r="AP9" s="227">
        <f t="shared" si="25"/>
        <v>1.0995508924263774E-2</v>
      </c>
      <c r="AQ9" s="227">
        <f t="shared" si="31"/>
        <v>5.9777798638960961E-2</v>
      </c>
      <c r="AR9" s="231">
        <f t="shared" si="26"/>
        <v>7.2586356544169092E-7</v>
      </c>
      <c r="AS9" s="228">
        <f t="shared" si="32"/>
        <v>5.1561780046119214E-2</v>
      </c>
      <c r="AT9" s="232">
        <f t="shared" si="33"/>
        <v>-3.4011188369768483E-7</v>
      </c>
      <c r="AU9" s="165">
        <f t="shared" si="34"/>
        <v>0.11004266330800688</v>
      </c>
      <c r="AV9">
        <f t="shared" si="20"/>
        <v>1.631</v>
      </c>
      <c r="AX9" s="127"/>
      <c r="AY9" s="96"/>
    </row>
    <row r="10" spans="1:51" ht="13.95" customHeight="1" x14ac:dyDescent="0.3">
      <c r="A10" t="s">
        <v>230</v>
      </c>
      <c r="B10" s="176">
        <v>50</v>
      </c>
      <c r="C10" s="220">
        <f t="shared" si="1"/>
        <v>1.3888888888888888</v>
      </c>
      <c r="D10" s="73">
        <v>70</v>
      </c>
      <c r="E10" s="73">
        <v>1.679</v>
      </c>
      <c r="F10" s="73">
        <v>12.12</v>
      </c>
      <c r="G10" s="73">
        <v>4.5</v>
      </c>
      <c r="H10" s="73">
        <v>2140</v>
      </c>
      <c r="I10" s="78">
        <v>2750</v>
      </c>
      <c r="J10" s="61"/>
      <c r="K10" s="2">
        <f t="shared" si="2"/>
        <v>54.54</v>
      </c>
      <c r="L10" s="1">
        <f t="shared" si="3"/>
        <v>70</v>
      </c>
      <c r="M10" s="234">
        <f>LN(L10)</f>
        <v>4.2484952420493594</v>
      </c>
      <c r="N10" s="3">
        <f t="shared" si="5"/>
        <v>467.28971962616828</v>
      </c>
      <c r="O10" s="3">
        <f t="shared" si="5"/>
        <v>363.63636363636363</v>
      </c>
      <c r="P10" s="3">
        <f t="shared" si="6"/>
        <v>28037.383177570096</v>
      </c>
      <c r="Q10" s="3">
        <f t="shared" si="6"/>
        <v>21818.181818181816</v>
      </c>
      <c r="R10" s="3">
        <f t="shared" si="7"/>
        <v>60.845015576323995</v>
      </c>
      <c r="S10" s="3">
        <f t="shared" si="7"/>
        <v>47.348484848484844</v>
      </c>
      <c r="T10" s="3">
        <f>L10</f>
        <v>70</v>
      </c>
      <c r="U10" s="158">
        <f>K10</f>
        <v>54.54</v>
      </c>
      <c r="V10" s="229">
        <f t="shared" si="21"/>
        <v>54.30744</v>
      </c>
      <c r="W10" s="234">
        <f t="shared" si="22"/>
        <v>7.2827471803680002E-2</v>
      </c>
      <c r="X10" s="230">
        <f t="shared" si="27"/>
        <v>1.3642139121561076E-2</v>
      </c>
      <c r="Y10" s="230">
        <f>X10-$X$3</f>
        <v>1.0679222927100863E-2</v>
      </c>
      <c r="Z10" s="228">
        <f t="shared" si="9"/>
        <v>0.99674407431185397</v>
      </c>
      <c r="AA10" s="229">
        <f t="shared" si="10"/>
        <v>9.7604585367043626</v>
      </c>
      <c r="AB10" s="2">
        <f t="shared" si="29"/>
        <v>17.895963580316028</v>
      </c>
      <c r="AC10" s="158">
        <f t="shared" si="11"/>
        <v>19.584683347012472</v>
      </c>
      <c r="AD10" s="175">
        <f>AC10*1/1.6/1000*3600</f>
        <v>44.065537530778059</v>
      </c>
      <c r="AE10" s="175">
        <f t="shared" si="13"/>
        <v>62.831853071795855</v>
      </c>
      <c r="AF10" s="165">
        <f>AE10/AC10</f>
        <v>3.208213886255173</v>
      </c>
      <c r="AG10" s="151"/>
      <c r="AH10" s="228">
        <f t="shared" si="14"/>
        <v>1.9444444444444444</v>
      </c>
      <c r="AI10" s="228">
        <f t="shared" si="15"/>
        <v>70</v>
      </c>
      <c r="AJ10" s="229">
        <f t="shared" si="24"/>
        <v>29090.164768779152</v>
      </c>
      <c r="AK10" s="229">
        <f t="shared" si="16"/>
        <v>63.129697848913089</v>
      </c>
      <c r="AL10" s="229">
        <f t="shared" si="17"/>
        <v>49.042688916321943</v>
      </c>
      <c r="AM10" s="229">
        <f t="shared" si="18"/>
        <v>63.126754981943549</v>
      </c>
      <c r="AN10" s="2">
        <f t="shared" si="30"/>
        <v>49.042688916321943</v>
      </c>
      <c r="AO10" s="3">
        <f t="shared" si="19"/>
        <v>22598.871052641152</v>
      </c>
      <c r="AP10" s="227">
        <f t="shared" si="25"/>
        <v>1.1388122385864608E-2</v>
      </c>
      <c r="AQ10" s="227">
        <f>AJ10*AP10/5252</f>
        <v>6.3077371784429515E-2</v>
      </c>
      <c r="AR10" s="231">
        <f t="shared" si="26"/>
        <v>7.3549803248290857E-7</v>
      </c>
      <c r="AS10" s="228">
        <f t="shared" si="32"/>
        <v>5.0886359788686511E-2</v>
      </c>
      <c r="AT10" s="232">
        <f t="shared" si="33"/>
        <v>-3.4861947639869117E-7</v>
      </c>
      <c r="AU10" s="165">
        <f t="shared" si="34"/>
        <v>0.10735721908432319</v>
      </c>
      <c r="AV10">
        <f t="shared" si="20"/>
        <v>1.679</v>
      </c>
      <c r="AX10" s="150"/>
      <c r="AY10" s="152"/>
    </row>
    <row r="11" spans="1:51" ht="13.95" customHeight="1" x14ac:dyDescent="0.3">
      <c r="A11" t="s">
        <v>231</v>
      </c>
      <c r="B11" s="176">
        <v>52</v>
      </c>
      <c r="C11" s="220">
        <f t="shared" si="1"/>
        <v>1.4444444444444444</v>
      </c>
      <c r="D11" s="73">
        <v>80</v>
      </c>
      <c r="E11" s="73">
        <v>1.8160000000000001</v>
      </c>
      <c r="F11" s="73">
        <v>12.09</v>
      </c>
      <c r="G11" s="73">
        <v>5.32</v>
      </c>
      <c r="H11" s="73">
        <v>2020</v>
      </c>
      <c r="I11" s="78">
        <v>2560</v>
      </c>
      <c r="J11" s="61"/>
      <c r="K11" s="2">
        <f t="shared" si="2"/>
        <v>64.318799999999996</v>
      </c>
      <c r="L11" s="1">
        <f t="shared" si="3"/>
        <v>80</v>
      </c>
      <c r="M11" s="234">
        <f>LN(L11)</f>
        <v>4.3820266346738812</v>
      </c>
      <c r="N11" s="3">
        <f t="shared" si="5"/>
        <v>495.04950495049508</v>
      </c>
      <c r="O11" s="3">
        <f t="shared" si="5"/>
        <v>390.62500000000006</v>
      </c>
      <c r="P11" s="3">
        <f t="shared" si="6"/>
        <v>29702.970297029704</v>
      </c>
      <c r="Q11" s="3">
        <f t="shared" si="6"/>
        <v>23437.500000000004</v>
      </c>
      <c r="R11" s="3">
        <f t="shared" si="7"/>
        <v>64.459570957095707</v>
      </c>
      <c r="S11" s="3">
        <f t="shared" si="7"/>
        <v>50.862630208333343</v>
      </c>
      <c r="T11" s="3">
        <f>L11</f>
        <v>80</v>
      </c>
      <c r="U11" s="158">
        <f>K11</f>
        <v>64.318799999999996</v>
      </c>
      <c r="V11" s="229">
        <f t="shared" si="21"/>
        <v>64.086239999999989</v>
      </c>
      <c r="W11" s="234">
        <f t="shared" si="22"/>
        <v>8.5941057737279988E-2</v>
      </c>
      <c r="X11" s="230">
        <f t="shared" si="27"/>
        <v>1.5195868652951881E-2</v>
      </c>
      <c r="Y11" s="230">
        <f>X11-$X$3</f>
        <v>1.2232952458491667E-2</v>
      </c>
      <c r="Z11" s="228">
        <f t="shared" si="9"/>
        <v>1.1851433231911994</v>
      </c>
      <c r="AA11" s="229">
        <f t="shared" si="10"/>
        <v>12.654676236558226</v>
      </c>
      <c r="AB11" s="2">
        <f t="shared" si="29"/>
        <v>19.674925895007721</v>
      </c>
      <c r="AC11" s="158">
        <f t="shared" si="11"/>
        <v>21.355520448756128</v>
      </c>
      <c r="AD11" s="175">
        <f>AC11*1/1.6/1000*3600</f>
        <v>48.049921009701286</v>
      </c>
      <c r="AE11" s="175">
        <f t="shared" si="13"/>
        <v>67.495154666968219</v>
      </c>
      <c r="AF11" s="163">
        <f>AE11/AC11</f>
        <v>3.1605483382588102</v>
      </c>
      <c r="AG11" s="159">
        <f>$M$44/($Q$30*$Q$39*$Q$36*($AC11-$Q$51)^2/4/$AF11)/(PI()*$Q$39/60/($AC11-$Q$51))</f>
        <v>-0.8752334256146862</v>
      </c>
      <c r="AH11" s="228">
        <f t="shared" si="14"/>
        <v>2.2222222222222223</v>
      </c>
      <c r="AI11" s="228">
        <f t="shared" si="15"/>
        <v>80</v>
      </c>
      <c r="AJ11" s="229">
        <f t="shared" si="24"/>
        <v>30728.190634000272</v>
      </c>
      <c r="AK11" s="229">
        <f t="shared" si="16"/>
        <v>66.684441480035304</v>
      </c>
      <c r="AL11" s="229">
        <f t="shared" si="17"/>
        <v>52.50437234306893</v>
      </c>
      <c r="AM11" s="229">
        <f t="shared" si="18"/>
        <v>66.679218878598107</v>
      </c>
      <c r="AN11" s="2">
        <f t="shared" si="30"/>
        <v>52.50437234306893</v>
      </c>
      <c r="AO11" s="3">
        <f t="shared" si="19"/>
        <v>24194.014775686162</v>
      </c>
      <c r="AP11" s="227">
        <f t="shared" si="25"/>
        <v>1.2616941985144833E-2</v>
      </c>
      <c r="AQ11" s="227">
        <f>AJ11*AP11/5252</f>
        <v>7.3818697360558308E-2</v>
      </c>
      <c r="AR11" s="231">
        <f t="shared" si="26"/>
        <v>7.6486850674062589E-7</v>
      </c>
      <c r="AS11" s="228">
        <f t="shared" si="32"/>
        <v>4.8932355267554649E-2</v>
      </c>
      <c r="AT11" s="232">
        <f t="shared" si="33"/>
        <v>-3.8584347943088994E-7</v>
      </c>
      <c r="AU11" s="165">
        <f t="shared" si="34"/>
        <v>9.7000000000000003E-2</v>
      </c>
      <c r="AV11">
        <f t="shared" si="20"/>
        <v>1.8160000000000001</v>
      </c>
      <c r="AX11" s="127"/>
      <c r="AY11" s="96"/>
    </row>
    <row r="12" spans="1:51" ht="13.95" customHeight="1" x14ac:dyDescent="0.3">
      <c r="A12" t="s">
        <v>232</v>
      </c>
      <c r="B12" s="176">
        <v>55</v>
      </c>
      <c r="C12" s="220">
        <f t="shared" si="1"/>
        <v>1.4611111111111112</v>
      </c>
      <c r="D12" s="73">
        <v>83</v>
      </c>
      <c r="E12" s="73">
        <v>1.83</v>
      </c>
      <c r="F12" s="73">
        <v>12.08</v>
      </c>
      <c r="G12" s="73">
        <v>5.63</v>
      </c>
      <c r="H12" s="73">
        <v>1970</v>
      </c>
      <c r="I12" s="78">
        <v>2480</v>
      </c>
      <c r="J12" s="61"/>
      <c r="K12" s="2">
        <f t="shared" si="2"/>
        <v>68.010400000000004</v>
      </c>
      <c r="L12" s="1">
        <f t="shared" si="3"/>
        <v>83</v>
      </c>
      <c r="M12" s="234">
        <f>LN(L12)</f>
        <v>4.4188406077965983</v>
      </c>
      <c r="N12" s="3">
        <f t="shared" si="5"/>
        <v>507.6142131979696</v>
      </c>
      <c r="O12" s="3">
        <f t="shared" si="5"/>
        <v>403.22580645161293</v>
      </c>
      <c r="P12" s="3">
        <f t="shared" si="6"/>
        <v>30456.852791878177</v>
      </c>
      <c r="Q12" s="3">
        <f t="shared" si="6"/>
        <v>24193.548387096776</v>
      </c>
      <c r="R12" s="3">
        <f t="shared" si="7"/>
        <v>66.095600676818961</v>
      </c>
      <c r="S12" s="3">
        <f t="shared" si="7"/>
        <v>52.503360215053767</v>
      </c>
      <c r="T12" s="3">
        <f>L12</f>
        <v>83</v>
      </c>
      <c r="U12" s="158">
        <f>K12</f>
        <v>68.010400000000004</v>
      </c>
      <c r="V12" s="229">
        <f t="shared" si="21"/>
        <v>67.777839999999998</v>
      </c>
      <c r="W12" s="234">
        <f t="shared" si="22"/>
        <v>9.0891574552480009E-2</v>
      </c>
      <c r="X12" s="230">
        <f t="shared" si="27"/>
        <v>1.5673403710212686E-2</v>
      </c>
      <c r="Y12" s="230">
        <f>X12-$X$3</f>
        <v>1.2710487515752471E-2</v>
      </c>
      <c r="Z12" s="228">
        <f t="shared" si="9"/>
        <v>1.2776923778889189</v>
      </c>
      <c r="AA12" s="229">
        <f t="shared" si="10"/>
        <v>14.165574197505515</v>
      </c>
      <c r="AB12" s="2">
        <f t="shared" si="29"/>
        <v>20.828541219439252</v>
      </c>
      <c r="AC12" s="158">
        <f t="shared" si="11"/>
        <v>22.173685063239933</v>
      </c>
      <c r="AD12" s="175">
        <f>AC12*1/1.6/1000*3600</f>
        <v>49.890791392289849</v>
      </c>
      <c r="AE12" s="175">
        <f t="shared" si="13"/>
        <v>69.672417720741393</v>
      </c>
      <c r="AF12" s="165">
        <f>AE12/AC12</f>
        <v>3.1421217322260069</v>
      </c>
      <c r="AG12" s="151"/>
      <c r="AH12" s="228">
        <f t="shared" si="14"/>
        <v>2.3055555555555558</v>
      </c>
      <c r="AI12" s="228">
        <f t="shared" si="15"/>
        <v>83</v>
      </c>
      <c r="AJ12" s="229">
        <f t="shared" si="24"/>
        <v>31179.786614476037</v>
      </c>
      <c r="AK12" s="229">
        <f t="shared" si="16"/>
        <v>67.664467479331677</v>
      </c>
      <c r="AL12" s="229">
        <f t="shared" si="17"/>
        <v>53.458742084347392</v>
      </c>
      <c r="AM12" s="229">
        <f t="shared" si="18"/>
        <v>67.658616365888633</v>
      </c>
      <c r="AN12" s="2">
        <f t="shared" si="30"/>
        <v>53.458742084347392</v>
      </c>
      <c r="AO12" s="3">
        <f t="shared" si="19"/>
        <v>24633.78835246728</v>
      </c>
      <c r="AP12" s="227">
        <f t="shared" si="25"/>
        <v>1.2964181882624336E-2</v>
      </c>
      <c r="AQ12" s="227">
        <f>AJ12*AP12/5252</f>
        <v>7.6965046597769052E-2</v>
      </c>
      <c r="AR12" s="231">
        <f t="shared" si="26"/>
        <v>7.7296580752266306E-7</v>
      </c>
      <c r="AS12" s="228">
        <f t="shared" si="32"/>
        <v>4.8419758209937359E-2</v>
      </c>
      <c r="AT12" s="232">
        <f t="shared" si="33"/>
        <v>-4.0304176495381869E-7</v>
      </c>
      <c r="AU12" s="165">
        <f t="shared" si="34"/>
        <v>9.2860891250525268E-2</v>
      </c>
      <c r="AV12">
        <f t="shared" si="20"/>
        <v>1.83</v>
      </c>
      <c r="AX12" s="127"/>
      <c r="AY12" s="96"/>
    </row>
    <row r="13" spans="1:51" ht="13.95" customHeight="1" x14ac:dyDescent="0.3">
      <c r="A13" t="s">
        <v>232</v>
      </c>
      <c r="B13" s="176">
        <v>62</v>
      </c>
      <c r="C13" s="220">
        <f t="shared" ref="C13:C14" si="35">D13/180+1</f>
        <v>1.6722222222222223</v>
      </c>
      <c r="D13" s="73">
        <v>121</v>
      </c>
      <c r="E13" s="73">
        <v>2.2200000000000002</v>
      </c>
      <c r="F13" s="73">
        <v>11.97</v>
      </c>
      <c r="G13" s="73">
        <v>8.66</v>
      </c>
      <c r="H13" s="73">
        <v>1650</v>
      </c>
      <c r="I13" s="78">
        <v>2040</v>
      </c>
      <c r="J13" s="61"/>
      <c r="K13" s="2">
        <f t="shared" ref="K13:K14" si="36">F13*G13</f>
        <v>103.6602</v>
      </c>
      <c r="L13" s="1">
        <f t="shared" ref="L13:L14" si="37">D13</f>
        <v>121</v>
      </c>
      <c r="M13" s="234">
        <f>LN(L13)</f>
        <v>4.7957905455967413</v>
      </c>
      <c r="N13" s="3">
        <f t="shared" ref="N13:N14" si="38">1/H13/0.000001</f>
        <v>606.06060606060612</v>
      </c>
      <c r="O13" s="3">
        <f t="shared" ref="O13:O14" si="39">1/I13/0.000001</f>
        <v>490.19607843137254</v>
      </c>
      <c r="P13" s="3">
        <f t="shared" ref="P13:P14" si="40">N13*60/$C$28</f>
        <v>36363.636363636368</v>
      </c>
      <c r="Q13" s="3">
        <f t="shared" ref="Q13:Q14" si="41">O13*60/$C$28</f>
        <v>29411.764705882353</v>
      </c>
      <c r="R13" s="3">
        <f t="shared" ref="R13:R14" si="42">P13/$Q$33</f>
        <v>78.914141414141426</v>
      </c>
      <c r="S13" s="3">
        <f t="shared" ref="S13:S14" si="43">Q13/$Q$33</f>
        <v>63.827614379084963</v>
      </c>
      <c r="T13" s="3">
        <f>L13</f>
        <v>121</v>
      </c>
      <c r="U13" s="158">
        <f>K13</f>
        <v>103.6602</v>
      </c>
      <c r="V13" s="229">
        <f t="shared" si="21"/>
        <v>103.42764</v>
      </c>
      <c r="W13" s="234">
        <f t="shared" si="22"/>
        <v>0.13869874064807999</v>
      </c>
      <c r="X13" s="230">
        <f t="shared" si="27"/>
        <v>2.0032259111802193E-2</v>
      </c>
      <c r="Y13" s="230">
        <f>X13-$X$3</f>
        <v>1.7069342917341978E-2</v>
      </c>
      <c r="Z13" s="228">
        <f t="shared" ref="Z13:Z14" si="44">$Q$40*(P13/$Q$33/100)^3</f>
        <v>2.174568786090711</v>
      </c>
      <c r="AA13" s="229">
        <f t="shared" ref="AA13:AA14" si="45">SQRT(Z13^3/4/$Q$30/$Q$36)</f>
        <v>31.452447925513269</v>
      </c>
      <c r="AB13" s="2">
        <f t="shared" ref="AB13:AB14" si="46">AA13/U13*100</f>
        <v>30.341874630295202</v>
      </c>
      <c r="AC13" s="158">
        <f t="shared" ref="AC13:AC14" si="47">SQRT(Z13/$Q$36/$Q$30)</f>
        <v>28.927526346091174</v>
      </c>
      <c r="AD13" s="175">
        <f>AC13*1/1.6/1000*3600</f>
        <v>65.086934278705144</v>
      </c>
      <c r="AE13" s="175">
        <f t="shared" ref="AE13:AE14" si="48">Q13/60*PI()*$C$42/1000</f>
        <v>84.699801935018925</v>
      </c>
      <c r="AF13" s="165">
        <f>AE13/AC13</f>
        <v>2.9280001657128891</v>
      </c>
      <c r="AG13" s="151"/>
      <c r="AH13" s="228">
        <f t="shared" ref="AH13:AH14" si="49">D13/$Q$34*$Q$26</f>
        <v>3.3611111111111116</v>
      </c>
      <c r="AI13" s="228">
        <f t="shared" ref="AI13:AI14" si="50">AH13/$Q$26*$Q$34</f>
        <v>121.00000000000001</v>
      </c>
      <c r="AJ13" s="229">
        <f t="shared" si="24"/>
        <v>35803.820977289506</v>
      </c>
      <c r="AK13" s="229">
        <f t="shared" ref="AK13:AK14" si="51">MAX(($Q$44+$R$44*LN(AI13))/$Q$33,0)</f>
        <v>77.699264273631741</v>
      </c>
      <c r="AL13" s="229">
        <f t="shared" ref="AL13:AL14" si="52">($Q$47+$R$47*AK13*$Q$33)/$Q$33</f>
        <v>63.230836321882002</v>
      </c>
      <c r="AM13" s="229">
        <f t="shared" ref="AM13:AM14" si="53">($Q$48+$R$48*AL13*$Q$33)/$Q$33</f>
        <v>77.686977626574489</v>
      </c>
      <c r="AN13" s="2">
        <f t="shared" ref="AN13:AN14" si="54">AO13/$Q$33</f>
        <v>63.230836321882002</v>
      </c>
      <c r="AO13" s="3">
        <f t="shared" ref="AO13:AO14" si="55">MAX($Q$47+$R$47*AJ13, 0)</f>
        <v>29136.769377123226</v>
      </c>
      <c r="AP13" s="227">
        <f t="shared" si="25"/>
        <v>1.6730093598794744E-2</v>
      </c>
      <c r="AQ13" s="227">
        <f>AJ13*AP13/5252</f>
        <v>0.11405203277695052</v>
      </c>
      <c r="AR13" s="231">
        <f t="shared" ref="AR13:AR14" si="56">MAX($K$50+$L$50*2*AJ13,1E-32)</f>
        <v>8.5587663640721171E-7</v>
      </c>
      <c r="AS13" s="228">
        <f t="shared" ref="AS13:AS14" si="57">$Q$38/AR13</f>
        <v>4.3729219741183913E-2</v>
      </c>
      <c r="AT13" s="232">
        <f t="shared" si="33"/>
        <v>-5.4501134992823435E-7</v>
      </c>
      <c r="AU13" s="165">
        <f t="shared" ref="AU13:AU14" si="58">-$Q$38/AT13</f>
        <v>6.8671629516934993E-2</v>
      </c>
      <c r="AV13">
        <f t="shared" si="20"/>
        <v>2.2200000000000002</v>
      </c>
      <c r="AX13" s="127"/>
      <c r="AY13" s="96"/>
    </row>
    <row r="14" spans="1:51" ht="13.95" customHeight="1" x14ac:dyDescent="0.3">
      <c r="A14" t="s">
        <v>232</v>
      </c>
      <c r="B14" s="176">
        <v>62</v>
      </c>
      <c r="C14" s="220">
        <f t="shared" si="35"/>
        <v>1.75</v>
      </c>
      <c r="D14" s="73">
        <v>135</v>
      </c>
      <c r="E14" s="73">
        <v>2.36</v>
      </c>
      <c r="F14" s="73">
        <v>11.94</v>
      </c>
      <c r="G14" s="73">
        <v>9.6300000000000008</v>
      </c>
      <c r="H14" s="73">
        <v>1600</v>
      </c>
      <c r="I14" s="78">
        <v>1960</v>
      </c>
      <c r="J14" s="61"/>
      <c r="K14" s="2">
        <f t="shared" si="36"/>
        <v>114.98220000000001</v>
      </c>
      <c r="L14" s="1">
        <f t="shared" si="37"/>
        <v>135</v>
      </c>
      <c r="M14" s="234">
        <f>LN(L14)</f>
        <v>4.9052747784384296</v>
      </c>
      <c r="N14" s="3">
        <f t="shared" si="38"/>
        <v>625</v>
      </c>
      <c r="O14" s="3">
        <f t="shared" si="39"/>
        <v>510.20408163265313</v>
      </c>
      <c r="P14" s="3">
        <f t="shared" si="40"/>
        <v>37500</v>
      </c>
      <c r="Q14" s="3">
        <f t="shared" si="41"/>
        <v>30612.244897959186</v>
      </c>
      <c r="R14" s="3">
        <f t="shared" si="42"/>
        <v>81.380208333333329</v>
      </c>
      <c r="S14" s="3">
        <f t="shared" si="43"/>
        <v>66.432823129251702</v>
      </c>
      <c r="T14" s="3">
        <f>L14</f>
        <v>135</v>
      </c>
      <c r="U14" s="158">
        <f>K14</f>
        <v>114.98220000000001</v>
      </c>
      <c r="V14" s="229">
        <f t="shared" si="21"/>
        <v>114.74964</v>
      </c>
      <c r="W14" s="234">
        <f t="shared" si="22"/>
        <v>0.15388179173208</v>
      </c>
      <c r="X14" s="230">
        <f t="shared" si="27"/>
        <v>2.1551657871383578E-2</v>
      </c>
      <c r="Y14" s="230">
        <f>X14-$X$3</f>
        <v>1.8588741676923363E-2</v>
      </c>
      <c r="Z14" s="228">
        <f t="shared" si="44"/>
        <v>2.3848717793500311</v>
      </c>
      <c r="AA14" s="229">
        <f t="shared" si="45"/>
        <v>36.123704333447286</v>
      </c>
      <c r="AB14" s="2">
        <f t="shared" si="46"/>
        <v>31.416779582793929</v>
      </c>
      <c r="AC14" s="158">
        <f t="shared" si="47"/>
        <v>30.294043181887439</v>
      </c>
      <c r="AD14" s="175">
        <f>AC14*1/1.6/1000*3600</f>
        <v>68.161597159246739</v>
      </c>
      <c r="AE14" s="175">
        <f t="shared" si="48"/>
        <v>88.156936707876866</v>
      </c>
      <c r="AF14" s="165">
        <f>AE14/AC14</f>
        <v>2.9100419570466967</v>
      </c>
      <c r="AG14" s="151"/>
      <c r="AH14" s="228">
        <f t="shared" si="49"/>
        <v>3.75</v>
      </c>
      <c r="AI14" s="228">
        <f t="shared" si="50"/>
        <v>135</v>
      </c>
      <c r="AJ14" s="229">
        <f t="shared" si="24"/>
        <v>37146.861004834631</v>
      </c>
      <c r="AK14" s="229">
        <f t="shared" si="51"/>
        <v>80.613847666741819</v>
      </c>
      <c r="AL14" s="229">
        <f t="shared" si="52"/>
        <v>66.069118368291058</v>
      </c>
      <c r="AM14" s="229">
        <f t="shared" si="53"/>
        <v>80.599691833912075</v>
      </c>
      <c r="AN14" s="2">
        <f t="shared" si="54"/>
        <v>66.069118368291058</v>
      </c>
      <c r="AO14" s="3">
        <f t="shared" si="55"/>
        <v>30444.649744108519</v>
      </c>
      <c r="AP14" s="227">
        <f t="shared" si="25"/>
        <v>1.7895741226459039E-2</v>
      </c>
      <c r="AQ14" s="227">
        <f>AJ14*AP14/5252</f>
        <v>0.12657475474443311</v>
      </c>
      <c r="AR14" s="231">
        <f t="shared" si="56"/>
        <v>8.7995789384863382E-7</v>
      </c>
      <c r="AS14" s="228">
        <f t="shared" si="57"/>
        <v>4.2532509528500587E-2</v>
      </c>
      <c r="AT14" s="232">
        <f t="shared" si="33"/>
        <v>-5.7373631101536339E-7</v>
      </c>
      <c r="AU14" s="165">
        <f t="shared" si="58"/>
        <v>6.5233482326681802E-2</v>
      </c>
      <c r="AV14">
        <f t="shared" ref="AV14" si="59">E14</f>
        <v>2.36</v>
      </c>
      <c r="AX14" s="127"/>
      <c r="AY14" s="96"/>
    </row>
    <row r="15" spans="1:51" ht="13.95" customHeight="1" x14ac:dyDescent="0.3">
      <c r="A15" t="s">
        <v>232</v>
      </c>
      <c r="B15" s="176">
        <v>62</v>
      </c>
      <c r="C15" s="220">
        <f t="shared" si="1"/>
        <v>1.8333333333333335</v>
      </c>
      <c r="D15" s="73">
        <v>150</v>
      </c>
      <c r="E15" s="73">
        <v>3.34</v>
      </c>
      <c r="F15" s="73">
        <v>11.84</v>
      </c>
      <c r="G15" s="73">
        <v>11.64</v>
      </c>
      <c r="H15" s="73">
        <v>1470</v>
      </c>
      <c r="I15" s="78">
        <v>1770</v>
      </c>
      <c r="J15" s="61"/>
      <c r="K15" s="2">
        <f t="shared" si="2"/>
        <v>137.8176</v>
      </c>
      <c r="L15" s="1">
        <f t="shared" si="3"/>
        <v>150</v>
      </c>
      <c r="M15" s="234">
        <f>LN(L15)</f>
        <v>5.0106352940962555</v>
      </c>
      <c r="N15" s="3">
        <f t="shared" si="5"/>
        <v>680.27210884353735</v>
      </c>
      <c r="O15" s="3">
        <f t="shared" si="5"/>
        <v>564.9717514124294</v>
      </c>
      <c r="P15" s="3">
        <f t="shared" si="6"/>
        <v>40816.326530612241</v>
      </c>
      <c r="Q15" s="3">
        <f t="shared" si="6"/>
        <v>33898.305084745763</v>
      </c>
      <c r="R15" s="3">
        <f t="shared" si="7"/>
        <v>88.577097505668931</v>
      </c>
      <c r="S15" s="3">
        <f t="shared" si="7"/>
        <v>73.56403013182674</v>
      </c>
      <c r="T15" s="3">
        <f>L15</f>
        <v>150</v>
      </c>
      <c r="U15" s="158">
        <f>K15</f>
        <v>137.8176</v>
      </c>
      <c r="V15" s="229">
        <f t="shared" si="21"/>
        <v>137.58503999999999</v>
      </c>
      <c r="W15" s="234">
        <f t="shared" si="22"/>
        <v>0.18450456551088001</v>
      </c>
      <c r="X15" s="230">
        <f t="shared" si="27"/>
        <v>2.3740940462546975E-2</v>
      </c>
      <c r="Y15" s="230">
        <f>X15-$X$3</f>
        <v>2.077802426808676E-2</v>
      </c>
      <c r="Z15" s="228">
        <f t="shared" si="9"/>
        <v>3.0751972544249582</v>
      </c>
      <c r="AA15" s="229">
        <f t="shared" si="10"/>
        <v>52.893730069578808</v>
      </c>
      <c r="AB15" s="2">
        <f t="shared" si="29"/>
        <v>38.379517615731814</v>
      </c>
      <c r="AC15" s="158">
        <f t="shared" si="11"/>
        <v>34.400219363794662</v>
      </c>
      <c r="AD15" s="175">
        <f>AC15*1/1.6/1000*3600</f>
        <v>77.400493568537982</v>
      </c>
      <c r="AE15" s="175">
        <f t="shared" si="13"/>
        <v>97.620110704767598</v>
      </c>
      <c r="AF15" s="165">
        <f>AE15/AC15</f>
        <v>2.8377758197527725</v>
      </c>
      <c r="AG15" s="151"/>
      <c r="AH15" s="228">
        <f t="shared" si="14"/>
        <v>4.166666666666667</v>
      </c>
      <c r="AI15" s="228">
        <f t="shared" si="15"/>
        <v>150</v>
      </c>
      <c r="AJ15" s="229">
        <f t="shared" si="24"/>
        <v>38439.315508816653</v>
      </c>
      <c r="AK15" s="229">
        <f t="shared" si="16"/>
        <v>83.418653447952806</v>
      </c>
      <c r="AL15" s="229">
        <f t="shared" si="17"/>
        <v>68.800496688532107</v>
      </c>
      <c r="AM15" s="229">
        <f t="shared" si="18"/>
        <v>83.402698832122624</v>
      </c>
      <c r="AN15" s="2">
        <f t="shared" si="30"/>
        <v>68.800496688532121</v>
      </c>
      <c r="AO15" s="3">
        <f t="shared" si="19"/>
        <v>31703.268874075602</v>
      </c>
      <c r="AP15" s="227">
        <f t="shared" si="25"/>
        <v>1.9048022594010363E-2</v>
      </c>
      <c r="AQ15" s="227">
        <f>AJ15*AP15/5252</f>
        <v>0.13941221445358579</v>
      </c>
      <c r="AR15" s="231">
        <f t="shared" si="26"/>
        <v>9.031321321463608E-7</v>
      </c>
      <c r="AS15" s="228">
        <f t="shared" si="32"/>
        <v>4.1441131560504559E-2</v>
      </c>
      <c r="AT15" s="232">
        <f t="shared" si="33"/>
        <v>-6.6005046972344263E-7</v>
      </c>
      <c r="AU15" s="165">
        <f t="shared" si="34"/>
        <v>5.6702963215037101E-2</v>
      </c>
      <c r="AV15">
        <f t="shared" si="20"/>
        <v>3.34</v>
      </c>
      <c r="AX15" s="127"/>
      <c r="AY15" s="96"/>
    </row>
    <row r="16" spans="1:51" ht="13.95" customHeight="1" thickBot="1" x14ac:dyDescent="0.35">
      <c r="A16" t="s">
        <v>233</v>
      </c>
      <c r="B16" t="s">
        <v>234</v>
      </c>
      <c r="C16" s="221">
        <f t="shared" si="1"/>
        <v>1.9722222222222223</v>
      </c>
      <c r="D16" s="80">
        <v>175</v>
      </c>
      <c r="E16" s="80">
        <v>3.57</v>
      </c>
      <c r="F16" s="80">
        <v>11.7</v>
      </c>
      <c r="G16" s="80">
        <v>14.72</v>
      </c>
      <c r="H16" s="80">
        <v>1360</v>
      </c>
      <c r="I16" s="81">
        <v>1620</v>
      </c>
      <c r="J16" s="61"/>
      <c r="K16" s="2">
        <f t="shared" si="2"/>
        <v>172.22399999999999</v>
      </c>
      <c r="L16" s="1">
        <f t="shared" si="3"/>
        <v>175</v>
      </c>
      <c r="M16" s="234">
        <f t="shared" si="4"/>
        <v>5.1647859739235145</v>
      </c>
      <c r="N16" s="3">
        <f t="shared" si="5"/>
        <v>735.2941176470589</v>
      </c>
      <c r="O16" s="3">
        <f t="shared" si="5"/>
        <v>617.28395061728395</v>
      </c>
      <c r="P16" s="3">
        <f t="shared" si="6"/>
        <v>44117.647058823532</v>
      </c>
      <c r="Q16" s="3">
        <f t="shared" si="6"/>
        <v>37037.037037037036</v>
      </c>
      <c r="R16" s="3">
        <f t="shared" si="7"/>
        <v>95.741421568627459</v>
      </c>
      <c r="S16" s="3">
        <f t="shared" si="7"/>
        <v>80.375514403292172</v>
      </c>
      <c r="T16" s="3">
        <f t="shared" si="8"/>
        <v>175</v>
      </c>
      <c r="U16" s="158">
        <f t="shared" si="0"/>
        <v>172.22399999999999</v>
      </c>
      <c r="V16" s="229">
        <f t="shared" si="21"/>
        <v>171.99143999999998</v>
      </c>
      <c r="W16" s="234">
        <f t="shared" si="22"/>
        <v>0.23064430485168</v>
      </c>
      <c r="X16" s="230">
        <f t="shared" si="27"/>
        <v>2.7457128152503195E-2</v>
      </c>
      <c r="Y16" s="230">
        <f t="shared" si="28"/>
        <v>2.449421195804298E-2</v>
      </c>
      <c r="Z16" s="163">
        <f>C36/0.224</f>
        <v>4.4249528005034611</v>
      </c>
      <c r="AA16" s="229">
        <f t="shared" si="10"/>
        <v>91.297248929319878</v>
      </c>
      <c r="AB16" s="2">
        <f>AA16/U16*100</f>
        <v>53.010758622096731</v>
      </c>
      <c r="AC16" s="158">
        <f t="shared" si="11"/>
        <v>41.264733453849395</v>
      </c>
      <c r="AD16" s="175">
        <f>AC16*1/1.6/1000*3600</f>
        <v>92.845650271161119</v>
      </c>
      <c r="AE16" s="175">
        <f t="shared" si="13"/>
        <v>106.65900984409792</v>
      </c>
      <c r="AF16" s="165">
        <f t="shared" si="23"/>
        <v>2.5847497588560868</v>
      </c>
      <c r="AG16" s="151"/>
      <c r="AH16" s="228">
        <f t="shared" si="14"/>
        <v>4.8611111111111107</v>
      </c>
      <c r="AI16" s="228">
        <f t="shared" si="15"/>
        <v>174.99999999999997</v>
      </c>
      <c r="AJ16" s="229">
        <f t="shared" si="24"/>
        <v>40330.277594477535</v>
      </c>
      <c r="AK16" s="229">
        <f t="shared" si="16"/>
        <v>87.52230380745992</v>
      </c>
      <c r="AL16" s="229">
        <f t="shared" si="17"/>
        <v>72.796716926272708</v>
      </c>
      <c r="AM16" s="229">
        <f t="shared" si="18"/>
        <v>87.50371743132898</v>
      </c>
      <c r="AN16" s="2">
        <f t="shared" si="30"/>
        <v>72.796716926272708</v>
      </c>
      <c r="AO16" s="3">
        <f t="shared" si="19"/>
        <v>33544.727159626462</v>
      </c>
      <c r="AP16" s="227">
        <f t="shared" si="25"/>
        <v>2.0787868433739157E-2</v>
      </c>
      <c r="AQ16" s="227">
        <f t="shared" si="31"/>
        <v>0.15963071297223477</v>
      </c>
      <c r="AR16" s="231">
        <f t="shared" si="26"/>
        <v>9.3703785637112758E-7</v>
      </c>
      <c r="AS16" s="228">
        <f t="shared" si="32"/>
        <v>3.9941628025296008E-2</v>
      </c>
      <c r="AT16" s="232">
        <f t="shared" si="33"/>
        <v>-8.0434646004980654E-7</v>
      </c>
      <c r="AU16" s="165">
        <f t="shared" si="34"/>
        <v>4.6530717002818404E-2</v>
      </c>
      <c r="AV16">
        <f t="shared" si="20"/>
        <v>3.57</v>
      </c>
      <c r="AX16" s="127"/>
      <c r="AY16" s="96"/>
    </row>
    <row r="17" spans="1:51" ht="13.95" customHeight="1" x14ac:dyDescent="0.3">
      <c r="AE17" s="45"/>
      <c r="AF17" s="30"/>
      <c r="AV17" s="146"/>
      <c r="AW17" s="95"/>
      <c r="AX17" s="128"/>
      <c r="AY17" s="96"/>
    </row>
    <row r="18" spans="1:51" x14ac:dyDescent="0.3">
      <c r="A18" t="s">
        <v>235</v>
      </c>
      <c r="AE18" s="194"/>
      <c r="AF18" s="30"/>
    </row>
    <row r="19" spans="1:51" ht="13.95" customHeight="1" x14ac:dyDescent="0.3">
      <c r="A19">
        <v>1</v>
      </c>
      <c r="C19" t="s">
        <v>236</v>
      </c>
      <c r="I19" s="3" t="s">
        <v>28</v>
      </c>
      <c r="J19" s="11" t="s">
        <v>29</v>
      </c>
      <c r="K19" s="12"/>
      <c r="L19" s="12"/>
      <c r="AE19" s="45"/>
      <c r="AF19" s="30"/>
    </row>
    <row r="20" spans="1:51" ht="13.95" customHeight="1" x14ac:dyDescent="0.3">
      <c r="A20">
        <v>2</v>
      </c>
      <c r="C20" t="s">
        <v>237</v>
      </c>
      <c r="I20" s="3"/>
      <c r="J20" s="13" t="s">
        <v>277</v>
      </c>
      <c r="K20" s="14"/>
      <c r="L20" s="14"/>
      <c r="AE20" s="149"/>
      <c r="AF20" s="30"/>
    </row>
    <row r="21" spans="1:51" ht="13.95" customHeight="1" x14ac:dyDescent="0.3">
      <c r="A21">
        <v>3</v>
      </c>
      <c r="C21" t="s">
        <v>239</v>
      </c>
      <c r="I21" s="3"/>
      <c r="J21" s="15" t="s">
        <v>275</v>
      </c>
      <c r="K21" s="16"/>
      <c r="L21" s="16"/>
      <c r="AE21" s="149"/>
      <c r="AF21" s="30"/>
    </row>
    <row r="22" spans="1:51" ht="13.95" customHeight="1" x14ac:dyDescent="0.3">
      <c r="A22">
        <v>4</v>
      </c>
      <c r="C22" t="s">
        <v>238</v>
      </c>
      <c r="J22" s="288" t="s">
        <v>298</v>
      </c>
      <c r="K22" s="287"/>
      <c r="L22" s="287"/>
      <c r="M22" s="287"/>
      <c r="N22" s="287"/>
      <c r="O22" s="289"/>
      <c r="AE22" s="149"/>
      <c r="AF22" s="30"/>
      <c r="AN22" s="45"/>
    </row>
    <row r="23" spans="1:51" ht="13.95" customHeight="1" x14ac:dyDescent="0.3">
      <c r="A23">
        <v>5</v>
      </c>
      <c r="C23" t="s">
        <v>240</v>
      </c>
      <c r="O23" s="188"/>
      <c r="AE23" s="149"/>
      <c r="AF23" s="30"/>
      <c r="AN23" s="45"/>
      <c r="AO23" s="5"/>
      <c r="AU23" s="5"/>
      <c r="AV23" s="5"/>
    </row>
    <row r="24" spans="1:51" ht="13.95" customHeight="1" thickBot="1" x14ac:dyDescent="0.35">
      <c r="A24">
        <v>6</v>
      </c>
      <c r="C24" t="s">
        <v>241</v>
      </c>
      <c r="O24" s="188"/>
      <c r="AN24" s="45"/>
      <c r="AO24" s="5"/>
      <c r="AV24" s="5"/>
    </row>
    <row r="25" spans="1:51" ht="13.95" customHeight="1" x14ac:dyDescent="0.3">
      <c r="A25">
        <v>7</v>
      </c>
      <c r="C25" t="s">
        <v>243</v>
      </c>
      <c r="O25" s="188"/>
      <c r="P25" s="214" t="s">
        <v>270</v>
      </c>
      <c r="Q25" s="64"/>
      <c r="R25" s="64"/>
      <c r="S25" s="64"/>
      <c r="T25" s="29"/>
      <c r="AN25" s="45"/>
      <c r="AO25" s="5"/>
      <c r="AV25" s="5"/>
    </row>
    <row r="26" spans="1:51" ht="13.95" customHeight="1" x14ac:dyDescent="0.3">
      <c r="A26" s="45">
        <v>8</v>
      </c>
      <c r="B26" s="45"/>
      <c r="C26" s="45" t="s">
        <v>276</v>
      </c>
      <c r="D26" s="61"/>
      <c r="E26" s="61"/>
      <c r="F26" s="61"/>
      <c r="G26" s="61"/>
      <c r="O26" s="188"/>
      <c r="P26" s="268" t="s">
        <v>15</v>
      </c>
      <c r="Q26" s="269">
        <f>C48</f>
        <v>5</v>
      </c>
      <c r="R26" s="45"/>
      <c r="S26" s="30"/>
      <c r="T26" s="31" t="s">
        <v>265</v>
      </c>
      <c r="AN26" s="45"/>
      <c r="AO26" s="5"/>
      <c r="AV26" s="5"/>
    </row>
    <row r="27" spans="1:51" ht="13.95" customHeight="1" thickBot="1" x14ac:dyDescent="0.35">
      <c r="H27" s="61"/>
      <c r="I27" s="61"/>
      <c r="J27" s="61"/>
      <c r="K27" s="187"/>
      <c r="L27" s="61"/>
      <c r="M27" s="61"/>
      <c r="N27" s="188"/>
      <c r="O27" s="188"/>
      <c r="P27" s="268" t="s">
        <v>17</v>
      </c>
      <c r="Q27" s="269">
        <f>C40</f>
        <v>5</v>
      </c>
      <c r="R27" s="30"/>
      <c r="S27" s="30"/>
      <c r="T27" s="31" t="s">
        <v>265</v>
      </c>
      <c r="AN27" s="45"/>
      <c r="AO27" s="5"/>
      <c r="AV27" s="5"/>
    </row>
    <row r="28" spans="1:51" ht="13.95" customHeight="1" x14ac:dyDescent="0.3">
      <c r="A28" t="s">
        <v>32</v>
      </c>
      <c r="B28" s="17" t="s">
        <v>3</v>
      </c>
      <c r="C28" s="18">
        <v>1</v>
      </c>
      <c r="D28"/>
      <c r="F28"/>
      <c r="G28" s="61"/>
      <c r="I28" s="17" t="s">
        <v>134</v>
      </c>
      <c r="J28" s="28"/>
      <c r="K28" s="28"/>
      <c r="L28" s="29"/>
      <c r="M28" s="61"/>
      <c r="N28" s="188"/>
      <c r="O28" s="188"/>
      <c r="P28" s="268" t="s">
        <v>16</v>
      </c>
      <c r="Q28" s="269">
        <f>C39</f>
        <v>0</v>
      </c>
      <c r="R28" s="30"/>
      <c r="S28" s="30"/>
      <c r="T28" s="31" t="s">
        <v>265</v>
      </c>
      <c r="AN28" s="45"/>
      <c r="AO28" s="5"/>
      <c r="AV28" s="5"/>
    </row>
    <row r="29" spans="1:51" ht="13.95" customHeight="1" x14ac:dyDescent="0.3">
      <c r="A29" s="189"/>
      <c r="B29" s="19" t="s">
        <v>4</v>
      </c>
      <c r="C29" s="20">
        <v>4800</v>
      </c>
      <c r="D29" t="s">
        <v>77</v>
      </c>
      <c r="F29"/>
      <c r="G29" s="61"/>
      <c r="I29" s="19" t="s">
        <v>128</v>
      </c>
      <c r="J29" s="208">
        <v>25</v>
      </c>
      <c r="K29" s="30" t="s">
        <v>93</v>
      </c>
      <c r="L29" s="31"/>
      <c r="M29" s="61"/>
      <c r="N29" s="188"/>
      <c r="O29" s="188"/>
      <c r="P29" s="268" t="s">
        <v>14</v>
      </c>
      <c r="Q29" s="269">
        <f>C47</f>
        <v>0</v>
      </c>
      <c r="R29" s="45"/>
      <c r="S29" s="30"/>
      <c r="T29" s="31" t="s">
        <v>265</v>
      </c>
      <c r="AN29" s="45"/>
      <c r="AO29" s="5"/>
      <c r="AP29" s="5"/>
    </row>
    <row r="30" spans="1:51" ht="13.95" customHeight="1" x14ac:dyDescent="0.3">
      <c r="A30" s="189"/>
      <c r="B30" s="19" t="s">
        <v>5</v>
      </c>
      <c r="C30" s="20">
        <v>12</v>
      </c>
      <c r="D30"/>
      <c r="F30"/>
      <c r="G30" s="61"/>
      <c r="I30" s="19" t="s">
        <v>144</v>
      </c>
      <c r="J30" s="208">
        <v>2.1797</v>
      </c>
      <c r="K30" s="30" t="s">
        <v>94</v>
      </c>
      <c r="L30" s="31"/>
      <c r="M30" s="61"/>
      <c r="N30" s="188"/>
      <c r="O30" s="188"/>
      <c r="P30" s="268" t="s">
        <v>177</v>
      </c>
      <c r="Q30" s="270">
        <f>$C$45</f>
        <v>1.2250000000000001</v>
      </c>
      <c r="R30" s="30"/>
      <c r="S30" s="30"/>
      <c r="T30" s="31" t="s">
        <v>161</v>
      </c>
      <c r="AN30" s="45"/>
      <c r="AO30" s="5"/>
      <c r="AP30" s="5"/>
    </row>
    <row r="31" spans="1:51" ht="13.95" customHeight="1" x14ac:dyDescent="0.3">
      <c r="A31" s="189"/>
      <c r="B31" s="57" t="s">
        <v>69</v>
      </c>
      <c r="C31" s="20">
        <v>3.9899999999999998E-2</v>
      </c>
      <c r="D31" t="s">
        <v>76</v>
      </c>
      <c r="F31"/>
      <c r="G31" s="6"/>
      <c r="I31" s="19" t="s">
        <v>129</v>
      </c>
      <c r="J31" s="44">
        <f>($J$29/25.4)^2*$J$30/1000*2.2/3</f>
        <v>1.5484983053299442E-3</v>
      </c>
      <c r="K31" s="30" t="s">
        <v>96</v>
      </c>
      <c r="L31" s="177" t="s">
        <v>146</v>
      </c>
      <c r="N31" s="3"/>
      <c r="O31" s="3"/>
      <c r="P31" s="215"/>
      <c r="Q31" s="213"/>
      <c r="R31" s="213"/>
      <c r="S31" s="213"/>
      <c r="T31" s="216"/>
      <c r="AN31" s="45"/>
      <c r="AO31" s="5"/>
      <c r="AP31" s="5"/>
      <c r="AQ31" s="5"/>
      <c r="AR31" s="5"/>
      <c r="AS31" s="151"/>
      <c r="AT31" s="153"/>
      <c r="AU31" s="5"/>
    </row>
    <row r="32" spans="1:51" ht="13.95" customHeight="1" x14ac:dyDescent="0.3">
      <c r="A32" s="189"/>
      <c r="B32" s="57" t="s">
        <v>70</v>
      </c>
      <c r="C32" s="129">
        <v>4.1999999999999996E-6</v>
      </c>
      <c r="D32" t="s">
        <v>75</v>
      </c>
      <c r="F32"/>
      <c r="G32" s="6"/>
      <c r="I32" s="19" t="s">
        <v>141</v>
      </c>
      <c r="J32" s="210">
        <f>3/8/2*25.4</f>
        <v>4.7624999999999993</v>
      </c>
      <c r="K32" s="30" t="s">
        <v>93</v>
      </c>
      <c r="L32" s="31" t="s">
        <v>142</v>
      </c>
      <c r="N32" s="3"/>
      <c r="O32" s="3"/>
      <c r="P32" s="217" t="s">
        <v>271</v>
      </c>
      <c r="Q32" s="213"/>
      <c r="R32" s="213"/>
      <c r="S32" s="213"/>
      <c r="T32" s="216"/>
      <c r="AN32" s="45"/>
      <c r="AO32" s="5"/>
      <c r="AP32" s="5"/>
      <c r="AQ32" s="5"/>
      <c r="AR32" s="5"/>
      <c r="AS32" s="151"/>
      <c r="AT32" s="153"/>
      <c r="AU32" s="5"/>
    </row>
    <row r="33" spans="1:50" ht="13.95" customHeight="1" x14ac:dyDescent="0.3">
      <c r="A33" s="189"/>
      <c r="B33" s="19" t="s">
        <v>255</v>
      </c>
      <c r="C33" s="20">
        <v>240</v>
      </c>
      <c r="D33" t="s">
        <v>256</v>
      </c>
      <c r="F33"/>
      <c r="G33" s="6"/>
      <c r="I33" s="19" t="s">
        <v>143</v>
      </c>
      <c r="J33" s="210">
        <f>3/4*25.4</f>
        <v>19.049999999999997</v>
      </c>
      <c r="K33" s="30" t="s">
        <v>93</v>
      </c>
      <c r="L33" s="31" t="s">
        <v>142</v>
      </c>
      <c r="N33" s="3"/>
      <c r="O33" s="3"/>
      <c r="P33" s="268" t="s">
        <v>27</v>
      </c>
      <c r="Q33" s="269">
        <f>$C$29*$C$30/$B$52/100</f>
        <v>460.8</v>
      </c>
      <c r="R33" s="30"/>
      <c r="S33" s="30"/>
      <c r="T33" s="31" t="s">
        <v>266</v>
      </c>
      <c r="AN33" s="45"/>
      <c r="AO33" s="5"/>
    </row>
    <row r="34" spans="1:50" x14ac:dyDescent="0.3">
      <c r="A34" s="189"/>
      <c r="B34" s="57" t="s">
        <v>71</v>
      </c>
      <c r="C34" s="130">
        <f>C29*2*PI()/60</f>
        <v>502.6548245743669</v>
      </c>
      <c r="D34" t="s">
        <v>73</v>
      </c>
      <c r="F34"/>
      <c r="G34" s="6"/>
      <c r="I34" s="19" t="s">
        <v>145</v>
      </c>
      <c r="J34" s="44">
        <f>PI()*($J$32/25.4)^2/4*3/4*0.3</f>
        <v>6.2126221909368446E-3</v>
      </c>
      <c r="K34" s="30" t="s">
        <v>148</v>
      </c>
      <c r="L34" s="31" t="s">
        <v>142</v>
      </c>
      <c r="N34" s="3"/>
      <c r="O34" s="3"/>
      <c r="P34" s="268" t="s">
        <v>18</v>
      </c>
      <c r="Q34" s="269">
        <f>C50</f>
        <v>180</v>
      </c>
      <c r="R34" s="30"/>
      <c r="S34" s="30"/>
      <c r="T34" s="31" t="s">
        <v>175</v>
      </c>
    </row>
    <row r="35" spans="1:50" ht="13.95" customHeight="1" x14ac:dyDescent="0.3">
      <c r="A35" s="189"/>
      <c r="B35" s="57" t="s">
        <v>72</v>
      </c>
      <c r="C35" s="132">
        <f>7/C34</f>
        <v>1.3926057520540842E-2</v>
      </c>
      <c r="D35" t="s">
        <v>74</v>
      </c>
      <c r="F35"/>
      <c r="G35" s="6"/>
      <c r="I35" s="19" t="s">
        <v>135</v>
      </c>
      <c r="J35" s="44">
        <f>($J$32/25.4)^2*$J$34/2</f>
        <v>1.0920624945006168E-4</v>
      </c>
      <c r="K35" s="30" t="s">
        <v>96</v>
      </c>
      <c r="L35" s="31" t="s">
        <v>147</v>
      </c>
      <c r="N35" s="3"/>
      <c r="O35" s="3"/>
      <c r="P35" s="268" t="s">
        <v>13</v>
      </c>
      <c r="Q35" s="269">
        <f>C49</f>
        <v>0</v>
      </c>
      <c r="R35" s="30"/>
      <c r="S35" s="30"/>
      <c r="T35" s="31" t="s">
        <v>175</v>
      </c>
    </row>
    <row r="36" spans="1:50" ht="13.95" customHeight="1" thickBot="1" x14ac:dyDescent="0.35">
      <c r="B36" s="131" t="s">
        <v>257</v>
      </c>
      <c r="C36" s="204">
        <f>450/454</f>
        <v>0.99118942731277537</v>
      </c>
      <c r="D36" s="6" t="s">
        <v>155</v>
      </c>
      <c r="F36" s="6"/>
      <c r="G36" s="6"/>
      <c r="I36" s="19" t="s">
        <v>95</v>
      </c>
      <c r="J36" s="44">
        <f>$J$31+$J$35</f>
        <v>1.6577045547800059E-3</v>
      </c>
      <c r="K36" s="30" t="s">
        <v>96</v>
      </c>
      <c r="L36" s="31"/>
      <c r="N36" s="3"/>
      <c r="O36" s="3"/>
      <c r="P36" s="268" t="s">
        <v>178</v>
      </c>
      <c r="Q36" s="270">
        <f>(C42^2-C43^2)*PI()/4/1000^2</f>
        <v>2.1213604393365078E-3</v>
      </c>
      <c r="R36" s="30"/>
      <c r="S36" s="30"/>
      <c r="T36" s="31" t="s">
        <v>264</v>
      </c>
    </row>
    <row r="37" spans="1:50" ht="15" customHeight="1" thickBot="1" x14ac:dyDescent="0.35">
      <c r="D37"/>
      <c r="F37" s="6"/>
      <c r="G37" s="6"/>
      <c r="I37" s="19" t="s">
        <v>95</v>
      </c>
      <c r="J37" s="44">
        <f>$J$36/144</f>
        <v>1.1511837185972264E-5</v>
      </c>
      <c r="K37" s="30" t="s">
        <v>97</v>
      </c>
      <c r="L37" s="31"/>
      <c r="N37" s="3"/>
      <c r="O37" s="3"/>
      <c r="P37" s="268" t="s">
        <v>183</v>
      </c>
      <c r="Q37" s="271">
        <f>1/1.3556</f>
        <v>0.73768073177928595</v>
      </c>
      <c r="R37" s="30"/>
      <c r="S37" s="30"/>
      <c r="T37" s="31" t="s">
        <v>269</v>
      </c>
    </row>
    <row r="38" spans="1:50" ht="15" customHeight="1" thickBot="1" x14ac:dyDescent="0.35">
      <c r="A38" t="s">
        <v>33</v>
      </c>
      <c r="B38" s="17"/>
      <c r="C38" s="222" t="s">
        <v>22</v>
      </c>
      <c r="D38"/>
      <c r="F38" s="6"/>
      <c r="G38" s="6"/>
      <c r="I38" s="21" t="s">
        <v>95</v>
      </c>
      <c r="J38" s="108">
        <f>$J$37/2048.5*6.66</f>
        <v>3.7426817504796325E-8</v>
      </c>
      <c r="K38" s="32" t="s">
        <v>98</v>
      </c>
      <c r="L38" s="33"/>
      <c r="N38" s="3"/>
      <c r="O38" s="3"/>
      <c r="P38" s="268" t="s">
        <v>184</v>
      </c>
      <c r="Q38" s="272">
        <f>$J$37/2048.5*6.66</f>
        <v>3.7426817504796325E-8</v>
      </c>
      <c r="R38" s="30"/>
      <c r="S38" s="30"/>
      <c r="T38" s="31" t="s">
        <v>80</v>
      </c>
    </row>
    <row r="39" spans="1:50" ht="15" customHeight="1" x14ac:dyDescent="0.3">
      <c r="B39" s="24" t="s">
        <v>16</v>
      </c>
      <c r="C39" s="203">
        <v>0</v>
      </c>
      <c r="D39"/>
      <c r="F39" s="6"/>
      <c r="G39" s="6"/>
      <c r="I39" s="30"/>
      <c r="J39" s="45"/>
      <c r="K39" s="30"/>
      <c r="L39" s="30"/>
      <c r="N39" s="3"/>
      <c r="O39" s="3"/>
      <c r="P39" s="268" t="s">
        <v>199</v>
      </c>
      <c r="Q39" s="270">
        <f>C42/1000</f>
        <v>5.5E-2</v>
      </c>
      <c r="R39" s="30"/>
      <c r="S39" s="30"/>
      <c r="T39" s="31" t="s">
        <v>262</v>
      </c>
    </row>
    <row r="40" spans="1:50" ht="15" thickBot="1" x14ac:dyDescent="0.35">
      <c r="B40" s="26" t="s">
        <v>17</v>
      </c>
      <c r="C40" s="200">
        <v>5</v>
      </c>
      <c r="I40" s="208" t="s">
        <v>242</v>
      </c>
      <c r="J40" s="208"/>
      <c r="K40" s="208"/>
      <c r="L40" s="208"/>
      <c r="N40" s="3"/>
      <c r="O40" s="3"/>
      <c r="P40" s="268" t="s">
        <v>218</v>
      </c>
      <c r="Q40" s="271">
        <f>$Z$16</f>
        <v>4.4249528005034611</v>
      </c>
      <c r="R40" s="30"/>
      <c r="S40" s="30"/>
      <c r="T40" s="31" t="s">
        <v>158</v>
      </c>
      <c r="AI40" s="5"/>
    </row>
    <row r="41" spans="1:50" ht="43.8" thickBot="1" x14ac:dyDescent="0.35">
      <c r="I41" s="193" t="s">
        <v>100</v>
      </c>
      <c r="J41" s="236" t="s">
        <v>295</v>
      </c>
      <c r="K41" s="263" t="s">
        <v>299</v>
      </c>
      <c r="L41" s="263" t="s">
        <v>273</v>
      </c>
      <c r="M41" s="264" t="s">
        <v>274</v>
      </c>
      <c r="P41" s="215"/>
      <c r="Q41" s="213"/>
      <c r="R41" s="213"/>
      <c r="S41" s="213"/>
      <c r="T41" s="216"/>
      <c r="AI41" s="5"/>
    </row>
    <row r="42" spans="1:50" ht="18" x14ac:dyDescent="0.35">
      <c r="A42" s="3" t="s">
        <v>246</v>
      </c>
      <c r="B42" s="17" t="s">
        <v>247</v>
      </c>
      <c r="C42" s="199">
        <v>55</v>
      </c>
      <c r="D42" t="s">
        <v>93</v>
      </c>
      <c r="E42"/>
      <c r="I42" s="248">
        <f>(K42-K44)/(K43-K44)*(I43-I44)+I44</f>
        <v>68.268656716417908</v>
      </c>
      <c r="J42" s="253">
        <f t="shared" ref="J42:J47" si="60">(I42*$Q$33*$R$48+$Q$48)/$Q$33</f>
        <v>82.856911691353105</v>
      </c>
      <c r="K42" s="242">
        <v>0</v>
      </c>
      <c r="L42" s="213"/>
      <c r="M42" s="216"/>
      <c r="P42" s="226" t="s">
        <v>272</v>
      </c>
      <c r="Q42" s="58"/>
      <c r="R42" s="58"/>
      <c r="S42" s="58"/>
      <c r="T42" s="25"/>
      <c r="AI42" s="5"/>
    </row>
    <row r="43" spans="1:50" ht="15" thickBot="1" x14ac:dyDescent="0.35">
      <c r="B43" s="21" t="s">
        <v>248</v>
      </c>
      <c r="C43" s="200">
        <v>18</v>
      </c>
      <c r="D43" t="s">
        <v>93</v>
      </c>
      <c r="E43"/>
      <c r="I43" s="241">
        <v>62</v>
      </c>
      <c r="J43" s="253">
        <f t="shared" si="60"/>
        <v>76.423863396546309</v>
      </c>
      <c r="K43" s="243">
        <v>0.03</v>
      </c>
      <c r="L43" s="249"/>
      <c r="M43" s="250"/>
      <c r="P43" s="65" t="s">
        <v>121</v>
      </c>
      <c r="Q43" s="205">
        <f>INDEX(LINEST($Q$4:$Q$14,$E$4:$E$14^{1,2},FALSE,FALSE),3)</f>
        <v>0</v>
      </c>
      <c r="R43" s="205">
        <f>INDEX(LINEST($Q$4:$Q$14,$E$4:$E$14^{1,2},FALSE,FALSE),2)</f>
        <v>12840.269971058149</v>
      </c>
      <c r="S43" s="205">
        <f>INDEX(LINEST($Q$4:$Q$14,$E$4:$E$14^{1,2},FALSE,FALSE),1)</f>
        <v>116.02217329276024</v>
      </c>
      <c r="T43" s="31" t="s">
        <v>267</v>
      </c>
      <c r="AI43" s="5"/>
    </row>
    <row r="44" spans="1:50" ht="15" thickBot="1" x14ac:dyDescent="0.35">
      <c r="B44" s="30"/>
      <c r="C44" s="201"/>
      <c r="D44"/>
      <c r="E44"/>
      <c r="H44" s="10"/>
      <c r="I44" s="241">
        <v>48</v>
      </c>
      <c r="J44" s="253">
        <f t="shared" si="60"/>
        <v>62.056722204811066</v>
      </c>
      <c r="K44" s="243">
        <v>9.7000000000000003E-2</v>
      </c>
      <c r="L44" s="251">
        <f>$Q$38/K44</f>
        <v>3.8584347943088994E-7</v>
      </c>
      <c r="M44" s="252">
        <f>-L44/$Q$37</f>
        <v>-5.2304942071651441E-7</v>
      </c>
      <c r="N44" s="265" t="s">
        <v>292</v>
      </c>
      <c r="P44" s="65" t="s">
        <v>21</v>
      </c>
      <c r="Q44" s="205">
        <f>INDEX(LINEST($P$4:$P$15,$M$4:$M$15),2)</f>
        <v>-23026.007750399138</v>
      </c>
      <c r="R44" s="67">
        <f>INDEX(LINEST($P$4:$P$15,$M$4:$M$15),1)</f>
        <v>12266.972080693411</v>
      </c>
      <c r="S44" s="30"/>
      <c r="T44" s="31" t="s">
        <v>267</v>
      </c>
      <c r="AI44" s="5"/>
      <c r="AW44" s="151"/>
      <c r="AX44" s="164"/>
    </row>
    <row r="45" spans="1:50" ht="15" thickBot="1" x14ac:dyDescent="0.35">
      <c r="A45" s="10" t="s">
        <v>249</v>
      </c>
      <c r="B45" s="197" t="s">
        <v>250</v>
      </c>
      <c r="C45" s="202">
        <v>1.2250000000000001</v>
      </c>
      <c r="D45" t="s">
        <v>161</v>
      </c>
      <c r="E45" t="s">
        <v>169</v>
      </c>
      <c r="G45" s="6"/>
      <c r="I45" s="241">
        <v>25</v>
      </c>
      <c r="J45" s="253">
        <f t="shared" si="60"/>
        <v>38.453561675531766</v>
      </c>
      <c r="K45" s="243">
        <v>0.28699999999999998</v>
      </c>
      <c r="L45" s="61"/>
      <c r="M45" s="250"/>
      <c r="P45" s="290" t="s">
        <v>304</v>
      </c>
      <c r="Q45" s="291">
        <v>120</v>
      </c>
      <c r="R45" s="213"/>
      <c r="S45" s="213"/>
      <c r="T45" s="216" t="s">
        <v>175</v>
      </c>
      <c r="AI45" s="5"/>
    </row>
    <row r="46" spans="1:50" ht="15" thickBot="1" x14ac:dyDescent="0.35">
      <c r="C46" s="198"/>
      <c r="D46"/>
      <c r="E46"/>
      <c r="G46" s="6"/>
      <c r="I46" s="241">
        <v>16</v>
      </c>
      <c r="J46" s="253">
        <f t="shared" si="60"/>
        <v>29.217542337987691</v>
      </c>
      <c r="K46" s="243">
        <v>0.442</v>
      </c>
      <c r="L46" s="61"/>
      <c r="M46" s="250"/>
      <c r="P46" s="290" t="s">
        <v>303</v>
      </c>
      <c r="Q46" s="291">
        <v>-2000</v>
      </c>
      <c r="R46" s="291">
        <v>100</v>
      </c>
      <c r="S46" s="291">
        <v>0</v>
      </c>
      <c r="T46" s="216" t="s">
        <v>305</v>
      </c>
      <c r="AI46" s="5"/>
    </row>
    <row r="47" spans="1:50" ht="15" thickBot="1" x14ac:dyDescent="0.35">
      <c r="A47" s="188" t="s">
        <v>251</v>
      </c>
      <c r="B47" s="193" t="s">
        <v>252</v>
      </c>
      <c r="C47" s="199">
        <v>0</v>
      </c>
      <c r="D47" s="30" t="s">
        <v>258</v>
      </c>
      <c r="E47"/>
      <c r="F47" s="6"/>
      <c r="I47" s="254">
        <f>(K47-K45)/(K46-K45)*(I46-I45)+I45</f>
        <v>12.63225806451613</v>
      </c>
      <c r="J47" s="257">
        <f t="shared" si="60"/>
        <v>25.761483489100236</v>
      </c>
      <c r="K47" s="246">
        <v>0.5</v>
      </c>
      <c r="L47" s="255"/>
      <c r="M47" s="256"/>
      <c r="P47" s="65" t="s">
        <v>122</v>
      </c>
      <c r="Q47" s="205">
        <f>INDEX(LINEST($Q$4:$Q$16,$P$4:$P$16),2)</f>
        <v>-5729.7376210681432</v>
      </c>
      <c r="R47" s="69">
        <f>INDEX(LINEST($Q$4:$Q$16,$P$4:$P$16),1)</f>
        <v>0.97382083941005404</v>
      </c>
      <c r="S47" s="30"/>
      <c r="T47" s="31" t="s">
        <v>267</v>
      </c>
      <c r="U47" s="5"/>
      <c r="AI47" s="5"/>
      <c r="AJ47" s="5"/>
      <c r="AK47" s="151"/>
    </row>
    <row r="48" spans="1:50" x14ac:dyDescent="0.3">
      <c r="A48" s="30"/>
      <c r="B48" s="57" t="s">
        <v>253</v>
      </c>
      <c r="C48" s="203">
        <v>5</v>
      </c>
      <c r="D48" s="45" t="s">
        <v>258</v>
      </c>
      <c r="E48"/>
      <c r="F48" s="6"/>
      <c r="P48" s="65" t="s">
        <v>123</v>
      </c>
      <c r="Q48" s="205">
        <f>INDEX(LINEST($P$4:$P$16,$Q$4:$Q$16),2)</f>
        <v>5897.2964680286241</v>
      </c>
      <c r="R48" s="69">
        <f>INDEX(LINEST($P$4:$P$16,$Q$4:$Q$16),1)</f>
        <v>1.0262243708382304</v>
      </c>
      <c r="S48" s="30"/>
      <c r="T48" s="31" t="s">
        <v>267</v>
      </c>
      <c r="AI48" s="5"/>
      <c r="AJ48" s="5"/>
      <c r="AK48" s="151"/>
      <c r="AX48" s="164"/>
    </row>
    <row r="49" spans="1:50" x14ac:dyDescent="0.3">
      <c r="A49" s="188"/>
      <c r="B49" s="57" t="s">
        <v>252</v>
      </c>
      <c r="C49" s="203">
        <v>0</v>
      </c>
      <c r="D49" s="45" t="s">
        <v>254</v>
      </c>
      <c r="E49"/>
      <c r="H49" s="6"/>
      <c r="I49" s="6"/>
      <c r="J49" s="6"/>
      <c r="K49" s="9"/>
      <c r="L49" s="6"/>
      <c r="M49" s="6"/>
      <c r="N49" s="10"/>
      <c r="O49" s="10"/>
      <c r="P49" s="65" t="s">
        <v>180</v>
      </c>
      <c r="Q49" s="206">
        <f>AG11</f>
        <v>-0.8752334256146862</v>
      </c>
      <c r="R49" s="30"/>
      <c r="S49" s="30"/>
      <c r="T49" s="31" t="s">
        <v>261</v>
      </c>
      <c r="W49" s="45"/>
      <c r="X49" s="195"/>
      <c r="Y49" s="45"/>
      <c r="AI49" s="5"/>
      <c r="AJ49" s="5"/>
      <c r="AK49" s="151"/>
    </row>
    <row r="50" spans="1:50" ht="15" thickBot="1" x14ac:dyDescent="0.35">
      <c r="A50" s="188"/>
      <c r="B50" s="131" t="s">
        <v>253</v>
      </c>
      <c r="C50" s="200">
        <v>180</v>
      </c>
      <c r="D50" s="45" t="s">
        <v>254</v>
      </c>
      <c r="E50"/>
      <c r="H50" s="6"/>
      <c r="I50" s="212" t="s">
        <v>92</v>
      </c>
      <c r="J50" s="211">
        <f>INDEX(LINEST($Y$3:$Y$16,$P$3:$P$16^{1,2}),3)</f>
        <v>-2.4209425131835995E-3</v>
      </c>
      <c r="K50" s="180">
        <f>INDEX(LINEST($Y$3:$Y$16,$P$3:$P$16^{1,2}),2)</f>
        <v>2.1389947068068339E-7</v>
      </c>
      <c r="L50" s="180">
        <f>INDEX(LINEST($Y$3:$Y$16,$P$3:$P$16^{1,2}),1)</f>
        <v>8.9652046653587165E-12</v>
      </c>
      <c r="M50" s="44" t="s">
        <v>268</v>
      </c>
      <c r="N50" s="10"/>
      <c r="O50" s="10"/>
      <c r="P50" s="65" t="s">
        <v>182</v>
      </c>
      <c r="Q50" s="207">
        <f>AF11</f>
        <v>3.1605483382588102</v>
      </c>
      <c r="R50" s="30"/>
      <c r="S50" s="30"/>
      <c r="T50" s="31" t="s">
        <v>261</v>
      </c>
      <c r="U50" s="10"/>
      <c r="V50" s="3"/>
      <c r="W50" s="45"/>
      <c r="X50" s="61"/>
      <c r="Y50" s="45"/>
      <c r="AX50" s="164"/>
    </row>
    <row r="51" spans="1:50" ht="15" thickBot="1" x14ac:dyDescent="0.35">
      <c r="P51" s="218" t="s">
        <v>211</v>
      </c>
      <c r="Q51" s="219">
        <v>3</v>
      </c>
      <c r="R51" s="32"/>
      <c r="S51" s="32"/>
      <c r="T51" s="33" t="s">
        <v>263</v>
      </c>
      <c r="U51" s="188"/>
      <c r="V51" s="30"/>
    </row>
    <row r="52" spans="1:50" ht="15" thickBot="1" x14ac:dyDescent="0.35">
      <c r="A52" s="3" t="s">
        <v>244</v>
      </c>
      <c r="B52" s="209">
        <v>1.25</v>
      </c>
      <c r="C52" s="45" t="s">
        <v>245</v>
      </c>
      <c r="D52" s="5"/>
      <c r="E52" s="192">
        <f>C33</f>
        <v>240</v>
      </c>
      <c r="F52" s="192" t="s">
        <v>156</v>
      </c>
      <c r="I52" s="176" t="s">
        <v>284</v>
      </c>
      <c r="M52" s="237" t="s">
        <v>283</v>
      </c>
      <c r="N52" s="142"/>
      <c r="Q52" s="61"/>
      <c r="R52" s="213"/>
      <c r="T52" s="213"/>
      <c r="U52" s="188"/>
      <c r="V52" s="30"/>
      <c r="W52" s="194"/>
      <c r="X52" s="45"/>
      <c r="Y52" s="45"/>
    </row>
    <row r="53" spans="1:50" x14ac:dyDescent="0.3">
      <c r="I53" s="238" t="s">
        <v>278</v>
      </c>
      <c r="J53" s="236" t="s">
        <v>100</v>
      </c>
      <c r="K53" s="239" t="s">
        <v>279</v>
      </c>
      <c r="L53" s="239" t="s">
        <v>280</v>
      </c>
      <c r="M53" s="239" t="s">
        <v>281</v>
      </c>
      <c r="N53" s="240" t="s">
        <v>282</v>
      </c>
      <c r="P53" s="235" t="s">
        <v>287</v>
      </c>
      <c r="Q53" s="260">
        <v>0</v>
      </c>
      <c r="R53" s="258">
        <f ca="1">J58</f>
        <v>21.690322580645159</v>
      </c>
      <c r="S53" s="258">
        <f ca="1">J57</f>
        <v>37.347368421052636</v>
      </c>
      <c r="T53" s="258">
        <f ca="1">J56</f>
        <v>50.507462686567166</v>
      </c>
      <c r="U53" s="259">
        <f ca="1">J55</f>
        <v>64.089552238805979</v>
      </c>
      <c r="V53" s="261">
        <v>80</v>
      </c>
      <c r="W53" s="45"/>
      <c r="X53" s="45"/>
      <c r="Y53" s="45"/>
    </row>
    <row r="54" spans="1:50" x14ac:dyDescent="0.3">
      <c r="I54" s="241">
        <v>0</v>
      </c>
      <c r="J54" s="253">
        <f t="shared" ref="J54:J59" ca="1" si="61">FORECAST(I54,OFFSET(MeasNt,MATCH(I54,MeasTauT,1)-1,0,2),OFFSET(MeasTauT,MATCH(I54,MeasTauT,1)-1,0,2))</f>
        <v>68.268656716417922</v>
      </c>
      <c r="K54" s="58">
        <v>0.2</v>
      </c>
      <c r="L54" s="58">
        <v>4.4000000000000004</v>
      </c>
      <c r="M54" s="58">
        <v>0.09</v>
      </c>
      <c r="N54" s="25">
        <v>5</v>
      </c>
      <c r="P54" s="273" t="s">
        <v>279</v>
      </c>
      <c r="Q54" s="274">
        <f>K59</f>
        <v>0.47499999999999998</v>
      </c>
      <c r="R54" s="274">
        <f>K58</f>
        <v>0.47499999999999998</v>
      </c>
      <c r="S54" s="274">
        <f>K57</f>
        <v>0.32500000000000001</v>
      </c>
      <c r="T54" s="274">
        <f>K56</f>
        <v>0.22500000000000001</v>
      </c>
      <c r="U54" s="275">
        <f>K55</f>
        <v>0.2</v>
      </c>
      <c r="V54" s="276">
        <f>K54</f>
        <v>0.2</v>
      </c>
      <c r="W54" s="45" t="s">
        <v>288</v>
      </c>
      <c r="X54" s="45"/>
      <c r="Y54" s="45"/>
      <c r="AJ54" s="104"/>
      <c r="AR54" s="3"/>
    </row>
    <row r="55" spans="1:50" x14ac:dyDescent="0.3">
      <c r="I55" s="241">
        <v>0.02</v>
      </c>
      <c r="J55" s="253">
        <f t="shared" ca="1" si="61"/>
        <v>64.089552238805979</v>
      </c>
      <c r="K55" s="58">
        <v>0.2</v>
      </c>
      <c r="L55" s="58">
        <v>3.75</v>
      </c>
      <c r="M55" s="58">
        <v>0.09</v>
      </c>
      <c r="N55" s="25">
        <v>5</v>
      </c>
      <c r="P55" s="273" t="s">
        <v>280</v>
      </c>
      <c r="Q55" s="277">
        <f>L59</f>
        <v>2.4</v>
      </c>
      <c r="R55" s="277">
        <f>L58</f>
        <v>2.4</v>
      </c>
      <c r="S55" s="277">
        <f>L57</f>
        <v>2.7</v>
      </c>
      <c r="T55" s="277">
        <f>L56</f>
        <v>3.2</v>
      </c>
      <c r="U55" s="278">
        <f>L55</f>
        <v>3.75</v>
      </c>
      <c r="V55" s="279">
        <f>L54</f>
        <v>4.4000000000000004</v>
      </c>
      <c r="W55" s="45"/>
      <c r="X55" s="45"/>
      <c r="Y55" s="45"/>
      <c r="AS55" s="3"/>
    </row>
    <row r="56" spans="1:50" x14ac:dyDescent="0.3">
      <c r="I56" s="241">
        <v>8.5000000000000006E-2</v>
      </c>
      <c r="J56" s="253">
        <f t="shared" ca="1" si="61"/>
        <v>50.507462686567166</v>
      </c>
      <c r="K56" s="58">
        <v>0.22500000000000001</v>
      </c>
      <c r="L56" s="58">
        <v>3.2</v>
      </c>
      <c r="M56" s="243">
        <v>0.125</v>
      </c>
      <c r="N56" s="244">
        <v>4.05</v>
      </c>
      <c r="P56" s="273" t="s">
        <v>285</v>
      </c>
      <c r="Q56" s="280">
        <v>0.15</v>
      </c>
      <c r="R56" s="280"/>
      <c r="S56" s="280"/>
      <c r="T56" s="280"/>
      <c r="U56" s="281"/>
      <c r="V56" s="282"/>
      <c r="W56" s="45"/>
      <c r="X56" s="45"/>
      <c r="Y56" s="45"/>
    </row>
    <row r="57" spans="1:50" x14ac:dyDescent="0.3">
      <c r="I57" s="241">
        <v>0.185</v>
      </c>
      <c r="J57" s="253">
        <f t="shared" ca="1" si="61"/>
        <v>37.347368421052636</v>
      </c>
      <c r="K57" s="58">
        <v>0.32500000000000001</v>
      </c>
      <c r="L57" s="58">
        <v>2.7</v>
      </c>
      <c r="M57" s="58">
        <v>0.24</v>
      </c>
      <c r="N57" s="25">
        <v>3.75</v>
      </c>
      <c r="P57" s="273" t="s">
        <v>286</v>
      </c>
      <c r="Q57" s="280">
        <v>0.03</v>
      </c>
      <c r="R57" s="280"/>
      <c r="S57" s="280"/>
      <c r="T57" s="280"/>
      <c r="U57" s="281"/>
      <c r="V57" s="282"/>
      <c r="W57" s="45"/>
      <c r="X57" s="196"/>
      <c r="Y57" s="45"/>
    </row>
    <row r="58" spans="1:50" x14ac:dyDescent="0.3">
      <c r="I58" s="241">
        <v>0.34399999999999997</v>
      </c>
      <c r="J58" s="253">
        <f t="shared" ca="1" si="61"/>
        <v>21.690322580645159</v>
      </c>
      <c r="K58" s="58">
        <v>0.47499999999999998</v>
      </c>
      <c r="L58" s="58">
        <v>2.4</v>
      </c>
      <c r="M58" s="58">
        <v>0.42</v>
      </c>
      <c r="N58" s="25">
        <v>3.6</v>
      </c>
      <c r="P58" s="273" t="s">
        <v>281</v>
      </c>
      <c r="Q58" s="274">
        <f>M59</f>
        <v>0.42</v>
      </c>
      <c r="R58" s="274">
        <f>M58</f>
        <v>0.42</v>
      </c>
      <c r="S58" s="274">
        <f>M57</f>
        <v>0.24</v>
      </c>
      <c r="T58" s="274">
        <f>M56</f>
        <v>0.125</v>
      </c>
      <c r="U58" s="275">
        <f>M55</f>
        <v>0.09</v>
      </c>
      <c r="V58" s="276">
        <f>M54</f>
        <v>0.09</v>
      </c>
      <c r="W58" s="45" t="s">
        <v>289</v>
      </c>
      <c r="X58" s="196"/>
      <c r="Y58" s="45"/>
    </row>
    <row r="59" spans="1:50" ht="15" thickBot="1" x14ac:dyDescent="0.35">
      <c r="I59" s="245">
        <v>0.5</v>
      </c>
      <c r="J59" s="257">
        <f t="shared" ca="1" si="61"/>
        <v>12.632258064516126</v>
      </c>
      <c r="K59" s="247">
        <v>0.47499999999999998</v>
      </c>
      <c r="L59" s="247">
        <v>2.4</v>
      </c>
      <c r="M59" s="247">
        <v>0.42</v>
      </c>
      <c r="N59" s="27">
        <v>3.6</v>
      </c>
      <c r="P59" s="283" t="s">
        <v>282</v>
      </c>
      <c r="Q59" s="284">
        <f>N59</f>
        <v>3.6</v>
      </c>
      <c r="R59" s="284">
        <f>N58</f>
        <v>3.6</v>
      </c>
      <c r="S59" s="284">
        <f>N57</f>
        <v>3.75</v>
      </c>
      <c r="T59" s="284">
        <f>N56</f>
        <v>4.05</v>
      </c>
      <c r="U59" s="285">
        <f>N55</f>
        <v>5</v>
      </c>
      <c r="V59" s="286">
        <f>N54</f>
        <v>5</v>
      </c>
      <c r="W59" s="45"/>
      <c r="X59" s="196"/>
      <c r="Y59" s="45"/>
    </row>
    <row r="60" spans="1:50" x14ac:dyDescent="0.3">
      <c r="V60" s="45"/>
      <c r="W60" s="45"/>
      <c r="X60" s="196"/>
      <c r="Y60" s="45"/>
    </row>
    <row r="61" spans="1:50" x14ac:dyDescent="0.3">
      <c r="W61" s="45"/>
      <c r="X61" s="196"/>
      <c r="Y61" s="45"/>
    </row>
    <row r="62" spans="1:50" x14ac:dyDescent="0.3">
      <c r="W62" s="45"/>
      <c r="X62" s="149"/>
      <c r="Y62" s="45"/>
    </row>
    <row r="63" spans="1:50" x14ac:dyDescent="0.3">
      <c r="W63" s="45"/>
      <c r="X63" s="149"/>
      <c r="Y63" s="45"/>
    </row>
    <row r="64" spans="1:50" x14ac:dyDescent="0.3">
      <c r="W64" s="45"/>
      <c r="X64" s="149"/>
      <c r="Y64" s="45"/>
    </row>
    <row r="65" spans="1:36" x14ac:dyDescent="0.3">
      <c r="H65" s="176"/>
    </row>
    <row r="67" spans="1:36" x14ac:dyDescent="0.3">
      <c r="V67" s="45"/>
      <c r="W67" s="45"/>
      <c r="X67" s="45"/>
      <c r="Y67" s="45"/>
      <c r="Z67" s="45"/>
      <c r="AA67" s="45"/>
      <c r="AB67" s="45"/>
      <c r="AC67" s="45"/>
      <c r="AD67" s="45"/>
      <c r="AG67" s="45"/>
      <c r="AH67" s="149"/>
    </row>
    <row r="68" spans="1:36" x14ac:dyDescent="0.3">
      <c r="V68" s="45"/>
      <c r="W68" s="45"/>
      <c r="X68" s="45"/>
      <c r="Y68" s="45"/>
      <c r="Z68" s="45"/>
      <c r="AA68" s="45"/>
      <c r="AB68" s="45"/>
      <c r="AC68" s="45"/>
      <c r="AD68" s="45"/>
      <c r="AG68" s="45"/>
      <c r="AH68" s="149"/>
    </row>
    <row r="69" spans="1:36" x14ac:dyDescent="0.3">
      <c r="V69" s="45"/>
      <c r="W69" s="45"/>
      <c r="X69" s="45"/>
      <c r="Y69" s="45"/>
      <c r="Z69" s="45"/>
      <c r="AA69" s="45"/>
      <c r="AB69" s="45"/>
      <c r="AC69" s="45"/>
      <c r="AD69" s="45"/>
      <c r="AG69" s="45"/>
      <c r="AH69" s="149"/>
    </row>
    <row r="70" spans="1:36" x14ac:dyDescent="0.3">
      <c r="V70" s="45"/>
      <c r="W70" s="45"/>
      <c r="X70" s="45"/>
      <c r="Y70" s="45"/>
      <c r="Z70" s="45"/>
      <c r="AA70" s="45"/>
      <c r="AB70" s="45"/>
      <c r="AC70" s="45"/>
      <c r="AD70" s="45"/>
    </row>
    <row r="71" spans="1:36" x14ac:dyDescent="0.3">
      <c r="A71" s="45"/>
      <c r="B71" s="45"/>
      <c r="C71" s="45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</row>
    <row r="72" spans="1:36" x14ac:dyDescent="0.3">
      <c r="A72" s="45"/>
      <c r="B72" s="45"/>
      <c r="C72" s="45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</row>
    <row r="73" spans="1:36" x14ac:dyDescent="0.3">
      <c r="A73" s="45"/>
      <c r="B73" s="45"/>
      <c r="C73" s="45"/>
      <c r="D73" s="61"/>
      <c r="E73" s="61"/>
      <c r="F73" s="61"/>
      <c r="G73" s="61"/>
      <c r="H73" s="61"/>
      <c r="I73" s="190"/>
      <c r="J73" s="61"/>
      <c r="K73" s="187"/>
      <c r="L73" s="61"/>
      <c r="M73" s="61"/>
      <c r="N73" s="188"/>
      <c r="O73" s="188"/>
      <c r="P73" s="188"/>
      <c r="Q73" s="188"/>
      <c r="R73" s="188"/>
      <c r="S73" s="188"/>
      <c r="T73" s="188"/>
      <c r="U73" s="189"/>
      <c r="V73" s="189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</row>
    <row r="74" spans="1:36" x14ac:dyDescent="0.3">
      <c r="A74" s="45"/>
      <c r="B74" s="45"/>
      <c r="C74" s="45"/>
      <c r="D74" s="61"/>
      <c r="E74" s="61"/>
      <c r="F74" s="61"/>
      <c r="G74" s="61"/>
      <c r="H74" s="61"/>
      <c r="I74" s="190"/>
      <c r="J74" s="61"/>
      <c r="K74" s="187"/>
      <c r="L74" s="61"/>
      <c r="M74" s="61"/>
      <c r="N74" s="188"/>
      <c r="O74" s="188"/>
      <c r="P74" s="188"/>
      <c r="Q74" s="188"/>
      <c r="R74" s="188"/>
      <c r="S74" s="188"/>
      <c r="T74" s="188"/>
      <c r="U74" s="189"/>
      <c r="V74" s="189"/>
      <c r="W74" s="104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</row>
    <row r="75" spans="1:36" x14ac:dyDescent="0.3">
      <c r="A75" s="45"/>
      <c r="B75" s="45"/>
      <c r="C75" s="45"/>
      <c r="D75" s="61"/>
      <c r="E75" s="61"/>
      <c r="F75" s="61"/>
      <c r="G75" s="61"/>
      <c r="H75" s="61"/>
      <c r="I75" s="190"/>
      <c r="J75" s="61"/>
      <c r="K75" s="187"/>
      <c r="L75" s="61"/>
      <c r="M75" s="61"/>
      <c r="N75" s="188"/>
      <c r="O75" s="188"/>
      <c r="P75" s="188"/>
      <c r="Q75" s="188"/>
      <c r="R75" s="188"/>
      <c r="S75" s="188"/>
      <c r="T75" s="188"/>
      <c r="U75" s="189"/>
      <c r="V75" s="189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</row>
    <row r="76" spans="1:36" x14ac:dyDescent="0.3">
      <c r="A76" s="45"/>
      <c r="B76" s="45"/>
      <c r="C76" s="45"/>
      <c r="D76" s="61"/>
      <c r="E76" s="61"/>
      <c r="F76" s="61"/>
      <c r="G76" s="61"/>
      <c r="H76" s="61"/>
      <c r="I76" s="190"/>
      <c r="J76" s="61"/>
      <c r="K76" s="187"/>
      <c r="L76" s="61"/>
      <c r="M76" s="61"/>
      <c r="N76" s="188"/>
      <c r="O76" s="188"/>
      <c r="P76" s="188"/>
      <c r="Q76" s="188"/>
      <c r="R76" s="188"/>
      <c r="S76" s="188"/>
      <c r="T76" s="188"/>
      <c r="U76" s="189"/>
      <c r="V76" s="189"/>
      <c r="W76" s="45"/>
      <c r="X76" s="45"/>
      <c r="Y76" s="45"/>
      <c r="Z76" s="45"/>
      <c r="AA76" s="149"/>
      <c r="AB76" s="45"/>
      <c r="AC76" s="45"/>
      <c r="AD76" s="45"/>
      <c r="AE76" s="45"/>
      <c r="AF76" s="45"/>
      <c r="AG76" s="45"/>
      <c r="AH76" s="45"/>
      <c r="AI76" s="45"/>
      <c r="AJ76" s="45"/>
    </row>
    <row r="77" spans="1:36" x14ac:dyDescent="0.3">
      <c r="A77" s="45"/>
      <c r="B77" s="45"/>
      <c r="C77" s="45"/>
      <c r="D77" s="61"/>
      <c r="E77" s="61"/>
      <c r="F77" s="61"/>
      <c r="G77" s="61"/>
      <c r="H77" s="61"/>
      <c r="I77" s="190"/>
      <c r="J77" s="61"/>
      <c r="K77" s="187"/>
      <c r="L77" s="61"/>
      <c r="M77" s="61"/>
      <c r="N77" s="188"/>
      <c r="O77" s="188"/>
      <c r="P77" s="188"/>
      <c r="Q77" s="188"/>
      <c r="R77" s="188"/>
      <c r="S77" s="188"/>
      <c r="T77" s="188"/>
      <c r="U77" s="189"/>
      <c r="V77" s="189"/>
      <c r="W77" s="45"/>
      <c r="X77" s="45"/>
      <c r="Y77" s="45"/>
      <c r="Z77" s="45"/>
      <c r="AA77" s="149"/>
      <c r="AB77" s="45"/>
      <c r="AC77" s="45"/>
      <c r="AD77" s="45"/>
      <c r="AE77" s="45"/>
      <c r="AF77" s="45"/>
      <c r="AG77" s="45"/>
      <c r="AH77" s="45"/>
      <c r="AI77" s="45"/>
      <c r="AJ77" s="45"/>
    </row>
    <row r="78" spans="1:36" x14ac:dyDescent="0.3">
      <c r="A78" s="45"/>
      <c r="B78" s="45"/>
      <c r="C78" s="45"/>
      <c r="D78" s="61"/>
      <c r="E78" s="61"/>
      <c r="F78" s="61"/>
      <c r="G78" s="61"/>
      <c r="H78" s="61"/>
      <c r="I78" s="190"/>
      <c r="J78" s="61"/>
      <c r="K78" s="187"/>
      <c r="L78" s="61"/>
      <c r="M78" s="61"/>
      <c r="N78" s="188"/>
      <c r="O78" s="188"/>
      <c r="P78" s="188"/>
      <c r="Q78" s="188"/>
      <c r="R78" s="188"/>
      <c r="S78" s="188"/>
      <c r="T78" s="188"/>
      <c r="U78" s="189"/>
      <c r="V78" s="189"/>
      <c r="W78" s="45"/>
      <c r="X78" s="45"/>
      <c r="Y78" s="45"/>
      <c r="Z78" s="45"/>
      <c r="AA78" s="149"/>
      <c r="AB78" s="45"/>
      <c r="AC78" s="45"/>
      <c r="AD78" s="45"/>
      <c r="AE78" s="45"/>
      <c r="AF78" s="45"/>
      <c r="AG78" s="45"/>
      <c r="AH78" s="45"/>
      <c r="AI78" s="45"/>
      <c r="AJ78" s="45"/>
    </row>
    <row r="79" spans="1:36" x14ac:dyDescent="0.3">
      <c r="A79" s="45"/>
      <c r="B79" s="45"/>
      <c r="C79" s="45"/>
      <c r="D79" s="61"/>
      <c r="E79" s="61"/>
      <c r="F79" s="61"/>
      <c r="G79" s="61"/>
      <c r="H79" s="61"/>
      <c r="I79" s="61"/>
      <c r="J79" s="61"/>
      <c r="K79" s="187"/>
      <c r="L79" s="61"/>
      <c r="M79" s="61"/>
      <c r="N79" s="188"/>
      <c r="O79" s="188"/>
      <c r="P79" s="188"/>
      <c r="Q79" s="188"/>
      <c r="R79" s="188"/>
      <c r="S79" s="188"/>
      <c r="T79" s="188"/>
      <c r="U79" s="189"/>
      <c r="V79" s="189"/>
      <c r="W79" s="45"/>
      <c r="X79" s="186"/>
      <c r="Y79" s="186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</row>
    <row r="80" spans="1:36" x14ac:dyDescent="0.3">
      <c r="V80" s="45"/>
      <c r="W80" s="45"/>
      <c r="X80" s="45"/>
      <c r="Y80" s="45"/>
      <c r="Z80" s="45"/>
      <c r="AA80" s="45"/>
      <c r="AB80" s="45"/>
      <c r="AC80" s="45"/>
      <c r="AD80" s="45"/>
    </row>
    <row r="95" spans="1:36" x14ac:dyDescent="0.3">
      <c r="A95" s="45"/>
      <c r="B95" s="45"/>
      <c r="C95" s="45"/>
      <c r="D95" s="61"/>
      <c r="E95" s="61"/>
      <c r="F95" s="61"/>
      <c r="G95" s="61"/>
      <c r="H95" s="61"/>
      <c r="I95" s="61"/>
      <c r="J95" s="61"/>
      <c r="K95" s="187"/>
      <c r="L95" s="61"/>
      <c r="M95" s="61"/>
      <c r="N95" s="188"/>
      <c r="O95" s="188"/>
      <c r="P95" s="188"/>
      <c r="Q95" s="188"/>
      <c r="R95" s="188"/>
      <c r="S95" s="188"/>
      <c r="T95" s="188"/>
      <c r="U95" s="189"/>
      <c r="V95" s="189"/>
      <c r="W95" s="45"/>
      <c r="X95" s="186"/>
      <c r="Y95" s="186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</row>
    <row r="96" spans="1:36" x14ac:dyDescent="0.3">
      <c r="A96" s="45"/>
      <c r="B96" s="45"/>
      <c r="C96" s="45"/>
      <c r="D96" s="61"/>
      <c r="E96" s="61"/>
      <c r="F96" s="61"/>
      <c r="G96" s="61"/>
      <c r="H96" s="61"/>
      <c r="I96" s="61"/>
      <c r="J96" s="61"/>
      <c r="K96" s="187"/>
      <c r="L96" s="61"/>
      <c r="M96" s="61"/>
      <c r="N96" s="188"/>
      <c r="O96" s="188"/>
      <c r="P96" s="188"/>
      <c r="Q96" s="188"/>
      <c r="R96" s="188"/>
      <c r="S96" s="188"/>
      <c r="T96" s="188"/>
      <c r="U96" s="189"/>
      <c r="V96" s="189"/>
      <c r="W96" s="45"/>
      <c r="X96" s="186"/>
      <c r="Y96" s="186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</row>
    <row r="97" spans="1:36" x14ac:dyDescent="0.3">
      <c r="A97" s="45"/>
      <c r="B97" s="45"/>
      <c r="C97" s="45"/>
      <c r="D97" s="61"/>
      <c r="E97" s="61"/>
      <c r="F97" s="61"/>
      <c r="G97" s="61"/>
      <c r="H97" s="61"/>
      <c r="I97" s="61"/>
      <c r="J97" s="61"/>
      <c r="K97" s="187"/>
      <c r="L97" s="61"/>
      <c r="M97" s="61"/>
      <c r="N97" s="188"/>
      <c r="O97" s="188"/>
      <c r="P97" s="188"/>
      <c r="Q97" s="188"/>
      <c r="R97" s="188"/>
      <c r="S97" s="188"/>
      <c r="T97" s="188"/>
      <c r="U97" s="189"/>
      <c r="V97" s="189"/>
      <c r="W97" s="45"/>
      <c r="X97" s="186"/>
      <c r="Y97" s="186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</row>
    <row r="98" spans="1:36" x14ac:dyDescent="0.3">
      <c r="A98" s="45"/>
      <c r="B98" s="45"/>
      <c r="C98" s="45"/>
      <c r="D98" s="61"/>
      <c r="E98" s="61"/>
      <c r="F98" s="61"/>
      <c r="G98" s="61"/>
      <c r="H98" s="61"/>
      <c r="I98" s="61"/>
      <c r="J98" s="61"/>
      <c r="K98" s="187"/>
      <c r="L98" s="61"/>
      <c r="M98" s="61"/>
      <c r="N98" s="188"/>
      <c r="O98" s="188"/>
      <c r="P98" s="188"/>
      <c r="Q98" s="188"/>
      <c r="R98" s="188"/>
      <c r="S98" s="188"/>
      <c r="T98" s="188"/>
      <c r="U98" s="189"/>
      <c r="V98" s="189"/>
      <c r="W98" s="45"/>
      <c r="X98" s="186"/>
      <c r="Y98" s="186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</row>
    <row r="99" spans="1:36" x14ac:dyDescent="0.3">
      <c r="A99" s="45"/>
      <c r="B99" s="45"/>
      <c r="C99" s="45"/>
      <c r="D99" s="61"/>
      <c r="E99" s="61"/>
      <c r="F99" s="61"/>
      <c r="G99" s="61"/>
      <c r="H99" s="61"/>
      <c r="I99" s="61"/>
      <c r="J99" s="61"/>
      <c r="K99" s="187"/>
      <c r="L99" s="61"/>
      <c r="M99" s="61"/>
      <c r="N99" s="188"/>
      <c r="O99" s="188"/>
      <c r="P99" s="188"/>
      <c r="Q99" s="188"/>
      <c r="R99" s="188"/>
      <c r="S99" s="188"/>
      <c r="T99" s="188"/>
      <c r="U99" s="189"/>
      <c r="V99" s="189"/>
      <c r="W99" s="45"/>
      <c r="X99" s="186"/>
      <c r="Y99" s="186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</row>
    <row r="100" spans="1:36" x14ac:dyDescent="0.3">
      <c r="A100" s="45"/>
      <c r="B100" s="45"/>
      <c r="C100" s="45"/>
      <c r="D100" s="61"/>
      <c r="E100" s="61"/>
      <c r="F100" s="61"/>
      <c r="G100" s="61"/>
      <c r="H100" s="61"/>
      <c r="I100" s="61"/>
      <c r="J100" s="61"/>
      <c r="K100" s="187"/>
      <c r="L100" s="61"/>
      <c r="M100" s="61"/>
      <c r="N100" s="188"/>
      <c r="O100" s="188"/>
      <c r="P100" s="188"/>
      <c r="Q100" s="188"/>
      <c r="R100" s="188"/>
      <c r="S100" s="188"/>
      <c r="T100" s="188"/>
      <c r="U100" s="189"/>
      <c r="V100" s="189"/>
      <c r="W100" s="45"/>
      <c r="X100" s="186"/>
      <c r="Y100" s="186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</row>
    <row r="101" spans="1:36" x14ac:dyDescent="0.3">
      <c r="A101" s="45"/>
      <c r="B101" s="45"/>
      <c r="C101" s="45"/>
      <c r="D101" s="61"/>
      <c r="E101" s="61"/>
      <c r="F101" s="61"/>
      <c r="G101" s="61"/>
      <c r="H101" s="61"/>
      <c r="I101" s="61"/>
      <c r="J101" s="61"/>
      <c r="K101" s="187"/>
      <c r="L101" s="61"/>
      <c r="M101" s="61"/>
      <c r="N101" s="188"/>
      <c r="O101" s="188"/>
      <c r="P101" s="188"/>
      <c r="Q101" s="188"/>
      <c r="R101" s="188"/>
      <c r="S101" s="188"/>
      <c r="T101" s="188"/>
      <c r="U101" s="189"/>
      <c r="V101" s="189"/>
      <c r="W101" s="45"/>
      <c r="X101" s="186"/>
      <c r="Y101" s="186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</row>
    <row r="102" spans="1:36" x14ac:dyDescent="0.3">
      <c r="A102" s="45"/>
      <c r="B102" s="45"/>
      <c r="C102" s="45"/>
      <c r="D102" s="61"/>
      <c r="E102" s="61"/>
      <c r="F102" s="61"/>
      <c r="G102" s="61"/>
      <c r="H102" s="61"/>
      <c r="I102" s="61"/>
      <c r="J102" s="61"/>
      <c r="K102" s="187"/>
      <c r="L102" s="61"/>
      <c r="M102" s="61"/>
      <c r="N102" s="188"/>
      <c r="O102" s="188"/>
      <c r="P102" s="188"/>
      <c r="Q102" s="188"/>
      <c r="R102" s="188"/>
      <c r="S102" s="188"/>
      <c r="T102" s="188"/>
      <c r="U102" s="189"/>
      <c r="V102" s="189"/>
      <c r="W102" s="45"/>
      <c r="X102" s="186"/>
      <c r="Y102" s="186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</row>
    <row r="103" spans="1:36" x14ac:dyDescent="0.3">
      <c r="A103" s="45"/>
      <c r="B103" s="45"/>
      <c r="C103" s="45"/>
      <c r="D103" s="61"/>
      <c r="E103" s="61"/>
      <c r="F103" s="61"/>
      <c r="G103" s="61"/>
      <c r="H103" s="61"/>
      <c r="I103" s="61"/>
      <c r="J103" s="61"/>
      <c r="K103" s="187"/>
      <c r="L103" s="61"/>
      <c r="M103" s="61"/>
      <c r="N103" s="188"/>
      <c r="O103" s="188"/>
      <c r="P103" s="188"/>
      <c r="Q103" s="188"/>
      <c r="R103" s="188"/>
      <c r="S103" s="188"/>
      <c r="T103" s="188"/>
      <c r="U103" s="189"/>
      <c r="V103" s="189"/>
      <c r="W103" s="45"/>
      <c r="X103" s="186"/>
      <c r="Y103" s="186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</row>
    <row r="104" spans="1:36" x14ac:dyDescent="0.3">
      <c r="A104" s="45"/>
      <c r="B104" s="45"/>
      <c r="C104" s="45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189"/>
      <c r="V104" s="189"/>
      <c r="W104" s="45"/>
      <c r="X104" s="186"/>
      <c r="Y104" s="186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</row>
    <row r="105" spans="1:36" x14ac:dyDescent="0.3">
      <c r="A105" s="45"/>
      <c r="B105" s="45"/>
      <c r="C105" s="45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189"/>
      <c r="V105" s="189"/>
      <c r="W105" s="45"/>
      <c r="X105" s="186"/>
      <c r="Y105" s="186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</row>
    <row r="106" spans="1:36" x14ac:dyDescent="0.3">
      <c r="A106" s="45"/>
      <c r="B106" s="45"/>
      <c r="C106" s="45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</row>
    <row r="107" spans="1:36" x14ac:dyDescent="0.3">
      <c r="A107" s="45"/>
      <c r="B107" s="45"/>
      <c r="C107" s="45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</row>
    <row r="108" spans="1:36" x14ac:dyDescent="0.3">
      <c r="A108" s="45"/>
      <c r="B108" s="45"/>
      <c r="C108" s="45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</row>
    <row r="109" spans="1:36" x14ac:dyDescent="0.3">
      <c r="A109" s="45"/>
      <c r="B109" s="45"/>
      <c r="C109" s="45"/>
      <c r="D109" s="61"/>
      <c r="E109" s="61"/>
      <c r="F109" s="61"/>
      <c r="G109" s="61"/>
      <c r="H109" s="61"/>
      <c r="I109" s="190"/>
      <c r="J109" s="61"/>
      <c r="K109" s="187"/>
      <c r="L109" s="61"/>
      <c r="M109" s="61"/>
      <c r="N109" s="188"/>
      <c r="O109" s="188"/>
      <c r="P109" s="188"/>
      <c r="Q109" s="188"/>
      <c r="R109" s="188"/>
      <c r="S109" s="188"/>
      <c r="T109" s="188"/>
      <c r="U109" s="189"/>
      <c r="V109" s="189"/>
      <c r="W109" s="45"/>
      <c r="X109" s="186"/>
      <c r="Y109" s="186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</row>
    <row r="110" spans="1:36" x14ac:dyDescent="0.3">
      <c r="A110" s="45"/>
      <c r="B110" s="45"/>
      <c r="C110" s="45"/>
      <c r="D110" s="61"/>
      <c r="E110" s="61"/>
      <c r="F110" s="61"/>
      <c r="G110" s="61"/>
      <c r="H110" s="61"/>
      <c r="I110" s="190"/>
      <c r="J110" s="61"/>
      <c r="K110" s="187"/>
      <c r="L110" s="61"/>
      <c r="M110" s="61"/>
      <c r="N110" s="188"/>
      <c r="O110" s="188"/>
      <c r="P110" s="188"/>
      <c r="Q110" s="188"/>
      <c r="R110" s="188"/>
      <c r="S110" s="188"/>
      <c r="T110" s="188"/>
      <c r="U110" s="189"/>
      <c r="V110" s="189"/>
      <c r="W110" s="45"/>
      <c r="X110" s="186"/>
      <c r="Y110" s="186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</row>
    <row r="111" spans="1:36" x14ac:dyDescent="0.3">
      <c r="A111" s="45"/>
      <c r="B111" s="45"/>
      <c r="C111" s="45"/>
      <c r="D111" s="61"/>
      <c r="E111" s="61"/>
      <c r="F111" s="61"/>
      <c r="G111" s="61"/>
      <c r="H111" s="61"/>
      <c r="I111" s="190"/>
      <c r="J111" s="61"/>
      <c r="K111" s="187"/>
      <c r="L111" s="61"/>
      <c r="M111" s="61"/>
      <c r="N111" s="188"/>
      <c r="O111" s="188"/>
      <c r="P111" s="188"/>
      <c r="Q111" s="188"/>
      <c r="R111" s="188"/>
      <c r="S111" s="188"/>
      <c r="T111" s="188"/>
      <c r="U111" s="189"/>
      <c r="V111" s="189"/>
      <c r="W111" s="45"/>
      <c r="X111" s="186"/>
      <c r="Y111" s="186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</row>
    <row r="112" spans="1:36" x14ac:dyDescent="0.3">
      <c r="A112" s="45"/>
      <c r="B112" s="45"/>
      <c r="C112" s="45"/>
      <c r="D112" s="61"/>
      <c r="E112" s="61"/>
      <c r="F112" s="61"/>
      <c r="G112" s="61"/>
      <c r="H112" s="61"/>
      <c r="I112" s="61"/>
      <c r="J112" s="61"/>
      <c r="K112" s="187"/>
      <c r="L112" s="61"/>
      <c r="M112" s="61"/>
      <c r="N112" s="188"/>
      <c r="O112" s="188"/>
      <c r="P112" s="188"/>
      <c r="Q112" s="188"/>
      <c r="R112" s="188"/>
      <c r="S112" s="188"/>
      <c r="T112" s="188"/>
      <c r="U112" s="189"/>
      <c r="V112" s="189"/>
      <c r="W112" s="45"/>
      <c r="X112" s="186"/>
      <c r="Y112" s="186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</row>
    <row r="113" spans="1:36" x14ac:dyDescent="0.3">
      <c r="A113" s="45"/>
      <c r="B113" s="45"/>
      <c r="C113" s="45"/>
      <c r="D113" s="61"/>
      <c r="E113" s="61"/>
      <c r="F113" s="61"/>
      <c r="G113" s="61"/>
      <c r="H113" s="61"/>
      <c r="I113" s="61"/>
      <c r="J113" s="61"/>
      <c r="K113" s="187"/>
      <c r="L113" s="61"/>
      <c r="M113" s="61"/>
      <c r="N113" s="188"/>
      <c r="O113" s="188"/>
      <c r="P113" s="188"/>
      <c r="Q113" s="188"/>
      <c r="R113" s="188"/>
      <c r="S113" s="188"/>
      <c r="T113" s="188"/>
      <c r="U113" s="189"/>
      <c r="V113" s="189"/>
      <c r="W113" s="45"/>
      <c r="X113" s="186"/>
      <c r="Y113" s="186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</row>
    <row r="114" spans="1:36" x14ac:dyDescent="0.3">
      <c r="A114" s="45"/>
      <c r="B114" s="45"/>
      <c r="C114" s="45"/>
      <c r="D114" s="61"/>
      <c r="E114" s="61"/>
      <c r="F114" s="61"/>
      <c r="G114" s="61"/>
      <c r="H114" s="61"/>
      <c r="I114" s="61"/>
      <c r="J114" s="61"/>
      <c r="K114" s="187"/>
      <c r="L114" s="61"/>
      <c r="M114" s="61"/>
      <c r="N114" s="188"/>
      <c r="O114" s="188"/>
      <c r="P114" s="188"/>
      <c r="Q114" s="188"/>
      <c r="R114" s="188"/>
      <c r="S114" s="188"/>
      <c r="T114" s="188"/>
      <c r="U114" s="189"/>
      <c r="V114" s="189"/>
      <c r="W114" s="45"/>
      <c r="X114" s="186"/>
      <c r="Y114" s="186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</row>
    <row r="115" spans="1:36" x14ac:dyDescent="0.3">
      <c r="A115" s="45"/>
      <c r="B115" s="45"/>
      <c r="C115" s="45"/>
      <c r="D115" s="61"/>
      <c r="E115" s="61"/>
      <c r="F115" s="61"/>
      <c r="G115" s="61"/>
      <c r="H115" s="61"/>
      <c r="I115" s="61"/>
      <c r="J115" s="61"/>
      <c r="K115" s="187"/>
      <c r="L115" s="61"/>
      <c r="M115" s="61"/>
      <c r="N115" s="188"/>
      <c r="O115" s="188"/>
      <c r="P115" s="188"/>
      <c r="Q115" s="188"/>
      <c r="R115" s="188"/>
      <c r="S115" s="188"/>
      <c r="T115" s="188"/>
      <c r="U115" s="189"/>
      <c r="V115" s="189"/>
      <c r="W115" s="45"/>
      <c r="X115" s="186"/>
      <c r="Y115" s="186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</row>
    <row r="116" spans="1:36" x14ac:dyDescent="0.3">
      <c r="A116" s="45"/>
      <c r="B116" s="45"/>
      <c r="C116" s="45"/>
      <c r="D116" s="61"/>
      <c r="E116" s="61"/>
      <c r="F116" s="61"/>
      <c r="G116" s="61"/>
      <c r="H116" s="61"/>
      <c r="I116" s="61"/>
      <c r="J116" s="61"/>
      <c r="K116" s="187"/>
      <c r="L116" s="61"/>
      <c r="M116" s="61"/>
      <c r="N116" s="188"/>
      <c r="O116" s="188"/>
      <c r="P116" s="188"/>
      <c r="Q116" s="188"/>
      <c r="R116" s="188"/>
      <c r="S116" s="188"/>
      <c r="T116" s="188"/>
      <c r="U116" s="189"/>
      <c r="V116" s="189"/>
      <c r="W116" s="45"/>
      <c r="X116" s="186"/>
      <c r="Y116" s="186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</row>
    <row r="117" spans="1:36" x14ac:dyDescent="0.3">
      <c r="A117" s="45"/>
      <c r="B117" s="45"/>
      <c r="C117" s="45"/>
      <c r="D117" s="61"/>
      <c r="E117" s="61"/>
      <c r="F117" s="61"/>
      <c r="G117" s="61"/>
      <c r="H117" s="61"/>
      <c r="I117" s="61"/>
      <c r="J117" s="61"/>
      <c r="K117" s="187"/>
      <c r="L117" s="61"/>
      <c r="M117" s="61"/>
      <c r="N117" s="188"/>
      <c r="O117" s="188"/>
      <c r="P117" s="188"/>
      <c r="Q117" s="188"/>
      <c r="R117" s="188"/>
      <c r="S117" s="188"/>
      <c r="T117" s="188"/>
      <c r="U117" s="189"/>
      <c r="V117" s="189"/>
      <c r="W117" s="45"/>
      <c r="X117" s="186"/>
      <c r="Y117" s="186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</row>
    <row r="118" spans="1:36" x14ac:dyDescent="0.3">
      <c r="A118" s="45"/>
      <c r="B118" s="45"/>
      <c r="C118" s="45"/>
      <c r="D118" s="61"/>
      <c r="E118" s="61"/>
      <c r="F118" s="61"/>
      <c r="G118" s="61"/>
      <c r="H118" s="61"/>
      <c r="I118" s="61"/>
      <c r="J118" s="61"/>
      <c r="K118" s="187"/>
      <c r="L118" s="61"/>
      <c r="M118" s="61"/>
      <c r="N118" s="188"/>
      <c r="O118" s="188"/>
      <c r="P118" s="188"/>
      <c r="Q118" s="188"/>
      <c r="R118" s="188"/>
      <c r="S118" s="188"/>
      <c r="T118" s="188"/>
      <c r="U118" s="189"/>
      <c r="V118" s="189"/>
      <c r="W118" s="45"/>
      <c r="X118" s="186"/>
      <c r="Y118" s="186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</row>
    <row r="119" spans="1:36" x14ac:dyDescent="0.3">
      <c r="A119" s="45"/>
      <c r="B119" s="45"/>
      <c r="C119" s="45"/>
      <c r="D119" s="61"/>
      <c r="E119" s="61"/>
      <c r="F119" s="61"/>
      <c r="G119" s="61"/>
      <c r="H119" s="61"/>
      <c r="I119" s="61"/>
      <c r="J119" s="61"/>
      <c r="K119" s="187"/>
      <c r="L119" s="61"/>
      <c r="M119" s="61"/>
      <c r="N119" s="188"/>
      <c r="O119" s="188"/>
      <c r="P119" s="188"/>
      <c r="Q119" s="188"/>
      <c r="R119" s="188"/>
      <c r="S119" s="188"/>
      <c r="T119" s="188"/>
      <c r="U119" s="189"/>
      <c r="V119" s="189"/>
      <c r="W119" s="45"/>
      <c r="X119" s="186"/>
      <c r="Y119" s="186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</row>
    <row r="120" spans="1:36" x14ac:dyDescent="0.3">
      <c r="A120" s="45"/>
      <c r="B120" s="45"/>
      <c r="C120" s="45"/>
      <c r="D120" s="61"/>
      <c r="E120" s="61"/>
      <c r="F120" s="61"/>
      <c r="G120" s="61"/>
      <c r="H120" s="61"/>
      <c r="I120" s="61"/>
      <c r="J120" s="61"/>
      <c r="K120" s="187"/>
      <c r="L120" s="61"/>
      <c r="M120" s="61"/>
      <c r="N120" s="188"/>
      <c r="O120" s="188"/>
      <c r="P120" s="188"/>
      <c r="Q120" s="188"/>
      <c r="R120" s="188"/>
      <c r="S120" s="188"/>
      <c r="T120" s="188"/>
      <c r="U120" s="189"/>
      <c r="V120" s="189"/>
      <c r="W120" s="45"/>
      <c r="X120" s="186"/>
      <c r="Y120" s="186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</row>
    <row r="121" spans="1:36" x14ac:dyDescent="0.3">
      <c r="A121" s="45"/>
      <c r="B121" s="45"/>
      <c r="C121" s="45"/>
      <c r="D121" s="61"/>
      <c r="E121" s="61"/>
      <c r="F121" s="61"/>
      <c r="G121" s="61"/>
      <c r="H121" s="61"/>
      <c r="I121" s="61"/>
      <c r="J121" s="61"/>
      <c r="K121" s="187"/>
      <c r="L121" s="61"/>
      <c r="M121" s="61"/>
      <c r="N121" s="188"/>
      <c r="O121" s="188"/>
      <c r="P121" s="188"/>
      <c r="Q121" s="188"/>
      <c r="R121" s="188"/>
      <c r="S121" s="188"/>
      <c r="T121" s="188"/>
      <c r="U121" s="189"/>
      <c r="V121" s="189"/>
      <c r="W121" s="45"/>
      <c r="X121" s="186"/>
      <c r="Y121" s="186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</row>
    <row r="122" spans="1:36" x14ac:dyDescent="0.3">
      <c r="A122" s="45"/>
      <c r="B122" s="45"/>
      <c r="C122" s="45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189"/>
      <c r="V122" s="189"/>
      <c r="W122" s="45"/>
      <c r="X122" s="186"/>
      <c r="Y122" s="186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</row>
    <row r="123" spans="1:36" x14ac:dyDescent="0.3">
      <c r="A123" s="45"/>
      <c r="B123" s="45"/>
      <c r="C123" s="45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189"/>
      <c r="V123" s="189"/>
      <c r="W123" s="45"/>
      <c r="X123" s="186"/>
      <c r="Y123" s="186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</row>
    <row r="124" spans="1:36" x14ac:dyDescent="0.3">
      <c r="A124" s="45"/>
      <c r="B124" s="45"/>
      <c r="C124" s="45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45"/>
      <c r="V124" s="45"/>
      <c r="W124" s="45"/>
      <c r="X124" s="186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</row>
    <row r="125" spans="1:36" x14ac:dyDescent="0.3">
      <c r="A125" s="45"/>
      <c r="B125" s="45"/>
      <c r="C125" s="45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45"/>
      <c r="V125" s="45"/>
      <c r="W125" s="45"/>
      <c r="X125" s="186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</row>
    <row r="126" spans="1:36" x14ac:dyDescent="0.3">
      <c r="A126" s="45"/>
      <c r="B126" s="45"/>
      <c r="C126" s="45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</row>
    <row r="127" spans="1:36" x14ac:dyDescent="0.3">
      <c r="A127" s="45"/>
      <c r="B127" s="45"/>
      <c r="C127" s="45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5"/>
  <sheetViews>
    <sheetView topLeftCell="AS1" zoomScale="80" zoomScaleNormal="80" workbookViewId="0">
      <selection activeCell="BC39" sqref="BC39"/>
    </sheetView>
  </sheetViews>
  <sheetFormatPr defaultRowHeight="14.4" x14ac:dyDescent="0.3"/>
  <cols>
    <col min="1" max="1" width="15.33203125" customWidth="1"/>
    <col min="3" max="3" width="9" customWidth="1"/>
    <col min="4" max="4" width="10.88671875" style="1" customWidth="1"/>
    <col min="5" max="5" width="6.44140625" style="1" customWidth="1"/>
    <col min="6" max="7" width="6.33203125" style="1" customWidth="1"/>
    <col min="8" max="8" width="9.109375" style="1" bestFit="1" customWidth="1"/>
    <col min="9" max="9" width="8.5546875" style="1" bestFit="1" customWidth="1"/>
    <col min="10" max="10" width="8.44140625" style="1" customWidth="1"/>
    <col min="11" max="11" width="12" style="1" customWidth="1"/>
    <col min="12" max="12" width="8.44140625" style="1" customWidth="1"/>
    <col min="13" max="13" width="11" style="1" customWidth="1"/>
    <col min="14" max="14" width="6.6640625" style="1" customWidth="1"/>
    <col min="15" max="15" width="7.88671875" style="1" customWidth="1"/>
    <col min="16" max="16" width="11.5546875" style="1" customWidth="1"/>
    <col min="17" max="17" width="8.5546875" style="1" customWidth="1"/>
    <col min="18" max="18" width="8.33203125" style="1" customWidth="1"/>
    <col min="19" max="19" width="7.6640625" style="1" customWidth="1"/>
    <col min="20" max="20" width="10.6640625" style="1" customWidth="1"/>
    <col min="21" max="21" width="7.6640625" customWidth="1"/>
    <col min="22" max="22" width="9.6640625" customWidth="1"/>
    <col min="24" max="24" width="9.88671875" bestFit="1" customWidth="1"/>
    <col min="25" max="25" width="10.6640625" customWidth="1"/>
    <col min="26" max="26" width="8.6640625" customWidth="1"/>
    <col min="27" max="27" width="7.33203125" customWidth="1"/>
    <col min="28" max="28" width="9.88671875" customWidth="1"/>
    <col min="29" max="29" width="9.109375" customWidth="1"/>
    <col min="30" max="30" width="8.44140625" customWidth="1"/>
    <col min="31" max="31" width="7.44140625" customWidth="1"/>
    <col min="32" max="32" width="10" customWidth="1"/>
    <col min="33" max="33" width="7.44140625" customWidth="1"/>
    <col min="34" max="34" width="9.6640625" customWidth="1"/>
    <col min="35" max="36" width="11.5546875" customWidth="1"/>
    <col min="37" max="37" width="8.6640625" customWidth="1"/>
    <col min="38" max="38" width="11.5546875" bestFit="1" customWidth="1"/>
    <col min="39" max="39" width="9.6640625" customWidth="1"/>
    <col min="44" max="44" width="11.33203125" customWidth="1"/>
    <col min="45" max="45" width="12.109375" customWidth="1"/>
    <col min="46" max="46" width="13.109375" bestFit="1" customWidth="1"/>
    <col min="47" max="47" width="12" bestFit="1" customWidth="1"/>
    <col min="48" max="48" width="10.44140625" bestFit="1" customWidth="1"/>
    <col min="49" max="49" width="10.33203125" customWidth="1"/>
    <col min="50" max="50" width="9.33203125" bestFit="1" customWidth="1"/>
    <col min="51" max="51" width="10.33203125" bestFit="1" customWidth="1"/>
  </cols>
  <sheetData>
    <row r="1" spans="1:51" ht="86.4" x14ac:dyDescent="0.3">
      <c r="A1" t="s">
        <v>221</v>
      </c>
      <c r="B1" t="s">
        <v>220</v>
      </c>
      <c r="C1" s="223" t="s">
        <v>50</v>
      </c>
      <c r="D1" s="224" t="s">
        <v>0</v>
      </c>
      <c r="E1" s="224" t="s">
        <v>1</v>
      </c>
      <c r="F1" s="224" t="s">
        <v>10</v>
      </c>
      <c r="G1" s="224" t="s">
        <v>11</v>
      </c>
      <c r="H1" s="224" t="s">
        <v>23</v>
      </c>
      <c r="I1" s="225" t="s">
        <v>110</v>
      </c>
      <c r="J1" s="189"/>
      <c r="K1" s="4" t="s">
        <v>12</v>
      </c>
      <c r="L1" s="4" t="s">
        <v>7</v>
      </c>
      <c r="M1" s="4" t="s">
        <v>61</v>
      </c>
      <c r="N1" s="4" t="s">
        <v>24</v>
      </c>
      <c r="O1" s="4" t="s">
        <v>115</v>
      </c>
      <c r="P1" s="4" t="s">
        <v>25</v>
      </c>
      <c r="Q1" s="4" t="s">
        <v>136</v>
      </c>
      <c r="R1" s="4" t="s">
        <v>26</v>
      </c>
      <c r="S1" s="4" t="s">
        <v>100</v>
      </c>
      <c r="T1" s="4" t="s">
        <v>7</v>
      </c>
      <c r="U1" s="4" t="str">
        <f t="shared" ref="U1:U14" si="0">K1</f>
        <v>Charger Pwr, W</v>
      </c>
      <c r="V1" s="4" t="s">
        <v>170</v>
      </c>
      <c r="W1" s="4" t="s">
        <v>137</v>
      </c>
      <c r="X1" s="4" t="s">
        <v>149</v>
      </c>
      <c r="Y1" s="4" t="s">
        <v>46</v>
      </c>
      <c r="Z1" s="4" t="s">
        <v>157</v>
      </c>
      <c r="AA1" s="4" t="s">
        <v>259</v>
      </c>
      <c r="AB1" s="4" t="s">
        <v>260</v>
      </c>
      <c r="AC1" s="4" t="s">
        <v>165</v>
      </c>
      <c r="AD1" s="4" t="s">
        <v>166</v>
      </c>
      <c r="AE1" s="4" t="s">
        <v>167</v>
      </c>
      <c r="AF1" s="4" t="s">
        <v>213</v>
      </c>
      <c r="AG1" s="4" t="s">
        <v>172</v>
      </c>
      <c r="AH1" s="4" t="s">
        <v>66</v>
      </c>
      <c r="AI1" s="4" t="s">
        <v>63</v>
      </c>
      <c r="AJ1" s="4" t="s">
        <v>67</v>
      </c>
      <c r="AK1" s="4" t="s">
        <v>64</v>
      </c>
      <c r="AL1" s="4" t="s">
        <v>107</v>
      </c>
      <c r="AM1" s="4" t="s">
        <v>108</v>
      </c>
      <c r="AN1" s="4" t="s">
        <v>101</v>
      </c>
      <c r="AO1" s="4" t="s">
        <v>102</v>
      </c>
      <c r="AP1" s="4" t="s">
        <v>85</v>
      </c>
      <c r="AQ1" s="4" t="s">
        <v>138</v>
      </c>
      <c r="AR1" s="4" t="s">
        <v>84</v>
      </c>
      <c r="AS1" s="4" t="s">
        <v>81</v>
      </c>
      <c r="AT1" s="4" t="s">
        <v>105</v>
      </c>
      <c r="AU1" s="4" t="s">
        <v>185</v>
      </c>
      <c r="AV1" t="str">
        <f>E1</f>
        <v>v4, vdc</v>
      </c>
      <c r="AX1" s="4"/>
      <c r="AY1" s="4"/>
    </row>
    <row r="2" spans="1:51" x14ac:dyDescent="0.3">
      <c r="A2" t="s">
        <v>222</v>
      </c>
      <c r="B2" t="s">
        <v>201</v>
      </c>
      <c r="C2" s="220">
        <f t="shared" ref="C2:C14" si="1">D2/180+1</f>
        <v>1.0267413669570689</v>
      </c>
      <c r="D2" s="262">
        <f>EXP((0-$Q$42)/$R$42)</f>
        <v>4.8134460522724005</v>
      </c>
      <c r="E2" s="109">
        <v>3.2000000000000002E-3</v>
      </c>
      <c r="F2" s="109">
        <v>12.25</v>
      </c>
      <c r="G2" s="109">
        <v>0.14199999999999999</v>
      </c>
      <c r="H2" s="148">
        <v>1.0000000000000001E+32</v>
      </c>
      <c r="I2" s="191">
        <v>1.0000000000000001E+32</v>
      </c>
      <c r="J2" s="189"/>
      <c r="K2" s="2">
        <f t="shared" ref="K2:K14" si="2">F2*G2</f>
        <v>1.7394999999999998</v>
      </c>
      <c r="L2" s="229">
        <f t="shared" ref="L2:L14" si="3">D2</f>
        <v>4.8134460522724005</v>
      </c>
      <c r="M2" s="234">
        <f t="shared" ref="M2:M14" si="4">LN(L2)</f>
        <v>1.571413262584505</v>
      </c>
      <c r="N2" s="3">
        <f t="shared" ref="N2:N14" si="5">1/H2/0.000001</f>
        <v>9.999999999999999E-27</v>
      </c>
      <c r="O2" s="3">
        <f t="shared" ref="O2:O14" si="6">1/I2/0.000001</f>
        <v>9.999999999999999E-27</v>
      </c>
      <c r="P2" s="3">
        <f t="shared" ref="P2:P14" si="7">N2*60/$C$26</f>
        <v>5.9999999999999995E-25</v>
      </c>
      <c r="Q2" s="4">
        <v>0</v>
      </c>
      <c r="R2" s="3">
        <f t="shared" ref="R2:R14" si="8">P2/$Q$31</f>
        <v>1.3020833333333332E-27</v>
      </c>
      <c r="S2" s="3">
        <f t="shared" ref="S2:S14" si="9">Q2/$Q$31</f>
        <v>0</v>
      </c>
      <c r="T2" s="3">
        <f t="shared" ref="T2:T14" si="10">L2</f>
        <v>4.8134460522724005</v>
      </c>
      <c r="U2" s="158">
        <f t="shared" si="0"/>
        <v>1.7394999999999998</v>
      </c>
      <c r="V2" s="1">
        <f>($U2-$U$2)</f>
        <v>0</v>
      </c>
      <c r="W2" s="234">
        <f>($U2-$U$2)*0.001341022</f>
        <v>0</v>
      </c>
      <c r="X2" s="227">
        <v>0</v>
      </c>
      <c r="Y2" s="227">
        <v>0</v>
      </c>
      <c r="Z2" s="228">
        <f t="shared" ref="Z2:Z13" si="11">$Q$38*(P2/$Q$31/100)^3</f>
        <v>9.76843480821773E-87</v>
      </c>
      <c r="AA2" s="229">
        <f t="shared" ref="AA2:AA14" si="12">SQRT(Z2^3/4/$Q$28/$Q$34)</f>
        <v>9.469612348787209E-129</v>
      </c>
      <c r="AB2" s="1"/>
      <c r="AC2" s="158">
        <f t="shared" ref="AC2:AC14" si="13">SQRT(Z2/$Q$34/$Q$28)</f>
        <v>1.9388187636407961E-42</v>
      </c>
      <c r="AD2" s="175">
        <f t="shared" ref="AD2:AD9" si="14">AC2*1/1.6/1000*3600</f>
        <v>4.3623422181917907E-42</v>
      </c>
      <c r="AE2" s="4">
        <f t="shared" ref="AE2:AE14" si="15">Q2/60*PI()*$C$40/1000</f>
        <v>0</v>
      </c>
      <c r="AF2" s="158">
        <f>AE2/AC2</f>
        <v>0</v>
      </c>
      <c r="AH2" s="228">
        <f t="shared" ref="AH2:AH14" si="16">D2/$Q$32*$Q$24</f>
        <v>0.13370683478534445</v>
      </c>
      <c r="AI2" s="228">
        <f t="shared" ref="AI2:AI14" si="17">AH2/$Q$24*$Q$32</f>
        <v>4.8134460522724005</v>
      </c>
      <c r="AJ2" s="229">
        <f>MAX(($Q$42+$R$42*LN($AI2)),IF($AI2&gt;$Q$43,($Q$44+$R$44*$AI2+$S$44*$AI2*$AI2),0))</f>
        <v>0</v>
      </c>
      <c r="AK2" s="229">
        <f t="shared" ref="AK2:AK14" si="18">MAX(($Q$42+$R$42*LN(AI2))/$Q$31,0)</f>
        <v>0</v>
      </c>
      <c r="AL2" s="229">
        <f t="shared" ref="AL2:AL14" si="19">($Q$45+$R$45*AK2*$Q$31)/$Q$31</f>
        <v>-16.395075747904372</v>
      </c>
      <c r="AM2" s="229">
        <f t="shared" ref="AM2:AM14" si="20">($Q$46+$R$46*AL2*$Q$31)/$Q$31</f>
        <v>0.21930083521088445</v>
      </c>
      <c r="AN2" s="1"/>
      <c r="AO2" s="1">
        <f t="shared" ref="AO2:AO14" si="21">MAX($Q$45+$R$45*AJ2, 0)</f>
        <v>0</v>
      </c>
      <c r="AP2" s="227"/>
      <c r="AQ2" s="227"/>
      <c r="AR2" s="227"/>
      <c r="AS2" s="1"/>
      <c r="AT2" s="227"/>
      <c r="AU2" s="1"/>
      <c r="AV2">
        <f t="shared" ref="AV2:AV15" si="22">E2</f>
        <v>3.2000000000000002E-3</v>
      </c>
    </row>
    <row r="3" spans="1:51" ht="15" customHeight="1" x14ac:dyDescent="0.3">
      <c r="A3" t="s">
        <v>223</v>
      </c>
      <c r="B3" t="s">
        <v>201</v>
      </c>
      <c r="C3" s="220">
        <f t="shared" si="1"/>
        <v>1.0444444444444445</v>
      </c>
      <c r="D3" s="73">
        <v>8</v>
      </c>
      <c r="E3" s="109">
        <v>4.5999999999999999E-3</v>
      </c>
      <c r="F3" s="73">
        <v>12.24</v>
      </c>
      <c r="G3" s="106">
        <v>0.71</v>
      </c>
      <c r="H3" s="73">
        <v>6060</v>
      </c>
      <c r="I3" s="191">
        <v>1.0000000000000001E+32</v>
      </c>
      <c r="J3" s="61"/>
      <c r="K3" s="2">
        <f t="shared" si="2"/>
        <v>8.6904000000000003</v>
      </c>
      <c r="L3" s="1">
        <f t="shared" si="3"/>
        <v>8</v>
      </c>
      <c r="M3" s="234">
        <f t="shared" si="4"/>
        <v>2.0794415416798357</v>
      </c>
      <c r="N3" s="3">
        <f t="shared" si="5"/>
        <v>165.01650165016503</v>
      </c>
      <c r="O3" s="3">
        <f t="shared" si="6"/>
        <v>9.999999999999999E-27</v>
      </c>
      <c r="P3" s="3">
        <f t="shared" si="7"/>
        <v>9900.9900990099013</v>
      </c>
      <c r="Q3" s="3">
        <f t="shared" ref="Q3:Q14" si="23">O3*60/$C$26</f>
        <v>5.9999999999999995E-25</v>
      </c>
      <c r="R3" s="3">
        <f t="shared" si="8"/>
        <v>21.486523652365236</v>
      </c>
      <c r="S3" s="3">
        <f t="shared" si="9"/>
        <v>1.3020833333333332E-27</v>
      </c>
      <c r="T3" s="3">
        <f>L3</f>
        <v>8</v>
      </c>
      <c r="U3" s="158">
        <f>K3</f>
        <v>8.6904000000000003</v>
      </c>
      <c r="V3" s="1">
        <f t="shared" ref="V3:V14" si="24">($U3-$U$2)</f>
        <v>6.9509000000000007</v>
      </c>
      <c r="W3" s="234">
        <f t="shared" ref="W3:W14" si="25">($U3-$U$2)*0.001341022</f>
        <v>9.321309819800002E-3</v>
      </c>
      <c r="X3" s="230">
        <f>$W3/$P3*5252</f>
        <v>4.9445074365325505E-3</v>
      </c>
      <c r="Y3" s="230">
        <f>X3-$X$3</f>
        <v>0</v>
      </c>
      <c r="Z3" s="228">
        <f t="shared" si="11"/>
        <v>4.3894197155229624E-2</v>
      </c>
      <c r="AA3" s="229">
        <f t="shared" si="12"/>
        <v>9.0199762119561183E-2</v>
      </c>
      <c r="AB3" s="2">
        <f>AA3/U3*100</f>
        <v>1.0379241705739803</v>
      </c>
      <c r="AC3" s="158">
        <f t="shared" si="13"/>
        <v>4.109871826591303</v>
      </c>
      <c r="AD3" s="175">
        <f t="shared" si="14"/>
        <v>9.2472116098304316</v>
      </c>
      <c r="AE3" s="4">
        <f t="shared" si="15"/>
        <v>1.7278759594743859E-27</v>
      </c>
      <c r="AF3" s="158">
        <f t="shared" ref="AF3:AF14" si="26">AE3/AC3</f>
        <v>4.2042088716607814E-28</v>
      </c>
      <c r="AH3" s="228">
        <f t="shared" si="16"/>
        <v>0.22222222222222224</v>
      </c>
      <c r="AI3" s="228">
        <f t="shared" si="17"/>
        <v>8</v>
      </c>
      <c r="AJ3" s="229">
        <f t="shared" ref="AJ3:AJ14" si="27">MAX(($Q$42+$R$42*LN($AI3)),IF($AI3&gt;$Q$43,($Q$44+$R$44*$AI3+$S$44*$AI3*$AI3),0))</f>
        <v>5416.8069931989485</v>
      </c>
      <c r="AK3" s="229">
        <f t="shared" si="18"/>
        <v>11.75522350954633</v>
      </c>
      <c r="AL3" s="229">
        <f t="shared" si="19"/>
        <v>-4.6070086904701961</v>
      </c>
      <c r="AM3" s="229">
        <f t="shared" si="20"/>
        <v>11.927486133638626</v>
      </c>
      <c r="AN3" s="1"/>
      <c r="AO3" s="1">
        <f t="shared" si="21"/>
        <v>0</v>
      </c>
      <c r="AP3" s="227">
        <f t="shared" ref="AP3:AP14" si="28">MAX($J$48+$AJ3*($K$48+$AJ3*$L$48), 0)</f>
        <v>0</v>
      </c>
      <c r="AQ3" s="227">
        <f>AJ3*AP3/5252</f>
        <v>0</v>
      </c>
      <c r="AR3" s="231">
        <f t="shared" ref="AR3:AR14" si="29">MAX($K$48+$L$48*2*AJ3,1E-32)</f>
        <v>7.0815593570040385E-8</v>
      </c>
      <c r="AS3" s="228"/>
      <c r="AT3" s="1"/>
      <c r="AU3" s="228"/>
      <c r="AV3">
        <f t="shared" si="22"/>
        <v>4.5999999999999999E-3</v>
      </c>
      <c r="AX3" s="128"/>
      <c r="AY3" s="96"/>
    </row>
    <row r="4" spans="1:51" ht="15" customHeight="1" x14ac:dyDescent="0.3">
      <c r="A4" t="s">
        <v>224</v>
      </c>
      <c r="B4" t="s">
        <v>234</v>
      </c>
      <c r="C4" s="220">
        <f t="shared" si="1"/>
        <v>1.0777777777777777</v>
      </c>
      <c r="D4" s="73">
        <v>14</v>
      </c>
      <c r="E4" s="109">
        <v>0.29599999999999999</v>
      </c>
      <c r="F4" s="73">
        <v>12.24</v>
      </c>
      <c r="G4" s="106">
        <v>0.77600000000000002</v>
      </c>
      <c r="H4" s="73">
        <v>5580</v>
      </c>
      <c r="I4" s="78">
        <v>13440</v>
      </c>
      <c r="J4" s="61"/>
      <c r="K4" s="2">
        <f t="shared" si="2"/>
        <v>9.4982400000000009</v>
      </c>
      <c r="L4" s="1">
        <f t="shared" si="3"/>
        <v>14</v>
      </c>
      <c r="M4" s="234">
        <f t="shared" si="4"/>
        <v>2.6390573296152584</v>
      </c>
      <c r="N4" s="3">
        <f t="shared" si="5"/>
        <v>179.2114695340502</v>
      </c>
      <c r="O4" s="3">
        <f t="shared" si="6"/>
        <v>74.404761904761912</v>
      </c>
      <c r="P4" s="3">
        <f t="shared" si="7"/>
        <v>10752.688172043012</v>
      </c>
      <c r="Q4" s="3">
        <f t="shared" si="23"/>
        <v>4464.2857142857147</v>
      </c>
      <c r="R4" s="3">
        <f t="shared" si="8"/>
        <v>23.33482676224612</v>
      </c>
      <c r="S4" s="3">
        <f t="shared" si="9"/>
        <v>9.6881200396825395</v>
      </c>
      <c r="T4" s="3">
        <f t="shared" si="10"/>
        <v>14</v>
      </c>
      <c r="U4" s="158">
        <f t="shared" si="0"/>
        <v>9.4982400000000009</v>
      </c>
      <c r="V4" s="229">
        <f t="shared" si="24"/>
        <v>7.7587400000000013</v>
      </c>
      <c r="W4" s="234">
        <f t="shared" si="25"/>
        <v>1.0404641032280003E-2</v>
      </c>
      <c r="X4" s="230">
        <f t="shared" ref="X4:X14" si="30">$W4/$P4*5252</f>
        <v>5.0820012472427142E-3</v>
      </c>
      <c r="Y4" s="230">
        <f t="shared" ref="Y4:Y14" si="31">X4-$X$3</f>
        <v>1.3749381071016375E-4</v>
      </c>
      <c r="Z4" s="228">
        <f t="shared" si="11"/>
        <v>5.6224083613656932E-2</v>
      </c>
      <c r="AA4" s="229">
        <f t="shared" si="12"/>
        <v>0.13076102183450972</v>
      </c>
      <c r="AB4" s="2">
        <f t="shared" ref="AB4:AB13" si="32">AA4/U4*100</f>
        <v>1.3766868581390836</v>
      </c>
      <c r="AC4" s="158">
        <f t="shared" si="13"/>
        <v>4.6514238536294297</v>
      </c>
      <c r="AD4" s="175">
        <f t="shared" si="14"/>
        <v>10.465703670666215</v>
      </c>
      <c r="AE4" s="175">
        <f t="shared" si="15"/>
        <v>12.856219936565376</v>
      </c>
      <c r="AF4" s="158">
        <f t="shared" si="26"/>
        <v>2.7639321509120003</v>
      </c>
      <c r="AG4" s="151"/>
      <c r="AH4" s="228">
        <f t="shared" si="16"/>
        <v>0.3888888888888889</v>
      </c>
      <c r="AI4" s="228">
        <f t="shared" si="17"/>
        <v>14</v>
      </c>
      <c r="AJ4" s="229">
        <f t="shared" si="27"/>
        <v>11383.661277356445</v>
      </c>
      <c r="AK4" s="229">
        <f t="shared" si="18"/>
        <v>24.704126035929782</v>
      </c>
      <c r="AL4" s="229">
        <f t="shared" si="19"/>
        <v>8.3780724674701101</v>
      </c>
      <c r="AM4" s="229">
        <f t="shared" si="20"/>
        <v>24.824573974380804</v>
      </c>
      <c r="AN4" s="2">
        <f t="shared" ref="AN4:AN14" si="33">AO4/$Q$31</f>
        <v>8.3780724674701155</v>
      </c>
      <c r="AO4" s="3">
        <f t="shared" si="21"/>
        <v>3860.615793010229</v>
      </c>
      <c r="AP4" s="227">
        <f t="shared" si="28"/>
        <v>0</v>
      </c>
      <c r="AQ4" s="227">
        <f t="shared" ref="AQ4:AQ14" si="34">AJ4*AP4/5252</f>
        <v>0</v>
      </c>
      <c r="AR4" s="231">
        <f t="shared" si="29"/>
        <v>2.3307887774375972E-7</v>
      </c>
      <c r="AS4" s="228">
        <f t="shared" ref="AS4:AS14" si="35">$Q$36/AR4</f>
        <v>0.16057575816004357</v>
      </c>
      <c r="AT4" s="1"/>
      <c r="AU4" s="228"/>
      <c r="AV4">
        <f t="shared" si="22"/>
        <v>0.29599999999999999</v>
      </c>
      <c r="AX4" s="127"/>
      <c r="AY4" s="96"/>
    </row>
    <row r="5" spans="1:51" ht="13.95" customHeight="1" x14ac:dyDescent="0.3">
      <c r="A5" t="s">
        <v>225</v>
      </c>
      <c r="B5" s="176">
        <v>16</v>
      </c>
      <c r="C5" s="220">
        <f t="shared" si="1"/>
        <v>1.0944444444444446</v>
      </c>
      <c r="D5" s="73">
        <v>17</v>
      </c>
      <c r="E5" s="73">
        <v>0.50800000000000001</v>
      </c>
      <c r="F5" s="73">
        <v>12.23</v>
      </c>
      <c r="G5" s="73">
        <v>1.0309999999999999</v>
      </c>
      <c r="H5" s="73">
        <v>4200</v>
      </c>
      <c r="I5" s="78">
        <v>9440</v>
      </c>
      <c r="J5" s="61"/>
      <c r="K5" s="2">
        <f t="shared" si="2"/>
        <v>12.609129999999999</v>
      </c>
      <c r="L5" s="1">
        <f t="shared" si="3"/>
        <v>17</v>
      </c>
      <c r="M5" s="234">
        <f t="shared" si="4"/>
        <v>2.8332133440562162</v>
      </c>
      <c r="N5" s="3">
        <f t="shared" si="5"/>
        <v>238.0952380952381</v>
      </c>
      <c r="O5" s="3">
        <f t="shared" si="6"/>
        <v>105.93220338983051</v>
      </c>
      <c r="P5" s="3">
        <f t="shared" si="7"/>
        <v>14285.714285714286</v>
      </c>
      <c r="Q5" s="3">
        <f t="shared" si="23"/>
        <v>6355.9322033898306</v>
      </c>
      <c r="R5" s="3">
        <f t="shared" si="8"/>
        <v>31.001984126984127</v>
      </c>
      <c r="S5" s="3">
        <f t="shared" si="9"/>
        <v>13.793255649717514</v>
      </c>
      <c r="T5" s="3">
        <f t="shared" si="10"/>
        <v>17</v>
      </c>
      <c r="U5" s="158">
        <f t="shared" si="0"/>
        <v>12.609129999999999</v>
      </c>
      <c r="V5" s="229">
        <f t="shared" si="24"/>
        <v>10.869629999999999</v>
      </c>
      <c r="W5" s="234">
        <f t="shared" si="25"/>
        <v>1.457641296186E-2</v>
      </c>
      <c r="X5" s="230">
        <f t="shared" si="30"/>
        <v>5.3588724612982103E-3</v>
      </c>
      <c r="Y5" s="230">
        <f t="shared" si="31"/>
        <v>4.1436502476565988E-4</v>
      </c>
      <c r="Z5" s="228">
        <f t="shared" si="11"/>
        <v>0.13184908228347009</v>
      </c>
      <c r="AA5" s="229">
        <f t="shared" si="12"/>
        <v>0.46958086788049352</v>
      </c>
      <c r="AB5" s="2">
        <f t="shared" si="32"/>
        <v>3.7241337656166094</v>
      </c>
      <c r="AC5" s="158">
        <f t="shared" si="13"/>
        <v>7.1230054809318135</v>
      </c>
      <c r="AD5" s="175">
        <f t="shared" si="14"/>
        <v>16.026762332096578</v>
      </c>
      <c r="AE5" s="175">
        <f t="shared" si="15"/>
        <v>18.303770757143919</v>
      </c>
      <c r="AF5" s="158">
        <f t="shared" si="26"/>
        <v>2.5696696157461703</v>
      </c>
      <c r="AG5" s="151"/>
      <c r="AH5" s="228">
        <f t="shared" si="16"/>
        <v>0.47222222222222221</v>
      </c>
      <c r="AI5" s="228">
        <f t="shared" si="17"/>
        <v>17</v>
      </c>
      <c r="AJ5" s="229">
        <f t="shared" si="27"/>
        <v>13453.832762038826</v>
      </c>
      <c r="AK5" s="229">
        <f t="shared" si="18"/>
        <v>29.196685681507869</v>
      </c>
      <c r="AL5" s="229">
        <f t="shared" si="19"/>
        <v>12.883184115801589</v>
      </c>
      <c r="AM5" s="229">
        <f t="shared" si="20"/>
        <v>29.299156763210917</v>
      </c>
      <c r="AN5" s="2">
        <f t="shared" si="33"/>
        <v>12.883184115801589</v>
      </c>
      <c r="AO5" s="3">
        <f t="shared" si="21"/>
        <v>5936.5712405613722</v>
      </c>
      <c r="AP5" s="227">
        <f t="shared" si="28"/>
        <v>5.0671890917926223E-4</v>
      </c>
      <c r="AQ5" s="227">
        <f t="shared" si="34"/>
        <v>1.298041024649759E-3</v>
      </c>
      <c r="AR5" s="231">
        <f t="shared" si="29"/>
        <v>2.8937534618597134E-7</v>
      </c>
      <c r="AS5" s="228">
        <f t="shared" si="35"/>
        <v>0.12933657962950107</v>
      </c>
      <c r="AT5" s="232"/>
      <c r="AU5" s="165"/>
      <c r="AV5">
        <f t="shared" si="22"/>
        <v>0.50800000000000001</v>
      </c>
      <c r="AX5" s="127"/>
      <c r="AY5" s="96"/>
    </row>
    <row r="6" spans="1:51" ht="13.95" customHeight="1" x14ac:dyDescent="0.3">
      <c r="A6" t="s">
        <v>226</v>
      </c>
      <c r="B6" s="176">
        <v>20</v>
      </c>
      <c r="C6" s="220">
        <f t="shared" si="1"/>
        <v>1.1166666666666667</v>
      </c>
      <c r="D6" s="73">
        <v>21</v>
      </c>
      <c r="E6" s="73">
        <v>0.61</v>
      </c>
      <c r="F6" s="73">
        <v>12.23</v>
      </c>
      <c r="G6" s="73">
        <v>1.194</v>
      </c>
      <c r="H6" s="73">
        <v>3680</v>
      </c>
      <c r="I6" s="78">
        <v>7800</v>
      </c>
      <c r="J6" s="61"/>
      <c r="K6" s="2">
        <f t="shared" si="2"/>
        <v>14.60262</v>
      </c>
      <c r="L6" s="1">
        <f t="shared" si="3"/>
        <v>21</v>
      </c>
      <c r="M6" s="234">
        <f t="shared" si="4"/>
        <v>3.044522437723423</v>
      </c>
      <c r="N6" s="3">
        <f t="shared" si="5"/>
        <v>271.73913043478262</v>
      </c>
      <c r="O6" s="3">
        <f t="shared" si="6"/>
        <v>128.2051282051282</v>
      </c>
      <c r="P6" s="3">
        <f t="shared" si="7"/>
        <v>16304.347826086958</v>
      </c>
      <c r="Q6" s="3">
        <f t="shared" si="23"/>
        <v>7692.3076923076924</v>
      </c>
      <c r="R6" s="3">
        <f t="shared" si="8"/>
        <v>35.38269927536232</v>
      </c>
      <c r="S6" s="3">
        <f t="shared" si="9"/>
        <v>16.693376068376068</v>
      </c>
      <c r="T6" s="3">
        <f t="shared" si="10"/>
        <v>21</v>
      </c>
      <c r="U6" s="158">
        <f t="shared" si="0"/>
        <v>14.60262</v>
      </c>
      <c r="V6" s="229">
        <f t="shared" si="24"/>
        <v>12.86312</v>
      </c>
      <c r="W6" s="234">
        <f t="shared" si="25"/>
        <v>1.724972690864E-2</v>
      </c>
      <c r="X6" s="230">
        <f t="shared" si="30"/>
        <v>5.5565280310828731E-3</v>
      </c>
      <c r="Y6" s="230">
        <f t="shared" si="31"/>
        <v>6.1202059455032261E-4</v>
      </c>
      <c r="Z6" s="228">
        <f t="shared" si="11"/>
        <v>0.19601148839895066</v>
      </c>
      <c r="AA6" s="229">
        <f t="shared" si="12"/>
        <v>0.85117138890291044</v>
      </c>
      <c r="AB6" s="2">
        <f t="shared" si="32"/>
        <v>5.8288950126957388</v>
      </c>
      <c r="AC6" s="158">
        <f t="shared" si="13"/>
        <v>8.6849132758023302</v>
      </c>
      <c r="AD6" s="175">
        <f t="shared" si="14"/>
        <v>19.541054870555243</v>
      </c>
      <c r="AE6" s="175">
        <f t="shared" si="15"/>
        <v>22.152255890697258</v>
      </c>
      <c r="AF6" s="158">
        <f t="shared" si="26"/>
        <v>2.5506594236717679</v>
      </c>
      <c r="AG6" s="151"/>
      <c r="AH6" s="228">
        <f t="shared" si="16"/>
        <v>0.58333333333333337</v>
      </c>
      <c r="AI6" s="228">
        <f t="shared" si="17"/>
        <v>21</v>
      </c>
      <c r="AJ6" s="229">
        <f t="shared" si="27"/>
        <v>15706.897450369433</v>
      </c>
      <c r="AK6" s="229">
        <f t="shared" si="18"/>
        <v>34.086148980836441</v>
      </c>
      <c r="AL6" s="229">
        <f t="shared" si="19"/>
        <v>17.786308348236783</v>
      </c>
      <c r="AM6" s="229">
        <f t="shared" si="20"/>
        <v>34.169055006482182</v>
      </c>
      <c r="AN6" s="2">
        <f t="shared" si="33"/>
        <v>17.786308348236794</v>
      </c>
      <c r="AO6" s="3">
        <f t="shared" si="21"/>
        <v>8195.9308868675143</v>
      </c>
      <c r="AP6" s="227">
        <f t="shared" si="28"/>
        <v>1.2277230170748017E-3</v>
      </c>
      <c r="AQ6" s="227">
        <f t="shared" si="34"/>
        <v>3.6716906943358857E-3</v>
      </c>
      <c r="AR6" s="231">
        <f t="shared" si="29"/>
        <v>3.5064543229399543E-7</v>
      </c>
      <c r="AS6" s="228">
        <f t="shared" si="35"/>
        <v>0.10673693154917858</v>
      </c>
      <c r="AT6" s="232">
        <f t="shared" ref="AT6:AT14" si="36">$Q$47*$Q$28*$Q$37^2*$Q$34*PI()/240*($AC6-$Q$49)/$Q$48*$Q$35</f>
        <v>-8.6930878426726021E-8</v>
      </c>
      <c r="AU6" s="165">
        <f t="shared" ref="AU6:AU14" si="37">-$Q$36/AT6</f>
        <v>0.43053536536322207</v>
      </c>
      <c r="AV6">
        <f t="shared" si="22"/>
        <v>0.61</v>
      </c>
      <c r="AX6" s="127"/>
      <c r="AY6" s="96"/>
    </row>
    <row r="7" spans="1:51" ht="13.95" customHeight="1" x14ac:dyDescent="0.3">
      <c r="A7" t="s">
        <v>227</v>
      </c>
      <c r="B7" s="176">
        <v>25</v>
      </c>
      <c r="C7" s="220">
        <f t="shared" si="1"/>
        <v>1.1499999999999999</v>
      </c>
      <c r="D7" s="73">
        <v>27</v>
      </c>
      <c r="E7" s="73">
        <v>0.83399999999999996</v>
      </c>
      <c r="F7" s="73">
        <v>12.22</v>
      </c>
      <c r="G7" s="73">
        <v>1.6220000000000001</v>
      </c>
      <c r="H7" s="73">
        <v>3350</v>
      </c>
      <c r="I7" s="78">
        <v>5740</v>
      </c>
      <c r="J7" s="61"/>
      <c r="K7" s="2">
        <f t="shared" si="2"/>
        <v>19.820840000000004</v>
      </c>
      <c r="L7" s="1">
        <f t="shared" si="3"/>
        <v>27</v>
      </c>
      <c r="M7" s="234">
        <f t="shared" si="4"/>
        <v>3.2958368660043291</v>
      </c>
      <c r="N7" s="3">
        <f t="shared" si="5"/>
        <v>298.50746268656718</v>
      </c>
      <c r="O7" s="3">
        <f t="shared" si="6"/>
        <v>174.21602787456447</v>
      </c>
      <c r="P7" s="3">
        <f t="shared" si="7"/>
        <v>17910.447761194031</v>
      </c>
      <c r="Q7" s="3">
        <f t="shared" si="23"/>
        <v>10452.961672473868</v>
      </c>
      <c r="R7" s="3">
        <f t="shared" si="8"/>
        <v>38.868159203980099</v>
      </c>
      <c r="S7" s="3">
        <f t="shared" si="9"/>
        <v>22.684378629500582</v>
      </c>
      <c r="T7" s="3">
        <f t="shared" si="10"/>
        <v>27</v>
      </c>
      <c r="U7" s="158">
        <f t="shared" si="0"/>
        <v>19.820840000000004</v>
      </c>
      <c r="V7" s="229">
        <f t="shared" si="24"/>
        <v>18.081340000000004</v>
      </c>
      <c r="W7" s="234">
        <f t="shared" si="25"/>
        <v>2.4247474729480009E-2</v>
      </c>
      <c r="X7" s="230">
        <f t="shared" si="30"/>
        <v>7.110248664756953E-3</v>
      </c>
      <c r="Y7" s="230">
        <f t="shared" si="31"/>
        <v>2.1657412282244026E-3</v>
      </c>
      <c r="Z7" s="228">
        <f t="shared" si="11"/>
        <v>0.25983075865629035</v>
      </c>
      <c r="AA7" s="229">
        <f t="shared" si="12"/>
        <v>1.2990640646721523</v>
      </c>
      <c r="AB7" s="2">
        <f t="shared" si="32"/>
        <v>6.5540313360692686</v>
      </c>
      <c r="AC7" s="158">
        <f t="shared" si="13"/>
        <v>9.9993093303520837</v>
      </c>
      <c r="AD7" s="175">
        <f t="shared" si="14"/>
        <v>22.49844599329219</v>
      </c>
      <c r="AE7" s="175">
        <f t="shared" si="15"/>
        <v>30.102368631957955</v>
      </c>
      <c r="AF7" s="158">
        <f t="shared" si="26"/>
        <v>3.0104447854798013</v>
      </c>
      <c r="AG7" s="151"/>
      <c r="AH7" s="228">
        <f t="shared" si="16"/>
        <v>0.75</v>
      </c>
      <c r="AI7" s="228">
        <f t="shared" si="17"/>
        <v>27</v>
      </c>
      <c r="AJ7" s="229">
        <f t="shared" si="27"/>
        <v>18386.515512237907</v>
      </c>
      <c r="AK7" s="233">
        <f t="shared" si="18"/>
        <v>39.901292344266288</v>
      </c>
      <c r="AL7" s="233">
        <f t="shared" si="19"/>
        <v>23.617698951829823</v>
      </c>
      <c r="AM7" s="233">
        <f t="shared" si="20"/>
        <v>39.960929229942749</v>
      </c>
      <c r="AN7" s="9">
        <f t="shared" si="33"/>
        <v>23.617698951829823</v>
      </c>
      <c r="AO7" s="10">
        <f t="shared" si="21"/>
        <v>10883.035677003183</v>
      </c>
      <c r="AP7" s="230">
        <f t="shared" si="28"/>
        <v>2.2649505002809295E-3</v>
      </c>
      <c r="AQ7" s="230">
        <f t="shared" si="34"/>
        <v>7.9292740875602282E-3</v>
      </c>
      <c r="AR7" s="232">
        <f t="shared" si="29"/>
        <v>4.2351525722074708E-7</v>
      </c>
      <c r="AS7" s="228">
        <f t="shared" si="35"/>
        <v>8.837182809045413E-2</v>
      </c>
      <c r="AT7" s="232">
        <f t="shared" si="36"/>
        <v>-1.1793882761591129E-7</v>
      </c>
      <c r="AU7" s="165">
        <f t="shared" si="37"/>
        <v>0.31734093225585891</v>
      </c>
      <c r="AV7">
        <f t="shared" si="22"/>
        <v>0.83399999999999996</v>
      </c>
      <c r="AX7" s="127"/>
      <c r="AY7" s="96"/>
    </row>
    <row r="8" spans="1:51" ht="13.95" customHeight="1" x14ac:dyDescent="0.3">
      <c r="A8" t="s">
        <v>228</v>
      </c>
      <c r="B8" s="176">
        <v>36</v>
      </c>
      <c r="C8" s="220">
        <f t="shared" si="1"/>
        <v>1.2333333333333334</v>
      </c>
      <c r="D8" s="73">
        <v>42</v>
      </c>
      <c r="E8" s="73">
        <v>1.1919999999999999</v>
      </c>
      <c r="F8" s="73">
        <v>12.19</v>
      </c>
      <c r="G8" s="73">
        <v>2.48</v>
      </c>
      <c r="H8" s="73">
        <v>2730</v>
      </c>
      <c r="I8" s="78">
        <v>3980</v>
      </c>
      <c r="J8" s="61"/>
      <c r="K8" s="2">
        <f t="shared" si="2"/>
        <v>30.231199999999998</v>
      </c>
      <c r="L8" s="1">
        <f t="shared" si="3"/>
        <v>42</v>
      </c>
      <c r="M8" s="234">
        <f t="shared" si="4"/>
        <v>3.7376696182833684</v>
      </c>
      <c r="N8" s="3">
        <f t="shared" si="5"/>
        <v>366.30036630036631</v>
      </c>
      <c r="O8" s="3">
        <f t="shared" si="6"/>
        <v>251.2562814070352</v>
      </c>
      <c r="P8" s="3">
        <f t="shared" si="7"/>
        <v>21978.021978021978</v>
      </c>
      <c r="Q8" s="3">
        <f t="shared" si="23"/>
        <v>15075.376884422112</v>
      </c>
      <c r="R8" s="3">
        <f t="shared" si="8"/>
        <v>47.695360195360195</v>
      </c>
      <c r="S8" s="3">
        <f t="shared" si="9"/>
        <v>32.71566164154104</v>
      </c>
      <c r="T8" s="3">
        <f t="shared" si="10"/>
        <v>42</v>
      </c>
      <c r="U8" s="158">
        <f t="shared" si="0"/>
        <v>30.231199999999998</v>
      </c>
      <c r="V8" s="229">
        <f t="shared" si="24"/>
        <v>28.491699999999998</v>
      </c>
      <c r="W8" s="234">
        <f t="shared" si="25"/>
        <v>3.8207996517399999E-2</v>
      </c>
      <c r="X8" s="230">
        <f t="shared" si="30"/>
        <v>9.1304120957770088E-3</v>
      </c>
      <c r="Y8" s="230">
        <f t="shared" si="31"/>
        <v>4.1859046592444583E-3</v>
      </c>
      <c r="Z8" s="228">
        <f t="shared" si="11"/>
        <v>0.48010589816466109</v>
      </c>
      <c r="AA8" s="229">
        <f t="shared" si="12"/>
        <v>3.2628738946522686</v>
      </c>
      <c r="AB8" s="2">
        <f t="shared" si="32"/>
        <v>10.793067740123677</v>
      </c>
      <c r="AC8" s="158">
        <f t="shared" si="13"/>
        <v>13.592309143151608</v>
      </c>
      <c r="AD8" s="175">
        <f t="shared" si="14"/>
        <v>30.582695572091115</v>
      </c>
      <c r="AE8" s="175">
        <f t="shared" si="15"/>
        <v>43.413968831014735</v>
      </c>
      <c r="AF8" s="158">
        <f t="shared" si="26"/>
        <v>3.1940098164180268</v>
      </c>
      <c r="AG8" s="151"/>
      <c r="AH8" s="228">
        <f t="shared" si="16"/>
        <v>1.1666666666666667</v>
      </c>
      <c r="AI8" s="228">
        <f t="shared" si="17"/>
        <v>42</v>
      </c>
      <c r="AJ8" s="229">
        <f t="shared" si="27"/>
        <v>23097.51850331419</v>
      </c>
      <c r="AK8" s="229">
        <f t="shared" si="18"/>
        <v>50.124823140872806</v>
      </c>
      <c r="AL8" s="229">
        <f t="shared" si="19"/>
        <v>33.869793818105329</v>
      </c>
      <c r="AM8" s="229">
        <f t="shared" si="20"/>
        <v>50.143550842678991</v>
      </c>
      <c r="AN8" s="2">
        <f t="shared" si="33"/>
        <v>33.869793818105329</v>
      </c>
      <c r="AO8" s="3">
        <f t="shared" si="21"/>
        <v>15607.200991382935</v>
      </c>
      <c r="AP8" s="227">
        <f t="shared" si="28"/>
        <v>4.5618990385826617E-3</v>
      </c>
      <c r="AQ8" s="227">
        <f t="shared" si="34"/>
        <v>2.0062556636312689E-2</v>
      </c>
      <c r="AR8" s="231">
        <f t="shared" si="29"/>
        <v>5.5162678478291002E-7</v>
      </c>
      <c r="AS8" s="228">
        <f t="shared" si="35"/>
        <v>6.7848078696043493E-2</v>
      </c>
      <c r="AT8" s="232">
        <f t="shared" si="36"/>
        <v>-2.0270137330858224E-7</v>
      </c>
      <c r="AU8" s="165">
        <f t="shared" si="37"/>
        <v>0.18464017729085458</v>
      </c>
      <c r="AV8">
        <f t="shared" si="22"/>
        <v>1.1919999999999999</v>
      </c>
      <c r="AX8" s="127"/>
      <c r="AY8" s="96"/>
    </row>
    <row r="9" spans="1:51" ht="13.95" customHeight="1" x14ac:dyDescent="0.3">
      <c r="A9" t="s">
        <v>229</v>
      </c>
      <c r="B9" s="176">
        <v>45</v>
      </c>
      <c r="C9" s="220">
        <f t="shared" si="1"/>
        <v>1.3722222222222222</v>
      </c>
      <c r="D9" s="73">
        <v>67</v>
      </c>
      <c r="E9" s="73">
        <v>1.61</v>
      </c>
      <c r="F9" s="73">
        <v>12.13</v>
      </c>
      <c r="G9" s="73">
        <v>4.21</v>
      </c>
      <c r="H9" s="73">
        <v>2100</v>
      </c>
      <c r="I9" s="78">
        <v>2930</v>
      </c>
      <c r="J9" s="61"/>
      <c r="K9" s="2">
        <f t="shared" si="2"/>
        <v>51.067300000000003</v>
      </c>
      <c r="L9" s="1">
        <f t="shared" si="3"/>
        <v>67</v>
      </c>
      <c r="M9" s="234">
        <f t="shared" si="4"/>
        <v>4.2046926193909657</v>
      </c>
      <c r="N9" s="3">
        <f t="shared" si="5"/>
        <v>476.1904761904762</v>
      </c>
      <c r="O9" s="3">
        <f t="shared" si="6"/>
        <v>341.29692832764505</v>
      </c>
      <c r="P9" s="3">
        <f t="shared" si="7"/>
        <v>28571.428571428572</v>
      </c>
      <c r="Q9" s="3">
        <f t="shared" si="23"/>
        <v>20477.815699658702</v>
      </c>
      <c r="R9" s="3">
        <f t="shared" si="8"/>
        <v>62.003968253968253</v>
      </c>
      <c r="S9" s="3">
        <f t="shared" si="9"/>
        <v>44.439704209328781</v>
      </c>
      <c r="T9" s="3">
        <f t="shared" si="10"/>
        <v>67</v>
      </c>
      <c r="U9" s="158">
        <f t="shared" si="0"/>
        <v>51.067300000000003</v>
      </c>
      <c r="V9" s="229">
        <f t="shared" si="24"/>
        <v>49.327800000000003</v>
      </c>
      <c r="W9" s="234">
        <f t="shared" si="25"/>
        <v>6.6149665011600009E-2</v>
      </c>
      <c r="X9" s="230">
        <f t="shared" si="30"/>
        <v>1.2159631422432314E-2</v>
      </c>
      <c r="Y9" s="230">
        <f t="shared" si="31"/>
        <v>7.2151239858997632E-3</v>
      </c>
      <c r="Z9" s="228">
        <f t="shared" si="11"/>
        <v>1.0547926582677607</v>
      </c>
      <c r="AA9" s="229">
        <f t="shared" si="12"/>
        <v>10.62540211180036</v>
      </c>
      <c r="AB9" s="2">
        <f t="shared" si="32"/>
        <v>20.806665149323265</v>
      </c>
      <c r="AC9" s="158">
        <f t="shared" si="13"/>
        <v>20.146901911983324</v>
      </c>
      <c r="AD9" s="175">
        <f t="shared" si="14"/>
        <v>45.330529301962478</v>
      </c>
      <c r="AE9" s="175">
        <f t="shared" si="15"/>
        <v>58.971875749979048</v>
      </c>
      <c r="AF9" s="165">
        <f t="shared" si="26"/>
        <v>2.9270940022248646</v>
      </c>
      <c r="AG9" s="151"/>
      <c r="AH9" s="228">
        <f t="shared" si="16"/>
        <v>1.8611111111111112</v>
      </c>
      <c r="AI9" s="228">
        <f t="shared" si="17"/>
        <v>67</v>
      </c>
      <c r="AJ9" s="229">
        <f t="shared" si="27"/>
        <v>28077.110314402489</v>
      </c>
      <c r="AK9" s="229">
        <f t="shared" si="18"/>
        <v>60.93122898090818</v>
      </c>
      <c r="AL9" s="229">
        <f t="shared" si="19"/>
        <v>44.706392253578343</v>
      </c>
      <c r="AM9" s="229">
        <f t="shared" si="20"/>
        <v>60.90671514001432</v>
      </c>
      <c r="AN9" s="2">
        <f t="shared" si="33"/>
        <v>44.706392253578336</v>
      </c>
      <c r="AO9" s="3">
        <f t="shared" si="21"/>
        <v>20600.705550448896</v>
      </c>
      <c r="AP9" s="227">
        <f t="shared" si="28"/>
        <v>7.6459323685304087E-3</v>
      </c>
      <c r="AQ9" s="227">
        <f t="shared" si="34"/>
        <v>4.0875035523170025E-2</v>
      </c>
      <c r="AR9" s="231">
        <f t="shared" si="29"/>
        <v>6.8704234591988427E-7</v>
      </c>
      <c r="AS9" s="228">
        <f t="shared" si="35"/>
        <v>5.447527030475157E-2</v>
      </c>
      <c r="AT9" s="232">
        <f t="shared" si="36"/>
        <v>-3.5733093022805771E-7</v>
      </c>
      <c r="AU9" s="165">
        <f t="shared" si="37"/>
        <v>0.10473993247914357</v>
      </c>
      <c r="AV9">
        <f t="shared" si="22"/>
        <v>1.61</v>
      </c>
      <c r="AX9" s="127"/>
      <c r="AY9" s="96"/>
    </row>
    <row r="10" spans="1:51" ht="13.95" customHeight="1" x14ac:dyDescent="0.3">
      <c r="A10" t="s">
        <v>230</v>
      </c>
      <c r="B10" s="176">
        <v>50</v>
      </c>
      <c r="C10" s="220">
        <f t="shared" si="1"/>
        <v>1.3888888888888888</v>
      </c>
      <c r="D10" s="73">
        <v>70</v>
      </c>
      <c r="E10" s="73">
        <v>1.6870000000000001</v>
      </c>
      <c r="F10" s="73">
        <v>12.12</v>
      </c>
      <c r="G10" s="73">
        <v>4.6100000000000003</v>
      </c>
      <c r="H10" s="73">
        <v>2070</v>
      </c>
      <c r="I10" s="78">
        <v>2810</v>
      </c>
      <c r="J10" s="61"/>
      <c r="K10" s="2">
        <f t="shared" si="2"/>
        <v>55.873199999999997</v>
      </c>
      <c r="L10" s="1">
        <f t="shared" si="3"/>
        <v>70</v>
      </c>
      <c r="M10" s="234">
        <f>LN(L10)</f>
        <v>4.2484952420493594</v>
      </c>
      <c r="N10" s="3">
        <f t="shared" si="5"/>
        <v>483.09178743961354</v>
      </c>
      <c r="O10" s="3">
        <f t="shared" si="6"/>
        <v>355.87188612099646</v>
      </c>
      <c r="P10" s="3">
        <f t="shared" si="7"/>
        <v>28985.507246376812</v>
      </c>
      <c r="Q10" s="3">
        <f t="shared" si="23"/>
        <v>21352.313167259788</v>
      </c>
      <c r="R10" s="3">
        <f t="shared" si="8"/>
        <v>62.902576489533011</v>
      </c>
      <c r="S10" s="3">
        <f t="shared" si="9"/>
        <v>46.337485172004747</v>
      </c>
      <c r="T10" s="3">
        <f>L10</f>
        <v>70</v>
      </c>
      <c r="U10" s="158">
        <f>K10</f>
        <v>55.873199999999997</v>
      </c>
      <c r="V10" s="229">
        <f t="shared" si="24"/>
        <v>54.133699999999997</v>
      </c>
      <c r="W10" s="234">
        <f t="shared" si="25"/>
        <v>7.2594482641400004E-2</v>
      </c>
      <c r="X10" s="230">
        <f t="shared" si="30"/>
        <v>1.3153684687725832E-2</v>
      </c>
      <c r="Y10" s="230">
        <f>X10-$X$3</f>
        <v>8.2091772511932812E-3</v>
      </c>
      <c r="Z10" s="228">
        <f t="shared" si="11"/>
        <v>1.1013210651331984</v>
      </c>
      <c r="AA10" s="229">
        <f t="shared" si="12"/>
        <v>11.336151631995348</v>
      </c>
      <c r="AB10" s="2">
        <f t="shared" si="32"/>
        <v>20.289068161471597</v>
      </c>
      <c r="AC10" s="158">
        <f t="shared" si="13"/>
        <v>20.586461098198111</v>
      </c>
      <c r="AD10" s="175">
        <f>AC10*1/1.6/1000*3600</f>
        <v>46.319537470945747</v>
      </c>
      <c r="AE10" s="175">
        <f t="shared" si="15"/>
        <v>61.49024766812763</v>
      </c>
      <c r="AF10" s="165">
        <f>AE10/AC10</f>
        <v>2.9869265715373361</v>
      </c>
      <c r="AG10" s="151"/>
      <c r="AH10" s="228">
        <f t="shared" si="16"/>
        <v>1.9444444444444444</v>
      </c>
      <c r="AI10" s="228">
        <f t="shared" si="17"/>
        <v>70</v>
      </c>
      <c r="AJ10" s="229">
        <f t="shared" si="27"/>
        <v>28544.151938854891</v>
      </c>
      <c r="AK10" s="229">
        <f t="shared" si="18"/>
        <v>61.944774172862175</v>
      </c>
      <c r="AL10" s="229">
        <f t="shared" si="19"/>
        <v>45.722769243670534</v>
      </c>
      <c r="AM10" s="229">
        <f t="shared" si="20"/>
        <v>61.916204658107354</v>
      </c>
      <c r="AN10" s="2">
        <f t="shared" si="33"/>
        <v>45.722769243670534</v>
      </c>
      <c r="AO10" s="3">
        <f t="shared" si="21"/>
        <v>21069.052067483382</v>
      </c>
      <c r="AP10" s="227">
        <f t="shared" si="28"/>
        <v>7.9697756384652096E-3</v>
      </c>
      <c r="AQ10" s="227">
        <f>AJ10*AP10/5252</f>
        <v>4.3315020324245085E-2</v>
      </c>
      <c r="AR10" s="231">
        <f t="shared" si="29"/>
        <v>6.9974312663623059E-7</v>
      </c>
      <c r="AS10" s="228">
        <f t="shared" si="35"/>
        <v>5.3486509663499819E-2</v>
      </c>
      <c r="AT10" s="232">
        <f t="shared" si="36"/>
        <v>-3.6770058164675188E-7</v>
      </c>
      <c r="AU10" s="165">
        <f t="shared" si="37"/>
        <v>0.10178612537728342</v>
      </c>
      <c r="AV10">
        <f t="shared" si="22"/>
        <v>1.6870000000000001</v>
      </c>
      <c r="AX10" s="150"/>
      <c r="AY10" s="152"/>
    </row>
    <row r="11" spans="1:51" ht="13.95" customHeight="1" x14ac:dyDescent="0.3">
      <c r="A11" t="s">
        <v>231</v>
      </c>
      <c r="B11" s="176">
        <v>52</v>
      </c>
      <c r="C11" s="220">
        <f t="shared" si="1"/>
        <v>1.4388888888888889</v>
      </c>
      <c r="D11" s="73">
        <v>79</v>
      </c>
      <c r="E11" s="73">
        <v>1.796</v>
      </c>
      <c r="F11" s="73">
        <v>12.11</v>
      </c>
      <c r="G11" s="73">
        <v>5.17</v>
      </c>
      <c r="H11" s="73">
        <v>2020</v>
      </c>
      <c r="I11" s="78">
        <v>2670</v>
      </c>
      <c r="J11" s="61"/>
      <c r="K11" s="2">
        <f t="shared" si="2"/>
        <v>62.608699999999999</v>
      </c>
      <c r="L11" s="1">
        <f t="shared" si="3"/>
        <v>79</v>
      </c>
      <c r="M11" s="234">
        <f>LN(L11)</f>
        <v>4.3694478524670215</v>
      </c>
      <c r="N11" s="3">
        <f t="shared" si="5"/>
        <v>495.04950495049508</v>
      </c>
      <c r="O11" s="3">
        <f t="shared" si="6"/>
        <v>374.53183520599254</v>
      </c>
      <c r="P11" s="3">
        <f t="shared" si="7"/>
        <v>29702.970297029704</v>
      </c>
      <c r="Q11" s="3">
        <f t="shared" si="23"/>
        <v>22471.910112359554</v>
      </c>
      <c r="R11" s="3">
        <f t="shared" si="8"/>
        <v>64.459570957095707</v>
      </c>
      <c r="S11" s="3">
        <f t="shared" si="9"/>
        <v>48.767166042446945</v>
      </c>
      <c r="T11" s="3">
        <f>L11</f>
        <v>79</v>
      </c>
      <c r="U11" s="158">
        <f>K11</f>
        <v>62.608699999999999</v>
      </c>
      <c r="V11" s="229">
        <f t="shared" si="24"/>
        <v>60.869199999999999</v>
      </c>
      <c r="W11" s="234">
        <f t="shared" si="25"/>
        <v>8.1626936322400007E-2</v>
      </c>
      <c r="X11" s="230">
        <f t="shared" si="30"/>
        <v>1.4433057208696577E-2</v>
      </c>
      <c r="Y11" s="230">
        <f>X11-$X$3</f>
        <v>9.4885497721640261E-3</v>
      </c>
      <c r="Z11" s="228">
        <f t="shared" si="11"/>
        <v>1.1851433231911994</v>
      </c>
      <c r="AA11" s="229">
        <f t="shared" si="12"/>
        <v>12.654676236558226</v>
      </c>
      <c r="AB11" s="2">
        <f t="shared" si="32"/>
        <v>20.21232869642434</v>
      </c>
      <c r="AC11" s="158">
        <f t="shared" si="13"/>
        <v>21.355520448756128</v>
      </c>
      <c r="AD11" s="175">
        <f>AC11*1/1.6/1000*3600</f>
        <v>48.049921009701286</v>
      </c>
      <c r="AE11" s="175">
        <f t="shared" si="15"/>
        <v>64.714455411025696</v>
      </c>
      <c r="AF11" s="163">
        <f>AE11/AC11</f>
        <v>3.0303384816264241</v>
      </c>
      <c r="AG11" s="159">
        <f>$M$42/($Q$28*$Q$37*$Q$34*($AC11-$Q$49)^2/4/$AF11)/(PI()*$Q$37/60/($AC11-$Q$49))</f>
        <v>-0.94179186274305016</v>
      </c>
      <c r="AH11" s="228">
        <f t="shared" si="16"/>
        <v>2.1944444444444446</v>
      </c>
      <c r="AI11" s="228">
        <f t="shared" si="17"/>
        <v>79.000000000000014</v>
      </c>
      <c r="AJ11" s="229">
        <f t="shared" si="27"/>
        <v>29833.798544990212</v>
      </c>
      <c r="AK11" s="229">
        <f t="shared" si="18"/>
        <v>64.743486425760011</v>
      </c>
      <c r="AL11" s="229">
        <f t="shared" si="19"/>
        <v>48.529300968467624</v>
      </c>
      <c r="AM11" s="229">
        <f t="shared" si="20"/>
        <v>64.703717939100898</v>
      </c>
      <c r="AN11" s="2">
        <f t="shared" si="33"/>
        <v>48.529300968467616</v>
      </c>
      <c r="AO11" s="3">
        <f t="shared" si="21"/>
        <v>22362.301886269877</v>
      </c>
      <c r="AP11" s="227">
        <f t="shared" si="28"/>
        <v>8.8948114495660171E-3</v>
      </c>
      <c r="AQ11" s="227">
        <f>AJ11*AP11/5252</f>
        <v>5.052665896458966E-2</v>
      </c>
      <c r="AR11" s="231">
        <f t="shared" si="29"/>
        <v>7.3481391666551243E-7</v>
      </c>
      <c r="AS11" s="228">
        <f t="shared" si="35"/>
        <v>5.0933735270875427E-2</v>
      </c>
      <c r="AT11" s="232">
        <f t="shared" si="36"/>
        <v>-3.8584347943089009E-7</v>
      </c>
      <c r="AU11" s="165">
        <f t="shared" si="37"/>
        <v>9.6999999999999961E-2</v>
      </c>
      <c r="AV11">
        <f t="shared" si="22"/>
        <v>1.796</v>
      </c>
      <c r="AX11" s="127"/>
      <c r="AY11" s="96"/>
    </row>
    <row r="12" spans="1:51" ht="13.95" customHeight="1" x14ac:dyDescent="0.3">
      <c r="A12" t="s">
        <v>232</v>
      </c>
      <c r="B12" s="176">
        <v>55</v>
      </c>
      <c r="C12" s="220">
        <f t="shared" si="1"/>
        <v>1.4666666666666668</v>
      </c>
      <c r="D12" s="73">
        <v>84</v>
      </c>
      <c r="E12" s="73">
        <v>1.8779999999999999</v>
      </c>
      <c r="F12" s="73">
        <v>12.09</v>
      </c>
      <c r="G12" s="73">
        <v>5.45</v>
      </c>
      <c r="H12" s="73">
        <v>1950</v>
      </c>
      <c r="I12" s="78">
        <v>2600</v>
      </c>
      <c r="J12" s="61"/>
      <c r="K12" s="2">
        <f t="shared" si="2"/>
        <v>65.890500000000003</v>
      </c>
      <c r="L12" s="1">
        <f t="shared" si="3"/>
        <v>84</v>
      </c>
      <c r="M12" s="234">
        <f>LN(L12)</f>
        <v>4.4308167988433134</v>
      </c>
      <c r="N12" s="3">
        <f t="shared" si="5"/>
        <v>512.82051282051282</v>
      </c>
      <c r="O12" s="3">
        <f t="shared" si="6"/>
        <v>384.61538461538464</v>
      </c>
      <c r="P12" s="3">
        <f t="shared" si="7"/>
        <v>30769.23076923077</v>
      </c>
      <c r="Q12" s="3">
        <f t="shared" si="23"/>
        <v>23076.923076923078</v>
      </c>
      <c r="R12" s="3">
        <f t="shared" si="8"/>
        <v>66.773504273504273</v>
      </c>
      <c r="S12" s="3">
        <f t="shared" si="9"/>
        <v>50.080128205128204</v>
      </c>
      <c r="T12" s="3">
        <f>L12</f>
        <v>84</v>
      </c>
      <c r="U12" s="158">
        <f>K12</f>
        <v>65.890500000000003</v>
      </c>
      <c r="V12" s="229">
        <f t="shared" si="24"/>
        <v>64.150999999999996</v>
      </c>
      <c r="W12" s="234">
        <f t="shared" si="25"/>
        <v>8.6027902321999999E-2</v>
      </c>
      <c r="X12" s="230">
        <f t="shared" si="30"/>
        <v>1.4684102647342179E-2</v>
      </c>
      <c r="Y12" s="230">
        <f>X12-$X$3</f>
        <v>9.7395952108096286E-3</v>
      </c>
      <c r="Z12" s="228">
        <f t="shared" si="11"/>
        <v>1.31741058456383</v>
      </c>
      <c r="AA12" s="229">
        <f t="shared" si="12"/>
        <v>14.831205408440596</v>
      </c>
      <c r="AB12" s="2">
        <f t="shared" si="32"/>
        <v>22.508867603737407</v>
      </c>
      <c r="AC12" s="158">
        <f t="shared" si="13"/>
        <v>22.515691891683002</v>
      </c>
      <c r="AD12" s="175">
        <f>AC12*1/1.6/1000*3600</f>
        <v>50.660306756286744</v>
      </c>
      <c r="AE12" s="175">
        <f t="shared" si="15"/>
        <v>66.456767672091786</v>
      </c>
      <c r="AF12" s="165">
        <f>AE12/AC12</f>
        <v>2.9515756385279031</v>
      </c>
      <c r="AG12" s="151"/>
      <c r="AH12" s="228">
        <f t="shared" si="16"/>
        <v>2.3333333333333335</v>
      </c>
      <c r="AI12" s="228">
        <f t="shared" si="17"/>
        <v>84</v>
      </c>
      <c r="AJ12" s="229">
        <f t="shared" si="27"/>
        <v>30488.139556258939</v>
      </c>
      <c r="AK12" s="229">
        <f t="shared" si="18"/>
        <v>66.163497300909157</v>
      </c>
      <c r="AL12" s="229">
        <f t="shared" si="19"/>
        <v>49.953279287973857</v>
      </c>
      <c r="AM12" s="229">
        <f t="shared" si="20"/>
        <v>66.1180466788758</v>
      </c>
      <c r="AN12" s="2">
        <f t="shared" si="33"/>
        <v>49.953279287973857</v>
      </c>
      <c r="AO12" s="3">
        <f t="shared" si="21"/>
        <v>23018.471095898352</v>
      </c>
      <c r="AP12" s="227">
        <f t="shared" si="28"/>
        <v>9.381452075044398E-3</v>
      </c>
      <c r="AQ12" s="227">
        <f>AJ12*AP12/5252</f>
        <v>5.4459828656570564E-2</v>
      </c>
      <c r="AR12" s="231">
        <f t="shared" si="29"/>
        <v>7.5260813727182439E-7</v>
      </c>
      <c r="AS12" s="228">
        <f t="shared" si="35"/>
        <v>4.9729488230710744E-2</v>
      </c>
      <c r="AT12" s="232">
        <f t="shared" si="36"/>
        <v>-4.1321311206824872E-7</v>
      </c>
      <c r="AU12" s="165">
        <f t="shared" si="37"/>
        <v>9.0575096510041753E-2</v>
      </c>
      <c r="AV12">
        <f t="shared" si="22"/>
        <v>1.8779999999999999</v>
      </c>
      <c r="AX12" s="127"/>
      <c r="AY12" s="96"/>
    </row>
    <row r="13" spans="1:51" ht="13.95" customHeight="1" x14ac:dyDescent="0.3">
      <c r="A13" t="s">
        <v>232</v>
      </c>
      <c r="B13" s="176">
        <v>62</v>
      </c>
      <c r="C13" s="220">
        <f t="shared" si="1"/>
        <v>1.6722222222222223</v>
      </c>
      <c r="D13" s="73">
        <v>121</v>
      </c>
      <c r="E13" s="73">
        <v>2.27</v>
      </c>
      <c r="F13" s="73">
        <v>12.03</v>
      </c>
      <c r="G13" s="73">
        <v>7.25</v>
      </c>
      <c r="H13" s="73">
        <v>1760</v>
      </c>
      <c r="I13" s="78">
        <v>2260</v>
      </c>
      <c r="J13" s="61"/>
      <c r="K13" s="2">
        <f t="shared" si="2"/>
        <v>87.217500000000001</v>
      </c>
      <c r="L13" s="1">
        <f t="shared" si="3"/>
        <v>121</v>
      </c>
      <c r="M13" s="234">
        <f>LN(L13)</f>
        <v>4.7957905455967413</v>
      </c>
      <c r="N13" s="3">
        <f t="shared" si="5"/>
        <v>568.18181818181813</v>
      </c>
      <c r="O13" s="3">
        <f t="shared" si="6"/>
        <v>442.47787610619469</v>
      </c>
      <c r="P13" s="3">
        <f t="shared" si="7"/>
        <v>34090.909090909088</v>
      </c>
      <c r="Q13" s="3">
        <f t="shared" si="23"/>
        <v>26548.672566371682</v>
      </c>
      <c r="R13" s="3">
        <f t="shared" si="8"/>
        <v>73.982007575757564</v>
      </c>
      <c r="S13" s="3">
        <f t="shared" si="9"/>
        <v>57.614306784660769</v>
      </c>
      <c r="T13" s="3">
        <f>L13</f>
        <v>121</v>
      </c>
      <c r="U13" s="158">
        <f>K13</f>
        <v>87.217500000000001</v>
      </c>
      <c r="V13" s="229">
        <f t="shared" si="24"/>
        <v>85.477999999999994</v>
      </c>
      <c r="W13" s="234">
        <f t="shared" si="25"/>
        <v>0.114627878516</v>
      </c>
      <c r="X13" s="230">
        <f t="shared" si="30"/>
        <v>1.7659418127003605E-2</v>
      </c>
      <c r="Y13" s="230">
        <f>X13-$X$3</f>
        <v>1.2714910690471055E-2</v>
      </c>
      <c r="Z13" s="228">
        <f t="shared" si="11"/>
        <v>1.7917894660781604</v>
      </c>
      <c r="AA13" s="229">
        <f t="shared" si="12"/>
        <v>23.524759693266088</v>
      </c>
      <c r="AB13" s="2">
        <f t="shared" si="32"/>
        <v>26.972522364509516</v>
      </c>
      <c r="AC13" s="158">
        <f t="shared" si="13"/>
        <v>26.258397137200163</v>
      </c>
      <c r="AD13" s="175">
        <f>AC13*1/1.6/1000*3600</f>
        <v>59.081393558700363</v>
      </c>
      <c r="AE13" s="175">
        <f t="shared" si="15"/>
        <v>76.454688472317969</v>
      </c>
      <c r="AF13" s="165">
        <f>AE13/AC13</f>
        <v>2.9116281573792229</v>
      </c>
      <c r="AG13" s="151"/>
      <c r="AH13" s="228">
        <f t="shared" si="16"/>
        <v>3.3611111111111116</v>
      </c>
      <c r="AI13" s="228">
        <f t="shared" si="17"/>
        <v>121.00000000000001</v>
      </c>
      <c r="AJ13" s="229">
        <f t="shared" si="27"/>
        <v>34379.640138211798</v>
      </c>
      <c r="AK13" s="229">
        <f t="shared" si="18"/>
        <v>74.608594049938802</v>
      </c>
      <c r="AL13" s="229">
        <f t="shared" si="19"/>
        <v>58.421971244637696</v>
      </c>
      <c r="AM13" s="229">
        <f t="shared" si="20"/>
        <v>74.529350600106355</v>
      </c>
      <c r="AN13" s="2">
        <f t="shared" si="33"/>
        <v>58.421971244637696</v>
      </c>
      <c r="AO13" s="3">
        <f t="shared" si="21"/>
        <v>26920.844349529052</v>
      </c>
      <c r="AP13" s="227">
        <f t="shared" si="28"/>
        <v>1.2516137835372998E-2</v>
      </c>
      <c r="AQ13" s="227">
        <f>AJ13*AP13/5252</f>
        <v>8.1930752989409911E-2</v>
      </c>
      <c r="AR13" s="231">
        <f t="shared" si="29"/>
        <v>8.5843402721657435E-7</v>
      </c>
      <c r="AS13" s="228">
        <f t="shared" si="35"/>
        <v>4.3598944494489283E-2</v>
      </c>
      <c r="AT13" s="232">
        <f t="shared" si="36"/>
        <v>-5.0150736225362952E-7</v>
      </c>
      <c r="AU13" s="165">
        <f t="shared" si="37"/>
        <v>7.4628650188924436E-2</v>
      </c>
      <c r="AV13">
        <f t="shared" si="22"/>
        <v>2.27</v>
      </c>
      <c r="AX13" s="127"/>
      <c r="AY13" s="96"/>
    </row>
    <row r="14" spans="1:51" ht="13.95" customHeight="1" thickBot="1" x14ac:dyDescent="0.35">
      <c r="A14" t="s">
        <v>233</v>
      </c>
      <c r="B14" t="s">
        <v>234</v>
      </c>
      <c r="C14" s="221">
        <f t="shared" si="1"/>
        <v>1.9722222222222223</v>
      </c>
      <c r="D14" s="80">
        <v>175</v>
      </c>
      <c r="E14" s="80">
        <v>3.67</v>
      </c>
      <c r="F14" s="80">
        <v>11.68</v>
      </c>
      <c r="G14" s="80">
        <v>14.86</v>
      </c>
      <c r="H14" s="80">
        <v>1350</v>
      </c>
      <c r="I14" s="81">
        <v>1600</v>
      </c>
      <c r="J14" s="61"/>
      <c r="K14" s="2">
        <f t="shared" si="2"/>
        <v>173.56479999999999</v>
      </c>
      <c r="L14" s="1">
        <f t="shared" si="3"/>
        <v>175</v>
      </c>
      <c r="M14" s="234">
        <f t="shared" si="4"/>
        <v>5.1647859739235145</v>
      </c>
      <c r="N14" s="3">
        <f t="shared" si="5"/>
        <v>740.74074074074076</v>
      </c>
      <c r="O14" s="3">
        <f t="shared" si="6"/>
        <v>625</v>
      </c>
      <c r="P14" s="3">
        <f t="shared" si="7"/>
        <v>44444.444444444445</v>
      </c>
      <c r="Q14" s="3">
        <f t="shared" si="23"/>
        <v>37500</v>
      </c>
      <c r="R14" s="3">
        <f t="shared" si="8"/>
        <v>96.450617283950621</v>
      </c>
      <c r="S14" s="3">
        <f t="shared" si="9"/>
        <v>81.380208333333329</v>
      </c>
      <c r="T14" s="3">
        <f t="shared" si="10"/>
        <v>175</v>
      </c>
      <c r="U14" s="158">
        <f t="shared" si="0"/>
        <v>173.56479999999999</v>
      </c>
      <c r="V14" s="229">
        <f t="shared" si="24"/>
        <v>171.8253</v>
      </c>
      <c r="W14" s="234">
        <f t="shared" si="25"/>
        <v>0.23042150745660001</v>
      </c>
      <c r="X14" s="230">
        <f t="shared" si="30"/>
        <v>2.7228909536146425E-2</v>
      </c>
      <c r="Y14" s="230">
        <f t="shared" si="31"/>
        <v>2.2284402099613874E-2</v>
      </c>
      <c r="Z14" s="163">
        <f>C34/0.224</f>
        <v>4.4249528005034611</v>
      </c>
      <c r="AA14" s="229">
        <f t="shared" si="12"/>
        <v>91.297248929319878</v>
      </c>
      <c r="AB14" s="2">
        <f>AA14/U14*100</f>
        <v>52.601246871093608</v>
      </c>
      <c r="AC14" s="158">
        <f t="shared" si="13"/>
        <v>41.264733453849395</v>
      </c>
      <c r="AD14" s="175">
        <f>AC14*1/1.6/1000*3600</f>
        <v>92.845650271161119</v>
      </c>
      <c r="AE14" s="175">
        <f t="shared" si="15"/>
        <v>107.99224746714914</v>
      </c>
      <c r="AF14" s="165">
        <f t="shared" si="26"/>
        <v>2.6170591308417879</v>
      </c>
      <c r="AG14" s="151"/>
      <c r="AH14" s="228">
        <f t="shared" si="16"/>
        <v>4.8611111111111107</v>
      </c>
      <c r="AI14" s="228">
        <f t="shared" si="17"/>
        <v>174.99999999999997</v>
      </c>
      <c r="AJ14" s="229">
        <f t="shared" si="27"/>
        <v>38314.021547408571</v>
      </c>
      <c r="AK14" s="229">
        <f t="shared" si="18"/>
        <v>83.146748149758182</v>
      </c>
      <c r="AL14" s="229">
        <f t="shared" si="19"/>
        <v>66.983980550002386</v>
      </c>
      <c r="AM14" s="229">
        <f t="shared" si="20"/>
        <v>83.033339505637045</v>
      </c>
      <c r="AN14" s="2">
        <f t="shared" si="33"/>
        <v>66.983980550002386</v>
      </c>
      <c r="AO14" s="3">
        <f t="shared" si="21"/>
        <v>30866.218237441102</v>
      </c>
      <c r="AP14" s="227">
        <f t="shared" si="28"/>
        <v>1.6104018372725654E-2</v>
      </c>
      <c r="AQ14" s="227">
        <f t="shared" si="34"/>
        <v>0.11748090383329668</v>
      </c>
      <c r="AR14" s="231">
        <f t="shared" si="29"/>
        <v>9.6542602303978658E-7</v>
      </c>
      <c r="AS14" s="228">
        <f t="shared" si="35"/>
        <v>3.8767152129328832E-2</v>
      </c>
      <c r="AT14" s="232">
        <f t="shared" si="36"/>
        <v>-8.5552220611427934E-7</v>
      </c>
      <c r="AU14" s="165">
        <f t="shared" si="37"/>
        <v>4.3747336115080228E-2</v>
      </c>
      <c r="AV14">
        <f t="shared" si="22"/>
        <v>3.67</v>
      </c>
      <c r="AX14" s="127"/>
      <c r="AY14" s="96"/>
    </row>
    <row r="15" spans="1:51" ht="13.95" customHeight="1" x14ac:dyDescent="0.3">
      <c r="AE15" s="45"/>
      <c r="AF15" s="30"/>
      <c r="AW15" s="95"/>
      <c r="AX15" s="128"/>
      <c r="AY15" s="96"/>
    </row>
    <row r="16" spans="1:51" x14ac:dyDescent="0.3">
      <c r="A16" t="s">
        <v>235</v>
      </c>
      <c r="AE16" s="194"/>
      <c r="AF16" s="30"/>
    </row>
    <row r="17" spans="1:48" ht="13.95" customHeight="1" x14ac:dyDescent="0.3">
      <c r="A17">
        <v>1</v>
      </c>
      <c r="C17" t="s">
        <v>236</v>
      </c>
      <c r="I17" s="3" t="s">
        <v>28</v>
      </c>
      <c r="J17" s="11" t="s">
        <v>29</v>
      </c>
      <c r="K17" s="12"/>
      <c r="L17" s="12"/>
      <c r="AE17" s="45"/>
      <c r="AF17" s="30"/>
    </row>
    <row r="18" spans="1:48" ht="13.95" customHeight="1" x14ac:dyDescent="0.3">
      <c r="A18">
        <v>2</v>
      </c>
      <c r="C18" t="s">
        <v>237</v>
      </c>
      <c r="I18" s="3"/>
      <c r="J18" s="13" t="s">
        <v>277</v>
      </c>
      <c r="K18" s="14"/>
      <c r="L18" s="14"/>
      <c r="AE18" s="149"/>
      <c r="AF18" s="30"/>
    </row>
    <row r="19" spans="1:48" ht="13.95" customHeight="1" x14ac:dyDescent="0.3">
      <c r="A19">
        <v>3</v>
      </c>
      <c r="C19" t="s">
        <v>239</v>
      </c>
      <c r="I19" s="3"/>
      <c r="J19" s="15" t="s">
        <v>275</v>
      </c>
      <c r="K19" s="16"/>
      <c r="L19" s="16"/>
      <c r="AE19" s="149"/>
      <c r="AF19" s="30"/>
    </row>
    <row r="20" spans="1:48" ht="13.95" customHeight="1" x14ac:dyDescent="0.3">
      <c r="A20">
        <v>4</v>
      </c>
      <c r="C20" t="s">
        <v>238</v>
      </c>
      <c r="J20" s="288" t="s">
        <v>298</v>
      </c>
      <c r="K20" s="287"/>
      <c r="L20" s="287"/>
      <c r="M20" s="287"/>
      <c r="N20" s="287"/>
      <c r="O20" s="289"/>
      <c r="AE20" s="149"/>
      <c r="AF20" s="30"/>
      <c r="AN20" s="45"/>
    </row>
    <row r="21" spans="1:48" ht="13.95" customHeight="1" x14ac:dyDescent="0.3">
      <c r="A21">
        <v>5</v>
      </c>
      <c r="C21" t="s">
        <v>240</v>
      </c>
      <c r="O21" s="188"/>
      <c r="AE21" s="149"/>
      <c r="AF21" s="30"/>
      <c r="AN21" s="45"/>
      <c r="AO21" s="5"/>
      <c r="AU21" s="5"/>
      <c r="AV21" s="5"/>
    </row>
    <row r="22" spans="1:48" ht="13.95" customHeight="1" thickBot="1" x14ac:dyDescent="0.35">
      <c r="A22">
        <v>6</v>
      </c>
      <c r="C22" t="s">
        <v>241</v>
      </c>
      <c r="O22" s="188"/>
      <c r="AN22" s="45"/>
      <c r="AO22" s="5"/>
      <c r="AV22" s="5"/>
    </row>
    <row r="23" spans="1:48" ht="13.95" customHeight="1" x14ac:dyDescent="0.3">
      <c r="A23">
        <v>7</v>
      </c>
      <c r="C23" t="s">
        <v>243</v>
      </c>
      <c r="O23" s="188"/>
      <c r="P23" s="214" t="s">
        <v>270</v>
      </c>
      <c r="Q23" s="64"/>
      <c r="R23" s="64"/>
      <c r="S23" s="64"/>
      <c r="T23" s="29"/>
      <c r="AN23" s="45"/>
      <c r="AO23" s="5"/>
      <c r="AV23" s="5"/>
    </row>
    <row r="24" spans="1:48" ht="13.95" customHeight="1" x14ac:dyDescent="0.3">
      <c r="A24" s="45">
        <v>8</v>
      </c>
      <c r="B24" s="45"/>
      <c r="C24" s="45" t="s">
        <v>276</v>
      </c>
      <c r="D24" s="61"/>
      <c r="E24" s="61"/>
      <c r="F24" s="61"/>
      <c r="G24" s="61"/>
      <c r="O24" s="188"/>
      <c r="P24" s="268" t="s">
        <v>15</v>
      </c>
      <c r="Q24" s="269">
        <f>C46</f>
        <v>5</v>
      </c>
      <c r="R24" s="45"/>
      <c r="S24" s="30"/>
      <c r="T24" s="31" t="s">
        <v>265</v>
      </c>
      <c r="AN24" s="45"/>
      <c r="AO24" s="5"/>
      <c r="AV24" s="5"/>
    </row>
    <row r="25" spans="1:48" ht="13.95" customHeight="1" thickBot="1" x14ac:dyDescent="0.35">
      <c r="H25" s="61"/>
      <c r="I25" s="61"/>
      <c r="J25" s="61"/>
      <c r="K25" s="187"/>
      <c r="L25" s="61"/>
      <c r="M25" s="61"/>
      <c r="N25" s="188"/>
      <c r="O25" s="188"/>
      <c r="P25" s="268" t="s">
        <v>17</v>
      </c>
      <c r="Q25" s="269">
        <f>C38</f>
        <v>5</v>
      </c>
      <c r="R25" s="30"/>
      <c r="S25" s="30"/>
      <c r="T25" s="31" t="s">
        <v>265</v>
      </c>
      <c r="AN25" s="45"/>
      <c r="AO25" s="5"/>
      <c r="AV25" s="5"/>
    </row>
    <row r="26" spans="1:48" ht="13.95" customHeight="1" x14ac:dyDescent="0.3">
      <c r="A26" t="s">
        <v>32</v>
      </c>
      <c r="B26" s="17" t="s">
        <v>3</v>
      </c>
      <c r="C26" s="18">
        <v>1</v>
      </c>
      <c r="D26"/>
      <c r="F26"/>
      <c r="G26" s="61"/>
      <c r="I26" s="17" t="s">
        <v>134</v>
      </c>
      <c r="J26" s="28"/>
      <c r="K26" s="28"/>
      <c r="L26" s="29"/>
      <c r="M26" s="61"/>
      <c r="N26" s="188"/>
      <c r="O26" s="188"/>
      <c r="P26" s="268" t="s">
        <v>16</v>
      </c>
      <c r="Q26" s="269">
        <f>C37</f>
        <v>0</v>
      </c>
      <c r="R26" s="30"/>
      <c r="S26" s="30"/>
      <c r="T26" s="31" t="s">
        <v>265</v>
      </c>
      <c r="AN26" s="45"/>
      <c r="AO26" s="5"/>
      <c r="AV26" s="5"/>
    </row>
    <row r="27" spans="1:48" ht="13.95" customHeight="1" x14ac:dyDescent="0.3">
      <c r="A27" s="189"/>
      <c r="B27" s="19" t="s">
        <v>4</v>
      </c>
      <c r="C27" s="20">
        <v>4800</v>
      </c>
      <c r="D27" t="s">
        <v>77</v>
      </c>
      <c r="F27"/>
      <c r="G27" s="61"/>
      <c r="I27" s="19" t="s">
        <v>128</v>
      </c>
      <c r="J27" s="208">
        <v>25</v>
      </c>
      <c r="K27" s="30" t="s">
        <v>93</v>
      </c>
      <c r="L27" s="31"/>
      <c r="M27" s="61"/>
      <c r="N27" s="188"/>
      <c r="O27" s="188"/>
      <c r="P27" s="268" t="s">
        <v>14</v>
      </c>
      <c r="Q27" s="269">
        <f>C45</f>
        <v>0</v>
      </c>
      <c r="R27" s="45"/>
      <c r="S27" s="30"/>
      <c r="T27" s="31" t="s">
        <v>265</v>
      </c>
      <c r="AN27" s="45"/>
      <c r="AO27" s="5"/>
      <c r="AP27" s="5"/>
    </row>
    <row r="28" spans="1:48" ht="13.95" customHeight="1" x14ac:dyDescent="0.3">
      <c r="A28" s="189"/>
      <c r="B28" s="19" t="s">
        <v>5</v>
      </c>
      <c r="C28" s="20">
        <v>12</v>
      </c>
      <c r="D28"/>
      <c r="F28"/>
      <c r="G28" s="61"/>
      <c r="I28" s="19" t="s">
        <v>144</v>
      </c>
      <c r="J28" s="208">
        <v>2.1797</v>
      </c>
      <c r="K28" s="30" t="s">
        <v>94</v>
      </c>
      <c r="L28" s="31"/>
      <c r="M28" s="61"/>
      <c r="N28" s="188"/>
      <c r="O28" s="188"/>
      <c r="P28" s="268" t="s">
        <v>177</v>
      </c>
      <c r="Q28" s="270">
        <f>$C$43</f>
        <v>1.2250000000000001</v>
      </c>
      <c r="R28" s="30"/>
      <c r="S28" s="30"/>
      <c r="T28" s="31" t="s">
        <v>161</v>
      </c>
      <c r="AN28" s="45"/>
      <c r="AO28" s="5"/>
      <c r="AP28" s="5"/>
    </row>
    <row r="29" spans="1:48" ht="13.95" customHeight="1" x14ac:dyDescent="0.3">
      <c r="A29" s="189"/>
      <c r="B29" s="57" t="s">
        <v>69</v>
      </c>
      <c r="C29" s="20">
        <v>3.9899999999999998E-2</v>
      </c>
      <c r="D29" t="s">
        <v>76</v>
      </c>
      <c r="F29"/>
      <c r="G29" s="6"/>
      <c r="I29" s="19" t="s">
        <v>129</v>
      </c>
      <c r="J29" s="44">
        <f>($J$27/25.4)^2*$J$28/1000*2.2/3</f>
        <v>1.5484983053299442E-3</v>
      </c>
      <c r="K29" s="30" t="s">
        <v>96</v>
      </c>
      <c r="L29" s="177" t="s">
        <v>146</v>
      </c>
      <c r="N29" s="3"/>
      <c r="O29" s="3"/>
      <c r="P29" s="215"/>
      <c r="Q29" s="213"/>
      <c r="R29" s="213"/>
      <c r="S29" s="213"/>
      <c r="T29" s="216"/>
      <c r="AN29" s="45"/>
      <c r="AO29" s="5"/>
      <c r="AP29" s="5"/>
      <c r="AQ29" s="5"/>
      <c r="AR29" s="5"/>
      <c r="AS29" s="151"/>
      <c r="AT29" s="153"/>
      <c r="AU29" s="5"/>
    </row>
    <row r="30" spans="1:48" ht="13.95" customHeight="1" x14ac:dyDescent="0.3">
      <c r="A30" s="189"/>
      <c r="B30" s="57" t="s">
        <v>70</v>
      </c>
      <c r="C30" s="129">
        <v>4.1999999999999996E-6</v>
      </c>
      <c r="D30" t="s">
        <v>75</v>
      </c>
      <c r="F30"/>
      <c r="G30" s="6"/>
      <c r="I30" s="19" t="s">
        <v>141</v>
      </c>
      <c r="J30" s="210">
        <f>3/8/2*25.4</f>
        <v>4.7624999999999993</v>
      </c>
      <c r="K30" s="30" t="s">
        <v>93</v>
      </c>
      <c r="L30" s="31" t="s">
        <v>142</v>
      </c>
      <c r="N30" s="3"/>
      <c r="O30" s="3"/>
      <c r="P30" s="217" t="s">
        <v>271</v>
      </c>
      <c r="Q30" s="213"/>
      <c r="R30" s="213"/>
      <c r="S30" s="213"/>
      <c r="T30" s="216"/>
      <c r="AN30" s="45"/>
      <c r="AO30" s="5"/>
      <c r="AP30" s="5"/>
      <c r="AQ30" s="5"/>
      <c r="AR30" s="5"/>
      <c r="AS30" s="151"/>
      <c r="AT30" s="153"/>
      <c r="AU30" s="5"/>
    </row>
    <row r="31" spans="1:48" ht="13.95" customHeight="1" x14ac:dyDescent="0.3">
      <c r="A31" s="189"/>
      <c r="B31" s="19" t="s">
        <v>255</v>
      </c>
      <c r="C31" s="20">
        <v>240</v>
      </c>
      <c r="D31" t="s">
        <v>256</v>
      </c>
      <c r="F31"/>
      <c r="G31" s="6"/>
      <c r="I31" s="19" t="s">
        <v>143</v>
      </c>
      <c r="J31" s="210">
        <f>3/4*25.4</f>
        <v>19.049999999999997</v>
      </c>
      <c r="K31" s="30" t="s">
        <v>93</v>
      </c>
      <c r="L31" s="31" t="s">
        <v>142</v>
      </c>
      <c r="N31" s="3"/>
      <c r="O31" s="3"/>
      <c r="P31" s="268" t="s">
        <v>27</v>
      </c>
      <c r="Q31" s="269">
        <f>$C$27*$C$28/$B$50/100</f>
        <v>460.8</v>
      </c>
      <c r="R31" s="30"/>
      <c r="S31" s="30"/>
      <c r="T31" s="31" t="s">
        <v>266</v>
      </c>
      <c r="AN31" s="45"/>
      <c r="AO31" s="5"/>
    </row>
    <row r="32" spans="1:48" x14ac:dyDescent="0.3">
      <c r="A32" s="189"/>
      <c r="B32" s="57" t="s">
        <v>71</v>
      </c>
      <c r="C32" s="130">
        <f>C27*2*PI()/60</f>
        <v>502.6548245743669</v>
      </c>
      <c r="D32" t="s">
        <v>73</v>
      </c>
      <c r="F32"/>
      <c r="G32" s="6"/>
      <c r="I32" s="19" t="s">
        <v>145</v>
      </c>
      <c r="J32" s="44">
        <f>PI()*($J$30/25.4)^2/4*3/4*0.3</f>
        <v>6.2126221909368446E-3</v>
      </c>
      <c r="K32" s="30" t="s">
        <v>148</v>
      </c>
      <c r="L32" s="31" t="s">
        <v>142</v>
      </c>
      <c r="N32" s="3"/>
      <c r="O32" s="3"/>
      <c r="P32" s="268" t="s">
        <v>18</v>
      </c>
      <c r="Q32" s="269">
        <f>C48</f>
        <v>180</v>
      </c>
      <c r="R32" s="30"/>
      <c r="S32" s="30"/>
      <c r="T32" s="31" t="s">
        <v>175</v>
      </c>
    </row>
    <row r="33" spans="1:50" ht="13.95" customHeight="1" x14ac:dyDescent="0.3">
      <c r="A33" s="189"/>
      <c r="B33" s="57" t="s">
        <v>72</v>
      </c>
      <c r="C33" s="132">
        <f>7/C32</f>
        <v>1.3926057520540842E-2</v>
      </c>
      <c r="D33" t="s">
        <v>74</v>
      </c>
      <c r="F33"/>
      <c r="G33" s="6"/>
      <c r="I33" s="19" t="s">
        <v>135</v>
      </c>
      <c r="J33" s="44">
        <f>($J$30/25.4)^2*$J$32/2</f>
        <v>1.0920624945006168E-4</v>
      </c>
      <c r="K33" s="30" t="s">
        <v>96</v>
      </c>
      <c r="L33" s="31" t="s">
        <v>147</v>
      </c>
      <c r="N33" s="3"/>
      <c r="O33" s="3"/>
      <c r="P33" s="268" t="s">
        <v>13</v>
      </c>
      <c r="Q33" s="269">
        <f>C47</f>
        <v>0</v>
      </c>
      <c r="R33" s="30"/>
      <c r="S33" s="30"/>
      <c r="T33" s="31" t="s">
        <v>175</v>
      </c>
    </row>
    <row r="34" spans="1:50" ht="13.95" customHeight="1" thickBot="1" x14ac:dyDescent="0.35">
      <c r="B34" s="131" t="s">
        <v>257</v>
      </c>
      <c r="C34" s="204">
        <f>450/454</f>
        <v>0.99118942731277537</v>
      </c>
      <c r="D34" s="6" t="s">
        <v>155</v>
      </c>
      <c r="F34" s="6"/>
      <c r="G34" s="6"/>
      <c r="I34" s="19" t="s">
        <v>95</v>
      </c>
      <c r="J34" s="44">
        <f>$J$29+$J$33</f>
        <v>1.6577045547800059E-3</v>
      </c>
      <c r="K34" s="30" t="s">
        <v>96</v>
      </c>
      <c r="L34" s="31"/>
      <c r="N34" s="3"/>
      <c r="O34" s="3"/>
      <c r="P34" s="268" t="s">
        <v>178</v>
      </c>
      <c r="Q34" s="270">
        <f>(C40^2-C41^2)*PI()/4/1000^2</f>
        <v>2.1213604393365078E-3</v>
      </c>
      <c r="R34" s="30"/>
      <c r="S34" s="30"/>
      <c r="T34" s="31" t="s">
        <v>264</v>
      </c>
    </row>
    <row r="35" spans="1:50" ht="15" customHeight="1" thickBot="1" x14ac:dyDescent="0.35">
      <c r="D35"/>
      <c r="F35" s="6"/>
      <c r="G35" s="6"/>
      <c r="I35" s="19" t="s">
        <v>95</v>
      </c>
      <c r="J35" s="44">
        <f>$J$34/144</f>
        <v>1.1511837185972264E-5</v>
      </c>
      <c r="K35" s="30" t="s">
        <v>97</v>
      </c>
      <c r="L35" s="31"/>
      <c r="N35" s="3"/>
      <c r="O35" s="3"/>
      <c r="P35" s="268" t="s">
        <v>183</v>
      </c>
      <c r="Q35" s="271">
        <f>1/1.3556</f>
        <v>0.73768073177928595</v>
      </c>
      <c r="R35" s="30"/>
      <c r="S35" s="30"/>
      <c r="T35" s="31" t="s">
        <v>269</v>
      </c>
    </row>
    <row r="36" spans="1:50" ht="15" customHeight="1" thickBot="1" x14ac:dyDescent="0.35">
      <c r="A36" t="s">
        <v>33</v>
      </c>
      <c r="B36" s="17"/>
      <c r="C36" s="222" t="s">
        <v>22</v>
      </c>
      <c r="D36"/>
      <c r="F36" s="6"/>
      <c r="G36" s="6"/>
      <c r="I36" s="21" t="s">
        <v>95</v>
      </c>
      <c r="J36" s="108">
        <f>$J$35/2048.5*6.66</f>
        <v>3.7426817504796325E-8</v>
      </c>
      <c r="K36" s="32" t="s">
        <v>98</v>
      </c>
      <c r="L36" s="33"/>
      <c r="N36" s="3"/>
      <c r="O36" s="3"/>
      <c r="P36" s="268" t="s">
        <v>184</v>
      </c>
      <c r="Q36" s="272">
        <f>$J$35/2048.5*6.66</f>
        <v>3.7426817504796325E-8</v>
      </c>
      <c r="R36" s="30"/>
      <c r="S36" s="30"/>
      <c r="T36" s="31" t="s">
        <v>80</v>
      </c>
    </row>
    <row r="37" spans="1:50" ht="15" customHeight="1" x14ac:dyDescent="0.3">
      <c r="B37" s="24" t="s">
        <v>16</v>
      </c>
      <c r="C37" s="203">
        <v>0</v>
      </c>
      <c r="D37"/>
      <c r="F37" s="6"/>
      <c r="G37" s="6"/>
      <c r="I37" s="30"/>
      <c r="J37" s="45"/>
      <c r="K37" s="30"/>
      <c r="L37" s="30"/>
      <c r="N37" s="3"/>
      <c r="O37" s="3"/>
      <c r="P37" s="268" t="s">
        <v>199</v>
      </c>
      <c r="Q37" s="270">
        <f>C40/1000</f>
        <v>5.5E-2</v>
      </c>
      <c r="R37" s="30"/>
      <c r="S37" s="30"/>
      <c r="T37" s="31" t="s">
        <v>262</v>
      </c>
    </row>
    <row r="38" spans="1:50" ht="15" thickBot="1" x14ac:dyDescent="0.35">
      <c r="B38" s="26" t="s">
        <v>17</v>
      </c>
      <c r="C38" s="200">
        <v>5</v>
      </c>
      <c r="I38" s="208" t="s">
        <v>242</v>
      </c>
      <c r="J38" s="208"/>
      <c r="K38" s="208"/>
      <c r="L38" s="208"/>
      <c r="N38" s="3"/>
      <c r="O38" s="3"/>
      <c r="P38" s="268" t="s">
        <v>218</v>
      </c>
      <c r="Q38" s="271">
        <f>$Z$14</f>
        <v>4.4249528005034611</v>
      </c>
      <c r="R38" s="30"/>
      <c r="S38" s="30"/>
      <c r="T38" s="31" t="s">
        <v>158</v>
      </c>
      <c r="AI38" s="5"/>
    </row>
    <row r="39" spans="1:50" ht="43.8" thickBot="1" x14ac:dyDescent="0.35">
      <c r="I39" s="193" t="s">
        <v>100</v>
      </c>
      <c r="J39" s="236" t="s">
        <v>295</v>
      </c>
      <c r="K39" s="263" t="s">
        <v>299</v>
      </c>
      <c r="L39" s="263" t="s">
        <v>273</v>
      </c>
      <c r="M39" s="264" t="s">
        <v>274</v>
      </c>
      <c r="P39" s="215"/>
      <c r="Q39" s="213"/>
      <c r="R39" s="213"/>
      <c r="S39" s="213"/>
      <c r="T39" s="216"/>
      <c r="AI39" s="5"/>
    </row>
    <row r="40" spans="1:50" ht="18" x14ac:dyDescent="0.35">
      <c r="A40" s="3" t="s">
        <v>246</v>
      </c>
      <c r="B40" s="17" t="s">
        <v>247</v>
      </c>
      <c r="C40" s="199">
        <v>55</v>
      </c>
      <c r="D40" t="s">
        <v>93</v>
      </c>
      <c r="E40"/>
      <c r="I40" s="248">
        <f>(K40-K42)/(K41-K42)*(I41-I42)+I42</f>
        <v>68.268656716417908</v>
      </c>
      <c r="J40" s="253">
        <f t="shared" ref="J40:J45" si="38">(I40*$Q$31*$R$46+$Q$46)/$Q$31</f>
        <v>84.309310072446905</v>
      </c>
      <c r="K40" s="242">
        <v>0</v>
      </c>
      <c r="L40" s="213"/>
      <c r="M40" s="216"/>
      <c r="P40" s="226" t="s">
        <v>272</v>
      </c>
      <c r="Q40" s="58"/>
      <c r="R40" s="58"/>
      <c r="S40" s="58"/>
      <c r="T40" s="25"/>
      <c r="AI40" s="5"/>
    </row>
    <row r="41" spans="1:50" ht="15" thickBot="1" x14ac:dyDescent="0.35">
      <c r="B41" s="21" t="s">
        <v>248</v>
      </c>
      <c r="C41" s="200">
        <v>18</v>
      </c>
      <c r="D41" t="s">
        <v>93</v>
      </c>
      <c r="E41"/>
      <c r="I41" s="241">
        <v>62</v>
      </c>
      <c r="J41" s="253">
        <f t="shared" si="38"/>
        <v>78.083132867103643</v>
      </c>
      <c r="K41" s="243">
        <v>0.03</v>
      </c>
      <c r="L41" s="249"/>
      <c r="M41" s="250"/>
      <c r="P41" s="65" t="s">
        <v>121</v>
      </c>
      <c r="Q41" s="205">
        <f>INDEX(LINEST($Q$4:$Q$14,$E$4:$E$14^{1,2},FALSE,FALSE),3)</f>
        <v>0</v>
      </c>
      <c r="R41" s="67">
        <f>INDEX(LINEST($Q$4:$Q$14,$E$4:$E$14^{1,2},FALSE,FALSE),2)</f>
        <v>14215.825886634746</v>
      </c>
      <c r="S41" s="67">
        <f>INDEX(LINEST($Q$4:$Q$14,$E$4:$E$14^{1,2},FALSE,FALSE),1)</f>
        <v>-1077.8100704371047</v>
      </c>
      <c r="T41" s="31" t="s">
        <v>267</v>
      </c>
      <c r="AI41" s="5"/>
    </row>
    <row r="42" spans="1:50" ht="15" thickBot="1" x14ac:dyDescent="0.35">
      <c r="B42" s="30"/>
      <c r="C42" s="201"/>
      <c r="D42"/>
      <c r="E42"/>
      <c r="H42" s="10"/>
      <c r="I42" s="241">
        <v>48</v>
      </c>
      <c r="J42" s="253">
        <f t="shared" si="38"/>
        <v>64.178003775170367</v>
      </c>
      <c r="K42" s="243">
        <v>9.7000000000000003E-2</v>
      </c>
      <c r="L42" s="251">
        <f>$Q$36/K42</f>
        <v>3.8584347943088994E-7</v>
      </c>
      <c r="M42" s="252">
        <f>-L42/$Q$35</f>
        <v>-5.2304942071651441E-7</v>
      </c>
      <c r="N42" s="265" t="s">
        <v>292</v>
      </c>
      <c r="P42" s="65" t="s">
        <v>21</v>
      </c>
      <c r="Q42" s="205">
        <f>INDEX(LINEST($P$4:$P$13,$M$4:$M$13),2)</f>
        <v>-16755.056165635309</v>
      </c>
      <c r="R42" s="67">
        <f>INDEX(LINEST($P$4:$P$13,$M$4:$M$13),1)</f>
        <v>10662.412342172964</v>
      </c>
      <c r="S42" s="30"/>
      <c r="T42" s="31" t="s">
        <v>267</v>
      </c>
      <c r="AI42" s="5"/>
      <c r="AW42" s="151"/>
      <c r="AX42" s="164"/>
    </row>
    <row r="43" spans="1:50" ht="15" thickBot="1" x14ac:dyDescent="0.35">
      <c r="A43" s="10" t="s">
        <v>249</v>
      </c>
      <c r="B43" s="197" t="s">
        <v>250</v>
      </c>
      <c r="C43" s="202">
        <v>1.2250000000000001</v>
      </c>
      <c r="D43" t="s">
        <v>161</v>
      </c>
      <c r="E43" t="s">
        <v>169</v>
      </c>
      <c r="G43" s="6"/>
      <c r="I43" s="241">
        <v>25</v>
      </c>
      <c r="J43" s="253">
        <f t="shared" si="38"/>
        <v>41.33386312413711</v>
      </c>
      <c r="K43" s="243">
        <v>0.28699999999999998</v>
      </c>
      <c r="L43" s="61"/>
      <c r="M43" s="250"/>
      <c r="P43" s="290" t="s">
        <v>304</v>
      </c>
      <c r="Q43" s="291">
        <v>120</v>
      </c>
      <c r="R43" s="213"/>
      <c r="S43" s="213"/>
      <c r="T43" s="216" t="s">
        <v>175</v>
      </c>
      <c r="AI43" s="5"/>
    </row>
    <row r="44" spans="1:50" ht="15" thickBot="1" x14ac:dyDescent="0.35">
      <c r="C44" s="198"/>
      <c r="D44"/>
      <c r="E44"/>
      <c r="G44" s="6"/>
      <c r="I44" s="241">
        <v>16</v>
      </c>
      <c r="J44" s="253">
        <f t="shared" si="38"/>
        <v>32.394851565037136</v>
      </c>
      <c r="K44" s="243">
        <v>0.442</v>
      </c>
      <c r="L44" s="61"/>
      <c r="M44" s="250"/>
      <c r="P44" s="290" t="s">
        <v>303</v>
      </c>
      <c r="Q44" s="291">
        <v>-2000</v>
      </c>
      <c r="R44" s="291">
        <v>100</v>
      </c>
      <c r="S44" s="291">
        <v>0</v>
      </c>
      <c r="T44" s="216" t="s">
        <v>305</v>
      </c>
      <c r="AI44" s="5"/>
    </row>
    <row r="45" spans="1:50" ht="15" thickBot="1" x14ac:dyDescent="0.35">
      <c r="A45" s="188" t="s">
        <v>251</v>
      </c>
      <c r="B45" s="193" t="s">
        <v>252</v>
      </c>
      <c r="C45" s="199">
        <v>0</v>
      </c>
      <c r="D45" s="30" t="s">
        <v>258</v>
      </c>
      <c r="E45"/>
      <c r="F45" s="6"/>
      <c r="I45" s="254">
        <f>(K45-K43)/(K44-K43)*(I44-I43)+I43</f>
        <v>12.63225806451613</v>
      </c>
      <c r="J45" s="257">
        <f t="shared" si="38"/>
        <v>29.049931110664247</v>
      </c>
      <c r="K45" s="246">
        <v>0.5</v>
      </c>
      <c r="L45" s="255"/>
      <c r="M45" s="256"/>
      <c r="P45" s="65" t="s">
        <v>122</v>
      </c>
      <c r="Q45" s="205">
        <f>INDEX(LINEST($Q$4:$Q$14,$P$4:$P$14),2)</f>
        <v>-7554.8509046343352</v>
      </c>
      <c r="R45" s="69">
        <f>INDEX(LINEST($Q$4:$Q$14,$P$4:$P$14),1)</f>
        <v>1.0027939535017072</v>
      </c>
      <c r="S45" s="30"/>
      <c r="T45" s="31" t="s">
        <v>267</v>
      </c>
      <c r="U45" s="5"/>
      <c r="AI45" s="5"/>
      <c r="AJ45" s="5"/>
      <c r="AK45" s="151"/>
    </row>
    <row r="46" spans="1:50" x14ac:dyDescent="0.3">
      <c r="A46" s="30"/>
      <c r="B46" s="57" t="s">
        <v>253</v>
      </c>
      <c r="C46" s="203">
        <v>5</v>
      </c>
      <c r="D46" s="45" t="s">
        <v>258</v>
      </c>
      <c r="E46"/>
      <c r="F46" s="6"/>
      <c r="P46" s="65" t="s">
        <v>123</v>
      </c>
      <c r="Q46" s="205">
        <f>INDEX(LINEST($P$4:$P$14,$Q$4:$Q$14),2)</f>
        <v>7604.7093319544183</v>
      </c>
      <c r="R46" s="69">
        <f>INDEX(LINEST($P$4:$P$14,$Q$4:$Q$14),1)</f>
        <v>0.99322350656666325</v>
      </c>
      <c r="S46" s="30"/>
      <c r="T46" s="31" t="s">
        <v>267</v>
      </c>
      <c r="AI46" s="5"/>
      <c r="AJ46" s="5"/>
      <c r="AK46" s="151"/>
      <c r="AX46" s="164"/>
    </row>
    <row r="47" spans="1:50" x14ac:dyDescent="0.3">
      <c r="A47" s="188"/>
      <c r="B47" s="57" t="s">
        <v>252</v>
      </c>
      <c r="C47" s="203">
        <v>0</v>
      </c>
      <c r="D47" s="45" t="s">
        <v>254</v>
      </c>
      <c r="E47"/>
      <c r="H47" s="6"/>
      <c r="I47" s="6"/>
      <c r="J47" s="6"/>
      <c r="K47" s="9"/>
      <c r="L47" s="6"/>
      <c r="M47" s="6"/>
      <c r="N47" s="10"/>
      <c r="O47" s="10"/>
      <c r="P47" s="65" t="s">
        <v>180</v>
      </c>
      <c r="Q47" s="206">
        <f>AG11</f>
        <v>-0.94179186274305016</v>
      </c>
      <c r="R47" s="30"/>
      <c r="S47" s="30"/>
      <c r="T47" s="31" t="s">
        <v>261</v>
      </c>
      <c r="W47" s="45"/>
      <c r="X47" s="195"/>
      <c r="Y47" s="45"/>
      <c r="AI47" s="5"/>
      <c r="AJ47" s="5"/>
      <c r="AK47" s="151"/>
    </row>
    <row r="48" spans="1:50" ht="15" thickBot="1" x14ac:dyDescent="0.35">
      <c r="A48" s="188"/>
      <c r="B48" s="131" t="s">
        <v>253</v>
      </c>
      <c r="C48" s="200">
        <v>180</v>
      </c>
      <c r="D48" s="45" t="s">
        <v>254</v>
      </c>
      <c r="E48"/>
      <c r="H48" s="6"/>
      <c r="I48" s="212" t="s">
        <v>92</v>
      </c>
      <c r="J48" s="211">
        <f>INDEX(LINEST($Y$3:$Y$14,$P$3:$P$14^{1,2}),3)</f>
        <v>-9.253454029792222E-4</v>
      </c>
      <c r="K48" s="180">
        <f>INDEX(LINEST($Y$3:$Y$14,$P$3:$P$14^{1,2}),2)</f>
        <v>-7.6489644767238127E-8</v>
      </c>
      <c r="L48" s="180">
        <f>INDEX(LINEST($Y$3:$Y$14,$P$3:$P$14^{1,2}),1)</f>
        <v>1.3597054364520191E-11</v>
      </c>
      <c r="M48" s="44" t="s">
        <v>268</v>
      </c>
      <c r="N48" s="10"/>
      <c r="O48" s="10"/>
      <c r="P48" s="65" t="s">
        <v>182</v>
      </c>
      <c r="Q48" s="207">
        <f>AF11</f>
        <v>3.0303384816264241</v>
      </c>
      <c r="R48" s="30"/>
      <c r="S48" s="30"/>
      <c r="T48" s="31" t="s">
        <v>261</v>
      </c>
      <c r="U48" s="10"/>
      <c r="V48" s="3"/>
      <c r="W48" s="45"/>
      <c r="X48" s="61"/>
      <c r="Y48" s="45"/>
      <c r="AX48" s="164"/>
    </row>
    <row r="49" spans="1:45" ht="15" thickBot="1" x14ac:dyDescent="0.35">
      <c r="P49" s="218" t="s">
        <v>211</v>
      </c>
      <c r="Q49" s="219">
        <v>5</v>
      </c>
      <c r="R49" s="32"/>
      <c r="S49" s="32"/>
      <c r="T49" s="33" t="s">
        <v>263</v>
      </c>
      <c r="U49" s="188"/>
      <c r="V49" s="30"/>
    </row>
    <row r="50" spans="1:45" ht="15" thickBot="1" x14ac:dyDescent="0.35">
      <c r="A50" s="3" t="s">
        <v>244</v>
      </c>
      <c r="B50" s="209">
        <v>1.25</v>
      </c>
      <c r="C50" s="45" t="s">
        <v>245</v>
      </c>
      <c r="D50" s="5"/>
      <c r="E50" s="192">
        <f>C31</f>
        <v>240</v>
      </c>
      <c r="F50" s="192" t="s">
        <v>156</v>
      </c>
      <c r="I50" s="176" t="s">
        <v>284</v>
      </c>
      <c r="M50" s="237" t="s">
        <v>283</v>
      </c>
      <c r="N50" s="142"/>
      <c r="Q50" s="61"/>
      <c r="R50" s="213"/>
      <c r="T50" s="213"/>
      <c r="U50" s="188"/>
      <c r="V50" s="30"/>
      <c r="W50" s="194"/>
      <c r="X50" s="45"/>
      <c r="Y50" s="45"/>
    </row>
    <row r="51" spans="1:45" x14ac:dyDescent="0.3">
      <c r="I51" s="238" t="s">
        <v>278</v>
      </c>
      <c r="J51" s="236" t="s">
        <v>100</v>
      </c>
      <c r="K51" s="239" t="s">
        <v>279</v>
      </c>
      <c r="L51" s="239" t="s">
        <v>280</v>
      </c>
      <c r="M51" s="239" t="s">
        <v>281</v>
      </c>
      <c r="N51" s="240" t="s">
        <v>282</v>
      </c>
      <c r="P51" s="235" t="s">
        <v>287</v>
      </c>
      <c r="Q51" s="260">
        <v>0</v>
      </c>
      <c r="R51" s="258">
        <f ca="1">J56</f>
        <v>21.690322580645159</v>
      </c>
      <c r="S51" s="258">
        <f ca="1">J55</f>
        <v>37.347368421052636</v>
      </c>
      <c r="T51" s="258">
        <f ca="1">J54</f>
        <v>50.507462686567166</v>
      </c>
      <c r="U51" s="259">
        <f ca="1">J53</f>
        <v>64.089552238805979</v>
      </c>
      <c r="V51" s="261">
        <v>80</v>
      </c>
      <c r="W51" s="45"/>
      <c r="X51" s="45"/>
      <c r="Y51" s="45"/>
    </row>
    <row r="52" spans="1:45" x14ac:dyDescent="0.3">
      <c r="I52" s="241">
        <v>0</v>
      </c>
      <c r="J52" s="253">
        <f t="shared" ref="J52:J57" ca="1" si="39">FORECAST(I52,OFFSET(MeasNt,MATCH(I52,MeasTauT,1)-1,0,2),OFFSET(MeasTauT,MATCH(I52,MeasTauT,1)-1,0,2))</f>
        <v>68.268656716417922</v>
      </c>
      <c r="K52" s="58">
        <v>0.2</v>
      </c>
      <c r="L52" s="58">
        <v>4.4000000000000004</v>
      </c>
      <c r="M52" s="58">
        <v>0.09</v>
      </c>
      <c r="N52" s="25">
        <v>5</v>
      </c>
      <c r="P52" s="273" t="s">
        <v>279</v>
      </c>
      <c r="Q52" s="274">
        <f>K57</f>
        <v>0.47499999999999998</v>
      </c>
      <c r="R52" s="274">
        <f>K56</f>
        <v>0.47499999999999998</v>
      </c>
      <c r="S52" s="274">
        <f>K55</f>
        <v>0.32500000000000001</v>
      </c>
      <c r="T52" s="274">
        <f>K54</f>
        <v>0.22500000000000001</v>
      </c>
      <c r="U52" s="275">
        <f>K53</f>
        <v>0.2</v>
      </c>
      <c r="V52" s="276">
        <f>K52</f>
        <v>0.2</v>
      </c>
      <c r="W52" s="45" t="s">
        <v>288</v>
      </c>
      <c r="X52" s="45"/>
      <c r="Y52" s="45"/>
      <c r="AJ52" s="104"/>
      <c r="AR52" s="3"/>
    </row>
    <row r="53" spans="1:45" x14ac:dyDescent="0.3">
      <c r="I53" s="241">
        <v>0.02</v>
      </c>
      <c r="J53" s="253">
        <f t="shared" ca="1" si="39"/>
        <v>64.089552238805979</v>
      </c>
      <c r="K53" s="58">
        <v>0.2</v>
      </c>
      <c r="L53" s="58">
        <v>3.75</v>
      </c>
      <c r="M53" s="58">
        <v>0.09</v>
      </c>
      <c r="N53" s="25">
        <v>5</v>
      </c>
      <c r="P53" s="273" t="s">
        <v>280</v>
      </c>
      <c r="Q53" s="277">
        <f>L57</f>
        <v>2.4</v>
      </c>
      <c r="R53" s="277">
        <f>L56</f>
        <v>2.4</v>
      </c>
      <c r="S53" s="277">
        <f>L55</f>
        <v>2.7</v>
      </c>
      <c r="T53" s="277">
        <f>L54</f>
        <v>3.2</v>
      </c>
      <c r="U53" s="278">
        <f>L53</f>
        <v>3.75</v>
      </c>
      <c r="V53" s="279">
        <f>L52</f>
        <v>4.4000000000000004</v>
      </c>
      <c r="W53" s="45"/>
      <c r="X53" s="45"/>
      <c r="Y53" s="45"/>
      <c r="AS53" s="3"/>
    </row>
    <row r="54" spans="1:45" x14ac:dyDescent="0.3">
      <c r="I54" s="241">
        <v>8.5000000000000006E-2</v>
      </c>
      <c r="J54" s="253">
        <f t="shared" ca="1" si="39"/>
        <v>50.507462686567166</v>
      </c>
      <c r="K54" s="58">
        <v>0.22500000000000001</v>
      </c>
      <c r="L54" s="58">
        <v>3.2</v>
      </c>
      <c r="M54" s="243">
        <v>0.125</v>
      </c>
      <c r="N54" s="244">
        <v>4.05</v>
      </c>
      <c r="P54" s="273" t="s">
        <v>285</v>
      </c>
      <c r="Q54" s="280">
        <v>0.15</v>
      </c>
      <c r="R54" s="280"/>
      <c r="S54" s="280"/>
      <c r="T54" s="280"/>
      <c r="U54" s="281"/>
      <c r="V54" s="282"/>
      <c r="W54" s="45"/>
      <c r="X54" s="45"/>
      <c r="Y54" s="45"/>
    </row>
    <row r="55" spans="1:45" x14ac:dyDescent="0.3">
      <c r="I55" s="241">
        <v>0.185</v>
      </c>
      <c r="J55" s="253">
        <f t="shared" ca="1" si="39"/>
        <v>37.347368421052636</v>
      </c>
      <c r="K55" s="58">
        <v>0.32500000000000001</v>
      </c>
      <c r="L55" s="58">
        <v>2.7</v>
      </c>
      <c r="M55" s="58">
        <v>0.24</v>
      </c>
      <c r="N55" s="25">
        <v>3.75</v>
      </c>
      <c r="P55" s="273" t="s">
        <v>286</v>
      </c>
      <c r="Q55" s="280">
        <v>0.03</v>
      </c>
      <c r="R55" s="280"/>
      <c r="S55" s="280"/>
      <c r="T55" s="280"/>
      <c r="U55" s="281"/>
      <c r="V55" s="282"/>
      <c r="W55" s="45"/>
      <c r="X55" s="196"/>
      <c r="Y55" s="45"/>
    </row>
    <row r="56" spans="1:45" x14ac:dyDescent="0.3">
      <c r="I56" s="241">
        <v>0.34399999999999997</v>
      </c>
      <c r="J56" s="253">
        <f t="shared" ca="1" si="39"/>
        <v>21.690322580645159</v>
      </c>
      <c r="K56" s="58">
        <v>0.47499999999999998</v>
      </c>
      <c r="L56" s="58">
        <v>2.4</v>
      </c>
      <c r="M56" s="58">
        <v>0.42</v>
      </c>
      <c r="N56" s="25">
        <v>3.6</v>
      </c>
      <c r="P56" s="273" t="s">
        <v>281</v>
      </c>
      <c r="Q56" s="274">
        <f>M57</f>
        <v>0.42</v>
      </c>
      <c r="R56" s="274">
        <f>M56</f>
        <v>0.42</v>
      </c>
      <c r="S56" s="274">
        <f>M55</f>
        <v>0.24</v>
      </c>
      <c r="T56" s="274">
        <f>M54</f>
        <v>0.125</v>
      </c>
      <c r="U56" s="275">
        <f>M53</f>
        <v>0.09</v>
      </c>
      <c r="V56" s="276">
        <f>M52</f>
        <v>0.09</v>
      </c>
      <c r="W56" s="45" t="s">
        <v>289</v>
      </c>
      <c r="X56" s="196"/>
      <c r="Y56" s="45"/>
    </row>
    <row r="57" spans="1:45" ht="15" thickBot="1" x14ac:dyDescent="0.35">
      <c r="I57" s="245">
        <v>0.5</v>
      </c>
      <c r="J57" s="257">
        <f t="shared" ca="1" si="39"/>
        <v>12.632258064516126</v>
      </c>
      <c r="K57" s="247">
        <v>0.47499999999999998</v>
      </c>
      <c r="L57" s="247">
        <v>2.4</v>
      </c>
      <c r="M57" s="247">
        <v>0.42</v>
      </c>
      <c r="N57" s="27">
        <v>3.6</v>
      </c>
      <c r="P57" s="283" t="s">
        <v>282</v>
      </c>
      <c r="Q57" s="284">
        <f>N57</f>
        <v>3.6</v>
      </c>
      <c r="R57" s="284">
        <f>N56</f>
        <v>3.6</v>
      </c>
      <c r="S57" s="284">
        <f>N55</f>
        <v>3.75</v>
      </c>
      <c r="T57" s="284">
        <f>N54</f>
        <v>4.05</v>
      </c>
      <c r="U57" s="285">
        <f>N53</f>
        <v>5</v>
      </c>
      <c r="V57" s="286">
        <f>N52</f>
        <v>5</v>
      </c>
      <c r="W57" s="45"/>
      <c r="X57" s="196"/>
      <c r="Y57" s="45"/>
    </row>
    <row r="58" spans="1:45" x14ac:dyDescent="0.3">
      <c r="V58" s="45"/>
      <c r="W58" s="45"/>
      <c r="X58" s="196"/>
      <c r="Y58" s="45"/>
    </row>
    <row r="59" spans="1:45" x14ac:dyDescent="0.3">
      <c r="W59" s="45"/>
      <c r="X59" s="196"/>
      <c r="Y59" s="45"/>
    </row>
    <row r="60" spans="1:45" x14ac:dyDescent="0.3">
      <c r="W60" s="45"/>
      <c r="X60" s="149"/>
      <c r="Y60" s="45"/>
    </row>
    <row r="61" spans="1:45" x14ac:dyDescent="0.3">
      <c r="W61" s="45"/>
      <c r="X61" s="149"/>
      <c r="Y61" s="45"/>
    </row>
    <row r="62" spans="1:45" x14ac:dyDescent="0.3">
      <c r="W62" s="45"/>
      <c r="X62" s="149"/>
      <c r="Y62" s="45"/>
    </row>
    <row r="63" spans="1:45" x14ac:dyDescent="0.3">
      <c r="H63" s="176"/>
    </row>
    <row r="65" spans="1:36" x14ac:dyDescent="0.3">
      <c r="V65" s="45"/>
      <c r="W65" s="45"/>
      <c r="X65" s="45"/>
      <c r="Y65" s="45"/>
      <c r="Z65" s="45"/>
      <c r="AA65" s="45"/>
      <c r="AB65" s="45"/>
      <c r="AC65" s="45"/>
      <c r="AD65" s="45"/>
      <c r="AG65" s="45"/>
      <c r="AH65" s="149"/>
    </row>
    <row r="66" spans="1:36" x14ac:dyDescent="0.3">
      <c r="V66" s="45"/>
      <c r="W66" s="45"/>
      <c r="X66" s="45"/>
      <c r="Y66" s="45"/>
      <c r="Z66" s="45"/>
      <c r="AA66" s="45"/>
      <c r="AB66" s="45"/>
      <c r="AC66" s="45"/>
      <c r="AD66" s="45"/>
      <c r="AG66" s="45"/>
      <c r="AH66" s="149"/>
    </row>
    <row r="67" spans="1:36" x14ac:dyDescent="0.3">
      <c r="V67" s="45"/>
      <c r="W67" s="45"/>
      <c r="X67" s="45"/>
      <c r="Y67" s="45"/>
      <c r="Z67" s="45"/>
      <c r="AA67" s="45"/>
      <c r="AB67" s="45"/>
      <c r="AC67" s="45"/>
      <c r="AD67" s="45"/>
      <c r="AG67" s="45"/>
      <c r="AH67" s="149"/>
    </row>
    <row r="68" spans="1:36" x14ac:dyDescent="0.3">
      <c r="V68" s="45"/>
      <c r="W68" s="45"/>
      <c r="X68" s="45"/>
      <c r="Y68" s="45"/>
      <c r="Z68" s="45"/>
      <c r="AA68" s="45"/>
      <c r="AB68" s="45"/>
      <c r="AC68" s="45"/>
      <c r="AD68" s="45"/>
    </row>
    <row r="69" spans="1:36" x14ac:dyDescent="0.3">
      <c r="A69" s="45"/>
      <c r="B69" s="45"/>
      <c r="C69" s="45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</row>
    <row r="70" spans="1:36" x14ac:dyDescent="0.3">
      <c r="A70" s="45"/>
      <c r="B70" s="45"/>
      <c r="C70" s="45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</row>
    <row r="71" spans="1:36" x14ac:dyDescent="0.3">
      <c r="A71" s="45"/>
      <c r="B71" s="45"/>
      <c r="C71" s="45"/>
      <c r="D71" s="61"/>
      <c r="E71" s="61"/>
      <c r="F71" s="61"/>
      <c r="G71" s="61"/>
      <c r="H71" s="61"/>
      <c r="I71" s="190"/>
      <c r="J71" s="61"/>
      <c r="K71" s="187"/>
      <c r="L71" s="61"/>
      <c r="M71" s="61"/>
      <c r="N71" s="188"/>
      <c r="O71" s="188"/>
      <c r="P71" s="188"/>
      <c r="Q71" s="188"/>
      <c r="R71" s="188"/>
      <c r="S71" s="188"/>
      <c r="T71" s="188"/>
      <c r="U71" s="189"/>
      <c r="V71" s="189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</row>
    <row r="72" spans="1:36" x14ac:dyDescent="0.3">
      <c r="A72" s="45"/>
      <c r="B72" s="45"/>
      <c r="C72" s="45"/>
      <c r="D72" s="61"/>
      <c r="E72" s="61"/>
      <c r="F72" s="61"/>
      <c r="G72" s="61"/>
      <c r="H72" s="61"/>
      <c r="I72" s="190"/>
      <c r="J72" s="61"/>
      <c r="K72" s="187"/>
      <c r="L72" s="61"/>
      <c r="M72" s="61"/>
      <c r="N72" s="188"/>
      <c r="O72" s="188"/>
      <c r="P72" s="188"/>
      <c r="Q72" s="188"/>
      <c r="R72" s="188"/>
      <c r="S72" s="188"/>
      <c r="T72" s="188"/>
      <c r="U72" s="189"/>
      <c r="V72" s="189"/>
      <c r="W72" s="104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</row>
    <row r="73" spans="1:36" x14ac:dyDescent="0.3">
      <c r="A73" s="45"/>
      <c r="B73" s="45"/>
      <c r="C73" s="45"/>
      <c r="D73" s="61"/>
      <c r="E73" s="61"/>
      <c r="F73" s="61"/>
      <c r="G73" s="61"/>
      <c r="H73" s="61"/>
      <c r="I73" s="190"/>
      <c r="J73" s="61"/>
      <c r="K73" s="187"/>
      <c r="L73" s="61"/>
      <c r="M73" s="61"/>
      <c r="N73" s="188"/>
      <c r="O73" s="188"/>
      <c r="P73" s="188"/>
      <c r="Q73" s="188"/>
      <c r="R73" s="188"/>
      <c r="S73" s="188"/>
      <c r="T73" s="188"/>
      <c r="U73" s="189"/>
      <c r="V73" s="189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</row>
    <row r="74" spans="1:36" x14ac:dyDescent="0.3">
      <c r="A74" s="45"/>
      <c r="B74" s="45"/>
      <c r="C74" s="45"/>
      <c r="D74" s="61"/>
      <c r="E74" s="61"/>
      <c r="F74" s="61"/>
      <c r="G74" s="61"/>
      <c r="H74" s="61"/>
      <c r="I74" s="190"/>
      <c r="J74" s="61"/>
      <c r="K74" s="187"/>
      <c r="L74" s="61"/>
      <c r="M74" s="61"/>
      <c r="N74" s="188"/>
      <c r="O74" s="188"/>
      <c r="P74" s="188"/>
      <c r="Q74" s="188"/>
      <c r="R74" s="188"/>
      <c r="S74" s="188"/>
      <c r="T74" s="188"/>
      <c r="U74" s="189"/>
      <c r="V74" s="189"/>
      <c r="W74" s="45"/>
      <c r="X74" s="45"/>
      <c r="Y74" s="45"/>
      <c r="Z74" s="45"/>
      <c r="AA74" s="149"/>
      <c r="AB74" s="45"/>
      <c r="AC74" s="45"/>
      <c r="AD74" s="45"/>
      <c r="AE74" s="45"/>
      <c r="AF74" s="45"/>
      <c r="AG74" s="45"/>
      <c r="AH74" s="45"/>
      <c r="AI74" s="45"/>
      <c r="AJ74" s="45"/>
    </row>
    <row r="75" spans="1:36" x14ac:dyDescent="0.3">
      <c r="A75" s="45"/>
      <c r="B75" s="45"/>
      <c r="C75" s="45"/>
      <c r="D75" s="61"/>
      <c r="E75" s="61"/>
      <c r="F75" s="61"/>
      <c r="G75" s="61"/>
      <c r="H75" s="61"/>
      <c r="I75" s="190"/>
      <c r="J75" s="61"/>
      <c r="K75" s="187"/>
      <c r="L75" s="61"/>
      <c r="M75" s="61"/>
      <c r="N75" s="188"/>
      <c r="O75" s="188"/>
      <c r="P75" s="188"/>
      <c r="Q75" s="188"/>
      <c r="R75" s="188"/>
      <c r="S75" s="188"/>
      <c r="T75" s="188"/>
      <c r="U75" s="189"/>
      <c r="V75" s="189"/>
      <c r="W75" s="45"/>
      <c r="X75" s="45"/>
      <c r="Y75" s="45"/>
      <c r="Z75" s="45"/>
      <c r="AA75" s="149"/>
      <c r="AB75" s="45"/>
      <c r="AC75" s="45"/>
      <c r="AD75" s="45"/>
      <c r="AE75" s="45"/>
      <c r="AF75" s="45"/>
      <c r="AG75" s="45"/>
      <c r="AH75" s="45"/>
      <c r="AI75" s="45"/>
      <c r="AJ75" s="45"/>
    </row>
    <row r="76" spans="1:36" x14ac:dyDescent="0.3">
      <c r="A76" s="45"/>
      <c r="B76" s="45"/>
      <c r="C76" s="45"/>
      <c r="D76" s="61"/>
      <c r="E76" s="61"/>
      <c r="F76" s="61"/>
      <c r="G76" s="61"/>
      <c r="H76" s="61"/>
      <c r="I76" s="190"/>
      <c r="J76" s="61"/>
      <c r="K76" s="187"/>
      <c r="L76" s="61"/>
      <c r="M76" s="61"/>
      <c r="N76" s="188"/>
      <c r="O76" s="188"/>
      <c r="P76" s="188"/>
      <c r="Q76" s="188"/>
      <c r="R76" s="188"/>
      <c r="S76" s="188"/>
      <c r="T76" s="188"/>
      <c r="U76" s="189"/>
      <c r="V76" s="189"/>
      <c r="W76" s="45"/>
      <c r="X76" s="45"/>
      <c r="Y76" s="45"/>
      <c r="Z76" s="45"/>
      <c r="AA76" s="149"/>
      <c r="AB76" s="45"/>
      <c r="AC76" s="45"/>
      <c r="AD76" s="45"/>
      <c r="AE76" s="45"/>
      <c r="AF76" s="45"/>
      <c r="AG76" s="45"/>
      <c r="AH76" s="45"/>
      <c r="AI76" s="45"/>
      <c r="AJ76" s="45"/>
    </row>
    <row r="77" spans="1:36" x14ac:dyDescent="0.3">
      <c r="A77" s="45"/>
      <c r="B77" s="45"/>
      <c r="C77" s="45"/>
      <c r="D77" s="61"/>
      <c r="E77" s="61"/>
      <c r="F77" s="61"/>
      <c r="G77" s="61"/>
      <c r="H77" s="61"/>
      <c r="I77" s="61"/>
      <c r="J77" s="61"/>
      <c r="K77" s="187"/>
      <c r="L77" s="61"/>
      <c r="M77" s="61"/>
      <c r="N77" s="188"/>
      <c r="O77" s="188"/>
      <c r="P77" s="188"/>
      <c r="Q77" s="188"/>
      <c r="R77" s="188"/>
      <c r="S77" s="188"/>
      <c r="T77" s="188"/>
      <c r="U77" s="189"/>
      <c r="V77" s="189"/>
      <c r="W77" s="45"/>
      <c r="X77" s="186"/>
      <c r="Y77" s="186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</row>
    <row r="78" spans="1:36" x14ac:dyDescent="0.3">
      <c r="V78" s="45"/>
      <c r="W78" s="45"/>
      <c r="X78" s="45"/>
      <c r="Y78" s="45"/>
      <c r="Z78" s="45"/>
      <c r="AA78" s="45"/>
      <c r="AB78" s="45"/>
      <c r="AC78" s="45"/>
      <c r="AD78" s="45"/>
    </row>
    <row r="93" spans="1:36" x14ac:dyDescent="0.3">
      <c r="A93" s="45"/>
      <c r="B93" s="45"/>
      <c r="C93" s="45"/>
      <c r="D93" s="61"/>
      <c r="E93" s="61"/>
      <c r="F93" s="61"/>
      <c r="G93" s="61"/>
      <c r="H93" s="61"/>
      <c r="I93" s="61"/>
      <c r="J93" s="61"/>
      <c r="K93" s="187"/>
      <c r="L93" s="61"/>
      <c r="M93" s="61"/>
      <c r="N93" s="188"/>
      <c r="O93" s="188"/>
      <c r="P93" s="188"/>
      <c r="Q93" s="188"/>
      <c r="R93" s="188"/>
      <c r="S93" s="188"/>
      <c r="T93" s="188"/>
      <c r="U93" s="189"/>
      <c r="V93" s="189"/>
      <c r="W93" s="45"/>
      <c r="X93" s="186"/>
      <c r="Y93" s="186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</row>
    <row r="94" spans="1:36" x14ac:dyDescent="0.3">
      <c r="A94" s="45"/>
      <c r="B94" s="45"/>
      <c r="C94" s="45"/>
      <c r="D94" s="61"/>
      <c r="E94" s="61"/>
      <c r="F94" s="61"/>
      <c r="G94" s="61"/>
      <c r="H94" s="61"/>
      <c r="I94" s="61"/>
      <c r="J94" s="61"/>
      <c r="K94" s="187"/>
      <c r="L94" s="61"/>
      <c r="M94" s="61"/>
      <c r="N94" s="188"/>
      <c r="O94" s="188"/>
      <c r="P94" s="188"/>
      <c r="Q94" s="188"/>
      <c r="R94" s="188"/>
      <c r="S94" s="188"/>
      <c r="T94" s="188"/>
      <c r="U94" s="189"/>
      <c r="V94" s="189"/>
      <c r="W94" s="45"/>
      <c r="X94" s="186"/>
      <c r="Y94" s="186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</row>
    <row r="95" spans="1:36" x14ac:dyDescent="0.3">
      <c r="A95" s="45"/>
      <c r="B95" s="45"/>
      <c r="C95" s="45"/>
      <c r="D95" s="61"/>
      <c r="E95" s="61"/>
      <c r="F95" s="61"/>
      <c r="G95" s="61"/>
      <c r="H95" s="61"/>
      <c r="I95" s="61"/>
      <c r="J95" s="61"/>
      <c r="K95" s="187"/>
      <c r="L95" s="61"/>
      <c r="M95" s="61"/>
      <c r="N95" s="188"/>
      <c r="O95" s="188"/>
      <c r="P95" s="188"/>
      <c r="Q95" s="188"/>
      <c r="R95" s="188"/>
      <c r="S95" s="188"/>
      <c r="T95" s="188"/>
      <c r="U95" s="189"/>
      <c r="V95" s="189"/>
      <c r="W95" s="45"/>
      <c r="X95" s="186"/>
      <c r="Y95" s="186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</row>
    <row r="96" spans="1:36" x14ac:dyDescent="0.3">
      <c r="A96" s="45"/>
      <c r="B96" s="45"/>
      <c r="C96" s="45"/>
      <c r="D96" s="61"/>
      <c r="E96" s="61"/>
      <c r="F96" s="61"/>
      <c r="G96" s="61"/>
      <c r="H96" s="61"/>
      <c r="I96" s="61"/>
      <c r="J96" s="61"/>
      <c r="K96" s="187"/>
      <c r="L96" s="61"/>
      <c r="M96" s="61"/>
      <c r="N96" s="188"/>
      <c r="O96" s="188"/>
      <c r="P96" s="188"/>
      <c r="Q96" s="188"/>
      <c r="R96" s="188"/>
      <c r="S96" s="188"/>
      <c r="T96" s="188"/>
      <c r="U96" s="189"/>
      <c r="V96" s="189"/>
      <c r="W96" s="45"/>
      <c r="X96" s="186"/>
      <c r="Y96" s="186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</row>
    <row r="97" spans="1:36" x14ac:dyDescent="0.3">
      <c r="A97" s="45"/>
      <c r="B97" s="45"/>
      <c r="C97" s="45"/>
      <c r="D97" s="61"/>
      <c r="E97" s="61"/>
      <c r="F97" s="61"/>
      <c r="G97" s="61"/>
      <c r="H97" s="61"/>
      <c r="I97" s="61"/>
      <c r="J97" s="61"/>
      <c r="K97" s="187"/>
      <c r="L97" s="61"/>
      <c r="M97" s="61"/>
      <c r="N97" s="188"/>
      <c r="O97" s="188"/>
      <c r="P97" s="188"/>
      <c r="Q97" s="188"/>
      <c r="R97" s="188"/>
      <c r="S97" s="188"/>
      <c r="T97" s="188"/>
      <c r="U97" s="189"/>
      <c r="V97" s="189"/>
      <c r="W97" s="45"/>
      <c r="X97" s="186"/>
      <c r="Y97" s="186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</row>
    <row r="98" spans="1:36" x14ac:dyDescent="0.3">
      <c r="A98" s="45"/>
      <c r="B98" s="45"/>
      <c r="C98" s="45"/>
      <c r="D98" s="61"/>
      <c r="E98" s="61"/>
      <c r="F98" s="61"/>
      <c r="G98" s="61"/>
      <c r="H98" s="61"/>
      <c r="I98" s="61"/>
      <c r="J98" s="61"/>
      <c r="K98" s="187"/>
      <c r="L98" s="61"/>
      <c r="M98" s="61"/>
      <c r="N98" s="188"/>
      <c r="O98" s="188"/>
      <c r="P98" s="188"/>
      <c r="Q98" s="188"/>
      <c r="R98" s="188"/>
      <c r="S98" s="188"/>
      <c r="T98" s="188"/>
      <c r="U98" s="189"/>
      <c r="V98" s="189"/>
      <c r="W98" s="45"/>
      <c r="X98" s="186"/>
      <c r="Y98" s="186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</row>
    <row r="99" spans="1:36" x14ac:dyDescent="0.3">
      <c r="A99" s="45"/>
      <c r="B99" s="45"/>
      <c r="C99" s="45"/>
      <c r="D99" s="61"/>
      <c r="E99" s="61"/>
      <c r="F99" s="61"/>
      <c r="G99" s="61"/>
      <c r="H99" s="61"/>
      <c r="I99" s="61"/>
      <c r="J99" s="61"/>
      <c r="K99" s="187"/>
      <c r="L99" s="61"/>
      <c r="M99" s="61"/>
      <c r="N99" s="188"/>
      <c r="O99" s="188"/>
      <c r="P99" s="188"/>
      <c r="Q99" s="188"/>
      <c r="R99" s="188"/>
      <c r="S99" s="188"/>
      <c r="T99" s="188"/>
      <c r="U99" s="189"/>
      <c r="V99" s="189"/>
      <c r="W99" s="45"/>
      <c r="X99" s="186"/>
      <c r="Y99" s="186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</row>
    <row r="100" spans="1:36" x14ac:dyDescent="0.3">
      <c r="A100" s="45"/>
      <c r="B100" s="45"/>
      <c r="C100" s="45"/>
      <c r="D100" s="61"/>
      <c r="E100" s="61"/>
      <c r="F100" s="61"/>
      <c r="G100" s="61"/>
      <c r="H100" s="61"/>
      <c r="I100" s="61"/>
      <c r="J100" s="61"/>
      <c r="K100" s="187"/>
      <c r="L100" s="61"/>
      <c r="M100" s="61"/>
      <c r="N100" s="188"/>
      <c r="O100" s="188"/>
      <c r="P100" s="188"/>
      <c r="Q100" s="188"/>
      <c r="R100" s="188"/>
      <c r="S100" s="188"/>
      <c r="T100" s="188"/>
      <c r="U100" s="189"/>
      <c r="V100" s="189"/>
      <c r="W100" s="45"/>
      <c r="X100" s="186"/>
      <c r="Y100" s="186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</row>
    <row r="101" spans="1:36" x14ac:dyDescent="0.3">
      <c r="A101" s="45"/>
      <c r="B101" s="45"/>
      <c r="C101" s="45"/>
      <c r="D101" s="61"/>
      <c r="E101" s="61"/>
      <c r="F101" s="61"/>
      <c r="G101" s="61"/>
      <c r="H101" s="61"/>
      <c r="I101" s="61"/>
      <c r="J101" s="61"/>
      <c r="K101" s="187"/>
      <c r="L101" s="61"/>
      <c r="M101" s="61"/>
      <c r="N101" s="188"/>
      <c r="O101" s="188"/>
      <c r="P101" s="188"/>
      <c r="Q101" s="188"/>
      <c r="R101" s="188"/>
      <c r="S101" s="188"/>
      <c r="T101" s="188"/>
      <c r="U101" s="189"/>
      <c r="V101" s="189"/>
      <c r="W101" s="45"/>
      <c r="X101" s="186"/>
      <c r="Y101" s="186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</row>
    <row r="102" spans="1:36" x14ac:dyDescent="0.3">
      <c r="A102" s="45"/>
      <c r="B102" s="45"/>
      <c r="C102" s="45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189"/>
      <c r="V102" s="189"/>
      <c r="W102" s="45"/>
      <c r="X102" s="186"/>
      <c r="Y102" s="186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</row>
    <row r="103" spans="1:36" x14ac:dyDescent="0.3">
      <c r="A103" s="45"/>
      <c r="B103" s="45"/>
      <c r="C103" s="45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189"/>
      <c r="V103" s="189"/>
      <c r="W103" s="45"/>
      <c r="X103" s="186"/>
      <c r="Y103" s="186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</row>
    <row r="104" spans="1:36" x14ac:dyDescent="0.3">
      <c r="A104" s="45"/>
      <c r="B104" s="45"/>
      <c r="C104" s="45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</row>
    <row r="105" spans="1:36" x14ac:dyDescent="0.3">
      <c r="A105" s="45"/>
      <c r="B105" s="45"/>
      <c r="C105" s="45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</row>
    <row r="106" spans="1:36" x14ac:dyDescent="0.3">
      <c r="A106" s="45"/>
      <c r="B106" s="45"/>
      <c r="C106" s="45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</row>
    <row r="107" spans="1:36" x14ac:dyDescent="0.3">
      <c r="A107" s="45"/>
      <c r="B107" s="45"/>
      <c r="C107" s="45"/>
      <c r="D107" s="61"/>
      <c r="E107" s="61"/>
      <c r="F107" s="61"/>
      <c r="G107" s="61"/>
      <c r="H107" s="61"/>
      <c r="I107" s="190"/>
      <c r="J107" s="61"/>
      <c r="K107" s="187"/>
      <c r="L107" s="61"/>
      <c r="M107" s="61"/>
      <c r="N107" s="188"/>
      <c r="O107" s="188"/>
      <c r="P107" s="188"/>
      <c r="Q107" s="188"/>
      <c r="R107" s="188"/>
      <c r="S107" s="188"/>
      <c r="T107" s="188"/>
      <c r="U107" s="189"/>
      <c r="V107" s="189"/>
      <c r="W107" s="45"/>
      <c r="X107" s="186"/>
      <c r="Y107" s="186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</row>
    <row r="108" spans="1:36" x14ac:dyDescent="0.3">
      <c r="A108" s="45"/>
      <c r="B108" s="45"/>
      <c r="C108" s="45"/>
      <c r="D108" s="61"/>
      <c r="E108" s="61"/>
      <c r="F108" s="61"/>
      <c r="G108" s="61"/>
      <c r="H108" s="61"/>
      <c r="I108" s="190"/>
      <c r="J108" s="61"/>
      <c r="K108" s="187"/>
      <c r="L108" s="61"/>
      <c r="M108" s="61"/>
      <c r="N108" s="188"/>
      <c r="O108" s="188"/>
      <c r="P108" s="188"/>
      <c r="Q108" s="188"/>
      <c r="R108" s="188"/>
      <c r="S108" s="188"/>
      <c r="T108" s="188"/>
      <c r="U108" s="189"/>
      <c r="V108" s="189"/>
      <c r="W108" s="45"/>
      <c r="X108" s="186"/>
      <c r="Y108" s="186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</row>
    <row r="109" spans="1:36" x14ac:dyDescent="0.3">
      <c r="A109" s="45"/>
      <c r="B109" s="45"/>
      <c r="C109" s="45"/>
      <c r="D109" s="61"/>
      <c r="E109" s="61"/>
      <c r="F109" s="61"/>
      <c r="G109" s="61"/>
      <c r="H109" s="61"/>
      <c r="I109" s="190"/>
      <c r="J109" s="61"/>
      <c r="K109" s="187"/>
      <c r="L109" s="61"/>
      <c r="M109" s="61"/>
      <c r="N109" s="188"/>
      <c r="O109" s="188"/>
      <c r="P109" s="188"/>
      <c r="Q109" s="188"/>
      <c r="R109" s="188"/>
      <c r="S109" s="188"/>
      <c r="T109" s="188"/>
      <c r="U109" s="189"/>
      <c r="V109" s="189"/>
      <c r="W109" s="45"/>
      <c r="X109" s="186"/>
      <c r="Y109" s="186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</row>
    <row r="110" spans="1:36" x14ac:dyDescent="0.3">
      <c r="A110" s="45"/>
      <c r="B110" s="45"/>
      <c r="C110" s="45"/>
      <c r="D110" s="61"/>
      <c r="E110" s="61"/>
      <c r="F110" s="61"/>
      <c r="G110" s="61"/>
      <c r="H110" s="61"/>
      <c r="I110" s="61"/>
      <c r="J110" s="61"/>
      <c r="K110" s="187"/>
      <c r="L110" s="61"/>
      <c r="M110" s="61"/>
      <c r="N110" s="188"/>
      <c r="O110" s="188"/>
      <c r="P110" s="188"/>
      <c r="Q110" s="188"/>
      <c r="R110" s="188"/>
      <c r="S110" s="188"/>
      <c r="T110" s="188"/>
      <c r="U110" s="189"/>
      <c r="V110" s="189"/>
      <c r="W110" s="45"/>
      <c r="X110" s="186"/>
      <c r="Y110" s="186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</row>
    <row r="111" spans="1:36" x14ac:dyDescent="0.3">
      <c r="A111" s="45"/>
      <c r="B111" s="45"/>
      <c r="C111" s="45"/>
      <c r="D111" s="61"/>
      <c r="E111" s="61"/>
      <c r="F111" s="61"/>
      <c r="G111" s="61"/>
      <c r="H111" s="61"/>
      <c r="I111" s="61"/>
      <c r="J111" s="61"/>
      <c r="K111" s="187"/>
      <c r="L111" s="61"/>
      <c r="M111" s="61"/>
      <c r="N111" s="188"/>
      <c r="O111" s="188"/>
      <c r="P111" s="188"/>
      <c r="Q111" s="188"/>
      <c r="R111" s="188"/>
      <c r="S111" s="188"/>
      <c r="T111" s="188"/>
      <c r="U111" s="189"/>
      <c r="V111" s="189"/>
      <c r="W111" s="45"/>
      <c r="X111" s="186"/>
      <c r="Y111" s="186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</row>
    <row r="112" spans="1:36" x14ac:dyDescent="0.3">
      <c r="A112" s="45"/>
      <c r="B112" s="45"/>
      <c r="C112" s="45"/>
      <c r="D112" s="61"/>
      <c r="E112" s="61"/>
      <c r="F112" s="61"/>
      <c r="G112" s="61"/>
      <c r="H112" s="61"/>
      <c r="I112" s="61"/>
      <c r="J112" s="61"/>
      <c r="K112" s="187"/>
      <c r="L112" s="61"/>
      <c r="M112" s="61"/>
      <c r="N112" s="188"/>
      <c r="O112" s="188"/>
      <c r="P112" s="188"/>
      <c r="Q112" s="188"/>
      <c r="R112" s="188"/>
      <c r="S112" s="188"/>
      <c r="T112" s="188"/>
      <c r="U112" s="189"/>
      <c r="V112" s="189"/>
      <c r="W112" s="45"/>
      <c r="X112" s="186"/>
      <c r="Y112" s="186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</row>
    <row r="113" spans="1:36" x14ac:dyDescent="0.3">
      <c r="A113" s="45"/>
      <c r="B113" s="45"/>
      <c r="C113" s="45"/>
      <c r="D113" s="61"/>
      <c r="E113" s="61"/>
      <c r="F113" s="61"/>
      <c r="G113" s="61"/>
      <c r="H113" s="61"/>
      <c r="I113" s="61"/>
      <c r="J113" s="61"/>
      <c r="K113" s="187"/>
      <c r="L113" s="61"/>
      <c r="M113" s="61"/>
      <c r="N113" s="188"/>
      <c r="O113" s="188"/>
      <c r="P113" s="188"/>
      <c r="Q113" s="188"/>
      <c r="R113" s="188"/>
      <c r="S113" s="188"/>
      <c r="T113" s="188"/>
      <c r="U113" s="189"/>
      <c r="V113" s="189"/>
      <c r="W113" s="45"/>
      <c r="X113" s="186"/>
      <c r="Y113" s="186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</row>
    <row r="114" spans="1:36" x14ac:dyDescent="0.3">
      <c r="A114" s="45"/>
      <c r="B114" s="45"/>
      <c r="C114" s="45"/>
      <c r="D114" s="61"/>
      <c r="E114" s="61"/>
      <c r="F114" s="61"/>
      <c r="G114" s="61"/>
      <c r="H114" s="61"/>
      <c r="I114" s="61"/>
      <c r="J114" s="61"/>
      <c r="K114" s="187"/>
      <c r="L114" s="61"/>
      <c r="M114" s="61"/>
      <c r="N114" s="188"/>
      <c r="O114" s="188"/>
      <c r="P114" s="188"/>
      <c r="Q114" s="188"/>
      <c r="R114" s="188"/>
      <c r="S114" s="188"/>
      <c r="T114" s="188"/>
      <c r="U114" s="189"/>
      <c r="V114" s="189"/>
      <c r="W114" s="45"/>
      <c r="X114" s="186"/>
      <c r="Y114" s="186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</row>
    <row r="115" spans="1:36" x14ac:dyDescent="0.3">
      <c r="A115" s="45"/>
      <c r="B115" s="45"/>
      <c r="C115" s="45"/>
      <c r="D115" s="61"/>
      <c r="E115" s="61"/>
      <c r="F115" s="61"/>
      <c r="G115" s="61"/>
      <c r="H115" s="61"/>
      <c r="I115" s="61"/>
      <c r="J115" s="61"/>
      <c r="K115" s="187"/>
      <c r="L115" s="61"/>
      <c r="M115" s="61"/>
      <c r="N115" s="188"/>
      <c r="O115" s="188"/>
      <c r="P115" s="188"/>
      <c r="Q115" s="188"/>
      <c r="R115" s="188"/>
      <c r="S115" s="188"/>
      <c r="T115" s="188"/>
      <c r="U115" s="189"/>
      <c r="V115" s="189"/>
      <c r="W115" s="45"/>
      <c r="X115" s="186"/>
      <c r="Y115" s="186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</row>
    <row r="116" spans="1:36" x14ac:dyDescent="0.3">
      <c r="A116" s="45"/>
      <c r="B116" s="45"/>
      <c r="C116" s="45"/>
      <c r="D116" s="61"/>
      <c r="E116" s="61"/>
      <c r="F116" s="61"/>
      <c r="G116" s="61"/>
      <c r="H116" s="61"/>
      <c r="I116" s="61"/>
      <c r="J116" s="61"/>
      <c r="K116" s="187"/>
      <c r="L116" s="61"/>
      <c r="M116" s="61"/>
      <c r="N116" s="188"/>
      <c r="O116" s="188"/>
      <c r="P116" s="188"/>
      <c r="Q116" s="188"/>
      <c r="R116" s="188"/>
      <c r="S116" s="188"/>
      <c r="T116" s="188"/>
      <c r="U116" s="189"/>
      <c r="V116" s="189"/>
      <c r="W116" s="45"/>
      <c r="X116" s="186"/>
      <c r="Y116" s="186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</row>
    <row r="117" spans="1:36" x14ac:dyDescent="0.3">
      <c r="A117" s="45"/>
      <c r="B117" s="45"/>
      <c r="C117" s="45"/>
      <c r="D117" s="61"/>
      <c r="E117" s="61"/>
      <c r="F117" s="61"/>
      <c r="G117" s="61"/>
      <c r="H117" s="61"/>
      <c r="I117" s="61"/>
      <c r="J117" s="61"/>
      <c r="K117" s="187"/>
      <c r="L117" s="61"/>
      <c r="M117" s="61"/>
      <c r="N117" s="188"/>
      <c r="O117" s="188"/>
      <c r="P117" s="188"/>
      <c r="Q117" s="188"/>
      <c r="R117" s="188"/>
      <c r="S117" s="188"/>
      <c r="T117" s="188"/>
      <c r="U117" s="189"/>
      <c r="V117" s="189"/>
      <c r="W117" s="45"/>
      <c r="X117" s="186"/>
      <c r="Y117" s="186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</row>
    <row r="118" spans="1:36" x14ac:dyDescent="0.3">
      <c r="A118" s="45"/>
      <c r="B118" s="45"/>
      <c r="C118" s="45"/>
      <c r="D118" s="61"/>
      <c r="E118" s="61"/>
      <c r="F118" s="61"/>
      <c r="G118" s="61"/>
      <c r="H118" s="61"/>
      <c r="I118" s="61"/>
      <c r="J118" s="61"/>
      <c r="K118" s="187"/>
      <c r="L118" s="61"/>
      <c r="M118" s="61"/>
      <c r="N118" s="188"/>
      <c r="O118" s="188"/>
      <c r="P118" s="188"/>
      <c r="Q118" s="188"/>
      <c r="R118" s="188"/>
      <c r="S118" s="188"/>
      <c r="T118" s="188"/>
      <c r="U118" s="189"/>
      <c r="V118" s="189"/>
      <c r="W118" s="45"/>
      <c r="X118" s="186"/>
      <c r="Y118" s="186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</row>
    <row r="119" spans="1:36" x14ac:dyDescent="0.3">
      <c r="A119" s="45"/>
      <c r="B119" s="45"/>
      <c r="C119" s="45"/>
      <c r="D119" s="61"/>
      <c r="E119" s="61"/>
      <c r="F119" s="61"/>
      <c r="G119" s="61"/>
      <c r="H119" s="61"/>
      <c r="I119" s="61"/>
      <c r="J119" s="61"/>
      <c r="K119" s="187"/>
      <c r="L119" s="61"/>
      <c r="M119" s="61"/>
      <c r="N119" s="188"/>
      <c r="O119" s="188"/>
      <c r="P119" s="188"/>
      <c r="Q119" s="188"/>
      <c r="R119" s="188"/>
      <c r="S119" s="188"/>
      <c r="T119" s="188"/>
      <c r="U119" s="189"/>
      <c r="V119" s="189"/>
      <c r="W119" s="45"/>
      <c r="X119" s="186"/>
      <c r="Y119" s="186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</row>
    <row r="120" spans="1:36" x14ac:dyDescent="0.3">
      <c r="A120" s="45"/>
      <c r="B120" s="45"/>
      <c r="C120" s="45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189"/>
      <c r="V120" s="189"/>
      <c r="W120" s="45"/>
      <c r="X120" s="186"/>
      <c r="Y120" s="186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</row>
    <row r="121" spans="1:36" x14ac:dyDescent="0.3">
      <c r="A121" s="45"/>
      <c r="B121" s="45"/>
      <c r="C121" s="45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189"/>
      <c r="V121" s="189"/>
      <c r="W121" s="45"/>
      <c r="X121" s="186"/>
      <c r="Y121" s="186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</row>
    <row r="122" spans="1:36" x14ac:dyDescent="0.3">
      <c r="A122" s="45"/>
      <c r="B122" s="45"/>
      <c r="C122" s="45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45"/>
      <c r="V122" s="45"/>
      <c r="W122" s="45"/>
      <c r="X122" s="186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</row>
    <row r="123" spans="1:36" x14ac:dyDescent="0.3">
      <c r="A123" s="45"/>
      <c r="B123" s="45"/>
      <c r="C123" s="45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45"/>
      <c r="V123" s="45"/>
      <c r="W123" s="45"/>
      <c r="X123" s="186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</row>
    <row r="124" spans="1:36" x14ac:dyDescent="0.3">
      <c r="A124" s="45"/>
      <c r="B124" s="45"/>
      <c r="C124" s="45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</row>
    <row r="125" spans="1:36" x14ac:dyDescent="0.3">
      <c r="A125" s="45"/>
      <c r="B125" s="45"/>
      <c r="C125" s="45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</row>
  </sheetData>
  <sortState ref="P52:T57">
    <sortCondition ref="P52:P57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4"/>
  <sheetViews>
    <sheetView topLeftCell="A22" zoomScale="90" zoomScaleNormal="90" workbookViewId="0">
      <selection activeCell="I41" sqref="I41"/>
    </sheetView>
  </sheetViews>
  <sheetFormatPr defaultRowHeight="14.4" x14ac:dyDescent="0.3"/>
  <cols>
    <col min="1" max="1" width="15.33203125" customWidth="1"/>
    <col min="3" max="3" width="9" customWidth="1"/>
    <col min="4" max="4" width="10.88671875" style="1" customWidth="1"/>
    <col min="5" max="5" width="6.44140625" style="1" customWidth="1"/>
    <col min="6" max="7" width="6.33203125" style="1" customWidth="1"/>
    <col min="8" max="8" width="9.109375" style="1" bestFit="1" customWidth="1"/>
    <col min="9" max="9" width="8.5546875" style="1" bestFit="1" customWidth="1"/>
    <col min="10" max="10" width="8.44140625" style="1" customWidth="1"/>
    <col min="11" max="11" width="12" style="1" customWidth="1"/>
    <col min="12" max="12" width="8.44140625" style="1" customWidth="1"/>
    <col min="13" max="13" width="11" style="1" customWidth="1"/>
    <col min="14" max="14" width="6.6640625" style="1" customWidth="1"/>
    <col min="15" max="15" width="7.88671875" style="1" customWidth="1"/>
    <col min="16" max="16" width="11.5546875" style="1" customWidth="1"/>
    <col min="17" max="17" width="8.5546875" style="1" customWidth="1"/>
    <col min="18" max="18" width="8.33203125" style="1" customWidth="1"/>
    <col min="19" max="19" width="7.6640625" style="1" customWidth="1"/>
    <col min="20" max="20" width="10.6640625" style="1" customWidth="1"/>
    <col min="21" max="21" width="7.6640625" customWidth="1"/>
    <col min="22" max="22" width="9.6640625" customWidth="1"/>
    <col min="24" max="24" width="9.88671875" bestFit="1" customWidth="1"/>
    <col min="25" max="25" width="10.6640625" customWidth="1"/>
    <col min="26" max="26" width="8.6640625" customWidth="1"/>
    <col min="27" max="27" width="7.33203125" customWidth="1"/>
    <col min="28" max="28" width="9.88671875" customWidth="1"/>
    <col min="29" max="29" width="9.109375" customWidth="1"/>
    <col min="30" max="30" width="8.44140625" customWidth="1"/>
    <col min="31" max="31" width="7.44140625" customWidth="1"/>
    <col min="32" max="32" width="10" customWidth="1"/>
    <col min="33" max="33" width="7.44140625" customWidth="1"/>
    <col min="34" max="34" width="9.6640625" customWidth="1"/>
    <col min="35" max="36" width="11.5546875" customWidth="1"/>
    <col min="37" max="37" width="8.6640625" customWidth="1"/>
    <col min="38" max="38" width="11.5546875" bestFit="1" customWidth="1"/>
    <col min="39" max="39" width="9.6640625" customWidth="1"/>
    <col min="44" max="44" width="11.33203125" customWidth="1"/>
    <col min="45" max="45" width="12.109375" customWidth="1"/>
    <col min="46" max="46" width="13.109375" bestFit="1" customWidth="1"/>
    <col min="47" max="47" width="12" bestFit="1" customWidth="1"/>
    <col min="48" max="48" width="10.44140625" bestFit="1" customWidth="1"/>
    <col min="49" max="49" width="10.33203125" customWidth="1"/>
    <col min="50" max="50" width="9.33203125" bestFit="1" customWidth="1"/>
    <col min="51" max="51" width="10.33203125" bestFit="1" customWidth="1"/>
  </cols>
  <sheetData>
    <row r="1" spans="1:51" ht="86.4" x14ac:dyDescent="0.3">
      <c r="A1" t="s">
        <v>221</v>
      </c>
      <c r="B1" t="s">
        <v>220</v>
      </c>
      <c r="C1" s="223" t="s">
        <v>50</v>
      </c>
      <c r="D1" s="224" t="s">
        <v>0</v>
      </c>
      <c r="E1" s="224" t="s">
        <v>1</v>
      </c>
      <c r="F1" s="224" t="s">
        <v>10</v>
      </c>
      <c r="G1" s="224" t="s">
        <v>11</v>
      </c>
      <c r="H1" s="224" t="s">
        <v>23</v>
      </c>
      <c r="I1" s="225" t="s">
        <v>110</v>
      </c>
      <c r="J1" s="189"/>
      <c r="K1" s="4" t="s">
        <v>12</v>
      </c>
      <c r="L1" s="4" t="s">
        <v>7</v>
      </c>
      <c r="M1" s="4" t="s">
        <v>61</v>
      </c>
      <c r="N1" s="4" t="s">
        <v>24</v>
      </c>
      <c r="O1" s="4" t="s">
        <v>115</v>
      </c>
      <c r="P1" s="4" t="s">
        <v>25</v>
      </c>
      <c r="Q1" s="4" t="s">
        <v>136</v>
      </c>
      <c r="R1" s="4" t="s">
        <v>26</v>
      </c>
      <c r="S1" s="4" t="s">
        <v>100</v>
      </c>
      <c r="T1" s="4" t="s">
        <v>7</v>
      </c>
      <c r="U1" s="4" t="str">
        <f t="shared" ref="U1:U13" si="0">K1</f>
        <v>Charger Pwr, W</v>
      </c>
      <c r="V1" s="4" t="s">
        <v>170</v>
      </c>
      <c r="W1" s="4" t="s">
        <v>137</v>
      </c>
      <c r="X1" s="4" t="s">
        <v>149</v>
      </c>
      <c r="Y1" s="4" t="s">
        <v>46</v>
      </c>
      <c r="Z1" s="4" t="s">
        <v>157</v>
      </c>
      <c r="AA1" s="4" t="s">
        <v>259</v>
      </c>
      <c r="AB1" s="4" t="s">
        <v>260</v>
      </c>
      <c r="AC1" s="4" t="s">
        <v>165</v>
      </c>
      <c r="AD1" s="4" t="s">
        <v>166</v>
      </c>
      <c r="AE1" s="4" t="s">
        <v>167</v>
      </c>
      <c r="AF1" s="4" t="s">
        <v>213</v>
      </c>
      <c r="AG1" s="4" t="s">
        <v>172</v>
      </c>
      <c r="AH1" s="4" t="s">
        <v>66</v>
      </c>
      <c r="AI1" s="4" t="s">
        <v>63</v>
      </c>
      <c r="AJ1" s="4" t="s">
        <v>67</v>
      </c>
      <c r="AK1" s="4" t="s">
        <v>64</v>
      </c>
      <c r="AL1" s="4" t="s">
        <v>107</v>
      </c>
      <c r="AM1" s="4" t="s">
        <v>108</v>
      </c>
      <c r="AN1" s="4" t="s">
        <v>101</v>
      </c>
      <c r="AO1" s="4" t="s">
        <v>102</v>
      </c>
      <c r="AP1" s="4" t="s">
        <v>85</v>
      </c>
      <c r="AQ1" s="4" t="s">
        <v>138</v>
      </c>
      <c r="AR1" s="4" t="s">
        <v>84</v>
      </c>
      <c r="AS1" s="4" t="s">
        <v>81</v>
      </c>
      <c r="AT1" s="4" t="s">
        <v>105</v>
      </c>
      <c r="AU1" s="4" t="s">
        <v>185</v>
      </c>
      <c r="AX1" s="4"/>
      <c r="AY1" s="4"/>
    </row>
    <row r="2" spans="1:51" x14ac:dyDescent="0.3">
      <c r="A2" t="s">
        <v>222</v>
      </c>
      <c r="B2" t="s">
        <v>201</v>
      </c>
      <c r="C2" s="220">
        <f t="shared" ref="C2:C13" si="1">D2/180+1</f>
        <v>1</v>
      </c>
      <c r="D2" s="262">
        <v>0</v>
      </c>
      <c r="E2" s="109">
        <v>3.3999999999999998E-3</v>
      </c>
      <c r="F2" s="109">
        <v>12.22</v>
      </c>
      <c r="G2" s="109">
        <v>5.0999999999999997E-2</v>
      </c>
      <c r="H2" s="148">
        <v>1.0000000000000001E+32</v>
      </c>
      <c r="I2" s="191">
        <v>1.0000000000000001E+32</v>
      </c>
      <c r="J2" s="189"/>
      <c r="K2" s="2">
        <f t="shared" ref="K2:K13" si="2">F2*G2</f>
        <v>0.62322</v>
      </c>
      <c r="L2" s="229">
        <f t="shared" ref="L2:L13" si="3">D2</f>
        <v>0</v>
      </c>
      <c r="M2" s="234" t="e">
        <f t="shared" ref="M2:M13" si="4">LN(L2)</f>
        <v>#NUM!</v>
      </c>
      <c r="N2" s="3">
        <f t="shared" ref="N2:O13" si="5">1/H2/0.000001</f>
        <v>9.999999999999999E-27</v>
      </c>
      <c r="O2" s="3">
        <f t="shared" si="5"/>
        <v>9.999999999999999E-27</v>
      </c>
      <c r="P2" s="3">
        <f t="shared" ref="P2:P13" si="6">N2*60/$C$25</f>
        <v>5.9999999999999995E-25</v>
      </c>
      <c r="Q2" s="4">
        <v>0</v>
      </c>
      <c r="R2" s="3">
        <f t="shared" ref="R2:R13" si="7">P2/$Q$30</f>
        <v>1.3020833333333332E-27</v>
      </c>
      <c r="S2" s="3">
        <f t="shared" ref="S2:S13" si="8">Q2/$Q$30</f>
        <v>0</v>
      </c>
      <c r="T2" s="3">
        <f t="shared" ref="T2:T13" si="9">L2</f>
        <v>0</v>
      </c>
      <c r="U2" s="158">
        <f t="shared" si="0"/>
        <v>0.62322</v>
      </c>
      <c r="V2" s="1">
        <f>($U2-$U$2)</f>
        <v>0</v>
      </c>
      <c r="W2" s="234">
        <f>($U2-$U$2)*0.001341022</f>
        <v>0</v>
      </c>
      <c r="X2" s="227">
        <v>0</v>
      </c>
      <c r="Y2" s="227">
        <v>0</v>
      </c>
      <c r="Z2" s="228">
        <f t="shared" ref="Z2:Z12" si="10">$Q$37*(P2/$Q$30/100)^3</f>
        <v>9.76843480821773E-87</v>
      </c>
      <c r="AA2" s="229">
        <f t="shared" ref="AA2:AA13" si="11">SQRT(Z2^3/4/$Q$27/$Q$33)</f>
        <v>9.469612348787209E-129</v>
      </c>
      <c r="AB2" s="1"/>
      <c r="AC2" s="158">
        <f t="shared" ref="AC2:AC13" si="12">SQRT(Z2/$Q$33/$Q$27)</f>
        <v>1.9388187636407961E-42</v>
      </c>
      <c r="AD2" s="175">
        <f t="shared" ref="AD2:AD12" si="13">AC2*1/1.6/1000*3600</f>
        <v>4.3623422181917907E-42</v>
      </c>
      <c r="AE2" s="4">
        <f t="shared" ref="AE2:AE13" si="14">Q2/60*PI()*$C$39/1000</f>
        <v>0</v>
      </c>
      <c r="AF2" s="158">
        <f>AE2/AC2</f>
        <v>0</v>
      </c>
      <c r="AH2" s="228">
        <f t="shared" ref="AH2:AH13" si="15">D2/$Q$31*$Q$23</f>
        <v>0</v>
      </c>
      <c r="AI2" s="228">
        <f t="shared" ref="AI2:AI13" si="16">AH2/$Q$23*$Q$31</f>
        <v>0</v>
      </c>
      <c r="AJ2" s="229" t="e">
        <f t="shared" ref="AJ2:AJ13" si="17">MAX(($Q$41+$R$41*LN($AI2)),0)</f>
        <v>#NUM!</v>
      </c>
      <c r="AK2" s="229" t="e">
        <f t="shared" ref="AK2:AK13" si="18">MAX(($Q$41+$R$41*LN(AI2))/$Q$30,0)</f>
        <v>#NUM!</v>
      </c>
      <c r="AL2" s="229" t="e">
        <f t="shared" ref="AL2:AL13" si="19">($Q$42+$R$42*AK2*$Q$30)/$Q$30</f>
        <v>#NUM!</v>
      </c>
      <c r="AM2" s="229" t="e">
        <f t="shared" ref="AM2:AM13" si="20">($Q$43+$R$43*AL2*$Q$30)/$Q$30</f>
        <v>#NUM!</v>
      </c>
      <c r="AN2" s="1"/>
      <c r="AO2" s="1" t="e">
        <f t="shared" ref="AO2:AO13" si="21">MAX($Q$42+$R$42*AJ2, 0)</f>
        <v>#NUM!</v>
      </c>
      <c r="AP2" s="227"/>
      <c r="AQ2" s="227"/>
      <c r="AR2" s="227"/>
      <c r="AS2" s="1"/>
      <c r="AT2" s="227"/>
      <c r="AU2" s="1"/>
    </row>
    <row r="3" spans="1:51" ht="15" customHeight="1" x14ac:dyDescent="0.3">
      <c r="A3" t="s">
        <v>223</v>
      </c>
      <c r="B3" t="s">
        <v>201</v>
      </c>
      <c r="C3" s="220">
        <f t="shared" si="1"/>
        <v>1.0722222222222222</v>
      </c>
      <c r="D3" s="73">
        <v>13</v>
      </c>
      <c r="E3" s="109">
        <v>0.113</v>
      </c>
      <c r="F3" s="73">
        <v>12.2</v>
      </c>
      <c r="G3" s="106">
        <v>0.434</v>
      </c>
      <c r="H3" s="73">
        <v>5740</v>
      </c>
      <c r="I3" s="191">
        <v>1.0000000000000001E+32</v>
      </c>
      <c r="J3" s="61"/>
      <c r="K3" s="2">
        <f t="shared" si="2"/>
        <v>5.2947999999999995</v>
      </c>
      <c r="L3" s="1">
        <f t="shared" si="3"/>
        <v>13</v>
      </c>
      <c r="M3" s="234">
        <f t="shared" si="4"/>
        <v>2.5649493574615367</v>
      </c>
      <c r="N3" s="3">
        <f t="shared" si="5"/>
        <v>174.21602787456447</v>
      </c>
      <c r="O3" s="3">
        <f t="shared" si="5"/>
        <v>9.999999999999999E-27</v>
      </c>
      <c r="P3" s="3">
        <f t="shared" si="6"/>
        <v>10452.961672473868</v>
      </c>
      <c r="Q3" s="3">
        <f t="shared" ref="Q3:Q13" si="22">O3*60/$C$25</f>
        <v>5.9999999999999995E-25</v>
      </c>
      <c r="R3" s="3">
        <f t="shared" si="7"/>
        <v>22.684378629500582</v>
      </c>
      <c r="S3" s="3">
        <f t="shared" si="8"/>
        <v>1.3020833333333332E-27</v>
      </c>
      <c r="T3" s="3">
        <f>L3</f>
        <v>13</v>
      </c>
      <c r="U3" s="158">
        <f>K3</f>
        <v>5.2947999999999995</v>
      </c>
      <c r="V3" s="1">
        <f t="shared" ref="V3:V13" si="23">($U3-$U$2)</f>
        <v>4.6715799999999996</v>
      </c>
      <c r="W3" s="234">
        <f t="shared" ref="W3:W13" si="24">($U3-$U$2)*0.001341022</f>
        <v>6.2646915547600003E-3</v>
      </c>
      <c r="X3" s="230">
        <f>$W3/$P3*5252</f>
        <v>3.1476399776956877E-3</v>
      </c>
      <c r="Y3" s="230">
        <f>X3-$X$3</f>
        <v>0</v>
      </c>
      <c r="Z3" s="228">
        <f t="shared" si="10"/>
        <v>5.1652257246030855E-2</v>
      </c>
      <c r="AA3" s="229">
        <f t="shared" si="11"/>
        <v>0.11514065220499486</v>
      </c>
      <c r="AB3" s="2">
        <f>AA3/U3*100</f>
        <v>2.1745987044835475</v>
      </c>
      <c r="AC3" s="158">
        <f t="shared" si="12"/>
        <v>4.4583008892159377</v>
      </c>
      <c r="AD3" s="175">
        <f t="shared" si="13"/>
        <v>10.031177000735859</v>
      </c>
      <c r="AE3" s="4">
        <f t="shared" si="14"/>
        <v>1.7278759594743859E-27</v>
      </c>
      <c r="AF3" s="158">
        <f t="shared" ref="AF3:AF13" si="25">AE3/AC3</f>
        <v>3.8756378324619091E-28</v>
      </c>
      <c r="AH3" s="228">
        <f t="shared" si="15"/>
        <v>0.36111111111111105</v>
      </c>
      <c r="AI3" s="228">
        <f t="shared" si="16"/>
        <v>12.999999999999998</v>
      </c>
      <c r="AJ3" s="229">
        <f t="shared" si="17"/>
        <v>6325.871161295443</v>
      </c>
      <c r="AK3" s="229">
        <f t="shared" si="18"/>
        <v>13.728019013227957</v>
      </c>
      <c r="AL3" s="229">
        <f t="shared" si="19"/>
        <v>-0.1746810269162502</v>
      </c>
      <c r="AM3" s="229">
        <f t="shared" si="20"/>
        <v>13.818308439441875</v>
      </c>
      <c r="AN3" s="1"/>
      <c r="AO3" s="1">
        <f t="shared" si="21"/>
        <v>0</v>
      </c>
      <c r="AP3" s="227">
        <f t="shared" ref="AP3:AP13" si="26">MAX($J$47+$AJ3*($K$47+$AJ3*$L$47), 0)</f>
        <v>0</v>
      </c>
      <c r="AQ3" s="227">
        <f>AJ3*AP3/5252</f>
        <v>0</v>
      </c>
      <c r="AR3" s="231">
        <f t="shared" ref="AR3:AR13" si="27">MAX($K$47+$L$47*2*AJ3,1E-32)</f>
        <v>2.2968879437888822E-7</v>
      </c>
      <c r="AS3" s="228"/>
      <c r="AT3" s="1"/>
      <c r="AU3" s="228"/>
      <c r="AX3" s="128"/>
      <c r="AY3" s="96"/>
    </row>
    <row r="4" spans="1:51" ht="15" customHeight="1" x14ac:dyDescent="0.3">
      <c r="A4" t="s">
        <v>224</v>
      </c>
      <c r="B4" t="s">
        <v>234</v>
      </c>
      <c r="C4" s="220">
        <f t="shared" si="1"/>
        <v>1.0944444444444446</v>
      </c>
      <c r="D4" s="73">
        <v>17</v>
      </c>
      <c r="E4" s="109">
        <v>0.30299999999999999</v>
      </c>
      <c r="F4" s="73">
        <v>12.2</v>
      </c>
      <c r="G4" s="106">
        <v>0.44</v>
      </c>
      <c r="H4" s="73">
        <v>5660</v>
      </c>
      <c r="I4" s="78">
        <v>16300</v>
      </c>
      <c r="J4" s="61"/>
      <c r="K4" s="2">
        <f t="shared" si="2"/>
        <v>5.3679999999999994</v>
      </c>
      <c r="L4" s="1">
        <f t="shared" si="3"/>
        <v>17</v>
      </c>
      <c r="M4" s="234">
        <f t="shared" si="4"/>
        <v>2.8332133440562162</v>
      </c>
      <c r="N4" s="3">
        <f t="shared" si="5"/>
        <v>176.67844522968198</v>
      </c>
      <c r="O4" s="3">
        <f t="shared" si="5"/>
        <v>61.349693251533751</v>
      </c>
      <c r="P4" s="3">
        <f t="shared" si="6"/>
        <v>10600.706713780919</v>
      </c>
      <c r="Q4" s="3">
        <f t="shared" si="22"/>
        <v>3680.9815950920251</v>
      </c>
      <c r="R4" s="3">
        <f t="shared" si="7"/>
        <v>23.005005889281509</v>
      </c>
      <c r="S4" s="3">
        <f t="shared" si="8"/>
        <v>7.988241308793457</v>
      </c>
      <c r="T4" s="3">
        <f t="shared" si="9"/>
        <v>17</v>
      </c>
      <c r="U4" s="158">
        <f t="shared" si="0"/>
        <v>5.3679999999999994</v>
      </c>
      <c r="V4" s="229">
        <f t="shared" si="23"/>
        <v>4.7447799999999996</v>
      </c>
      <c r="W4" s="234">
        <f t="shared" si="24"/>
        <v>6.3628543651599997E-3</v>
      </c>
      <c r="X4" s="230">
        <f t="shared" ref="X4:X13" si="28">$W4/$P4*5252</f>
        <v>3.1524040828690499E-3</v>
      </c>
      <c r="Y4" s="230">
        <f t="shared" ref="Y4:Y13" si="29">X4-$X$3</f>
        <v>4.7641051733621903E-6</v>
      </c>
      <c r="Z4" s="228">
        <f t="shared" si="10"/>
        <v>5.3873561732679147E-2</v>
      </c>
      <c r="AA4" s="229">
        <f t="shared" si="11"/>
        <v>0.12264737587033776</v>
      </c>
      <c r="AB4" s="2">
        <f t="shared" ref="AB4:AB12" si="30">AA4/U4*100</f>
        <v>2.2847871808930287</v>
      </c>
      <c r="AC4" s="158">
        <f t="shared" si="12"/>
        <v>4.5531563878740595</v>
      </c>
      <c r="AD4" s="175">
        <f t="shared" si="13"/>
        <v>10.244601872716633</v>
      </c>
      <c r="AE4" s="175">
        <f t="shared" si="14"/>
        <v>10.600466009045316</v>
      </c>
      <c r="AF4" s="158">
        <f t="shared" si="25"/>
        <v>2.3281576792039074</v>
      </c>
      <c r="AG4" s="151"/>
      <c r="AH4" s="228">
        <f t="shared" si="15"/>
        <v>0.47222222222222221</v>
      </c>
      <c r="AI4" s="228">
        <f t="shared" si="16"/>
        <v>17</v>
      </c>
      <c r="AJ4" s="229">
        <f t="shared" si="17"/>
        <v>9776.5334714819473</v>
      </c>
      <c r="AK4" s="229">
        <f t="shared" si="18"/>
        <v>21.216435484986864</v>
      </c>
      <c r="AL4" s="229">
        <f t="shared" si="19"/>
        <v>6.9312579265108649</v>
      </c>
      <c r="AM4" s="229">
        <f t="shared" si="20"/>
        <v>21.290917931162323</v>
      </c>
      <c r="AN4" s="2">
        <f t="shared" ref="AN4:AN13" si="31">AO4/$Q$30</f>
        <v>6.9312579265108649</v>
      </c>
      <c r="AO4" s="3">
        <f t="shared" si="21"/>
        <v>3193.9236525362066</v>
      </c>
      <c r="AP4" s="227">
        <f t="shared" si="26"/>
        <v>0</v>
      </c>
      <c r="AQ4" s="227">
        <f t="shared" ref="AQ4:AQ13" si="32">AJ4*AP4/5252</f>
        <v>0</v>
      </c>
      <c r="AR4" s="231">
        <f t="shared" si="27"/>
        <v>3.0120182294697618E-7</v>
      </c>
      <c r="AS4" s="228">
        <f t="shared" ref="AS4:AS13" si="33">$Q$35/AR4</f>
        <v>0.12425827021433723</v>
      </c>
      <c r="AT4" s="1"/>
      <c r="AU4" s="228"/>
      <c r="AX4" s="127"/>
      <c r="AY4" s="96"/>
    </row>
    <row r="5" spans="1:51" ht="13.95" customHeight="1" x14ac:dyDescent="0.3">
      <c r="A5" t="s">
        <v>225</v>
      </c>
      <c r="B5" s="176">
        <v>16</v>
      </c>
      <c r="C5" s="220">
        <f t="shared" si="1"/>
        <v>1.1333333333333333</v>
      </c>
      <c r="D5" s="73">
        <v>24</v>
      </c>
      <c r="E5" s="73">
        <v>0.28499999999999998</v>
      </c>
      <c r="F5" s="73">
        <v>12.19</v>
      </c>
      <c r="G5" s="73">
        <v>0.83799999999999997</v>
      </c>
      <c r="H5" s="73">
        <v>4220</v>
      </c>
      <c r="I5" s="78">
        <v>8180</v>
      </c>
      <c r="J5" s="61"/>
      <c r="K5" s="2">
        <f t="shared" si="2"/>
        <v>10.215219999999999</v>
      </c>
      <c r="L5" s="1">
        <f t="shared" si="3"/>
        <v>24</v>
      </c>
      <c r="M5" s="234">
        <f t="shared" si="4"/>
        <v>3.1780538303479458</v>
      </c>
      <c r="N5" s="3">
        <f t="shared" si="5"/>
        <v>236.96682464454977</v>
      </c>
      <c r="O5" s="3">
        <f t="shared" si="5"/>
        <v>122.24938875305622</v>
      </c>
      <c r="P5" s="3">
        <f t="shared" si="6"/>
        <v>14218.009478672986</v>
      </c>
      <c r="Q5" s="3">
        <f t="shared" si="22"/>
        <v>7334.9633251833729</v>
      </c>
      <c r="R5" s="3">
        <f t="shared" si="7"/>
        <v>30.855055292259085</v>
      </c>
      <c r="S5" s="3">
        <f t="shared" si="8"/>
        <v>15.917889160554195</v>
      </c>
      <c r="T5" s="3">
        <f t="shared" si="9"/>
        <v>24</v>
      </c>
      <c r="U5" s="158">
        <f t="shared" si="0"/>
        <v>10.215219999999999</v>
      </c>
      <c r="V5" s="229">
        <f t="shared" si="23"/>
        <v>9.5919999999999987</v>
      </c>
      <c r="W5" s="234">
        <f t="shared" si="24"/>
        <v>1.2863083023999999E-2</v>
      </c>
      <c r="X5" s="230">
        <f t="shared" si="28"/>
        <v>4.7515028136240426E-3</v>
      </c>
      <c r="Y5" s="230">
        <f t="shared" si="29"/>
        <v>1.6038628359283549E-3</v>
      </c>
      <c r="Z5" s="228">
        <f t="shared" si="10"/>
        <v>0.12998332125573595</v>
      </c>
      <c r="AA5" s="229">
        <f t="shared" si="11"/>
        <v>0.45964884336107659</v>
      </c>
      <c r="AB5" s="2">
        <f t="shared" si="30"/>
        <v>4.499647030226237</v>
      </c>
      <c r="AC5" s="158">
        <f t="shared" si="12"/>
        <v>7.0724280456988717</v>
      </c>
      <c r="AD5" s="175">
        <f t="shared" si="13"/>
        <v>15.912963102822459</v>
      </c>
      <c r="AE5" s="175">
        <f t="shared" si="14"/>
        <v>21.123177988684425</v>
      </c>
      <c r="AF5" s="158">
        <f t="shared" si="25"/>
        <v>2.9866939404962314</v>
      </c>
      <c r="AG5" s="151"/>
      <c r="AH5" s="228">
        <f t="shared" si="15"/>
        <v>0.66666666666666663</v>
      </c>
      <c r="AI5" s="228">
        <f t="shared" si="16"/>
        <v>24</v>
      </c>
      <c r="AJ5" s="229">
        <f t="shared" si="17"/>
        <v>14212.194344855612</v>
      </c>
      <c r="AK5" s="229">
        <f t="shared" si="18"/>
        <v>30.842435644217908</v>
      </c>
      <c r="AL5" s="229">
        <f t="shared" si="19"/>
        <v>16.065601583162348</v>
      </c>
      <c r="AM5" s="229">
        <f t="shared" si="20"/>
        <v>30.896598975806057</v>
      </c>
      <c r="AN5" s="2">
        <f t="shared" si="31"/>
        <v>16.065601583162348</v>
      </c>
      <c r="AO5" s="3">
        <f t="shared" si="21"/>
        <v>7403.0292095212099</v>
      </c>
      <c r="AP5" s="227">
        <f t="shared" si="26"/>
        <v>1.3773901699250307E-3</v>
      </c>
      <c r="AQ5" s="227">
        <f t="shared" si="32"/>
        <v>3.7272918476139059E-3</v>
      </c>
      <c r="AR5" s="231">
        <f t="shared" si="27"/>
        <v>3.9312839073064793E-7</v>
      </c>
      <c r="AS5" s="228">
        <f t="shared" si="33"/>
        <v>9.5202530235063393E-2</v>
      </c>
      <c r="AT5" s="232"/>
      <c r="AU5" s="165"/>
      <c r="AX5" s="127"/>
      <c r="AY5" s="96"/>
    </row>
    <row r="6" spans="1:51" ht="13.95" customHeight="1" x14ac:dyDescent="0.3">
      <c r="A6" t="s">
        <v>226</v>
      </c>
      <c r="B6" s="176">
        <v>20</v>
      </c>
      <c r="C6" s="220">
        <f t="shared" si="1"/>
        <v>1.1555555555555554</v>
      </c>
      <c r="D6" s="73">
        <v>28</v>
      </c>
      <c r="E6" s="73">
        <v>0.44900000000000001</v>
      </c>
      <c r="F6" s="73">
        <v>12.18</v>
      </c>
      <c r="G6" s="73">
        <v>0.98099999999999998</v>
      </c>
      <c r="H6" s="73">
        <v>3750</v>
      </c>
      <c r="I6" s="78">
        <v>6520</v>
      </c>
      <c r="J6" s="61"/>
      <c r="K6" s="2">
        <f t="shared" si="2"/>
        <v>11.94858</v>
      </c>
      <c r="L6" s="1">
        <f t="shared" si="3"/>
        <v>28</v>
      </c>
      <c r="M6" s="234">
        <f t="shared" si="4"/>
        <v>3.3322045101752038</v>
      </c>
      <c r="N6" s="3">
        <f t="shared" si="5"/>
        <v>266.66666666666669</v>
      </c>
      <c r="O6" s="3">
        <f t="shared" si="5"/>
        <v>153.37423312883436</v>
      </c>
      <c r="P6" s="3">
        <f t="shared" si="6"/>
        <v>16000.000000000002</v>
      </c>
      <c r="Q6" s="3">
        <f t="shared" si="22"/>
        <v>9202.4539877300613</v>
      </c>
      <c r="R6" s="3">
        <f t="shared" si="7"/>
        <v>34.722222222222229</v>
      </c>
      <c r="S6" s="3">
        <f t="shared" si="8"/>
        <v>19.970603271983638</v>
      </c>
      <c r="T6" s="3">
        <f t="shared" si="9"/>
        <v>28</v>
      </c>
      <c r="U6" s="158">
        <f t="shared" si="0"/>
        <v>11.94858</v>
      </c>
      <c r="V6" s="229">
        <f t="shared" si="23"/>
        <v>11.32536</v>
      </c>
      <c r="W6" s="234">
        <f t="shared" si="24"/>
        <v>1.518755691792E-2</v>
      </c>
      <c r="X6" s="230">
        <f t="shared" si="28"/>
        <v>4.9853155583072396E-3</v>
      </c>
      <c r="Y6" s="230">
        <f t="shared" si="29"/>
        <v>1.8376755806115519E-3</v>
      </c>
      <c r="Z6" s="228">
        <f t="shared" si="10"/>
        <v>0.18523846747435113</v>
      </c>
      <c r="AA6" s="229">
        <f t="shared" si="11"/>
        <v>0.78197252859532174</v>
      </c>
      <c r="AB6" s="2">
        <f t="shared" si="30"/>
        <v>6.544480838688127</v>
      </c>
      <c r="AC6" s="158">
        <f t="shared" si="12"/>
        <v>8.4428740882732356</v>
      </c>
      <c r="AD6" s="175">
        <f t="shared" si="13"/>
        <v>18.996466698614782</v>
      </c>
      <c r="AE6" s="175">
        <f t="shared" si="14"/>
        <v>26.501165022613289</v>
      </c>
      <c r="AF6" s="158">
        <f t="shared" si="25"/>
        <v>3.1388795741277478</v>
      </c>
      <c r="AG6" s="151"/>
      <c r="AH6" s="228">
        <f t="shared" si="15"/>
        <v>0.77777777777777779</v>
      </c>
      <c r="AI6" s="228">
        <f t="shared" si="16"/>
        <v>28</v>
      </c>
      <c r="AJ6" s="229">
        <f t="shared" si="17"/>
        <v>16195.024570118869</v>
      </c>
      <c r="AK6" s="229">
        <f t="shared" si="18"/>
        <v>35.145452626126016</v>
      </c>
      <c r="AL6" s="229">
        <f t="shared" si="19"/>
        <v>20.148838153178755</v>
      </c>
      <c r="AM6" s="229">
        <f t="shared" si="20"/>
        <v>35.190532902064859</v>
      </c>
      <c r="AN6" s="2">
        <f t="shared" si="31"/>
        <v>20.148838153178755</v>
      </c>
      <c r="AO6" s="3">
        <f t="shared" si="21"/>
        <v>9284.5846209847696</v>
      </c>
      <c r="AP6" s="227">
        <f t="shared" si="26"/>
        <v>2.1976372835408901E-3</v>
      </c>
      <c r="AQ6" s="227">
        <f t="shared" si="32"/>
        <v>6.7766164895571215E-3</v>
      </c>
      <c r="AR6" s="231">
        <f t="shared" si="27"/>
        <v>4.3422142789233282E-7</v>
      </c>
      <c r="AS6" s="228">
        <f t="shared" si="33"/>
        <v>8.619293084282445E-2</v>
      </c>
      <c r="AT6" s="232">
        <f t="shared" ref="AT6:AT13" si="34">$Q$44*$Q$27*$Q$36^2*$Q$33*PI()/240*($AC6-$Q$46)/$Q$45*$Q$34</f>
        <v>-9.7414323049208652E-8</v>
      </c>
      <c r="AU6" s="165">
        <f t="shared" ref="AU6:AU13" si="35">-$Q$35/AT6</f>
        <v>0.38420240816014545</v>
      </c>
      <c r="AX6" s="127"/>
      <c r="AY6" s="96"/>
    </row>
    <row r="7" spans="1:51" ht="13.95" customHeight="1" x14ac:dyDescent="0.3">
      <c r="A7" t="s">
        <v>227</v>
      </c>
      <c r="B7" s="176">
        <v>25</v>
      </c>
      <c r="C7" s="220">
        <f t="shared" si="1"/>
        <v>1.1777777777777778</v>
      </c>
      <c r="D7" s="73">
        <v>32</v>
      </c>
      <c r="E7" s="73">
        <v>0.57599999999999996</v>
      </c>
      <c r="F7" s="73">
        <v>12.17</v>
      </c>
      <c r="G7" s="73">
        <v>1.359</v>
      </c>
      <c r="H7" s="73">
        <v>3370</v>
      </c>
      <c r="I7" s="78">
        <v>5480</v>
      </c>
      <c r="J7" s="61"/>
      <c r="K7" s="2">
        <f t="shared" si="2"/>
        <v>16.53903</v>
      </c>
      <c r="L7" s="1">
        <f t="shared" si="3"/>
        <v>32</v>
      </c>
      <c r="M7" s="234">
        <f t="shared" si="4"/>
        <v>3.4657359027997265</v>
      </c>
      <c r="N7" s="3">
        <f t="shared" si="5"/>
        <v>296.73590504451039</v>
      </c>
      <c r="O7" s="3">
        <f t="shared" si="5"/>
        <v>182.48175182481751</v>
      </c>
      <c r="P7" s="3">
        <f t="shared" si="6"/>
        <v>17804.154302670624</v>
      </c>
      <c r="Q7" s="3">
        <f t="shared" si="22"/>
        <v>10948.905109489051</v>
      </c>
      <c r="R7" s="3">
        <f t="shared" si="7"/>
        <v>38.637487636003961</v>
      </c>
      <c r="S7" s="3">
        <f t="shared" si="8"/>
        <v>23.760644768856448</v>
      </c>
      <c r="T7" s="3">
        <f t="shared" si="9"/>
        <v>32</v>
      </c>
      <c r="U7" s="158">
        <f t="shared" si="0"/>
        <v>16.53903</v>
      </c>
      <c r="V7" s="229">
        <f t="shared" si="23"/>
        <v>15.91581</v>
      </c>
      <c r="W7" s="234">
        <f t="shared" si="24"/>
        <v>2.1343451357820002E-2</v>
      </c>
      <c r="X7" s="230">
        <f t="shared" si="28"/>
        <v>6.2960478001730354E-3</v>
      </c>
      <c r="Y7" s="230">
        <f t="shared" si="29"/>
        <v>3.1484078224773477E-3</v>
      </c>
      <c r="Z7" s="228">
        <f t="shared" si="10"/>
        <v>0.25523209182829709</v>
      </c>
      <c r="AA7" s="229">
        <f t="shared" si="11"/>
        <v>1.2647294952347405</v>
      </c>
      <c r="AB7" s="2">
        <f t="shared" si="30"/>
        <v>7.6469387578034533</v>
      </c>
      <c r="AC7" s="158">
        <f t="shared" si="12"/>
        <v>9.9104269073307982</v>
      </c>
      <c r="AD7" s="175">
        <f t="shared" si="13"/>
        <v>22.298460541494297</v>
      </c>
      <c r="AE7" s="175">
        <f t="shared" si="14"/>
        <v>31.530583202087335</v>
      </c>
      <c r="AF7" s="158">
        <f t="shared" si="25"/>
        <v>3.1815565057811974</v>
      </c>
      <c r="AG7" s="151"/>
      <c r="AH7" s="228">
        <f t="shared" si="15"/>
        <v>0.88888888888888895</v>
      </c>
      <c r="AI7" s="228">
        <f t="shared" si="16"/>
        <v>32</v>
      </c>
      <c r="AJ7" s="233">
        <f t="shared" si="17"/>
        <v>17912.630237600199</v>
      </c>
      <c r="AK7" s="233">
        <f t="shared" si="18"/>
        <v>38.87289548090321</v>
      </c>
      <c r="AL7" s="233">
        <f t="shared" si="19"/>
        <v>23.685898555511514</v>
      </c>
      <c r="AM7" s="233">
        <f t="shared" si="20"/>
        <v>38.910107656153187</v>
      </c>
      <c r="AN7" s="9">
        <f t="shared" si="31"/>
        <v>23.685898555511514</v>
      </c>
      <c r="AO7" s="10">
        <f t="shared" si="21"/>
        <v>10914.462054379706</v>
      </c>
      <c r="AP7" s="230">
        <f t="shared" si="26"/>
        <v>2.9740287650182372E-3</v>
      </c>
      <c r="AQ7" s="230">
        <f t="shared" si="32"/>
        <v>1.0143312563548829E-2</v>
      </c>
      <c r="AR7" s="232">
        <f t="shared" si="27"/>
        <v>4.6981783580645969E-7</v>
      </c>
      <c r="AS7" s="228">
        <f t="shared" si="33"/>
        <v>7.9662402429979712E-2</v>
      </c>
      <c r="AT7" s="232">
        <f t="shared" si="34"/>
        <v>-1.3893796310749258E-7</v>
      </c>
      <c r="AU7" s="165">
        <f t="shared" si="35"/>
        <v>0.26937790556091712</v>
      </c>
      <c r="AX7" s="127"/>
      <c r="AY7" s="96"/>
    </row>
    <row r="8" spans="1:51" ht="13.95" customHeight="1" x14ac:dyDescent="0.3">
      <c r="A8" t="s">
        <v>228</v>
      </c>
      <c r="B8" s="176">
        <v>36</v>
      </c>
      <c r="C8" s="220">
        <f t="shared" si="1"/>
        <v>1.2777777777777777</v>
      </c>
      <c r="D8" s="73">
        <v>50</v>
      </c>
      <c r="E8" s="73">
        <v>1.323</v>
      </c>
      <c r="F8" s="73">
        <v>12.13</v>
      </c>
      <c r="G8" s="73">
        <v>2.6</v>
      </c>
      <c r="H8" s="73">
        <v>2510</v>
      </c>
      <c r="I8" s="78">
        <v>3620</v>
      </c>
      <c r="J8" s="61"/>
      <c r="K8" s="2">
        <f t="shared" si="2"/>
        <v>31.538000000000004</v>
      </c>
      <c r="L8" s="1">
        <f t="shared" si="3"/>
        <v>50</v>
      </c>
      <c r="M8" s="234">
        <f t="shared" si="4"/>
        <v>3.912023005428146</v>
      </c>
      <c r="N8" s="3">
        <f t="shared" si="5"/>
        <v>398.40637450199205</v>
      </c>
      <c r="O8" s="3">
        <f t="shared" si="5"/>
        <v>276.24309392265195</v>
      </c>
      <c r="P8" s="3">
        <f t="shared" si="6"/>
        <v>23904.382470119523</v>
      </c>
      <c r="Q8" s="3">
        <f t="shared" si="22"/>
        <v>16574.585635359115</v>
      </c>
      <c r="R8" s="3">
        <f t="shared" si="7"/>
        <v>51.875830013280215</v>
      </c>
      <c r="S8" s="3">
        <f t="shared" si="8"/>
        <v>35.969152854511968</v>
      </c>
      <c r="T8" s="3">
        <f t="shared" si="9"/>
        <v>50</v>
      </c>
      <c r="U8" s="158">
        <f t="shared" si="0"/>
        <v>31.538000000000004</v>
      </c>
      <c r="V8" s="229">
        <f t="shared" si="23"/>
        <v>30.914780000000004</v>
      </c>
      <c r="W8" s="234">
        <f t="shared" si="24"/>
        <v>4.1457400105160011E-2</v>
      </c>
      <c r="X8" s="230">
        <f t="shared" si="28"/>
        <v>9.1085501005712319E-3</v>
      </c>
      <c r="Y8" s="230">
        <f t="shared" si="29"/>
        <v>5.9609101228755446E-3</v>
      </c>
      <c r="Z8" s="228">
        <f t="shared" si="10"/>
        <v>0.61773728932891347</v>
      </c>
      <c r="AA8" s="229">
        <f t="shared" si="11"/>
        <v>4.7621213086462433</v>
      </c>
      <c r="AB8" s="2">
        <f t="shared" si="30"/>
        <v>15.099629997610004</v>
      </c>
      <c r="AC8" s="158">
        <f t="shared" si="12"/>
        <v>15.417949963226707</v>
      </c>
      <c r="AD8" s="175">
        <f t="shared" si="13"/>
        <v>34.690387417260091</v>
      </c>
      <c r="AE8" s="175">
        <f t="shared" si="14"/>
        <v>47.731380095977514</v>
      </c>
      <c r="AF8" s="158">
        <f t="shared" si="25"/>
        <v>3.0958318200423172</v>
      </c>
      <c r="AG8" s="151"/>
      <c r="AH8" s="228">
        <f t="shared" si="15"/>
        <v>1.3888888888888888</v>
      </c>
      <c r="AI8" s="228">
        <f t="shared" si="16"/>
        <v>50</v>
      </c>
      <c r="AJ8" s="229">
        <f t="shared" si="17"/>
        <v>23653.192376076848</v>
      </c>
      <c r="AK8" s="229">
        <f t="shared" si="18"/>
        <v>51.330712621694545</v>
      </c>
      <c r="AL8" s="229">
        <f t="shared" si="19"/>
        <v>35.507421627749004</v>
      </c>
      <c r="AM8" s="229">
        <f t="shared" si="20"/>
        <v>51.341628120255947</v>
      </c>
      <c r="AN8" s="2">
        <f t="shared" si="31"/>
        <v>35.507421627749004</v>
      </c>
      <c r="AO8" s="3">
        <f t="shared" si="21"/>
        <v>16361.81988606674</v>
      </c>
      <c r="AP8" s="227">
        <f t="shared" si="26"/>
        <v>6.0125243254809876E-3</v>
      </c>
      <c r="AQ8" s="227">
        <f t="shared" si="32"/>
        <v>2.7078331023694495E-2</v>
      </c>
      <c r="AR8" s="231">
        <f t="shared" si="27"/>
        <v>5.8878774572603587E-7</v>
      </c>
      <c r="AS8" s="228">
        <f t="shared" si="33"/>
        <v>6.3565890724585669E-2</v>
      </c>
      <c r="AT8" s="232">
        <f t="shared" si="34"/>
        <v>-2.9477044969055401E-7</v>
      </c>
      <c r="AU8" s="165">
        <f t="shared" si="35"/>
        <v>0.12696936733002404</v>
      </c>
      <c r="AX8" s="127"/>
      <c r="AY8" s="96"/>
    </row>
    <row r="9" spans="1:51" ht="13.95" customHeight="1" x14ac:dyDescent="0.3">
      <c r="A9" t="s">
        <v>229</v>
      </c>
      <c r="B9" s="176">
        <v>45</v>
      </c>
      <c r="C9" s="220">
        <f t="shared" si="1"/>
        <v>1.4333333333333333</v>
      </c>
      <c r="D9" s="73">
        <v>78</v>
      </c>
      <c r="E9" s="73">
        <v>1.6850000000000001</v>
      </c>
      <c r="F9" s="73">
        <v>12.07</v>
      </c>
      <c r="G9" s="73">
        <v>4.32</v>
      </c>
      <c r="H9" s="73">
        <v>2120</v>
      </c>
      <c r="I9" s="78">
        <v>2800</v>
      </c>
      <c r="J9" s="61"/>
      <c r="K9" s="2">
        <f t="shared" si="2"/>
        <v>52.142400000000002</v>
      </c>
      <c r="L9" s="1">
        <f t="shared" si="3"/>
        <v>78</v>
      </c>
      <c r="M9" s="234">
        <f t="shared" si="4"/>
        <v>4.3567088266895917</v>
      </c>
      <c r="N9" s="3">
        <f t="shared" si="5"/>
        <v>471.69811320754718</v>
      </c>
      <c r="O9" s="3">
        <f t="shared" si="5"/>
        <v>357.14285714285717</v>
      </c>
      <c r="P9" s="3">
        <f t="shared" si="6"/>
        <v>28301.886792452831</v>
      </c>
      <c r="Q9" s="3">
        <f t="shared" si="22"/>
        <v>21428.571428571431</v>
      </c>
      <c r="R9" s="3">
        <f t="shared" si="7"/>
        <v>61.419025157232703</v>
      </c>
      <c r="S9" s="3">
        <f t="shared" si="8"/>
        <v>46.502976190476197</v>
      </c>
      <c r="T9" s="3">
        <f t="shared" si="9"/>
        <v>78</v>
      </c>
      <c r="U9" s="158">
        <f t="shared" si="0"/>
        <v>52.142400000000002</v>
      </c>
      <c r="V9" s="229">
        <f t="shared" si="23"/>
        <v>51.519179999999999</v>
      </c>
      <c r="W9" s="234">
        <f t="shared" si="24"/>
        <v>6.9088353801960004E-2</v>
      </c>
      <c r="X9" s="230">
        <f t="shared" si="28"/>
        <v>1.2820771873932253E-2</v>
      </c>
      <c r="Y9" s="230">
        <f t="shared" si="29"/>
        <v>9.6731318962365656E-3</v>
      </c>
      <c r="Z9" s="228">
        <f t="shared" si="10"/>
        <v>1.0252207787529437</v>
      </c>
      <c r="AA9" s="229">
        <f t="shared" si="11"/>
        <v>10.181712430121189</v>
      </c>
      <c r="AB9" s="2">
        <f t="shared" si="30"/>
        <v>19.526742977157149</v>
      </c>
      <c r="AC9" s="158">
        <f t="shared" si="12"/>
        <v>19.862477704570139</v>
      </c>
      <c r="AD9" s="175">
        <f t="shared" si="13"/>
        <v>44.69057483528281</v>
      </c>
      <c r="AE9" s="175">
        <f t="shared" si="14"/>
        <v>61.709855695513802</v>
      </c>
      <c r="AF9" s="163">
        <f t="shared" si="25"/>
        <v>3.1068558824015717</v>
      </c>
      <c r="AG9" s="159">
        <f>$M$41/($Q$27*$Q$36*$Q$33*($AC9-$Q$46)^2/4/$AF9)/(PI()*$Q$36/60/($AC9-$Q$46))</f>
        <v>-1.1580832516288915</v>
      </c>
      <c r="AH9" s="228">
        <f t="shared" si="15"/>
        <v>2.166666666666667</v>
      </c>
      <c r="AI9" s="228">
        <f t="shared" si="16"/>
        <v>78.000000000000014</v>
      </c>
      <c r="AJ9" s="229">
        <f t="shared" si="17"/>
        <v>29373.157335889446</v>
      </c>
      <c r="AK9" s="229">
        <f t="shared" si="18"/>
        <v>63.743831024065635</v>
      </c>
      <c r="AL9" s="229">
        <f t="shared" si="19"/>
        <v>47.286528989307548</v>
      </c>
      <c r="AM9" s="229">
        <f t="shared" si="20"/>
        <v>63.728544198605483</v>
      </c>
      <c r="AN9" s="2">
        <f t="shared" si="31"/>
        <v>47.286528989307548</v>
      </c>
      <c r="AO9" s="3">
        <f t="shared" si="21"/>
        <v>21789.632558272919</v>
      </c>
      <c r="AP9" s="227">
        <f t="shared" si="26"/>
        <v>9.7194006316681687E-3</v>
      </c>
      <c r="AQ9" s="227">
        <f t="shared" si="32"/>
        <v>5.4358241425082325E-2</v>
      </c>
      <c r="AR9" s="231">
        <f t="shared" si="27"/>
        <v>7.0733079074437952E-7</v>
      </c>
      <c r="AS9" s="228">
        <f t="shared" si="33"/>
        <v>5.291275029241857E-2</v>
      </c>
      <c r="AT9" s="232">
        <f t="shared" si="34"/>
        <v>-4.2052603937973403E-7</v>
      </c>
      <c r="AU9" s="165">
        <f t="shared" si="35"/>
        <v>8.8999999999999996E-2</v>
      </c>
      <c r="AX9" s="127"/>
      <c r="AY9" s="96"/>
    </row>
    <row r="10" spans="1:51" ht="13.95" customHeight="1" x14ac:dyDescent="0.3">
      <c r="A10" t="s">
        <v>230</v>
      </c>
      <c r="B10" s="176">
        <v>50</v>
      </c>
      <c r="C10" s="220">
        <f t="shared" si="1"/>
        <v>1.6388888888888888</v>
      </c>
      <c r="D10" s="73">
        <v>115</v>
      </c>
      <c r="E10" s="73">
        <v>1.8919999999999999</v>
      </c>
      <c r="F10" s="73">
        <v>11.99</v>
      </c>
      <c r="G10" s="73">
        <v>6</v>
      </c>
      <c r="H10" s="73">
        <v>1760</v>
      </c>
      <c r="I10" s="78">
        <v>2380</v>
      </c>
      <c r="J10" s="61"/>
      <c r="K10" s="2">
        <f t="shared" si="2"/>
        <v>71.94</v>
      </c>
      <c r="L10" s="1">
        <f t="shared" si="3"/>
        <v>115</v>
      </c>
      <c r="M10" s="234">
        <f t="shared" si="4"/>
        <v>4.7449321283632502</v>
      </c>
      <c r="N10" s="3">
        <f t="shared" si="5"/>
        <v>568.18181818181813</v>
      </c>
      <c r="O10" s="3">
        <f t="shared" si="5"/>
        <v>420.1680672268908</v>
      </c>
      <c r="P10" s="3">
        <f t="shared" si="6"/>
        <v>34090.909090909088</v>
      </c>
      <c r="Q10" s="3">
        <f t="shared" si="22"/>
        <v>25210.08403361345</v>
      </c>
      <c r="R10" s="3">
        <f t="shared" si="7"/>
        <v>73.982007575757564</v>
      </c>
      <c r="S10" s="3">
        <f t="shared" si="8"/>
        <v>54.709383753501406</v>
      </c>
      <c r="T10" s="3">
        <f t="shared" si="9"/>
        <v>115</v>
      </c>
      <c r="U10" s="158">
        <f t="shared" si="0"/>
        <v>71.94</v>
      </c>
      <c r="V10" s="229">
        <f t="shared" si="23"/>
        <v>71.316779999999994</v>
      </c>
      <c r="W10" s="234">
        <f t="shared" si="24"/>
        <v>9.563737094916E-2</v>
      </c>
      <c r="X10" s="230">
        <f t="shared" si="28"/>
        <v>1.4733765851932992E-2</v>
      </c>
      <c r="Y10" s="230">
        <f t="shared" si="29"/>
        <v>1.1586125874237305E-2</v>
      </c>
      <c r="Z10" s="228">
        <f t="shared" si="10"/>
        <v>1.7917894660781604</v>
      </c>
      <c r="AA10" s="229">
        <f t="shared" si="11"/>
        <v>23.524759693266088</v>
      </c>
      <c r="AB10" s="2">
        <f t="shared" si="30"/>
        <v>32.700527791584776</v>
      </c>
      <c r="AC10" s="158">
        <f t="shared" si="12"/>
        <v>26.258397137200163</v>
      </c>
      <c r="AD10" s="175">
        <f t="shared" si="13"/>
        <v>59.081393558700363</v>
      </c>
      <c r="AE10" s="175">
        <f t="shared" si="14"/>
        <v>72.599830230016238</v>
      </c>
      <c r="AF10" s="165">
        <f t="shared" si="25"/>
        <v>2.7648233763348928</v>
      </c>
      <c r="AG10" s="151"/>
      <c r="AH10" s="228">
        <f t="shared" si="15"/>
        <v>3.1944444444444442</v>
      </c>
      <c r="AI10" s="228">
        <f t="shared" si="16"/>
        <v>114.99999999999999</v>
      </c>
      <c r="AJ10" s="229">
        <f t="shared" si="17"/>
        <v>34366.848557833095</v>
      </c>
      <c r="AK10" s="229">
        <f t="shared" si="18"/>
        <v>74.580834543908622</v>
      </c>
      <c r="AL10" s="229">
        <f t="shared" si="19"/>
        <v>57.57002293498968</v>
      </c>
      <c r="AM10" s="229">
        <f t="shared" si="20"/>
        <v>74.542672348340403</v>
      </c>
      <c r="AN10" s="2">
        <f t="shared" si="31"/>
        <v>57.570022934989673</v>
      </c>
      <c r="AO10" s="3">
        <f t="shared" si="21"/>
        <v>26528.266568443243</v>
      </c>
      <c r="AP10" s="227">
        <f t="shared" si="26"/>
        <v>1.3509994319591821E-2</v>
      </c>
      <c r="AQ10" s="227">
        <f t="shared" si="32"/>
        <v>8.8403642193183071E-2</v>
      </c>
      <c r="AR10" s="231">
        <f t="shared" si="27"/>
        <v>8.1082222250831958E-7</v>
      </c>
      <c r="AS10" s="228">
        <f t="shared" si="33"/>
        <v>4.6159091926482446E-2</v>
      </c>
      <c r="AT10" s="232">
        <f t="shared" si="34"/>
        <v>-6.0149523715815869E-7</v>
      </c>
      <c r="AU10" s="165">
        <f t="shared" si="35"/>
        <v>6.2222965690674661E-2</v>
      </c>
      <c r="AX10" s="150"/>
      <c r="AY10" s="152"/>
    </row>
    <row r="11" spans="1:51" ht="13.95" customHeight="1" x14ac:dyDescent="0.3">
      <c r="A11" t="s">
        <v>231</v>
      </c>
      <c r="B11" s="176">
        <v>52</v>
      </c>
      <c r="C11" s="220">
        <f t="shared" si="1"/>
        <v>1.7777777777777777</v>
      </c>
      <c r="D11" s="73">
        <v>140</v>
      </c>
      <c r="E11" s="73">
        <v>2.02</v>
      </c>
      <c r="F11" s="73">
        <v>11.97</v>
      </c>
      <c r="G11" s="73">
        <v>7.13</v>
      </c>
      <c r="H11" s="73">
        <v>1750</v>
      </c>
      <c r="I11" s="78">
        <v>2210</v>
      </c>
      <c r="J11" s="61"/>
      <c r="K11" s="2">
        <f t="shared" si="2"/>
        <v>85.346100000000007</v>
      </c>
      <c r="L11" s="1">
        <f t="shared" si="3"/>
        <v>140</v>
      </c>
      <c r="M11" s="234">
        <f t="shared" si="4"/>
        <v>4.9416424226093039</v>
      </c>
      <c r="N11" s="3">
        <f t="shared" si="5"/>
        <v>571.42857142857144</v>
      </c>
      <c r="O11" s="3">
        <f t="shared" si="5"/>
        <v>452.48868778280547</v>
      </c>
      <c r="P11" s="3">
        <f t="shared" si="6"/>
        <v>34285.71428571429</v>
      </c>
      <c r="Q11" s="3">
        <f t="shared" si="22"/>
        <v>27149.321266968327</v>
      </c>
      <c r="R11" s="3">
        <f t="shared" si="7"/>
        <v>74.404761904761912</v>
      </c>
      <c r="S11" s="3">
        <f t="shared" si="8"/>
        <v>58.917797888386126</v>
      </c>
      <c r="T11" s="3">
        <f t="shared" si="9"/>
        <v>140</v>
      </c>
      <c r="U11" s="158">
        <f t="shared" si="0"/>
        <v>85.346100000000007</v>
      </c>
      <c r="V11" s="229">
        <f t="shared" si="23"/>
        <v>84.722880000000004</v>
      </c>
      <c r="W11" s="234">
        <f t="shared" si="24"/>
        <v>0.11361524598336001</v>
      </c>
      <c r="X11" s="230">
        <f t="shared" si="28"/>
        <v>1.7403962097217694E-2</v>
      </c>
      <c r="Y11" s="230">
        <f t="shared" si="29"/>
        <v>1.4256322119522007E-2</v>
      </c>
      <c r="Z11" s="228">
        <f t="shared" si="10"/>
        <v>1.8226817134866904</v>
      </c>
      <c r="AA11" s="229">
        <f t="shared" si="11"/>
        <v>24.13576017689001</v>
      </c>
      <c r="AB11" s="2">
        <f t="shared" si="30"/>
        <v>28.279863024660774</v>
      </c>
      <c r="AC11" s="158">
        <f t="shared" si="12"/>
        <v>26.483790338489342</v>
      </c>
      <c r="AD11" s="175">
        <f t="shared" si="13"/>
        <v>59.58852826160102</v>
      </c>
      <c r="AE11" s="175">
        <f t="shared" si="14"/>
        <v>78.184432555402111</v>
      </c>
      <c r="AF11" s="165">
        <f t="shared" si="25"/>
        <v>2.9521617395443336</v>
      </c>
      <c r="AH11" s="228">
        <f t="shared" si="15"/>
        <v>3.8888888888888888</v>
      </c>
      <c r="AI11" s="228">
        <f t="shared" si="16"/>
        <v>140</v>
      </c>
      <c r="AJ11" s="229">
        <f t="shared" si="17"/>
        <v>36897.120350916251</v>
      </c>
      <c r="AK11" s="229">
        <f t="shared" si="18"/>
        <v>80.071875761537001</v>
      </c>
      <c r="AL11" s="229">
        <f t="shared" si="19"/>
        <v>62.780604348346152</v>
      </c>
      <c r="AM11" s="229">
        <f t="shared" si="20"/>
        <v>80.022122760456739</v>
      </c>
      <c r="AN11" s="2">
        <f t="shared" si="31"/>
        <v>62.780604348346138</v>
      </c>
      <c r="AO11" s="3">
        <f t="shared" si="21"/>
        <v>28929.3024837179</v>
      </c>
      <c r="AP11" s="227">
        <f t="shared" si="26"/>
        <v>1.5627936689731323E-2</v>
      </c>
      <c r="AQ11" s="227">
        <f t="shared" si="32"/>
        <v>0.10979167191117979</v>
      </c>
      <c r="AR11" s="231">
        <f t="shared" si="27"/>
        <v>8.6326067714632297E-7</v>
      </c>
      <c r="AS11" s="228">
        <f t="shared" si="33"/>
        <v>4.3355174741096736E-2</v>
      </c>
      <c r="AT11" s="232">
        <f t="shared" si="34"/>
        <v>-6.0787261999602226E-7</v>
      </c>
      <c r="AU11" s="165">
        <f t="shared" si="35"/>
        <v>6.1570164987923351E-2</v>
      </c>
      <c r="AX11" s="127"/>
      <c r="AY11" s="96"/>
    </row>
    <row r="12" spans="1:51" ht="13.95" customHeight="1" x14ac:dyDescent="0.3">
      <c r="A12" t="s">
        <v>232</v>
      </c>
      <c r="B12" s="176">
        <v>55</v>
      </c>
      <c r="C12" s="220">
        <f t="shared" si="1"/>
        <v>1.8611111111111112</v>
      </c>
      <c r="D12" s="73">
        <v>155</v>
      </c>
      <c r="E12" s="73">
        <v>2.14</v>
      </c>
      <c r="F12" s="73">
        <v>11.91</v>
      </c>
      <c r="G12" s="73">
        <v>8.5</v>
      </c>
      <c r="H12" s="73">
        <v>1620</v>
      </c>
      <c r="I12" s="78">
        <v>2070</v>
      </c>
      <c r="J12" s="61"/>
      <c r="K12" s="2">
        <f t="shared" si="2"/>
        <v>101.235</v>
      </c>
      <c r="L12" s="1">
        <f t="shared" si="3"/>
        <v>155</v>
      </c>
      <c r="M12" s="234">
        <f t="shared" si="4"/>
        <v>5.0434251169192468</v>
      </c>
      <c r="N12" s="3">
        <f t="shared" si="5"/>
        <v>617.28395061728395</v>
      </c>
      <c r="O12" s="3">
        <f t="shared" si="5"/>
        <v>483.09178743961354</v>
      </c>
      <c r="P12" s="3">
        <f t="shared" si="6"/>
        <v>37037.037037037036</v>
      </c>
      <c r="Q12" s="3">
        <f t="shared" si="22"/>
        <v>28985.507246376812</v>
      </c>
      <c r="R12" s="3">
        <f t="shared" si="7"/>
        <v>80.375514403292172</v>
      </c>
      <c r="S12" s="3">
        <f t="shared" si="8"/>
        <v>62.902576489533011</v>
      </c>
      <c r="T12" s="3">
        <f t="shared" si="9"/>
        <v>155</v>
      </c>
      <c r="U12" s="158">
        <f t="shared" si="0"/>
        <v>101.235</v>
      </c>
      <c r="V12" s="229">
        <f t="shared" si="23"/>
        <v>100.61178</v>
      </c>
      <c r="W12" s="234">
        <f t="shared" si="24"/>
        <v>0.13492261043916001</v>
      </c>
      <c r="X12" s="230">
        <f t="shared" si="28"/>
        <v>1.9132565850714645E-2</v>
      </c>
      <c r="Y12" s="230">
        <f t="shared" si="29"/>
        <v>1.5984925873018956E-2</v>
      </c>
      <c r="Z12" s="228">
        <f t="shared" si="10"/>
        <v>2.297629183723529</v>
      </c>
      <c r="AA12" s="229">
        <f t="shared" si="11"/>
        <v>34.159746215144743</v>
      </c>
      <c r="AB12" s="2">
        <f t="shared" si="30"/>
        <v>33.743019919143322</v>
      </c>
      <c r="AC12" s="158">
        <f t="shared" si="12"/>
        <v>29.734777445493261</v>
      </c>
      <c r="AD12" s="175">
        <f t="shared" si="13"/>
        <v>66.903249252359842</v>
      </c>
      <c r="AE12" s="175">
        <f t="shared" si="14"/>
        <v>83.472268573641855</v>
      </c>
      <c r="AF12" s="165">
        <f t="shared" si="25"/>
        <v>2.8072269492063509</v>
      </c>
      <c r="AG12" s="151"/>
      <c r="AH12" s="228">
        <f t="shared" si="15"/>
        <v>4.3055555555555554</v>
      </c>
      <c r="AI12" s="228">
        <f t="shared" si="16"/>
        <v>155</v>
      </c>
      <c r="AJ12" s="229">
        <f t="shared" si="17"/>
        <v>38206.344565254083</v>
      </c>
      <c r="AK12" s="229">
        <f t="shared" si="18"/>
        <v>82.913074143346535</v>
      </c>
      <c r="AL12" s="229">
        <f t="shared" si="19"/>
        <v>65.476686000836324</v>
      </c>
      <c r="AM12" s="229">
        <f t="shared" si="20"/>
        <v>82.857323777365963</v>
      </c>
      <c r="AN12" s="2">
        <f t="shared" si="31"/>
        <v>65.476686000836324</v>
      </c>
      <c r="AO12" s="3">
        <f t="shared" si="21"/>
        <v>30171.656909185378</v>
      </c>
      <c r="AP12" s="227">
        <f t="shared" si="26"/>
        <v>1.677590001786302E-2</v>
      </c>
      <c r="AQ12" s="227">
        <f t="shared" si="32"/>
        <v>0.12203842659457859</v>
      </c>
      <c r="AR12" s="231">
        <f t="shared" si="27"/>
        <v>8.9039360996492541E-7</v>
      </c>
      <c r="AS12" s="228">
        <f t="shared" si="33"/>
        <v>4.2034014042700345E-2</v>
      </c>
      <c r="AT12" s="232">
        <f t="shared" si="34"/>
        <v>-6.9985760119216255E-7</v>
      </c>
      <c r="AU12" s="165">
        <f t="shared" si="35"/>
        <v>5.3477760963147561E-2</v>
      </c>
      <c r="AX12" s="127"/>
      <c r="AY12" s="96"/>
    </row>
    <row r="13" spans="1:51" ht="13.95" customHeight="1" thickBot="1" x14ac:dyDescent="0.35">
      <c r="A13" t="s">
        <v>233</v>
      </c>
      <c r="B13" t="s">
        <v>234</v>
      </c>
      <c r="C13" s="221">
        <f t="shared" si="1"/>
        <v>1.9722222222222223</v>
      </c>
      <c r="D13" s="80">
        <v>175</v>
      </c>
      <c r="E13" s="80">
        <v>2.67</v>
      </c>
      <c r="F13" s="80">
        <v>11.66</v>
      </c>
      <c r="G13" s="80">
        <v>13.84</v>
      </c>
      <c r="H13" s="80">
        <v>1360</v>
      </c>
      <c r="I13" s="81">
        <v>1680</v>
      </c>
      <c r="J13" s="61"/>
      <c r="K13" s="2">
        <f t="shared" si="2"/>
        <v>161.37440000000001</v>
      </c>
      <c r="L13" s="1">
        <f t="shared" si="3"/>
        <v>175</v>
      </c>
      <c r="M13" s="234">
        <f t="shared" si="4"/>
        <v>5.1647859739235145</v>
      </c>
      <c r="N13" s="3">
        <f t="shared" si="5"/>
        <v>735.2941176470589</v>
      </c>
      <c r="O13" s="3">
        <f t="shared" si="5"/>
        <v>595.2380952380953</v>
      </c>
      <c r="P13" s="3">
        <f t="shared" si="6"/>
        <v>44117.647058823532</v>
      </c>
      <c r="Q13" s="3">
        <f t="shared" si="22"/>
        <v>35714.285714285717</v>
      </c>
      <c r="R13" s="3">
        <f t="shared" si="7"/>
        <v>95.741421568627459</v>
      </c>
      <c r="S13" s="3">
        <f t="shared" si="8"/>
        <v>77.504960317460316</v>
      </c>
      <c r="T13" s="3">
        <f t="shared" si="9"/>
        <v>175</v>
      </c>
      <c r="U13" s="158">
        <f t="shared" si="0"/>
        <v>161.37440000000001</v>
      </c>
      <c r="V13" s="229">
        <f t="shared" si="23"/>
        <v>160.75118000000001</v>
      </c>
      <c r="W13" s="234">
        <f t="shared" si="24"/>
        <v>0.21557086890596003</v>
      </c>
      <c r="X13" s="230">
        <f t="shared" si="28"/>
        <v>2.5662705945866313E-2</v>
      </c>
      <c r="Y13" s="230">
        <f t="shared" si="29"/>
        <v>2.2515065968170624E-2</v>
      </c>
      <c r="Z13" s="163">
        <f>C33/0.224</f>
        <v>4.4249528005034611</v>
      </c>
      <c r="AA13" s="229">
        <f t="shared" si="11"/>
        <v>91.297248929319878</v>
      </c>
      <c r="AB13" s="2">
        <f>AA13/U13*100</f>
        <v>56.574803022858568</v>
      </c>
      <c r="AC13" s="158">
        <f t="shared" si="12"/>
        <v>41.264733453849395</v>
      </c>
      <c r="AD13" s="175">
        <f>AC13*1/1.6/1000*3600</f>
        <v>92.845650271161119</v>
      </c>
      <c r="AE13" s="175">
        <f t="shared" si="14"/>
        <v>102.84975949252301</v>
      </c>
      <c r="AF13" s="165">
        <f t="shared" si="25"/>
        <v>2.4924372674683695</v>
      </c>
      <c r="AG13" s="151"/>
      <c r="AH13" s="228">
        <f t="shared" si="15"/>
        <v>4.8611111111111107</v>
      </c>
      <c r="AI13" s="228">
        <f t="shared" si="16"/>
        <v>174.99999999999997</v>
      </c>
      <c r="AJ13" s="229">
        <f t="shared" si="17"/>
        <v>39767.40142015458</v>
      </c>
      <c r="AK13" s="229">
        <f t="shared" si="18"/>
        <v>86.300784331932675</v>
      </c>
      <c r="AL13" s="229">
        <f t="shared" si="19"/>
        <v>68.691365884464886</v>
      </c>
      <c r="AM13" s="229">
        <f t="shared" si="20"/>
        <v>86.237882992508105</v>
      </c>
      <c r="AN13" s="2">
        <f t="shared" si="31"/>
        <v>68.691365884464886</v>
      </c>
      <c r="AO13" s="3">
        <f t="shared" si="21"/>
        <v>31652.98139956142</v>
      </c>
      <c r="AP13" s="227">
        <f t="shared" si="26"/>
        <v>1.8191106739225062E-2</v>
      </c>
      <c r="AQ13" s="227">
        <f t="shared" si="32"/>
        <v>0.13774048819033555</v>
      </c>
      <c r="AR13" s="231">
        <f t="shared" si="27"/>
        <v>9.2274563210611111E-7</v>
      </c>
      <c r="AS13" s="228">
        <f t="shared" si="33"/>
        <v>4.0560275987838464E-2</v>
      </c>
      <c r="AT13" s="232">
        <f t="shared" si="34"/>
        <v>-1.0260916807848024E-6</v>
      </c>
      <c r="AU13" s="165">
        <f t="shared" si="35"/>
        <v>3.6475120309103923E-2</v>
      </c>
      <c r="AX13" s="127"/>
      <c r="AY13" s="96"/>
    </row>
    <row r="14" spans="1:51" ht="13.95" customHeight="1" x14ac:dyDescent="0.3">
      <c r="AE14" s="45"/>
      <c r="AF14" s="30"/>
      <c r="AV14" s="146"/>
      <c r="AW14" s="95"/>
      <c r="AX14" s="128"/>
      <c r="AY14" s="96"/>
    </row>
    <row r="15" spans="1:51" x14ac:dyDescent="0.3">
      <c r="A15" t="s">
        <v>235</v>
      </c>
      <c r="AE15" s="194"/>
      <c r="AF15" s="30"/>
    </row>
    <row r="16" spans="1:51" ht="13.95" customHeight="1" x14ac:dyDescent="0.3">
      <c r="A16">
        <v>1</v>
      </c>
      <c r="C16" t="s">
        <v>236</v>
      </c>
      <c r="I16" s="3" t="s">
        <v>28</v>
      </c>
      <c r="J16" s="11" t="s">
        <v>29</v>
      </c>
      <c r="K16" s="12"/>
      <c r="L16" s="12"/>
      <c r="AE16" s="45"/>
      <c r="AF16" s="30"/>
    </row>
    <row r="17" spans="1:48" ht="13.95" customHeight="1" x14ac:dyDescent="0.3">
      <c r="A17">
        <v>2</v>
      </c>
      <c r="C17" t="s">
        <v>237</v>
      </c>
      <c r="I17" s="3"/>
      <c r="J17" s="13" t="s">
        <v>277</v>
      </c>
      <c r="K17" s="14"/>
      <c r="L17" s="14"/>
      <c r="AE17" s="149"/>
      <c r="AF17" s="30"/>
    </row>
    <row r="18" spans="1:48" ht="13.95" customHeight="1" x14ac:dyDescent="0.3">
      <c r="A18">
        <v>3</v>
      </c>
      <c r="C18" t="s">
        <v>239</v>
      </c>
      <c r="I18" s="3"/>
      <c r="J18" s="15" t="s">
        <v>275</v>
      </c>
      <c r="K18" s="16"/>
      <c r="L18" s="16"/>
      <c r="AE18" s="149"/>
      <c r="AF18" s="30"/>
    </row>
    <row r="19" spans="1:48" ht="13.95" customHeight="1" x14ac:dyDescent="0.3">
      <c r="A19">
        <v>4</v>
      </c>
      <c r="C19" t="s">
        <v>238</v>
      </c>
      <c r="J19" s="288" t="s">
        <v>298</v>
      </c>
      <c r="K19" s="287"/>
      <c r="L19" s="287"/>
      <c r="M19" s="287"/>
      <c r="N19" s="287"/>
      <c r="O19" s="289"/>
      <c r="AE19" s="149"/>
      <c r="AF19" s="30"/>
      <c r="AN19" s="45"/>
    </row>
    <row r="20" spans="1:48" ht="13.95" customHeight="1" x14ac:dyDescent="0.3">
      <c r="A20">
        <v>5</v>
      </c>
      <c r="C20" t="s">
        <v>240</v>
      </c>
      <c r="O20" s="188"/>
      <c r="AE20" s="149"/>
      <c r="AF20" s="30"/>
      <c r="AN20" s="45"/>
      <c r="AO20" s="5"/>
      <c r="AU20" s="5"/>
      <c r="AV20" s="5"/>
    </row>
    <row r="21" spans="1:48" ht="13.95" customHeight="1" thickBot="1" x14ac:dyDescent="0.35">
      <c r="A21">
        <v>6</v>
      </c>
      <c r="C21" t="s">
        <v>241</v>
      </c>
      <c r="O21" s="188"/>
      <c r="AN21" s="45"/>
      <c r="AO21" s="5"/>
      <c r="AV21" s="5"/>
    </row>
    <row r="22" spans="1:48" ht="13.95" customHeight="1" x14ac:dyDescent="0.3">
      <c r="A22">
        <v>7</v>
      </c>
      <c r="C22" t="s">
        <v>243</v>
      </c>
      <c r="O22" s="188"/>
      <c r="P22" s="214" t="s">
        <v>270</v>
      </c>
      <c r="Q22" s="64"/>
      <c r="R22" s="64"/>
      <c r="S22" s="64"/>
      <c r="T22" s="29"/>
      <c r="AN22" s="45"/>
      <c r="AO22" s="5"/>
      <c r="AV22" s="5"/>
    </row>
    <row r="23" spans="1:48" ht="13.95" customHeight="1" x14ac:dyDescent="0.3">
      <c r="A23" s="45">
        <v>8</v>
      </c>
      <c r="B23" s="45"/>
      <c r="C23" s="45" t="s">
        <v>276</v>
      </c>
      <c r="D23" s="61"/>
      <c r="E23" s="61"/>
      <c r="F23" s="61"/>
      <c r="G23" s="61"/>
      <c r="O23" s="188"/>
      <c r="P23" s="268" t="s">
        <v>15</v>
      </c>
      <c r="Q23" s="269">
        <f>C45</f>
        <v>5</v>
      </c>
      <c r="R23" s="45"/>
      <c r="S23" s="30"/>
      <c r="T23" s="31" t="s">
        <v>265</v>
      </c>
      <c r="AN23" s="45"/>
      <c r="AO23" s="5"/>
      <c r="AV23" s="5"/>
    </row>
    <row r="24" spans="1:48" ht="13.95" customHeight="1" thickBot="1" x14ac:dyDescent="0.35">
      <c r="H24" s="61"/>
      <c r="I24" s="61"/>
      <c r="J24" s="61"/>
      <c r="K24" s="187"/>
      <c r="L24" s="61"/>
      <c r="M24" s="61"/>
      <c r="N24" s="188"/>
      <c r="O24" s="188"/>
      <c r="P24" s="268" t="s">
        <v>17</v>
      </c>
      <c r="Q24" s="269">
        <f>C37</f>
        <v>5</v>
      </c>
      <c r="R24" s="30"/>
      <c r="S24" s="30"/>
      <c r="T24" s="31" t="s">
        <v>265</v>
      </c>
      <c r="AN24" s="45"/>
      <c r="AO24" s="5"/>
      <c r="AV24" s="5"/>
    </row>
    <row r="25" spans="1:48" ht="13.95" customHeight="1" x14ac:dyDescent="0.3">
      <c r="A25" t="s">
        <v>32</v>
      </c>
      <c r="B25" s="17" t="s">
        <v>3</v>
      </c>
      <c r="C25" s="18">
        <v>1</v>
      </c>
      <c r="D25"/>
      <c r="F25"/>
      <c r="G25" s="61"/>
      <c r="I25" s="17" t="s">
        <v>134</v>
      </c>
      <c r="J25" s="28"/>
      <c r="K25" s="28"/>
      <c r="L25" s="29"/>
      <c r="M25" s="61"/>
      <c r="N25" s="188"/>
      <c r="O25" s="188"/>
      <c r="P25" s="268" t="s">
        <v>16</v>
      </c>
      <c r="Q25" s="269">
        <f>C36</f>
        <v>0</v>
      </c>
      <c r="R25" s="30"/>
      <c r="S25" s="30"/>
      <c r="T25" s="31" t="s">
        <v>265</v>
      </c>
      <c r="AN25" s="45"/>
      <c r="AO25" s="5"/>
      <c r="AV25" s="5"/>
    </row>
    <row r="26" spans="1:48" ht="13.95" customHeight="1" x14ac:dyDescent="0.3">
      <c r="A26" s="189"/>
      <c r="B26" s="19" t="s">
        <v>4</v>
      </c>
      <c r="C26" s="20">
        <v>4800</v>
      </c>
      <c r="D26" t="s">
        <v>77</v>
      </c>
      <c r="F26"/>
      <c r="G26" s="61"/>
      <c r="I26" s="19" t="s">
        <v>128</v>
      </c>
      <c r="J26" s="208">
        <v>25</v>
      </c>
      <c r="K26" s="30" t="s">
        <v>93</v>
      </c>
      <c r="L26" s="31"/>
      <c r="M26" s="61"/>
      <c r="N26" s="188"/>
      <c r="O26" s="188"/>
      <c r="P26" s="268" t="s">
        <v>14</v>
      </c>
      <c r="Q26" s="269">
        <f>C44</f>
        <v>0</v>
      </c>
      <c r="R26" s="45"/>
      <c r="S26" s="30"/>
      <c r="T26" s="31" t="s">
        <v>265</v>
      </c>
      <c r="AN26" s="45"/>
      <c r="AO26" s="5"/>
      <c r="AP26" s="5"/>
    </row>
    <row r="27" spans="1:48" ht="13.95" customHeight="1" x14ac:dyDescent="0.3">
      <c r="A27" s="189"/>
      <c r="B27" s="19" t="s">
        <v>5</v>
      </c>
      <c r="C27" s="20">
        <v>12</v>
      </c>
      <c r="D27"/>
      <c r="F27"/>
      <c r="G27" s="61"/>
      <c r="I27" s="19" t="s">
        <v>144</v>
      </c>
      <c r="J27" s="208">
        <v>2.1797</v>
      </c>
      <c r="K27" s="30" t="s">
        <v>94</v>
      </c>
      <c r="L27" s="31"/>
      <c r="M27" s="61"/>
      <c r="N27" s="188"/>
      <c r="O27" s="188"/>
      <c r="P27" s="268" t="s">
        <v>177</v>
      </c>
      <c r="Q27" s="270">
        <f>$C$42</f>
        <v>1.2250000000000001</v>
      </c>
      <c r="R27" s="30"/>
      <c r="S27" s="30"/>
      <c r="T27" s="31" t="s">
        <v>161</v>
      </c>
      <c r="AN27" s="45"/>
      <c r="AO27" s="5"/>
      <c r="AP27" s="5"/>
    </row>
    <row r="28" spans="1:48" ht="13.95" customHeight="1" x14ac:dyDescent="0.3">
      <c r="A28" s="189"/>
      <c r="B28" s="57" t="s">
        <v>69</v>
      </c>
      <c r="C28" s="20">
        <v>3.9899999999999998E-2</v>
      </c>
      <c r="D28" t="s">
        <v>76</v>
      </c>
      <c r="F28"/>
      <c r="G28" s="6"/>
      <c r="I28" s="19" t="s">
        <v>129</v>
      </c>
      <c r="J28" s="44">
        <f>($J$26/25.4)^2*$J$27/1000*2.2/3</f>
        <v>1.5484983053299442E-3</v>
      </c>
      <c r="K28" s="30" t="s">
        <v>96</v>
      </c>
      <c r="L28" s="177" t="s">
        <v>146</v>
      </c>
      <c r="N28" s="3"/>
      <c r="O28" s="3"/>
      <c r="P28" s="215"/>
      <c r="Q28" s="213"/>
      <c r="R28" s="213"/>
      <c r="S28" s="213"/>
      <c r="T28" s="216"/>
      <c r="AN28" s="45"/>
      <c r="AO28" s="5"/>
      <c r="AP28" s="5"/>
      <c r="AQ28" s="5"/>
      <c r="AR28" s="5"/>
      <c r="AS28" s="151"/>
      <c r="AT28" s="153"/>
      <c r="AU28" s="5"/>
    </row>
    <row r="29" spans="1:48" ht="13.95" customHeight="1" x14ac:dyDescent="0.3">
      <c r="A29" s="189"/>
      <c r="B29" s="57" t="s">
        <v>70</v>
      </c>
      <c r="C29" s="129">
        <v>4.1999999999999996E-6</v>
      </c>
      <c r="D29" t="s">
        <v>75</v>
      </c>
      <c r="F29"/>
      <c r="G29" s="6"/>
      <c r="I29" s="19" t="s">
        <v>141</v>
      </c>
      <c r="J29" s="210">
        <f>3/8/2*25.4</f>
        <v>4.7624999999999993</v>
      </c>
      <c r="K29" s="30" t="s">
        <v>93</v>
      </c>
      <c r="L29" s="31" t="s">
        <v>142</v>
      </c>
      <c r="N29" s="3"/>
      <c r="O29" s="3"/>
      <c r="P29" s="217" t="s">
        <v>271</v>
      </c>
      <c r="Q29" s="213"/>
      <c r="R29" s="213"/>
      <c r="S29" s="213"/>
      <c r="T29" s="216"/>
      <c r="AN29" s="45"/>
      <c r="AO29" s="5"/>
      <c r="AP29" s="5"/>
      <c r="AQ29" s="5"/>
      <c r="AR29" s="5"/>
      <c r="AS29" s="151"/>
      <c r="AT29" s="153"/>
      <c r="AU29" s="5"/>
    </row>
    <row r="30" spans="1:48" ht="13.95" customHeight="1" x14ac:dyDescent="0.3">
      <c r="A30" s="189"/>
      <c r="B30" s="19" t="s">
        <v>255</v>
      </c>
      <c r="C30" s="20">
        <v>240</v>
      </c>
      <c r="D30" t="s">
        <v>256</v>
      </c>
      <c r="F30"/>
      <c r="G30" s="6"/>
      <c r="I30" s="19" t="s">
        <v>143</v>
      </c>
      <c r="J30" s="210">
        <f>3/4*25.4</f>
        <v>19.049999999999997</v>
      </c>
      <c r="K30" s="30" t="s">
        <v>93</v>
      </c>
      <c r="L30" s="31" t="s">
        <v>142</v>
      </c>
      <c r="N30" s="3"/>
      <c r="O30" s="3"/>
      <c r="P30" s="268" t="s">
        <v>27</v>
      </c>
      <c r="Q30" s="269">
        <f>$C$26*$C$27/$B$49/100</f>
        <v>460.8</v>
      </c>
      <c r="R30" s="30"/>
      <c r="S30" s="30"/>
      <c r="T30" s="31" t="s">
        <v>266</v>
      </c>
      <c r="AN30" s="45"/>
      <c r="AO30" s="5"/>
    </row>
    <row r="31" spans="1:48" x14ac:dyDescent="0.3">
      <c r="A31" s="189"/>
      <c r="B31" s="57" t="s">
        <v>71</v>
      </c>
      <c r="C31" s="130">
        <f>C26*2*PI()/60</f>
        <v>502.6548245743669</v>
      </c>
      <c r="D31" t="s">
        <v>73</v>
      </c>
      <c r="F31"/>
      <c r="G31" s="6"/>
      <c r="I31" s="19" t="s">
        <v>145</v>
      </c>
      <c r="J31" s="44">
        <f>PI()*($J$29/25.4)^2/4*3/4*0.3</f>
        <v>6.2126221909368446E-3</v>
      </c>
      <c r="K31" s="30" t="s">
        <v>148</v>
      </c>
      <c r="L31" s="31" t="s">
        <v>142</v>
      </c>
      <c r="N31" s="3"/>
      <c r="O31" s="3"/>
      <c r="P31" s="268" t="s">
        <v>18</v>
      </c>
      <c r="Q31" s="269">
        <f>C47</f>
        <v>180</v>
      </c>
      <c r="R31" s="30"/>
      <c r="S31" s="30"/>
      <c r="T31" s="31" t="s">
        <v>175</v>
      </c>
    </row>
    <row r="32" spans="1:48" ht="13.95" customHeight="1" x14ac:dyDescent="0.3">
      <c r="A32" s="189"/>
      <c r="B32" s="57" t="s">
        <v>72</v>
      </c>
      <c r="C32" s="132">
        <f>7/C31</f>
        <v>1.3926057520540842E-2</v>
      </c>
      <c r="D32" t="s">
        <v>74</v>
      </c>
      <c r="F32"/>
      <c r="G32" s="6"/>
      <c r="I32" s="19" t="s">
        <v>135</v>
      </c>
      <c r="J32" s="44">
        <f>($J$29/25.4)^2*$J$31/2</f>
        <v>1.0920624945006168E-4</v>
      </c>
      <c r="K32" s="30" t="s">
        <v>96</v>
      </c>
      <c r="L32" s="31" t="s">
        <v>147</v>
      </c>
      <c r="N32" s="3"/>
      <c r="O32" s="3"/>
      <c r="P32" s="268" t="s">
        <v>13</v>
      </c>
      <c r="Q32" s="269">
        <f>C46</f>
        <v>0</v>
      </c>
      <c r="R32" s="30"/>
      <c r="S32" s="30"/>
      <c r="T32" s="31" t="s">
        <v>175</v>
      </c>
    </row>
    <row r="33" spans="1:50" ht="13.95" customHeight="1" thickBot="1" x14ac:dyDescent="0.35">
      <c r="B33" s="131" t="s">
        <v>257</v>
      </c>
      <c r="C33" s="204">
        <f>450/454</f>
        <v>0.99118942731277537</v>
      </c>
      <c r="D33" s="6" t="s">
        <v>155</v>
      </c>
      <c r="F33" s="6"/>
      <c r="G33" s="6"/>
      <c r="I33" s="19" t="s">
        <v>95</v>
      </c>
      <c r="J33" s="44">
        <f>$J$28+$J$32</f>
        <v>1.6577045547800059E-3</v>
      </c>
      <c r="K33" s="30" t="s">
        <v>96</v>
      </c>
      <c r="L33" s="31"/>
      <c r="N33" s="3"/>
      <c r="O33" s="3"/>
      <c r="P33" s="268" t="s">
        <v>178</v>
      </c>
      <c r="Q33" s="270">
        <f>(C39^2-C40^2)*PI()/4/1000^2</f>
        <v>2.1213604393365078E-3</v>
      </c>
      <c r="R33" s="30"/>
      <c r="S33" s="30"/>
      <c r="T33" s="31" t="s">
        <v>264</v>
      </c>
    </row>
    <row r="34" spans="1:50" ht="15" customHeight="1" thickBot="1" x14ac:dyDescent="0.35">
      <c r="D34"/>
      <c r="F34" s="6"/>
      <c r="G34" s="6"/>
      <c r="I34" s="19" t="s">
        <v>95</v>
      </c>
      <c r="J34" s="44">
        <f>$J$33/144</f>
        <v>1.1511837185972264E-5</v>
      </c>
      <c r="K34" s="30" t="s">
        <v>97</v>
      </c>
      <c r="L34" s="31"/>
      <c r="N34" s="3"/>
      <c r="O34" s="3"/>
      <c r="P34" s="268" t="s">
        <v>183</v>
      </c>
      <c r="Q34" s="271">
        <f>1/1.3556</f>
        <v>0.73768073177928595</v>
      </c>
      <c r="R34" s="30"/>
      <c r="S34" s="30"/>
      <c r="T34" s="31" t="s">
        <v>269</v>
      </c>
    </row>
    <row r="35" spans="1:50" ht="15" customHeight="1" thickBot="1" x14ac:dyDescent="0.35">
      <c r="A35" t="s">
        <v>33</v>
      </c>
      <c r="B35" s="17"/>
      <c r="C35" s="222" t="s">
        <v>22</v>
      </c>
      <c r="D35"/>
      <c r="F35" s="6"/>
      <c r="G35" s="6"/>
      <c r="I35" s="21" t="s">
        <v>95</v>
      </c>
      <c r="J35" s="108">
        <f>$J$34/2048.5*6.66</f>
        <v>3.7426817504796325E-8</v>
      </c>
      <c r="K35" s="32" t="s">
        <v>98</v>
      </c>
      <c r="L35" s="33"/>
      <c r="N35" s="3"/>
      <c r="O35" s="3"/>
      <c r="P35" s="268" t="s">
        <v>184</v>
      </c>
      <c r="Q35" s="272">
        <f>$J$34/2048.5*6.66</f>
        <v>3.7426817504796325E-8</v>
      </c>
      <c r="R35" s="30"/>
      <c r="S35" s="30"/>
      <c r="T35" s="31" t="s">
        <v>80</v>
      </c>
    </row>
    <row r="36" spans="1:50" ht="15" customHeight="1" x14ac:dyDescent="0.3">
      <c r="B36" s="24" t="s">
        <v>16</v>
      </c>
      <c r="C36" s="203">
        <v>0</v>
      </c>
      <c r="D36"/>
      <c r="F36" s="6"/>
      <c r="G36" s="6"/>
      <c r="I36" s="30"/>
      <c r="J36" s="45"/>
      <c r="K36" s="30"/>
      <c r="L36" s="30"/>
      <c r="N36" s="3"/>
      <c r="O36" s="3"/>
      <c r="P36" s="268" t="s">
        <v>199</v>
      </c>
      <c r="Q36" s="270">
        <f>C39/1000</f>
        <v>5.5E-2</v>
      </c>
      <c r="R36" s="30"/>
      <c r="S36" s="30"/>
      <c r="T36" s="31" t="s">
        <v>262</v>
      </c>
    </row>
    <row r="37" spans="1:50" ht="15" thickBot="1" x14ac:dyDescent="0.35">
      <c r="B37" s="26" t="s">
        <v>17</v>
      </c>
      <c r="C37" s="200">
        <v>5</v>
      </c>
      <c r="I37" s="208" t="s">
        <v>291</v>
      </c>
      <c r="J37" s="208"/>
      <c r="K37" s="208"/>
      <c r="L37" s="208"/>
      <c r="N37" s="3"/>
      <c r="O37" s="3"/>
      <c r="P37" s="268" t="s">
        <v>218</v>
      </c>
      <c r="Q37" s="271">
        <f>$Z$13</f>
        <v>4.4249528005034611</v>
      </c>
      <c r="R37" s="30"/>
      <c r="S37" s="30"/>
      <c r="T37" s="31" t="s">
        <v>158</v>
      </c>
      <c r="AI37" s="5"/>
    </row>
    <row r="38" spans="1:50" ht="43.8" thickBot="1" x14ac:dyDescent="0.35">
      <c r="I38" s="193" t="s">
        <v>100</v>
      </c>
      <c r="J38" s="236" t="s">
        <v>295</v>
      </c>
      <c r="K38" s="263" t="s">
        <v>300</v>
      </c>
      <c r="L38" s="263" t="s">
        <v>273</v>
      </c>
      <c r="M38" s="264" t="s">
        <v>274</v>
      </c>
      <c r="P38" s="215"/>
      <c r="Q38" s="213"/>
      <c r="R38" s="213"/>
      <c r="S38" s="213"/>
      <c r="T38" s="216"/>
      <c r="AI38" s="5"/>
    </row>
    <row r="39" spans="1:50" ht="18" x14ac:dyDescent="0.35">
      <c r="A39" s="3" t="s">
        <v>246</v>
      </c>
      <c r="B39" s="17" t="s">
        <v>247</v>
      </c>
      <c r="C39" s="199">
        <v>55</v>
      </c>
      <c r="D39" t="s">
        <v>93</v>
      </c>
      <c r="E39"/>
      <c r="I39" s="248">
        <f>(K39-K41)/(K40-K41)*(I40-I41)+I41</f>
        <v>73.428571428571431</v>
      </c>
      <c r="J39" s="253">
        <f t="shared" ref="J39:J44" si="36">(I39*$Q$30*$R$43+$Q$43)/$Q$30</f>
        <v>91.219531068171435</v>
      </c>
      <c r="K39" s="242">
        <v>0</v>
      </c>
      <c r="L39" s="213"/>
      <c r="M39" s="216"/>
      <c r="P39" s="226" t="s">
        <v>290</v>
      </c>
      <c r="Q39" s="58"/>
      <c r="R39" s="58"/>
      <c r="S39" s="58"/>
      <c r="T39" s="25"/>
      <c r="AI39" s="5"/>
    </row>
    <row r="40" spans="1:50" ht="15" thickBot="1" x14ac:dyDescent="0.35">
      <c r="B40" s="21" t="s">
        <v>248</v>
      </c>
      <c r="C40" s="200">
        <v>18</v>
      </c>
      <c r="D40" t="s">
        <v>93</v>
      </c>
      <c r="E40"/>
      <c r="I40" s="241">
        <v>62</v>
      </c>
      <c r="J40" s="253">
        <f t="shared" si="36"/>
        <v>79.201238778626802</v>
      </c>
      <c r="K40" s="243">
        <v>0.04</v>
      </c>
      <c r="L40" s="249"/>
      <c r="M40" s="250"/>
      <c r="P40" s="65" t="s">
        <v>121</v>
      </c>
      <c r="Q40" s="205">
        <f>INDEX(LINEST($Q$4:$Q$13,$E$4:$E$13^{1,2},FALSE,FALSE),3)</f>
        <v>0</v>
      </c>
      <c r="R40" s="67">
        <f>INDEX(LINEST($Q$4:$Q$13,$E$4:$E$13^{1,2},FALSE,FALSE),2)</f>
        <v>15137.782899163416</v>
      </c>
      <c r="S40" s="67">
        <f>INDEX(LINEST($Q$4:$Q$13,$E$4:$E$13^{1,2},FALSE,FALSE),1)</f>
        <v>-814.34908686639915</v>
      </c>
      <c r="T40" s="31" t="s">
        <v>267</v>
      </c>
      <c r="AI40" s="5"/>
    </row>
    <row r="41" spans="1:50" ht="15" thickBot="1" x14ac:dyDescent="0.35">
      <c r="B41" s="30"/>
      <c r="C41" s="201"/>
      <c r="D41"/>
      <c r="E41"/>
      <c r="H41" s="10"/>
      <c r="I41" s="241">
        <v>48</v>
      </c>
      <c r="J41" s="253">
        <f t="shared" si="36"/>
        <v>64.478830723934621</v>
      </c>
      <c r="K41" s="243">
        <v>8.8999999999999996E-2</v>
      </c>
      <c r="L41" s="251">
        <f>$Q$35/K41</f>
        <v>4.2052603937973403E-7</v>
      </c>
      <c r="M41" s="252">
        <f>-L41/$Q$34</f>
        <v>-5.7006509898316742E-7</v>
      </c>
      <c r="N41" s="265" t="s">
        <v>292</v>
      </c>
      <c r="P41" s="65" t="s">
        <v>21</v>
      </c>
      <c r="Q41" s="205">
        <f>INDEX(LINEST($P$4:$P$13,$M$4:$M$13),2)</f>
        <v>-26666.90654129746</v>
      </c>
      <c r="R41" s="67">
        <f>INDEX(LINEST($P$4:$P$13,$M$4:$M$13),1)</f>
        <v>12862.935327208561</v>
      </c>
      <c r="S41" s="30"/>
      <c r="T41" s="31" t="s">
        <v>267</v>
      </c>
      <c r="AI41" s="5"/>
      <c r="AW41" s="151"/>
      <c r="AX41" s="164"/>
    </row>
    <row r="42" spans="1:50" ht="15" thickBot="1" x14ac:dyDescent="0.35">
      <c r="A42" s="10" t="s">
        <v>249</v>
      </c>
      <c r="B42" s="197" t="s">
        <v>250</v>
      </c>
      <c r="C42" s="202">
        <v>1.2250000000000001</v>
      </c>
      <c r="D42" t="s">
        <v>161</v>
      </c>
      <c r="E42" t="s">
        <v>169</v>
      </c>
      <c r="G42" s="6"/>
      <c r="I42" s="241">
        <v>25</v>
      </c>
      <c r="J42" s="253">
        <f t="shared" si="36"/>
        <v>40.292017491226026</v>
      </c>
      <c r="K42" s="243">
        <v>0.28100000000000003</v>
      </c>
      <c r="L42" s="61"/>
      <c r="M42" s="250"/>
      <c r="P42" s="65" t="s">
        <v>122</v>
      </c>
      <c r="Q42" s="205">
        <f>INDEX(LINEST($Q$4:$Q$13,$P$4:$P$13),2)</f>
        <v>-6083.2646938232028</v>
      </c>
      <c r="R42" s="69">
        <f>INDEX(LINEST($Q$4:$Q$13,$P$4:$P$13),1)</f>
        <v>0.9489241123575014</v>
      </c>
      <c r="S42" s="30"/>
      <c r="T42" s="31" t="s">
        <v>267</v>
      </c>
      <c r="AI42" s="5"/>
    </row>
    <row r="43" spans="1:50" ht="15" thickBot="1" x14ac:dyDescent="0.35">
      <c r="C43" s="198"/>
      <c r="D43"/>
      <c r="E43"/>
      <c r="G43" s="6"/>
      <c r="I43" s="241">
        <v>20</v>
      </c>
      <c r="J43" s="253">
        <f t="shared" si="36"/>
        <v>35.034014614550259</v>
      </c>
      <c r="K43" s="243">
        <v>0.38600000000000001</v>
      </c>
      <c r="L43" s="61"/>
      <c r="M43" s="250"/>
      <c r="P43" s="65" t="s">
        <v>123</v>
      </c>
      <c r="Q43" s="205">
        <f>INDEX(LINEST($P$4:$P$13,$Q$4:$Q$13),2)</f>
        <v>6452.1230320959621</v>
      </c>
      <c r="R43" s="69">
        <f>INDEX(LINEST($P$4:$P$13,$Q$4:$Q$13),1)</f>
        <v>1.0516005753351558</v>
      </c>
      <c r="S43" s="30"/>
      <c r="T43" s="31" t="s">
        <v>267</v>
      </c>
      <c r="AI43" s="5"/>
    </row>
    <row r="44" spans="1:50" ht="15" thickBot="1" x14ac:dyDescent="0.35">
      <c r="A44" s="188" t="s">
        <v>251</v>
      </c>
      <c r="B44" s="193" t="s">
        <v>252</v>
      </c>
      <c r="C44" s="199">
        <v>0</v>
      </c>
      <c r="D44" s="30" t="s">
        <v>258</v>
      </c>
      <c r="E44"/>
      <c r="F44" s="6"/>
      <c r="I44" s="254">
        <f>(K44-K42)/(K43-K42)*(I43-I42)+I42</f>
        <v>14.571428571428571</v>
      </c>
      <c r="J44" s="257">
        <f t="shared" si="36"/>
        <v>29.325325777016552</v>
      </c>
      <c r="K44" s="246">
        <v>0.5</v>
      </c>
      <c r="L44" s="255"/>
      <c r="M44" s="256"/>
      <c r="P44" s="65" t="s">
        <v>180</v>
      </c>
      <c r="Q44" s="206">
        <f>AG9</f>
        <v>-1.1580832516288915</v>
      </c>
      <c r="R44" s="30"/>
      <c r="S44" s="30"/>
      <c r="T44" s="31" t="s">
        <v>261</v>
      </c>
      <c r="U44" s="5"/>
      <c r="AI44" s="5"/>
      <c r="AJ44" s="5"/>
      <c r="AK44" s="151"/>
    </row>
    <row r="45" spans="1:50" x14ac:dyDescent="0.3">
      <c r="A45" s="30"/>
      <c r="B45" s="57" t="s">
        <v>253</v>
      </c>
      <c r="C45" s="203">
        <v>5</v>
      </c>
      <c r="D45" s="45" t="s">
        <v>258</v>
      </c>
      <c r="E45"/>
      <c r="F45" s="6"/>
      <c r="P45" s="65" t="s">
        <v>182</v>
      </c>
      <c r="Q45" s="207">
        <f>AF9</f>
        <v>3.1068558824015717</v>
      </c>
      <c r="R45" s="30"/>
      <c r="S45" s="30"/>
      <c r="T45" s="31" t="s">
        <v>261</v>
      </c>
      <c r="AI45" s="5"/>
      <c r="AJ45" s="5"/>
      <c r="AK45" s="151"/>
      <c r="AX45" s="164"/>
    </row>
    <row r="46" spans="1:50" ht="15" thickBot="1" x14ac:dyDescent="0.35">
      <c r="A46" s="188"/>
      <c r="B46" s="57" t="s">
        <v>252</v>
      </c>
      <c r="C46" s="203">
        <v>0</v>
      </c>
      <c r="D46" s="45" t="s">
        <v>254</v>
      </c>
      <c r="E46"/>
      <c r="H46" s="6"/>
      <c r="I46" s="6"/>
      <c r="J46" s="6"/>
      <c r="K46" s="9"/>
      <c r="L46" s="6"/>
      <c r="M46" s="6"/>
      <c r="N46" s="10"/>
      <c r="O46" s="10"/>
      <c r="P46" s="218" t="s">
        <v>211</v>
      </c>
      <c r="Q46" s="219">
        <v>5</v>
      </c>
      <c r="R46" s="32"/>
      <c r="S46" s="32"/>
      <c r="T46" s="33" t="s">
        <v>263</v>
      </c>
      <c r="W46" s="45"/>
      <c r="X46" s="195"/>
      <c r="Y46" s="45"/>
      <c r="AI46" s="5"/>
      <c r="AJ46" s="5"/>
      <c r="AK46" s="151"/>
    </row>
    <row r="47" spans="1:50" ht="15" thickBot="1" x14ac:dyDescent="0.35">
      <c r="A47" s="188"/>
      <c r="B47" s="131" t="s">
        <v>253</v>
      </c>
      <c r="C47" s="200">
        <v>180</v>
      </c>
      <c r="D47" s="45" t="s">
        <v>254</v>
      </c>
      <c r="E47"/>
      <c r="H47" s="6"/>
      <c r="I47" s="212" t="s">
        <v>92</v>
      </c>
      <c r="J47" s="211">
        <f>INDEX(LINEST($Y$3:$Y$13,$P$3:$P$13^{1,2}),3)</f>
        <v>-2.1167991540699382E-3</v>
      </c>
      <c r="K47" s="180">
        <f>INDEX(LINEST($Y$3:$Y$13,$P$3:$P$13^{1,2}),2)</f>
        <v>9.8588685353350388E-8</v>
      </c>
      <c r="L47" s="180">
        <f>INDEX(LINEST($Y$3:$Y$13,$P$3:$P$13^{1,2}),1)</f>
        <v>1.0362217762801424E-11</v>
      </c>
      <c r="M47" s="44" t="s">
        <v>268</v>
      </c>
      <c r="N47" s="10"/>
      <c r="O47" s="10"/>
      <c r="U47" s="10"/>
      <c r="V47" s="3"/>
      <c r="W47" s="45"/>
      <c r="X47" s="61"/>
      <c r="Y47" s="45"/>
      <c r="AX47" s="164"/>
    </row>
    <row r="48" spans="1:50" ht="15" thickBot="1" x14ac:dyDescent="0.35">
      <c r="Q48" s="61"/>
      <c r="R48" s="213"/>
      <c r="T48" s="213"/>
      <c r="U48" s="188"/>
      <c r="V48" s="30"/>
    </row>
    <row r="49" spans="1:45" ht="15" thickBot="1" x14ac:dyDescent="0.35">
      <c r="A49" s="3" t="s">
        <v>244</v>
      </c>
      <c r="B49" s="209">
        <v>1.25</v>
      </c>
      <c r="C49" s="45" t="s">
        <v>245</v>
      </c>
      <c r="D49" s="5"/>
      <c r="E49" s="192">
        <f>C30</f>
        <v>240</v>
      </c>
      <c r="F49" s="192" t="s">
        <v>156</v>
      </c>
      <c r="I49" s="176" t="s">
        <v>284</v>
      </c>
      <c r="M49" s="237" t="s">
        <v>283</v>
      </c>
      <c r="N49" s="142"/>
      <c r="Q49" s="61"/>
      <c r="R49" s="213"/>
      <c r="T49" s="213"/>
      <c r="U49" s="188"/>
      <c r="V49" s="30"/>
      <c r="W49" s="194"/>
      <c r="X49" s="45"/>
      <c r="Y49" s="45"/>
    </row>
    <row r="50" spans="1:45" x14ac:dyDescent="0.3">
      <c r="I50" s="238" t="s">
        <v>278</v>
      </c>
      <c r="J50" s="236" t="s">
        <v>100</v>
      </c>
      <c r="K50" s="239" t="s">
        <v>279</v>
      </c>
      <c r="L50" s="239" t="s">
        <v>280</v>
      </c>
      <c r="M50" s="239" t="s">
        <v>281</v>
      </c>
      <c r="N50" s="240" t="s">
        <v>282</v>
      </c>
      <c r="P50" s="235" t="s">
        <v>287</v>
      </c>
      <c r="Q50" s="260">
        <v>0</v>
      </c>
      <c r="R50" s="258">
        <f ca="1">J55</f>
        <v>22.000000000000004</v>
      </c>
      <c r="S50" s="258">
        <f ca="1">J54</f>
        <v>36.5</v>
      </c>
      <c r="T50" s="258">
        <f ca="1">J53</f>
        <v>49.142857142857139</v>
      </c>
      <c r="U50" s="259">
        <f ca="1">J52</f>
        <v>67.714285714285722</v>
      </c>
      <c r="V50" s="261">
        <v>80</v>
      </c>
      <c r="W50" s="45"/>
      <c r="X50" s="45"/>
      <c r="Y50" s="45"/>
    </row>
    <row r="51" spans="1:45" x14ac:dyDescent="0.3">
      <c r="I51" s="241">
        <v>0</v>
      </c>
      <c r="J51" s="253">
        <f t="shared" ref="J51:J56" ca="1" si="37">FORECAST(I51,OFFSET(MeasNt,MATCH(I51,MeasTauT,1)-1,0,2),OFFSET(MeasTauT,MATCH(I51,MeasTauT,1)-1,0,2))</f>
        <v>73.428571428571445</v>
      </c>
      <c r="K51" s="58">
        <v>0.2</v>
      </c>
      <c r="L51" s="58">
        <v>4.4000000000000004</v>
      </c>
      <c r="M51" s="58">
        <v>0.09</v>
      </c>
      <c r="N51" s="25">
        <v>5</v>
      </c>
      <c r="P51" s="273" t="s">
        <v>279</v>
      </c>
      <c r="Q51" s="274">
        <f>K56</f>
        <v>0.47499999999999998</v>
      </c>
      <c r="R51" s="274">
        <f>K55</f>
        <v>0.47499999999999998</v>
      </c>
      <c r="S51" s="274">
        <f>K54</f>
        <v>0.32500000000000001</v>
      </c>
      <c r="T51" s="274">
        <f>K53</f>
        <v>0.22500000000000001</v>
      </c>
      <c r="U51" s="275">
        <f>K52</f>
        <v>0.2</v>
      </c>
      <c r="V51" s="276">
        <f>K51</f>
        <v>0.2</v>
      </c>
      <c r="W51" s="45" t="s">
        <v>288</v>
      </c>
      <c r="X51" s="45"/>
      <c r="Y51" s="45"/>
      <c r="AJ51" s="104"/>
      <c r="AR51" s="3"/>
    </row>
    <row r="52" spans="1:45" x14ac:dyDescent="0.3">
      <c r="I52" s="241">
        <v>0.02</v>
      </c>
      <c r="J52" s="253">
        <f t="shared" ca="1" si="37"/>
        <v>67.714285714285722</v>
      </c>
      <c r="K52" s="58">
        <v>0.2</v>
      </c>
      <c r="L52" s="58">
        <v>3.75</v>
      </c>
      <c r="M52" s="58">
        <v>0.09</v>
      </c>
      <c r="N52" s="25">
        <v>5</v>
      </c>
      <c r="P52" s="273" t="s">
        <v>280</v>
      </c>
      <c r="Q52" s="277">
        <f>L56</f>
        <v>2.4</v>
      </c>
      <c r="R52" s="277">
        <f>L55</f>
        <v>2.4</v>
      </c>
      <c r="S52" s="277">
        <f>L54</f>
        <v>2.7</v>
      </c>
      <c r="T52" s="277">
        <f>L53</f>
        <v>3.2</v>
      </c>
      <c r="U52" s="278">
        <f>L52</f>
        <v>3.75</v>
      </c>
      <c r="V52" s="279">
        <f>L51</f>
        <v>4.4000000000000004</v>
      </c>
      <c r="W52" s="45"/>
      <c r="X52" s="45"/>
      <c r="Y52" s="45"/>
      <c r="AS52" s="3"/>
    </row>
    <row r="53" spans="1:45" x14ac:dyDescent="0.3">
      <c r="I53" s="241">
        <v>8.5000000000000006E-2</v>
      </c>
      <c r="J53" s="253">
        <f t="shared" ca="1" si="37"/>
        <v>49.142857142857139</v>
      </c>
      <c r="K53" s="58">
        <v>0.22500000000000001</v>
      </c>
      <c r="L53" s="58">
        <v>3.2</v>
      </c>
      <c r="M53" s="243">
        <v>0.125</v>
      </c>
      <c r="N53" s="244">
        <v>4.05</v>
      </c>
      <c r="P53" s="273" t="s">
        <v>285</v>
      </c>
      <c r="Q53" s="280">
        <v>0.15</v>
      </c>
      <c r="R53" s="280"/>
      <c r="S53" s="280"/>
      <c r="T53" s="280"/>
      <c r="U53" s="281"/>
      <c r="V53" s="282"/>
      <c r="W53" s="45"/>
      <c r="X53" s="45"/>
      <c r="Y53" s="45"/>
    </row>
    <row r="54" spans="1:45" x14ac:dyDescent="0.3">
      <c r="I54" s="241">
        <v>0.185</v>
      </c>
      <c r="J54" s="253">
        <f t="shared" ca="1" si="37"/>
        <v>36.5</v>
      </c>
      <c r="K54" s="58">
        <v>0.32500000000000001</v>
      </c>
      <c r="L54" s="58">
        <v>2.7</v>
      </c>
      <c r="M54" s="58">
        <v>0.24</v>
      </c>
      <c r="N54" s="25">
        <v>3.75</v>
      </c>
      <c r="P54" s="273" t="s">
        <v>286</v>
      </c>
      <c r="Q54" s="280">
        <v>0.03</v>
      </c>
      <c r="R54" s="280"/>
      <c r="S54" s="280"/>
      <c r="T54" s="280"/>
      <c r="U54" s="281"/>
      <c r="V54" s="282"/>
      <c r="W54" s="45"/>
      <c r="X54" s="196"/>
      <c r="Y54" s="45"/>
    </row>
    <row r="55" spans="1:45" x14ac:dyDescent="0.3">
      <c r="I55" s="241">
        <v>0.34399999999999997</v>
      </c>
      <c r="J55" s="253">
        <f t="shared" ca="1" si="37"/>
        <v>22.000000000000004</v>
      </c>
      <c r="K55" s="58">
        <v>0.47499999999999998</v>
      </c>
      <c r="L55" s="58">
        <v>2.4</v>
      </c>
      <c r="M55" s="58">
        <v>0.42</v>
      </c>
      <c r="N55" s="25">
        <v>3.6</v>
      </c>
      <c r="P55" s="273" t="s">
        <v>281</v>
      </c>
      <c r="Q55" s="274">
        <f>M56</f>
        <v>0.42</v>
      </c>
      <c r="R55" s="274">
        <f>M55</f>
        <v>0.42</v>
      </c>
      <c r="S55" s="274">
        <f>M54</f>
        <v>0.24</v>
      </c>
      <c r="T55" s="274">
        <f>M53</f>
        <v>0.125</v>
      </c>
      <c r="U55" s="275">
        <f>M52</f>
        <v>0.09</v>
      </c>
      <c r="V55" s="276">
        <f>M51</f>
        <v>0.09</v>
      </c>
      <c r="W55" s="45" t="s">
        <v>289</v>
      </c>
      <c r="X55" s="196"/>
      <c r="Y55" s="45"/>
    </row>
    <row r="56" spans="1:45" ht="15" thickBot="1" x14ac:dyDescent="0.35">
      <c r="I56" s="245">
        <v>0.5</v>
      </c>
      <c r="J56" s="257">
        <f t="shared" ca="1" si="37"/>
        <v>14.571428571428569</v>
      </c>
      <c r="K56" s="247">
        <v>0.47499999999999998</v>
      </c>
      <c r="L56" s="247">
        <v>2.4</v>
      </c>
      <c r="M56" s="247">
        <v>0.42</v>
      </c>
      <c r="N56" s="27">
        <v>3.6</v>
      </c>
      <c r="P56" s="283" t="s">
        <v>282</v>
      </c>
      <c r="Q56" s="284">
        <f>N56</f>
        <v>3.6</v>
      </c>
      <c r="R56" s="284">
        <f>N55</f>
        <v>3.6</v>
      </c>
      <c r="S56" s="284">
        <f>N54</f>
        <v>3.75</v>
      </c>
      <c r="T56" s="284">
        <f>N53</f>
        <v>4.05</v>
      </c>
      <c r="U56" s="285">
        <f>N52</f>
        <v>5</v>
      </c>
      <c r="V56" s="286">
        <f>N51</f>
        <v>5</v>
      </c>
      <c r="W56" s="45"/>
      <c r="X56" s="196"/>
      <c r="Y56" s="45"/>
    </row>
    <row r="57" spans="1:45" x14ac:dyDescent="0.3">
      <c r="V57" s="45"/>
      <c r="W57" s="45"/>
      <c r="X57" s="196"/>
      <c r="Y57" s="45"/>
    </row>
    <row r="58" spans="1:45" x14ac:dyDescent="0.3">
      <c r="W58" s="45"/>
      <c r="X58" s="196"/>
      <c r="Y58" s="45"/>
    </row>
    <row r="59" spans="1:45" x14ac:dyDescent="0.3">
      <c r="W59" s="45"/>
      <c r="X59" s="149"/>
      <c r="Y59" s="45"/>
    </row>
    <row r="60" spans="1:45" x14ac:dyDescent="0.3">
      <c r="W60" s="45"/>
      <c r="X60" s="149"/>
      <c r="Y60" s="45"/>
    </row>
    <row r="61" spans="1:45" x14ac:dyDescent="0.3">
      <c r="W61" s="45"/>
      <c r="X61" s="149"/>
      <c r="Y61" s="45"/>
    </row>
    <row r="62" spans="1:45" x14ac:dyDescent="0.3">
      <c r="H62" s="176"/>
    </row>
    <row r="64" spans="1:45" x14ac:dyDescent="0.3">
      <c r="V64" s="45"/>
      <c r="W64" s="45"/>
      <c r="X64" s="45"/>
      <c r="Y64" s="45"/>
      <c r="Z64" s="45"/>
      <c r="AA64" s="45"/>
      <c r="AB64" s="45"/>
      <c r="AC64" s="45"/>
      <c r="AD64" s="45"/>
      <c r="AG64" s="45"/>
      <c r="AH64" s="149"/>
    </row>
    <row r="65" spans="1:36" x14ac:dyDescent="0.3">
      <c r="V65" s="45"/>
      <c r="W65" s="45"/>
      <c r="X65" s="45"/>
      <c r="Y65" s="45"/>
      <c r="Z65" s="45"/>
      <c r="AA65" s="45"/>
      <c r="AB65" s="45"/>
      <c r="AC65" s="45"/>
      <c r="AD65" s="45"/>
      <c r="AG65" s="45"/>
      <c r="AH65" s="149"/>
    </row>
    <row r="66" spans="1:36" x14ac:dyDescent="0.3">
      <c r="V66" s="45"/>
      <c r="W66" s="45"/>
      <c r="X66" s="45"/>
      <c r="Y66" s="45"/>
      <c r="Z66" s="45"/>
      <c r="AA66" s="45"/>
      <c r="AB66" s="45"/>
      <c r="AC66" s="45"/>
      <c r="AD66" s="45"/>
      <c r="AG66" s="45"/>
      <c r="AH66" s="149"/>
    </row>
    <row r="67" spans="1:36" x14ac:dyDescent="0.3">
      <c r="V67" s="45"/>
      <c r="W67" s="45"/>
      <c r="X67" s="45"/>
      <c r="Y67" s="45"/>
      <c r="Z67" s="45"/>
      <c r="AA67" s="45"/>
      <c r="AB67" s="45"/>
      <c r="AC67" s="45"/>
      <c r="AD67" s="45"/>
    </row>
    <row r="68" spans="1:36" x14ac:dyDescent="0.3">
      <c r="A68" s="45"/>
      <c r="B68" s="45"/>
      <c r="C68" s="45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</row>
    <row r="69" spans="1:36" x14ac:dyDescent="0.3">
      <c r="A69" s="45"/>
      <c r="B69" s="45"/>
      <c r="C69" s="45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</row>
    <row r="70" spans="1:36" x14ac:dyDescent="0.3">
      <c r="A70" s="45"/>
      <c r="B70" s="45"/>
      <c r="C70" s="45"/>
      <c r="D70" s="61"/>
      <c r="E70" s="61"/>
      <c r="F70" s="61"/>
      <c r="G70" s="61"/>
      <c r="H70" s="61"/>
      <c r="I70" s="190"/>
      <c r="J70" s="61"/>
      <c r="K70" s="187"/>
      <c r="L70" s="61"/>
      <c r="M70" s="61"/>
      <c r="N70" s="188"/>
      <c r="O70" s="188"/>
      <c r="P70" s="188"/>
      <c r="Q70" s="188"/>
      <c r="R70" s="188"/>
      <c r="S70" s="188"/>
      <c r="T70" s="188"/>
      <c r="U70" s="189"/>
      <c r="V70" s="189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</row>
    <row r="71" spans="1:36" x14ac:dyDescent="0.3">
      <c r="A71" s="45"/>
      <c r="B71" s="45"/>
      <c r="C71" s="45"/>
      <c r="D71" s="61"/>
      <c r="E71" s="61"/>
      <c r="F71" s="61"/>
      <c r="G71" s="61"/>
      <c r="H71" s="61"/>
      <c r="I71" s="190"/>
      <c r="J71" s="61"/>
      <c r="K71" s="187"/>
      <c r="L71" s="61"/>
      <c r="M71" s="61"/>
      <c r="N71" s="188"/>
      <c r="O71" s="188"/>
      <c r="P71" s="188"/>
      <c r="Q71" s="188"/>
      <c r="R71" s="188"/>
      <c r="S71" s="188"/>
      <c r="T71" s="188"/>
      <c r="U71" s="189"/>
      <c r="V71" s="189"/>
      <c r="W71" s="104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</row>
    <row r="72" spans="1:36" x14ac:dyDescent="0.3">
      <c r="A72" s="45"/>
      <c r="B72" s="45"/>
      <c r="C72" s="45"/>
      <c r="D72" s="61"/>
      <c r="E72" s="61"/>
      <c r="F72" s="61"/>
      <c r="G72" s="61"/>
      <c r="H72" s="61"/>
      <c r="I72" s="190"/>
      <c r="J72" s="61"/>
      <c r="K72" s="187"/>
      <c r="L72" s="61"/>
      <c r="M72" s="61"/>
      <c r="N72" s="188"/>
      <c r="O72" s="188"/>
      <c r="P72" s="188"/>
      <c r="Q72" s="188"/>
      <c r="R72" s="188"/>
      <c r="S72" s="188"/>
      <c r="T72" s="188"/>
      <c r="U72" s="189"/>
      <c r="V72" s="189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</row>
    <row r="73" spans="1:36" x14ac:dyDescent="0.3">
      <c r="A73" s="45"/>
      <c r="B73" s="45"/>
      <c r="C73" s="45"/>
      <c r="D73" s="61"/>
      <c r="E73" s="61"/>
      <c r="F73" s="61"/>
      <c r="G73" s="61"/>
      <c r="H73" s="61"/>
      <c r="I73" s="190"/>
      <c r="J73" s="61"/>
      <c r="K73" s="187"/>
      <c r="L73" s="61"/>
      <c r="M73" s="61"/>
      <c r="N73" s="188"/>
      <c r="O73" s="188"/>
      <c r="P73" s="188"/>
      <c r="Q73" s="188"/>
      <c r="R73" s="188"/>
      <c r="S73" s="188"/>
      <c r="T73" s="188"/>
      <c r="U73" s="189"/>
      <c r="V73" s="189"/>
      <c r="W73" s="45"/>
      <c r="X73" s="45"/>
      <c r="Y73" s="45"/>
      <c r="Z73" s="45"/>
      <c r="AA73" s="149"/>
      <c r="AB73" s="45"/>
      <c r="AC73" s="45"/>
      <c r="AD73" s="45"/>
      <c r="AE73" s="45"/>
      <c r="AF73" s="45"/>
      <c r="AG73" s="45"/>
      <c r="AH73" s="45"/>
      <c r="AI73" s="45"/>
      <c r="AJ73" s="45"/>
    </row>
    <row r="74" spans="1:36" x14ac:dyDescent="0.3">
      <c r="A74" s="45"/>
      <c r="B74" s="45"/>
      <c r="C74" s="45"/>
      <c r="D74" s="61"/>
      <c r="E74" s="61"/>
      <c r="F74" s="61"/>
      <c r="G74" s="61"/>
      <c r="H74" s="61"/>
      <c r="I74" s="190"/>
      <c r="J74" s="61"/>
      <c r="K74" s="187"/>
      <c r="L74" s="61"/>
      <c r="M74" s="61"/>
      <c r="N74" s="188"/>
      <c r="O74" s="188"/>
      <c r="P74" s="188"/>
      <c r="Q74" s="188"/>
      <c r="R74" s="188"/>
      <c r="S74" s="188"/>
      <c r="T74" s="188"/>
      <c r="U74" s="189"/>
      <c r="V74" s="189"/>
      <c r="W74" s="45"/>
      <c r="X74" s="45"/>
      <c r="Y74" s="45"/>
      <c r="Z74" s="45"/>
      <c r="AA74" s="149"/>
      <c r="AB74" s="45"/>
      <c r="AC74" s="45"/>
      <c r="AD74" s="45"/>
      <c r="AE74" s="45"/>
      <c r="AF74" s="45"/>
      <c r="AG74" s="45"/>
      <c r="AH74" s="45"/>
      <c r="AI74" s="45"/>
      <c r="AJ74" s="45"/>
    </row>
    <row r="75" spans="1:36" x14ac:dyDescent="0.3">
      <c r="A75" s="45"/>
      <c r="B75" s="45"/>
      <c r="C75" s="45"/>
      <c r="D75" s="61"/>
      <c r="E75" s="61"/>
      <c r="F75" s="61"/>
      <c r="G75" s="61"/>
      <c r="H75" s="61"/>
      <c r="I75" s="190"/>
      <c r="J75" s="61"/>
      <c r="K75" s="187"/>
      <c r="L75" s="61"/>
      <c r="M75" s="61"/>
      <c r="N75" s="188"/>
      <c r="O75" s="188"/>
      <c r="P75" s="188"/>
      <c r="Q75" s="188"/>
      <c r="R75" s="188"/>
      <c r="S75" s="188"/>
      <c r="T75" s="188"/>
      <c r="U75" s="189"/>
      <c r="V75" s="189"/>
      <c r="W75" s="45"/>
      <c r="X75" s="45"/>
      <c r="Y75" s="45"/>
      <c r="Z75" s="45"/>
      <c r="AA75" s="149"/>
      <c r="AB75" s="45"/>
      <c r="AC75" s="45"/>
      <c r="AD75" s="45"/>
      <c r="AE75" s="45"/>
      <c r="AF75" s="45"/>
      <c r="AG75" s="45"/>
      <c r="AH75" s="45"/>
      <c r="AI75" s="45"/>
      <c r="AJ75" s="45"/>
    </row>
    <row r="76" spans="1:36" x14ac:dyDescent="0.3">
      <c r="A76" s="45"/>
      <c r="B76" s="45"/>
      <c r="C76" s="45"/>
      <c r="D76" s="61"/>
      <c r="E76" s="61"/>
      <c r="F76" s="61"/>
      <c r="G76" s="61"/>
      <c r="H76" s="61"/>
      <c r="I76" s="61"/>
      <c r="J76" s="61"/>
      <c r="K76" s="187"/>
      <c r="L76" s="61"/>
      <c r="M76" s="61"/>
      <c r="N76" s="188"/>
      <c r="O76" s="188"/>
      <c r="P76" s="188"/>
      <c r="Q76" s="188"/>
      <c r="R76" s="188"/>
      <c r="S76" s="188"/>
      <c r="T76" s="188"/>
      <c r="U76" s="189"/>
      <c r="V76" s="189"/>
      <c r="W76" s="45"/>
      <c r="X76" s="186"/>
      <c r="Y76" s="186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</row>
    <row r="77" spans="1:36" x14ac:dyDescent="0.3">
      <c r="V77" s="45"/>
      <c r="W77" s="45"/>
      <c r="X77" s="45"/>
      <c r="Y77" s="45"/>
      <c r="Z77" s="45"/>
      <c r="AA77" s="45"/>
      <c r="AB77" s="45"/>
      <c r="AC77" s="45"/>
      <c r="AD77" s="45"/>
    </row>
    <row r="92" spans="1:36" x14ac:dyDescent="0.3">
      <c r="A92" s="45"/>
      <c r="B92" s="45"/>
      <c r="C92" s="45"/>
      <c r="D92" s="61"/>
      <c r="E92" s="61"/>
      <c r="F92" s="61"/>
      <c r="G92" s="61"/>
      <c r="H92" s="61"/>
      <c r="I92" s="61"/>
      <c r="J92" s="61"/>
      <c r="K92" s="187"/>
      <c r="L92" s="61"/>
      <c r="M92" s="61"/>
      <c r="N92" s="188"/>
      <c r="O92" s="188"/>
      <c r="P92" s="188"/>
      <c r="Q92" s="188"/>
      <c r="R92" s="188"/>
      <c r="S92" s="188"/>
      <c r="T92" s="188"/>
      <c r="U92" s="189"/>
      <c r="V92" s="189"/>
      <c r="W92" s="45"/>
      <c r="X92" s="186"/>
      <c r="Y92" s="186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</row>
    <row r="93" spans="1:36" x14ac:dyDescent="0.3">
      <c r="A93" s="45"/>
      <c r="B93" s="45"/>
      <c r="C93" s="45"/>
      <c r="D93" s="61"/>
      <c r="E93" s="61"/>
      <c r="F93" s="61"/>
      <c r="G93" s="61"/>
      <c r="H93" s="61"/>
      <c r="I93" s="61"/>
      <c r="J93" s="61"/>
      <c r="K93" s="187"/>
      <c r="L93" s="61"/>
      <c r="M93" s="61"/>
      <c r="N93" s="188"/>
      <c r="O93" s="188"/>
      <c r="P93" s="188"/>
      <c r="Q93" s="188"/>
      <c r="R93" s="188"/>
      <c r="S93" s="188"/>
      <c r="T93" s="188"/>
      <c r="U93" s="189"/>
      <c r="V93" s="189"/>
      <c r="W93" s="45"/>
      <c r="X93" s="186"/>
      <c r="Y93" s="186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</row>
    <row r="94" spans="1:36" x14ac:dyDescent="0.3">
      <c r="A94" s="45"/>
      <c r="B94" s="45"/>
      <c r="C94" s="45"/>
      <c r="D94" s="61"/>
      <c r="E94" s="61"/>
      <c r="F94" s="61"/>
      <c r="G94" s="61"/>
      <c r="H94" s="61"/>
      <c r="I94" s="61"/>
      <c r="J94" s="61"/>
      <c r="K94" s="187"/>
      <c r="L94" s="61"/>
      <c r="M94" s="61"/>
      <c r="N94" s="188"/>
      <c r="O94" s="188"/>
      <c r="P94" s="188"/>
      <c r="Q94" s="188"/>
      <c r="R94" s="188"/>
      <c r="S94" s="188"/>
      <c r="T94" s="188"/>
      <c r="U94" s="189"/>
      <c r="V94" s="189"/>
      <c r="W94" s="45"/>
      <c r="X94" s="186"/>
      <c r="Y94" s="186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</row>
    <row r="95" spans="1:36" x14ac:dyDescent="0.3">
      <c r="A95" s="45"/>
      <c r="B95" s="45"/>
      <c r="C95" s="45"/>
      <c r="D95" s="61"/>
      <c r="E95" s="61"/>
      <c r="F95" s="61"/>
      <c r="G95" s="61"/>
      <c r="H95" s="61"/>
      <c r="I95" s="61"/>
      <c r="J95" s="61"/>
      <c r="K95" s="187"/>
      <c r="L95" s="61"/>
      <c r="M95" s="61"/>
      <c r="N95" s="188"/>
      <c r="O95" s="188"/>
      <c r="P95" s="188"/>
      <c r="Q95" s="188"/>
      <c r="R95" s="188"/>
      <c r="S95" s="188"/>
      <c r="T95" s="188"/>
      <c r="U95" s="189"/>
      <c r="V95" s="189"/>
      <c r="W95" s="45"/>
      <c r="X95" s="186"/>
      <c r="Y95" s="186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</row>
    <row r="96" spans="1:36" x14ac:dyDescent="0.3">
      <c r="A96" s="45"/>
      <c r="B96" s="45"/>
      <c r="C96" s="45"/>
      <c r="D96" s="61"/>
      <c r="E96" s="61"/>
      <c r="F96" s="61"/>
      <c r="G96" s="61"/>
      <c r="H96" s="61"/>
      <c r="I96" s="61"/>
      <c r="J96" s="61"/>
      <c r="K96" s="187"/>
      <c r="L96" s="61"/>
      <c r="M96" s="61"/>
      <c r="N96" s="188"/>
      <c r="O96" s="188"/>
      <c r="P96" s="188"/>
      <c r="Q96" s="188"/>
      <c r="R96" s="188"/>
      <c r="S96" s="188"/>
      <c r="T96" s="188"/>
      <c r="U96" s="189"/>
      <c r="V96" s="189"/>
      <c r="W96" s="45"/>
      <c r="X96" s="186"/>
      <c r="Y96" s="186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</row>
    <row r="97" spans="1:36" x14ac:dyDescent="0.3">
      <c r="A97" s="45"/>
      <c r="B97" s="45"/>
      <c r="C97" s="45"/>
      <c r="D97" s="61"/>
      <c r="E97" s="61"/>
      <c r="F97" s="61"/>
      <c r="G97" s="61"/>
      <c r="H97" s="61"/>
      <c r="I97" s="61"/>
      <c r="J97" s="61"/>
      <c r="K97" s="187"/>
      <c r="L97" s="61"/>
      <c r="M97" s="61"/>
      <c r="N97" s="188"/>
      <c r="O97" s="188"/>
      <c r="P97" s="188"/>
      <c r="Q97" s="188"/>
      <c r="R97" s="188"/>
      <c r="S97" s="188"/>
      <c r="T97" s="188"/>
      <c r="U97" s="189"/>
      <c r="V97" s="189"/>
      <c r="W97" s="45"/>
      <c r="X97" s="186"/>
      <c r="Y97" s="186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</row>
    <row r="98" spans="1:36" x14ac:dyDescent="0.3">
      <c r="A98" s="45"/>
      <c r="B98" s="45"/>
      <c r="C98" s="45"/>
      <c r="D98" s="61"/>
      <c r="E98" s="61"/>
      <c r="F98" s="61"/>
      <c r="G98" s="61"/>
      <c r="H98" s="61"/>
      <c r="I98" s="61"/>
      <c r="J98" s="61"/>
      <c r="K98" s="187"/>
      <c r="L98" s="61"/>
      <c r="M98" s="61"/>
      <c r="N98" s="188"/>
      <c r="O98" s="188"/>
      <c r="P98" s="188"/>
      <c r="Q98" s="188"/>
      <c r="R98" s="188"/>
      <c r="S98" s="188"/>
      <c r="T98" s="188"/>
      <c r="U98" s="189"/>
      <c r="V98" s="189"/>
      <c r="W98" s="45"/>
      <c r="X98" s="186"/>
      <c r="Y98" s="186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</row>
    <row r="99" spans="1:36" x14ac:dyDescent="0.3">
      <c r="A99" s="45"/>
      <c r="B99" s="45"/>
      <c r="C99" s="45"/>
      <c r="D99" s="61"/>
      <c r="E99" s="61"/>
      <c r="F99" s="61"/>
      <c r="G99" s="61"/>
      <c r="H99" s="61"/>
      <c r="I99" s="61"/>
      <c r="J99" s="61"/>
      <c r="K99" s="187"/>
      <c r="L99" s="61"/>
      <c r="M99" s="61"/>
      <c r="N99" s="188"/>
      <c r="O99" s="188"/>
      <c r="P99" s="188"/>
      <c r="Q99" s="188"/>
      <c r="R99" s="188"/>
      <c r="S99" s="188"/>
      <c r="T99" s="188"/>
      <c r="U99" s="189"/>
      <c r="V99" s="189"/>
      <c r="W99" s="45"/>
      <c r="X99" s="186"/>
      <c r="Y99" s="186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</row>
    <row r="100" spans="1:36" x14ac:dyDescent="0.3">
      <c r="A100" s="45"/>
      <c r="B100" s="45"/>
      <c r="C100" s="45"/>
      <c r="D100" s="61"/>
      <c r="E100" s="61"/>
      <c r="F100" s="61"/>
      <c r="G100" s="61"/>
      <c r="H100" s="61"/>
      <c r="I100" s="61"/>
      <c r="J100" s="61"/>
      <c r="K100" s="187"/>
      <c r="L100" s="61"/>
      <c r="M100" s="61"/>
      <c r="N100" s="188"/>
      <c r="O100" s="188"/>
      <c r="P100" s="188"/>
      <c r="Q100" s="188"/>
      <c r="R100" s="188"/>
      <c r="S100" s="188"/>
      <c r="T100" s="188"/>
      <c r="U100" s="189"/>
      <c r="V100" s="189"/>
      <c r="W100" s="45"/>
      <c r="X100" s="186"/>
      <c r="Y100" s="186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</row>
    <row r="101" spans="1:36" x14ac:dyDescent="0.3">
      <c r="A101" s="45"/>
      <c r="B101" s="45"/>
      <c r="C101" s="45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189"/>
      <c r="V101" s="189"/>
      <c r="W101" s="45"/>
      <c r="X101" s="186"/>
      <c r="Y101" s="186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</row>
    <row r="102" spans="1:36" x14ac:dyDescent="0.3">
      <c r="A102" s="45"/>
      <c r="B102" s="45"/>
      <c r="C102" s="45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189"/>
      <c r="V102" s="189"/>
      <c r="W102" s="45"/>
      <c r="X102" s="186"/>
      <c r="Y102" s="186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</row>
    <row r="103" spans="1:36" x14ac:dyDescent="0.3">
      <c r="A103" s="45"/>
      <c r="B103" s="45"/>
      <c r="C103" s="45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</row>
    <row r="104" spans="1:36" x14ac:dyDescent="0.3">
      <c r="A104" s="45"/>
      <c r="B104" s="45"/>
      <c r="C104" s="45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</row>
    <row r="105" spans="1:36" x14ac:dyDescent="0.3">
      <c r="A105" s="45"/>
      <c r="B105" s="45"/>
      <c r="C105" s="45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</row>
    <row r="106" spans="1:36" x14ac:dyDescent="0.3">
      <c r="A106" s="45"/>
      <c r="B106" s="45"/>
      <c r="C106" s="45"/>
      <c r="D106" s="61"/>
      <c r="E106" s="61"/>
      <c r="F106" s="61"/>
      <c r="G106" s="61"/>
      <c r="H106" s="61"/>
      <c r="I106" s="190"/>
      <c r="J106" s="61"/>
      <c r="K106" s="187"/>
      <c r="L106" s="61"/>
      <c r="M106" s="61"/>
      <c r="N106" s="188"/>
      <c r="O106" s="188"/>
      <c r="P106" s="188"/>
      <c r="Q106" s="188"/>
      <c r="R106" s="188"/>
      <c r="S106" s="188"/>
      <c r="T106" s="188"/>
      <c r="U106" s="189"/>
      <c r="V106" s="189"/>
      <c r="W106" s="45"/>
      <c r="X106" s="186"/>
      <c r="Y106" s="186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</row>
    <row r="107" spans="1:36" x14ac:dyDescent="0.3">
      <c r="A107" s="45"/>
      <c r="B107" s="45"/>
      <c r="C107" s="45"/>
      <c r="D107" s="61"/>
      <c r="E107" s="61"/>
      <c r="F107" s="61"/>
      <c r="G107" s="61"/>
      <c r="H107" s="61"/>
      <c r="I107" s="190"/>
      <c r="J107" s="61"/>
      <c r="K107" s="187"/>
      <c r="L107" s="61"/>
      <c r="M107" s="61"/>
      <c r="N107" s="188"/>
      <c r="O107" s="188"/>
      <c r="P107" s="188"/>
      <c r="Q107" s="188"/>
      <c r="R107" s="188"/>
      <c r="S107" s="188"/>
      <c r="T107" s="188"/>
      <c r="U107" s="189"/>
      <c r="V107" s="189"/>
      <c r="W107" s="45"/>
      <c r="X107" s="186"/>
      <c r="Y107" s="186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</row>
    <row r="108" spans="1:36" x14ac:dyDescent="0.3">
      <c r="A108" s="45"/>
      <c r="B108" s="45"/>
      <c r="C108" s="45"/>
      <c r="D108" s="61"/>
      <c r="E108" s="61"/>
      <c r="F108" s="61"/>
      <c r="G108" s="61"/>
      <c r="H108" s="61"/>
      <c r="I108" s="190"/>
      <c r="J108" s="61"/>
      <c r="K108" s="187"/>
      <c r="L108" s="61"/>
      <c r="M108" s="61"/>
      <c r="N108" s="188"/>
      <c r="O108" s="188"/>
      <c r="P108" s="188"/>
      <c r="Q108" s="188"/>
      <c r="R108" s="188"/>
      <c r="S108" s="188"/>
      <c r="T108" s="188"/>
      <c r="U108" s="189"/>
      <c r="V108" s="189"/>
      <c r="W108" s="45"/>
      <c r="X108" s="186"/>
      <c r="Y108" s="186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</row>
    <row r="109" spans="1:36" x14ac:dyDescent="0.3">
      <c r="A109" s="45"/>
      <c r="B109" s="45"/>
      <c r="C109" s="45"/>
      <c r="D109" s="61"/>
      <c r="E109" s="61"/>
      <c r="F109" s="61"/>
      <c r="G109" s="61"/>
      <c r="H109" s="61"/>
      <c r="I109" s="61"/>
      <c r="J109" s="61"/>
      <c r="K109" s="187"/>
      <c r="L109" s="61"/>
      <c r="M109" s="61"/>
      <c r="N109" s="188"/>
      <c r="O109" s="188"/>
      <c r="P109" s="188"/>
      <c r="Q109" s="188"/>
      <c r="R109" s="188"/>
      <c r="S109" s="188"/>
      <c r="T109" s="188"/>
      <c r="U109" s="189"/>
      <c r="V109" s="189"/>
      <c r="W109" s="45"/>
      <c r="X109" s="186"/>
      <c r="Y109" s="186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</row>
    <row r="110" spans="1:36" x14ac:dyDescent="0.3">
      <c r="A110" s="45"/>
      <c r="B110" s="45"/>
      <c r="C110" s="45"/>
      <c r="D110" s="61"/>
      <c r="E110" s="61"/>
      <c r="F110" s="61"/>
      <c r="G110" s="61"/>
      <c r="H110" s="61"/>
      <c r="I110" s="61"/>
      <c r="J110" s="61"/>
      <c r="K110" s="187"/>
      <c r="L110" s="61"/>
      <c r="M110" s="61"/>
      <c r="N110" s="188"/>
      <c r="O110" s="188"/>
      <c r="P110" s="188"/>
      <c r="Q110" s="188"/>
      <c r="R110" s="188"/>
      <c r="S110" s="188"/>
      <c r="T110" s="188"/>
      <c r="U110" s="189"/>
      <c r="V110" s="189"/>
      <c r="W110" s="45"/>
      <c r="X110" s="186"/>
      <c r="Y110" s="186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</row>
    <row r="111" spans="1:36" x14ac:dyDescent="0.3">
      <c r="A111" s="45"/>
      <c r="B111" s="45"/>
      <c r="C111" s="45"/>
      <c r="D111" s="61"/>
      <c r="E111" s="61"/>
      <c r="F111" s="61"/>
      <c r="G111" s="61"/>
      <c r="H111" s="61"/>
      <c r="I111" s="61"/>
      <c r="J111" s="61"/>
      <c r="K111" s="187"/>
      <c r="L111" s="61"/>
      <c r="M111" s="61"/>
      <c r="N111" s="188"/>
      <c r="O111" s="188"/>
      <c r="P111" s="188"/>
      <c r="Q111" s="188"/>
      <c r="R111" s="188"/>
      <c r="S111" s="188"/>
      <c r="T111" s="188"/>
      <c r="U111" s="189"/>
      <c r="V111" s="189"/>
      <c r="W111" s="45"/>
      <c r="X111" s="186"/>
      <c r="Y111" s="186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</row>
    <row r="112" spans="1:36" x14ac:dyDescent="0.3">
      <c r="A112" s="45"/>
      <c r="B112" s="45"/>
      <c r="C112" s="45"/>
      <c r="D112" s="61"/>
      <c r="E112" s="61"/>
      <c r="F112" s="61"/>
      <c r="G112" s="61"/>
      <c r="H112" s="61"/>
      <c r="I112" s="61"/>
      <c r="J112" s="61"/>
      <c r="K112" s="187"/>
      <c r="L112" s="61"/>
      <c r="M112" s="61"/>
      <c r="N112" s="188"/>
      <c r="O112" s="188"/>
      <c r="P112" s="188"/>
      <c r="Q112" s="188"/>
      <c r="R112" s="188"/>
      <c r="S112" s="188"/>
      <c r="T112" s="188"/>
      <c r="U112" s="189"/>
      <c r="V112" s="189"/>
      <c r="W112" s="45"/>
      <c r="X112" s="186"/>
      <c r="Y112" s="186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</row>
    <row r="113" spans="1:36" x14ac:dyDescent="0.3">
      <c r="A113" s="45"/>
      <c r="B113" s="45"/>
      <c r="C113" s="45"/>
      <c r="D113" s="61"/>
      <c r="E113" s="61"/>
      <c r="F113" s="61"/>
      <c r="G113" s="61"/>
      <c r="H113" s="61"/>
      <c r="I113" s="61"/>
      <c r="J113" s="61"/>
      <c r="K113" s="187"/>
      <c r="L113" s="61"/>
      <c r="M113" s="61"/>
      <c r="N113" s="188"/>
      <c r="O113" s="188"/>
      <c r="P113" s="188"/>
      <c r="Q113" s="188"/>
      <c r="R113" s="188"/>
      <c r="S113" s="188"/>
      <c r="T113" s="188"/>
      <c r="U113" s="189"/>
      <c r="V113" s="189"/>
      <c r="W113" s="45"/>
      <c r="X113" s="186"/>
      <c r="Y113" s="186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</row>
    <row r="114" spans="1:36" x14ac:dyDescent="0.3">
      <c r="A114" s="45"/>
      <c r="B114" s="45"/>
      <c r="C114" s="45"/>
      <c r="D114" s="61"/>
      <c r="E114" s="61"/>
      <c r="F114" s="61"/>
      <c r="G114" s="61"/>
      <c r="H114" s="61"/>
      <c r="I114" s="61"/>
      <c r="J114" s="61"/>
      <c r="K114" s="187"/>
      <c r="L114" s="61"/>
      <c r="M114" s="61"/>
      <c r="N114" s="188"/>
      <c r="O114" s="188"/>
      <c r="P114" s="188"/>
      <c r="Q114" s="188"/>
      <c r="R114" s="188"/>
      <c r="S114" s="188"/>
      <c r="T114" s="188"/>
      <c r="U114" s="189"/>
      <c r="V114" s="189"/>
      <c r="W114" s="45"/>
      <c r="X114" s="186"/>
      <c r="Y114" s="186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</row>
    <row r="115" spans="1:36" x14ac:dyDescent="0.3">
      <c r="A115" s="45"/>
      <c r="B115" s="45"/>
      <c r="C115" s="45"/>
      <c r="D115" s="61"/>
      <c r="E115" s="61"/>
      <c r="F115" s="61"/>
      <c r="G115" s="61"/>
      <c r="H115" s="61"/>
      <c r="I115" s="61"/>
      <c r="J115" s="61"/>
      <c r="K115" s="187"/>
      <c r="L115" s="61"/>
      <c r="M115" s="61"/>
      <c r="N115" s="188"/>
      <c r="O115" s="188"/>
      <c r="P115" s="188"/>
      <c r="Q115" s="188"/>
      <c r="R115" s="188"/>
      <c r="S115" s="188"/>
      <c r="T115" s="188"/>
      <c r="U115" s="189"/>
      <c r="V115" s="189"/>
      <c r="W115" s="45"/>
      <c r="X115" s="186"/>
      <c r="Y115" s="186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</row>
    <row r="116" spans="1:36" x14ac:dyDescent="0.3">
      <c r="A116" s="45"/>
      <c r="B116" s="45"/>
      <c r="C116" s="45"/>
      <c r="D116" s="61"/>
      <c r="E116" s="61"/>
      <c r="F116" s="61"/>
      <c r="G116" s="61"/>
      <c r="H116" s="61"/>
      <c r="I116" s="61"/>
      <c r="J116" s="61"/>
      <c r="K116" s="187"/>
      <c r="L116" s="61"/>
      <c r="M116" s="61"/>
      <c r="N116" s="188"/>
      <c r="O116" s="188"/>
      <c r="P116" s="188"/>
      <c r="Q116" s="188"/>
      <c r="R116" s="188"/>
      <c r="S116" s="188"/>
      <c r="T116" s="188"/>
      <c r="U116" s="189"/>
      <c r="V116" s="189"/>
      <c r="W116" s="45"/>
      <c r="X116" s="186"/>
      <c r="Y116" s="186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</row>
    <row r="117" spans="1:36" x14ac:dyDescent="0.3">
      <c r="A117" s="45"/>
      <c r="B117" s="45"/>
      <c r="C117" s="45"/>
      <c r="D117" s="61"/>
      <c r="E117" s="61"/>
      <c r="F117" s="61"/>
      <c r="G117" s="61"/>
      <c r="H117" s="61"/>
      <c r="I117" s="61"/>
      <c r="J117" s="61"/>
      <c r="K117" s="187"/>
      <c r="L117" s="61"/>
      <c r="M117" s="61"/>
      <c r="N117" s="188"/>
      <c r="O117" s="188"/>
      <c r="P117" s="188"/>
      <c r="Q117" s="188"/>
      <c r="R117" s="188"/>
      <c r="S117" s="188"/>
      <c r="T117" s="188"/>
      <c r="U117" s="189"/>
      <c r="V117" s="189"/>
      <c r="W117" s="45"/>
      <c r="X117" s="186"/>
      <c r="Y117" s="186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</row>
    <row r="118" spans="1:36" x14ac:dyDescent="0.3">
      <c r="A118" s="45"/>
      <c r="B118" s="45"/>
      <c r="C118" s="45"/>
      <c r="D118" s="61"/>
      <c r="E118" s="61"/>
      <c r="F118" s="61"/>
      <c r="G118" s="61"/>
      <c r="H118" s="61"/>
      <c r="I118" s="61"/>
      <c r="J118" s="61"/>
      <c r="K118" s="187"/>
      <c r="L118" s="61"/>
      <c r="M118" s="61"/>
      <c r="N118" s="188"/>
      <c r="O118" s="188"/>
      <c r="P118" s="188"/>
      <c r="Q118" s="188"/>
      <c r="R118" s="188"/>
      <c r="S118" s="188"/>
      <c r="T118" s="188"/>
      <c r="U118" s="189"/>
      <c r="V118" s="189"/>
      <c r="W118" s="45"/>
      <c r="X118" s="186"/>
      <c r="Y118" s="186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</row>
    <row r="119" spans="1:36" x14ac:dyDescent="0.3">
      <c r="A119" s="45"/>
      <c r="B119" s="45"/>
      <c r="C119" s="45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189"/>
      <c r="V119" s="189"/>
      <c r="W119" s="45"/>
      <c r="X119" s="186"/>
      <c r="Y119" s="186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</row>
    <row r="120" spans="1:36" x14ac:dyDescent="0.3">
      <c r="A120" s="45"/>
      <c r="B120" s="45"/>
      <c r="C120" s="45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189"/>
      <c r="V120" s="189"/>
      <c r="W120" s="45"/>
      <c r="X120" s="186"/>
      <c r="Y120" s="186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</row>
    <row r="121" spans="1:36" x14ac:dyDescent="0.3">
      <c r="A121" s="45"/>
      <c r="B121" s="45"/>
      <c r="C121" s="45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45"/>
      <c r="V121" s="45"/>
      <c r="W121" s="45"/>
      <c r="X121" s="186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</row>
    <row r="122" spans="1:36" x14ac:dyDescent="0.3">
      <c r="A122" s="45"/>
      <c r="B122" s="45"/>
      <c r="C122" s="45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45"/>
      <c r="V122" s="45"/>
      <c r="W122" s="45"/>
      <c r="X122" s="186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</row>
    <row r="123" spans="1:36" x14ac:dyDescent="0.3">
      <c r="A123" s="45"/>
      <c r="B123" s="45"/>
      <c r="C123" s="45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</row>
    <row r="124" spans="1:36" x14ac:dyDescent="0.3">
      <c r="A124" s="45"/>
      <c r="B124" s="45"/>
      <c r="C124" s="45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5"/>
  <sheetViews>
    <sheetView topLeftCell="A31" zoomScale="90" zoomScaleNormal="90" workbookViewId="0">
      <selection activeCell="J41" sqref="J41"/>
    </sheetView>
  </sheetViews>
  <sheetFormatPr defaultRowHeight="14.4" x14ac:dyDescent="0.3"/>
  <cols>
    <col min="1" max="1" width="15.33203125" customWidth="1"/>
    <col min="3" max="3" width="9" customWidth="1"/>
    <col min="4" max="4" width="10.88671875" style="1" customWidth="1"/>
    <col min="5" max="5" width="6.44140625" style="1" customWidth="1"/>
    <col min="6" max="7" width="6.33203125" style="1" customWidth="1"/>
    <col min="8" max="8" width="9.109375" style="1" bestFit="1" customWidth="1"/>
    <col min="9" max="9" width="8.5546875" style="1" bestFit="1" customWidth="1"/>
    <col min="10" max="10" width="8.44140625" style="1" customWidth="1"/>
    <col min="11" max="11" width="12" style="1" customWidth="1"/>
    <col min="12" max="12" width="8.44140625" style="1" customWidth="1"/>
    <col min="13" max="13" width="11" style="1" customWidth="1"/>
    <col min="14" max="14" width="6.6640625" style="1" customWidth="1"/>
    <col min="15" max="15" width="7.88671875" style="1" customWidth="1"/>
    <col min="16" max="16" width="11.5546875" style="1" customWidth="1"/>
    <col min="17" max="17" width="8.5546875" style="1" customWidth="1"/>
    <col min="18" max="18" width="8.33203125" style="1" customWidth="1"/>
    <col min="19" max="19" width="7.6640625" style="1" customWidth="1"/>
    <col min="20" max="20" width="10.6640625" style="1" customWidth="1"/>
    <col min="21" max="21" width="7.6640625" customWidth="1"/>
    <col min="22" max="22" width="9.6640625" customWidth="1"/>
    <col min="24" max="24" width="9.88671875" bestFit="1" customWidth="1"/>
    <col min="25" max="25" width="10.6640625" customWidth="1"/>
    <col min="26" max="26" width="8.6640625" customWidth="1"/>
    <col min="27" max="27" width="7.33203125" customWidth="1"/>
    <col min="28" max="28" width="9.88671875" customWidth="1"/>
    <col min="29" max="29" width="9.109375" customWidth="1"/>
    <col min="30" max="30" width="8.44140625" customWidth="1"/>
    <col min="31" max="31" width="7.44140625" customWidth="1"/>
    <col min="32" max="32" width="10" customWidth="1"/>
    <col min="33" max="33" width="7.44140625" customWidth="1"/>
    <col min="34" max="34" width="9.6640625" customWidth="1"/>
    <col min="35" max="36" width="11.5546875" customWidth="1"/>
    <col min="37" max="37" width="8.6640625" customWidth="1"/>
    <col min="38" max="38" width="11.5546875" bestFit="1" customWidth="1"/>
    <col min="39" max="39" width="9.6640625" customWidth="1"/>
    <col min="44" max="44" width="11.33203125" customWidth="1"/>
    <col min="45" max="45" width="12.109375" customWidth="1"/>
    <col min="46" max="46" width="13.109375" bestFit="1" customWidth="1"/>
    <col min="47" max="47" width="12" bestFit="1" customWidth="1"/>
    <col min="48" max="48" width="10.44140625" bestFit="1" customWidth="1"/>
    <col min="49" max="49" width="10.33203125" customWidth="1"/>
    <col min="50" max="50" width="9.33203125" bestFit="1" customWidth="1"/>
    <col min="51" max="51" width="10.33203125" bestFit="1" customWidth="1"/>
  </cols>
  <sheetData>
    <row r="1" spans="1:51" ht="86.4" x14ac:dyDescent="0.3">
      <c r="A1" t="s">
        <v>221</v>
      </c>
      <c r="B1" t="s">
        <v>220</v>
      </c>
      <c r="C1" s="223" t="s">
        <v>50</v>
      </c>
      <c r="D1" s="224" t="s">
        <v>0</v>
      </c>
      <c r="E1" s="224" t="s">
        <v>1</v>
      </c>
      <c r="F1" s="224" t="s">
        <v>10</v>
      </c>
      <c r="G1" s="224" t="s">
        <v>11</v>
      </c>
      <c r="H1" s="224" t="s">
        <v>23</v>
      </c>
      <c r="I1" s="225" t="s">
        <v>110</v>
      </c>
      <c r="J1" s="189"/>
      <c r="K1" s="4" t="s">
        <v>12</v>
      </c>
      <c r="L1" s="4" t="s">
        <v>7</v>
      </c>
      <c r="M1" s="4" t="s">
        <v>61</v>
      </c>
      <c r="N1" s="4" t="s">
        <v>24</v>
      </c>
      <c r="O1" s="4" t="s">
        <v>115</v>
      </c>
      <c r="P1" s="4" t="s">
        <v>25</v>
      </c>
      <c r="Q1" s="4" t="s">
        <v>136</v>
      </c>
      <c r="R1" s="4" t="s">
        <v>26</v>
      </c>
      <c r="S1" s="4" t="s">
        <v>100</v>
      </c>
      <c r="T1" s="4" t="s">
        <v>7</v>
      </c>
      <c r="U1" s="4" t="str">
        <f t="shared" ref="U1:U14" si="0">K1</f>
        <v>Charger Pwr, W</v>
      </c>
      <c r="V1" s="4" t="s">
        <v>170</v>
      </c>
      <c r="W1" s="4" t="s">
        <v>137</v>
      </c>
      <c r="X1" s="4" t="s">
        <v>149</v>
      </c>
      <c r="Y1" s="4" t="s">
        <v>46</v>
      </c>
      <c r="Z1" s="4" t="s">
        <v>157</v>
      </c>
      <c r="AA1" s="4" t="s">
        <v>259</v>
      </c>
      <c r="AB1" s="4" t="s">
        <v>260</v>
      </c>
      <c r="AC1" s="4" t="s">
        <v>165</v>
      </c>
      <c r="AD1" s="4" t="s">
        <v>166</v>
      </c>
      <c r="AE1" s="4" t="s">
        <v>167</v>
      </c>
      <c r="AF1" s="4" t="s">
        <v>213</v>
      </c>
      <c r="AG1" s="4" t="s">
        <v>172</v>
      </c>
      <c r="AH1" s="4" t="s">
        <v>66</v>
      </c>
      <c r="AI1" s="4" t="s">
        <v>63</v>
      </c>
      <c r="AJ1" s="4" t="s">
        <v>67</v>
      </c>
      <c r="AK1" s="4" t="s">
        <v>64</v>
      </c>
      <c r="AL1" s="4" t="s">
        <v>107</v>
      </c>
      <c r="AM1" s="4" t="s">
        <v>108</v>
      </c>
      <c r="AN1" s="4" t="s">
        <v>101</v>
      </c>
      <c r="AO1" s="4" t="s">
        <v>102</v>
      </c>
      <c r="AP1" s="4" t="s">
        <v>85</v>
      </c>
      <c r="AQ1" s="4" t="s">
        <v>138</v>
      </c>
      <c r="AR1" s="4" t="s">
        <v>84</v>
      </c>
      <c r="AS1" s="4" t="s">
        <v>81</v>
      </c>
      <c r="AT1" s="4" t="s">
        <v>105</v>
      </c>
      <c r="AU1" s="4" t="s">
        <v>185</v>
      </c>
      <c r="AX1" s="4"/>
      <c r="AY1" s="4"/>
    </row>
    <row r="2" spans="1:51" x14ac:dyDescent="0.3">
      <c r="A2" t="s">
        <v>222</v>
      </c>
      <c r="B2" t="s">
        <v>201</v>
      </c>
      <c r="C2" s="220">
        <f t="shared" ref="C2:C14" si="1">D2/180+1</f>
        <v>1</v>
      </c>
      <c r="D2" s="262">
        <v>0</v>
      </c>
      <c r="E2" s="109">
        <v>3.3E-3</v>
      </c>
      <c r="F2" s="109">
        <v>12.19</v>
      </c>
      <c r="G2" s="109">
        <v>0.14199999999999999</v>
      </c>
      <c r="H2" s="148">
        <v>1.0000000000000001E+32</v>
      </c>
      <c r="I2" s="191">
        <v>1.0000000000000001E+32</v>
      </c>
      <c r="J2" s="189"/>
      <c r="K2" s="2">
        <f t="shared" ref="K2:K14" si="2">F2*G2</f>
        <v>1.7309799999999997</v>
      </c>
      <c r="L2" s="229">
        <f t="shared" ref="L2:L14" si="3">D2</f>
        <v>0</v>
      </c>
      <c r="M2" s="234" t="e">
        <f t="shared" ref="M2:M14" si="4">LN(L2)</f>
        <v>#NUM!</v>
      </c>
      <c r="N2" s="3">
        <f t="shared" ref="N2:O14" si="5">1/H2/0.000001</f>
        <v>9.999999999999999E-27</v>
      </c>
      <c r="O2" s="3">
        <f t="shared" si="5"/>
        <v>9.999999999999999E-27</v>
      </c>
      <c r="P2" s="3">
        <f t="shared" ref="P2:Q14" si="6">N2*60/$C$26</f>
        <v>5.9999999999999995E-25</v>
      </c>
      <c r="Q2" s="4">
        <v>0</v>
      </c>
      <c r="R2" s="3">
        <f t="shared" ref="R2:S14" si="7">P2/$Q$31</f>
        <v>1.3020833333333332E-27</v>
      </c>
      <c r="S2" s="3">
        <f t="shared" si="7"/>
        <v>0</v>
      </c>
      <c r="T2" s="3">
        <f t="shared" ref="T2:T14" si="8">L2</f>
        <v>0</v>
      </c>
      <c r="U2" s="158">
        <f t="shared" si="0"/>
        <v>1.7309799999999997</v>
      </c>
      <c r="V2" s="1">
        <f>($U2-$U$2)</f>
        <v>0</v>
      </c>
      <c r="W2" s="234">
        <f>($U2-$U$2)*0.001341022</f>
        <v>0</v>
      </c>
      <c r="X2" s="227">
        <v>0</v>
      </c>
      <c r="Y2" s="227">
        <v>0</v>
      </c>
      <c r="Z2" s="228">
        <f t="shared" ref="Z2:Z13" si="9">$Q$38*(P2/$Q$31/100)^3</f>
        <v>9.76843480821773E-87</v>
      </c>
      <c r="AA2" s="229">
        <f t="shared" ref="AA2:AA14" si="10">SQRT(Z2^3/4/$Q$28/$Q$34)</f>
        <v>9.469612348787209E-129</v>
      </c>
      <c r="AB2" s="1"/>
      <c r="AC2" s="158">
        <f t="shared" ref="AC2:AC14" si="11">SQRT(Z2/$Q$34/$Q$28)</f>
        <v>1.9388187636407961E-42</v>
      </c>
      <c r="AD2" s="175">
        <f t="shared" ref="AD2:AD13" si="12">AC2*1/1.6/1000*3600</f>
        <v>4.3623422181917907E-42</v>
      </c>
      <c r="AE2" s="4">
        <f t="shared" ref="AE2:AE14" si="13">Q2/60*PI()*$C$40/1000</f>
        <v>0</v>
      </c>
      <c r="AF2" s="158">
        <f>AE2/AC2</f>
        <v>0</v>
      </c>
      <c r="AH2" s="228">
        <f t="shared" ref="AH2:AH14" si="14">D2/$Q$32*$Q$24</f>
        <v>0</v>
      </c>
      <c r="AI2" s="228">
        <f t="shared" ref="AI2:AI14" si="15">AH2/$Q$24*$Q$32</f>
        <v>0</v>
      </c>
      <c r="AJ2" s="229" t="e">
        <f t="shared" ref="AJ2:AJ14" si="16">MAX(($Q$42+$R$42*LN($AI2)),0)</f>
        <v>#NUM!</v>
      </c>
      <c r="AK2" s="229" t="e">
        <f t="shared" ref="AK2:AK14" si="17">MAX(($Q$42+$R$42*LN(AI2))/$Q$31,0)</f>
        <v>#NUM!</v>
      </c>
      <c r="AL2" s="229" t="e">
        <f t="shared" ref="AL2:AL14" si="18">($Q$43+$R$43*AK2*$Q$31)/$Q$31</f>
        <v>#NUM!</v>
      </c>
      <c r="AM2" s="229" t="e">
        <f t="shared" ref="AM2:AM14" si="19">($Q$44+$R$44*AL2*$Q$31)/$Q$31</f>
        <v>#NUM!</v>
      </c>
      <c r="AN2" s="1"/>
      <c r="AO2" s="1" t="e">
        <f t="shared" ref="AO2:AO14" si="20">MAX($Q$43+$R$43*AJ2, 0)</f>
        <v>#NUM!</v>
      </c>
      <c r="AP2" s="227"/>
      <c r="AQ2" s="227"/>
      <c r="AR2" s="227"/>
      <c r="AS2" s="1"/>
      <c r="AT2" s="227"/>
      <c r="AU2" s="1"/>
    </row>
    <row r="3" spans="1:51" ht="15" customHeight="1" x14ac:dyDescent="0.3">
      <c r="A3" t="s">
        <v>223</v>
      </c>
      <c r="B3" t="s">
        <v>201</v>
      </c>
      <c r="C3" s="220">
        <f t="shared" si="1"/>
        <v>1.0777777777777777</v>
      </c>
      <c r="D3" s="73">
        <v>14</v>
      </c>
      <c r="E3" s="109">
        <v>4.4000000000000003E-3</v>
      </c>
      <c r="F3" s="73">
        <v>12.17</v>
      </c>
      <c r="G3" s="106">
        <v>0.47</v>
      </c>
      <c r="H3" s="73">
        <v>6440</v>
      </c>
      <c r="I3" s="191">
        <v>1.0000000000000001E+32</v>
      </c>
      <c r="J3" s="61"/>
      <c r="K3" s="2">
        <f t="shared" si="2"/>
        <v>5.7199</v>
      </c>
      <c r="L3" s="1">
        <f t="shared" si="3"/>
        <v>14</v>
      </c>
      <c r="M3" s="234">
        <f t="shared" si="4"/>
        <v>2.6390573296152584</v>
      </c>
      <c r="N3" s="3">
        <f t="shared" si="5"/>
        <v>155.27950310559007</v>
      </c>
      <c r="O3" s="3">
        <f t="shared" si="5"/>
        <v>9.999999999999999E-27</v>
      </c>
      <c r="P3" s="3">
        <f t="shared" si="6"/>
        <v>9316.7701863354032</v>
      </c>
      <c r="Q3" s="3">
        <f t="shared" si="6"/>
        <v>5.9999999999999995E-25</v>
      </c>
      <c r="R3" s="3">
        <f t="shared" si="7"/>
        <v>20.218685300207039</v>
      </c>
      <c r="S3" s="3">
        <f t="shared" si="7"/>
        <v>1.3020833333333332E-27</v>
      </c>
      <c r="T3" s="3">
        <f>L3</f>
        <v>14</v>
      </c>
      <c r="U3" s="158">
        <f>K3</f>
        <v>5.7199</v>
      </c>
      <c r="V3" s="1">
        <f t="shared" ref="V3:V14" si="21">($U3-$U$2)</f>
        <v>3.9889200000000002</v>
      </c>
      <c r="W3" s="234">
        <f t="shared" ref="W3:W14" si="22">($U3-$U$2)*0.001341022</f>
        <v>5.349229476240001E-3</v>
      </c>
      <c r="X3" s="230">
        <f>$W3/$P3*5252</f>
        <v>3.0154391111221401E-3</v>
      </c>
      <c r="Y3" s="230">
        <f>X3-$X$3</f>
        <v>0</v>
      </c>
      <c r="Z3" s="228">
        <f t="shared" si="9"/>
        <v>3.6573572179396038E-2</v>
      </c>
      <c r="AA3" s="229">
        <f t="shared" si="10"/>
        <v>6.8603424935017449E-2</v>
      </c>
      <c r="AB3" s="2">
        <f>AA3/U3*100</f>
        <v>1.1993815439958295</v>
      </c>
      <c r="AC3" s="158">
        <f t="shared" si="11"/>
        <v>3.7515299079079645</v>
      </c>
      <c r="AD3" s="175">
        <f t="shared" si="12"/>
        <v>8.4409422927929185</v>
      </c>
      <c r="AE3" s="4">
        <f t="shared" si="13"/>
        <v>1.7278759594743859E-27</v>
      </c>
      <c r="AF3" s="158">
        <f t="shared" ref="AF3:AF14" si="23">AE3/AC3</f>
        <v>4.6057901759816529E-28</v>
      </c>
      <c r="AH3" s="228">
        <f t="shared" si="14"/>
        <v>0.3888888888888889</v>
      </c>
      <c r="AI3" s="228">
        <f t="shared" si="15"/>
        <v>14</v>
      </c>
      <c r="AJ3" s="229">
        <f t="shared" si="16"/>
        <v>6785.5755148519966</v>
      </c>
      <c r="AK3" s="229">
        <f t="shared" si="17"/>
        <v>14.725641308272561</v>
      </c>
      <c r="AL3" s="229">
        <f t="shared" si="18"/>
        <v>-1.2545891894708265</v>
      </c>
      <c r="AM3" s="229">
        <f t="shared" si="19"/>
        <v>14.784671930275822</v>
      </c>
      <c r="AN3" s="1"/>
      <c r="AO3" s="1">
        <f t="shared" si="20"/>
        <v>0</v>
      </c>
      <c r="AP3" s="227">
        <f t="shared" ref="AP3:AP14" si="24">MAX($J$48+$AJ3*($K$48+$AJ3*$L$48), 0)</f>
        <v>0</v>
      </c>
      <c r="AQ3" s="227">
        <f>AJ3*AP3/5252</f>
        <v>0</v>
      </c>
      <c r="AR3" s="231">
        <f t="shared" ref="AR3:AR14" si="25">MAX($K$48+$L$48*2*AJ3,1E-32)</f>
        <v>2.4735257773477766E-7</v>
      </c>
      <c r="AS3" s="228"/>
      <c r="AT3" s="1"/>
      <c r="AU3" s="228"/>
      <c r="AX3" s="128"/>
      <c r="AY3" s="96"/>
    </row>
    <row r="4" spans="1:51" ht="15" customHeight="1" x14ac:dyDescent="0.3">
      <c r="A4" t="s">
        <v>224</v>
      </c>
      <c r="B4" t="s">
        <v>234</v>
      </c>
      <c r="C4" s="220">
        <f t="shared" si="1"/>
        <v>1.1000000000000001</v>
      </c>
      <c r="D4" s="73">
        <v>18</v>
      </c>
      <c r="E4" s="109">
        <v>0.34300000000000003</v>
      </c>
      <c r="F4" s="73">
        <v>12.16</v>
      </c>
      <c r="G4" s="106">
        <v>0.64500000000000002</v>
      </c>
      <c r="H4" s="73">
        <v>5000</v>
      </c>
      <c r="I4" s="78">
        <v>13700</v>
      </c>
      <c r="J4" s="61"/>
      <c r="K4" s="2">
        <f t="shared" si="2"/>
        <v>7.8432000000000004</v>
      </c>
      <c r="L4" s="1">
        <f t="shared" si="3"/>
        <v>18</v>
      </c>
      <c r="M4" s="234">
        <f t="shared" si="4"/>
        <v>2.8903717578961645</v>
      </c>
      <c r="N4" s="3">
        <f t="shared" si="5"/>
        <v>200.00000000000003</v>
      </c>
      <c r="O4" s="3">
        <f t="shared" si="5"/>
        <v>72.992700729927023</v>
      </c>
      <c r="P4" s="3">
        <f t="shared" si="6"/>
        <v>12000.000000000002</v>
      </c>
      <c r="Q4" s="3">
        <f t="shared" si="6"/>
        <v>4379.5620437956213</v>
      </c>
      <c r="R4" s="3">
        <f t="shared" si="7"/>
        <v>26.041666666666671</v>
      </c>
      <c r="S4" s="3">
        <f t="shared" si="7"/>
        <v>9.5042579075425806</v>
      </c>
      <c r="T4" s="3">
        <f t="shared" si="8"/>
        <v>18</v>
      </c>
      <c r="U4" s="158">
        <f t="shared" si="0"/>
        <v>7.8432000000000004</v>
      </c>
      <c r="V4" s="229">
        <f t="shared" si="21"/>
        <v>6.1122200000000007</v>
      </c>
      <c r="W4" s="234">
        <f t="shared" si="22"/>
        <v>8.1966214888400009E-3</v>
      </c>
      <c r="X4" s="230">
        <f t="shared" ref="X4:X14" si="26">$W4/$P4*5252</f>
        <v>3.5873880049489735E-3</v>
      </c>
      <c r="Y4" s="230">
        <f t="shared" ref="Y4:Y14" si="27">X4-$X$3</f>
        <v>5.7194889382683337E-4</v>
      </c>
      <c r="Z4" s="228">
        <f t="shared" si="9"/>
        <v>7.8147478465741924E-2</v>
      </c>
      <c r="AA4" s="229">
        <f t="shared" si="10"/>
        <v>0.21427286742513013</v>
      </c>
      <c r="AB4" s="2">
        <f t="shared" ref="AB4:AB13" si="28">AA4/U4*100</f>
        <v>2.7319572040127769</v>
      </c>
      <c r="AC4" s="158">
        <f t="shared" si="11"/>
        <v>5.4838075810485032</v>
      </c>
      <c r="AD4" s="175">
        <f t="shared" si="12"/>
        <v>12.338567057359132</v>
      </c>
      <c r="AE4" s="175">
        <f t="shared" si="13"/>
        <v>12.612233280834939</v>
      </c>
      <c r="AF4" s="158">
        <f t="shared" si="23"/>
        <v>2.2999044175841563</v>
      </c>
      <c r="AG4" s="151"/>
      <c r="AH4" s="228">
        <f t="shared" si="14"/>
        <v>0.5</v>
      </c>
      <c r="AI4" s="228">
        <f t="shared" si="15"/>
        <v>18</v>
      </c>
      <c r="AJ4" s="229">
        <f t="shared" si="16"/>
        <v>10393.817131718955</v>
      </c>
      <c r="AK4" s="229">
        <f t="shared" si="17"/>
        <v>22.556026761542871</v>
      </c>
      <c r="AL4" s="229">
        <f t="shared" si="18"/>
        <v>6.3964175911456653</v>
      </c>
      <c r="AM4" s="229">
        <f t="shared" si="19"/>
        <v>22.604910600238163</v>
      </c>
      <c r="AN4" s="2">
        <f t="shared" ref="AN4:AN14" si="29">AO4/$Q$31</f>
        <v>6.3964175911456653</v>
      </c>
      <c r="AO4" s="3">
        <f t="shared" si="20"/>
        <v>2947.4692259999229</v>
      </c>
      <c r="AP4" s="227">
        <f t="shared" si="24"/>
        <v>2.6622033396538156E-4</v>
      </c>
      <c r="AQ4" s="227">
        <f t="shared" ref="AQ4:AQ14" si="30">AJ4*AP4/5252</f>
        <v>5.268555727306407E-4</v>
      </c>
      <c r="AR4" s="231">
        <f t="shared" si="25"/>
        <v>3.2120770419494546E-7</v>
      </c>
      <c r="AS4" s="228">
        <f t="shared" ref="AS4:AS14" si="31">$Q$36/AR4</f>
        <v>0.11651905298660416</v>
      </c>
      <c r="AT4" s="1"/>
      <c r="AU4" s="228"/>
      <c r="AX4" s="127"/>
      <c r="AY4" s="96"/>
    </row>
    <row r="5" spans="1:51" ht="13.95" customHeight="1" x14ac:dyDescent="0.3">
      <c r="A5" t="s">
        <v>225</v>
      </c>
      <c r="B5" s="176">
        <v>16</v>
      </c>
      <c r="C5" s="220">
        <f t="shared" si="1"/>
        <v>1.1333333333333333</v>
      </c>
      <c r="D5" s="73">
        <v>24</v>
      </c>
      <c r="E5" s="73">
        <v>0.58099999999999996</v>
      </c>
      <c r="F5" s="73">
        <v>12.15</v>
      </c>
      <c r="G5" s="73">
        <v>1.0349999999999999</v>
      </c>
      <c r="H5" s="73">
        <v>4040</v>
      </c>
      <c r="I5" s="78">
        <v>8000</v>
      </c>
      <c r="J5" s="61"/>
      <c r="K5" s="2">
        <f t="shared" si="2"/>
        <v>12.575249999999999</v>
      </c>
      <c r="L5" s="1">
        <f t="shared" si="3"/>
        <v>24</v>
      </c>
      <c r="M5" s="234">
        <f t="shared" si="4"/>
        <v>3.1780538303479458</v>
      </c>
      <c r="N5" s="3">
        <f t="shared" si="5"/>
        <v>247.52475247524754</v>
      </c>
      <c r="O5" s="3">
        <f t="shared" si="5"/>
        <v>125.00000000000001</v>
      </c>
      <c r="P5" s="3">
        <f t="shared" si="6"/>
        <v>14851.485148514852</v>
      </c>
      <c r="Q5" s="3">
        <f t="shared" si="6"/>
        <v>7500.0000000000009</v>
      </c>
      <c r="R5" s="3">
        <f t="shared" si="7"/>
        <v>32.229785478547853</v>
      </c>
      <c r="S5" s="3">
        <f t="shared" si="7"/>
        <v>16.276041666666668</v>
      </c>
      <c r="T5" s="3">
        <f t="shared" si="8"/>
        <v>24</v>
      </c>
      <c r="U5" s="158">
        <f t="shared" si="0"/>
        <v>12.575249999999999</v>
      </c>
      <c r="V5" s="229">
        <f t="shared" si="21"/>
        <v>10.844269999999998</v>
      </c>
      <c r="W5" s="234">
        <f t="shared" si="22"/>
        <v>1.4542404643939999E-2</v>
      </c>
      <c r="X5" s="230">
        <f t="shared" si="26"/>
        <v>5.1426984187915069E-3</v>
      </c>
      <c r="Y5" s="230">
        <f t="shared" si="27"/>
        <v>2.1272593076693668E-3</v>
      </c>
      <c r="Z5" s="228">
        <f t="shared" si="9"/>
        <v>0.14814291539889993</v>
      </c>
      <c r="AA5" s="229">
        <f t="shared" si="10"/>
        <v>0.55926296128691122</v>
      </c>
      <c r="AB5" s="2">
        <f t="shared" si="28"/>
        <v>4.4473307591253555</v>
      </c>
      <c r="AC5" s="158">
        <f t="shared" si="11"/>
        <v>7.5503166625417197</v>
      </c>
      <c r="AD5" s="175">
        <f t="shared" si="12"/>
        <v>16.988212490718869</v>
      </c>
      <c r="AE5" s="175">
        <f t="shared" si="13"/>
        <v>21.598449493429833</v>
      </c>
      <c r="AF5" s="158">
        <f t="shared" si="23"/>
        <v>2.8606018076808692</v>
      </c>
      <c r="AG5" s="151"/>
      <c r="AH5" s="228">
        <f t="shared" si="14"/>
        <v>0.66666666666666663</v>
      </c>
      <c r="AI5" s="228">
        <f t="shared" si="15"/>
        <v>24</v>
      </c>
      <c r="AJ5" s="229">
        <f t="shared" si="16"/>
        <v>14524.206434663385</v>
      </c>
      <c r="AK5" s="229">
        <f t="shared" si="17"/>
        <v>31.519545214113247</v>
      </c>
      <c r="AL5" s="229">
        <f t="shared" si="18"/>
        <v>15.154599530983003</v>
      </c>
      <c r="AM5" s="229">
        <f t="shared" si="19"/>
        <v>31.556813931182923</v>
      </c>
      <c r="AN5" s="2">
        <f t="shared" si="29"/>
        <v>15.154599530983003</v>
      </c>
      <c r="AO5" s="3">
        <f t="shared" si="20"/>
        <v>6983.2394638769674</v>
      </c>
      <c r="AP5" s="227">
        <f t="shared" si="24"/>
        <v>1.7675302944863986E-3</v>
      </c>
      <c r="AQ5" s="227">
        <f t="shared" si="30"/>
        <v>4.8880378668396457E-3</v>
      </c>
      <c r="AR5" s="231">
        <f t="shared" si="25"/>
        <v>4.0575038639025837E-7</v>
      </c>
      <c r="AS5" s="228">
        <f t="shared" si="31"/>
        <v>9.2240990422122499E-2</v>
      </c>
      <c r="AT5" s="232"/>
      <c r="AU5" s="165"/>
      <c r="AX5" s="127"/>
      <c r="AY5" s="96"/>
    </row>
    <row r="6" spans="1:51" ht="13.95" customHeight="1" x14ac:dyDescent="0.3">
      <c r="A6" t="s">
        <v>226</v>
      </c>
      <c r="B6" s="176">
        <v>20</v>
      </c>
      <c r="C6" s="220">
        <f t="shared" si="1"/>
        <v>1.1555555555555554</v>
      </c>
      <c r="D6" s="73">
        <v>28</v>
      </c>
      <c r="E6" s="73">
        <v>0.68400000000000005</v>
      </c>
      <c r="F6" s="73">
        <v>12.15</v>
      </c>
      <c r="G6" s="73">
        <v>1.232</v>
      </c>
      <c r="H6" s="73">
        <v>3620</v>
      </c>
      <c r="I6" s="78">
        <v>6800</v>
      </c>
      <c r="J6" s="61"/>
      <c r="K6" s="2">
        <f t="shared" si="2"/>
        <v>14.9688</v>
      </c>
      <c r="L6" s="1">
        <f t="shared" si="3"/>
        <v>28</v>
      </c>
      <c r="M6" s="234">
        <f t="shared" si="4"/>
        <v>3.3322045101752038</v>
      </c>
      <c r="N6" s="3">
        <f t="shared" si="5"/>
        <v>276.24309392265195</v>
      </c>
      <c r="O6" s="3">
        <f t="shared" si="5"/>
        <v>147.05882352941177</v>
      </c>
      <c r="P6" s="3">
        <f t="shared" si="6"/>
        <v>16574.585635359115</v>
      </c>
      <c r="Q6" s="3">
        <f t="shared" si="6"/>
        <v>8823.5294117647063</v>
      </c>
      <c r="R6" s="3">
        <f t="shared" si="7"/>
        <v>35.969152854511968</v>
      </c>
      <c r="S6" s="3">
        <f t="shared" si="7"/>
        <v>19.14828431372549</v>
      </c>
      <c r="T6" s="3">
        <f t="shared" si="8"/>
        <v>28</v>
      </c>
      <c r="U6" s="158">
        <f t="shared" si="0"/>
        <v>14.9688</v>
      </c>
      <c r="V6" s="229">
        <f t="shared" si="21"/>
        <v>13.237819999999999</v>
      </c>
      <c r="W6" s="234">
        <f t="shared" si="22"/>
        <v>1.775220785204E-2</v>
      </c>
      <c r="X6" s="230">
        <f t="shared" si="26"/>
        <v>5.6251539368811498E-3</v>
      </c>
      <c r="Y6" s="230">
        <f t="shared" si="27"/>
        <v>2.6097148257590097E-3</v>
      </c>
      <c r="Z6" s="228">
        <f t="shared" si="9"/>
        <v>0.20592035150054883</v>
      </c>
      <c r="AA6" s="229">
        <f t="shared" si="10"/>
        <v>0.91652356042543459</v>
      </c>
      <c r="AB6" s="2">
        <f t="shared" si="28"/>
        <v>6.1228926862903812</v>
      </c>
      <c r="AC6" s="158">
        <f t="shared" si="11"/>
        <v>8.901728787336415</v>
      </c>
      <c r="AD6" s="175">
        <f t="shared" si="12"/>
        <v>20.028889771506933</v>
      </c>
      <c r="AE6" s="175">
        <f t="shared" si="13"/>
        <v>25.409940580505676</v>
      </c>
      <c r="AF6" s="158">
        <f t="shared" si="23"/>
        <v>2.8544950298478895</v>
      </c>
      <c r="AG6" s="151"/>
      <c r="AH6" s="228">
        <f t="shared" si="14"/>
        <v>0.77777777777777779</v>
      </c>
      <c r="AI6" s="228">
        <f t="shared" si="15"/>
        <v>28</v>
      </c>
      <c r="AJ6" s="229">
        <f t="shared" si="16"/>
        <v>16737.421577247005</v>
      </c>
      <c r="AK6" s="229">
        <f t="shared" si="17"/>
        <v>36.322529464511732</v>
      </c>
      <c r="AL6" s="229">
        <f t="shared" si="18"/>
        <v>19.847556893847639</v>
      </c>
      <c r="AM6" s="229">
        <f t="shared" si="19"/>
        <v>36.353574370415124</v>
      </c>
      <c r="AN6" s="2">
        <f t="shared" si="29"/>
        <v>19.847556893847635</v>
      </c>
      <c r="AO6" s="3">
        <f t="shared" si="20"/>
        <v>9145.7542166849908</v>
      </c>
      <c r="AP6" s="227">
        <f t="shared" si="24"/>
        <v>2.7156737247799462E-3</v>
      </c>
      <c r="AQ6" s="227">
        <f t="shared" si="30"/>
        <v>8.6544889561870949E-3</v>
      </c>
      <c r="AR6" s="231">
        <f t="shared" si="25"/>
        <v>4.5105147805634301E-7</v>
      </c>
      <c r="AS6" s="228">
        <f t="shared" si="31"/>
        <v>8.297682044203647E-2</v>
      </c>
      <c r="AT6" s="232">
        <f t="shared" ref="AT6:AT14" si="32">$Q$45*$Q$28*$Q$37^2*$Q$34*PI()/240*($AC6-$Q$47)/$Q$46*$Q$35</f>
        <v>-1.0881565387645624E-7</v>
      </c>
      <c r="AU6" s="165">
        <f t="shared" ref="AU6:AU14" si="33">-$Q$36/AT6</f>
        <v>0.34394699817076718</v>
      </c>
      <c r="AX6" s="127"/>
      <c r="AY6" s="96"/>
    </row>
    <row r="7" spans="1:51" ht="13.95" customHeight="1" x14ac:dyDescent="0.3">
      <c r="A7" t="s">
        <v>227</v>
      </c>
      <c r="B7" s="176">
        <v>25</v>
      </c>
      <c r="C7" s="220">
        <f t="shared" si="1"/>
        <v>1.2</v>
      </c>
      <c r="D7" s="73">
        <v>36</v>
      </c>
      <c r="E7" s="73">
        <v>0.95099999999999996</v>
      </c>
      <c r="F7" s="73">
        <v>12.12</v>
      </c>
      <c r="G7" s="73">
        <v>1.7829999999999999</v>
      </c>
      <c r="H7" s="73">
        <v>2980</v>
      </c>
      <c r="I7" s="78">
        <v>4960</v>
      </c>
      <c r="J7" s="61"/>
      <c r="K7" s="2">
        <f t="shared" si="2"/>
        <v>21.609959999999997</v>
      </c>
      <c r="L7" s="1">
        <f t="shared" si="3"/>
        <v>36</v>
      </c>
      <c r="M7" s="234">
        <f t="shared" si="4"/>
        <v>3.5835189384561099</v>
      </c>
      <c r="N7" s="3">
        <f t="shared" si="5"/>
        <v>335.57046979865771</v>
      </c>
      <c r="O7" s="3">
        <f t="shared" si="5"/>
        <v>201.61290322580646</v>
      </c>
      <c r="P7" s="3">
        <f t="shared" si="6"/>
        <v>20134.228187919463</v>
      </c>
      <c r="Q7" s="3">
        <f t="shared" si="6"/>
        <v>12096.774193548388</v>
      </c>
      <c r="R7" s="3">
        <f t="shared" si="7"/>
        <v>43.694071588366889</v>
      </c>
      <c r="S7" s="3">
        <f t="shared" si="7"/>
        <v>26.251680107526884</v>
      </c>
      <c r="T7" s="3">
        <f t="shared" si="8"/>
        <v>36</v>
      </c>
      <c r="U7" s="158">
        <f t="shared" si="0"/>
        <v>21.609959999999997</v>
      </c>
      <c r="V7" s="229">
        <f t="shared" si="21"/>
        <v>19.878979999999999</v>
      </c>
      <c r="W7" s="234">
        <f t="shared" si="22"/>
        <v>2.6658149517560001E-2</v>
      </c>
      <c r="X7" s="230">
        <f t="shared" si="26"/>
        <v>6.9537605295558478E-3</v>
      </c>
      <c r="Y7" s="230">
        <f t="shared" si="27"/>
        <v>3.9383214184337077E-3</v>
      </c>
      <c r="Z7" s="228">
        <f t="shared" si="9"/>
        <v>0.36912732059267428</v>
      </c>
      <c r="AA7" s="229">
        <f t="shared" si="10"/>
        <v>2.1996775003419557</v>
      </c>
      <c r="AB7" s="2">
        <f t="shared" si="28"/>
        <v>10.178998481912767</v>
      </c>
      <c r="AC7" s="158">
        <f t="shared" si="11"/>
        <v>11.918258972595867</v>
      </c>
      <c r="AD7" s="175">
        <f t="shared" si="12"/>
        <v>26.8160826883407</v>
      </c>
      <c r="AE7" s="175">
        <f t="shared" si="13"/>
        <v>34.836208860370697</v>
      </c>
      <c r="AF7" s="158">
        <f t="shared" si="23"/>
        <v>2.9229276642226854</v>
      </c>
      <c r="AG7" s="151"/>
      <c r="AH7" s="228">
        <f t="shared" si="14"/>
        <v>1</v>
      </c>
      <c r="AI7" s="228">
        <f t="shared" si="15"/>
        <v>36</v>
      </c>
      <c r="AJ7" s="233">
        <f t="shared" si="16"/>
        <v>20345.663194113957</v>
      </c>
      <c r="AK7" s="233">
        <f t="shared" si="17"/>
        <v>44.15291491778202</v>
      </c>
      <c r="AL7" s="233">
        <f t="shared" si="18"/>
        <v>27.498563674464105</v>
      </c>
      <c r="AM7" s="233">
        <f t="shared" si="19"/>
        <v>44.173813040377432</v>
      </c>
      <c r="AN7" s="9">
        <f t="shared" si="29"/>
        <v>27.498563674464116</v>
      </c>
      <c r="AO7" s="10">
        <f t="shared" si="20"/>
        <v>12671.338141193064</v>
      </c>
      <c r="AP7" s="230">
        <f t="shared" si="24"/>
        <v>4.4764200097084676E-3</v>
      </c>
      <c r="AQ7" s="230">
        <f t="shared" si="30"/>
        <v>1.7341152671919421E-2</v>
      </c>
      <c r="AR7" s="232">
        <f t="shared" si="25"/>
        <v>5.2490660451651071E-7</v>
      </c>
      <c r="AS7" s="228">
        <f t="shared" si="31"/>
        <v>7.1301860526731251E-2</v>
      </c>
      <c r="AT7" s="232">
        <f t="shared" si="32"/>
        <v>-1.9294392686468658E-7</v>
      </c>
      <c r="AU7" s="165">
        <f t="shared" si="33"/>
        <v>0.19397769141002355</v>
      </c>
      <c r="AX7" s="127"/>
      <c r="AY7" s="96"/>
    </row>
    <row r="8" spans="1:51" ht="13.95" customHeight="1" x14ac:dyDescent="0.3">
      <c r="A8" t="s">
        <v>228</v>
      </c>
      <c r="B8" s="176">
        <v>36</v>
      </c>
      <c r="C8" s="220">
        <f t="shared" si="1"/>
        <v>1.2888888888888888</v>
      </c>
      <c r="D8" s="73">
        <v>52</v>
      </c>
      <c r="E8" s="73">
        <v>1.3580000000000001</v>
      </c>
      <c r="F8" s="73">
        <v>12.07</v>
      </c>
      <c r="G8" s="73">
        <v>3.07</v>
      </c>
      <c r="H8" s="73">
        <v>2480</v>
      </c>
      <c r="I8" s="78">
        <v>3520</v>
      </c>
      <c r="J8" s="61"/>
      <c r="K8" s="2">
        <f t="shared" si="2"/>
        <v>37.054899999999996</v>
      </c>
      <c r="L8" s="1">
        <f t="shared" si="3"/>
        <v>52</v>
      </c>
      <c r="M8" s="234">
        <f t="shared" si="4"/>
        <v>3.9512437185814275</v>
      </c>
      <c r="N8" s="3">
        <f t="shared" si="5"/>
        <v>403.22580645161293</v>
      </c>
      <c r="O8" s="3">
        <f t="shared" si="5"/>
        <v>284.09090909090907</v>
      </c>
      <c r="P8" s="3">
        <f t="shared" si="6"/>
        <v>24193.548387096776</v>
      </c>
      <c r="Q8" s="3">
        <f t="shared" si="6"/>
        <v>17045.454545454544</v>
      </c>
      <c r="R8" s="3">
        <f t="shared" si="7"/>
        <v>52.503360215053767</v>
      </c>
      <c r="S8" s="3">
        <f t="shared" si="7"/>
        <v>36.991003787878782</v>
      </c>
      <c r="T8" s="3">
        <f t="shared" si="8"/>
        <v>52</v>
      </c>
      <c r="U8" s="158">
        <f t="shared" si="0"/>
        <v>37.054899999999996</v>
      </c>
      <c r="V8" s="229">
        <f t="shared" si="21"/>
        <v>35.323919999999994</v>
      </c>
      <c r="W8" s="234">
        <f t="shared" si="22"/>
        <v>4.7370153846239993E-2</v>
      </c>
      <c r="X8" s="230">
        <f t="shared" si="26"/>
        <v>1.0283239317352035E-2</v>
      </c>
      <c r="Y8" s="230">
        <f t="shared" si="27"/>
        <v>7.2678002062298947E-3</v>
      </c>
      <c r="Z8" s="228">
        <f t="shared" si="9"/>
        <v>0.64042745241181076</v>
      </c>
      <c r="AA8" s="229">
        <f t="shared" si="10"/>
        <v>5.0268929546262759</v>
      </c>
      <c r="AB8" s="2">
        <f t="shared" si="28"/>
        <v>13.566068062864229</v>
      </c>
      <c r="AC8" s="158">
        <f t="shared" si="11"/>
        <v>15.698555505999325</v>
      </c>
      <c r="AD8" s="175">
        <f t="shared" si="12"/>
        <v>35.321749888498474</v>
      </c>
      <c r="AE8" s="175">
        <f t="shared" si="13"/>
        <v>49.087385212340514</v>
      </c>
      <c r="AF8" s="158">
        <f t="shared" si="23"/>
        <v>3.1268727363852928</v>
      </c>
      <c r="AG8" s="151"/>
      <c r="AH8" s="228">
        <f t="shared" si="14"/>
        <v>1.4444444444444442</v>
      </c>
      <c r="AI8" s="228">
        <f t="shared" si="15"/>
        <v>51.999999999999993</v>
      </c>
      <c r="AJ8" s="229">
        <f t="shared" si="16"/>
        <v>25625.263988535306</v>
      </c>
      <c r="AK8" s="229">
        <f t="shared" si="17"/>
        <v>55.61038191956446</v>
      </c>
      <c r="AL8" s="229">
        <f t="shared" si="18"/>
        <v>38.693562725592052</v>
      </c>
      <c r="AM8" s="229">
        <f t="shared" si="19"/>
        <v>55.616433207911548</v>
      </c>
      <c r="AN8" s="2">
        <f t="shared" si="29"/>
        <v>38.693562725592052</v>
      </c>
      <c r="AO8" s="3">
        <f t="shared" si="20"/>
        <v>17829.993703952819</v>
      </c>
      <c r="AP8" s="227">
        <f t="shared" si="24"/>
        <v>7.5329880637879515E-3</v>
      </c>
      <c r="AQ8" s="227">
        <f t="shared" si="30"/>
        <v>3.6754533083977851E-2</v>
      </c>
      <c r="AR8" s="231">
        <f t="shared" si="25"/>
        <v>6.3297186891245887E-7</v>
      </c>
      <c r="AS8" s="228">
        <f t="shared" si="31"/>
        <v>5.9128721737825796E-2</v>
      </c>
      <c r="AT8" s="232">
        <f t="shared" si="32"/>
        <v>-2.9837294603800979E-7</v>
      </c>
      <c r="AU8" s="165">
        <f t="shared" si="33"/>
        <v>0.12543636412675468</v>
      </c>
      <c r="AX8" s="127"/>
      <c r="AY8" s="96"/>
    </row>
    <row r="9" spans="1:51" ht="13.95" customHeight="1" x14ac:dyDescent="0.3">
      <c r="A9" t="s">
        <v>229</v>
      </c>
      <c r="B9" s="176">
        <v>45</v>
      </c>
      <c r="C9" s="220">
        <f t="shared" si="1"/>
        <v>1.4055555555555554</v>
      </c>
      <c r="D9" s="73">
        <v>73</v>
      </c>
      <c r="E9" s="73">
        <v>1.639</v>
      </c>
      <c r="F9" s="73">
        <v>11.97</v>
      </c>
      <c r="G9" s="73">
        <v>4.45</v>
      </c>
      <c r="H9" s="73">
        <v>2100</v>
      </c>
      <c r="I9" s="78">
        <v>2820</v>
      </c>
      <c r="J9" s="61"/>
      <c r="K9" s="2">
        <f t="shared" si="2"/>
        <v>53.266500000000008</v>
      </c>
      <c r="L9" s="1">
        <f t="shared" si="3"/>
        <v>73</v>
      </c>
      <c r="M9" s="234">
        <f t="shared" si="4"/>
        <v>4.290459441148391</v>
      </c>
      <c r="N9" s="3">
        <f t="shared" si="5"/>
        <v>476.1904761904762</v>
      </c>
      <c r="O9" s="3">
        <f t="shared" si="5"/>
        <v>354.6099290780142</v>
      </c>
      <c r="P9" s="3">
        <f t="shared" si="6"/>
        <v>28571.428571428572</v>
      </c>
      <c r="Q9" s="3">
        <f t="shared" si="6"/>
        <v>21276.595744680853</v>
      </c>
      <c r="R9" s="3">
        <f t="shared" si="7"/>
        <v>62.003968253968253</v>
      </c>
      <c r="S9" s="3">
        <f t="shared" si="7"/>
        <v>46.173167848699769</v>
      </c>
      <c r="T9" s="3">
        <f t="shared" si="8"/>
        <v>73</v>
      </c>
      <c r="U9" s="158">
        <f t="shared" si="0"/>
        <v>53.266500000000008</v>
      </c>
      <c r="V9" s="229">
        <f t="shared" si="21"/>
        <v>51.535520000000005</v>
      </c>
      <c r="W9" s="234">
        <f t="shared" si="22"/>
        <v>6.9110266101440013E-2</v>
      </c>
      <c r="X9" s="230">
        <f t="shared" si="26"/>
        <v>1.2703849114766703E-2</v>
      </c>
      <c r="Y9" s="230">
        <f t="shared" si="27"/>
        <v>9.6884100036445618E-3</v>
      </c>
      <c r="Z9" s="228">
        <f t="shared" si="9"/>
        <v>1.0547926582677607</v>
      </c>
      <c r="AA9" s="229">
        <f t="shared" si="10"/>
        <v>10.62540211180036</v>
      </c>
      <c r="AB9" s="2">
        <f t="shared" si="28"/>
        <v>19.947625828241687</v>
      </c>
      <c r="AC9" s="158">
        <f t="shared" si="11"/>
        <v>20.146901911983324</v>
      </c>
      <c r="AD9" s="175">
        <f t="shared" si="12"/>
        <v>45.330529301962478</v>
      </c>
      <c r="AE9" s="175">
        <f t="shared" si="13"/>
        <v>61.27219714448178</v>
      </c>
      <c r="AF9" s="163">
        <f t="shared" si="23"/>
        <v>3.0412714278435651</v>
      </c>
      <c r="AG9" s="159">
        <f>$M$42/($Q$28*$Q$37*$Q$34*($AC9-$Q$47)^2/4/$AF9)/(PI()*$Q$37/60/($AC9-$Q$47))</f>
        <v>-1.0420958323350726</v>
      </c>
      <c r="AH9" s="228">
        <f t="shared" si="14"/>
        <v>2.0277777777777777</v>
      </c>
      <c r="AI9" s="228">
        <f t="shared" si="15"/>
        <v>73</v>
      </c>
      <c r="AJ9" s="229">
        <f t="shared" si="16"/>
        <v>30495.546588838792</v>
      </c>
      <c r="AK9" s="229">
        <f t="shared" si="17"/>
        <v>66.179571590361959</v>
      </c>
      <c r="AL9" s="229">
        <f t="shared" si="18"/>
        <v>49.020633125826407</v>
      </c>
      <c r="AM9" s="229">
        <f t="shared" si="19"/>
        <v>66.171927093492542</v>
      </c>
      <c r="AN9" s="2">
        <f t="shared" si="29"/>
        <v>49.020633125826407</v>
      </c>
      <c r="AO9" s="3">
        <f t="shared" si="20"/>
        <v>22588.707744380808</v>
      </c>
      <c r="AP9" s="227">
        <f t="shared" si="24"/>
        <v>1.0858492248972243E-2</v>
      </c>
      <c r="AQ9" s="227">
        <f t="shared" si="30"/>
        <v>6.3049439501728463E-2</v>
      </c>
      <c r="AR9" s="231">
        <f t="shared" si="25"/>
        <v>7.3265902280502244E-7</v>
      </c>
      <c r="AS9" s="228">
        <f t="shared" si="31"/>
        <v>5.1083541374411588E-2</v>
      </c>
      <c r="AT9" s="232">
        <f t="shared" si="32"/>
        <v>-4.2243326627533155E-7</v>
      </c>
      <c r="AU9" s="165">
        <f t="shared" si="33"/>
        <v>8.8598177493915575E-2</v>
      </c>
      <c r="AX9" s="127"/>
      <c r="AY9" s="96"/>
    </row>
    <row r="10" spans="1:51" ht="13.95" customHeight="1" x14ac:dyDescent="0.3">
      <c r="A10" t="s">
        <v>230</v>
      </c>
      <c r="B10" s="176">
        <v>50</v>
      </c>
      <c r="C10" s="220">
        <f t="shared" si="1"/>
        <v>1.5222222222222221</v>
      </c>
      <c r="D10" s="73">
        <v>94</v>
      </c>
      <c r="E10" s="73">
        <v>1.93</v>
      </c>
      <c r="F10" s="73">
        <v>11.92</v>
      </c>
      <c r="G10" s="73">
        <v>6.4</v>
      </c>
      <c r="H10" s="73">
        <v>1800</v>
      </c>
      <c r="I10" s="78">
        <v>2400</v>
      </c>
      <c r="J10" s="61"/>
      <c r="K10" s="2">
        <f t="shared" si="2"/>
        <v>76.287999999999997</v>
      </c>
      <c r="L10" s="1">
        <f t="shared" si="3"/>
        <v>94</v>
      </c>
      <c r="M10" s="234">
        <f t="shared" si="4"/>
        <v>4.5432947822700038</v>
      </c>
      <c r="N10" s="3">
        <f t="shared" si="5"/>
        <v>555.55555555555554</v>
      </c>
      <c r="O10" s="3">
        <f t="shared" si="5"/>
        <v>416.66666666666669</v>
      </c>
      <c r="P10" s="3">
        <f t="shared" si="6"/>
        <v>33333.333333333336</v>
      </c>
      <c r="Q10" s="3">
        <f t="shared" si="6"/>
        <v>25000</v>
      </c>
      <c r="R10" s="3">
        <f t="shared" si="7"/>
        <v>72.337962962962962</v>
      </c>
      <c r="S10" s="3">
        <f t="shared" si="7"/>
        <v>54.253472222222221</v>
      </c>
      <c r="T10" s="3">
        <f t="shared" si="8"/>
        <v>94</v>
      </c>
      <c r="U10" s="158">
        <f t="shared" si="0"/>
        <v>76.287999999999997</v>
      </c>
      <c r="V10" s="229">
        <f t="shared" si="21"/>
        <v>74.557019999999994</v>
      </c>
      <c r="W10" s="234">
        <f t="shared" si="22"/>
        <v>9.9982604074439999E-2</v>
      </c>
      <c r="X10" s="230">
        <f t="shared" si="26"/>
        <v>1.5753259097968767E-2</v>
      </c>
      <c r="Y10" s="230">
        <f t="shared" si="27"/>
        <v>1.2737819986846626E-2</v>
      </c>
      <c r="Z10" s="228">
        <f t="shared" si="9"/>
        <v>1.6749716749344534</v>
      </c>
      <c r="AA10" s="229">
        <f t="shared" si="10"/>
        <v>21.26208881723857</v>
      </c>
      <c r="AB10" s="2">
        <f t="shared" si="28"/>
        <v>27.870816926959119</v>
      </c>
      <c r="AC10" s="158">
        <f t="shared" si="11"/>
        <v>25.387998060409728</v>
      </c>
      <c r="AD10" s="175">
        <f t="shared" si="12"/>
        <v>57.122995635921889</v>
      </c>
      <c r="AE10" s="175">
        <f t="shared" si="13"/>
        <v>71.994831644766094</v>
      </c>
      <c r="AF10" s="165">
        <f t="shared" si="23"/>
        <v>2.835782146881265</v>
      </c>
      <c r="AG10" s="151"/>
      <c r="AH10" s="228">
        <f t="shared" si="14"/>
        <v>2.6111111111111112</v>
      </c>
      <c r="AI10" s="228">
        <f t="shared" si="15"/>
        <v>94</v>
      </c>
      <c r="AJ10" s="229">
        <f t="shared" si="16"/>
        <v>34125.624679819084</v>
      </c>
      <c r="AK10" s="229">
        <f t="shared" si="17"/>
        <v>74.05734522530183</v>
      </c>
      <c r="AL10" s="229">
        <f t="shared" si="18"/>
        <v>56.717942518420131</v>
      </c>
      <c r="AM10" s="229">
        <f t="shared" si="19"/>
        <v>74.039492538490805</v>
      </c>
      <c r="AN10" s="2">
        <f t="shared" si="29"/>
        <v>56.717942518420131</v>
      </c>
      <c r="AO10" s="3">
        <f t="shared" si="20"/>
        <v>26135.627912487998</v>
      </c>
      <c r="AP10" s="227">
        <f t="shared" si="24"/>
        <v>1.3652962901831924E-2</v>
      </c>
      <c r="AQ10" s="227">
        <f t="shared" si="30"/>
        <v>8.8712088300725425E-2</v>
      </c>
      <c r="AR10" s="231">
        <f t="shared" si="25"/>
        <v>8.0696110812447108E-7</v>
      </c>
      <c r="AS10" s="228">
        <f t="shared" si="31"/>
        <v>4.6379952054669979E-2</v>
      </c>
      <c r="AT10" s="232">
        <f t="shared" si="32"/>
        <v>-5.6860265310494001E-7</v>
      </c>
      <c r="AU10" s="165">
        <f t="shared" si="33"/>
        <v>6.5822446132499698E-2</v>
      </c>
      <c r="AX10" s="150"/>
      <c r="AY10" s="152"/>
    </row>
    <row r="11" spans="1:51" ht="13.95" customHeight="1" x14ac:dyDescent="0.3">
      <c r="A11" t="s">
        <v>231</v>
      </c>
      <c r="B11" s="176">
        <v>52</v>
      </c>
      <c r="C11" s="220">
        <f t="shared" si="1"/>
        <v>1.55</v>
      </c>
      <c r="D11" s="73">
        <v>99</v>
      </c>
      <c r="E11" s="73">
        <v>1.96</v>
      </c>
      <c r="F11" s="73">
        <v>11.87</v>
      </c>
      <c r="G11" s="73">
        <v>6.96</v>
      </c>
      <c r="H11" s="73">
        <v>1760</v>
      </c>
      <c r="I11" s="78">
        <v>2320</v>
      </c>
      <c r="J11" s="61"/>
      <c r="K11" s="2">
        <f t="shared" si="2"/>
        <v>82.615199999999987</v>
      </c>
      <c r="L11" s="1">
        <f t="shared" si="3"/>
        <v>99</v>
      </c>
      <c r="M11" s="234">
        <f t="shared" si="4"/>
        <v>4.5951198501345898</v>
      </c>
      <c r="N11" s="3">
        <f t="shared" si="5"/>
        <v>568.18181818181813</v>
      </c>
      <c r="O11" s="3">
        <f t="shared" si="5"/>
        <v>431.0344827586207</v>
      </c>
      <c r="P11" s="3">
        <f t="shared" si="6"/>
        <v>34090.909090909088</v>
      </c>
      <c r="Q11" s="3">
        <f t="shared" si="6"/>
        <v>25862.068965517243</v>
      </c>
      <c r="R11" s="3">
        <f t="shared" si="7"/>
        <v>73.982007575757564</v>
      </c>
      <c r="S11" s="3">
        <f t="shared" si="7"/>
        <v>56.124281609195407</v>
      </c>
      <c r="T11" s="3">
        <f t="shared" si="8"/>
        <v>99</v>
      </c>
      <c r="U11" s="158">
        <f t="shared" si="0"/>
        <v>82.615199999999987</v>
      </c>
      <c r="V11" s="229">
        <f t="shared" si="21"/>
        <v>80.884219999999985</v>
      </c>
      <c r="W11" s="234">
        <f t="shared" si="22"/>
        <v>0.10846751847283999</v>
      </c>
      <c r="X11" s="230">
        <f t="shared" si="26"/>
        <v>1.6710361272567767E-2</v>
      </c>
      <c r="Y11" s="230">
        <f t="shared" si="27"/>
        <v>1.3694922161445626E-2</v>
      </c>
      <c r="Z11" s="228">
        <f t="shared" si="9"/>
        <v>1.7917894660781604</v>
      </c>
      <c r="AA11" s="229">
        <f t="shared" si="10"/>
        <v>23.524759693266088</v>
      </c>
      <c r="AB11" s="2">
        <f t="shared" si="28"/>
        <v>28.475098641976405</v>
      </c>
      <c r="AC11" s="158">
        <f t="shared" si="11"/>
        <v>26.258397137200163</v>
      </c>
      <c r="AD11" s="175">
        <f t="shared" si="12"/>
        <v>59.081393558700363</v>
      </c>
      <c r="AE11" s="175">
        <f t="shared" si="13"/>
        <v>74.477412046309752</v>
      </c>
      <c r="AF11" s="165">
        <f t="shared" si="23"/>
        <v>2.8363274291711398</v>
      </c>
      <c r="AG11" s="151">
        <f>$M$42/($Q$28*$Q$37*$Q$34*($AC11-$Q$47)^2/4/$AF11)/(PI()*$Q$37/60/($AC11-$Q$47))</f>
        <v>-0.69247187500148799</v>
      </c>
      <c r="AH11" s="228">
        <f t="shared" si="14"/>
        <v>2.75</v>
      </c>
      <c r="AI11" s="228">
        <f t="shared" si="15"/>
        <v>99.000000000000014</v>
      </c>
      <c r="AJ11" s="229">
        <f t="shared" si="16"/>
        <v>34869.702001384307</v>
      </c>
      <c r="AK11" s="229">
        <f t="shared" si="17"/>
        <v>75.672096357170801</v>
      </c>
      <c r="AL11" s="229">
        <f t="shared" si="18"/>
        <v>58.29570288956225</v>
      </c>
      <c r="AM11" s="229">
        <f t="shared" si="19"/>
        <v>75.652151240819862</v>
      </c>
      <c r="AN11" s="2">
        <f t="shared" si="29"/>
        <v>58.29570288956225</v>
      </c>
      <c r="AO11" s="3">
        <f t="shared" si="20"/>
        <v>26862.659891510284</v>
      </c>
      <c r="AP11" s="227">
        <f t="shared" si="24"/>
        <v>1.4259070552320049E-2</v>
      </c>
      <c r="AQ11" s="227">
        <f t="shared" si="30"/>
        <v>9.4670514275726286E-2</v>
      </c>
      <c r="AR11" s="231">
        <f t="shared" si="25"/>
        <v>8.2219122032745008E-7</v>
      </c>
      <c r="AS11" s="228">
        <f t="shared" si="31"/>
        <v>4.5520818733494298E-2</v>
      </c>
      <c r="AT11" s="232">
        <f t="shared" si="32"/>
        <v>-5.9287728874384417E-7</v>
      </c>
      <c r="AU11" s="165">
        <f t="shared" si="33"/>
        <v>6.3127426560889544E-2</v>
      </c>
      <c r="AX11" s="127"/>
      <c r="AY11" s="96"/>
    </row>
    <row r="12" spans="1:51" ht="13.95" customHeight="1" x14ac:dyDescent="0.3">
      <c r="A12" t="s">
        <v>232</v>
      </c>
      <c r="B12" s="176">
        <v>55</v>
      </c>
      <c r="C12" s="220">
        <f t="shared" si="1"/>
        <v>1.6111111111111112</v>
      </c>
      <c r="D12" s="73">
        <v>110</v>
      </c>
      <c r="E12" s="73">
        <v>2.17</v>
      </c>
      <c r="F12" s="73">
        <v>11.8</v>
      </c>
      <c r="G12" s="73">
        <v>8.1300000000000008</v>
      </c>
      <c r="H12" s="73">
        <v>1640</v>
      </c>
      <c r="I12" s="78">
        <v>2120</v>
      </c>
      <c r="J12" s="61"/>
      <c r="K12" s="2">
        <f t="shared" si="2"/>
        <v>95.934000000000012</v>
      </c>
      <c r="L12" s="1">
        <f t="shared" si="3"/>
        <v>110</v>
      </c>
      <c r="M12" s="234">
        <f t="shared" si="4"/>
        <v>4.7004803657924166</v>
      </c>
      <c r="N12" s="3">
        <f t="shared" si="5"/>
        <v>609.7560975609756</v>
      </c>
      <c r="O12" s="3">
        <f t="shared" si="5"/>
        <v>471.69811320754718</v>
      </c>
      <c r="P12" s="3">
        <f t="shared" si="6"/>
        <v>36585.365853658535</v>
      </c>
      <c r="Q12" s="3">
        <f t="shared" si="6"/>
        <v>28301.886792452831</v>
      </c>
      <c r="R12" s="3">
        <f t="shared" si="7"/>
        <v>79.395325203252028</v>
      </c>
      <c r="S12" s="3">
        <f t="shared" si="7"/>
        <v>61.419025157232703</v>
      </c>
      <c r="T12" s="3">
        <f t="shared" si="8"/>
        <v>110</v>
      </c>
      <c r="U12" s="158">
        <f t="shared" si="0"/>
        <v>95.934000000000012</v>
      </c>
      <c r="V12" s="229">
        <f t="shared" si="21"/>
        <v>94.203020000000009</v>
      </c>
      <c r="W12" s="234">
        <f t="shared" si="22"/>
        <v>0.12632832228644003</v>
      </c>
      <c r="X12" s="230">
        <f t="shared" si="26"/>
        <v>1.8135020196389139E-2</v>
      </c>
      <c r="Y12" s="230">
        <f t="shared" si="27"/>
        <v>1.5119581085266998E-2</v>
      </c>
      <c r="Z12" s="228">
        <f t="shared" si="9"/>
        <v>2.2145905294235728</v>
      </c>
      <c r="AA12" s="229">
        <f t="shared" si="10"/>
        <v>32.324728415304151</v>
      </c>
      <c r="AB12" s="2">
        <f t="shared" si="28"/>
        <v>33.694757244881011</v>
      </c>
      <c r="AC12" s="158">
        <f t="shared" si="11"/>
        <v>29.192510295542377</v>
      </c>
      <c r="AD12" s="175">
        <f t="shared" si="12"/>
        <v>65.683148164970348</v>
      </c>
      <c r="AE12" s="175">
        <f t="shared" si="13"/>
        <v>81.503582994074819</v>
      </c>
      <c r="AF12" s="165">
        <f t="shared" si="23"/>
        <v>2.7919347178074032</v>
      </c>
      <c r="AG12" s="151"/>
      <c r="AH12" s="228">
        <f t="shared" si="14"/>
        <v>3.0555555555555558</v>
      </c>
      <c r="AI12" s="228">
        <f t="shared" si="15"/>
        <v>110.00000000000001</v>
      </c>
      <c r="AJ12" s="229">
        <f t="shared" si="16"/>
        <v>36382.413388357301</v>
      </c>
      <c r="AK12" s="229">
        <f t="shared" si="17"/>
        <v>78.954890165705947</v>
      </c>
      <c r="AL12" s="229">
        <f t="shared" si="18"/>
        <v>61.503294372556027</v>
      </c>
      <c r="AM12" s="229">
        <f t="shared" si="19"/>
        <v>78.930691133935539</v>
      </c>
      <c r="AN12" s="2">
        <f t="shared" si="29"/>
        <v>61.503294372556027</v>
      </c>
      <c r="AO12" s="3">
        <f t="shared" si="20"/>
        <v>28340.718046873819</v>
      </c>
      <c r="AP12" s="227">
        <f t="shared" si="24"/>
        <v>1.5526227511280348E-2</v>
      </c>
      <c r="AQ12" s="227">
        <f t="shared" si="30"/>
        <v>0.10755552697583542</v>
      </c>
      <c r="AR12" s="231">
        <f t="shared" si="25"/>
        <v>8.5315408330768326E-7</v>
      </c>
      <c r="AS12" s="228">
        <f t="shared" si="31"/>
        <v>4.3868766776210391E-2</v>
      </c>
      <c r="AT12" s="232">
        <f t="shared" si="32"/>
        <v>-6.7470702609226777E-7</v>
      </c>
      <c r="AU12" s="165">
        <f t="shared" si="33"/>
        <v>5.5471213515535737E-2</v>
      </c>
      <c r="AX12" s="127"/>
      <c r="AY12" s="96"/>
    </row>
    <row r="13" spans="1:51" ht="13.95" customHeight="1" x14ac:dyDescent="0.3">
      <c r="A13" t="s">
        <v>232</v>
      </c>
      <c r="B13" s="176">
        <v>62</v>
      </c>
      <c r="C13" s="220">
        <f t="shared" si="1"/>
        <v>1.7333333333333334</v>
      </c>
      <c r="D13" s="73">
        <v>132</v>
      </c>
      <c r="E13" s="73">
        <v>2.62</v>
      </c>
      <c r="F13" s="73">
        <v>11.68</v>
      </c>
      <c r="G13" s="73">
        <v>11.7</v>
      </c>
      <c r="H13" s="73">
        <v>1460</v>
      </c>
      <c r="I13" s="78">
        <v>1840</v>
      </c>
      <c r="J13" s="61"/>
      <c r="K13" s="2">
        <f t="shared" si="2"/>
        <v>136.65599999999998</v>
      </c>
      <c r="L13" s="1">
        <f t="shared" si="3"/>
        <v>132</v>
      </c>
      <c r="M13" s="234">
        <f t="shared" si="4"/>
        <v>4.8828019225863706</v>
      </c>
      <c r="N13" s="3">
        <f t="shared" si="5"/>
        <v>684.93150684931516</v>
      </c>
      <c r="O13" s="3">
        <f t="shared" si="5"/>
        <v>543.47826086956525</v>
      </c>
      <c r="P13" s="3">
        <f t="shared" si="6"/>
        <v>41095.890410958906</v>
      </c>
      <c r="Q13" s="3">
        <f t="shared" si="6"/>
        <v>32608.695652173916</v>
      </c>
      <c r="R13" s="3">
        <f t="shared" si="7"/>
        <v>89.183789954337897</v>
      </c>
      <c r="S13" s="3">
        <f t="shared" si="7"/>
        <v>70.76539855072464</v>
      </c>
      <c r="T13" s="3">
        <f t="shared" si="8"/>
        <v>132</v>
      </c>
      <c r="U13" s="158">
        <f t="shared" si="0"/>
        <v>136.65599999999998</v>
      </c>
      <c r="V13" s="229">
        <f t="shared" si="21"/>
        <v>134.92501999999999</v>
      </c>
      <c r="W13" s="234">
        <f t="shared" si="22"/>
        <v>0.18093742017044001</v>
      </c>
      <c r="X13" s="230">
        <f t="shared" si="26"/>
        <v>2.3123561047888673E-2</v>
      </c>
      <c r="Y13" s="230">
        <f t="shared" si="27"/>
        <v>2.0108121936766532E-2</v>
      </c>
      <c r="Z13" s="228">
        <f t="shared" si="9"/>
        <v>3.138820028500596</v>
      </c>
      <c r="AA13" s="229">
        <f t="shared" si="10"/>
        <v>54.543669194719321</v>
      </c>
      <c r="AB13" s="2">
        <f t="shared" si="28"/>
        <v>39.913117019903503</v>
      </c>
      <c r="AC13" s="158">
        <f t="shared" si="11"/>
        <v>34.754250769053904</v>
      </c>
      <c r="AD13" s="175">
        <f t="shared" si="12"/>
        <v>78.197064230371282</v>
      </c>
      <c r="AE13" s="175">
        <f t="shared" si="13"/>
        <v>93.906302145347084</v>
      </c>
      <c r="AF13" s="165">
        <f t="shared" si="23"/>
        <v>2.7020091087379652</v>
      </c>
      <c r="AG13" s="151"/>
      <c r="AH13" s="228">
        <f t="shared" si="14"/>
        <v>3.6666666666666665</v>
      </c>
      <c r="AI13" s="228">
        <f t="shared" si="15"/>
        <v>132</v>
      </c>
      <c r="AJ13" s="229">
        <f t="shared" si="16"/>
        <v>39000.091304328736</v>
      </c>
      <c r="AK13" s="229">
        <f t="shared" si="17"/>
        <v>84.635614809741185</v>
      </c>
      <c r="AL13" s="229">
        <f t="shared" si="18"/>
        <v>67.053884829399593</v>
      </c>
      <c r="AM13" s="229">
        <f t="shared" si="19"/>
        <v>84.604054571764621</v>
      </c>
      <c r="AN13" s="2">
        <f t="shared" si="29"/>
        <v>67.053884829399593</v>
      </c>
      <c r="AO13" s="3">
        <f t="shared" si="20"/>
        <v>30898.430129387332</v>
      </c>
      <c r="AP13" s="227">
        <f t="shared" si="24"/>
        <v>1.7829637468826251E-2</v>
      </c>
      <c r="AQ13" s="227">
        <f t="shared" si="30"/>
        <v>0.13239860799834435</v>
      </c>
      <c r="AR13" s="231">
        <f t="shared" si="25"/>
        <v>9.0673390252276299E-7</v>
      </c>
      <c r="AS13" s="228">
        <f t="shared" si="31"/>
        <v>4.127651717958869E-2</v>
      </c>
      <c r="AT13" s="232">
        <f t="shared" si="32"/>
        <v>-8.2981889042291529E-7</v>
      </c>
      <c r="AU13" s="165">
        <f t="shared" si="33"/>
        <v>4.5102392747075011E-2</v>
      </c>
      <c r="AX13" s="127"/>
      <c r="AY13" s="96"/>
    </row>
    <row r="14" spans="1:51" ht="13.95" customHeight="1" thickBot="1" x14ac:dyDescent="0.35">
      <c r="A14" t="s">
        <v>233</v>
      </c>
      <c r="B14" t="s">
        <v>234</v>
      </c>
      <c r="C14" s="221">
        <f t="shared" si="1"/>
        <v>1.9722222222222223</v>
      </c>
      <c r="D14" s="80">
        <v>175</v>
      </c>
      <c r="E14" s="80">
        <v>3.68</v>
      </c>
      <c r="F14" s="80">
        <v>11.46</v>
      </c>
      <c r="G14" s="80">
        <v>14.25</v>
      </c>
      <c r="H14" s="80">
        <v>1360</v>
      </c>
      <c r="I14" s="81">
        <v>1650</v>
      </c>
      <c r="J14" s="61"/>
      <c r="K14" s="2">
        <f t="shared" si="2"/>
        <v>163.30500000000001</v>
      </c>
      <c r="L14" s="1">
        <f t="shared" si="3"/>
        <v>175</v>
      </c>
      <c r="M14" s="234">
        <f t="shared" si="4"/>
        <v>5.1647859739235145</v>
      </c>
      <c r="N14" s="3">
        <f t="shared" si="5"/>
        <v>735.2941176470589</v>
      </c>
      <c r="O14" s="3">
        <f t="shared" si="5"/>
        <v>606.06060606060612</v>
      </c>
      <c r="P14" s="3">
        <f t="shared" si="6"/>
        <v>44117.647058823532</v>
      </c>
      <c r="Q14" s="3">
        <f t="shared" si="6"/>
        <v>36363.636363636368</v>
      </c>
      <c r="R14" s="3">
        <f t="shared" si="7"/>
        <v>95.741421568627459</v>
      </c>
      <c r="S14" s="3">
        <f t="shared" si="7"/>
        <v>78.914141414141426</v>
      </c>
      <c r="T14" s="3">
        <f t="shared" si="8"/>
        <v>175</v>
      </c>
      <c r="U14" s="158">
        <f t="shared" si="0"/>
        <v>163.30500000000001</v>
      </c>
      <c r="V14" s="229">
        <f t="shared" si="21"/>
        <v>161.57402000000002</v>
      </c>
      <c r="W14" s="234">
        <f t="shared" si="22"/>
        <v>0.21667431544844004</v>
      </c>
      <c r="X14" s="230">
        <f t="shared" si="26"/>
        <v>2.5794066107331357E-2</v>
      </c>
      <c r="Y14" s="230">
        <f t="shared" si="27"/>
        <v>2.2778626996209216E-2</v>
      </c>
      <c r="Z14" s="163">
        <f>C34/0.224</f>
        <v>4.4249528005034611</v>
      </c>
      <c r="AA14" s="229">
        <f t="shared" si="10"/>
        <v>91.297248929319878</v>
      </c>
      <c r="AB14" s="2">
        <f>AA14/U14*100</f>
        <v>55.905972829564234</v>
      </c>
      <c r="AC14" s="158">
        <f t="shared" si="11"/>
        <v>41.264733453849395</v>
      </c>
      <c r="AD14" s="175">
        <f>AC14*1/1.6/1000*3600</f>
        <v>92.845650271161119</v>
      </c>
      <c r="AE14" s="175">
        <f t="shared" si="13"/>
        <v>104.71975511965978</v>
      </c>
      <c r="AF14" s="165">
        <f t="shared" si="23"/>
        <v>2.5377543086950669</v>
      </c>
      <c r="AG14" s="151"/>
      <c r="AH14" s="228">
        <f t="shared" si="14"/>
        <v>4.8611111111111107</v>
      </c>
      <c r="AI14" s="228">
        <f t="shared" si="15"/>
        <v>174.99999999999997</v>
      </c>
      <c r="AJ14" s="229">
        <f t="shared" si="16"/>
        <v>43048.671388995259</v>
      </c>
      <c r="AK14" s="229">
        <f t="shared" si="17"/>
        <v>93.421595896257074</v>
      </c>
      <c r="AL14" s="229">
        <f t="shared" si="18"/>
        <v>75.638596433759602</v>
      </c>
      <c r="AM14" s="229">
        <f t="shared" si="19"/>
        <v>93.378650593424581</v>
      </c>
      <c r="AN14" s="2">
        <f t="shared" si="29"/>
        <v>75.638596433759602</v>
      </c>
      <c r="AO14" s="3">
        <f t="shared" si="20"/>
        <v>34854.265236676423</v>
      </c>
      <c r="AP14" s="227">
        <f t="shared" si="24"/>
        <v>2.1668371508124493E-2</v>
      </c>
      <c r="AQ14" s="227">
        <f t="shared" si="30"/>
        <v>0.1776075027775931</v>
      </c>
      <c r="AR14" s="231">
        <f t="shared" si="25"/>
        <v>9.8960207652181796E-7</v>
      </c>
      <c r="AS14" s="228">
        <f t="shared" si="31"/>
        <v>3.7820067674414551E-2</v>
      </c>
      <c r="AT14" s="232">
        <f t="shared" si="32"/>
        <v>-1.0113903088917522E-6</v>
      </c>
      <c r="AU14" s="165">
        <f t="shared" si="33"/>
        <v>3.7005315530269797E-2</v>
      </c>
      <c r="AX14" s="127"/>
      <c r="AY14" s="96"/>
    </row>
    <row r="15" spans="1:51" ht="13.95" customHeight="1" x14ac:dyDescent="0.3">
      <c r="AE15" s="45"/>
      <c r="AF15" s="30"/>
      <c r="AV15" s="146"/>
      <c r="AW15" s="95"/>
      <c r="AX15" s="128"/>
      <c r="AY15" s="96"/>
    </row>
    <row r="16" spans="1:51" x14ac:dyDescent="0.3">
      <c r="A16" t="s">
        <v>235</v>
      </c>
      <c r="AE16" s="194"/>
      <c r="AF16" s="30"/>
    </row>
    <row r="17" spans="1:48" ht="13.95" customHeight="1" x14ac:dyDescent="0.3">
      <c r="A17">
        <v>1</v>
      </c>
      <c r="C17" t="s">
        <v>236</v>
      </c>
      <c r="I17" s="3" t="s">
        <v>28</v>
      </c>
      <c r="J17" s="11" t="s">
        <v>29</v>
      </c>
      <c r="K17" s="12"/>
      <c r="L17" s="12"/>
      <c r="AE17" s="45"/>
      <c r="AF17" s="30"/>
    </row>
    <row r="18" spans="1:48" ht="13.95" customHeight="1" x14ac:dyDescent="0.3">
      <c r="A18">
        <v>2</v>
      </c>
      <c r="C18" t="s">
        <v>237</v>
      </c>
      <c r="I18" s="3"/>
      <c r="J18" s="13" t="s">
        <v>277</v>
      </c>
      <c r="K18" s="14"/>
      <c r="L18" s="14"/>
      <c r="AE18" s="149"/>
      <c r="AF18" s="30"/>
    </row>
    <row r="19" spans="1:48" ht="13.95" customHeight="1" x14ac:dyDescent="0.3">
      <c r="A19">
        <v>3</v>
      </c>
      <c r="C19" t="s">
        <v>239</v>
      </c>
      <c r="I19" s="3"/>
      <c r="J19" s="15" t="s">
        <v>275</v>
      </c>
      <c r="K19" s="16"/>
      <c r="L19" s="16"/>
      <c r="AE19" s="149"/>
      <c r="AF19" s="30"/>
    </row>
    <row r="20" spans="1:48" ht="13.95" customHeight="1" x14ac:dyDescent="0.3">
      <c r="A20">
        <v>4</v>
      </c>
      <c r="C20" t="s">
        <v>238</v>
      </c>
      <c r="J20" s="288" t="s">
        <v>298</v>
      </c>
      <c r="K20" s="287"/>
      <c r="L20" s="287"/>
      <c r="M20" s="287"/>
      <c r="N20" s="287"/>
      <c r="O20" s="289"/>
      <c r="AE20" s="149"/>
      <c r="AF20" s="30"/>
      <c r="AN20" s="45"/>
    </row>
    <row r="21" spans="1:48" ht="13.95" customHeight="1" x14ac:dyDescent="0.3">
      <c r="A21">
        <v>5</v>
      </c>
      <c r="C21" t="s">
        <v>240</v>
      </c>
      <c r="O21" s="188"/>
      <c r="AE21" s="149"/>
      <c r="AF21" s="30"/>
      <c r="AN21" s="45"/>
      <c r="AO21" s="5"/>
      <c r="AU21" s="5"/>
      <c r="AV21" s="5"/>
    </row>
    <row r="22" spans="1:48" ht="13.95" customHeight="1" thickBot="1" x14ac:dyDescent="0.35">
      <c r="A22">
        <v>6</v>
      </c>
      <c r="C22" t="s">
        <v>241</v>
      </c>
      <c r="O22" s="188"/>
      <c r="AN22" s="45"/>
      <c r="AO22" s="5"/>
      <c r="AV22" s="5"/>
    </row>
    <row r="23" spans="1:48" ht="13.95" customHeight="1" x14ac:dyDescent="0.3">
      <c r="A23">
        <v>7</v>
      </c>
      <c r="C23" t="s">
        <v>243</v>
      </c>
      <c r="O23" s="188"/>
      <c r="P23" s="214" t="s">
        <v>270</v>
      </c>
      <c r="Q23" s="64"/>
      <c r="R23" s="64"/>
      <c r="S23" s="64"/>
      <c r="T23" s="29"/>
      <c r="AN23" s="45"/>
      <c r="AO23" s="5"/>
      <c r="AV23" s="5"/>
    </row>
    <row r="24" spans="1:48" ht="13.95" customHeight="1" x14ac:dyDescent="0.3">
      <c r="A24" s="45">
        <v>8</v>
      </c>
      <c r="B24" s="45"/>
      <c r="C24" s="45" t="s">
        <v>276</v>
      </c>
      <c r="D24" s="61"/>
      <c r="E24" s="61"/>
      <c r="F24" s="61"/>
      <c r="G24" s="61"/>
      <c r="O24" s="188"/>
      <c r="P24" s="268" t="s">
        <v>15</v>
      </c>
      <c r="Q24" s="269">
        <f>C46</f>
        <v>5</v>
      </c>
      <c r="R24" s="45"/>
      <c r="S24" s="30"/>
      <c r="T24" s="31" t="s">
        <v>265</v>
      </c>
      <c r="AN24" s="45"/>
      <c r="AO24" s="5"/>
      <c r="AV24" s="5"/>
    </row>
    <row r="25" spans="1:48" ht="13.95" customHeight="1" thickBot="1" x14ac:dyDescent="0.35">
      <c r="H25" s="61"/>
      <c r="I25" s="61"/>
      <c r="J25" s="61"/>
      <c r="K25" s="187"/>
      <c r="L25" s="61"/>
      <c r="M25" s="61"/>
      <c r="N25" s="188"/>
      <c r="O25" s="188"/>
      <c r="P25" s="268" t="s">
        <v>17</v>
      </c>
      <c r="Q25" s="269">
        <f>C38</f>
        <v>5</v>
      </c>
      <c r="R25" s="30"/>
      <c r="S25" s="30"/>
      <c r="T25" s="31" t="s">
        <v>265</v>
      </c>
      <c r="AN25" s="45"/>
      <c r="AO25" s="5"/>
      <c r="AV25" s="5"/>
    </row>
    <row r="26" spans="1:48" ht="13.95" customHeight="1" x14ac:dyDescent="0.3">
      <c r="A26" t="s">
        <v>32</v>
      </c>
      <c r="B26" s="17" t="s">
        <v>3</v>
      </c>
      <c r="C26" s="18">
        <v>1</v>
      </c>
      <c r="D26"/>
      <c r="F26"/>
      <c r="G26" s="61"/>
      <c r="I26" s="17" t="s">
        <v>134</v>
      </c>
      <c r="J26" s="28"/>
      <c r="K26" s="28"/>
      <c r="L26" s="29"/>
      <c r="M26" s="61"/>
      <c r="N26" s="188"/>
      <c r="O26" s="188"/>
      <c r="P26" s="268" t="s">
        <v>16</v>
      </c>
      <c r="Q26" s="269">
        <f>C37</f>
        <v>0</v>
      </c>
      <c r="R26" s="30"/>
      <c r="S26" s="30"/>
      <c r="T26" s="31" t="s">
        <v>265</v>
      </c>
      <c r="AN26" s="45"/>
      <c r="AO26" s="5"/>
      <c r="AV26" s="5"/>
    </row>
    <row r="27" spans="1:48" ht="13.95" customHeight="1" x14ac:dyDescent="0.3">
      <c r="A27" s="189"/>
      <c r="B27" s="19" t="s">
        <v>4</v>
      </c>
      <c r="C27" s="20">
        <v>4800</v>
      </c>
      <c r="D27" t="s">
        <v>77</v>
      </c>
      <c r="F27"/>
      <c r="G27" s="61"/>
      <c r="I27" s="19" t="s">
        <v>128</v>
      </c>
      <c r="J27" s="208">
        <v>25</v>
      </c>
      <c r="K27" s="30" t="s">
        <v>93</v>
      </c>
      <c r="L27" s="31"/>
      <c r="M27" s="61"/>
      <c r="N27" s="188"/>
      <c r="O27" s="188"/>
      <c r="P27" s="268" t="s">
        <v>14</v>
      </c>
      <c r="Q27" s="269">
        <f>C45</f>
        <v>0</v>
      </c>
      <c r="R27" s="45"/>
      <c r="S27" s="30"/>
      <c r="T27" s="31" t="s">
        <v>265</v>
      </c>
      <c r="AN27" s="45"/>
      <c r="AO27" s="5"/>
      <c r="AP27" s="5"/>
    </row>
    <row r="28" spans="1:48" ht="13.95" customHeight="1" x14ac:dyDescent="0.3">
      <c r="A28" s="189"/>
      <c r="B28" s="19" t="s">
        <v>5</v>
      </c>
      <c r="C28" s="20">
        <v>12</v>
      </c>
      <c r="D28"/>
      <c r="F28"/>
      <c r="G28" s="61"/>
      <c r="I28" s="19" t="s">
        <v>144</v>
      </c>
      <c r="J28" s="208">
        <v>2.1797</v>
      </c>
      <c r="K28" s="30" t="s">
        <v>94</v>
      </c>
      <c r="L28" s="31"/>
      <c r="M28" s="61"/>
      <c r="N28" s="188"/>
      <c r="O28" s="188"/>
      <c r="P28" s="268" t="s">
        <v>177</v>
      </c>
      <c r="Q28" s="270">
        <f>$C$43</f>
        <v>1.2250000000000001</v>
      </c>
      <c r="R28" s="30"/>
      <c r="S28" s="30"/>
      <c r="T28" s="31" t="s">
        <v>161</v>
      </c>
      <c r="AN28" s="45"/>
      <c r="AO28" s="5"/>
      <c r="AP28" s="5"/>
    </row>
    <row r="29" spans="1:48" ht="13.95" customHeight="1" x14ac:dyDescent="0.3">
      <c r="A29" s="189"/>
      <c r="B29" s="57" t="s">
        <v>69</v>
      </c>
      <c r="C29" s="20">
        <v>3.9899999999999998E-2</v>
      </c>
      <c r="D29" t="s">
        <v>76</v>
      </c>
      <c r="F29"/>
      <c r="G29" s="6"/>
      <c r="I29" s="19" t="s">
        <v>129</v>
      </c>
      <c r="J29" s="44">
        <f>($J$27/25.4)^2*$J$28/1000*2.2/3</f>
        <v>1.5484983053299442E-3</v>
      </c>
      <c r="K29" s="30" t="s">
        <v>96</v>
      </c>
      <c r="L29" s="177" t="s">
        <v>146</v>
      </c>
      <c r="N29" s="3"/>
      <c r="O29" s="3"/>
      <c r="P29" s="215"/>
      <c r="Q29" s="213"/>
      <c r="R29" s="213"/>
      <c r="S29" s="213"/>
      <c r="T29" s="216"/>
      <c r="AN29" s="45"/>
      <c r="AO29" s="5"/>
      <c r="AP29" s="5"/>
      <c r="AQ29" s="5"/>
      <c r="AR29" s="5"/>
      <c r="AS29" s="151"/>
      <c r="AT29" s="153"/>
      <c r="AU29" s="5"/>
    </row>
    <row r="30" spans="1:48" ht="13.95" customHeight="1" x14ac:dyDescent="0.3">
      <c r="A30" s="189"/>
      <c r="B30" s="57" t="s">
        <v>70</v>
      </c>
      <c r="C30" s="129">
        <v>4.1999999999999996E-6</v>
      </c>
      <c r="D30" t="s">
        <v>75</v>
      </c>
      <c r="F30"/>
      <c r="G30" s="6"/>
      <c r="I30" s="19" t="s">
        <v>141</v>
      </c>
      <c r="J30" s="210">
        <f>3/8/2*25.4</f>
        <v>4.7624999999999993</v>
      </c>
      <c r="K30" s="30" t="s">
        <v>93</v>
      </c>
      <c r="L30" s="31" t="s">
        <v>142</v>
      </c>
      <c r="N30" s="3"/>
      <c r="O30" s="3"/>
      <c r="P30" s="217" t="s">
        <v>271</v>
      </c>
      <c r="Q30" s="213"/>
      <c r="R30" s="213"/>
      <c r="S30" s="213"/>
      <c r="T30" s="216"/>
      <c r="AN30" s="45"/>
      <c r="AO30" s="5"/>
      <c r="AP30" s="5"/>
      <c r="AQ30" s="5"/>
      <c r="AR30" s="5"/>
      <c r="AS30" s="151"/>
      <c r="AT30" s="153"/>
      <c r="AU30" s="5"/>
    </row>
    <row r="31" spans="1:48" ht="13.95" customHeight="1" x14ac:dyDescent="0.3">
      <c r="A31" s="189"/>
      <c r="B31" s="19" t="s">
        <v>255</v>
      </c>
      <c r="C31" s="20">
        <v>240</v>
      </c>
      <c r="D31" t="s">
        <v>256</v>
      </c>
      <c r="F31"/>
      <c r="G31" s="6"/>
      <c r="I31" s="19" t="s">
        <v>143</v>
      </c>
      <c r="J31" s="210">
        <f>3/4*25.4</f>
        <v>19.049999999999997</v>
      </c>
      <c r="K31" s="30" t="s">
        <v>93</v>
      </c>
      <c r="L31" s="31" t="s">
        <v>142</v>
      </c>
      <c r="N31" s="3"/>
      <c r="O31" s="3"/>
      <c r="P31" s="268" t="s">
        <v>27</v>
      </c>
      <c r="Q31" s="269">
        <f>$C$27*$C$28/$B$50/100</f>
        <v>460.8</v>
      </c>
      <c r="R31" s="30"/>
      <c r="S31" s="30"/>
      <c r="T31" s="31" t="s">
        <v>266</v>
      </c>
      <c r="AN31" s="45"/>
      <c r="AO31" s="5"/>
    </row>
    <row r="32" spans="1:48" x14ac:dyDescent="0.3">
      <c r="A32" s="189"/>
      <c r="B32" s="57" t="s">
        <v>71</v>
      </c>
      <c r="C32" s="130">
        <f>C27*2*PI()/60</f>
        <v>502.6548245743669</v>
      </c>
      <c r="D32" t="s">
        <v>73</v>
      </c>
      <c r="F32"/>
      <c r="G32" s="6"/>
      <c r="I32" s="19" t="s">
        <v>145</v>
      </c>
      <c r="J32" s="44">
        <f>PI()*($J$30/25.4)^2/4*3/4*0.3</f>
        <v>6.2126221909368446E-3</v>
      </c>
      <c r="K32" s="30" t="s">
        <v>148</v>
      </c>
      <c r="L32" s="31" t="s">
        <v>142</v>
      </c>
      <c r="N32" s="3"/>
      <c r="O32" s="3"/>
      <c r="P32" s="268" t="s">
        <v>18</v>
      </c>
      <c r="Q32" s="269">
        <f>C48</f>
        <v>180</v>
      </c>
      <c r="R32" s="30"/>
      <c r="S32" s="30"/>
      <c r="T32" s="31" t="s">
        <v>175</v>
      </c>
    </row>
    <row r="33" spans="1:50" ht="13.95" customHeight="1" x14ac:dyDescent="0.3">
      <c r="A33" s="189"/>
      <c r="B33" s="57" t="s">
        <v>72</v>
      </c>
      <c r="C33" s="132">
        <f>7/C32</f>
        <v>1.3926057520540842E-2</v>
      </c>
      <c r="D33" t="s">
        <v>74</v>
      </c>
      <c r="F33"/>
      <c r="G33" s="6"/>
      <c r="I33" s="19" t="s">
        <v>135</v>
      </c>
      <c r="J33" s="44">
        <f>($J$30/25.4)^2*$J$32/2</f>
        <v>1.0920624945006168E-4</v>
      </c>
      <c r="K33" s="30" t="s">
        <v>96</v>
      </c>
      <c r="L33" s="31" t="s">
        <v>147</v>
      </c>
      <c r="N33" s="3"/>
      <c r="O33" s="3"/>
      <c r="P33" s="268" t="s">
        <v>13</v>
      </c>
      <c r="Q33" s="269">
        <f>C47</f>
        <v>0</v>
      </c>
      <c r="R33" s="30"/>
      <c r="S33" s="30"/>
      <c r="T33" s="31" t="s">
        <v>175</v>
      </c>
    </row>
    <row r="34" spans="1:50" ht="13.95" customHeight="1" thickBot="1" x14ac:dyDescent="0.35">
      <c r="B34" s="131" t="s">
        <v>257</v>
      </c>
      <c r="C34" s="204">
        <f>450/454</f>
        <v>0.99118942731277537</v>
      </c>
      <c r="D34" s="6" t="s">
        <v>155</v>
      </c>
      <c r="F34" s="6"/>
      <c r="G34" s="6"/>
      <c r="I34" s="19" t="s">
        <v>95</v>
      </c>
      <c r="J34" s="44">
        <f>$J$29+$J$33</f>
        <v>1.6577045547800059E-3</v>
      </c>
      <c r="K34" s="30" t="s">
        <v>96</v>
      </c>
      <c r="L34" s="31"/>
      <c r="N34" s="3"/>
      <c r="O34" s="3"/>
      <c r="P34" s="268" t="s">
        <v>178</v>
      </c>
      <c r="Q34" s="270">
        <f>(C40^2-C41^2)*PI()/4/1000^2</f>
        <v>2.1213604393365078E-3</v>
      </c>
      <c r="R34" s="30"/>
      <c r="S34" s="30"/>
      <c r="T34" s="31" t="s">
        <v>264</v>
      </c>
    </row>
    <row r="35" spans="1:50" ht="15" customHeight="1" thickBot="1" x14ac:dyDescent="0.35">
      <c r="D35"/>
      <c r="F35" s="6"/>
      <c r="G35" s="6"/>
      <c r="I35" s="19" t="s">
        <v>95</v>
      </c>
      <c r="J35" s="44">
        <f>$J$34/144</f>
        <v>1.1511837185972264E-5</v>
      </c>
      <c r="K35" s="30" t="s">
        <v>97</v>
      </c>
      <c r="L35" s="31"/>
      <c r="N35" s="3"/>
      <c r="O35" s="3"/>
      <c r="P35" s="268" t="s">
        <v>183</v>
      </c>
      <c r="Q35" s="271">
        <f>1/1.3556</f>
        <v>0.73768073177928595</v>
      </c>
      <c r="R35" s="30"/>
      <c r="S35" s="30"/>
      <c r="T35" s="31" t="s">
        <v>269</v>
      </c>
    </row>
    <row r="36" spans="1:50" ht="15" customHeight="1" thickBot="1" x14ac:dyDescent="0.35">
      <c r="A36" t="s">
        <v>33</v>
      </c>
      <c r="B36" s="17"/>
      <c r="C36" s="222" t="s">
        <v>22</v>
      </c>
      <c r="D36"/>
      <c r="F36" s="6"/>
      <c r="G36" s="6"/>
      <c r="I36" s="21" t="s">
        <v>95</v>
      </c>
      <c r="J36" s="108">
        <f>$J$35/2048.5*6.66</f>
        <v>3.7426817504796325E-8</v>
      </c>
      <c r="K36" s="32" t="s">
        <v>98</v>
      </c>
      <c r="L36" s="33"/>
      <c r="N36" s="3"/>
      <c r="O36" s="3"/>
      <c r="P36" s="268" t="s">
        <v>184</v>
      </c>
      <c r="Q36" s="272">
        <f>$J$35/2048.5*6.66</f>
        <v>3.7426817504796325E-8</v>
      </c>
      <c r="R36" s="30"/>
      <c r="S36" s="30"/>
      <c r="T36" s="31" t="s">
        <v>80</v>
      </c>
    </row>
    <row r="37" spans="1:50" ht="15" customHeight="1" x14ac:dyDescent="0.3">
      <c r="B37" s="24" t="s">
        <v>16</v>
      </c>
      <c r="C37" s="203">
        <v>0</v>
      </c>
      <c r="D37"/>
      <c r="F37" s="6"/>
      <c r="G37" s="6"/>
      <c r="I37" s="30"/>
      <c r="J37" s="45"/>
      <c r="K37" s="30"/>
      <c r="L37" s="30"/>
      <c r="N37" s="3"/>
      <c r="O37" s="3"/>
      <c r="P37" s="268" t="s">
        <v>199</v>
      </c>
      <c r="Q37" s="270">
        <f>C40/1000</f>
        <v>5.5E-2</v>
      </c>
      <c r="R37" s="30"/>
      <c r="S37" s="30"/>
      <c r="T37" s="31" t="s">
        <v>262</v>
      </c>
    </row>
    <row r="38" spans="1:50" ht="15" thickBot="1" x14ac:dyDescent="0.35">
      <c r="B38" s="26" t="s">
        <v>17</v>
      </c>
      <c r="C38" s="200">
        <v>5</v>
      </c>
      <c r="I38" s="208" t="s">
        <v>293</v>
      </c>
      <c r="J38" s="208"/>
      <c r="K38" s="208"/>
      <c r="L38" s="208"/>
      <c r="N38" s="3"/>
      <c r="O38" s="3"/>
      <c r="P38" s="268" t="s">
        <v>218</v>
      </c>
      <c r="Q38" s="271">
        <f>$Z$14</f>
        <v>4.4249528005034611</v>
      </c>
      <c r="R38" s="30"/>
      <c r="S38" s="30"/>
      <c r="T38" s="31" t="s">
        <v>158</v>
      </c>
      <c r="AI38" s="5"/>
    </row>
    <row r="39" spans="1:50" ht="43.8" thickBot="1" x14ac:dyDescent="0.35">
      <c r="I39" s="193" t="s">
        <v>100</v>
      </c>
      <c r="J39" s="236" t="s">
        <v>295</v>
      </c>
      <c r="K39" s="263" t="s">
        <v>301</v>
      </c>
      <c r="L39" s="263" t="s">
        <v>273</v>
      </c>
      <c r="M39" s="264" t="s">
        <v>274</v>
      </c>
      <c r="P39" s="215"/>
      <c r="Q39" s="213"/>
      <c r="R39" s="213"/>
      <c r="S39" s="213"/>
      <c r="T39" s="216"/>
      <c r="AI39" s="5"/>
    </row>
    <row r="40" spans="1:50" ht="18" x14ac:dyDescent="0.35">
      <c r="A40" s="3" t="s">
        <v>246</v>
      </c>
      <c r="B40" s="17" t="s">
        <v>247</v>
      </c>
      <c r="C40" s="199">
        <v>55</v>
      </c>
      <c r="D40" t="s">
        <v>93</v>
      </c>
      <c r="E40"/>
      <c r="I40" s="248">
        <f>(K40-K42)/(K41-K42)*(I41-I42)+I42</f>
        <v>76.913043478260875</v>
      </c>
      <c r="J40" s="253">
        <f t="shared" ref="J40:J45" si="34">(I40*$Q$31*$R$44+$Q$44)/$Q$31</f>
        <v>94.681287010566123</v>
      </c>
      <c r="K40" s="242">
        <v>0</v>
      </c>
      <c r="L40" s="213"/>
      <c r="M40" s="216"/>
      <c r="P40" s="226" t="s">
        <v>297</v>
      </c>
      <c r="Q40" s="58"/>
      <c r="R40" s="58"/>
      <c r="S40" s="58"/>
      <c r="T40" s="25"/>
      <c r="AI40" s="5"/>
    </row>
    <row r="41" spans="1:50" ht="15" thickBot="1" x14ac:dyDescent="0.35">
      <c r="B41" s="21" t="s">
        <v>248</v>
      </c>
      <c r="C41" s="200">
        <v>18</v>
      </c>
      <c r="D41" t="s">
        <v>93</v>
      </c>
      <c r="E41"/>
      <c r="I41" s="241">
        <v>62</v>
      </c>
      <c r="J41" s="253">
        <f t="shared" si="34"/>
        <v>79.438383345784871</v>
      </c>
      <c r="K41" s="243">
        <v>4.9000000000000002E-2</v>
      </c>
      <c r="L41" s="249"/>
      <c r="M41" s="250"/>
      <c r="P41" s="65" t="s">
        <v>121</v>
      </c>
      <c r="Q41" s="205">
        <f>INDEX(LINEST($Q$4:$Q$14,$E$4:$E$14^{1,2},FALSE,FALSE),3)</f>
        <v>0</v>
      </c>
      <c r="R41" s="67">
        <f>INDEX(LINEST($Q$4:$Q$14,$E$4:$E$14^{1,2},FALSE,FALSE),2)</f>
        <v>15515.668826848267</v>
      </c>
      <c r="S41" s="67">
        <f>INDEX(LINEST($Q$4:$Q$14,$E$4:$E$14^{1,2},FALSE,FALSE),1)</f>
        <v>-1431.5901226166982</v>
      </c>
      <c r="T41" s="31" t="s">
        <v>267</v>
      </c>
      <c r="AI41" s="5"/>
    </row>
    <row r="42" spans="1:50" ht="15" thickBot="1" x14ac:dyDescent="0.35">
      <c r="B42" s="30"/>
      <c r="C42" s="201"/>
      <c r="D42"/>
      <c r="E42"/>
      <c r="H42" s="10"/>
      <c r="I42" s="241">
        <v>48</v>
      </c>
      <c r="J42" s="253">
        <f t="shared" si="34"/>
        <v>65.128718680888184</v>
      </c>
      <c r="K42" s="243">
        <v>9.5000000000000001E-2</v>
      </c>
      <c r="L42" s="251">
        <f>$Q$36/K42</f>
        <v>3.9396650005048765E-7</v>
      </c>
      <c r="M42" s="252">
        <f>-L42/$Q$35</f>
        <v>-5.3406098746844102E-7</v>
      </c>
      <c r="N42" s="266" t="s">
        <v>292</v>
      </c>
      <c r="P42" s="65" t="s">
        <v>21</v>
      </c>
      <c r="Q42" s="205">
        <f>INDEX(LINEST($P$4:$P$14,$M$4:$M$14),2)</f>
        <v>-31104.634574367206</v>
      </c>
      <c r="R42" s="67">
        <f>INDEX(LINEST($P$4:$P$14,$M$4:$M$14),1)</f>
        <v>14357.478961907631</v>
      </c>
      <c r="S42" s="30"/>
      <c r="T42" s="31" t="s">
        <v>267</v>
      </c>
      <c r="AI42" s="5"/>
      <c r="AW42" s="151"/>
      <c r="AX42" s="164"/>
    </row>
    <row r="43" spans="1:50" ht="15" thickBot="1" x14ac:dyDescent="0.35">
      <c r="A43" s="10" t="s">
        <v>249</v>
      </c>
      <c r="B43" s="197" t="s">
        <v>250</v>
      </c>
      <c r="C43" s="202">
        <v>1.2250000000000001</v>
      </c>
      <c r="D43" t="s">
        <v>161</v>
      </c>
      <c r="E43" t="s">
        <v>169</v>
      </c>
      <c r="G43" s="6"/>
      <c r="I43" s="241">
        <v>25</v>
      </c>
      <c r="J43" s="253">
        <f t="shared" si="34"/>
        <v>41.619983874272194</v>
      </c>
      <c r="K43" s="243">
        <v>0.28299999999999997</v>
      </c>
      <c r="L43" s="61"/>
      <c r="M43" s="250"/>
      <c r="P43" s="65" t="s">
        <v>122</v>
      </c>
      <c r="Q43" s="205">
        <f>INDEX(LINEST($Q$4:$Q$14,$P$4:$P$14),2)</f>
        <v>-7208.2460738206319</v>
      </c>
      <c r="R43" s="69">
        <f>INDEX(LINEST($Q$4:$Q$14,$P$4:$P$14),1)</f>
        <v>0.97709197411490134</v>
      </c>
      <c r="S43" s="30"/>
      <c r="T43" s="31" t="s">
        <v>267</v>
      </c>
      <c r="AI43" s="5"/>
    </row>
    <row r="44" spans="1:50" ht="15" thickBot="1" x14ac:dyDescent="0.35">
      <c r="C44" s="198"/>
      <c r="D44"/>
      <c r="E44"/>
      <c r="G44" s="6"/>
      <c r="I44" s="241">
        <v>16</v>
      </c>
      <c r="J44" s="253">
        <f t="shared" si="34"/>
        <v>32.420913732552897</v>
      </c>
      <c r="K44" s="243">
        <v>0.44500000000000001</v>
      </c>
      <c r="L44" s="61"/>
      <c r="M44" s="250"/>
      <c r="P44" s="65" t="s">
        <v>123</v>
      </c>
      <c r="Q44" s="205">
        <f>INDEX(LINEST($P$4:$P$14,$Q$4:$Q$14),2)</f>
        <v>7403.6787878639261</v>
      </c>
      <c r="R44" s="69">
        <f>INDEX(LINEST($P$4:$P$14,$Q$4:$Q$14),1)</f>
        <v>1.0221189046354775</v>
      </c>
      <c r="S44" s="30"/>
      <c r="T44" s="31" t="s">
        <v>267</v>
      </c>
      <c r="AI44" s="5"/>
    </row>
    <row r="45" spans="1:50" ht="15" thickBot="1" x14ac:dyDescent="0.35">
      <c r="A45" s="188" t="s">
        <v>251</v>
      </c>
      <c r="B45" s="193" t="s">
        <v>252</v>
      </c>
      <c r="C45" s="199">
        <v>0</v>
      </c>
      <c r="D45" s="30" t="s">
        <v>258</v>
      </c>
      <c r="E45"/>
      <c r="F45" s="6"/>
      <c r="I45" s="254">
        <f>(K45-K43)/(K44-K43)*(I44-I43)+I43</f>
        <v>12.944444444444445</v>
      </c>
      <c r="J45" s="257">
        <f t="shared" si="34"/>
        <v>29.297772635055605</v>
      </c>
      <c r="K45" s="246">
        <v>0.5</v>
      </c>
      <c r="L45" s="255"/>
      <c r="M45" s="256"/>
      <c r="P45" s="65" t="s">
        <v>180</v>
      </c>
      <c r="Q45" s="206">
        <f>AG9</f>
        <v>-1.0420958323350726</v>
      </c>
      <c r="R45" s="30"/>
      <c r="S45" s="30"/>
      <c r="T45" s="31" t="s">
        <v>261</v>
      </c>
      <c r="U45" s="5"/>
      <c r="AI45" s="5"/>
      <c r="AJ45" s="5"/>
      <c r="AK45" s="151"/>
    </row>
    <row r="46" spans="1:50" x14ac:dyDescent="0.3">
      <c r="A46" s="30"/>
      <c r="B46" s="57" t="s">
        <v>253</v>
      </c>
      <c r="C46" s="203">
        <v>5</v>
      </c>
      <c r="D46" s="45" t="s">
        <v>258</v>
      </c>
      <c r="E46"/>
      <c r="F46" s="6"/>
      <c r="P46" s="65" t="s">
        <v>182</v>
      </c>
      <c r="Q46" s="207">
        <f>AF11</f>
        <v>2.8363274291711398</v>
      </c>
      <c r="R46" s="30"/>
      <c r="S46" s="30"/>
      <c r="T46" s="31" t="s">
        <v>261</v>
      </c>
      <c r="AI46" s="5"/>
      <c r="AJ46" s="5"/>
      <c r="AK46" s="151"/>
      <c r="AX46" s="164"/>
    </row>
    <row r="47" spans="1:50" ht="15" thickBot="1" x14ac:dyDescent="0.35">
      <c r="A47" s="188"/>
      <c r="B47" s="57" t="s">
        <v>252</v>
      </c>
      <c r="C47" s="203">
        <v>0</v>
      </c>
      <c r="D47" s="45" t="s">
        <v>254</v>
      </c>
      <c r="E47"/>
      <c r="H47" s="6"/>
      <c r="I47" s="6"/>
      <c r="J47" s="6"/>
      <c r="K47" s="9"/>
      <c r="L47" s="6"/>
      <c r="M47" s="6"/>
      <c r="N47" s="10"/>
      <c r="O47" s="10"/>
      <c r="P47" s="218" t="s">
        <v>211</v>
      </c>
      <c r="Q47" s="219">
        <v>5</v>
      </c>
      <c r="R47" s="32"/>
      <c r="S47" s="32"/>
      <c r="T47" s="33" t="s">
        <v>263</v>
      </c>
      <c r="W47" s="45"/>
      <c r="X47" s="195"/>
      <c r="Y47" s="45"/>
      <c r="AI47" s="5"/>
      <c r="AJ47" s="5"/>
      <c r="AK47" s="151"/>
    </row>
    <row r="48" spans="1:50" ht="15" thickBot="1" x14ac:dyDescent="0.35">
      <c r="A48" s="188"/>
      <c r="B48" s="131" t="s">
        <v>253</v>
      </c>
      <c r="C48" s="200">
        <v>180</v>
      </c>
      <c r="D48" s="45" t="s">
        <v>254</v>
      </c>
      <c r="E48"/>
      <c r="H48" s="6"/>
      <c r="I48" s="212" t="s">
        <v>92</v>
      </c>
      <c r="J48" s="211">
        <f>INDEX(LINEST($Y$3:$Y$14,$P$3:$P$14^{1,2}),3)</f>
        <v>-1.9667355966361683E-3</v>
      </c>
      <c r="K48" s="180">
        <f>INDEX(LINEST($Y$3:$Y$14,$P$3:$P$14^{1,2}),2)</f>
        <v>1.0846233950578638E-7</v>
      </c>
      <c r="L48" s="180">
        <f>INDEX(LINEST($Y$3:$Y$14,$P$3:$P$14^{1,2}),1)</f>
        <v>1.0234226848186559E-11</v>
      </c>
      <c r="M48" s="44" t="s">
        <v>268</v>
      </c>
      <c r="N48" s="10"/>
      <c r="O48" s="10"/>
      <c r="U48" s="10"/>
      <c r="V48" s="3"/>
      <c r="W48" s="45"/>
      <c r="X48" s="61"/>
      <c r="Y48" s="45"/>
      <c r="AX48" s="164"/>
    </row>
    <row r="49" spans="1:45" ht="15" thickBot="1" x14ac:dyDescent="0.35">
      <c r="Q49" s="61"/>
      <c r="R49" s="213"/>
      <c r="T49" s="213"/>
      <c r="U49" s="188"/>
      <c r="V49" s="30"/>
    </row>
    <row r="50" spans="1:45" ht="15" thickBot="1" x14ac:dyDescent="0.35">
      <c r="A50" s="3" t="s">
        <v>244</v>
      </c>
      <c r="B50" s="209">
        <v>1.25</v>
      </c>
      <c r="C50" s="45" t="s">
        <v>245</v>
      </c>
      <c r="D50" s="5"/>
      <c r="E50" s="192">
        <f>C31</f>
        <v>240</v>
      </c>
      <c r="F50" s="192" t="s">
        <v>156</v>
      </c>
      <c r="I50" s="176" t="s">
        <v>284</v>
      </c>
      <c r="M50" s="237" t="s">
        <v>283</v>
      </c>
      <c r="N50" s="142"/>
      <c r="Q50" s="61"/>
      <c r="R50" s="213"/>
      <c r="T50" s="213"/>
      <c r="U50" s="188"/>
      <c r="V50" s="30"/>
      <c r="W50" s="194"/>
      <c r="X50" s="45"/>
      <c r="Y50" s="45"/>
    </row>
    <row r="51" spans="1:45" x14ac:dyDescent="0.3">
      <c r="I51" s="238" t="s">
        <v>278</v>
      </c>
      <c r="J51" s="236" t="s">
        <v>100</v>
      </c>
      <c r="K51" s="239" t="s">
        <v>279</v>
      </c>
      <c r="L51" s="239" t="s">
        <v>280</v>
      </c>
      <c r="M51" s="239" t="s">
        <v>281</v>
      </c>
      <c r="N51" s="240" t="s">
        <v>282</v>
      </c>
      <c r="P51" s="235" t="s">
        <v>287</v>
      </c>
      <c r="Q51" s="260">
        <v>0</v>
      </c>
      <c r="R51" s="258">
        <f ca="1">J56</f>
        <v>21.611111111111111</v>
      </c>
      <c r="S51" s="258">
        <f ca="1">J55</f>
        <v>36.989361702127667</v>
      </c>
      <c r="T51" s="258">
        <f ca="1">J54</f>
        <v>51.04347826086957</v>
      </c>
      <c r="U51" s="259">
        <f ca="1">J53</f>
        <v>70.826086956521749</v>
      </c>
      <c r="V51" s="261">
        <v>80</v>
      </c>
      <c r="W51" s="45"/>
      <c r="X51" s="45"/>
      <c r="Y51" s="45"/>
    </row>
    <row r="52" spans="1:45" x14ac:dyDescent="0.3">
      <c r="I52" s="241">
        <v>0</v>
      </c>
      <c r="J52" s="253">
        <f t="shared" ref="J52:J57" ca="1" si="35">FORECAST(I52,OFFSET(MeasNt,MATCH(I52,MeasTauT,1)-1,0,2),OFFSET(MeasTauT,MATCH(I52,MeasTauT,1)-1,0,2))</f>
        <v>76.913043478260875</v>
      </c>
      <c r="K52" s="58">
        <v>0.2</v>
      </c>
      <c r="L52" s="58">
        <v>4.4000000000000004</v>
      </c>
      <c r="M52" s="58">
        <v>0.09</v>
      </c>
      <c r="N52" s="25">
        <v>5</v>
      </c>
      <c r="P52" s="273" t="s">
        <v>279</v>
      </c>
      <c r="Q52" s="274">
        <f>K57</f>
        <v>0.47499999999999998</v>
      </c>
      <c r="R52" s="274">
        <f>K56</f>
        <v>0.47499999999999998</v>
      </c>
      <c r="S52" s="274">
        <f>K55</f>
        <v>0.32500000000000001</v>
      </c>
      <c r="T52" s="274">
        <f>K54</f>
        <v>0.22500000000000001</v>
      </c>
      <c r="U52" s="275">
        <f>K53</f>
        <v>0.2</v>
      </c>
      <c r="V52" s="276">
        <f>K52</f>
        <v>0.2</v>
      </c>
      <c r="W52" s="45" t="s">
        <v>288</v>
      </c>
      <c r="X52" s="45"/>
      <c r="Y52" s="45"/>
      <c r="AJ52" s="104"/>
      <c r="AR52" s="3"/>
    </row>
    <row r="53" spans="1:45" x14ac:dyDescent="0.3">
      <c r="I53" s="241">
        <v>0.02</v>
      </c>
      <c r="J53" s="253">
        <f t="shared" ca="1" si="35"/>
        <v>70.826086956521749</v>
      </c>
      <c r="K53" s="58">
        <v>0.2</v>
      </c>
      <c r="L53" s="58">
        <v>3.75</v>
      </c>
      <c r="M53" s="58">
        <v>0.09</v>
      </c>
      <c r="N53" s="25">
        <v>5</v>
      </c>
      <c r="P53" s="273" t="s">
        <v>280</v>
      </c>
      <c r="Q53" s="277">
        <f>L57</f>
        <v>2.4</v>
      </c>
      <c r="R53" s="277">
        <f>L56</f>
        <v>2.4</v>
      </c>
      <c r="S53" s="277">
        <f>L55</f>
        <v>2.7</v>
      </c>
      <c r="T53" s="277">
        <f>L54</f>
        <v>3.2</v>
      </c>
      <c r="U53" s="278">
        <f>L53</f>
        <v>3.75</v>
      </c>
      <c r="V53" s="279">
        <f>L52</f>
        <v>4.4000000000000004</v>
      </c>
      <c r="W53" s="45"/>
      <c r="X53" s="45"/>
      <c r="Y53" s="45"/>
      <c r="AS53" s="3"/>
    </row>
    <row r="54" spans="1:45" x14ac:dyDescent="0.3">
      <c r="I54" s="241">
        <v>8.5000000000000006E-2</v>
      </c>
      <c r="J54" s="253">
        <f t="shared" ca="1" si="35"/>
        <v>51.04347826086957</v>
      </c>
      <c r="K54" s="58">
        <v>0.22500000000000001</v>
      </c>
      <c r="L54" s="58">
        <v>3.2</v>
      </c>
      <c r="M54" s="243">
        <v>0.125</v>
      </c>
      <c r="N54" s="244">
        <v>4.05</v>
      </c>
      <c r="P54" s="273" t="s">
        <v>285</v>
      </c>
      <c r="Q54" s="280">
        <v>0.15</v>
      </c>
      <c r="R54" s="280"/>
      <c r="S54" s="280"/>
      <c r="T54" s="280"/>
      <c r="U54" s="281"/>
      <c r="V54" s="282"/>
      <c r="W54" s="45"/>
      <c r="X54" s="45"/>
      <c r="Y54" s="45"/>
    </row>
    <row r="55" spans="1:45" x14ac:dyDescent="0.3">
      <c r="I55" s="241">
        <v>0.185</v>
      </c>
      <c r="J55" s="253">
        <f t="shared" ca="1" si="35"/>
        <v>36.989361702127667</v>
      </c>
      <c r="K55" s="58">
        <v>0.32500000000000001</v>
      </c>
      <c r="L55" s="58">
        <v>2.7</v>
      </c>
      <c r="M55" s="58">
        <v>0.24</v>
      </c>
      <c r="N55" s="25">
        <v>3.75</v>
      </c>
      <c r="P55" s="273" t="s">
        <v>286</v>
      </c>
      <c r="Q55" s="280">
        <v>0.03</v>
      </c>
      <c r="R55" s="280"/>
      <c r="S55" s="280"/>
      <c r="T55" s="280"/>
      <c r="U55" s="281"/>
      <c r="V55" s="282"/>
      <c r="W55" s="45"/>
      <c r="X55" s="196"/>
      <c r="Y55" s="45"/>
    </row>
    <row r="56" spans="1:45" x14ac:dyDescent="0.3">
      <c r="I56" s="241">
        <v>0.34399999999999997</v>
      </c>
      <c r="J56" s="253">
        <f t="shared" ca="1" si="35"/>
        <v>21.611111111111111</v>
      </c>
      <c r="K56" s="58">
        <v>0.47499999999999998</v>
      </c>
      <c r="L56" s="58">
        <v>2.4</v>
      </c>
      <c r="M56" s="58">
        <v>0.42</v>
      </c>
      <c r="N56" s="25">
        <v>3.6</v>
      </c>
      <c r="P56" s="273" t="s">
        <v>281</v>
      </c>
      <c r="Q56" s="274">
        <f>M57</f>
        <v>0.42</v>
      </c>
      <c r="R56" s="274">
        <f>M56</f>
        <v>0.42</v>
      </c>
      <c r="S56" s="274">
        <f>M55</f>
        <v>0.24</v>
      </c>
      <c r="T56" s="274">
        <f>M54</f>
        <v>0.125</v>
      </c>
      <c r="U56" s="275">
        <f>M53</f>
        <v>0.09</v>
      </c>
      <c r="V56" s="276">
        <f>M52</f>
        <v>0.09</v>
      </c>
      <c r="W56" s="45" t="s">
        <v>289</v>
      </c>
      <c r="X56" s="196"/>
      <c r="Y56" s="45"/>
    </row>
    <row r="57" spans="1:45" ht="15" thickBot="1" x14ac:dyDescent="0.35">
      <c r="I57" s="245">
        <v>0.5</v>
      </c>
      <c r="J57" s="257">
        <f t="shared" ca="1" si="35"/>
        <v>12.94444444444445</v>
      </c>
      <c r="K57" s="247">
        <v>0.47499999999999998</v>
      </c>
      <c r="L57" s="247">
        <v>2.4</v>
      </c>
      <c r="M57" s="247">
        <v>0.42</v>
      </c>
      <c r="N57" s="27">
        <v>3.6</v>
      </c>
      <c r="P57" s="283" t="s">
        <v>282</v>
      </c>
      <c r="Q57" s="284">
        <f>N57</f>
        <v>3.6</v>
      </c>
      <c r="R57" s="284">
        <f>N56</f>
        <v>3.6</v>
      </c>
      <c r="S57" s="284">
        <f>N55</f>
        <v>3.75</v>
      </c>
      <c r="T57" s="284">
        <f>N54</f>
        <v>4.05</v>
      </c>
      <c r="U57" s="285">
        <f>N53</f>
        <v>5</v>
      </c>
      <c r="V57" s="286">
        <f>N52</f>
        <v>5</v>
      </c>
      <c r="W57" s="45"/>
      <c r="X57" s="196"/>
      <c r="Y57" s="45"/>
    </row>
    <row r="58" spans="1:45" x14ac:dyDescent="0.3">
      <c r="V58" s="45"/>
      <c r="W58" s="45"/>
      <c r="X58" s="196"/>
      <c r="Y58" s="45"/>
    </row>
    <row r="59" spans="1:45" x14ac:dyDescent="0.3">
      <c r="W59" s="45"/>
      <c r="X59" s="196"/>
      <c r="Y59" s="45"/>
    </row>
    <row r="60" spans="1:45" x14ac:dyDescent="0.3">
      <c r="W60" s="45"/>
      <c r="X60" s="149"/>
      <c r="Y60" s="45"/>
    </row>
    <row r="61" spans="1:45" x14ac:dyDescent="0.3">
      <c r="W61" s="45"/>
      <c r="X61" s="149"/>
      <c r="Y61" s="45"/>
    </row>
    <row r="62" spans="1:45" x14ac:dyDescent="0.3">
      <c r="W62" s="45"/>
      <c r="X62" s="149"/>
      <c r="Y62" s="45"/>
    </row>
    <row r="63" spans="1:45" x14ac:dyDescent="0.3">
      <c r="H63" s="176"/>
    </row>
    <row r="65" spans="1:36" x14ac:dyDescent="0.3">
      <c r="V65" s="45"/>
      <c r="W65" s="45"/>
      <c r="X65" s="45"/>
      <c r="Y65" s="45"/>
      <c r="Z65" s="45"/>
      <c r="AA65" s="45"/>
      <c r="AB65" s="45"/>
      <c r="AC65" s="45"/>
      <c r="AD65" s="45"/>
      <c r="AG65" s="45"/>
      <c r="AH65" s="149"/>
    </row>
    <row r="66" spans="1:36" x14ac:dyDescent="0.3">
      <c r="V66" s="45"/>
      <c r="W66" s="45"/>
      <c r="X66" s="45"/>
      <c r="Y66" s="45"/>
      <c r="Z66" s="45"/>
      <c r="AA66" s="45"/>
      <c r="AB66" s="45"/>
      <c r="AC66" s="45"/>
      <c r="AD66" s="45"/>
      <c r="AG66" s="45"/>
      <c r="AH66" s="149"/>
    </row>
    <row r="67" spans="1:36" x14ac:dyDescent="0.3">
      <c r="V67" s="45"/>
      <c r="W67" s="45"/>
      <c r="X67" s="45"/>
      <c r="Y67" s="45"/>
      <c r="Z67" s="45"/>
      <c r="AA67" s="45"/>
      <c r="AB67" s="45"/>
      <c r="AC67" s="45"/>
      <c r="AD67" s="45"/>
      <c r="AG67" s="45"/>
      <c r="AH67" s="149"/>
    </row>
    <row r="68" spans="1:36" x14ac:dyDescent="0.3">
      <c r="V68" s="45"/>
      <c r="W68" s="45"/>
      <c r="X68" s="45"/>
      <c r="Y68" s="45"/>
      <c r="Z68" s="45"/>
      <c r="AA68" s="45"/>
      <c r="AB68" s="45"/>
      <c r="AC68" s="45"/>
      <c r="AD68" s="45"/>
    </row>
    <row r="69" spans="1:36" x14ac:dyDescent="0.3">
      <c r="A69" s="45"/>
      <c r="B69" s="45"/>
      <c r="C69" s="45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</row>
    <row r="70" spans="1:36" x14ac:dyDescent="0.3">
      <c r="A70" s="45"/>
      <c r="B70" s="45"/>
      <c r="C70" s="45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</row>
    <row r="71" spans="1:36" x14ac:dyDescent="0.3">
      <c r="A71" s="45"/>
      <c r="B71" s="45"/>
      <c r="C71" s="45"/>
      <c r="D71" s="61"/>
      <c r="E71" s="61"/>
      <c r="F71" s="61"/>
      <c r="G71" s="61"/>
      <c r="H71" s="61"/>
      <c r="I71" s="190"/>
      <c r="J71" s="61"/>
      <c r="K71" s="187"/>
      <c r="L71" s="61"/>
      <c r="M71" s="61"/>
      <c r="N71" s="188"/>
      <c r="O71" s="188"/>
      <c r="P71" s="188"/>
      <c r="Q71" s="188"/>
      <c r="R71" s="188"/>
      <c r="S71" s="188"/>
      <c r="T71" s="188"/>
      <c r="U71" s="189"/>
      <c r="V71" s="189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</row>
    <row r="72" spans="1:36" x14ac:dyDescent="0.3">
      <c r="A72" s="45"/>
      <c r="B72" s="45"/>
      <c r="C72" s="45"/>
      <c r="D72" s="61"/>
      <c r="E72" s="61"/>
      <c r="F72" s="61"/>
      <c r="G72" s="61"/>
      <c r="H72" s="61"/>
      <c r="I72" s="190"/>
      <c r="J72" s="61"/>
      <c r="K72" s="187"/>
      <c r="L72" s="61"/>
      <c r="M72" s="61"/>
      <c r="N72" s="188"/>
      <c r="O72" s="188"/>
      <c r="P72" s="188"/>
      <c r="Q72" s="188"/>
      <c r="R72" s="188"/>
      <c r="S72" s="188"/>
      <c r="T72" s="188"/>
      <c r="U72" s="189"/>
      <c r="V72" s="189"/>
      <c r="W72" s="104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</row>
    <row r="73" spans="1:36" x14ac:dyDescent="0.3">
      <c r="A73" s="45"/>
      <c r="B73" s="45"/>
      <c r="C73" s="45"/>
      <c r="D73" s="61"/>
      <c r="E73" s="61"/>
      <c r="F73" s="61"/>
      <c r="G73" s="61"/>
      <c r="H73" s="61"/>
      <c r="I73" s="190"/>
      <c r="J73" s="61"/>
      <c r="K73" s="187"/>
      <c r="L73" s="61"/>
      <c r="M73" s="61"/>
      <c r="N73" s="188"/>
      <c r="O73" s="188"/>
      <c r="P73" s="188"/>
      <c r="Q73" s="188"/>
      <c r="R73" s="188"/>
      <c r="S73" s="188"/>
      <c r="T73" s="188"/>
      <c r="U73" s="189"/>
      <c r="V73" s="189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</row>
    <row r="74" spans="1:36" x14ac:dyDescent="0.3">
      <c r="A74" s="45"/>
      <c r="B74" s="45"/>
      <c r="C74" s="45"/>
      <c r="D74" s="61"/>
      <c r="E74" s="61"/>
      <c r="F74" s="61"/>
      <c r="G74" s="61"/>
      <c r="H74" s="61"/>
      <c r="I74" s="190"/>
      <c r="J74" s="61"/>
      <c r="K74" s="187"/>
      <c r="L74" s="61"/>
      <c r="M74" s="61"/>
      <c r="N74" s="188"/>
      <c r="O74" s="188"/>
      <c r="P74" s="188"/>
      <c r="Q74" s="188"/>
      <c r="R74" s="188"/>
      <c r="S74" s="188"/>
      <c r="T74" s="188"/>
      <c r="U74" s="189"/>
      <c r="V74" s="189"/>
      <c r="W74" s="45"/>
      <c r="X74" s="45"/>
      <c r="Y74" s="45"/>
      <c r="Z74" s="45"/>
      <c r="AA74" s="149"/>
      <c r="AB74" s="45"/>
      <c r="AC74" s="45"/>
      <c r="AD74" s="45"/>
      <c r="AE74" s="45"/>
      <c r="AF74" s="45"/>
      <c r="AG74" s="45"/>
      <c r="AH74" s="45"/>
      <c r="AI74" s="45"/>
      <c r="AJ74" s="45"/>
    </row>
    <row r="75" spans="1:36" x14ac:dyDescent="0.3">
      <c r="A75" s="45"/>
      <c r="B75" s="45"/>
      <c r="C75" s="45"/>
      <c r="D75" s="61"/>
      <c r="E75" s="61"/>
      <c r="F75" s="61"/>
      <c r="G75" s="61"/>
      <c r="H75" s="61"/>
      <c r="I75" s="190"/>
      <c r="J75" s="61"/>
      <c r="K75" s="187"/>
      <c r="L75" s="61"/>
      <c r="M75" s="61"/>
      <c r="N75" s="188"/>
      <c r="O75" s="188"/>
      <c r="P75" s="188"/>
      <c r="Q75" s="188"/>
      <c r="R75" s="188"/>
      <c r="S75" s="188"/>
      <c r="T75" s="188"/>
      <c r="U75" s="189"/>
      <c r="V75" s="189"/>
      <c r="W75" s="45"/>
      <c r="X75" s="45"/>
      <c r="Y75" s="45"/>
      <c r="Z75" s="45"/>
      <c r="AA75" s="149"/>
      <c r="AB75" s="45"/>
      <c r="AC75" s="45"/>
      <c r="AD75" s="45"/>
      <c r="AE75" s="45"/>
      <c r="AF75" s="45"/>
      <c r="AG75" s="45"/>
      <c r="AH75" s="45"/>
      <c r="AI75" s="45"/>
      <c r="AJ75" s="45"/>
    </row>
    <row r="76" spans="1:36" x14ac:dyDescent="0.3">
      <c r="A76" s="45"/>
      <c r="B76" s="45"/>
      <c r="C76" s="45"/>
      <c r="D76" s="61"/>
      <c r="E76" s="61"/>
      <c r="F76" s="61"/>
      <c r="G76" s="61"/>
      <c r="H76" s="61"/>
      <c r="I76" s="190"/>
      <c r="J76" s="61"/>
      <c r="K76" s="187"/>
      <c r="L76" s="61"/>
      <c r="M76" s="61"/>
      <c r="N76" s="188"/>
      <c r="O76" s="188"/>
      <c r="P76" s="188"/>
      <c r="Q76" s="188"/>
      <c r="R76" s="188"/>
      <c r="S76" s="188"/>
      <c r="T76" s="188"/>
      <c r="U76" s="189"/>
      <c r="V76" s="189"/>
      <c r="W76" s="45"/>
      <c r="X76" s="45"/>
      <c r="Y76" s="45"/>
      <c r="Z76" s="45"/>
      <c r="AA76" s="149"/>
      <c r="AB76" s="45"/>
      <c r="AC76" s="45"/>
      <c r="AD76" s="45"/>
      <c r="AE76" s="45"/>
      <c r="AF76" s="45"/>
      <c r="AG76" s="45"/>
      <c r="AH76" s="45"/>
      <c r="AI76" s="45"/>
      <c r="AJ76" s="45"/>
    </row>
    <row r="77" spans="1:36" x14ac:dyDescent="0.3">
      <c r="A77" s="45"/>
      <c r="B77" s="45"/>
      <c r="C77" s="45"/>
      <c r="D77" s="61"/>
      <c r="E77" s="61"/>
      <c r="F77" s="61"/>
      <c r="G77" s="61"/>
      <c r="H77" s="61"/>
      <c r="I77" s="61"/>
      <c r="J77" s="61"/>
      <c r="K77" s="187"/>
      <c r="L77" s="61"/>
      <c r="M77" s="61"/>
      <c r="N77" s="188"/>
      <c r="O77" s="188"/>
      <c r="P77" s="188"/>
      <c r="Q77" s="188"/>
      <c r="R77" s="188"/>
      <c r="S77" s="188"/>
      <c r="T77" s="188"/>
      <c r="U77" s="189"/>
      <c r="V77" s="189"/>
      <c r="W77" s="45"/>
      <c r="X77" s="186"/>
      <c r="Y77" s="186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</row>
    <row r="78" spans="1:36" x14ac:dyDescent="0.3">
      <c r="V78" s="45"/>
      <c r="W78" s="45"/>
      <c r="X78" s="45"/>
      <c r="Y78" s="45"/>
      <c r="Z78" s="45"/>
      <c r="AA78" s="45"/>
      <c r="AB78" s="45"/>
      <c r="AC78" s="45"/>
      <c r="AD78" s="45"/>
    </row>
    <row r="93" spans="1:36" x14ac:dyDescent="0.3">
      <c r="A93" s="45"/>
      <c r="B93" s="45"/>
      <c r="C93" s="45"/>
      <c r="D93" s="61"/>
      <c r="E93" s="61"/>
      <c r="F93" s="61"/>
      <c r="G93" s="61"/>
      <c r="H93" s="61"/>
      <c r="I93" s="61"/>
      <c r="J93" s="61"/>
      <c r="K93" s="187"/>
      <c r="L93" s="61"/>
      <c r="M93" s="61"/>
      <c r="N93" s="188"/>
      <c r="O93" s="188"/>
      <c r="P93" s="188"/>
      <c r="Q93" s="188"/>
      <c r="R93" s="188"/>
      <c r="S93" s="188"/>
      <c r="T93" s="188"/>
      <c r="U93" s="189"/>
      <c r="V93" s="189"/>
      <c r="W93" s="45"/>
      <c r="X93" s="186"/>
      <c r="Y93" s="186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</row>
    <row r="94" spans="1:36" x14ac:dyDescent="0.3">
      <c r="A94" s="45"/>
      <c r="B94" s="45"/>
      <c r="C94" s="45"/>
      <c r="D94" s="61"/>
      <c r="E94" s="61"/>
      <c r="F94" s="61"/>
      <c r="G94" s="61"/>
      <c r="H94" s="61"/>
      <c r="I94" s="61"/>
      <c r="J94" s="61"/>
      <c r="K94" s="187"/>
      <c r="L94" s="61"/>
      <c r="M94" s="61"/>
      <c r="N94" s="188"/>
      <c r="O94" s="188"/>
      <c r="P94" s="188"/>
      <c r="Q94" s="188"/>
      <c r="R94" s="188"/>
      <c r="S94" s="188"/>
      <c r="T94" s="188"/>
      <c r="U94" s="189"/>
      <c r="V94" s="189"/>
      <c r="W94" s="45"/>
      <c r="X94" s="186"/>
      <c r="Y94" s="186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</row>
    <row r="95" spans="1:36" x14ac:dyDescent="0.3">
      <c r="A95" s="45"/>
      <c r="B95" s="45"/>
      <c r="C95" s="45"/>
      <c r="D95" s="61"/>
      <c r="E95" s="61"/>
      <c r="F95" s="61"/>
      <c r="G95" s="61"/>
      <c r="H95" s="61"/>
      <c r="I95" s="61"/>
      <c r="J95" s="61"/>
      <c r="K95" s="187"/>
      <c r="L95" s="61"/>
      <c r="M95" s="61"/>
      <c r="N95" s="188"/>
      <c r="O95" s="188"/>
      <c r="P95" s="188"/>
      <c r="Q95" s="188"/>
      <c r="R95" s="188"/>
      <c r="S95" s="188"/>
      <c r="T95" s="188"/>
      <c r="U95" s="189"/>
      <c r="V95" s="189"/>
      <c r="W95" s="45"/>
      <c r="X95" s="186"/>
      <c r="Y95" s="186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</row>
    <row r="96" spans="1:36" x14ac:dyDescent="0.3">
      <c r="A96" s="45"/>
      <c r="B96" s="45"/>
      <c r="C96" s="45"/>
      <c r="D96" s="61"/>
      <c r="E96" s="61"/>
      <c r="F96" s="61"/>
      <c r="G96" s="61"/>
      <c r="H96" s="61"/>
      <c r="I96" s="61"/>
      <c r="J96" s="61"/>
      <c r="K96" s="187"/>
      <c r="L96" s="61"/>
      <c r="M96" s="61"/>
      <c r="N96" s="188"/>
      <c r="O96" s="188"/>
      <c r="P96" s="188"/>
      <c r="Q96" s="188"/>
      <c r="R96" s="188"/>
      <c r="S96" s="188"/>
      <c r="T96" s="188"/>
      <c r="U96" s="189"/>
      <c r="V96" s="189"/>
      <c r="W96" s="45"/>
      <c r="X96" s="186"/>
      <c r="Y96" s="186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</row>
    <row r="97" spans="1:36" x14ac:dyDescent="0.3">
      <c r="A97" s="45"/>
      <c r="B97" s="45"/>
      <c r="C97" s="45"/>
      <c r="D97" s="61"/>
      <c r="E97" s="61"/>
      <c r="F97" s="61"/>
      <c r="G97" s="61"/>
      <c r="H97" s="61"/>
      <c r="I97" s="61"/>
      <c r="J97" s="61"/>
      <c r="K97" s="187"/>
      <c r="L97" s="61"/>
      <c r="M97" s="61"/>
      <c r="N97" s="188"/>
      <c r="O97" s="188"/>
      <c r="P97" s="188"/>
      <c r="Q97" s="188"/>
      <c r="R97" s="188"/>
      <c r="S97" s="188"/>
      <c r="T97" s="188"/>
      <c r="U97" s="189"/>
      <c r="V97" s="189"/>
      <c r="W97" s="45"/>
      <c r="X97" s="186"/>
      <c r="Y97" s="186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</row>
    <row r="98" spans="1:36" x14ac:dyDescent="0.3">
      <c r="A98" s="45"/>
      <c r="B98" s="45"/>
      <c r="C98" s="45"/>
      <c r="D98" s="61"/>
      <c r="E98" s="61"/>
      <c r="F98" s="61"/>
      <c r="G98" s="61"/>
      <c r="H98" s="61"/>
      <c r="I98" s="61"/>
      <c r="J98" s="61"/>
      <c r="K98" s="187"/>
      <c r="L98" s="61"/>
      <c r="M98" s="61"/>
      <c r="N98" s="188"/>
      <c r="O98" s="188"/>
      <c r="P98" s="188"/>
      <c r="Q98" s="188"/>
      <c r="R98" s="188"/>
      <c r="S98" s="188"/>
      <c r="T98" s="188"/>
      <c r="U98" s="189"/>
      <c r="V98" s="189"/>
      <c r="W98" s="45"/>
      <c r="X98" s="186"/>
      <c r="Y98" s="186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</row>
    <row r="99" spans="1:36" x14ac:dyDescent="0.3">
      <c r="A99" s="45"/>
      <c r="B99" s="45"/>
      <c r="C99" s="45"/>
      <c r="D99" s="61"/>
      <c r="E99" s="61"/>
      <c r="F99" s="61"/>
      <c r="G99" s="61"/>
      <c r="H99" s="61"/>
      <c r="I99" s="61"/>
      <c r="J99" s="61"/>
      <c r="K99" s="187"/>
      <c r="L99" s="61"/>
      <c r="M99" s="61"/>
      <c r="N99" s="188"/>
      <c r="O99" s="188"/>
      <c r="P99" s="188"/>
      <c r="Q99" s="188"/>
      <c r="R99" s="188"/>
      <c r="S99" s="188"/>
      <c r="T99" s="188"/>
      <c r="U99" s="189"/>
      <c r="V99" s="189"/>
      <c r="W99" s="45"/>
      <c r="X99" s="186"/>
      <c r="Y99" s="186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</row>
    <row r="100" spans="1:36" x14ac:dyDescent="0.3">
      <c r="A100" s="45"/>
      <c r="B100" s="45"/>
      <c r="C100" s="45"/>
      <c r="D100" s="61"/>
      <c r="E100" s="61"/>
      <c r="F100" s="61"/>
      <c r="G100" s="61"/>
      <c r="H100" s="61"/>
      <c r="I100" s="61"/>
      <c r="J100" s="61"/>
      <c r="K100" s="187"/>
      <c r="L100" s="61"/>
      <c r="M100" s="61"/>
      <c r="N100" s="188"/>
      <c r="O100" s="188"/>
      <c r="P100" s="188"/>
      <c r="Q100" s="188"/>
      <c r="R100" s="188"/>
      <c r="S100" s="188"/>
      <c r="T100" s="188"/>
      <c r="U100" s="189"/>
      <c r="V100" s="189"/>
      <c r="W100" s="45"/>
      <c r="X100" s="186"/>
      <c r="Y100" s="186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</row>
    <row r="101" spans="1:36" x14ac:dyDescent="0.3">
      <c r="A101" s="45"/>
      <c r="B101" s="45"/>
      <c r="C101" s="45"/>
      <c r="D101" s="61"/>
      <c r="E101" s="61"/>
      <c r="F101" s="61"/>
      <c r="G101" s="61"/>
      <c r="H101" s="61"/>
      <c r="I101" s="61"/>
      <c r="J101" s="61"/>
      <c r="K101" s="187"/>
      <c r="L101" s="61"/>
      <c r="M101" s="61"/>
      <c r="N101" s="188"/>
      <c r="O101" s="188"/>
      <c r="P101" s="188"/>
      <c r="Q101" s="188"/>
      <c r="R101" s="188"/>
      <c r="S101" s="188"/>
      <c r="T101" s="188"/>
      <c r="U101" s="189"/>
      <c r="V101" s="189"/>
      <c r="W101" s="45"/>
      <c r="X101" s="186"/>
      <c r="Y101" s="186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</row>
    <row r="102" spans="1:36" x14ac:dyDescent="0.3">
      <c r="A102" s="45"/>
      <c r="B102" s="45"/>
      <c r="C102" s="45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189"/>
      <c r="V102" s="189"/>
      <c r="W102" s="45"/>
      <c r="X102" s="186"/>
      <c r="Y102" s="186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</row>
    <row r="103" spans="1:36" x14ac:dyDescent="0.3">
      <c r="A103" s="45"/>
      <c r="B103" s="45"/>
      <c r="C103" s="45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189"/>
      <c r="V103" s="189"/>
      <c r="W103" s="45"/>
      <c r="X103" s="186"/>
      <c r="Y103" s="186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</row>
    <row r="104" spans="1:36" x14ac:dyDescent="0.3">
      <c r="A104" s="45"/>
      <c r="B104" s="45"/>
      <c r="C104" s="45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</row>
    <row r="105" spans="1:36" x14ac:dyDescent="0.3">
      <c r="A105" s="45"/>
      <c r="B105" s="45"/>
      <c r="C105" s="45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</row>
    <row r="106" spans="1:36" x14ac:dyDescent="0.3">
      <c r="A106" s="45"/>
      <c r="B106" s="45"/>
      <c r="C106" s="45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</row>
    <row r="107" spans="1:36" x14ac:dyDescent="0.3">
      <c r="A107" s="45"/>
      <c r="B107" s="45"/>
      <c r="C107" s="45"/>
      <c r="D107" s="61"/>
      <c r="E107" s="61"/>
      <c r="F107" s="61"/>
      <c r="G107" s="61"/>
      <c r="H107" s="61"/>
      <c r="I107" s="190"/>
      <c r="J107" s="61"/>
      <c r="K107" s="187"/>
      <c r="L107" s="61"/>
      <c r="M107" s="61"/>
      <c r="N107" s="188"/>
      <c r="O107" s="188"/>
      <c r="P107" s="188"/>
      <c r="Q107" s="188"/>
      <c r="R107" s="188"/>
      <c r="S107" s="188"/>
      <c r="T107" s="188"/>
      <c r="U107" s="189"/>
      <c r="V107" s="189"/>
      <c r="W107" s="45"/>
      <c r="X107" s="186"/>
      <c r="Y107" s="186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</row>
    <row r="108" spans="1:36" x14ac:dyDescent="0.3">
      <c r="A108" s="45"/>
      <c r="B108" s="45"/>
      <c r="C108" s="45"/>
      <c r="D108" s="61"/>
      <c r="E108" s="61"/>
      <c r="F108" s="61"/>
      <c r="G108" s="61"/>
      <c r="H108" s="61"/>
      <c r="I108" s="190"/>
      <c r="J108" s="61"/>
      <c r="K108" s="187"/>
      <c r="L108" s="61"/>
      <c r="M108" s="61"/>
      <c r="N108" s="188"/>
      <c r="O108" s="188"/>
      <c r="P108" s="188"/>
      <c r="Q108" s="188"/>
      <c r="R108" s="188"/>
      <c r="S108" s="188"/>
      <c r="T108" s="188"/>
      <c r="U108" s="189"/>
      <c r="V108" s="189"/>
      <c r="W108" s="45"/>
      <c r="X108" s="186"/>
      <c r="Y108" s="186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</row>
    <row r="109" spans="1:36" x14ac:dyDescent="0.3">
      <c r="A109" s="45"/>
      <c r="B109" s="45"/>
      <c r="C109" s="45"/>
      <c r="D109" s="61"/>
      <c r="E109" s="61"/>
      <c r="F109" s="61"/>
      <c r="G109" s="61"/>
      <c r="H109" s="61"/>
      <c r="I109" s="190"/>
      <c r="J109" s="61"/>
      <c r="K109" s="187"/>
      <c r="L109" s="61"/>
      <c r="M109" s="61"/>
      <c r="N109" s="188"/>
      <c r="O109" s="188"/>
      <c r="P109" s="188"/>
      <c r="Q109" s="188"/>
      <c r="R109" s="188"/>
      <c r="S109" s="188"/>
      <c r="T109" s="188"/>
      <c r="U109" s="189"/>
      <c r="V109" s="189"/>
      <c r="W109" s="45"/>
      <c r="X109" s="186"/>
      <c r="Y109" s="186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</row>
    <row r="110" spans="1:36" x14ac:dyDescent="0.3">
      <c r="A110" s="45"/>
      <c r="B110" s="45"/>
      <c r="C110" s="45"/>
      <c r="D110" s="61"/>
      <c r="E110" s="61"/>
      <c r="F110" s="61"/>
      <c r="G110" s="61"/>
      <c r="H110" s="61"/>
      <c r="I110" s="61"/>
      <c r="J110" s="61"/>
      <c r="K110" s="187"/>
      <c r="L110" s="61"/>
      <c r="M110" s="61"/>
      <c r="N110" s="188"/>
      <c r="O110" s="188"/>
      <c r="P110" s="188"/>
      <c r="Q110" s="188"/>
      <c r="R110" s="188"/>
      <c r="S110" s="188"/>
      <c r="T110" s="188"/>
      <c r="U110" s="189"/>
      <c r="V110" s="189"/>
      <c r="W110" s="45"/>
      <c r="X110" s="186"/>
      <c r="Y110" s="186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</row>
    <row r="111" spans="1:36" x14ac:dyDescent="0.3">
      <c r="A111" s="45"/>
      <c r="B111" s="45"/>
      <c r="C111" s="45"/>
      <c r="D111" s="61"/>
      <c r="E111" s="61"/>
      <c r="F111" s="61"/>
      <c r="G111" s="61"/>
      <c r="H111" s="61"/>
      <c r="I111" s="61"/>
      <c r="J111" s="61"/>
      <c r="K111" s="187"/>
      <c r="L111" s="61"/>
      <c r="M111" s="61"/>
      <c r="N111" s="188"/>
      <c r="O111" s="188"/>
      <c r="P111" s="188"/>
      <c r="Q111" s="188"/>
      <c r="R111" s="188"/>
      <c r="S111" s="188"/>
      <c r="T111" s="188"/>
      <c r="U111" s="189"/>
      <c r="V111" s="189"/>
      <c r="W111" s="45"/>
      <c r="X111" s="186"/>
      <c r="Y111" s="186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</row>
    <row r="112" spans="1:36" x14ac:dyDescent="0.3">
      <c r="A112" s="45"/>
      <c r="B112" s="45"/>
      <c r="C112" s="45"/>
      <c r="D112" s="61"/>
      <c r="E112" s="61"/>
      <c r="F112" s="61"/>
      <c r="G112" s="61"/>
      <c r="H112" s="61"/>
      <c r="I112" s="61"/>
      <c r="J112" s="61"/>
      <c r="K112" s="187"/>
      <c r="L112" s="61"/>
      <c r="M112" s="61"/>
      <c r="N112" s="188"/>
      <c r="O112" s="188"/>
      <c r="P112" s="188"/>
      <c r="Q112" s="188"/>
      <c r="R112" s="188"/>
      <c r="S112" s="188"/>
      <c r="T112" s="188"/>
      <c r="U112" s="189"/>
      <c r="V112" s="189"/>
      <c r="W112" s="45"/>
      <c r="X112" s="186"/>
      <c r="Y112" s="186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</row>
    <row r="113" spans="1:36" x14ac:dyDescent="0.3">
      <c r="A113" s="45"/>
      <c r="B113" s="45"/>
      <c r="C113" s="45"/>
      <c r="D113" s="61"/>
      <c r="E113" s="61"/>
      <c r="F113" s="61"/>
      <c r="G113" s="61"/>
      <c r="H113" s="61"/>
      <c r="I113" s="61"/>
      <c r="J113" s="61"/>
      <c r="K113" s="187"/>
      <c r="L113" s="61"/>
      <c r="M113" s="61"/>
      <c r="N113" s="188"/>
      <c r="O113" s="188"/>
      <c r="P113" s="188"/>
      <c r="Q113" s="188"/>
      <c r="R113" s="188"/>
      <c r="S113" s="188"/>
      <c r="T113" s="188"/>
      <c r="U113" s="189"/>
      <c r="V113" s="189"/>
      <c r="W113" s="45"/>
      <c r="X113" s="186"/>
      <c r="Y113" s="186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</row>
    <row r="114" spans="1:36" x14ac:dyDescent="0.3">
      <c r="A114" s="45"/>
      <c r="B114" s="45"/>
      <c r="C114" s="45"/>
      <c r="D114" s="61"/>
      <c r="E114" s="61"/>
      <c r="F114" s="61"/>
      <c r="G114" s="61"/>
      <c r="H114" s="61"/>
      <c r="I114" s="61"/>
      <c r="J114" s="61"/>
      <c r="K114" s="187"/>
      <c r="L114" s="61"/>
      <c r="M114" s="61"/>
      <c r="N114" s="188"/>
      <c r="O114" s="188"/>
      <c r="P114" s="188"/>
      <c r="Q114" s="188"/>
      <c r="R114" s="188"/>
      <c r="S114" s="188"/>
      <c r="T114" s="188"/>
      <c r="U114" s="189"/>
      <c r="V114" s="189"/>
      <c r="W114" s="45"/>
      <c r="X114" s="186"/>
      <c r="Y114" s="186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</row>
    <row r="115" spans="1:36" x14ac:dyDescent="0.3">
      <c r="A115" s="45"/>
      <c r="B115" s="45"/>
      <c r="C115" s="45"/>
      <c r="D115" s="61"/>
      <c r="E115" s="61"/>
      <c r="F115" s="61"/>
      <c r="G115" s="61"/>
      <c r="H115" s="61"/>
      <c r="I115" s="61"/>
      <c r="J115" s="61"/>
      <c r="K115" s="187"/>
      <c r="L115" s="61"/>
      <c r="M115" s="61"/>
      <c r="N115" s="188"/>
      <c r="O115" s="188"/>
      <c r="P115" s="188"/>
      <c r="Q115" s="188"/>
      <c r="R115" s="188"/>
      <c r="S115" s="188"/>
      <c r="T115" s="188"/>
      <c r="U115" s="189"/>
      <c r="V115" s="189"/>
      <c r="W115" s="45"/>
      <c r="X115" s="186"/>
      <c r="Y115" s="186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</row>
    <row r="116" spans="1:36" x14ac:dyDescent="0.3">
      <c r="A116" s="45"/>
      <c r="B116" s="45"/>
      <c r="C116" s="45"/>
      <c r="D116" s="61"/>
      <c r="E116" s="61"/>
      <c r="F116" s="61"/>
      <c r="G116" s="61"/>
      <c r="H116" s="61"/>
      <c r="I116" s="61"/>
      <c r="J116" s="61"/>
      <c r="K116" s="187"/>
      <c r="L116" s="61"/>
      <c r="M116" s="61"/>
      <c r="N116" s="188"/>
      <c r="O116" s="188"/>
      <c r="P116" s="188"/>
      <c r="Q116" s="188"/>
      <c r="R116" s="188"/>
      <c r="S116" s="188"/>
      <c r="T116" s="188"/>
      <c r="U116" s="189"/>
      <c r="V116" s="189"/>
      <c r="W116" s="45"/>
      <c r="X116" s="186"/>
      <c r="Y116" s="186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</row>
    <row r="117" spans="1:36" x14ac:dyDescent="0.3">
      <c r="A117" s="45"/>
      <c r="B117" s="45"/>
      <c r="C117" s="45"/>
      <c r="D117" s="61"/>
      <c r="E117" s="61"/>
      <c r="F117" s="61"/>
      <c r="G117" s="61"/>
      <c r="H117" s="61"/>
      <c r="I117" s="61"/>
      <c r="J117" s="61"/>
      <c r="K117" s="187"/>
      <c r="L117" s="61"/>
      <c r="M117" s="61"/>
      <c r="N117" s="188"/>
      <c r="O117" s="188"/>
      <c r="P117" s="188"/>
      <c r="Q117" s="188"/>
      <c r="R117" s="188"/>
      <c r="S117" s="188"/>
      <c r="T117" s="188"/>
      <c r="U117" s="189"/>
      <c r="V117" s="189"/>
      <c r="W117" s="45"/>
      <c r="X117" s="186"/>
      <c r="Y117" s="186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</row>
    <row r="118" spans="1:36" x14ac:dyDescent="0.3">
      <c r="A118" s="45"/>
      <c r="B118" s="45"/>
      <c r="C118" s="45"/>
      <c r="D118" s="61"/>
      <c r="E118" s="61"/>
      <c r="F118" s="61"/>
      <c r="G118" s="61"/>
      <c r="H118" s="61"/>
      <c r="I118" s="61"/>
      <c r="J118" s="61"/>
      <c r="K118" s="187"/>
      <c r="L118" s="61"/>
      <c r="M118" s="61"/>
      <c r="N118" s="188"/>
      <c r="O118" s="188"/>
      <c r="P118" s="188"/>
      <c r="Q118" s="188"/>
      <c r="R118" s="188"/>
      <c r="S118" s="188"/>
      <c r="T118" s="188"/>
      <c r="U118" s="189"/>
      <c r="V118" s="189"/>
      <c r="W118" s="45"/>
      <c r="X118" s="186"/>
      <c r="Y118" s="186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</row>
    <row r="119" spans="1:36" x14ac:dyDescent="0.3">
      <c r="A119" s="45"/>
      <c r="B119" s="45"/>
      <c r="C119" s="45"/>
      <c r="D119" s="61"/>
      <c r="E119" s="61"/>
      <c r="F119" s="61"/>
      <c r="G119" s="61"/>
      <c r="H119" s="61"/>
      <c r="I119" s="61"/>
      <c r="J119" s="61"/>
      <c r="K119" s="187"/>
      <c r="L119" s="61"/>
      <c r="M119" s="61"/>
      <c r="N119" s="188"/>
      <c r="O119" s="188"/>
      <c r="P119" s="188"/>
      <c r="Q119" s="188"/>
      <c r="R119" s="188"/>
      <c r="S119" s="188"/>
      <c r="T119" s="188"/>
      <c r="U119" s="189"/>
      <c r="V119" s="189"/>
      <c r="W119" s="45"/>
      <c r="X119" s="186"/>
      <c r="Y119" s="186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</row>
    <row r="120" spans="1:36" x14ac:dyDescent="0.3">
      <c r="A120" s="45"/>
      <c r="B120" s="45"/>
      <c r="C120" s="45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189"/>
      <c r="V120" s="189"/>
      <c r="W120" s="45"/>
      <c r="X120" s="186"/>
      <c r="Y120" s="186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</row>
    <row r="121" spans="1:36" x14ac:dyDescent="0.3">
      <c r="A121" s="45"/>
      <c r="B121" s="45"/>
      <c r="C121" s="45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189"/>
      <c r="V121" s="189"/>
      <c r="W121" s="45"/>
      <c r="X121" s="186"/>
      <c r="Y121" s="186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</row>
    <row r="122" spans="1:36" x14ac:dyDescent="0.3">
      <c r="A122" s="45"/>
      <c r="B122" s="45"/>
      <c r="C122" s="45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45"/>
      <c r="V122" s="45"/>
      <c r="W122" s="45"/>
      <c r="X122" s="186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</row>
    <row r="123" spans="1:36" x14ac:dyDescent="0.3">
      <c r="A123" s="45"/>
      <c r="B123" s="45"/>
      <c r="C123" s="45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45"/>
      <c r="V123" s="45"/>
      <c r="W123" s="45"/>
      <c r="X123" s="186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</row>
    <row r="124" spans="1:36" x14ac:dyDescent="0.3">
      <c r="A124" s="45"/>
      <c r="B124" s="45"/>
      <c r="C124" s="45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</row>
    <row r="125" spans="1:36" x14ac:dyDescent="0.3">
      <c r="A125" s="45"/>
      <c r="B125" s="45"/>
      <c r="C125" s="45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5"/>
  <sheetViews>
    <sheetView topLeftCell="A19" zoomScale="90" zoomScaleNormal="90" workbookViewId="0">
      <selection activeCell="I39" sqref="I39"/>
    </sheetView>
  </sheetViews>
  <sheetFormatPr defaultRowHeight="14.4" x14ac:dyDescent="0.3"/>
  <cols>
    <col min="1" max="1" width="15.33203125" customWidth="1"/>
    <col min="3" max="3" width="9" customWidth="1"/>
    <col min="4" max="4" width="10.88671875" style="1" customWidth="1"/>
    <col min="5" max="5" width="6.44140625" style="1" customWidth="1"/>
    <col min="6" max="7" width="6.33203125" style="1" customWidth="1"/>
    <col min="8" max="8" width="9.109375" style="1" customWidth="1"/>
    <col min="9" max="9" width="8.5546875" style="1" customWidth="1"/>
    <col min="10" max="10" width="8.44140625" style="1" customWidth="1"/>
    <col min="11" max="11" width="12" style="1" customWidth="1"/>
    <col min="12" max="12" width="8.44140625" style="1" customWidth="1"/>
    <col min="13" max="13" width="11" style="1" customWidth="1"/>
    <col min="14" max="14" width="6.6640625" style="1" customWidth="1"/>
    <col min="15" max="15" width="7.88671875" style="1" customWidth="1"/>
    <col min="16" max="16" width="11.5546875" style="1" customWidth="1"/>
    <col min="17" max="17" width="8.5546875" style="1" customWidth="1"/>
    <col min="18" max="18" width="8.33203125" style="1" customWidth="1"/>
    <col min="19" max="19" width="7.6640625" style="1" customWidth="1"/>
    <col min="20" max="20" width="10.6640625" style="1" customWidth="1"/>
    <col min="21" max="21" width="7.6640625" customWidth="1"/>
    <col min="22" max="22" width="9.6640625" customWidth="1"/>
    <col min="24" max="24" width="9.88671875" bestFit="1" customWidth="1"/>
    <col min="25" max="25" width="10.6640625" customWidth="1"/>
    <col min="26" max="26" width="8.6640625" customWidth="1"/>
    <col min="27" max="27" width="7.33203125" customWidth="1"/>
    <col min="28" max="28" width="9.88671875" customWidth="1"/>
    <col min="29" max="29" width="9.109375" customWidth="1"/>
    <col min="30" max="30" width="8.44140625" customWidth="1"/>
    <col min="31" max="31" width="7.44140625" customWidth="1"/>
    <col min="32" max="32" width="10" customWidth="1"/>
    <col min="33" max="33" width="7.44140625" customWidth="1"/>
    <col min="34" max="34" width="9.6640625" customWidth="1"/>
    <col min="35" max="36" width="11.5546875" customWidth="1"/>
    <col min="37" max="37" width="8.6640625" customWidth="1"/>
    <col min="38" max="38" width="11.5546875" bestFit="1" customWidth="1"/>
    <col min="39" max="39" width="9.6640625" customWidth="1"/>
    <col min="44" max="44" width="11.33203125" customWidth="1"/>
    <col min="45" max="45" width="12.109375" customWidth="1"/>
    <col min="46" max="46" width="13.109375" bestFit="1" customWidth="1"/>
    <col min="47" max="47" width="12" bestFit="1" customWidth="1"/>
    <col min="48" max="48" width="10.44140625" bestFit="1" customWidth="1"/>
    <col min="49" max="49" width="10.33203125" customWidth="1"/>
    <col min="50" max="50" width="9.33203125" bestFit="1" customWidth="1"/>
    <col min="51" max="51" width="10.33203125" bestFit="1" customWidth="1"/>
  </cols>
  <sheetData>
    <row r="1" spans="1:51" ht="86.4" x14ac:dyDescent="0.3">
      <c r="A1" t="s">
        <v>221</v>
      </c>
      <c r="B1" t="s">
        <v>220</v>
      </c>
      <c r="C1" s="223" t="s">
        <v>50</v>
      </c>
      <c r="D1" s="224" t="s">
        <v>0</v>
      </c>
      <c r="E1" s="224" t="s">
        <v>1</v>
      </c>
      <c r="F1" s="224" t="s">
        <v>10</v>
      </c>
      <c r="G1" s="224" t="s">
        <v>11</v>
      </c>
      <c r="H1" s="224" t="s">
        <v>23</v>
      </c>
      <c r="I1" s="225" t="s">
        <v>110</v>
      </c>
      <c r="J1" s="189"/>
      <c r="K1" s="4" t="s">
        <v>12</v>
      </c>
      <c r="L1" s="4" t="s">
        <v>7</v>
      </c>
      <c r="M1" s="4" t="s">
        <v>61</v>
      </c>
      <c r="N1" s="4" t="s">
        <v>24</v>
      </c>
      <c r="O1" s="4" t="s">
        <v>115</v>
      </c>
      <c r="P1" s="4" t="s">
        <v>25</v>
      </c>
      <c r="Q1" s="4" t="s">
        <v>136</v>
      </c>
      <c r="R1" s="4" t="s">
        <v>26</v>
      </c>
      <c r="S1" s="4" t="s">
        <v>100</v>
      </c>
      <c r="T1" s="4" t="s">
        <v>7</v>
      </c>
      <c r="U1" s="4" t="str">
        <f t="shared" ref="U1:U14" si="0">K1</f>
        <v>Charger Pwr, W</v>
      </c>
      <c r="V1" s="4" t="s">
        <v>170</v>
      </c>
      <c r="W1" s="4" t="s">
        <v>137</v>
      </c>
      <c r="X1" s="4" t="s">
        <v>149</v>
      </c>
      <c r="Y1" s="4" t="s">
        <v>46</v>
      </c>
      <c r="Z1" s="4" t="s">
        <v>157</v>
      </c>
      <c r="AA1" s="4" t="s">
        <v>259</v>
      </c>
      <c r="AB1" s="4" t="s">
        <v>260</v>
      </c>
      <c r="AC1" s="4" t="s">
        <v>165</v>
      </c>
      <c r="AD1" s="4" t="s">
        <v>166</v>
      </c>
      <c r="AE1" s="4" t="s">
        <v>167</v>
      </c>
      <c r="AF1" s="4" t="s">
        <v>213</v>
      </c>
      <c r="AG1" s="4" t="s">
        <v>172</v>
      </c>
      <c r="AH1" s="4" t="s">
        <v>66</v>
      </c>
      <c r="AI1" s="4" t="s">
        <v>63</v>
      </c>
      <c r="AJ1" s="4" t="s">
        <v>67</v>
      </c>
      <c r="AK1" s="4" t="s">
        <v>64</v>
      </c>
      <c r="AL1" s="4" t="s">
        <v>107</v>
      </c>
      <c r="AM1" s="4" t="s">
        <v>108</v>
      </c>
      <c r="AN1" s="4" t="s">
        <v>101</v>
      </c>
      <c r="AO1" s="4" t="s">
        <v>102</v>
      </c>
      <c r="AP1" s="4" t="s">
        <v>85</v>
      </c>
      <c r="AQ1" s="4" t="s">
        <v>138</v>
      </c>
      <c r="AR1" s="4" t="s">
        <v>84</v>
      </c>
      <c r="AS1" s="4" t="s">
        <v>81</v>
      </c>
      <c r="AT1" s="4" t="s">
        <v>105</v>
      </c>
      <c r="AU1" s="4" t="s">
        <v>185</v>
      </c>
      <c r="AX1" s="4"/>
      <c r="AY1" s="4"/>
    </row>
    <row r="2" spans="1:51" x14ac:dyDescent="0.3">
      <c r="A2" t="s">
        <v>222</v>
      </c>
      <c r="B2" t="s">
        <v>201</v>
      </c>
      <c r="C2" s="220">
        <f t="shared" ref="C2:C14" si="1">D2/180+1</f>
        <v>1</v>
      </c>
      <c r="D2" s="262">
        <v>0</v>
      </c>
      <c r="E2" s="109">
        <v>3.3999999999999998E-3</v>
      </c>
      <c r="F2" s="109">
        <v>12.23</v>
      </c>
      <c r="G2" s="109">
        <v>7.5999999999999998E-2</v>
      </c>
      <c r="H2" s="148">
        <v>1.0000000000000001E+32</v>
      </c>
      <c r="I2" s="191">
        <v>1.0000000000000001E+32</v>
      </c>
      <c r="J2" s="189"/>
      <c r="K2" s="2">
        <f t="shared" ref="K2:K14" si="2">F2*G2</f>
        <v>0.92947999999999997</v>
      </c>
      <c r="L2" s="229">
        <f t="shared" ref="L2:L14" si="3">D2</f>
        <v>0</v>
      </c>
      <c r="M2" s="234" t="e">
        <f t="shared" ref="M2:M14" si="4">LN(L2)</f>
        <v>#NUM!</v>
      </c>
      <c r="N2" s="3">
        <f t="shared" ref="N2:O14" si="5">1/H2/0.000001</f>
        <v>9.999999999999999E-27</v>
      </c>
      <c r="O2" s="3">
        <f t="shared" si="5"/>
        <v>9.999999999999999E-27</v>
      </c>
      <c r="P2" s="3">
        <f t="shared" ref="P2:Q14" si="6">N2*60/$C$26</f>
        <v>5.9999999999999995E-25</v>
      </c>
      <c r="Q2" s="4">
        <v>0</v>
      </c>
      <c r="R2" s="3">
        <f t="shared" ref="R2:S14" si="7">P2/$Q$31</f>
        <v>1.3020833333333332E-27</v>
      </c>
      <c r="S2" s="3">
        <f t="shared" si="7"/>
        <v>0</v>
      </c>
      <c r="T2" s="3">
        <f t="shared" ref="T2:T14" si="8">L2</f>
        <v>0</v>
      </c>
      <c r="U2" s="158">
        <f t="shared" si="0"/>
        <v>0.92947999999999997</v>
      </c>
      <c r="V2" s="1">
        <f>($U2-$U$2)</f>
        <v>0</v>
      </c>
      <c r="W2" s="234">
        <f>($U2-$U$2)*0.001341022</f>
        <v>0</v>
      </c>
      <c r="X2" s="227">
        <v>0</v>
      </c>
      <c r="Y2" s="227">
        <v>0</v>
      </c>
      <c r="Z2" s="228">
        <f t="shared" ref="Z2:Z13" si="9">$Q$38*(P2/$Q$31/100)^3</f>
        <v>9.76843480821773E-87</v>
      </c>
      <c r="AA2" s="229">
        <f t="shared" ref="AA2:AA14" si="10">SQRT(Z2^3/4/$Q$28/$Q$34)</f>
        <v>9.469612348787209E-129</v>
      </c>
      <c r="AB2" s="1"/>
      <c r="AC2" s="158">
        <f t="shared" ref="AC2:AC14" si="11">SQRT(Z2/$Q$34/$Q$28)</f>
        <v>1.9388187636407961E-42</v>
      </c>
      <c r="AD2" s="175">
        <f t="shared" ref="AD2:AD13" si="12">AC2*1/1.6/1000*3600</f>
        <v>4.3623422181917907E-42</v>
      </c>
      <c r="AE2" s="4">
        <f t="shared" ref="AE2:AE14" si="13">Q2/60*PI()*$C$40/1000</f>
        <v>0</v>
      </c>
      <c r="AF2" s="158">
        <f>AE2/AC2</f>
        <v>0</v>
      </c>
      <c r="AH2" s="228">
        <f t="shared" ref="AH2:AH15" si="14">D2/$Q$32*$Q$24</f>
        <v>0</v>
      </c>
      <c r="AI2" s="228">
        <f t="shared" ref="AI2:AI15" si="15">AH2/$Q$24*$Q$32</f>
        <v>0</v>
      </c>
      <c r="AJ2" s="229" t="e">
        <f t="shared" ref="AJ2:AJ15" si="16">MAX(($Q$42+$R$42*LN($AI2)),0)</f>
        <v>#NUM!</v>
      </c>
      <c r="AK2" s="229" t="e">
        <f t="shared" ref="AK2:AK15" si="17">MAX(($Q$42+$R$42*LN(AI2))/$Q$31,0)</f>
        <v>#NUM!</v>
      </c>
      <c r="AL2" s="229" t="e">
        <f t="shared" ref="AL2:AL15" si="18">($Q$43+$R$43*AK2*$Q$31)/$Q$31</f>
        <v>#NUM!</v>
      </c>
      <c r="AM2" s="229" t="e">
        <f t="shared" ref="AM2:AM15" si="19">($Q$44+$R$44*AL2*$Q$31)/$Q$31</f>
        <v>#NUM!</v>
      </c>
      <c r="AN2" s="1"/>
      <c r="AO2" s="1" t="e">
        <f t="shared" ref="AO2:AO15" si="20">MAX($Q$43+$R$43*AJ2, 0)</f>
        <v>#NUM!</v>
      </c>
      <c r="AP2" s="227"/>
      <c r="AQ2" s="227"/>
      <c r="AR2" s="227"/>
      <c r="AS2" s="1"/>
      <c r="AT2" s="227"/>
      <c r="AU2" s="1"/>
    </row>
    <row r="3" spans="1:51" ht="15" customHeight="1" x14ac:dyDescent="0.3">
      <c r="A3" t="s">
        <v>223</v>
      </c>
      <c r="B3" t="s">
        <v>201</v>
      </c>
      <c r="C3" s="220">
        <f t="shared" si="1"/>
        <v>1.0611111111111111</v>
      </c>
      <c r="D3" s="73">
        <v>11</v>
      </c>
      <c r="E3" s="109">
        <v>1E-3</v>
      </c>
      <c r="F3" s="73">
        <v>12.22</v>
      </c>
      <c r="G3" s="106">
        <v>0.32700000000000001</v>
      </c>
      <c r="H3" s="73">
        <v>7560</v>
      </c>
      <c r="I3" s="191">
        <v>1.0000000000000001E+32</v>
      </c>
      <c r="J3" s="61"/>
      <c r="K3" s="2">
        <f t="shared" si="2"/>
        <v>3.9959400000000005</v>
      </c>
      <c r="L3" s="1">
        <f t="shared" si="3"/>
        <v>11</v>
      </c>
      <c r="M3" s="234">
        <f t="shared" si="4"/>
        <v>2.3978952727983707</v>
      </c>
      <c r="N3" s="3">
        <f t="shared" si="5"/>
        <v>132.27513227513228</v>
      </c>
      <c r="O3" s="3">
        <f t="shared" si="5"/>
        <v>9.999999999999999E-27</v>
      </c>
      <c r="P3" s="3">
        <f t="shared" si="6"/>
        <v>7936.5079365079364</v>
      </c>
      <c r="Q3" s="3">
        <f t="shared" si="6"/>
        <v>5.9999999999999995E-25</v>
      </c>
      <c r="R3" s="3">
        <f t="shared" si="7"/>
        <v>17.22332451499118</v>
      </c>
      <c r="S3" s="3">
        <f t="shared" si="7"/>
        <v>1.3020833333333332E-27</v>
      </c>
      <c r="T3" s="3">
        <f>L3</f>
        <v>11</v>
      </c>
      <c r="U3" s="158">
        <f>K3</f>
        <v>3.9959400000000005</v>
      </c>
      <c r="V3" s="1">
        <f t="shared" ref="V3:V14" si="21">($U3-$U$2)</f>
        <v>3.0664600000000006</v>
      </c>
      <c r="W3" s="234">
        <f t="shared" ref="W3:W14" si="22">($U3-$U$2)*0.001341022</f>
        <v>4.1121903221200008E-3</v>
      </c>
      <c r="X3" s="230">
        <f>$W3/$P3*5252</f>
        <v>2.7212501700435545E-3</v>
      </c>
      <c r="Y3" s="230">
        <f>X3-$X$3</f>
        <v>0</v>
      </c>
      <c r="Z3" s="228">
        <f t="shared" si="9"/>
        <v>2.2607867332556594E-2</v>
      </c>
      <c r="AA3" s="229">
        <f t="shared" si="10"/>
        <v>3.3341422214415065E-2</v>
      </c>
      <c r="AB3" s="2">
        <f>AA3/U3*100</f>
        <v>0.83438245355073049</v>
      </c>
      <c r="AC3" s="158">
        <f t="shared" si="11"/>
        <v>2.9495415665679845</v>
      </c>
      <c r="AD3" s="175">
        <f t="shared" si="12"/>
        <v>6.636468524777964</v>
      </c>
      <c r="AE3" s="4">
        <f t="shared" si="13"/>
        <v>1.7278759594743859E-27</v>
      </c>
      <c r="AF3" s="158">
        <f t="shared" ref="AF3:AF14" si="23">AE3/AC3</f>
        <v>5.8581170004832332E-28</v>
      </c>
      <c r="AH3" s="228">
        <f t="shared" si="14"/>
        <v>0.30555555555555552</v>
      </c>
      <c r="AI3" s="228">
        <f t="shared" si="15"/>
        <v>10.999999999999998</v>
      </c>
      <c r="AJ3" s="229">
        <f t="shared" si="16"/>
        <v>2743.6582034189087</v>
      </c>
      <c r="AK3" s="229">
        <f t="shared" si="17"/>
        <v>5.9541193650583955</v>
      </c>
      <c r="AL3" s="229">
        <f t="shared" si="18"/>
        <v>-10.144684268852444</v>
      </c>
      <c r="AM3" s="229">
        <f t="shared" si="19"/>
        <v>6.1762561588604195</v>
      </c>
      <c r="AN3" s="1"/>
      <c r="AO3" s="1">
        <f t="shared" si="20"/>
        <v>0</v>
      </c>
      <c r="AP3" s="227">
        <f t="shared" ref="AP3:AP15" si="24">MAX($J$48+$AJ3*($K$48+$AJ3*$L$48), 0)</f>
        <v>0</v>
      </c>
      <c r="AQ3" s="227">
        <f>AJ3*AP3/5252</f>
        <v>0</v>
      </c>
      <c r="AR3" s="231">
        <f t="shared" ref="AR3:AR15" si="25">MAX($K$48+$L$48*2*AJ3,1E-32)</f>
        <v>2.2408586497235673E-7</v>
      </c>
      <c r="AS3" s="228"/>
      <c r="AT3" s="1"/>
      <c r="AU3" s="228"/>
      <c r="AX3" s="128"/>
      <c r="AY3" s="96"/>
    </row>
    <row r="4" spans="1:51" ht="15" customHeight="1" x14ac:dyDescent="0.3">
      <c r="A4" t="s">
        <v>224</v>
      </c>
      <c r="B4" t="s">
        <v>234</v>
      </c>
      <c r="C4" s="220">
        <f t="shared" si="1"/>
        <v>1.0833333333333333</v>
      </c>
      <c r="D4" s="73">
        <v>15</v>
      </c>
      <c r="E4" s="109">
        <v>6.3E-2</v>
      </c>
      <c r="F4" s="73">
        <v>12.22</v>
      </c>
      <c r="G4" s="106">
        <v>0.42299999999999999</v>
      </c>
      <c r="H4" s="73">
        <v>6040</v>
      </c>
      <c r="I4" s="78">
        <v>80000</v>
      </c>
      <c r="J4" s="61"/>
      <c r="K4" s="2">
        <f t="shared" si="2"/>
        <v>5.16906</v>
      </c>
      <c r="L4" s="1">
        <f t="shared" si="3"/>
        <v>15</v>
      </c>
      <c r="M4" s="234">
        <f t="shared" si="4"/>
        <v>2.7080502011022101</v>
      </c>
      <c r="N4" s="3">
        <f t="shared" si="5"/>
        <v>165.56291390728478</v>
      </c>
      <c r="O4" s="3">
        <f t="shared" si="5"/>
        <v>12.500000000000002</v>
      </c>
      <c r="P4" s="3">
        <f t="shared" si="6"/>
        <v>9933.7748344370866</v>
      </c>
      <c r="Q4" s="3">
        <f t="shared" si="6"/>
        <v>750.00000000000011</v>
      </c>
      <c r="R4" s="3">
        <f t="shared" si="7"/>
        <v>21.557671081677704</v>
      </c>
      <c r="S4" s="3">
        <f t="shared" si="7"/>
        <v>1.627604166666667</v>
      </c>
      <c r="T4" s="3">
        <f t="shared" si="8"/>
        <v>15</v>
      </c>
      <c r="U4" s="158">
        <f t="shared" si="0"/>
        <v>5.16906</v>
      </c>
      <c r="V4" s="229">
        <f t="shared" si="21"/>
        <v>4.2395800000000001</v>
      </c>
      <c r="W4" s="234">
        <f t="shared" si="22"/>
        <v>5.6853700507600007E-3</v>
      </c>
      <c r="X4" s="230">
        <f t="shared" ref="X4:X14" si="26">$W4/$P4*5252</f>
        <v>3.0058627263302132E-3</v>
      </c>
      <c r="Y4" s="230">
        <f t="shared" ref="Y4:Y14" si="27">X4-$X$3</f>
        <v>2.8461255628665872E-4</v>
      </c>
      <c r="Z4" s="228">
        <f t="shared" si="9"/>
        <v>4.4331677644672267E-2</v>
      </c>
      <c r="AA4" s="229">
        <f t="shared" si="10"/>
        <v>9.1551608116826624E-2</v>
      </c>
      <c r="AB4" s="2">
        <f t="shared" ref="AB4:AB13" si="28">AA4/U4*100</f>
        <v>1.7711461681007112</v>
      </c>
      <c r="AC4" s="158">
        <f t="shared" si="11"/>
        <v>4.1303019863417774</v>
      </c>
      <c r="AD4" s="175">
        <f t="shared" si="12"/>
        <v>9.2931794692689991</v>
      </c>
      <c r="AE4" s="175">
        <f t="shared" si="13"/>
        <v>2.1598449493429834</v>
      </c>
      <c r="AF4" s="158">
        <f t="shared" si="23"/>
        <v>0.52292664228553554</v>
      </c>
      <c r="AG4" s="151"/>
      <c r="AH4" s="228">
        <f t="shared" si="14"/>
        <v>0.41666666666666663</v>
      </c>
      <c r="AI4" s="228">
        <f t="shared" si="15"/>
        <v>15</v>
      </c>
      <c r="AJ4" s="229">
        <f t="shared" si="16"/>
        <v>7141.6446663120769</v>
      </c>
      <c r="AK4" s="229">
        <f t="shared" si="17"/>
        <v>15.498360820989749</v>
      </c>
      <c r="AL4" s="229">
        <f t="shared" si="18"/>
        <v>-0.52429267352518261</v>
      </c>
      <c r="AM4" s="229">
        <f t="shared" si="19"/>
        <v>15.679652214801351</v>
      </c>
      <c r="AN4" s="2">
        <f t="shared" ref="AN4:AN15" si="29">AO4/$Q$31</f>
        <v>0</v>
      </c>
      <c r="AO4" s="3">
        <f t="shared" si="20"/>
        <v>0</v>
      </c>
      <c r="AP4" s="227">
        <f t="shared" si="24"/>
        <v>0</v>
      </c>
      <c r="AQ4" s="227">
        <f t="shared" ref="AQ4:AQ15" si="30">AJ4*AP4/5252</f>
        <v>0</v>
      </c>
      <c r="AR4" s="231">
        <f t="shared" si="25"/>
        <v>3.0426837276728996E-7</v>
      </c>
      <c r="AS4" s="228">
        <f t="shared" ref="AS4:AS15" si="31">$Q$36/AR4</f>
        <v>0.12300594098690974</v>
      </c>
      <c r="AT4" s="1"/>
      <c r="AU4" s="228"/>
      <c r="AX4" s="127"/>
      <c r="AY4" s="96"/>
    </row>
    <row r="5" spans="1:51" ht="13.95" customHeight="1" x14ac:dyDescent="0.3">
      <c r="A5" t="s">
        <v>225</v>
      </c>
      <c r="B5" s="176">
        <v>16</v>
      </c>
      <c r="C5" s="220">
        <f t="shared" si="1"/>
        <v>1.1444444444444444</v>
      </c>
      <c r="D5" s="73">
        <v>26</v>
      </c>
      <c r="E5" s="73">
        <v>0.54400000000000004</v>
      </c>
      <c r="F5" s="73">
        <v>12.2</v>
      </c>
      <c r="G5" s="73">
        <v>0.78900000000000003</v>
      </c>
      <c r="H5" s="73">
        <v>4240</v>
      </c>
      <c r="I5" s="78">
        <v>8200</v>
      </c>
      <c r="J5" s="61"/>
      <c r="K5" s="2">
        <f t="shared" si="2"/>
        <v>9.6257999999999999</v>
      </c>
      <c r="L5" s="1">
        <f t="shared" si="3"/>
        <v>26</v>
      </c>
      <c r="M5" s="234">
        <f t="shared" si="4"/>
        <v>3.2580965380214821</v>
      </c>
      <c r="N5" s="3">
        <f t="shared" si="5"/>
        <v>235.84905660377359</v>
      </c>
      <c r="O5" s="3">
        <f t="shared" si="5"/>
        <v>121.95121951219512</v>
      </c>
      <c r="P5" s="3">
        <f t="shared" si="6"/>
        <v>14150.943396226416</v>
      </c>
      <c r="Q5" s="3">
        <f t="shared" si="6"/>
        <v>7317.0731707317073</v>
      </c>
      <c r="R5" s="3">
        <f t="shared" si="7"/>
        <v>30.709512578616351</v>
      </c>
      <c r="S5" s="3">
        <f t="shared" si="7"/>
        <v>15.879065040650406</v>
      </c>
      <c r="T5" s="3">
        <f t="shared" si="8"/>
        <v>26</v>
      </c>
      <c r="U5" s="158">
        <f t="shared" si="0"/>
        <v>9.6257999999999999</v>
      </c>
      <c r="V5" s="229">
        <f t="shared" si="21"/>
        <v>8.6963200000000001</v>
      </c>
      <c r="W5" s="234">
        <f t="shared" si="22"/>
        <v>1.1661956439040002E-2</v>
      </c>
      <c r="X5" s="230">
        <f t="shared" si="26"/>
        <v>4.3282340620605583E-3</v>
      </c>
      <c r="Y5" s="230">
        <f t="shared" si="27"/>
        <v>1.6069838920170039E-3</v>
      </c>
      <c r="Z5" s="228">
        <f t="shared" si="9"/>
        <v>0.12815259734411796</v>
      </c>
      <c r="AA5" s="229">
        <f t="shared" si="10"/>
        <v>0.44997236896437842</v>
      </c>
      <c r="AB5" s="2">
        <f t="shared" si="28"/>
        <v>4.6746490573705914</v>
      </c>
      <c r="AC5" s="158">
        <f t="shared" si="11"/>
        <v>7.0224463380340776</v>
      </c>
      <c r="AD5" s="175">
        <f t="shared" si="12"/>
        <v>15.800504260576671</v>
      </c>
      <c r="AE5" s="175">
        <f t="shared" si="13"/>
        <v>21.071658042370565</v>
      </c>
      <c r="AF5" s="158">
        <f t="shared" si="23"/>
        <v>3.0006150318650269</v>
      </c>
      <c r="AG5" s="151"/>
      <c r="AH5" s="228">
        <f t="shared" si="14"/>
        <v>0.7222222222222221</v>
      </c>
      <c r="AI5" s="228">
        <f t="shared" si="15"/>
        <v>25.999999999999996</v>
      </c>
      <c r="AJ5" s="229">
        <f t="shared" si="16"/>
        <v>14941.283243601076</v>
      </c>
      <c r="AK5" s="229">
        <f t="shared" si="17"/>
        <v>32.424659816842613</v>
      </c>
      <c r="AL5" s="229">
        <f t="shared" si="18"/>
        <v>16.537055297559757</v>
      </c>
      <c r="AM5" s="229">
        <f t="shared" si="19"/>
        <v>32.53351366220835</v>
      </c>
      <c r="AN5" s="2">
        <f t="shared" si="29"/>
        <v>16.537055297559753</v>
      </c>
      <c r="AO5" s="3">
        <f t="shared" si="20"/>
        <v>7620.2750811155347</v>
      </c>
      <c r="AP5" s="227">
        <f t="shared" si="24"/>
        <v>2.2409562868355819E-3</v>
      </c>
      <c r="AQ5" s="227">
        <f t="shared" si="30"/>
        <v>6.3752404071094754E-3</v>
      </c>
      <c r="AR5" s="231">
        <f t="shared" si="25"/>
        <v>4.464685787701361E-7</v>
      </c>
      <c r="AS5" s="228">
        <f t="shared" si="31"/>
        <v>8.3828558793306446E-2</v>
      </c>
      <c r="AT5" s="232"/>
      <c r="AU5" s="165"/>
      <c r="AX5" s="127"/>
      <c r="AY5" s="96"/>
    </row>
    <row r="6" spans="1:51" ht="13.95" customHeight="1" x14ac:dyDescent="0.3">
      <c r="A6" t="s">
        <v>226</v>
      </c>
      <c r="B6" s="176">
        <v>20</v>
      </c>
      <c r="C6" s="220">
        <f t="shared" si="1"/>
        <v>1.1555555555555554</v>
      </c>
      <c r="D6" s="73">
        <v>28</v>
      </c>
      <c r="E6" s="73">
        <v>0.69399999999999995</v>
      </c>
      <c r="F6" s="73">
        <v>12.2</v>
      </c>
      <c r="G6" s="73">
        <v>1.0129999999999999</v>
      </c>
      <c r="H6" s="73">
        <v>3770</v>
      </c>
      <c r="I6" s="78">
        <v>6800</v>
      </c>
      <c r="J6" s="61"/>
      <c r="K6" s="2">
        <f t="shared" si="2"/>
        <v>12.358599999999997</v>
      </c>
      <c r="L6" s="1">
        <f t="shared" si="3"/>
        <v>28</v>
      </c>
      <c r="M6" s="234">
        <f t="shared" si="4"/>
        <v>3.3322045101752038</v>
      </c>
      <c r="N6" s="3">
        <f t="shared" si="5"/>
        <v>265.25198938992042</v>
      </c>
      <c r="O6" s="3">
        <f t="shared" si="5"/>
        <v>147.05882352941177</v>
      </c>
      <c r="P6" s="3">
        <f t="shared" si="6"/>
        <v>15915.119363395226</v>
      </c>
      <c r="Q6" s="3">
        <f t="shared" si="6"/>
        <v>8823.5294117647063</v>
      </c>
      <c r="R6" s="3">
        <f t="shared" si="7"/>
        <v>34.538019451812559</v>
      </c>
      <c r="S6" s="3">
        <f t="shared" si="7"/>
        <v>19.14828431372549</v>
      </c>
      <c r="T6" s="3">
        <f t="shared" si="8"/>
        <v>28</v>
      </c>
      <c r="U6" s="158">
        <f t="shared" si="0"/>
        <v>12.358599999999997</v>
      </c>
      <c r="V6" s="229">
        <f t="shared" si="21"/>
        <v>11.429119999999998</v>
      </c>
      <c r="W6" s="234">
        <f t="shared" si="22"/>
        <v>1.5326701360639997E-2</v>
      </c>
      <c r="X6" s="230">
        <f t="shared" si="26"/>
        <v>5.0578216668121061E-3</v>
      </c>
      <c r="Y6" s="230">
        <f t="shared" si="27"/>
        <v>2.3365714967685516E-3</v>
      </c>
      <c r="Z6" s="228">
        <f t="shared" si="9"/>
        <v>0.18230598724436953</v>
      </c>
      <c r="AA6" s="229">
        <f t="shared" si="10"/>
        <v>0.76347729304359446</v>
      </c>
      <c r="AB6" s="2">
        <f t="shared" si="28"/>
        <v>6.1777004923178565</v>
      </c>
      <c r="AC6" s="158">
        <f t="shared" si="11"/>
        <v>8.3757785971143335</v>
      </c>
      <c r="AD6" s="175">
        <f t="shared" si="12"/>
        <v>18.84550184350725</v>
      </c>
      <c r="AE6" s="175">
        <f t="shared" si="13"/>
        <v>25.409940580505676</v>
      </c>
      <c r="AF6" s="158">
        <f t="shared" si="23"/>
        <v>3.0337407186551038</v>
      </c>
      <c r="AG6" s="151"/>
      <c r="AH6" s="228">
        <f t="shared" si="14"/>
        <v>0.77777777777777779</v>
      </c>
      <c r="AI6" s="228">
        <f t="shared" si="15"/>
        <v>28</v>
      </c>
      <c r="AJ6" s="229">
        <f t="shared" si="16"/>
        <v>15992.131798892271</v>
      </c>
      <c r="AK6" s="229">
        <f t="shared" si="17"/>
        <v>34.705147133012737</v>
      </c>
      <c r="AL6" s="229">
        <f t="shared" si="18"/>
        <v>18.835737818431976</v>
      </c>
      <c r="AM6" s="229">
        <f t="shared" si="19"/>
        <v>34.804241437294756</v>
      </c>
      <c r="AN6" s="2">
        <f t="shared" si="29"/>
        <v>18.83573781843198</v>
      </c>
      <c r="AO6" s="3">
        <f t="shared" si="20"/>
        <v>8679.5079867334571</v>
      </c>
      <c r="AP6" s="227">
        <f t="shared" si="24"/>
        <v>2.7201935902510686E-3</v>
      </c>
      <c r="AQ6" s="227">
        <f t="shared" si="30"/>
        <v>8.2828816477145944E-3</v>
      </c>
      <c r="AR6" s="231">
        <f t="shared" si="25"/>
        <v>4.6562727177359325E-7</v>
      </c>
      <c r="AS6" s="228">
        <f t="shared" si="31"/>
        <v>8.0379350123192E-2</v>
      </c>
      <c r="AT6" s="232">
        <f>$Q$45*$Q$28*$Q$37^2*$Q$34*PI()/240*($AC6-$Q$47)/$Q$46*$Q$35</f>
        <v>-1.0349585495915727E-7</v>
      </c>
      <c r="AU6" s="165">
        <f t="shared" ref="AU6:AU14" si="32">-$Q$36/AT6</f>
        <v>0.36162624599377557</v>
      </c>
      <c r="AX6" s="127"/>
      <c r="AY6" s="96"/>
    </row>
    <row r="7" spans="1:51" ht="13.95" customHeight="1" x14ac:dyDescent="0.3">
      <c r="A7" t="s">
        <v>227</v>
      </c>
      <c r="B7" s="176">
        <v>25</v>
      </c>
      <c r="C7" s="220">
        <f t="shared" si="1"/>
        <v>1.1888888888888889</v>
      </c>
      <c r="D7" s="73">
        <v>34</v>
      </c>
      <c r="E7" s="73">
        <v>0.88100000000000001</v>
      </c>
      <c r="F7" s="73">
        <v>12.18</v>
      </c>
      <c r="G7" s="73">
        <v>1.3280000000000001</v>
      </c>
      <c r="H7" s="73">
        <v>3350</v>
      </c>
      <c r="I7" s="78">
        <v>5360</v>
      </c>
      <c r="J7" s="61"/>
      <c r="K7" s="2">
        <f t="shared" si="2"/>
        <v>16.175039999999999</v>
      </c>
      <c r="L7" s="1">
        <f t="shared" si="3"/>
        <v>34</v>
      </c>
      <c r="M7" s="234">
        <f t="shared" si="4"/>
        <v>3.5263605246161616</v>
      </c>
      <c r="N7" s="3">
        <f t="shared" si="5"/>
        <v>298.50746268656718</v>
      </c>
      <c r="O7" s="3">
        <f t="shared" si="5"/>
        <v>186.56716417910448</v>
      </c>
      <c r="P7" s="3">
        <f t="shared" si="6"/>
        <v>17910.447761194031</v>
      </c>
      <c r="Q7" s="3">
        <f t="shared" si="6"/>
        <v>11194.029850746268</v>
      </c>
      <c r="R7" s="3">
        <f t="shared" si="7"/>
        <v>38.868159203980099</v>
      </c>
      <c r="S7" s="3">
        <f t="shared" si="7"/>
        <v>24.292599502487562</v>
      </c>
      <c r="T7" s="3">
        <f t="shared" si="8"/>
        <v>34</v>
      </c>
      <c r="U7" s="158">
        <f t="shared" si="0"/>
        <v>16.175039999999999</v>
      </c>
      <c r="V7" s="229">
        <f t="shared" si="21"/>
        <v>15.245559999999999</v>
      </c>
      <c r="W7" s="234">
        <f t="shared" si="22"/>
        <v>2.0444631362320002E-2</v>
      </c>
      <c r="X7" s="230">
        <f t="shared" si="26"/>
        <v>5.9951155519155095E-3</v>
      </c>
      <c r="Y7" s="230">
        <f t="shared" si="27"/>
        <v>3.273865381871955E-3</v>
      </c>
      <c r="Z7" s="228">
        <f t="shared" si="9"/>
        <v>0.25983075865629035</v>
      </c>
      <c r="AA7" s="229">
        <f t="shared" si="10"/>
        <v>1.2990640646721523</v>
      </c>
      <c r="AB7" s="2">
        <f t="shared" si="28"/>
        <v>8.0312881122529056</v>
      </c>
      <c r="AC7" s="158">
        <f t="shared" si="11"/>
        <v>9.9993093303520837</v>
      </c>
      <c r="AD7" s="175">
        <f t="shared" si="12"/>
        <v>22.49844599329219</v>
      </c>
      <c r="AE7" s="175">
        <f t="shared" si="13"/>
        <v>32.236491781238549</v>
      </c>
      <c r="AF7" s="158">
        <f t="shared" si="23"/>
        <v>3.2238718411668015</v>
      </c>
      <c r="AG7" s="151"/>
      <c r="AH7" s="228">
        <f t="shared" si="14"/>
        <v>0.94444444444444442</v>
      </c>
      <c r="AI7" s="228">
        <f t="shared" si="15"/>
        <v>34</v>
      </c>
      <c r="AJ7" s="233">
        <f t="shared" si="16"/>
        <v>18745.257560492664</v>
      </c>
      <c r="AK7" s="233">
        <f t="shared" si="17"/>
        <v>40.679812414263594</v>
      </c>
      <c r="AL7" s="233">
        <f t="shared" si="18"/>
        <v>24.858072848621173</v>
      </c>
      <c r="AM7" s="233">
        <f t="shared" si="19"/>
        <v>40.753337625983526</v>
      </c>
      <c r="AN7" s="9">
        <f t="shared" si="29"/>
        <v>24.858072848621173</v>
      </c>
      <c r="AO7" s="10">
        <f t="shared" si="20"/>
        <v>11454.599968644638</v>
      </c>
      <c r="AP7" s="230">
        <f t="shared" si="24"/>
        <v>4.0712192232491761E-3</v>
      </c>
      <c r="AQ7" s="230">
        <f t="shared" si="30"/>
        <v>1.4530855469351617E-2</v>
      </c>
      <c r="AR7" s="232">
        <f t="shared" si="25"/>
        <v>5.1582127070980987E-7</v>
      </c>
      <c r="AS7" s="228">
        <f t="shared" si="31"/>
        <v>7.2557724215781438E-2</v>
      </c>
      <c r="AT7" s="232">
        <f t="shared" ref="AT7:AT14" si="33">$Q$45*$Q$28*$Q$37^2*$Q$34*PI()/240*($AC7-$Q$47)/$Q$46*$Q$35</f>
        <v>-1.4189558144434033E-7</v>
      </c>
      <c r="AU7" s="165">
        <f t="shared" si="32"/>
        <v>0.2637630934228723</v>
      </c>
      <c r="AX7" s="127"/>
      <c r="AY7" s="96"/>
    </row>
    <row r="8" spans="1:51" ht="13.95" customHeight="1" x14ac:dyDescent="0.3">
      <c r="A8" t="s">
        <v>228</v>
      </c>
      <c r="B8" s="176">
        <v>36</v>
      </c>
      <c r="C8" s="220">
        <f t="shared" si="1"/>
        <v>1.2833333333333332</v>
      </c>
      <c r="D8" s="73">
        <v>51</v>
      </c>
      <c r="E8" s="73">
        <v>1.2849999999999999</v>
      </c>
      <c r="F8" s="73">
        <v>12.14</v>
      </c>
      <c r="G8" s="73">
        <v>2.54</v>
      </c>
      <c r="H8" s="73">
        <v>2620</v>
      </c>
      <c r="I8" s="78">
        <v>3640</v>
      </c>
      <c r="J8" s="61"/>
      <c r="K8" s="2">
        <f t="shared" si="2"/>
        <v>30.835600000000003</v>
      </c>
      <c r="L8" s="1">
        <f t="shared" si="3"/>
        <v>51</v>
      </c>
      <c r="M8" s="234">
        <f t="shared" si="4"/>
        <v>3.9318256327243257</v>
      </c>
      <c r="N8" s="3">
        <f t="shared" si="5"/>
        <v>381.67938931297709</v>
      </c>
      <c r="O8" s="3">
        <f t="shared" si="5"/>
        <v>274.72527472527474</v>
      </c>
      <c r="P8" s="3">
        <f t="shared" si="6"/>
        <v>22900.763358778626</v>
      </c>
      <c r="Q8" s="3">
        <f t="shared" si="6"/>
        <v>16483.516483516483</v>
      </c>
      <c r="R8" s="3">
        <f t="shared" si="7"/>
        <v>49.697837150127228</v>
      </c>
      <c r="S8" s="3">
        <f t="shared" si="7"/>
        <v>35.771520146520146</v>
      </c>
      <c r="T8" s="3">
        <f t="shared" si="8"/>
        <v>51</v>
      </c>
      <c r="U8" s="158">
        <f t="shared" si="0"/>
        <v>30.835600000000003</v>
      </c>
      <c r="V8" s="229">
        <f t="shared" si="21"/>
        <v>29.906120000000001</v>
      </c>
      <c r="W8" s="234">
        <f t="shared" si="22"/>
        <v>4.0104764854640006E-2</v>
      </c>
      <c r="X8" s="230">
        <f t="shared" si="26"/>
        <v>9.1975198257235272E-3</v>
      </c>
      <c r="Y8" s="230">
        <f t="shared" si="27"/>
        <v>6.4762696556799728E-3</v>
      </c>
      <c r="Z8" s="228">
        <f t="shared" si="9"/>
        <v>0.54315165668436749</v>
      </c>
      <c r="AA8" s="229">
        <f t="shared" si="10"/>
        <v>3.9262359022114204</v>
      </c>
      <c r="AB8" s="2">
        <f t="shared" si="28"/>
        <v>12.732802028212262</v>
      </c>
      <c r="AC8" s="158">
        <f t="shared" si="11"/>
        <v>14.457236220833282</v>
      </c>
      <c r="AD8" s="175">
        <f t="shared" si="12"/>
        <v>32.528781496874885</v>
      </c>
      <c r="AE8" s="175">
        <f t="shared" si="13"/>
        <v>47.469119765779844</v>
      </c>
      <c r="AF8" s="158">
        <f t="shared" si="23"/>
        <v>3.2834159337713187</v>
      </c>
      <c r="AG8" s="151"/>
      <c r="AH8" s="228">
        <f t="shared" si="14"/>
        <v>1.4166666666666665</v>
      </c>
      <c r="AI8" s="228">
        <f t="shared" si="15"/>
        <v>51</v>
      </c>
      <c r="AJ8" s="229">
        <f t="shared" si="16"/>
        <v>24494.739170819685</v>
      </c>
      <c r="AK8" s="229">
        <f t="shared" si="17"/>
        <v>53.156986047785772</v>
      </c>
      <c r="AL8" s="229">
        <f t="shared" si="18"/>
        <v>37.434797453883405</v>
      </c>
      <c r="AM8" s="229">
        <f t="shared" si="19"/>
        <v>53.177114124682127</v>
      </c>
      <c r="AN8" s="2">
        <f t="shared" si="29"/>
        <v>37.434797453883405</v>
      </c>
      <c r="AO8" s="3">
        <f t="shared" si="20"/>
        <v>17249.954666749472</v>
      </c>
      <c r="AP8" s="227">
        <f t="shared" si="24"/>
        <v>7.3382615978805268E-3</v>
      </c>
      <c r="AQ8" s="227">
        <f t="shared" si="30"/>
        <v>3.4224829361638613E-2</v>
      </c>
      <c r="AR8" s="231">
        <f t="shared" si="25"/>
        <v>6.2064375207179275E-7</v>
      </c>
      <c r="AS8" s="228">
        <f t="shared" si="31"/>
        <v>6.0303221259958788E-2</v>
      </c>
      <c r="AT8" s="232">
        <f t="shared" si="33"/>
        <v>-2.4733440670392506E-7</v>
      </c>
      <c r="AU8" s="165">
        <f t="shared" si="32"/>
        <v>0.15132070787708315</v>
      </c>
      <c r="AX8" s="127"/>
      <c r="AY8" s="96"/>
    </row>
    <row r="9" spans="1:51" ht="13.95" customHeight="1" x14ac:dyDescent="0.3">
      <c r="A9" t="s">
        <v>229</v>
      </c>
      <c r="B9" s="176">
        <v>45</v>
      </c>
      <c r="C9" s="220">
        <f t="shared" si="1"/>
        <v>1.4222222222222223</v>
      </c>
      <c r="D9" s="73">
        <v>76</v>
      </c>
      <c r="E9" s="73">
        <v>1.702</v>
      </c>
      <c r="F9" s="73">
        <v>12.07</v>
      </c>
      <c r="G9" s="73">
        <v>4.46</v>
      </c>
      <c r="H9" s="73">
        <v>2100</v>
      </c>
      <c r="I9" s="78">
        <v>2740</v>
      </c>
      <c r="J9" s="61"/>
      <c r="K9" s="2">
        <f t="shared" si="2"/>
        <v>53.8322</v>
      </c>
      <c r="L9" s="1">
        <f t="shared" si="3"/>
        <v>76</v>
      </c>
      <c r="M9" s="234">
        <f t="shared" si="4"/>
        <v>4.3307333402863311</v>
      </c>
      <c r="N9" s="3">
        <f t="shared" si="5"/>
        <v>476.1904761904762</v>
      </c>
      <c r="O9" s="3">
        <f t="shared" si="5"/>
        <v>364.96350364963502</v>
      </c>
      <c r="P9" s="3">
        <f t="shared" si="6"/>
        <v>28571.428571428572</v>
      </c>
      <c r="Q9" s="3">
        <f t="shared" si="6"/>
        <v>21897.810218978102</v>
      </c>
      <c r="R9" s="3">
        <f t="shared" si="7"/>
        <v>62.003968253968253</v>
      </c>
      <c r="S9" s="3">
        <f t="shared" si="7"/>
        <v>47.521289537712896</v>
      </c>
      <c r="T9" s="3">
        <f t="shared" si="8"/>
        <v>76</v>
      </c>
      <c r="U9" s="158">
        <f t="shared" si="0"/>
        <v>53.8322</v>
      </c>
      <c r="V9" s="229">
        <f t="shared" si="21"/>
        <v>52.902720000000002</v>
      </c>
      <c r="W9" s="234">
        <f t="shared" si="22"/>
        <v>7.0943711379840013E-2</v>
      </c>
      <c r="X9" s="230">
        <f t="shared" si="26"/>
        <v>1.3040873025842191E-2</v>
      </c>
      <c r="Y9" s="230">
        <f t="shared" si="27"/>
        <v>1.0319622855798637E-2</v>
      </c>
      <c r="Z9" s="228">
        <f t="shared" si="9"/>
        <v>1.0547926582677607</v>
      </c>
      <c r="AA9" s="229">
        <f t="shared" si="10"/>
        <v>10.62540211180036</v>
      </c>
      <c r="AB9" s="2">
        <f t="shared" si="28"/>
        <v>19.73800459910678</v>
      </c>
      <c r="AC9" s="158">
        <f t="shared" si="11"/>
        <v>20.146901911983324</v>
      </c>
      <c r="AD9" s="175">
        <f t="shared" si="12"/>
        <v>45.330529301962478</v>
      </c>
      <c r="AE9" s="175">
        <f t="shared" si="13"/>
        <v>63.061166404174671</v>
      </c>
      <c r="AF9" s="163">
        <f t="shared" si="23"/>
        <v>3.1300676739119901</v>
      </c>
      <c r="AG9" s="159">
        <f>$M$42/($Q$28*$Q$37*$Q$34*($AC9-$Q$47)^2/4/$AF9)/(PI()*$Q$37/60/($AC9-$Q$47))</f>
        <v>-0.97530026020193061</v>
      </c>
      <c r="AH9" s="228">
        <f t="shared" si="14"/>
        <v>2.1111111111111112</v>
      </c>
      <c r="AI9" s="228">
        <f t="shared" si="15"/>
        <v>76</v>
      </c>
      <c r="AJ9" s="229">
        <f t="shared" si="16"/>
        <v>30151.237061714968</v>
      </c>
      <c r="AK9" s="229">
        <f t="shared" si="17"/>
        <v>65.432372095735602</v>
      </c>
      <c r="AL9" s="229">
        <f t="shared" si="18"/>
        <v>49.808124481533518</v>
      </c>
      <c r="AM9" s="229">
        <f t="shared" si="19"/>
        <v>65.399966605089645</v>
      </c>
      <c r="AN9" s="2">
        <f t="shared" si="29"/>
        <v>49.808124481533518</v>
      </c>
      <c r="AO9" s="3">
        <f t="shared" si="20"/>
        <v>22951.583761090646</v>
      </c>
      <c r="AP9" s="227">
        <f t="shared" si="24"/>
        <v>1.1140601167871687E-2</v>
      </c>
      <c r="AQ9" s="227">
        <f t="shared" si="30"/>
        <v>6.395714143612298E-2</v>
      </c>
      <c r="AR9" s="231">
        <f t="shared" si="25"/>
        <v>7.2377098769551724E-7</v>
      </c>
      <c r="AS9" s="228">
        <f t="shared" si="31"/>
        <v>5.1710856252974578E-2</v>
      </c>
      <c r="AT9" s="232">
        <f t="shared" si="33"/>
        <v>-3.8190630106935017E-7</v>
      </c>
      <c r="AU9" s="165">
        <f t="shared" si="32"/>
        <v>9.8000000000000018E-2</v>
      </c>
      <c r="AX9" s="127"/>
      <c r="AY9" s="96"/>
    </row>
    <row r="10" spans="1:51" ht="13.95" customHeight="1" x14ac:dyDescent="0.3">
      <c r="A10" t="s">
        <v>230</v>
      </c>
      <c r="B10" s="176">
        <v>50</v>
      </c>
      <c r="C10" s="220">
        <f t="shared" si="1"/>
        <v>1.5055555555555555</v>
      </c>
      <c r="D10" s="73">
        <v>91</v>
      </c>
      <c r="E10" s="73">
        <v>1.9330000000000001</v>
      </c>
      <c r="F10" s="73">
        <v>12</v>
      </c>
      <c r="G10" s="73">
        <v>5.81</v>
      </c>
      <c r="H10" s="73">
        <v>1870</v>
      </c>
      <c r="I10" s="78">
        <v>2420</v>
      </c>
      <c r="J10" s="61"/>
      <c r="K10" s="2">
        <f t="shared" si="2"/>
        <v>69.72</v>
      </c>
      <c r="L10" s="1">
        <f t="shared" si="3"/>
        <v>91</v>
      </c>
      <c r="M10" s="234">
        <f t="shared" si="4"/>
        <v>4.5108595065168497</v>
      </c>
      <c r="N10" s="3">
        <f t="shared" si="5"/>
        <v>534.75935828877004</v>
      </c>
      <c r="O10" s="3">
        <f t="shared" si="5"/>
        <v>413.22314049586777</v>
      </c>
      <c r="P10" s="3">
        <f t="shared" si="6"/>
        <v>32085.561497326202</v>
      </c>
      <c r="Q10" s="3">
        <f t="shared" si="6"/>
        <v>24793.388429752067</v>
      </c>
      <c r="R10" s="3">
        <f t="shared" si="7"/>
        <v>69.630124777183596</v>
      </c>
      <c r="S10" s="3">
        <f t="shared" si="7"/>
        <v>53.805096418732781</v>
      </c>
      <c r="T10" s="3">
        <f t="shared" si="8"/>
        <v>91</v>
      </c>
      <c r="U10" s="158">
        <f t="shared" si="0"/>
        <v>69.72</v>
      </c>
      <c r="V10" s="229">
        <f t="shared" si="21"/>
        <v>68.790520000000001</v>
      </c>
      <c r="W10" s="234">
        <f t="shared" si="22"/>
        <v>9.2249600711440005E-2</v>
      </c>
      <c r="X10" s="230">
        <f t="shared" si="26"/>
        <v>1.5100091141520385E-2</v>
      </c>
      <c r="Y10" s="230">
        <f t="shared" si="27"/>
        <v>1.2378840971476832E-2</v>
      </c>
      <c r="Z10" s="228">
        <f t="shared" si="9"/>
        <v>1.4938265119186129</v>
      </c>
      <c r="AA10" s="229">
        <f t="shared" si="10"/>
        <v>17.907912822547804</v>
      </c>
      <c r="AB10" s="2">
        <f t="shared" si="28"/>
        <v>25.685474501646304</v>
      </c>
      <c r="AC10" s="158">
        <f t="shared" si="11"/>
        <v>23.975893692698723</v>
      </c>
      <c r="AD10" s="175">
        <f t="shared" si="12"/>
        <v>53.945760808572125</v>
      </c>
      <c r="AE10" s="175">
        <f t="shared" si="13"/>
        <v>71.399833036131668</v>
      </c>
      <c r="AF10" s="165">
        <f t="shared" si="23"/>
        <v>2.9779842182848331</v>
      </c>
      <c r="AG10" s="151"/>
      <c r="AH10" s="228">
        <f t="shared" si="14"/>
        <v>2.5277777777777777</v>
      </c>
      <c r="AI10" s="228">
        <f t="shared" si="15"/>
        <v>91</v>
      </c>
      <c r="AJ10" s="229">
        <f t="shared" si="16"/>
        <v>32705.420047060292</v>
      </c>
      <c r="AK10" s="229">
        <f t="shared" si="17"/>
        <v>70.975303921571808</v>
      </c>
      <c r="AL10" s="229">
        <f t="shared" si="18"/>
        <v>55.395281407200692</v>
      </c>
      <c r="AM10" s="229">
        <f t="shared" si="19"/>
        <v>70.919176978719165</v>
      </c>
      <c r="AN10" s="2">
        <f t="shared" si="29"/>
        <v>55.395281407200692</v>
      </c>
      <c r="AO10" s="3">
        <f t="shared" si="20"/>
        <v>25526.145672438081</v>
      </c>
      <c r="AP10" s="227">
        <f t="shared" si="24"/>
        <v>1.3048714960217825E-2</v>
      </c>
      <c r="AQ10" s="227">
        <f t="shared" si="30"/>
        <v>8.1257369354204786E-2</v>
      </c>
      <c r="AR10" s="231">
        <f t="shared" si="25"/>
        <v>7.703379334694729E-7</v>
      </c>
      <c r="AS10" s="228">
        <f t="shared" si="31"/>
        <v>4.8584933804612498E-2</v>
      </c>
      <c r="AT10" s="232">
        <f t="shared" si="33"/>
        <v>-4.7246956179695217E-7</v>
      </c>
      <c r="AU10" s="165">
        <f t="shared" si="32"/>
        <v>7.9215298785492605E-2</v>
      </c>
      <c r="AX10" s="150"/>
      <c r="AY10" s="152"/>
    </row>
    <row r="11" spans="1:51" ht="13.95" customHeight="1" x14ac:dyDescent="0.3">
      <c r="A11" t="s">
        <v>231</v>
      </c>
      <c r="B11" s="176">
        <v>52</v>
      </c>
      <c r="C11" s="220">
        <f t="shared" si="1"/>
        <v>1.5555555555555556</v>
      </c>
      <c r="D11" s="73">
        <v>100</v>
      </c>
      <c r="E11" s="73">
        <v>1.99</v>
      </c>
      <c r="F11" s="73">
        <v>11.99</v>
      </c>
      <c r="G11" s="73">
        <v>6.26</v>
      </c>
      <c r="H11" s="73">
        <v>1840</v>
      </c>
      <c r="I11" s="78">
        <v>2340</v>
      </c>
      <c r="J11" s="61"/>
      <c r="K11" s="2">
        <f t="shared" si="2"/>
        <v>75.057400000000001</v>
      </c>
      <c r="L11" s="1">
        <f t="shared" si="3"/>
        <v>100</v>
      </c>
      <c r="M11" s="234">
        <f t="shared" si="4"/>
        <v>4.6051701859880918</v>
      </c>
      <c r="N11" s="3">
        <f t="shared" si="5"/>
        <v>543.47826086956525</v>
      </c>
      <c r="O11" s="3">
        <f t="shared" si="5"/>
        <v>427.35042735042737</v>
      </c>
      <c r="P11" s="3">
        <f t="shared" si="6"/>
        <v>32608.695652173916</v>
      </c>
      <c r="Q11" s="3">
        <f t="shared" si="6"/>
        <v>25641.025641025641</v>
      </c>
      <c r="R11" s="3">
        <f t="shared" si="7"/>
        <v>70.76539855072464</v>
      </c>
      <c r="S11" s="3">
        <f t="shared" si="7"/>
        <v>55.644586894586894</v>
      </c>
      <c r="T11" s="3">
        <f t="shared" si="8"/>
        <v>100</v>
      </c>
      <c r="U11" s="158">
        <f t="shared" si="0"/>
        <v>75.057400000000001</v>
      </c>
      <c r="V11" s="229">
        <f t="shared" si="21"/>
        <v>74.127920000000003</v>
      </c>
      <c r="W11" s="234">
        <f t="shared" si="22"/>
        <v>9.9407171534240016E-2</v>
      </c>
      <c r="X11" s="230">
        <f t="shared" si="26"/>
        <v>1.6010651590200077E-2</v>
      </c>
      <c r="Y11" s="230">
        <f t="shared" si="27"/>
        <v>1.3289401420156523E-2</v>
      </c>
      <c r="Z11" s="228">
        <f t="shared" si="9"/>
        <v>1.5680919071916053</v>
      </c>
      <c r="AA11" s="229">
        <f t="shared" si="10"/>
        <v>19.259809953447043</v>
      </c>
      <c r="AB11" s="2">
        <f t="shared" si="28"/>
        <v>25.660108068554255</v>
      </c>
      <c r="AC11" s="158">
        <f t="shared" si="11"/>
        <v>24.564644285347597</v>
      </c>
      <c r="AD11" s="175">
        <f t="shared" si="12"/>
        <v>55.270449642032098</v>
      </c>
      <c r="AE11" s="175">
        <f t="shared" si="13"/>
        <v>73.840852968990859</v>
      </c>
      <c r="AF11" s="165">
        <f t="shared" si="23"/>
        <v>3.0059809582927972</v>
      </c>
      <c r="AG11" s="151"/>
      <c r="AH11" s="228">
        <f t="shared" si="14"/>
        <v>2.7777777777777777</v>
      </c>
      <c r="AI11" s="228">
        <f t="shared" si="15"/>
        <v>100</v>
      </c>
      <c r="AJ11" s="229">
        <f t="shared" si="16"/>
        <v>34042.742313351817</v>
      </c>
      <c r="AK11" s="229">
        <f t="shared" si="17"/>
        <v>73.877478978628076</v>
      </c>
      <c r="AL11" s="229">
        <f t="shared" si="18"/>
        <v>58.320611896374487</v>
      </c>
      <c r="AM11" s="229">
        <f t="shared" si="19"/>
        <v>73.808931928677865</v>
      </c>
      <c r="AN11" s="2">
        <f t="shared" si="29"/>
        <v>58.320611896374487</v>
      </c>
      <c r="AO11" s="3">
        <f t="shared" si="20"/>
        <v>26874.137961849363</v>
      </c>
      <c r="AP11" s="227">
        <f t="shared" si="24"/>
        <v>1.4095208045253131E-2</v>
      </c>
      <c r="AQ11" s="227">
        <f t="shared" si="30"/>
        <v>9.1363201701758517E-2</v>
      </c>
      <c r="AR11" s="231">
        <f t="shared" si="25"/>
        <v>7.947195121637188E-7</v>
      </c>
      <c r="AS11" s="228">
        <f t="shared" si="31"/>
        <v>4.7094373463786414E-2</v>
      </c>
      <c r="AT11" s="232">
        <f t="shared" si="33"/>
        <v>-4.863946826849444E-7</v>
      </c>
      <c r="AU11" s="165">
        <f t="shared" si="32"/>
        <v>7.6947423228800063E-2</v>
      </c>
      <c r="AX11" s="127"/>
      <c r="AY11" s="96"/>
    </row>
    <row r="12" spans="1:51" ht="13.95" customHeight="1" x14ac:dyDescent="0.3">
      <c r="A12" t="s">
        <v>232</v>
      </c>
      <c r="B12" s="176">
        <v>55</v>
      </c>
      <c r="C12" s="220">
        <f t="shared" si="1"/>
        <v>1.588888888888889</v>
      </c>
      <c r="D12" s="73">
        <v>106</v>
      </c>
      <c r="E12" s="73">
        <v>2.1789999999999998</v>
      </c>
      <c r="F12" s="73">
        <v>11.96</v>
      </c>
      <c r="G12" s="73">
        <v>7.56</v>
      </c>
      <c r="H12" s="73">
        <v>1710</v>
      </c>
      <c r="I12" s="78">
        <v>2150</v>
      </c>
      <c r="J12" s="61"/>
      <c r="K12" s="2">
        <f t="shared" si="2"/>
        <v>90.417600000000007</v>
      </c>
      <c r="L12" s="1">
        <f t="shared" si="3"/>
        <v>106</v>
      </c>
      <c r="M12" s="234">
        <f t="shared" si="4"/>
        <v>4.6634390941120669</v>
      </c>
      <c r="N12" s="3">
        <f t="shared" si="5"/>
        <v>584.79532163742692</v>
      </c>
      <c r="O12" s="3">
        <f t="shared" si="5"/>
        <v>465.11627906976747</v>
      </c>
      <c r="P12" s="3">
        <f t="shared" si="6"/>
        <v>35087.719298245618</v>
      </c>
      <c r="Q12" s="3">
        <f t="shared" si="6"/>
        <v>27906.976744186049</v>
      </c>
      <c r="R12" s="3">
        <f t="shared" si="7"/>
        <v>76.145224171539965</v>
      </c>
      <c r="S12" s="3">
        <f t="shared" si="7"/>
        <v>60.562015503875976</v>
      </c>
      <c r="T12" s="3">
        <f t="shared" si="8"/>
        <v>106</v>
      </c>
      <c r="U12" s="158">
        <f t="shared" si="0"/>
        <v>90.417600000000007</v>
      </c>
      <c r="V12" s="229">
        <f t="shared" si="21"/>
        <v>89.488120000000009</v>
      </c>
      <c r="W12" s="234">
        <f t="shared" si="22"/>
        <v>0.12000553765864003</v>
      </c>
      <c r="X12" s="230">
        <f t="shared" si="26"/>
        <v>1.7962668887820554E-2</v>
      </c>
      <c r="Y12" s="230">
        <f t="shared" si="27"/>
        <v>1.5241418717777001E-2</v>
      </c>
      <c r="Z12" s="228">
        <f t="shared" si="9"/>
        <v>1.953604519532822</v>
      </c>
      <c r="AA12" s="229">
        <f t="shared" si="10"/>
        <v>26.782413083507471</v>
      </c>
      <c r="AB12" s="2">
        <f t="shared" si="28"/>
        <v>29.620796264784143</v>
      </c>
      <c r="AC12" s="158">
        <f t="shared" si="11"/>
        <v>27.418459381852905</v>
      </c>
      <c r="AD12" s="175">
        <f t="shared" si="12"/>
        <v>61.691533609169035</v>
      </c>
      <c r="AE12" s="175">
        <f t="shared" si="13"/>
        <v>80.366323696483093</v>
      </c>
      <c r="AF12" s="165">
        <f t="shared" si="23"/>
        <v>2.9311028230008462</v>
      </c>
      <c r="AG12" s="151"/>
      <c r="AH12" s="228">
        <f t="shared" si="14"/>
        <v>2.9444444444444446</v>
      </c>
      <c r="AI12" s="228">
        <f t="shared" si="15"/>
        <v>106</v>
      </c>
      <c r="AJ12" s="229">
        <f t="shared" si="16"/>
        <v>34868.993472855436</v>
      </c>
      <c r="AK12" s="229">
        <f t="shared" si="17"/>
        <v>75.670558751856419</v>
      </c>
      <c r="AL12" s="229">
        <f t="shared" si="18"/>
        <v>60.127998021271516</v>
      </c>
      <c r="AM12" s="229">
        <f t="shared" si="19"/>
        <v>75.594338063211055</v>
      </c>
      <c r="AN12" s="2">
        <f t="shared" si="29"/>
        <v>60.127998021271502</v>
      </c>
      <c r="AO12" s="3">
        <f t="shared" si="20"/>
        <v>27706.981488201909</v>
      </c>
      <c r="AP12" s="227">
        <f t="shared" si="24"/>
        <v>1.4758069251880725E-2</v>
      </c>
      <c r="AQ12" s="227">
        <f t="shared" si="30"/>
        <v>9.7981534732630909E-2</v>
      </c>
      <c r="AR12" s="231">
        <f t="shared" si="25"/>
        <v>8.09783426206303E-7</v>
      </c>
      <c r="AS12" s="228">
        <f t="shared" si="31"/>
        <v>4.6218305158620708E-2</v>
      </c>
      <c r="AT12" s="232">
        <f t="shared" si="33"/>
        <v>-5.538930779426351E-7</v>
      </c>
      <c r="AU12" s="165">
        <f t="shared" si="32"/>
        <v>6.7570473427495156E-2</v>
      </c>
      <c r="AX12" s="127"/>
      <c r="AY12" s="96"/>
    </row>
    <row r="13" spans="1:51" ht="13.95" customHeight="1" x14ac:dyDescent="0.3">
      <c r="A13" t="s">
        <v>232</v>
      </c>
      <c r="B13" s="176">
        <v>62</v>
      </c>
      <c r="C13" s="220">
        <f t="shared" si="1"/>
        <v>1.7333333333333334</v>
      </c>
      <c r="D13" s="73">
        <v>132</v>
      </c>
      <c r="E13" s="73">
        <v>2.5299999999999998</v>
      </c>
      <c r="F13" s="73">
        <v>11.83</v>
      </c>
      <c r="G13" s="73">
        <v>10.54</v>
      </c>
      <c r="H13" s="73">
        <v>1500</v>
      </c>
      <c r="I13" s="78">
        <v>1840</v>
      </c>
      <c r="J13" s="61"/>
      <c r="K13" s="2">
        <f t="shared" si="2"/>
        <v>124.68819999999999</v>
      </c>
      <c r="L13" s="1">
        <f t="shared" si="3"/>
        <v>132</v>
      </c>
      <c r="M13" s="234">
        <f t="shared" si="4"/>
        <v>4.8828019225863706</v>
      </c>
      <c r="N13" s="3">
        <f t="shared" si="5"/>
        <v>666.66666666666663</v>
      </c>
      <c r="O13" s="3">
        <f t="shared" si="5"/>
        <v>543.47826086956525</v>
      </c>
      <c r="P13" s="3">
        <f t="shared" si="6"/>
        <v>40000</v>
      </c>
      <c r="Q13" s="3">
        <f t="shared" si="6"/>
        <v>32608.695652173916</v>
      </c>
      <c r="R13" s="3">
        <f t="shared" si="7"/>
        <v>86.805555555555557</v>
      </c>
      <c r="S13" s="3">
        <f t="shared" si="7"/>
        <v>70.76539855072464</v>
      </c>
      <c r="T13" s="3">
        <f t="shared" si="8"/>
        <v>132</v>
      </c>
      <c r="U13" s="158">
        <f t="shared" si="0"/>
        <v>124.68819999999999</v>
      </c>
      <c r="V13" s="229">
        <f t="shared" si="21"/>
        <v>123.75872</v>
      </c>
      <c r="W13" s="234">
        <f t="shared" si="22"/>
        <v>0.16596316621184001</v>
      </c>
      <c r="X13" s="230">
        <f t="shared" si="26"/>
        <v>2.1790963723614595E-2</v>
      </c>
      <c r="Y13" s="230">
        <f t="shared" si="27"/>
        <v>1.9069713553571042E-2</v>
      </c>
      <c r="Z13" s="228">
        <f t="shared" si="9"/>
        <v>2.894351054286735</v>
      </c>
      <c r="AA13" s="229">
        <f t="shared" si="10"/>
        <v>48.297153477389912</v>
      </c>
      <c r="AB13" s="2">
        <f t="shared" si="28"/>
        <v>38.734341723908052</v>
      </c>
      <c r="AC13" s="158">
        <f t="shared" si="11"/>
        <v>33.373390146201146</v>
      </c>
      <c r="AD13" s="175">
        <f t="shared" si="12"/>
        <v>75.090127828952575</v>
      </c>
      <c r="AE13" s="175">
        <f t="shared" si="13"/>
        <v>93.906302145347084</v>
      </c>
      <c r="AF13" s="165">
        <f t="shared" si="23"/>
        <v>2.8138076993066985</v>
      </c>
      <c r="AG13" s="151"/>
      <c r="AH13" s="228">
        <f t="shared" si="14"/>
        <v>3.6666666666666665</v>
      </c>
      <c r="AI13" s="228">
        <f t="shared" si="15"/>
        <v>132</v>
      </c>
      <c r="AJ13" s="229">
        <f t="shared" si="16"/>
        <v>37979.551010560695</v>
      </c>
      <c r="AK13" s="229">
        <f t="shared" si="17"/>
        <v>82.420900630557057</v>
      </c>
      <c r="AL13" s="229">
        <f t="shared" si="18"/>
        <v>66.932198499150161</v>
      </c>
      <c r="AM13" s="229">
        <f t="shared" si="19"/>
        <v>82.315791274815339</v>
      </c>
      <c r="AN13" s="2">
        <f t="shared" si="29"/>
        <v>66.932198499150161</v>
      </c>
      <c r="AO13" s="3">
        <f t="shared" si="20"/>
        <v>30842.357068408393</v>
      </c>
      <c r="AP13" s="227">
        <f t="shared" si="24"/>
        <v>1.7365147932308748E-2</v>
      </c>
      <c r="AQ13" s="227">
        <f t="shared" si="30"/>
        <v>0.12557511837415319</v>
      </c>
      <c r="AR13" s="231">
        <f t="shared" si="25"/>
        <v>8.6649399276170052E-7</v>
      </c>
      <c r="AS13" s="228">
        <f t="shared" si="31"/>
        <v>4.3193395242717265E-2</v>
      </c>
      <c r="AT13" s="232">
        <f t="shared" si="33"/>
        <v>-6.9473901815662197E-7</v>
      </c>
      <c r="AU13" s="165">
        <f t="shared" si="32"/>
        <v>5.3871765550324718E-2</v>
      </c>
      <c r="AX13" s="127"/>
      <c r="AY13" s="96"/>
    </row>
    <row r="14" spans="1:51" ht="13.95" customHeight="1" thickBot="1" x14ac:dyDescent="0.35">
      <c r="A14" t="s">
        <v>233</v>
      </c>
      <c r="B14" t="s">
        <v>234</v>
      </c>
      <c r="C14" s="221">
        <f t="shared" si="1"/>
        <v>1.9888888888888889</v>
      </c>
      <c r="D14" s="80">
        <v>178</v>
      </c>
      <c r="E14" s="80">
        <v>2.82</v>
      </c>
      <c r="F14" s="80">
        <v>11.66</v>
      </c>
      <c r="G14" s="80">
        <v>13.79</v>
      </c>
      <c r="H14" s="80">
        <v>1360</v>
      </c>
      <c r="I14" s="81">
        <v>1650</v>
      </c>
      <c r="J14" s="61"/>
      <c r="K14" s="2">
        <f t="shared" si="2"/>
        <v>160.79139999999998</v>
      </c>
      <c r="L14" s="1">
        <f t="shared" si="3"/>
        <v>178</v>
      </c>
      <c r="M14" s="234">
        <f t="shared" si="4"/>
        <v>5.181783550292085</v>
      </c>
      <c r="N14" s="3">
        <f t="shared" si="5"/>
        <v>735.2941176470589</v>
      </c>
      <c r="O14" s="3">
        <f t="shared" si="5"/>
        <v>606.06060606060612</v>
      </c>
      <c r="P14" s="3">
        <f t="shared" si="6"/>
        <v>44117.647058823532</v>
      </c>
      <c r="Q14" s="3">
        <f t="shared" si="6"/>
        <v>36363.636363636368</v>
      </c>
      <c r="R14" s="3">
        <f t="shared" si="7"/>
        <v>95.741421568627459</v>
      </c>
      <c r="S14" s="3">
        <f t="shared" si="7"/>
        <v>78.914141414141426</v>
      </c>
      <c r="T14" s="3">
        <f t="shared" si="8"/>
        <v>178</v>
      </c>
      <c r="U14" s="158">
        <f t="shared" si="0"/>
        <v>160.79139999999998</v>
      </c>
      <c r="V14" s="229">
        <f t="shared" si="21"/>
        <v>159.86191999999997</v>
      </c>
      <c r="W14" s="234">
        <f t="shared" si="22"/>
        <v>0.21437835168223998</v>
      </c>
      <c r="X14" s="230">
        <f t="shared" si="26"/>
        <v>2.5520742335462816E-2</v>
      </c>
      <c r="Y14" s="230">
        <f t="shared" si="27"/>
        <v>2.2799492165419263E-2</v>
      </c>
      <c r="Z14" s="163">
        <f>C34/0.224</f>
        <v>4.4249528005034611</v>
      </c>
      <c r="AA14" s="229">
        <f t="shared" si="10"/>
        <v>91.297248929319878</v>
      </c>
      <c r="AB14" s="2">
        <f>AA14/U14*100</f>
        <v>56.779932838024848</v>
      </c>
      <c r="AC14" s="158">
        <f t="shared" si="11"/>
        <v>41.264733453849395</v>
      </c>
      <c r="AD14" s="175">
        <f>AC14*1/1.6/1000*3600</f>
        <v>92.845650271161119</v>
      </c>
      <c r="AE14" s="175">
        <f t="shared" si="13"/>
        <v>104.71975511965978</v>
      </c>
      <c r="AF14" s="165">
        <f t="shared" si="23"/>
        <v>2.5377543086950669</v>
      </c>
      <c r="AG14" s="151"/>
      <c r="AH14" s="228">
        <f t="shared" si="14"/>
        <v>4.9444444444444446</v>
      </c>
      <c r="AI14" s="228">
        <f t="shared" si="15"/>
        <v>178</v>
      </c>
      <c r="AJ14" s="229">
        <f t="shared" si="16"/>
        <v>42219.10044636832</v>
      </c>
      <c r="AK14" s="229">
        <f t="shared" si="17"/>
        <v>91.621311732570135</v>
      </c>
      <c r="AL14" s="229">
        <f t="shared" si="18"/>
        <v>76.206016439323477</v>
      </c>
      <c r="AM14" s="229">
        <f t="shared" si="19"/>
        <v>91.47682842833045</v>
      </c>
      <c r="AN14" s="2">
        <f t="shared" si="29"/>
        <v>76.206016439323477</v>
      </c>
      <c r="AO14" s="3">
        <f t="shared" si="20"/>
        <v>35115.732375240259</v>
      </c>
      <c r="AP14" s="227">
        <f t="shared" si="24"/>
        <v>2.1202537792191216E-2</v>
      </c>
      <c r="AQ14" s="227">
        <f t="shared" si="30"/>
        <v>0.17044022710709089</v>
      </c>
      <c r="AR14" s="231">
        <f t="shared" si="25"/>
        <v>9.4378793364846378E-7</v>
      </c>
      <c r="AS14" s="228">
        <f t="shared" si="31"/>
        <v>3.9655961016701061E-2</v>
      </c>
      <c r="AT14" s="232">
        <f t="shared" si="33"/>
        <v>-8.8138496110718124E-7</v>
      </c>
      <c r="AU14" s="165">
        <f t="shared" si="32"/>
        <v>4.246364432833228E-2</v>
      </c>
      <c r="AX14" s="127"/>
      <c r="AY14" s="96"/>
    </row>
    <row r="15" spans="1:51" ht="13.95" customHeight="1" x14ac:dyDescent="0.3">
      <c r="C15" s="267"/>
      <c r="AE15" s="45"/>
      <c r="AF15" s="30"/>
      <c r="AH15" s="228">
        <f t="shared" si="14"/>
        <v>0</v>
      </c>
      <c r="AI15" s="228">
        <f t="shared" si="15"/>
        <v>0</v>
      </c>
      <c r="AJ15" s="229" t="e">
        <f t="shared" si="16"/>
        <v>#NUM!</v>
      </c>
      <c r="AK15" s="229" t="e">
        <f t="shared" si="17"/>
        <v>#NUM!</v>
      </c>
      <c r="AL15" s="229" t="e">
        <f t="shared" si="18"/>
        <v>#NUM!</v>
      </c>
      <c r="AM15" s="229" t="e">
        <f t="shared" si="19"/>
        <v>#NUM!</v>
      </c>
      <c r="AN15" s="2" t="e">
        <f t="shared" si="29"/>
        <v>#NUM!</v>
      </c>
      <c r="AO15" s="3" t="e">
        <f t="shared" si="20"/>
        <v>#NUM!</v>
      </c>
      <c r="AP15" s="227" t="e">
        <f t="shared" si="24"/>
        <v>#NUM!</v>
      </c>
      <c r="AQ15" s="227" t="e">
        <f t="shared" si="30"/>
        <v>#NUM!</v>
      </c>
      <c r="AR15" s="231" t="e">
        <f t="shared" si="25"/>
        <v>#NUM!</v>
      </c>
      <c r="AS15" s="228" t="e">
        <f t="shared" si="31"/>
        <v>#NUM!</v>
      </c>
      <c r="AV15" s="146"/>
      <c r="AW15" s="95"/>
      <c r="AX15" s="128"/>
      <c r="AY15" s="96"/>
    </row>
    <row r="16" spans="1:51" x14ac:dyDescent="0.3">
      <c r="A16" t="s">
        <v>235</v>
      </c>
      <c r="AE16" s="194"/>
      <c r="AF16" s="30"/>
    </row>
    <row r="17" spans="1:48" ht="13.95" customHeight="1" x14ac:dyDescent="0.3">
      <c r="A17">
        <v>1</v>
      </c>
      <c r="C17" t="s">
        <v>236</v>
      </c>
      <c r="I17" s="3" t="s">
        <v>28</v>
      </c>
      <c r="J17" s="11" t="s">
        <v>29</v>
      </c>
      <c r="K17" s="12"/>
      <c r="L17" s="12"/>
      <c r="AE17" s="45"/>
      <c r="AF17" s="30"/>
    </row>
    <row r="18" spans="1:48" ht="13.95" customHeight="1" x14ac:dyDescent="0.3">
      <c r="A18">
        <v>2</v>
      </c>
      <c r="C18" t="s">
        <v>237</v>
      </c>
      <c r="I18" s="3"/>
      <c r="J18" s="13" t="s">
        <v>277</v>
      </c>
      <c r="K18" s="14"/>
      <c r="L18" s="14"/>
      <c r="AE18" s="149"/>
      <c r="AF18" s="30"/>
    </row>
    <row r="19" spans="1:48" ht="13.95" customHeight="1" x14ac:dyDescent="0.3">
      <c r="A19">
        <v>3</v>
      </c>
      <c r="C19" t="s">
        <v>239</v>
      </c>
      <c r="I19" s="3"/>
      <c r="J19" s="15" t="s">
        <v>275</v>
      </c>
      <c r="K19" s="16"/>
      <c r="L19" s="16"/>
      <c r="AE19" s="149"/>
      <c r="AF19" s="30"/>
    </row>
    <row r="20" spans="1:48" ht="13.95" customHeight="1" x14ac:dyDescent="0.3">
      <c r="A20">
        <v>4</v>
      </c>
      <c r="C20" t="s">
        <v>238</v>
      </c>
      <c r="J20" s="288" t="s">
        <v>298</v>
      </c>
      <c r="K20" s="287"/>
      <c r="L20" s="287"/>
      <c r="M20" s="287"/>
      <c r="N20" s="287"/>
      <c r="O20" s="289"/>
      <c r="AE20" s="149"/>
      <c r="AF20" s="30"/>
      <c r="AN20" s="45"/>
    </row>
    <row r="21" spans="1:48" ht="13.95" customHeight="1" x14ac:dyDescent="0.3">
      <c r="A21">
        <v>5</v>
      </c>
      <c r="C21" t="s">
        <v>240</v>
      </c>
      <c r="O21" s="188"/>
      <c r="AE21" s="149"/>
      <c r="AF21" s="30"/>
      <c r="AN21" s="45"/>
      <c r="AO21" s="5"/>
      <c r="AU21" s="5"/>
      <c r="AV21" s="5"/>
    </row>
    <row r="22" spans="1:48" ht="13.95" customHeight="1" thickBot="1" x14ac:dyDescent="0.35">
      <c r="A22">
        <v>6</v>
      </c>
      <c r="C22" t="s">
        <v>241</v>
      </c>
      <c r="O22" s="188"/>
      <c r="AN22" s="45"/>
      <c r="AO22" s="5"/>
      <c r="AV22" s="5"/>
    </row>
    <row r="23" spans="1:48" ht="13.95" customHeight="1" x14ac:dyDescent="0.3">
      <c r="A23">
        <v>7</v>
      </c>
      <c r="C23" t="s">
        <v>243</v>
      </c>
      <c r="O23" s="188"/>
      <c r="P23" s="214" t="s">
        <v>270</v>
      </c>
      <c r="Q23" s="64"/>
      <c r="R23" s="64"/>
      <c r="S23" s="64"/>
      <c r="T23" s="29"/>
      <c r="AN23" s="45"/>
      <c r="AO23" s="5"/>
      <c r="AV23" s="5"/>
    </row>
    <row r="24" spans="1:48" ht="13.95" customHeight="1" x14ac:dyDescent="0.3">
      <c r="A24" s="45">
        <v>8</v>
      </c>
      <c r="B24" s="45"/>
      <c r="C24" s="45" t="s">
        <v>276</v>
      </c>
      <c r="D24" s="61"/>
      <c r="E24" s="61"/>
      <c r="F24" s="61"/>
      <c r="G24" s="61"/>
      <c r="O24" s="188"/>
      <c r="P24" s="268" t="s">
        <v>15</v>
      </c>
      <c r="Q24" s="269">
        <f>C46</f>
        <v>5</v>
      </c>
      <c r="R24" s="45"/>
      <c r="S24" s="30"/>
      <c r="T24" s="31" t="s">
        <v>265</v>
      </c>
      <c r="AN24" s="45"/>
      <c r="AO24" s="5"/>
      <c r="AV24" s="5"/>
    </row>
    <row r="25" spans="1:48" ht="13.95" customHeight="1" thickBot="1" x14ac:dyDescent="0.35">
      <c r="H25" s="61"/>
      <c r="I25" s="61"/>
      <c r="J25" s="61"/>
      <c r="K25" s="187"/>
      <c r="L25" s="61"/>
      <c r="M25" s="61"/>
      <c r="N25" s="188"/>
      <c r="O25" s="188"/>
      <c r="P25" s="268" t="s">
        <v>17</v>
      </c>
      <c r="Q25" s="269">
        <f>C38</f>
        <v>5</v>
      </c>
      <c r="R25" s="30"/>
      <c r="S25" s="30"/>
      <c r="T25" s="31" t="s">
        <v>265</v>
      </c>
      <c r="AN25" s="45"/>
      <c r="AO25" s="5"/>
      <c r="AV25" s="5"/>
    </row>
    <row r="26" spans="1:48" ht="13.95" customHeight="1" x14ac:dyDescent="0.3">
      <c r="A26" t="s">
        <v>32</v>
      </c>
      <c r="B26" s="17" t="s">
        <v>3</v>
      </c>
      <c r="C26" s="18">
        <v>1</v>
      </c>
      <c r="D26"/>
      <c r="F26"/>
      <c r="G26" s="61"/>
      <c r="I26" s="17" t="s">
        <v>134</v>
      </c>
      <c r="J26" s="28"/>
      <c r="K26" s="28"/>
      <c r="L26" s="29"/>
      <c r="M26" s="61"/>
      <c r="N26" s="188"/>
      <c r="O26" s="188"/>
      <c r="P26" s="268" t="s">
        <v>16</v>
      </c>
      <c r="Q26" s="269">
        <f>C37</f>
        <v>0</v>
      </c>
      <c r="R26" s="30"/>
      <c r="S26" s="30"/>
      <c r="T26" s="31" t="s">
        <v>265</v>
      </c>
      <c r="AN26" s="45"/>
      <c r="AO26" s="5"/>
      <c r="AV26" s="5"/>
    </row>
    <row r="27" spans="1:48" ht="13.95" customHeight="1" x14ac:dyDescent="0.3">
      <c r="A27" s="189"/>
      <c r="B27" s="19" t="s">
        <v>4</v>
      </c>
      <c r="C27" s="20">
        <v>4800</v>
      </c>
      <c r="D27" t="s">
        <v>77</v>
      </c>
      <c r="F27"/>
      <c r="G27" s="61"/>
      <c r="I27" s="19" t="s">
        <v>128</v>
      </c>
      <c r="J27" s="208">
        <v>25</v>
      </c>
      <c r="K27" s="30" t="s">
        <v>93</v>
      </c>
      <c r="L27" s="31"/>
      <c r="M27" s="61"/>
      <c r="N27" s="188"/>
      <c r="O27" s="188"/>
      <c r="P27" s="268" t="s">
        <v>14</v>
      </c>
      <c r="Q27" s="269">
        <f>C45</f>
        <v>0</v>
      </c>
      <c r="R27" s="45"/>
      <c r="S27" s="30"/>
      <c r="T27" s="31" t="s">
        <v>265</v>
      </c>
      <c r="AN27" s="45"/>
      <c r="AO27" s="5"/>
      <c r="AP27" s="5"/>
    </row>
    <row r="28" spans="1:48" ht="13.95" customHeight="1" x14ac:dyDescent="0.3">
      <c r="A28" s="189"/>
      <c r="B28" s="19" t="s">
        <v>5</v>
      </c>
      <c r="C28" s="20">
        <v>12</v>
      </c>
      <c r="D28"/>
      <c r="F28"/>
      <c r="G28" s="61"/>
      <c r="I28" s="19" t="s">
        <v>144</v>
      </c>
      <c r="J28" s="208">
        <v>2.1797</v>
      </c>
      <c r="K28" s="30" t="s">
        <v>94</v>
      </c>
      <c r="L28" s="31"/>
      <c r="M28" s="61"/>
      <c r="N28" s="188"/>
      <c r="O28" s="188"/>
      <c r="P28" s="268" t="s">
        <v>177</v>
      </c>
      <c r="Q28" s="270">
        <f>$C$43</f>
        <v>1.2250000000000001</v>
      </c>
      <c r="R28" s="30"/>
      <c r="S28" s="30"/>
      <c r="T28" s="31" t="s">
        <v>161</v>
      </c>
      <c r="AN28" s="45"/>
      <c r="AO28" s="5"/>
      <c r="AP28" s="5"/>
    </row>
    <row r="29" spans="1:48" ht="13.95" customHeight="1" x14ac:dyDescent="0.3">
      <c r="A29" s="189"/>
      <c r="B29" s="57" t="s">
        <v>69</v>
      </c>
      <c r="C29" s="20">
        <v>3.9899999999999998E-2</v>
      </c>
      <c r="D29" t="s">
        <v>76</v>
      </c>
      <c r="F29"/>
      <c r="G29" s="6"/>
      <c r="I29" s="19" t="s">
        <v>129</v>
      </c>
      <c r="J29" s="44">
        <f>($J$27/25.4)^2*$J$28/1000*2.2/3</f>
        <v>1.5484983053299442E-3</v>
      </c>
      <c r="K29" s="30" t="s">
        <v>96</v>
      </c>
      <c r="L29" s="177" t="s">
        <v>146</v>
      </c>
      <c r="N29" s="3"/>
      <c r="O29" s="3"/>
      <c r="P29" s="215"/>
      <c r="Q29" s="213"/>
      <c r="R29" s="213"/>
      <c r="S29" s="213"/>
      <c r="T29" s="216"/>
      <c r="AN29" s="45"/>
      <c r="AO29" s="5"/>
      <c r="AP29" s="5"/>
      <c r="AQ29" s="5"/>
      <c r="AR29" s="5"/>
      <c r="AS29" s="151"/>
      <c r="AT29" s="153"/>
      <c r="AU29" s="5"/>
    </row>
    <row r="30" spans="1:48" ht="13.95" customHeight="1" x14ac:dyDescent="0.3">
      <c r="A30" s="189"/>
      <c r="B30" s="57" t="s">
        <v>70</v>
      </c>
      <c r="C30" s="129">
        <v>4.1999999999999996E-6</v>
      </c>
      <c r="D30" t="s">
        <v>75</v>
      </c>
      <c r="F30"/>
      <c r="G30" s="6"/>
      <c r="I30" s="19" t="s">
        <v>141</v>
      </c>
      <c r="J30" s="210">
        <f>3/8/2*25.4</f>
        <v>4.7624999999999993</v>
      </c>
      <c r="K30" s="30" t="s">
        <v>93</v>
      </c>
      <c r="L30" s="31" t="s">
        <v>142</v>
      </c>
      <c r="N30" s="3"/>
      <c r="O30" s="3"/>
      <c r="P30" s="217" t="s">
        <v>271</v>
      </c>
      <c r="Q30" s="213"/>
      <c r="R30" s="213"/>
      <c r="S30" s="213"/>
      <c r="T30" s="216"/>
      <c r="AN30" s="45"/>
      <c r="AO30" s="5"/>
      <c r="AP30" s="5"/>
      <c r="AQ30" s="5"/>
      <c r="AR30" s="5"/>
      <c r="AS30" s="151"/>
      <c r="AT30" s="153"/>
      <c r="AU30" s="5"/>
    </row>
    <row r="31" spans="1:48" ht="13.95" customHeight="1" x14ac:dyDescent="0.3">
      <c r="A31" s="189"/>
      <c r="B31" s="19" t="s">
        <v>255</v>
      </c>
      <c r="C31" s="20">
        <v>240</v>
      </c>
      <c r="D31" t="s">
        <v>256</v>
      </c>
      <c r="F31"/>
      <c r="G31" s="6"/>
      <c r="I31" s="19" t="s">
        <v>143</v>
      </c>
      <c r="J31" s="210">
        <f>3/4*25.4</f>
        <v>19.049999999999997</v>
      </c>
      <c r="K31" s="30" t="s">
        <v>93</v>
      </c>
      <c r="L31" s="31" t="s">
        <v>142</v>
      </c>
      <c r="N31" s="3"/>
      <c r="O31" s="3"/>
      <c r="P31" s="268" t="s">
        <v>27</v>
      </c>
      <c r="Q31" s="269">
        <f>$C$27*$C$28/$B$50/100</f>
        <v>460.8</v>
      </c>
      <c r="R31" s="30"/>
      <c r="S31" s="30"/>
      <c r="T31" s="31" t="s">
        <v>266</v>
      </c>
      <c r="AN31" s="45"/>
      <c r="AO31" s="5"/>
    </row>
    <row r="32" spans="1:48" x14ac:dyDescent="0.3">
      <c r="A32" s="189"/>
      <c r="B32" s="57" t="s">
        <v>71</v>
      </c>
      <c r="C32" s="130">
        <f>C27*2*PI()/60</f>
        <v>502.6548245743669</v>
      </c>
      <c r="D32" t="s">
        <v>73</v>
      </c>
      <c r="F32"/>
      <c r="G32" s="6"/>
      <c r="I32" s="19" t="s">
        <v>145</v>
      </c>
      <c r="J32" s="44">
        <f>PI()*($J$30/25.4)^2/4*3/4*0.3</f>
        <v>6.2126221909368446E-3</v>
      </c>
      <c r="K32" s="30" t="s">
        <v>148</v>
      </c>
      <c r="L32" s="31" t="s">
        <v>142</v>
      </c>
      <c r="N32" s="3"/>
      <c r="O32" s="3"/>
      <c r="P32" s="268" t="s">
        <v>18</v>
      </c>
      <c r="Q32" s="269">
        <f>C48</f>
        <v>180</v>
      </c>
      <c r="R32" s="30"/>
      <c r="S32" s="30"/>
      <c r="T32" s="31" t="s">
        <v>175</v>
      </c>
    </row>
    <row r="33" spans="1:50" ht="13.95" customHeight="1" x14ac:dyDescent="0.3">
      <c r="A33" s="189"/>
      <c r="B33" s="57" t="s">
        <v>72</v>
      </c>
      <c r="C33" s="132">
        <f>7/C32</f>
        <v>1.3926057520540842E-2</v>
      </c>
      <c r="D33" t="s">
        <v>74</v>
      </c>
      <c r="F33"/>
      <c r="G33" s="6"/>
      <c r="I33" s="19" t="s">
        <v>135</v>
      </c>
      <c r="J33" s="44">
        <f>($J$30/25.4)^2*$J$32/2</f>
        <v>1.0920624945006168E-4</v>
      </c>
      <c r="K33" s="30" t="s">
        <v>96</v>
      </c>
      <c r="L33" s="31" t="s">
        <v>147</v>
      </c>
      <c r="N33" s="3"/>
      <c r="O33" s="3"/>
      <c r="P33" s="268" t="s">
        <v>13</v>
      </c>
      <c r="Q33" s="269">
        <f>C47</f>
        <v>0</v>
      </c>
      <c r="R33" s="30"/>
      <c r="S33" s="30"/>
      <c r="T33" s="31" t="s">
        <v>175</v>
      </c>
    </row>
    <row r="34" spans="1:50" ht="13.95" customHeight="1" thickBot="1" x14ac:dyDescent="0.35">
      <c r="B34" s="131" t="s">
        <v>257</v>
      </c>
      <c r="C34" s="204">
        <f>450/454</f>
        <v>0.99118942731277537</v>
      </c>
      <c r="D34" s="6" t="s">
        <v>155</v>
      </c>
      <c r="F34" s="6"/>
      <c r="G34" s="6"/>
      <c r="I34" s="19" t="s">
        <v>95</v>
      </c>
      <c r="J34" s="44">
        <f>$J$29+$J$33</f>
        <v>1.6577045547800059E-3</v>
      </c>
      <c r="K34" s="30" t="s">
        <v>96</v>
      </c>
      <c r="L34" s="31"/>
      <c r="N34" s="3"/>
      <c r="O34" s="3"/>
      <c r="P34" s="268" t="s">
        <v>178</v>
      </c>
      <c r="Q34" s="270">
        <f>(C40^2-C41^2)*PI()/4/1000^2</f>
        <v>2.1213604393365078E-3</v>
      </c>
      <c r="R34" s="30"/>
      <c r="S34" s="30"/>
      <c r="T34" s="31" t="s">
        <v>264</v>
      </c>
    </row>
    <row r="35" spans="1:50" ht="15" customHeight="1" thickBot="1" x14ac:dyDescent="0.35">
      <c r="D35"/>
      <c r="F35" s="6"/>
      <c r="G35" s="6"/>
      <c r="I35" s="19" t="s">
        <v>95</v>
      </c>
      <c r="J35" s="44">
        <f>$J$34/144</f>
        <v>1.1511837185972264E-5</v>
      </c>
      <c r="K35" s="30" t="s">
        <v>97</v>
      </c>
      <c r="L35" s="31"/>
      <c r="N35" s="3"/>
      <c r="O35" s="3"/>
      <c r="P35" s="268" t="s">
        <v>183</v>
      </c>
      <c r="Q35" s="271">
        <f>1/1.3556</f>
        <v>0.73768073177928595</v>
      </c>
      <c r="R35" s="30"/>
      <c r="S35" s="30"/>
      <c r="T35" s="31" t="s">
        <v>269</v>
      </c>
    </row>
    <row r="36" spans="1:50" ht="15" customHeight="1" thickBot="1" x14ac:dyDescent="0.35">
      <c r="A36" t="s">
        <v>33</v>
      </c>
      <c r="B36" s="17"/>
      <c r="C36" s="222" t="s">
        <v>22</v>
      </c>
      <c r="D36"/>
      <c r="F36" s="6"/>
      <c r="G36" s="6"/>
      <c r="I36" s="21" t="s">
        <v>95</v>
      </c>
      <c r="J36" s="108">
        <f>$J$35/2048.5*6.66</f>
        <v>3.7426817504796325E-8</v>
      </c>
      <c r="K36" s="32" t="s">
        <v>98</v>
      </c>
      <c r="L36" s="33"/>
      <c r="N36" s="3"/>
      <c r="O36" s="3"/>
      <c r="P36" s="268" t="s">
        <v>184</v>
      </c>
      <c r="Q36" s="272">
        <f>$J$35/2048.5*6.66</f>
        <v>3.7426817504796325E-8</v>
      </c>
      <c r="R36" s="30"/>
      <c r="S36" s="30"/>
      <c r="T36" s="31" t="s">
        <v>80</v>
      </c>
    </row>
    <row r="37" spans="1:50" ht="15" customHeight="1" x14ac:dyDescent="0.3">
      <c r="B37" s="24" t="s">
        <v>16</v>
      </c>
      <c r="C37" s="203">
        <v>0</v>
      </c>
      <c r="D37"/>
      <c r="F37" s="6"/>
      <c r="G37" s="6"/>
      <c r="I37" s="30"/>
      <c r="J37" s="45"/>
      <c r="K37" s="30"/>
      <c r="L37" s="30"/>
      <c r="N37" s="3"/>
      <c r="O37" s="3"/>
      <c r="P37" s="268" t="s">
        <v>199</v>
      </c>
      <c r="Q37" s="270">
        <f>C40/1000</f>
        <v>5.5E-2</v>
      </c>
      <c r="R37" s="30"/>
      <c r="S37" s="30"/>
      <c r="T37" s="31" t="s">
        <v>262</v>
      </c>
    </row>
    <row r="38" spans="1:50" ht="15" thickBot="1" x14ac:dyDescent="0.35">
      <c r="B38" s="26" t="s">
        <v>17</v>
      </c>
      <c r="C38" s="200">
        <v>5</v>
      </c>
      <c r="I38" s="208" t="s">
        <v>294</v>
      </c>
      <c r="J38" s="208"/>
      <c r="K38" s="208"/>
      <c r="L38" s="208"/>
      <c r="N38" s="3"/>
      <c r="O38" s="3"/>
      <c r="P38" s="268" t="s">
        <v>218</v>
      </c>
      <c r="Q38" s="271">
        <f>$Z$14</f>
        <v>4.4249528005034611</v>
      </c>
      <c r="R38" s="30"/>
      <c r="S38" s="30"/>
      <c r="T38" s="31" t="s">
        <v>158</v>
      </c>
      <c r="AI38" s="5"/>
    </row>
    <row r="39" spans="1:50" ht="43.8" thickBot="1" x14ac:dyDescent="0.35">
      <c r="I39" s="193" t="s">
        <v>100</v>
      </c>
      <c r="J39" s="236" t="s">
        <v>295</v>
      </c>
      <c r="K39" s="263" t="s">
        <v>302</v>
      </c>
      <c r="L39" s="263" t="s">
        <v>273</v>
      </c>
      <c r="M39" s="264" t="s">
        <v>274</v>
      </c>
      <c r="P39" s="215"/>
      <c r="Q39" s="213"/>
      <c r="R39" s="213"/>
      <c r="S39" s="213"/>
      <c r="T39" s="216"/>
      <c r="AI39" s="5"/>
    </row>
    <row r="40" spans="1:50" ht="18" x14ac:dyDescent="0.35">
      <c r="A40" s="3" t="s">
        <v>246</v>
      </c>
      <c r="B40" s="17" t="s">
        <v>247</v>
      </c>
      <c r="C40" s="199">
        <v>55</v>
      </c>
      <c r="D40" t="s">
        <v>93</v>
      </c>
      <c r="E40"/>
      <c r="I40" s="248">
        <f>(K40-K42)/(K41-K42)*(I41-I42)+I42</f>
        <v>72.945454545454538</v>
      </c>
      <c r="J40" s="253">
        <f t="shared" ref="J40:J45" si="34">(I40*$Q$31*$R$44+$Q$44)/$Q$31</f>
        <v>88.255918890989349</v>
      </c>
      <c r="K40" s="242">
        <v>0</v>
      </c>
      <c r="L40" s="213"/>
      <c r="M40" s="216"/>
      <c r="P40" s="226" t="s">
        <v>296</v>
      </c>
      <c r="Q40" s="58"/>
      <c r="R40" s="58"/>
      <c r="S40" s="58"/>
      <c r="T40" s="25"/>
      <c r="AI40" s="5"/>
    </row>
    <row r="41" spans="1:50" ht="15" thickBot="1" x14ac:dyDescent="0.35">
      <c r="B41" s="21" t="s">
        <v>248</v>
      </c>
      <c r="C41" s="200">
        <v>18</v>
      </c>
      <c r="D41" t="s">
        <v>93</v>
      </c>
      <c r="E41"/>
      <c r="I41" s="241">
        <v>62</v>
      </c>
      <c r="J41" s="253">
        <f t="shared" si="34"/>
        <v>77.443574245031641</v>
      </c>
      <c r="K41" s="243">
        <v>4.2999999999999997E-2</v>
      </c>
      <c r="L41" s="249"/>
      <c r="M41" s="250"/>
      <c r="P41" s="65" t="s">
        <v>121</v>
      </c>
      <c r="Q41" s="205">
        <f>INDEX(LINEST($Q$4:$Q$14,$E$4:$E$14^{1,2},FALSE,FALSE),3)</f>
        <v>0</v>
      </c>
      <c r="R41" s="67">
        <f>INDEX(LINEST($Q$4:$Q$14,$E$4:$E$14^{1,2},FALSE,FALSE),2)</f>
        <v>12801.042263485957</v>
      </c>
      <c r="S41" s="67">
        <f>INDEX(LINEST($Q$4:$Q$14,$E$4:$E$14^{1,2},FALSE,FALSE),1)</f>
        <v>28.622970706602811</v>
      </c>
      <c r="T41" s="31" t="s">
        <v>267</v>
      </c>
      <c r="AI41" s="5"/>
    </row>
    <row r="42" spans="1:50" ht="15" thickBot="1" x14ac:dyDescent="0.35">
      <c r="B42" s="30"/>
      <c r="C42" s="201"/>
      <c r="D42"/>
      <c r="E42"/>
      <c r="H42" s="10"/>
      <c r="I42" s="241">
        <v>48</v>
      </c>
      <c r="J42" s="253">
        <f t="shared" si="34"/>
        <v>63.613831093225244</v>
      </c>
      <c r="K42" s="243">
        <v>9.8000000000000004E-2</v>
      </c>
      <c r="L42" s="251">
        <f>$Q$36/K42</f>
        <v>3.8190630106935023E-7</v>
      </c>
      <c r="M42" s="252">
        <f>-L42/$Q$35</f>
        <v>-5.1771218172961117E-7</v>
      </c>
      <c r="N42" s="265" t="s">
        <v>292</v>
      </c>
      <c r="P42" s="65" t="s">
        <v>21</v>
      </c>
      <c r="Q42" s="205">
        <f>INDEX(LINEST($P$4:$P$14,$M$4:$M$14),2)</f>
        <v>-31258.416201381708</v>
      </c>
      <c r="R42" s="67">
        <f>INDEX(LINEST($P$4:$P$14,$M$4:$M$14),1)</f>
        <v>14179.966402419159</v>
      </c>
      <c r="S42" s="30"/>
      <c r="T42" s="31" t="s">
        <v>267</v>
      </c>
      <c r="AI42" s="5"/>
      <c r="AW42" s="151"/>
      <c r="AX42" s="164"/>
    </row>
    <row r="43" spans="1:50" ht="15" thickBot="1" x14ac:dyDescent="0.35">
      <c r="A43" s="10" t="s">
        <v>249</v>
      </c>
      <c r="B43" s="197" t="s">
        <v>250</v>
      </c>
      <c r="C43" s="202">
        <v>1.2250000000000001</v>
      </c>
      <c r="D43" t="s">
        <v>161</v>
      </c>
      <c r="E43" t="s">
        <v>169</v>
      </c>
      <c r="G43" s="6"/>
      <c r="I43" s="241">
        <v>25</v>
      </c>
      <c r="J43" s="253">
        <f t="shared" si="34"/>
        <v>40.893538772400433</v>
      </c>
      <c r="K43" s="243">
        <v>0.28899999999999998</v>
      </c>
      <c r="L43" s="61"/>
      <c r="M43" s="250"/>
      <c r="P43" s="65" t="s">
        <v>122</v>
      </c>
      <c r="Q43" s="205">
        <f>INDEX(LINEST($Q$4:$Q$14,$P$4:$P$14),2)</f>
        <v>-7440.2193965063307</v>
      </c>
      <c r="R43" s="69">
        <f>INDEX(LINEST($Q$4:$Q$14,$P$4:$P$14),1)</f>
        <v>1.0079786476219734</v>
      </c>
      <c r="S43" s="30"/>
      <c r="T43" s="31" t="s">
        <v>267</v>
      </c>
      <c r="AI43" s="5"/>
    </row>
    <row r="44" spans="1:50" ht="15" thickBot="1" x14ac:dyDescent="0.35">
      <c r="C44" s="198"/>
      <c r="D44"/>
      <c r="E44"/>
      <c r="G44" s="6"/>
      <c r="I44" s="241">
        <v>16</v>
      </c>
      <c r="J44" s="253">
        <f t="shared" si="34"/>
        <v>32.002989603382034</v>
      </c>
      <c r="K44" s="243">
        <v>0.436</v>
      </c>
      <c r="L44" s="61"/>
      <c r="M44" s="250"/>
      <c r="P44" s="65" t="s">
        <v>123</v>
      </c>
      <c r="Q44" s="205">
        <f>INDEX(LINEST($P$4:$P$14,$Q$4:$Q$14),2)</f>
        <v>7463.8397299785684</v>
      </c>
      <c r="R44" s="69">
        <f>INDEX(LINEST($P$4:$P$14,$Q$4:$Q$14),1)</f>
        <v>0.9878387965576001</v>
      </c>
      <c r="S44" s="30"/>
      <c r="T44" s="31" t="s">
        <v>267</v>
      </c>
      <c r="AI44" s="5"/>
    </row>
    <row r="45" spans="1:50" ht="15" thickBot="1" x14ac:dyDescent="0.35">
      <c r="A45" s="188" t="s">
        <v>251</v>
      </c>
      <c r="B45" s="193" t="s">
        <v>252</v>
      </c>
      <c r="C45" s="199">
        <v>0</v>
      </c>
      <c r="D45" s="30" t="s">
        <v>258</v>
      </c>
      <c r="E45"/>
      <c r="F45" s="6"/>
      <c r="I45" s="254">
        <f>(K45-K43)/(K44-K43)*(I44-I43)+I43</f>
        <v>12.081632653061224</v>
      </c>
      <c r="J45" s="257">
        <f t="shared" si="34"/>
        <v>28.132274318911438</v>
      </c>
      <c r="K45" s="246">
        <v>0.5</v>
      </c>
      <c r="L45" s="255"/>
      <c r="M45" s="256"/>
      <c r="P45" s="65" t="s">
        <v>180</v>
      </c>
      <c r="Q45" s="206">
        <f>AG9</f>
        <v>-0.97530026020193061</v>
      </c>
      <c r="R45" s="30"/>
      <c r="S45" s="30"/>
      <c r="T45" s="31" t="s">
        <v>261</v>
      </c>
      <c r="U45" s="5"/>
      <c r="AI45" s="5"/>
      <c r="AJ45" s="5"/>
      <c r="AK45" s="151"/>
    </row>
    <row r="46" spans="1:50" x14ac:dyDescent="0.3">
      <c r="A46" s="30"/>
      <c r="B46" s="57" t="s">
        <v>253</v>
      </c>
      <c r="C46" s="203">
        <v>5</v>
      </c>
      <c r="D46" s="45" t="s">
        <v>258</v>
      </c>
      <c r="E46"/>
      <c r="F46" s="6"/>
      <c r="P46" s="65" t="s">
        <v>182</v>
      </c>
      <c r="Q46" s="207">
        <f>AF9</f>
        <v>3.1300676739119901</v>
      </c>
      <c r="R46" s="30"/>
      <c r="S46" s="30"/>
      <c r="T46" s="31" t="s">
        <v>261</v>
      </c>
      <c r="AI46" s="5"/>
      <c r="AJ46" s="5"/>
      <c r="AK46" s="151"/>
      <c r="AX46" s="164"/>
    </row>
    <row r="47" spans="1:50" ht="15" thickBot="1" x14ac:dyDescent="0.35">
      <c r="A47" s="188"/>
      <c r="B47" s="57" t="s">
        <v>252</v>
      </c>
      <c r="C47" s="203">
        <v>0</v>
      </c>
      <c r="D47" s="45" t="s">
        <v>254</v>
      </c>
      <c r="E47"/>
      <c r="H47" s="6"/>
      <c r="I47" s="6"/>
      <c r="J47" s="6"/>
      <c r="K47" s="9"/>
      <c r="L47" s="6"/>
      <c r="M47" s="6"/>
      <c r="N47" s="10"/>
      <c r="O47" s="10"/>
      <c r="P47" s="218" t="s">
        <v>211</v>
      </c>
      <c r="Q47" s="219">
        <v>4</v>
      </c>
      <c r="R47" s="32"/>
      <c r="S47" s="32"/>
      <c r="T47" s="33" t="s">
        <v>263</v>
      </c>
      <c r="W47" s="45"/>
      <c r="X47" s="195"/>
      <c r="Y47" s="45"/>
      <c r="AI47" s="5"/>
      <c r="AJ47" s="5"/>
      <c r="AK47" s="151"/>
    </row>
    <row r="48" spans="1:50" ht="15" thickBot="1" x14ac:dyDescent="0.35">
      <c r="A48" s="188"/>
      <c r="B48" s="131" t="s">
        <v>253</v>
      </c>
      <c r="C48" s="200">
        <v>180</v>
      </c>
      <c r="D48" s="45" t="s">
        <v>254</v>
      </c>
      <c r="E48"/>
      <c r="H48" s="6"/>
      <c r="I48" s="212" t="s">
        <v>92</v>
      </c>
      <c r="J48" s="211">
        <f>INDEX(LINEST($Y$3:$Y$14,$P$3:$P$14^{1,2}),3)</f>
        <v>-2.3948237735028164E-3</v>
      </c>
      <c r="K48" s="180">
        <f>INDEX(LINEST($Y$3:$Y$14,$P$3:$P$14^{1,2}),2)</f>
        <v>1.7406447515262797E-7</v>
      </c>
      <c r="L48" s="180">
        <f>INDEX(LINEST($Y$3:$Y$14,$P$3:$P$14^{1,2}),1)</f>
        <v>9.1158202135740588E-12</v>
      </c>
      <c r="M48" s="44" t="s">
        <v>268</v>
      </c>
      <c r="N48" s="10"/>
      <c r="O48" s="10"/>
      <c r="U48" s="10"/>
      <c r="V48" s="3"/>
      <c r="W48" s="45"/>
      <c r="X48" s="61"/>
      <c r="Y48" s="45"/>
      <c r="AX48" s="164"/>
    </row>
    <row r="49" spans="1:45" ht="15" thickBot="1" x14ac:dyDescent="0.35">
      <c r="Q49" s="61"/>
      <c r="R49" s="213"/>
      <c r="T49" s="213"/>
      <c r="U49" s="188"/>
      <c r="V49" s="30"/>
    </row>
    <row r="50" spans="1:45" ht="15" thickBot="1" x14ac:dyDescent="0.35">
      <c r="A50" s="3" t="s">
        <v>244</v>
      </c>
      <c r="B50" s="209">
        <v>1.25</v>
      </c>
      <c r="C50" s="45" t="s">
        <v>245</v>
      </c>
      <c r="D50" s="5"/>
      <c r="E50" s="192">
        <f>C31</f>
        <v>240</v>
      </c>
      <c r="F50" s="192" t="s">
        <v>156</v>
      </c>
      <c r="I50" s="176" t="s">
        <v>284</v>
      </c>
      <c r="M50" s="237" t="s">
        <v>283</v>
      </c>
      <c r="N50" s="142"/>
      <c r="Q50" s="61"/>
      <c r="R50" s="213"/>
      <c r="T50" s="213"/>
      <c r="U50" s="188"/>
      <c r="V50" s="30"/>
      <c r="W50" s="194"/>
      <c r="X50" s="45"/>
      <c r="Y50" s="45"/>
    </row>
    <row r="51" spans="1:45" x14ac:dyDescent="0.3">
      <c r="I51" s="238" t="s">
        <v>278</v>
      </c>
      <c r="J51" s="236" t="s">
        <v>100</v>
      </c>
      <c r="K51" s="239" t="s">
        <v>279</v>
      </c>
      <c r="L51" s="239" t="s">
        <v>280</v>
      </c>
      <c r="M51" s="239" t="s">
        <v>281</v>
      </c>
      <c r="N51" s="240" t="s">
        <v>282</v>
      </c>
      <c r="P51" s="235" t="s">
        <v>287</v>
      </c>
      <c r="Q51" s="260">
        <v>0</v>
      </c>
      <c r="R51" s="258">
        <f ca="1">J56</f>
        <v>21.632653061224492</v>
      </c>
      <c r="S51" s="258">
        <f ca="1">J55</f>
        <v>37.523560209424083</v>
      </c>
      <c r="T51" s="258">
        <f ca="1">J54</f>
        <v>51.309090909090905</v>
      </c>
      <c r="U51" s="259">
        <f ca="1">J53</f>
        <v>67.854545454545445</v>
      </c>
      <c r="V51" s="261">
        <v>80</v>
      </c>
      <c r="W51" s="45"/>
      <c r="X51" s="45"/>
      <c r="Y51" s="45"/>
    </row>
    <row r="52" spans="1:45" x14ac:dyDescent="0.3">
      <c r="I52" s="241">
        <v>0</v>
      </c>
      <c r="J52" s="253">
        <f t="shared" ref="J52:J57" ca="1" si="35">FORECAST(I52,OFFSET(MeasNt,MATCH(I52,MeasTauT,1)-1,0,2),OFFSET(MeasTauT,MATCH(I52,MeasTauT,1)-1,0,2))</f>
        <v>72.945454545454538</v>
      </c>
      <c r="K52" s="58">
        <v>0.2</v>
      </c>
      <c r="L52" s="58">
        <v>4.4000000000000004</v>
      </c>
      <c r="M52" s="58">
        <v>0.09</v>
      </c>
      <c r="N52" s="25">
        <v>5</v>
      </c>
      <c r="P52" s="273" t="s">
        <v>279</v>
      </c>
      <c r="Q52" s="274">
        <f>K57</f>
        <v>0.47499999999999998</v>
      </c>
      <c r="R52" s="274">
        <f>K56</f>
        <v>0.47499999999999998</v>
      </c>
      <c r="S52" s="274">
        <f>K55</f>
        <v>0.32500000000000001</v>
      </c>
      <c r="T52" s="274">
        <f>K54</f>
        <v>0.22500000000000001</v>
      </c>
      <c r="U52" s="275">
        <f>K53</f>
        <v>0.2</v>
      </c>
      <c r="V52" s="276">
        <f>K52</f>
        <v>0.2</v>
      </c>
      <c r="W52" s="45" t="s">
        <v>288</v>
      </c>
      <c r="X52" s="45"/>
      <c r="Y52" s="45"/>
      <c r="AJ52" s="104"/>
      <c r="AR52" s="3"/>
    </row>
    <row r="53" spans="1:45" x14ac:dyDescent="0.3">
      <c r="I53" s="241">
        <v>0.02</v>
      </c>
      <c r="J53" s="253">
        <f t="shared" ca="1" si="35"/>
        <v>67.854545454545445</v>
      </c>
      <c r="K53" s="58">
        <v>0.2</v>
      </c>
      <c r="L53" s="58">
        <v>3.75</v>
      </c>
      <c r="M53" s="58">
        <v>0.09</v>
      </c>
      <c r="N53" s="25">
        <v>5</v>
      </c>
      <c r="P53" s="273" t="s">
        <v>280</v>
      </c>
      <c r="Q53" s="277">
        <f>L57</f>
        <v>2.4</v>
      </c>
      <c r="R53" s="277">
        <f>L56</f>
        <v>2.4</v>
      </c>
      <c r="S53" s="277">
        <f>L55</f>
        <v>2.7</v>
      </c>
      <c r="T53" s="277">
        <f>L54</f>
        <v>3.2</v>
      </c>
      <c r="U53" s="278">
        <f>L53</f>
        <v>3.75</v>
      </c>
      <c r="V53" s="279">
        <f>L52</f>
        <v>4.4000000000000004</v>
      </c>
      <c r="W53" s="45"/>
      <c r="X53" s="45"/>
      <c r="Y53" s="45"/>
      <c r="AS53" s="3"/>
    </row>
    <row r="54" spans="1:45" x14ac:dyDescent="0.3">
      <c r="I54" s="241">
        <v>8.5000000000000006E-2</v>
      </c>
      <c r="J54" s="253">
        <f t="shared" ca="1" si="35"/>
        <v>51.309090909090905</v>
      </c>
      <c r="K54" s="58">
        <v>0.22500000000000001</v>
      </c>
      <c r="L54" s="58">
        <v>3.2</v>
      </c>
      <c r="M54" s="243">
        <v>0.125</v>
      </c>
      <c r="N54" s="244">
        <v>4.05</v>
      </c>
      <c r="P54" s="273" t="s">
        <v>285</v>
      </c>
      <c r="Q54" s="280">
        <v>0.15</v>
      </c>
      <c r="R54" s="280"/>
      <c r="S54" s="280"/>
      <c r="T54" s="280"/>
      <c r="U54" s="281"/>
      <c r="V54" s="282"/>
      <c r="W54" s="45"/>
      <c r="X54" s="45"/>
      <c r="Y54" s="45"/>
    </row>
    <row r="55" spans="1:45" x14ac:dyDescent="0.3">
      <c r="I55" s="241">
        <v>0.185</v>
      </c>
      <c r="J55" s="253">
        <f t="shared" ca="1" si="35"/>
        <v>37.523560209424083</v>
      </c>
      <c r="K55" s="58">
        <v>0.32500000000000001</v>
      </c>
      <c r="L55" s="58">
        <v>2.7</v>
      </c>
      <c r="M55" s="58">
        <v>0.24</v>
      </c>
      <c r="N55" s="25">
        <v>3.75</v>
      </c>
      <c r="P55" s="273" t="s">
        <v>286</v>
      </c>
      <c r="Q55" s="280">
        <v>0.03</v>
      </c>
      <c r="R55" s="280"/>
      <c r="S55" s="280"/>
      <c r="T55" s="280"/>
      <c r="U55" s="281"/>
      <c r="V55" s="282"/>
      <c r="W55" s="45"/>
      <c r="X55" s="196"/>
      <c r="Y55" s="45"/>
    </row>
    <row r="56" spans="1:45" x14ac:dyDescent="0.3">
      <c r="I56" s="241">
        <v>0.34399999999999997</v>
      </c>
      <c r="J56" s="253">
        <f t="shared" ca="1" si="35"/>
        <v>21.632653061224492</v>
      </c>
      <c r="K56" s="58">
        <v>0.47499999999999998</v>
      </c>
      <c r="L56" s="58">
        <v>2.4</v>
      </c>
      <c r="M56" s="58">
        <v>0.42</v>
      </c>
      <c r="N56" s="25">
        <v>3.6</v>
      </c>
      <c r="P56" s="273" t="s">
        <v>281</v>
      </c>
      <c r="Q56" s="274">
        <f>M57</f>
        <v>0.42</v>
      </c>
      <c r="R56" s="274">
        <f>M56</f>
        <v>0.42</v>
      </c>
      <c r="S56" s="274">
        <f>M55</f>
        <v>0.24</v>
      </c>
      <c r="T56" s="274">
        <f>M54</f>
        <v>0.125</v>
      </c>
      <c r="U56" s="275">
        <f>M53</f>
        <v>0.09</v>
      </c>
      <c r="V56" s="276">
        <f>M52</f>
        <v>0.09</v>
      </c>
      <c r="W56" s="45" t="s">
        <v>289</v>
      </c>
      <c r="X56" s="196"/>
      <c r="Y56" s="45"/>
    </row>
    <row r="57" spans="1:45" ht="15" thickBot="1" x14ac:dyDescent="0.35">
      <c r="I57" s="245">
        <v>0.5</v>
      </c>
      <c r="J57" s="257">
        <f t="shared" ca="1" si="35"/>
        <v>12.081632653061224</v>
      </c>
      <c r="K57" s="247">
        <v>0.47499999999999998</v>
      </c>
      <c r="L57" s="247">
        <v>2.4</v>
      </c>
      <c r="M57" s="247">
        <v>0.42</v>
      </c>
      <c r="N57" s="27">
        <v>3.6</v>
      </c>
      <c r="P57" s="283" t="s">
        <v>282</v>
      </c>
      <c r="Q57" s="284">
        <f>N57</f>
        <v>3.6</v>
      </c>
      <c r="R57" s="284">
        <f>N56</f>
        <v>3.6</v>
      </c>
      <c r="S57" s="284">
        <f>N55</f>
        <v>3.75</v>
      </c>
      <c r="T57" s="284">
        <f>N54</f>
        <v>4.05</v>
      </c>
      <c r="U57" s="285">
        <f>N53</f>
        <v>5</v>
      </c>
      <c r="V57" s="286">
        <f>N52</f>
        <v>5</v>
      </c>
      <c r="W57" s="45"/>
      <c r="X57" s="196"/>
      <c r="Y57" s="45"/>
    </row>
    <row r="58" spans="1:45" x14ac:dyDescent="0.3">
      <c r="V58" s="45"/>
      <c r="W58" s="45"/>
      <c r="X58" s="196"/>
      <c r="Y58" s="45"/>
    </row>
    <row r="59" spans="1:45" x14ac:dyDescent="0.3">
      <c r="W59" s="45"/>
      <c r="X59" s="196"/>
      <c r="Y59" s="45"/>
    </row>
    <row r="60" spans="1:45" x14ac:dyDescent="0.3">
      <c r="W60" s="45"/>
      <c r="X60" s="149"/>
      <c r="Y60" s="45"/>
    </row>
    <row r="61" spans="1:45" x14ac:dyDescent="0.3">
      <c r="W61" s="45"/>
      <c r="X61" s="149"/>
      <c r="Y61" s="45"/>
    </row>
    <row r="62" spans="1:45" x14ac:dyDescent="0.3">
      <c r="W62" s="45"/>
      <c r="X62" s="149"/>
      <c r="Y62" s="45"/>
    </row>
    <row r="63" spans="1:45" x14ac:dyDescent="0.3">
      <c r="H63" s="176"/>
    </row>
    <row r="65" spans="1:36" x14ac:dyDescent="0.3">
      <c r="V65" s="45"/>
      <c r="W65" s="45"/>
      <c r="X65" s="45"/>
      <c r="Y65" s="45"/>
      <c r="Z65" s="45"/>
      <c r="AA65" s="45"/>
      <c r="AB65" s="45"/>
      <c r="AC65" s="45"/>
      <c r="AD65" s="45"/>
      <c r="AG65" s="45"/>
      <c r="AH65" s="149"/>
    </row>
    <row r="66" spans="1:36" x14ac:dyDescent="0.3">
      <c r="V66" s="45"/>
      <c r="W66" s="45"/>
      <c r="X66" s="45"/>
      <c r="Y66" s="45"/>
      <c r="Z66" s="45"/>
      <c r="AA66" s="45"/>
      <c r="AB66" s="45"/>
      <c r="AC66" s="45"/>
      <c r="AD66" s="45"/>
      <c r="AG66" s="45"/>
      <c r="AH66" s="149"/>
    </row>
    <row r="67" spans="1:36" x14ac:dyDescent="0.3">
      <c r="V67" s="45"/>
      <c r="W67" s="45"/>
      <c r="X67" s="45"/>
      <c r="Y67" s="45"/>
      <c r="Z67" s="45"/>
      <c r="AA67" s="45"/>
      <c r="AB67" s="45"/>
      <c r="AC67" s="45"/>
      <c r="AD67" s="45"/>
      <c r="AG67" s="45"/>
      <c r="AH67" s="149"/>
    </row>
    <row r="68" spans="1:36" x14ac:dyDescent="0.3">
      <c r="V68" s="45"/>
      <c r="W68" s="45"/>
      <c r="X68" s="45"/>
      <c r="Y68" s="45"/>
      <c r="Z68" s="45"/>
      <c r="AA68" s="45"/>
      <c r="AB68" s="45"/>
      <c r="AC68" s="45"/>
      <c r="AD68" s="45"/>
    </row>
    <row r="69" spans="1:36" x14ac:dyDescent="0.3">
      <c r="A69" s="45"/>
      <c r="B69" s="45"/>
      <c r="C69" s="45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</row>
    <row r="70" spans="1:36" x14ac:dyDescent="0.3">
      <c r="A70" s="45"/>
      <c r="B70" s="45"/>
      <c r="C70" s="45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</row>
    <row r="71" spans="1:36" x14ac:dyDescent="0.3">
      <c r="A71" s="45"/>
      <c r="B71" s="45"/>
      <c r="C71" s="45"/>
      <c r="D71" s="61"/>
      <c r="E71" s="61"/>
      <c r="F71" s="61"/>
      <c r="G71" s="61"/>
      <c r="H71" s="61"/>
      <c r="I71" s="190"/>
      <c r="J71" s="61"/>
      <c r="K71" s="187"/>
      <c r="L71" s="61"/>
      <c r="M71" s="61"/>
      <c r="N71" s="188"/>
      <c r="O71" s="188"/>
      <c r="P71" s="188"/>
      <c r="Q71" s="188"/>
      <c r="R71" s="188"/>
      <c r="S71" s="188"/>
      <c r="T71" s="188"/>
      <c r="U71" s="189"/>
      <c r="V71" s="189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</row>
    <row r="72" spans="1:36" x14ac:dyDescent="0.3">
      <c r="A72" s="45"/>
      <c r="B72" s="45"/>
      <c r="C72" s="45"/>
      <c r="D72" s="61"/>
      <c r="E72" s="61"/>
      <c r="F72" s="61"/>
      <c r="G72" s="61"/>
      <c r="H72" s="61"/>
      <c r="I72" s="190"/>
      <c r="J72" s="61"/>
      <c r="K72" s="187"/>
      <c r="L72" s="61"/>
      <c r="M72" s="61"/>
      <c r="N72" s="188"/>
      <c r="O72" s="188"/>
      <c r="P72" s="188"/>
      <c r="Q72" s="188"/>
      <c r="R72" s="188"/>
      <c r="S72" s="188"/>
      <c r="T72" s="188"/>
      <c r="U72" s="189"/>
      <c r="V72" s="189"/>
      <c r="W72" s="104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</row>
    <row r="73" spans="1:36" x14ac:dyDescent="0.3">
      <c r="A73" s="45"/>
      <c r="B73" s="45"/>
      <c r="C73" s="45"/>
      <c r="D73" s="61"/>
      <c r="E73" s="61"/>
      <c r="F73" s="61"/>
      <c r="G73" s="61"/>
      <c r="H73" s="61"/>
      <c r="I73" s="190"/>
      <c r="J73" s="61"/>
      <c r="K73" s="187"/>
      <c r="L73" s="61"/>
      <c r="M73" s="61"/>
      <c r="N73" s="188"/>
      <c r="O73" s="188"/>
      <c r="P73" s="188"/>
      <c r="Q73" s="188"/>
      <c r="R73" s="188"/>
      <c r="S73" s="188"/>
      <c r="T73" s="188"/>
      <c r="U73" s="189"/>
      <c r="V73" s="189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</row>
    <row r="74" spans="1:36" x14ac:dyDescent="0.3">
      <c r="A74" s="45"/>
      <c r="B74" s="45"/>
      <c r="C74" s="45"/>
      <c r="D74" s="61"/>
      <c r="E74" s="61"/>
      <c r="F74" s="61"/>
      <c r="G74" s="61"/>
      <c r="H74" s="61"/>
      <c r="I74" s="190"/>
      <c r="J74" s="61"/>
      <c r="K74" s="187"/>
      <c r="L74" s="61"/>
      <c r="M74" s="61"/>
      <c r="N74" s="188"/>
      <c r="O74" s="188"/>
      <c r="P74" s="188"/>
      <c r="Q74" s="188"/>
      <c r="R74" s="188"/>
      <c r="S74" s="188"/>
      <c r="T74" s="188"/>
      <c r="U74" s="189"/>
      <c r="V74" s="189"/>
      <c r="W74" s="45"/>
      <c r="X74" s="45"/>
      <c r="Y74" s="45"/>
      <c r="Z74" s="45"/>
      <c r="AA74" s="149"/>
      <c r="AB74" s="45"/>
      <c r="AC74" s="45"/>
      <c r="AD74" s="45"/>
      <c r="AE74" s="45"/>
      <c r="AF74" s="45"/>
      <c r="AG74" s="45"/>
      <c r="AH74" s="45"/>
      <c r="AI74" s="45"/>
      <c r="AJ74" s="45"/>
    </row>
    <row r="75" spans="1:36" x14ac:dyDescent="0.3">
      <c r="A75" s="45"/>
      <c r="B75" s="45"/>
      <c r="C75" s="45"/>
      <c r="D75" s="61"/>
      <c r="E75" s="61"/>
      <c r="F75" s="61"/>
      <c r="G75" s="61"/>
      <c r="H75" s="61"/>
      <c r="I75" s="190"/>
      <c r="J75" s="61"/>
      <c r="K75" s="187"/>
      <c r="L75" s="61"/>
      <c r="M75" s="61"/>
      <c r="N75" s="188"/>
      <c r="O75" s="188"/>
      <c r="P75" s="188"/>
      <c r="Q75" s="188"/>
      <c r="R75" s="188"/>
      <c r="S75" s="188"/>
      <c r="T75" s="188"/>
      <c r="U75" s="189"/>
      <c r="V75" s="189"/>
      <c r="W75" s="45"/>
      <c r="X75" s="45"/>
      <c r="Y75" s="45"/>
      <c r="Z75" s="45"/>
      <c r="AA75" s="149"/>
      <c r="AB75" s="45"/>
      <c r="AC75" s="45"/>
      <c r="AD75" s="45"/>
      <c r="AE75" s="45"/>
      <c r="AF75" s="45"/>
      <c r="AG75" s="45"/>
      <c r="AH75" s="45"/>
      <c r="AI75" s="45"/>
      <c r="AJ75" s="45"/>
    </row>
    <row r="76" spans="1:36" x14ac:dyDescent="0.3">
      <c r="A76" s="45"/>
      <c r="B76" s="45"/>
      <c r="C76" s="45"/>
      <c r="D76" s="61"/>
      <c r="E76" s="61"/>
      <c r="F76" s="61"/>
      <c r="G76" s="61"/>
      <c r="H76" s="61"/>
      <c r="I76" s="190"/>
      <c r="J76" s="61"/>
      <c r="K76" s="187"/>
      <c r="L76" s="61"/>
      <c r="M76" s="61"/>
      <c r="N76" s="188"/>
      <c r="O76" s="188"/>
      <c r="P76" s="188"/>
      <c r="Q76" s="188"/>
      <c r="R76" s="188"/>
      <c r="S76" s="188"/>
      <c r="T76" s="188"/>
      <c r="U76" s="189"/>
      <c r="V76" s="189"/>
      <c r="W76" s="45"/>
      <c r="X76" s="45"/>
      <c r="Y76" s="45"/>
      <c r="Z76" s="45"/>
      <c r="AA76" s="149"/>
      <c r="AB76" s="45"/>
      <c r="AC76" s="45"/>
      <c r="AD76" s="45"/>
      <c r="AE76" s="45"/>
      <c r="AF76" s="45"/>
      <c r="AG76" s="45"/>
      <c r="AH76" s="45"/>
      <c r="AI76" s="45"/>
      <c r="AJ76" s="45"/>
    </row>
    <row r="77" spans="1:36" x14ac:dyDescent="0.3">
      <c r="A77" s="45"/>
      <c r="B77" s="45"/>
      <c r="C77" s="45"/>
      <c r="D77" s="61"/>
      <c r="E77" s="61"/>
      <c r="F77" s="61"/>
      <c r="G77" s="61"/>
      <c r="H77" s="61"/>
      <c r="I77" s="61"/>
      <c r="J77" s="61"/>
      <c r="K77" s="187"/>
      <c r="L77" s="61"/>
      <c r="M77" s="61"/>
      <c r="N77" s="188"/>
      <c r="O77" s="188"/>
      <c r="P77" s="188"/>
      <c r="Q77" s="188"/>
      <c r="R77" s="188"/>
      <c r="S77" s="188"/>
      <c r="T77" s="188"/>
      <c r="U77" s="189"/>
      <c r="V77" s="189"/>
      <c r="W77" s="45"/>
      <c r="X77" s="186"/>
      <c r="Y77" s="186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</row>
    <row r="78" spans="1:36" x14ac:dyDescent="0.3">
      <c r="V78" s="45"/>
      <c r="W78" s="45"/>
      <c r="X78" s="45"/>
      <c r="Y78" s="45"/>
      <c r="Z78" s="45"/>
      <c r="AA78" s="45"/>
      <c r="AB78" s="45"/>
      <c r="AC78" s="45"/>
      <c r="AD78" s="45"/>
    </row>
    <row r="93" spans="1:36" x14ac:dyDescent="0.3">
      <c r="A93" s="45"/>
      <c r="B93" s="45"/>
      <c r="C93" s="45"/>
      <c r="D93" s="61"/>
      <c r="E93" s="61"/>
      <c r="F93" s="61"/>
      <c r="G93" s="61"/>
      <c r="H93" s="61"/>
      <c r="I93" s="61"/>
      <c r="J93" s="61"/>
      <c r="K93" s="187"/>
      <c r="L93" s="61"/>
      <c r="M93" s="61"/>
      <c r="N93" s="188"/>
      <c r="O93" s="188"/>
      <c r="P93" s="188"/>
      <c r="Q93" s="188"/>
      <c r="R93" s="188"/>
      <c r="S93" s="188"/>
      <c r="T93" s="188"/>
      <c r="U93" s="189"/>
      <c r="V93" s="189"/>
      <c r="W93" s="45"/>
      <c r="X93" s="186"/>
      <c r="Y93" s="186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</row>
    <row r="94" spans="1:36" x14ac:dyDescent="0.3">
      <c r="A94" s="45"/>
      <c r="B94" s="45"/>
      <c r="C94" s="45"/>
      <c r="D94" s="61"/>
      <c r="E94" s="61"/>
      <c r="F94" s="61"/>
      <c r="G94" s="61"/>
      <c r="H94" s="61"/>
      <c r="I94" s="61"/>
      <c r="J94" s="61"/>
      <c r="K94" s="187"/>
      <c r="L94" s="61"/>
      <c r="M94" s="61"/>
      <c r="N94" s="188"/>
      <c r="O94" s="188"/>
      <c r="P94" s="188"/>
      <c r="Q94" s="188"/>
      <c r="R94" s="188"/>
      <c r="S94" s="188"/>
      <c r="T94" s="188"/>
      <c r="U94" s="189"/>
      <c r="V94" s="189"/>
      <c r="W94" s="45"/>
      <c r="X94" s="186"/>
      <c r="Y94" s="186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</row>
    <row r="95" spans="1:36" x14ac:dyDescent="0.3">
      <c r="A95" s="45"/>
      <c r="B95" s="45"/>
      <c r="C95" s="45"/>
      <c r="D95" s="61"/>
      <c r="E95" s="61"/>
      <c r="F95" s="61"/>
      <c r="G95" s="61"/>
      <c r="H95" s="61"/>
      <c r="I95" s="61"/>
      <c r="J95" s="61"/>
      <c r="K95" s="187"/>
      <c r="L95" s="61"/>
      <c r="M95" s="61"/>
      <c r="N95" s="188"/>
      <c r="O95" s="188"/>
      <c r="P95" s="188"/>
      <c r="Q95" s="188"/>
      <c r="R95" s="188"/>
      <c r="S95" s="188"/>
      <c r="T95" s="188"/>
      <c r="U95" s="189"/>
      <c r="V95" s="189"/>
      <c r="W95" s="45"/>
      <c r="X95" s="186"/>
      <c r="Y95" s="186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</row>
    <row r="96" spans="1:36" x14ac:dyDescent="0.3">
      <c r="A96" s="45"/>
      <c r="B96" s="45"/>
      <c r="C96" s="45"/>
      <c r="D96" s="61"/>
      <c r="E96" s="61"/>
      <c r="F96" s="61"/>
      <c r="G96" s="61"/>
      <c r="H96" s="61"/>
      <c r="I96" s="61"/>
      <c r="J96" s="61"/>
      <c r="K96" s="187"/>
      <c r="L96" s="61"/>
      <c r="M96" s="61"/>
      <c r="N96" s="188"/>
      <c r="O96" s="188"/>
      <c r="P96" s="188"/>
      <c r="Q96" s="188"/>
      <c r="R96" s="188"/>
      <c r="S96" s="188"/>
      <c r="T96" s="188"/>
      <c r="U96" s="189"/>
      <c r="V96" s="189"/>
      <c r="W96" s="45"/>
      <c r="X96" s="186"/>
      <c r="Y96" s="186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</row>
    <row r="97" spans="1:36" x14ac:dyDescent="0.3">
      <c r="A97" s="45"/>
      <c r="B97" s="45"/>
      <c r="C97" s="45"/>
      <c r="D97" s="61"/>
      <c r="E97" s="61"/>
      <c r="F97" s="61"/>
      <c r="G97" s="61"/>
      <c r="H97" s="61"/>
      <c r="I97" s="61"/>
      <c r="J97" s="61"/>
      <c r="K97" s="187"/>
      <c r="L97" s="61"/>
      <c r="M97" s="61"/>
      <c r="N97" s="188"/>
      <c r="O97" s="188"/>
      <c r="P97" s="188"/>
      <c r="Q97" s="188"/>
      <c r="R97" s="188"/>
      <c r="S97" s="188"/>
      <c r="T97" s="188"/>
      <c r="U97" s="189"/>
      <c r="V97" s="189"/>
      <c r="W97" s="45"/>
      <c r="X97" s="186"/>
      <c r="Y97" s="186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</row>
    <row r="98" spans="1:36" x14ac:dyDescent="0.3">
      <c r="A98" s="45"/>
      <c r="B98" s="45"/>
      <c r="C98" s="45"/>
      <c r="D98" s="61"/>
      <c r="E98" s="61"/>
      <c r="F98" s="61"/>
      <c r="G98" s="61"/>
      <c r="H98" s="61"/>
      <c r="I98" s="61"/>
      <c r="J98" s="61"/>
      <c r="K98" s="187"/>
      <c r="L98" s="61"/>
      <c r="M98" s="61"/>
      <c r="N98" s="188"/>
      <c r="O98" s="188"/>
      <c r="P98" s="188"/>
      <c r="Q98" s="188"/>
      <c r="R98" s="188"/>
      <c r="S98" s="188"/>
      <c r="T98" s="188"/>
      <c r="U98" s="189"/>
      <c r="V98" s="189"/>
      <c r="W98" s="45"/>
      <c r="X98" s="186"/>
      <c r="Y98" s="186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</row>
    <row r="99" spans="1:36" x14ac:dyDescent="0.3">
      <c r="A99" s="45"/>
      <c r="B99" s="45"/>
      <c r="C99" s="45"/>
      <c r="D99" s="61"/>
      <c r="E99" s="61"/>
      <c r="F99" s="61"/>
      <c r="G99" s="61"/>
      <c r="H99" s="61"/>
      <c r="I99" s="61"/>
      <c r="J99" s="61"/>
      <c r="K99" s="187"/>
      <c r="L99" s="61"/>
      <c r="M99" s="61"/>
      <c r="N99" s="188"/>
      <c r="O99" s="188"/>
      <c r="P99" s="188"/>
      <c r="Q99" s="188"/>
      <c r="R99" s="188"/>
      <c r="S99" s="188"/>
      <c r="T99" s="188"/>
      <c r="U99" s="189"/>
      <c r="V99" s="189"/>
      <c r="W99" s="45"/>
      <c r="X99" s="186"/>
      <c r="Y99" s="186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</row>
    <row r="100" spans="1:36" x14ac:dyDescent="0.3">
      <c r="A100" s="45"/>
      <c r="B100" s="45"/>
      <c r="C100" s="45"/>
      <c r="D100" s="61"/>
      <c r="E100" s="61"/>
      <c r="F100" s="61"/>
      <c r="G100" s="61"/>
      <c r="H100" s="61"/>
      <c r="I100" s="61"/>
      <c r="J100" s="61"/>
      <c r="K100" s="187"/>
      <c r="L100" s="61"/>
      <c r="M100" s="61"/>
      <c r="N100" s="188"/>
      <c r="O100" s="188"/>
      <c r="P100" s="188"/>
      <c r="Q100" s="188"/>
      <c r="R100" s="188"/>
      <c r="S100" s="188"/>
      <c r="T100" s="188"/>
      <c r="U100" s="189"/>
      <c r="V100" s="189"/>
      <c r="W100" s="45"/>
      <c r="X100" s="186"/>
      <c r="Y100" s="186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</row>
    <row r="101" spans="1:36" x14ac:dyDescent="0.3">
      <c r="A101" s="45"/>
      <c r="B101" s="45"/>
      <c r="C101" s="45"/>
      <c r="D101" s="61"/>
      <c r="E101" s="61"/>
      <c r="F101" s="61"/>
      <c r="G101" s="61"/>
      <c r="H101" s="61"/>
      <c r="I101" s="61"/>
      <c r="J101" s="61"/>
      <c r="K101" s="187"/>
      <c r="L101" s="61"/>
      <c r="M101" s="61"/>
      <c r="N101" s="188"/>
      <c r="O101" s="188"/>
      <c r="P101" s="188"/>
      <c r="Q101" s="188"/>
      <c r="R101" s="188"/>
      <c r="S101" s="188"/>
      <c r="T101" s="188"/>
      <c r="U101" s="189"/>
      <c r="V101" s="189"/>
      <c r="W101" s="45"/>
      <c r="X101" s="186"/>
      <c r="Y101" s="186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</row>
    <row r="102" spans="1:36" x14ac:dyDescent="0.3">
      <c r="A102" s="45"/>
      <c r="B102" s="45"/>
      <c r="C102" s="45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189"/>
      <c r="V102" s="189"/>
      <c r="W102" s="45"/>
      <c r="X102" s="186"/>
      <c r="Y102" s="186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</row>
    <row r="103" spans="1:36" x14ac:dyDescent="0.3">
      <c r="A103" s="45"/>
      <c r="B103" s="45"/>
      <c r="C103" s="45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189"/>
      <c r="V103" s="189"/>
      <c r="W103" s="45"/>
      <c r="X103" s="186"/>
      <c r="Y103" s="186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</row>
    <row r="104" spans="1:36" x14ac:dyDescent="0.3">
      <c r="A104" s="45"/>
      <c r="B104" s="45"/>
      <c r="C104" s="45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</row>
    <row r="105" spans="1:36" x14ac:dyDescent="0.3">
      <c r="A105" s="45"/>
      <c r="B105" s="45"/>
      <c r="C105" s="45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</row>
    <row r="106" spans="1:36" x14ac:dyDescent="0.3">
      <c r="A106" s="45"/>
      <c r="B106" s="45"/>
      <c r="C106" s="45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</row>
    <row r="107" spans="1:36" x14ac:dyDescent="0.3">
      <c r="A107" s="45"/>
      <c r="B107" s="45"/>
      <c r="C107" s="45"/>
      <c r="D107" s="61"/>
      <c r="E107" s="61"/>
      <c r="F107" s="61"/>
      <c r="G107" s="61"/>
      <c r="H107" s="61"/>
      <c r="I107" s="190"/>
      <c r="J107" s="61"/>
      <c r="K107" s="187"/>
      <c r="L107" s="61"/>
      <c r="M107" s="61"/>
      <c r="N107" s="188"/>
      <c r="O107" s="188"/>
      <c r="P107" s="188"/>
      <c r="Q107" s="188"/>
      <c r="R107" s="188"/>
      <c r="S107" s="188"/>
      <c r="T107" s="188"/>
      <c r="U107" s="189"/>
      <c r="V107" s="189"/>
      <c r="W107" s="45"/>
      <c r="X107" s="186"/>
      <c r="Y107" s="186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</row>
    <row r="108" spans="1:36" x14ac:dyDescent="0.3">
      <c r="A108" s="45"/>
      <c r="B108" s="45"/>
      <c r="C108" s="45"/>
      <c r="D108" s="61"/>
      <c r="E108" s="61"/>
      <c r="F108" s="61"/>
      <c r="G108" s="61"/>
      <c r="H108" s="61"/>
      <c r="I108" s="190"/>
      <c r="J108" s="61"/>
      <c r="K108" s="187"/>
      <c r="L108" s="61"/>
      <c r="M108" s="61"/>
      <c r="N108" s="188"/>
      <c r="O108" s="188"/>
      <c r="P108" s="188"/>
      <c r="Q108" s="188"/>
      <c r="R108" s="188"/>
      <c r="S108" s="188"/>
      <c r="T108" s="188"/>
      <c r="U108" s="189"/>
      <c r="V108" s="189"/>
      <c r="W108" s="45"/>
      <c r="X108" s="186"/>
      <c r="Y108" s="186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</row>
    <row r="109" spans="1:36" x14ac:dyDescent="0.3">
      <c r="A109" s="45"/>
      <c r="B109" s="45"/>
      <c r="C109" s="45"/>
      <c r="D109" s="61"/>
      <c r="E109" s="61"/>
      <c r="F109" s="61"/>
      <c r="G109" s="61"/>
      <c r="H109" s="61"/>
      <c r="I109" s="190"/>
      <c r="J109" s="61"/>
      <c r="K109" s="187"/>
      <c r="L109" s="61"/>
      <c r="M109" s="61"/>
      <c r="N109" s="188"/>
      <c r="O109" s="188"/>
      <c r="P109" s="188"/>
      <c r="Q109" s="188"/>
      <c r="R109" s="188"/>
      <c r="S109" s="188"/>
      <c r="T109" s="188"/>
      <c r="U109" s="189"/>
      <c r="V109" s="189"/>
      <c r="W109" s="45"/>
      <c r="X109" s="186"/>
      <c r="Y109" s="186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</row>
    <row r="110" spans="1:36" x14ac:dyDescent="0.3">
      <c r="A110" s="45"/>
      <c r="B110" s="45"/>
      <c r="C110" s="45"/>
      <c r="D110" s="61"/>
      <c r="E110" s="61"/>
      <c r="F110" s="61"/>
      <c r="G110" s="61"/>
      <c r="H110" s="61"/>
      <c r="I110" s="61"/>
      <c r="J110" s="61"/>
      <c r="K110" s="187"/>
      <c r="L110" s="61"/>
      <c r="M110" s="61"/>
      <c r="N110" s="188"/>
      <c r="O110" s="188"/>
      <c r="P110" s="188"/>
      <c r="Q110" s="188"/>
      <c r="R110" s="188"/>
      <c r="S110" s="188"/>
      <c r="T110" s="188"/>
      <c r="U110" s="189"/>
      <c r="V110" s="189"/>
      <c r="W110" s="45"/>
      <c r="X110" s="186"/>
      <c r="Y110" s="186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</row>
    <row r="111" spans="1:36" x14ac:dyDescent="0.3">
      <c r="A111" s="45"/>
      <c r="B111" s="45"/>
      <c r="C111" s="45"/>
      <c r="D111" s="61"/>
      <c r="E111" s="61"/>
      <c r="F111" s="61"/>
      <c r="G111" s="61"/>
      <c r="H111" s="61"/>
      <c r="I111" s="61"/>
      <c r="J111" s="61"/>
      <c r="K111" s="187"/>
      <c r="L111" s="61"/>
      <c r="M111" s="61"/>
      <c r="N111" s="188"/>
      <c r="O111" s="188"/>
      <c r="P111" s="188"/>
      <c r="Q111" s="188"/>
      <c r="R111" s="188"/>
      <c r="S111" s="188"/>
      <c r="T111" s="188"/>
      <c r="U111" s="189"/>
      <c r="V111" s="189"/>
      <c r="W111" s="45"/>
      <c r="X111" s="186"/>
      <c r="Y111" s="186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</row>
    <row r="112" spans="1:36" x14ac:dyDescent="0.3">
      <c r="A112" s="45"/>
      <c r="B112" s="45"/>
      <c r="C112" s="45"/>
      <c r="D112" s="61"/>
      <c r="E112" s="61"/>
      <c r="F112" s="61"/>
      <c r="G112" s="61"/>
      <c r="H112" s="61"/>
      <c r="I112" s="61"/>
      <c r="J112" s="61"/>
      <c r="K112" s="187"/>
      <c r="L112" s="61"/>
      <c r="M112" s="61"/>
      <c r="N112" s="188"/>
      <c r="O112" s="188"/>
      <c r="P112" s="188"/>
      <c r="Q112" s="188"/>
      <c r="R112" s="188"/>
      <c r="S112" s="188"/>
      <c r="T112" s="188"/>
      <c r="U112" s="189"/>
      <c r="V112" s="189"/>
      <c r="W112" s="45"/>
      <c r="X112" s="186"/>
      <c r="Y112" s="186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</row>
    <row r="113" spans="1:36" x14ac:dyDescent="0.3">
      <c r="A113" s="45"/>
      <c r="B113" s="45"/>
      <c r="C113" s="45"/>
      <c r="D113" s="61"/>
      <c r="E113" s="61"/>
      <c r="F113" s="61"/>
      <c r="G113" s="61"/>
      <c r="H113" s="61"/>
      <c r="I113" s="61"/>
      <c r="J113" s="61"/>
      <c r="K113" s="187"/>
      <c r="L113" s="61"/>
      <c r="M113" s="61"/>
      <c r="N113" s="188"/>
      <c r="O113" s="188"/>
      <c r="P113" s="188"/>
      <c r="Q113" s="188"/>
      <c r="R113" s="188"/>
      <c r="S113" s="188"/>
      <c r="T113" s="188"/>
      <c r="U113" s="189"/>
      <c r="V113" s="189"/>
      <c r="W113" s="45"/>
      <c r="X113" s="186"/>
      <c r="Y113" s="186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</row>
    <row r="114" spans="1:36" x14ac:dyDescent="0.3">
      <c r="A114" s="45"/>
      <c r="B114" s="45"/>
      <c r="C114" s="45"/>
      <c r="D114" s="61"/>
      <c r="E114" s="61"/>
      <c r="F114" s="61"/>
      <c r="G114" s="61"/>
      <c r="H114" s="61"/>
      <c r="I114" s="61"/>
      <c r="J114" s="61"/>
      <c r="K114" s="187"/>
      <c r="L114" s="61"/>
      <c r="M114" s="61"/>
      <c r="N114" s="188"/>
      <c r="O114" s="188"/>
      <c r="P114" s="188"/>
      <c r="Q114" s="188"/>
      <c r="R114" s="188"/>
      <c r="S114" s="188"/>
      <c r="T114" s="188"/>
      <c r="U114" s="189"/>
      <c r="V114" s="189"/>
      <c r="W114" s="45"/>
      <c r="X114" s="186"/>
      <c r="Y114" s="186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</row>
    <row r="115" spans="1:36" x14ac:dyDescent="0.3">
      <c r="A115" s="45"/>
      <c r="B115" s="45"/>
      <c r="C115" s="45"/>
      <c r="D115" s="61"/>
      <c r="E115" s="61"/>
      <c r="F115" s="61"/>
      <c r="G115" s="61"/>
      <c r="H115" s="61"/>
      <c r="I115" s="61"/>
      <c r="J115" s="61"/>
      <c r="K115" s="187"/>
      <c r="L115" s="61"/>
      <c r="M115" s="61"/>
      <c r="N115" s="188"/>
      <c r="O115" s="188"/>
      <c r="P115" s="188"/>
      <c r="Q115" s="188"/>
      <c r="R115" s="188"/>
      <c r="S115" s="188"/>
      <c r="T115" s="188"/>
      <c r="U115" s="189"/>
      <c r="V115" s="189"/>
      <c r="W115" s="45"/>
      <c r="X115" s="186"/>
      <c r="Y115" s="186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</row>
    <row r="116" spans="1:36" x14ac:dyDescent="0.3">
      <c r="A116" s="45"/>
      <c r="B116" s="45"/>
      <c r="C116" s="45"/>
      <c r="D116" s="61"/>
      <c r="E116" s="61"/>
      <c r="F116" s="61"/>
      <c r="G116" s="61"/>
      <c r="H116" s="61"/>
      <c r="I116" s="61"/>
      <c r="J116" s="61"/>
      <c r="K116" s="187"/>
      <c r="L116" s="61"/>
      <c r="M116" s="61"/>
      <c r="N116" s="188"/>
      <c r="O116" s="188"/>
      <c r="P116" s="188"/>
      <c r="Q116" s="188"/>
      <c r="R116" s="188"/>
      <c r="S116" s="188"/>
      <c r="T116" s="188"/>
      <c r="U116" s="189"/>
      <c r="V116" s="189"/>
      <c r="W116" s="45"/>
      <c r="X116" s="186"/>
      <c r="Y116" s="186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</row>
    <row r="117" spans="1:36" x14ac:dyDescent="0.3">
      <c r="A117" s="45"/>
      <c r="B117" s="45"/>
      <c r="C117" s="45"/>
      <c r="D117" s="61"/>
      <c r="E117" s="61"/>
      <c r="F117" s="61"/>
      <c r="G117" s="61"/>
      <c r="H117" s="61"/>
      <c r="I117" s="61"/>
      <c r="J117" s="61"/>
      <c r="K117" s="187"/>
      <c r="L117" s="61"/>
      <c r="M117" s="61"/>
      <c r="N117" s="188"/>
      <c r="O117" s="188"/>
      <c r="P117" s="188"/>
      <c r="Q117" s="188"/>
      <c r="R117" s="188"/>
      <c r="S117" s="188"/>
      <c r="T117" s="188"/>
      <c r="U117" s="189"/>
      <c r="V117" s="189"/>
      <c r="W117" s="45"/>
      <c r="X117" s="186"/>
      <c r="Y117" s="186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</row>
    <row r="118" spans="1:36" x14ac:dyDescent="0.3">
      <c r="A118" s="45"/>
      <c r="B118" s="45"/>
      <c r="C118" s="45"/>
      <c r="D118" s="61"/>
      <c r="E118" s="61"/>
      <c r="F118" s="61"/>
      <c r="G118" s="61"/>
      <c r="H118" s="61"/>
      <c r="I118" s="61"/>
      <c r="J118" s="61"/>
      <c r="K118" s="187"/>
      <c r="L118" s="61"/>
      <c r="M118" s="61"/>
      <c r="N118" s="188"/>
      <c r="O118" s="188"/>
      <c r="P118" s="188"/>
      <c r="Q118" s="188"/>
      <c r="R118" s="188"/>
      <c r="S118" s="188"/>
      <c r="T118" s="188"/>
      <c r="U118" s="189"/>
      <c r="V118" s="189"/>
      <c r="W118" s="45"/>
      <c r="X118" s="186"/>
      <c r="Y118" s="186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</row>
    <row r="119" spans="1:36" x14ac:dyDescent="0.3">
      <c r="A119" s="45"/>
      <c r="B119" s="45"/>
      <c r="C119" s="45"/>
      <c r="D119" s="61"/>
      <c r="E119" s="61"/>
      <c r="F119" s="61"/>
      <c r="G119" s="61"/>
      <c r="H119" s="61"/>
      <c r="I119" s="61"/>
      <c r="J119" s="61"/>
      <c r="K119" s="187"/>
      <c r="L119" s="61"/>
      <c r="M119" s="61"/>
      <c r="N119" s="188"/>
      <c r="O119" s="188"/>
      <c r="P119" s="188"/>
      <c r="Q119" s="188"/>
      <c r="R119" s="188"/>
      <c r="S119" s="188"/>
      <c r="T119" s="188"/>
      <c r="U119" s="189"/>
      <c r="V119" s="189"/>
      <c r="W119" s="45"/>
      <c r="X119" s="186"/>
      <c r="Y119" s="186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</row>
    <row r="120" spans="1:36" x14ac:dyDescent="0.3">
      <c r="A120" s="45"/>
      <c r="B120" s="45"/>
      <c r="C120" s="45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189"/>
      <c r="V120" s="189"/>
      <c r="W120" s="45"/>
      <c r="X120" s="186"/>
      <c r="Y120" s="186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</row>
    <row r="121" spans="1:36" x14ac:dyDescent="0.3">
      <c r="A121" s="45"/>
      <c r="B121" s="45"/>
      <c r="C121" s="45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189"/>
      <c r="V121" s="189"/>
      <c r="W121" s="45"/>
      <c r="X121" s="186"/>
      <c r="Y121" s="186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</row>
    <row r="122" spans="1:36" x14ac:dyDescent="0.3">
      <c r="A122" s="45"/>
      <c r="B122" s="45"/>
      <c r="C122" s="45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45"/>
      <c r="V122" s="45"/>
      <c r="W122" s="45"/>
      <c r="X122" s="186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</row>
    <row r="123" spans="1:36" x14ac:dyDescent="0.3">
      <c r="A123" s="45"/>
      <c r="B123" s="45"/>
      <c r="C123" s="45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45"/>
      <c r="V123" s="45"/>
      <c r="W123" s="45"/>
      <c r="X123" s="186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</row>
    <row r="124" spans="1:36" x14ac:dyDescent="0.3">
      <c r="A124" s="45"/>
      <c r="B124" s="45"/>
      <c r="C124" s="45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</row>
    <row r="125" spans="1:36" x14ac:dyDescent="0.3">
      <c r="A125" s="45"/>
      <c r="B125" s="45"/>
      <c r="C125" s="45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08"/>
  <sheetViews>
    <sheetView tabSelected="1" topLeftCell="V1" zoomScaleNormal="100" workbookViewId="0">
      <pane ySplit="1" topLeftCell="A21" activePane="bottomLeft" state="frozen"/>
      <selection pane="bottomLeft" activeCell="X59" sqref="X59"/>
    </sheetView>
  </sheetViews>
  <sheetFormatPr defaultRowHeight="14.4" x14ac:dyDescent="0.3"/>
  <cols>
    <col min="3" max="3" width="7.109375" bestFit="1" customWidth="1"/>
    <col min="4" max="4" width="6.88671875" style="1" customWidth="1"/>
    <col min="5" max="5" width="6.44140625" style="1" customWidth="1"/>
    <col min="6" max="7" width="6.33203125" style="1" customWidth="1"/>
    <col min="8" max="8" width="9.109375" style="1" bestFit="1" customWidth="1"/>
    <col min="9" max="9" width="8.5546875" style="1" bestFit="1" customWidth="1"/>
    <col min="10" max="10" width="10" style="1" bestFit="1" customWidth="1"/>
    <col min="11" max="12" width="5.109375" style="1" customWidth="1"/>
    <col min="13" max="13" width="6.6640625" style="1" customWidth="1"/>
    <col min="14" max="14" width="7.88671875" style="1" customWidth="1"/>
    <col min="15" max="15" width="7.33203125" style="1" bestFit="1" customWidth="1"/>
    <col min="16" max="16" width="7.44140625" style="1" customWidth="1"/>
    <col min="17" max="17" width="6.33203125" style="1" customWidth="1"/>
    <col min="18" max="18" width="5.6640625" style="1" customWidth="1"/>
    <col min="19" max="19" width="8" style="1" customWidth="1"/>
    <col min="20" max="21" width="7.6640625" customWidth="1"/>
    <col min="23" max="23" width="9.88671875" bestFit="1" customWidth="1"/>
    <col min="24" max="24" width="10.6640625" customWidth="1"/>
    <col min="25" max="25" width="8.6640625" customWidth="1"/>
    <col min="26" max="26" width="9.6640625" customWidth="1"/>
    <col min="27" max="27" width="7.6640625" customWidth="1"/>
    <col min="28" max="28" width="7.88671875" customWidth="1"/>
    <col min="29" max="29" width="10" customWidth="1"/>
    <col min="30" max="30" width="10.88671875" customWidth="1"/>
    <col min="31" max="31" width="10" customWidth="1"/>
    <col min="32" max="32" width="10.6640625" customWidth="1"/>
    <col min="33" max="33" width="11.88671875" customWidth="1"/>
    <col min="34" max="35" width="11.5546875" customWidth="1"/>
    <col min="36" max="36" width="8.6640625" customWidth="1"/>
    <col min="37" max="37" width="12.5546875" bestFit="1" customWidth="1"/>
    <col min="38" max="38" width="9.6640625" customWidth="1"/>
    <col min="39" max="44" width="12.5546875" bestFit="1" customWidth="1"/>
    <col min="45" max="45" width="13.21875" bestFit="1" customWidth="1"/>
    <col min="46" max="47" width="12.5546875" bestFit="1" customWidth="1"/>
    <col min="48" max="48" width="10.33203125" customWidth="1"/>
    <col min="49" max="49" width="13.6640625" bestFit="1" customWidth="1"/>
    <col min="50" max="50" width="10.33203125" bestFit="1" customWidth="1"/>
  </cols>
  <sheetData>
    <row r="1" spans="2:50" ht="72" x14ac:dyDescent="0.3">
      <c r="B1" t="s">
        <v>39</v>
      </c>
      <c r="C1" s="74" t="s">
        <v>50</v>
      </c>
      <c r="D1" s="75" t="s">
        <v>0</v>
      </c>
      <c r="E1" s="75" t="s">
        <v>1</v>
      </c>
      <c r="F1" s="75" t="s">
        <v>10</v>
      </c>
      <c r="G1" s="75" t="s">
        <v>11</v>
      </c>
      <c r="H1" s="75" t="s">
        <v>23</v>
      </c>
      <c r="I1" s="75" t="s">
        <v>110</v>
      </c>
      <c r="J1" s="4" t="s">
        <v>12</v>
      </c>
      <c r="K1" s="4" t="s">
        <v>7</v>
      </c>
      <c r="L1" s="4" t="s">
        <v>61</v>
      </c>
      <c r="M1" s="4" t="s">
        <v>24</v>
      </c>
      <c r="N1" s="4" t="s">
        <v>115</v>
      </c>
      <c r="O1" s="4" t="s">
        <v>25</v>
      </c>
      <c r="P1" s="4" t="s">
        <v>136</v>
      </c>
      <c r="Q1" s="4" t="s">
        <v>26</v>
      </c>
      <c r="R1" s="4" t="s">
        <v>100</v>
      </c>
      <c r="S1" s="4" t="s">
        <v>7</v>
      </c>
      <c r="T1" s="4" t="str">
        <f t="shared" ref="T1:T19" si="0">J1</f>
        <v>Charger Pwr, W</v>
      </c>
      <c r="U1" s="4" t="s">
        <v>170</v>
      </c>
      <c r="V1" s="4" t="s">
        <v>137</v>
      </c>
      <c r="W1" s="4" t="s">
        <v>149</v>
      </c>
      <c r="X1" s="4" t="s">
        <v>46</v>
      </c>
      <c r="Y1" s="4" t="s">
        <v>157</v>
      </c>
      <c r="Z1" s="4" t="s">
        <v>159</v>
      </c>
      <c r="AA1" s="4" t="s">
        <v>171</v>
      </c>
      <c r="AB1" s="4" t="s">
        <v>165</v>
      </c>
      <c r="AC1" s="4" t="s">
        <v>166</v>
      </c>
      <c r="AD1" s="4" t="s">
        <v>167</v>
      </c>
      <c r="AE1" s="4" t="s">
        <v>213</v>
      </c>
      <c r="AF1" s="4" t="s">
        <v>172</v>
      </c>
      <c r="AG1" s="4" t="s">
        <v>66</v>
      </c>
      <c r="AH1" s="4" t="s">
        <v>63</v>
      </c>
      <c r="AI1" s="4" t="s">
        <v>67</v>
      </c>
      <c r="AJ1" s="4" t="s">
        <v>64</v>
      </c>
      <c r="AK1" s="4" t="s">
        <v>107</v>
      </c>
      <c r="AL1" s="4" t="s">
        <v>108</v>
      </c>
      <c r="AM1" s="4" t="s">
        <v>101</v>
      </c>
      <c r="AN1" s="4" t="s">
        <v>102</v>
      </c>
      <c r="AO1" s="4" t="s">
        <v>85</v>
      </c>
      <c r="AP1" s="4" t="s">
        <v>138</v>
      </c>
      <c r="AQ1" s="4" t="s">
        <v>84</v>
      </c>
      <c r="AR1" s="4" t="s">
        <v>81</v>
      </c>
      <c r="AS1" s="4"/>
      <c r="AT1" s="4" t="s">
        <v>105</v>
      </c>
      <c r="AU1" s="4" t="s">
        <v>185</v>
      </c>
      <c r="AW1" s="4" t="s">
        <v>82</v>
      </c>
      <c r="AX1" s="4" t="s">
        <v>83</v>
      </c>
    </row>
    <row r="2" spans="2:50" x14ac:dyDescent="0.3">
      <c r="C2" s="113">
        <f>D2/180+1</f>
        <v>1.0000055555555556</v>
      </c>
      <c r="D2" s="110">
        <v>1E-3</v>
      </c>
      <c r="E2" s="110"/>
      <c r="F2" s="110"/>
      <c r="G2" s="110"/>
      <c r="H2" s="110"/>
      <c r="I2" s="110"/>
      <c r="J2" s="4"/>
      <c r="K2" s="1">
        <f t="shared" ref="K2:K19" si="1">D2</f>
        <v>1E-3</v>
      </c>
      <c r="L2" s="1">
        <f>LN(K2)</f>
        <v>-6.9077552789821368</v>
      </c>
      <c r="M2" s="3"/>
      <c r="N2" s="4"/>
      <c r="O2" s="4">
        <v>0</v>
      </c>
      <c r="P2" s="4">
        <v>0</v>
      </c>
      <c r="Q2" s="2">
        <f t="shared" ref="Q2:Q19" si="2">O2/$X$44*100</f>
        <v>0</v>
      </c>
      <c r="R2" s="2">
        <f t="shared" ref="R2:R19" si="3">P2/$X$44*100</f>
        <v>0</v>
      </c>
      <c r="S2" s="3">
        <f t="shared" ref="S2:S19" si="4">K2</f>
        <v>1E-3</v>
      </c>
      <c r="T2" s="4">
        <f t="shared" si="0"/>
        <v>0</v>
      </c>
      <c r="U2" s="4"/>
      <c r="AC2" s="4"/>
      <c r="AD2" s="4"/>
      <c r="AE2" s="4"/>
      <c r="AG2" s="95">
        <f t="shared" ref="AG2:AG8" si="5">D2/$AE$31*$AE$26</f>
        <v>2.7777777777777779E-5</v>
      </c>
      <c r="AH2" s="95">
        <f t="shared" ref="AH2:AH8" si="6">AG2/$AE$26*$AE$31</f>
        <v>1E-3</v>
      </c>
      <c r="AI2" s="96">
        <f t="shared" ref="AI2:AI19" si="7">MAX(($AE$34+$AF$34*LN($AH2)),0)</f>
        <v>0</v>
      </c>
      <c r="AJ2" s="96">
        <f>MAX(($AE$34+$AF$34*LN($AH2))/$AE$30,0)</f>
        <v>0</v>
      </c>
      <c r="AK2" s="96">
        <f t="shared" ref="AK2:AK19" si="8">($AE$35+$AF$35*AJ2*$AE$30)/$AE$30</f>
        <v>-11.168588941821945</v>
      </c>
      <c r="AL2" s="96">
        <f t="shared" ref="AL2:AL19" si="9">($AE$36+$AF$36*AK2*$AE$30)/$AE$30</f>
        <v>0.14432255879506548</v>
      </c>
      <c r="AN2">
        <f t="shared" ref="AN2:AN19" si="10">MAX($AE$35+$AF$35*AI2, 0)</f>
        <v>0</v>
      </c>
      <c r="AO2" s="127"/>
      <c r="AP2" s="127"/>
      <c r="AS2" s="127"/>
      <c r="AT2" s="127"/>
    </row>
    <row r="3" spans="2:50" x14ac:dyDescent="0.3">
      <c r="C3" s="113">
        <f>D3/180+1</f>
        <v>1.0559818143006103</v>
      </c>
      <c r="D3" s="111">
        <f>EXP((0-$AE$34)/$AF$34)</f>
        <v>10.076726574109877</v>
      </c>
      <c r="E3" s="109"/>
      <c r="F3" s="109">
        <v>13.82</v>
      </c>
      <c r="G3" s="109">
        <v>0.32200000000000001</v>
      </c>
      <c r="H3" s="148">
        <v>1.0000000000000001E+32</v>
      </c>
      <c r="I3" s="105">
        <v>1.0000000000000001E+32</v>
      </c>
      <c r="J3" s="2">
        <f t="shared" ref="J3:J19" si="11">F3*G3</f>
        <v>4.4500400000000004</v>
      </c>
      <c r="K3" s="1">
        <f t="shared" si="1"/>
        <v>10.076726574109877</v>
      </c>
      <c r="L3" s="1">
        <f>LN(K3)</f>
        <v>2.3102284652703093</v>
      </c>
      <c r="M3" s="3">
        <f t="shared" ref="M3:M19" si="12">1/H3/0.000001</f>
        <v>9.999999999999999E-27</v>
      </c>
      <c r="N3" s="3">
        <f t="shared" ref="N3:N19" si="13">1/I3/0.000001</f>
        <v>9.999999999999999E-27</v>
      </c>
      <c r="O3" s="3">
        <f t="shared" ref="O3:O19" si="14">M3*60/$X$33</f>
        <v>5.9999999999999995E-25</v>
      </c>
      <c r="P3" s="4">
        <v>0</v>
      </c>
      <c r="Q3" s="2">
        <f t="shared" si="2"/>
        <v>1.3020833333333332E-27</v>
      </c>
      <c r="R3" s="2">
        <f t="shared" si="3"/>
        <v>0</v>
      </c>
      <c r="S3" s="3">
        <f t="shared" si="4"/>
        <v>10.076726574109877</v>
      </c>
      <c r="T3" s="4">
        <f t="shared" si="0"/>
        <v>4.4500400000000004</v>
      </c>
      <c r="U3">
        <f t="shared" ref="U3:U19" si="15">($T3-$T$3)</f>
        <v>0</v>
      </c>
      <c r="V3">
        <f t="shared" ref="V3:V19" si="16">($T3-$T$3)*0.001341022</f>
        <v>0</v>
      </c>
      <c r="W3" s="127">
        <v>0</v>
      </c>
      <c r="X3" s="127">
        <v>0</v>
      </c>
      <c r="Y3" s="95">
        <f t="shared" ref="Y3:Y17" si="17">$AE$48*(O3/$AE$30/100)^3</f>
        <v>9.76843480821773E-87</v>
      </c>
      <c r="Z3" s="127">
        <f t="shared" ref="Z3:Z13" si="18">SQRT(Y3^3/4/$X$46/$X$47)</f>
        <v>9.469612348787209E-129</v>
      </c>
      <c r="AB3">
        <f t="shared" ref="AB3:AB19" si="19">SQRT(Y3/$AE$40/$AE$41)</f>
        <v>1.9388187636407961E-42</v>
      </c>
      <c r="AC3" s="4">
        <f t="shared" ref="AC3:AC17" si="20">AB3*1/1.6/1000*3600</f>
        <v>4.3623422181917907E-42</v>
      </c>
      <c r="AD3" s="4">
        <f t="shared" ref="AD3:AD19" si="21">P3/60*PI()*$AA$47/1000</f>
        <v>0</v>
      </c>
      <c r="AE3" s="158">
        <f>AD3/AB3</f>
        <v>0</v>
      </c>
      <c r="AG3" s="95">
        <f t="shared" si="5"/>
        <v>0.27990907150305216</v>
      </c>
      <c r="AH3" s="95">
        <f t="shared" si="6"/>
        <v>10.076726574109877</v>
      </c>
      <c r="AI3" s="96">
        <f t="shared" si="7"/>
        <v>0</v>
      </c>
      <c r="AJ3" s="96">
        <f t="shared" ref="AJ3:AJ19" si="22">MAX(($AE$34+$AF$34*LN(AH3))/$AE$30,0)</f>
        <v>0</v>
      </c>
      <c r="AK3" s="96">
        <f t="shared" si="8"/>
        <v>-11.168588941821945</v>
      </c>
      <c r="AL3" s="96">
        <f t="shared" si="9"/>
        <v>0.14432255879506548</v>
      </c>
      <c r="AN3">
        <f t="shared" si="10"/>
        <v>0</v>
      </c>
      <c r="AO3" s="127"/>
      <c r="AP3" s="127"/>
      <c r="AQ3" s="127"/>
      <c r="AS3" s="127"/>
      <c r="AT3" s="127"/>
    </row>
    <row r="4" spans="2:50" ht="15" customHeight="1" x14ac:dyDescent="0.3">
      <c r="C4" s="113">
        <f>D4/180+1</f>
        <v>1.0833333333333333</v>
      </c>
      <c r="D4" s="73">
        <v>15</v>
      </c>
      <c r="E4" s="109"/>
      <c r="F4" s="73">
        <v>13.78</v>
      </c>
      <c r="G4" s="106">
        <v>0.379</v>
      </c>
      <c r="H4" s="73">
        <v>7240</v>
      </c>
      <c r="I4" s="105">
        <v>1.0000000000000001E+32</v>
      </c>
      <c r="J4" s="2">
        <f t="shared" si="11"/>
        <v>5.22262</v>
      </c>
      <c r="K4" s="1">
        <f t="shared" si="1"/>
        <v>15</v>
      </c>
      <c r="L4" s="1">
        <f>LN(K4)</f>
        <v>2.7080502011022101</v>
      </c>
      <c r="M4" s="3">
        <f t="shared" si="12"/>
        <v>138.12154696132598</v>
      </c>
      <c r="N4" s="3">
        <f t="shared" si="13"/>
        <v>9.999999999999999E-27</v>
      </c>
      <c r="O4" s="3">
        <f t="shared" si="14"/>
        <v>8287.2928176795576</v>
      </c>
      <c r="P4" s="3">
        <f t="shared" ref="P4:P19" si="23">N4*60/$X$33</f>
        <v>5.9999999999999995E-25</v>
      </c>
      <c r="Q4" s="2">
        <f t="shared" si="2"/>
        <v>17.984576427255984</v>
      </c>
      <c r="R4" s="2">
        <f t="shared" si="3"/>
        <v>1.3020833333333332E-27</v>
      </c>
      <c r="S4" s="3">
        <f>K4</f>
        <v>15</v>
      </c>
      <c r="T4" s="4">
        <f>J4</f>
        <v>5.22262</v>
      </c>
      <c r="U4">
        <f t="shared" si="15"/>
        <v>0.7725799999999996</v>
      </c>
      <c r="V4">
        <f t="shared" si="16"/>
        <v>1.0360467767599995E-3</v>
      </c>
      <c r="W4" s="150">
        <f t="shared" ref="W4:W19" si="24">$V4/$O4*5252</f>
        <v>6.5658566569958454E-4</v>
      </c>
      <c r="X4" s="150">
        <f t="shared" ref="X4:X19" si="25">W4-$W$4</f>
        <v>0</v>
      </c>
      <c r="Y4" s="95">
        <f t="shared" si="17"/>
        <v>2.5740043937568603E-2</v>
      </c>
      <c r="Z4" s="127">
        <f t="shared" si="18"/>
        <v>4.0505001543378952E-2</v>
      </c>
      <c r="AA4" s="97">
        <f>Z4/U4*100</f>
        <v>5.2428229495170688</v>
      </c>
      <c r="AB4">
        <f t="shared" si="19"/>
        <v>3.147236394904541</v>
      </c>
      <c r="AC4" s="4">
        <f t="shared" si="20"/>
        <v>7.0812818885352167</v>
      </c>
      <c r="AD4" s="4">
        <f t="shared" si="21"/>
        <v>1.7278759594743859E-27</v>
      </c>
      <c r="AE4" s="158">
        <f t="shared" ref="AE4:AE19" si="26">AD4/AB4</f>
        <v>5.4901371955149687E-28</v>
      </c>
      <c r="AG4" s="95">
        <f t="shared" si="5"/>
        <v>0.41666666666666663</v>
      </c>
      <c r="AH4" s="95">
        <f t="shared" si="6"/>
        <v>15</v>
      </c>
      <c r="AI4" s="96">
        <f t="shared" si="7"/>
        <v>6193.6380340466058</v>
      </c>
      <c r="AJ4" s="96">
        <f t="shared" si="22"/>
        <v>13.441054761385862</v>
      </c>
      <c r="AK4" s="96">
        <f t="shared" si="8"/>
        <v>2.0378810631073581</v>
      </c>
      <c r="AL4" s="96">
        <f t="shared" si="9"/>
        <v>13.558193454065155</v>
      </c>
      <c r="AN4">
        <f t="shared" si="10"/>
        <v>939.05559387987068</v>
      </c>
      <c r="AO4" s="127">
        <f t="shared" ref="AO4:AO19" si="27">MAX($AE$37+$AI4*($AF$37+$AI4*$AG$37), 0)</f>
        <v>0</v>
      </c>
      <c r="AP4" s="127">
        <f>AI4*AO4/5252</f>
        <v>0</v>
      </c>
      <c r="AQ4" s="146">
        <f t="shared" ref="AQ4:AQ19" si="28">MAX($AF$37+$AG$37*2*AI4,1E-32)</f>
        <v>5.4627781792346842E-7</v>
      </c>
      <c r="AR4" s="95"/>
      <c r="AS4" s="127"/>
      <c r="AU4" s="95"/>
      <c r="AW4" s="128">
        <f t="shared" ref="AW4:AW19" si="29">$X$37/$X$36</f>
        <v>1.0526315789473683E-4</v>
      </c>
      <c r="AX4" s="96"/>
    </row>
    <row r="5" spans="2:50" ht="15" customHeight="1" x14ac:dyDescent="0.3">
      <c r="C5" s="113">
        <f t="shared" ref="C5:C30" si="30">D5/180+1</f>
        <v>1.0944444444444446</v>
      </c>
      <c r="D5" s="140">
        <v>17</v>
      </c>
      <c r="E5" s="141">
        <v>1.9E-2</v>
      </c>
      <c r="F5" s="73">
        <v>13.82</v>
      </c>
      <c r="G5" s="106">
        <v>0.497</v>
      </c>
      <c r="H5" s="73">
        <v>6400</v>
      </c>
      <c r="I5" s="140">
        <v>13000</v>
      </c>
      <c r="J5" s="2">
        <f t="shared" si="11"/>
        <v>6.8685400000000003</v>
      </c>
      <c r="K5" s="1">
        <f t="shared" si="1"/>
        <v>17</v>
      </c>
      <c r="L5" s="1">
        <f t="shared" ref="L5:L19" si="31">LN(K5)</f>
        <v>2.8332133440562162</v>
      </c>
      <c r="M5" s="3">
        <f t="shared" si="12"/>
        <v>156.25</v>
      </c>
      <c r="N5" s="3">
        <f t="shared" si="13"/>
        <v>76.923076923076934</v>
      </c>
      <c r="O5" s="3">
        <f t="shared" si="14"/>
        <v>9375</v>
      </c>
      <c r="P5" s="3">
        <f t="shared" si="23"/>
        <v>4615.3846153846162</v>
      </c>
      <c r="Q5" s="2">
        <f t="shared" si="2"/>
        <v>20.345052083333336</v>
      </c>
      <c r="R5" s="2">
        <f t="shared" si="3"/>
        <v>10.016025641025642</v>
      </c>
      <c r="S5" s="3">
        <f t="shared" si="4"/>
        <v>17</v>
      </c>
      <c r="T5" s="158">
        <f t="shared" si="0"/>
        <v>6.8685400000000003</v>
      </c>
      <c r="U5" s="96">
        <f t="shared" si="15"/>
        <v>2.4184999999999999</v>
      </c>
      <c r="V5">
        <f t="shared" si="16"/>
        <v>3.2432617070000001E-3</v>
      </c>
      <c r="W5" s="150">
        <f t="shared" si="24"/>
        <v>1.8169184517508267E-3</v>
      </c>
      <c r="X5" s="150">
        <f t="shared" si="25"/>
        <v>1.1603327860512421E-3</v>
      </c>
      <c r="Y5" s="95">
        <f t="shared" si="17"/>
        <v>3.7263621552344237E-2</v>
      </c>
      <c r="Z5" s="147">
        <f t="shared" si="18"/>
        <v>7.055411002626423E-2</v>
      </c>
      <c r="AA5" s="97">
        <f t="shared" ref="AA5:AA19" si="32">Z5/U5*100</f>
        <v>2.9172673155370781</v>
      </c>
      <c r="AB5">
        <f t="shared" si="19"/>
        <v>3.7867553977359298</v>
      </c>
      <c r="AC5" s="175">
        <f t="shared" si="20"/>
        <v>8.5201996449058424</v>
      </c>
      <c r="AD5" s="175">
        <f t="shared" si="21"/>
        <v>13.291353534418358</v>
      </c>
      <c r="AE5" s="158">
        <f t="shared" si="26"/>
        <v>3.5099582989609388</v>
      </c>
      <c r="AF5" s="151"/>
      <c r="AG5" s="95">
        <f t="shared" si="5"/>
        <v>0.47222222222222221</v>
      </c>
      <c r="AH5" s="95">
        <f t="shared" si="6"/>
        <v>17</v>
      </c>
      <c r="AI5" s="96">
        <f t="shared" si="7"/>
        <v>8142.287725194481</v>
      </c>
      <c r="AJ5" s="96">
        <f t="shared" si="22"/>
        <v>17.669895236967189</v>
      </c>
      <c r="AK5" s="96">
        <f t="shared" si="8"/>
        <v>6.1929162063937957</v>
      </c>
      <c r="AL5" s="96">
        <f t="shared" si="9"/>
        <v>17.778481309680718</v>
      </c>
      <c r="AM5" s="97">
        <f t="shared" ref="AM5:AM19" si="33">AN5/$AE$30</f>
        <v>6.1929162063937957</v>
      </c>
      <c r="AN5" s="174">
        <f t="shared" si="10"/>
        <v>2853.6957879062611</v>
      </c>
      <c r="AO5" s="127">
        <f t="shared" si="27"/>
        <v>4.2385969866061413E-7</v>
      </c>
      <c r="AP5" s="127">
        <f t="shared" ref="AP5:AP19" si="34">AI5*AO5/5252</f>
        <v>6.5711873983414897E-7</v>
      </c>
      <c r="AQ5" s="146">
        <f t="shared" si="28"/>
        <v>5.7065996888827122E-7</v>
      </c>
      <c r="AR5" s="95">
        <f>$X$40/AQ5</f>
        <v>6.5585146225885127E-2</v>
      </c>
      <c r="AS5" s="127"/>
      <c r="AT5" s="153">
        <f t="shared" ref="AT5:AT19" si="35">$AE$42*$AE$41*$AE$46^2*$AE$40*PI()/240*($AB5-$AE$47)/$AE$43*$AE$44</f>
        <v>5.1291448900881627E-8</v>
      </c>
      <c r="AU5" s="151">
        <f t="shared" ref="AU5:AU19" si="36">-$AE$45/AT5</f>
        <v>-0.72968922319043739</v>
      </c>
      <c r="AW5" s="127">
        <f t="shared" si="29"/>
        <v>1.0526315789473683E-4</v>
      </c>
      <c r="AX5" s="96">
        <f t="shared" ref="AX5:AX19" si="37">$X$39/$X$36/$X$34/AQ5</f>
        <v>127.41971906685956</v>
      </c>
    </row>
    <row r="6" spans="2:50" ht="13.95" customHeight="1" x14ac:dyDescent="0.3">
      <c r="C6" s="113">
        <f>D6/180+1</f>
        <v>1.1111111111111112</v>
      </c>
      <c r="D6" s="73">
        <v>20</v>
      </c>
      <c r="E6" s="73">
        <v>0.186</v>
      </c>
      <c r="F6" s="73">
        <v>13.8</v>
      </c>
      <c r="G6" s="73">
        <v>0.69399999999999995</v>
      </c>
      <c r="H6" s="73">
        <v>5080</v>
      </c>
      <c r="I6" s="73">
        <v>11100</v>
      </c>
      <c r="J6" s="2">
        <f t="shared" si="11"/>
        <v>9.5771999999999995</v>
      </c>
      <c r="K6" s="1">
        <f t="shared" si="1"/>
        <v>20</v>
      </c>
      <c r="L6" s="1">
        <f>LN(K6)</f>
        <v>2.9957322735539909</v>
      </c>
      <c r="M6" s="3">
        <f t="shared" si="12"/>
        <v>196.85039370078741</v>
      </c>
      <c r="N6" s="3">
        <f t="shared" si="13"/>
        <v>90.090090090090101</v>
      </c>
      <c r="O6" s="3">
        <f t="shared" si="14"/>
        <v>11811.023622047245</v>
      </c>
      <c r="P6" s="3">
        <f t="shared" si="23"/>
        <v>5405.4054054054059</v>
      </c>
      <c r="Q6" s="2">
        <f t="shared" si="2"/>
        <v>25.631561679790028</v>
      </c>
      <c r="R6" s="2">
        <f t="shared" si="3"/>
        <v>11.730480480480482</v>
      </c>
      <c r="S6" s="3">
        <f>K6</f>
        <v>20</v>
      </c>
      <c r="T6" s="158">
        <f>J6</f>
        <v>9.5771999999999995</v>
      </c>
      <c r="U6" s="96">
        <f t="shared" si="15"/>
        <v>5.1271599999999991</v>
      </c>
      <c r="V6">
        <f t="shared" si="16"/>
        <v>6.8756343575199991E-3</v>
      </c>
      <c r="W6" s="150">
        <f t="shared" si="24"/>
        <v>3.0573837460021792E-3</v>
      </c>
      <c r="X6" s="150">
        <f t="shared" si="25"/>
        <v>2.4007980803025944E-3</v>
      </c>
      <c r="Y6" s="95">
        <f t="shared" si="17"/>
        <v>7.4513308242844273E-2</v>
      </c>
      <c r="Z6" s="147">
        <f t="shared" si="18"/>
        <v>0.19950119235292085</v>
      </c>
      <c r="AA6" s="97">
        <f>Z6/U6*100</f>
        <v>3.8910662501837443</v>
      </c>
      <c r="AB6">
        <f t="shared" si="19"/>
        <v>5.354780160954121</v>
      </c>
      <c r="AC6" s="175">
        <f>AB6*1/1.6/1000*3600</f>
        <v>12.048255362146772</v>
      </c>
      <c r="AD6" s="175">
        <f t="shared" si="21"/>
        <v>15.56645008535483</v>
      </c>
      <c r="AE6" s="158">
        <f>AD6/AB6</f>
        <v>2.9070194513048286</v>
      </c>
      <c r="AF6" s="151"/>
      <c r="AG6" s="95">
        <f t="shared" si="5"/>
        <v>0.55555555555555558</v>
      </c>
      <c r="AH6" s="95">
        <f t="shared" si="6"/>
        <v>20</v>
      </c>
      <c r="AI6" s="96">
        <f t="shared" si="7"/>
        <v>10672.525096174351</v>
      </c>
      <c r="AJ6" s="96">
        <f t="shared" si="22"/>
        <v>23.16086175385059</v>
      </c>
      <c r="AK6" s="96">
        <f t="shared" si="8"/>
        <v>11.588049690383476</v>
      </c>
      <c r="AL6" s="96">
        <f t="shared" si="9"/>
        <v>23.258342619324733</v>
      </c>
      <c r="AM6" s="97">
        <f t="shared" si="33"/>
        <v>11.588049690383471</v>
      </c>
      <c r="AN6" s="174">
        <f t="shared" si="10"/>
        <v>5339.7732973287038</v>
      </c>
      <c r="AO6" s="127">
        <f t="shared" si="27"/>
        <v>1.4843816451516282E-3</v>
      </c>
      <c r="AP6" s="127">
        <f>AI6*AO6/5252</f>
        <v>3.0163938233399323E-3</v>
      </c>
      <c r="AQ6" s="146">
        <f t="shared" si="28"/>
        <v>6.0231913771490417E-7</v>
      </c>
      <c r="AR6" s="95">
        <f>$X$40/AQ6</f>
        <v>6.2137852114059124E-2</v>
      </c>
      <c r="AS6" s="127"/>
      <c r="AT6" s="153">
        <f t="shared" si="35"/>
        <v>-1.4998779687679279E-8</v>
      </c>
      <c r="AU6" s="151">
        <f t="shared" si="36"/>
        <v>2.495324171975172</v>
      </c>
      <c r="AW6" s="127">
        <f t="shared" si="29"/>
        <v>1.0526315789473683E-4</v>
      </c>
      <c r="AX6" s="96">
        <f t="shared" si="37"/>
        <v>120.72226891927805</v>
      </c>
    </row>
    <row r="7" spans="2:50" ht="13.95" customHeight="1" x14ac:dyDescent="0.3">
      <c r="C7" s="113">
        <f t="shared" si="30"/>
        <v>1.1944444444444444</v>
      </c>
      <c r="D7" s="73">
        <v>35</v>
      </c>
      <c r="E7" s="73">
        <v>0.46400000000000002</v>
      </c>
      <c r="F7" s="73">
        <v>13.7</v>
      </c>
      <c r="G7" s="73">
        <v>1.7889999999999999</v>
      </c>
      <c r="H7" s="73">
        <v>3100</v>
      </c>
      <c r="I7" s="73">
        <v>4380</v>
      </c>
      <c r="J7" s="2">
        <f t="shared" si="11"/>
        <v>24.509299999999996</v>
      </c>
      <c r="K7" s="1">
        <f t="shared" si="1"/>
        <v>35</v>
      </c>
      <c r="L7" s="1">
        <f t="shared" si="31"/>
        <v>3.5553480614894135</v>
      </c>
      <c r="M7" s="3">
        <f t="shared" si="12"/>
        <v>322.58064516129036</v>
      </c>
      <c r="N7" s="3">
        <f t="shared" si="13"/>
        <v>228.31050228310502</v>
      </c>
      <c r="O7" s="3">
        <f t="shared" si="14"/>
        <v>19354.83870967742</v>
      </c>
      <c r="P7" s="3">
        <f t="shared" si="23"/>
        <v>13698.630136986301</v>
      </c>
      <c r="Q7" s="2">
        <f t="shared" si="2"/>
        <v>42.002688172043015</v>
      </c>
      <c r="R7" s="2">
        <f t="shared" si="3"/>
        <v>29.727929984779301</v>
      </c>
      <c r="S7" s="3">
        <f t="shared" si="4"/>
        <v>35</v>
      </c>
      <c r="T7" s="158">
        <f t="shared" si="0"/>
        <v>24.509299999999996</v>
      </c>
      <c r="U7" s="96">
        <f t="shared" si="15"/>
        <v>20.059259999999995</v>
      </c>
      <c r="V7">
        <f t="shared" si="16"/>
        <v>2.6899908963719996E-2</v>
      </c>
      <c r="W7" s="150">
        <f t="shared" si="24"/>
        <v>7.2993799636686327E-3</v>
      </c>
      <c r="X7" s="150">
        <f t="shared" si="25"/>
        <v>6.6427942979690483E-3</v>
      </c>
      <c r="Y7" s="95">
        <f t="shared" si="17"/>
        <v>0.32789885563484727</v>
      </c>
      <c r="Z7" s="147">
        <f t="shared" si="18"/>
        <v>1.8416393194961516</v>
      </c>
      <c r="AA7" s="97">
        <f t="shared" si="32"/>
        <v>9.1809933142905162</v>
      </c>
      <c r="AB7">
        <f t="shared" si="19"/>
        <v>11.232971923189794</v>
      </c>
      <c r="AC7" s="175">
        <f t="shared" si="20"/>
        <v>25.274186827177036</v>
      </c>
      <c r="AD7" s="175">
        <f t="shared" si="21"/>
        <v>39.449222819049915</v>
      </c>
      <c r="AE7" s="158">
        <f t="shared" si="26"/>
        <v>3.5119132397731154</v>
      </c>
      <c r="AF7" s="151"/>
      <c r="AG7" s="95">
        <f t="shared" si="5"/>
        <v>0.97222222222222221</v>
      </c>
      <c r="AH7" s="95">
        <f t="shared" si="6"/>
        <v>35</v>
      </c>
      <c r="AI7" s="96">
        <f t="shared" si="7"/>
        <v>19385.114973551928</v>
      </c>
      <c r="AJ7" s="96">
        <f t="shared" si="22"/>
        <v>42.068391869687346</v>
      </c>
      <c r="AK7" s="96">
        <f t="shared" si="8"/>
        <v>30.165589457534136</v>
      </c>
      <c r="AL7" s="96">
        <f t="shared" si="9"/>
        <v>42.127633193966744</v>
      </c>
      <c r="AM7" s="97">
        <f t="shared" si="33"/>
        <v>30.165589457534136</v>
      </c>
      <c r="AN7" s="174">
        <f t="shared" si="10"/>
        <v>13900.30362203173</v>
      </c>
      <c r="AO7" s="127">
        <f t="shared" si="27"/>
        <v>7.2070419454749604E-3</v>
      </c>
      <c r="AP7" s="127">
        <f t="shared" si="34"/>
        <v>2.6601168456253519E-2</v>
      </c>
      <c r="AQ7" s="146">
        <f t="shared" si="28"/>
        <v>7.1133395071574516E-7</v>
      </c>
      <c r="AR7" s="95">
        <f t="shared" ref="AR7:AR19" si="38">$X$40/AQ7</f>
        <v>5.2614974256658793E-2</v>
      </c>
      <c r="AS7" s="127"/>
      <c r="AT7" s="153">
        <f t="shared" si="35"/>
        <v>-2.6350676549668665E-7</v>
      </c>
      <c r="AU7" s="151">
        <f t="shared" si="36"/>
        <v>0.14203361129741821</v>
      </c>
      <c r="AW7" s="127">
        <f t="shared" si="29"/>
        <v>1.0526315789473683E-4</v>
      </c>
      <c r="AX7" s="96">
        <f t="shared" si="37"/>
        <v>102.22109157770704</v>
      </c>
    </row>
    <row r="8" spans="2:50" ht="13.95" customHeight="1" x14ac:dyDescent="0.3">
      <c r="C8" s="113">
        <f t="shared" si="30"/>
        <v>1.3</v>
      </c>
      <c r="D8" s="73">
        <v>54</v>
      </c>
      <c r="E8" s="73">
        <v>0.64800000000000002</v>
      </c>
      <c r="F8" s="73">
        <v>13.15</v>
      </c>
      <c r="G8" s="73">
        <v>3.26</v>
      </c>
      <c r="H8" s="73">
        <v>2420</v>
      </c>
      <c r="I8" s="73">
        <v>3120</v>
      </c>
      <c r="J8" s="2">
        <f t="shared" si="11"/>
        <v>42.869</v>
      </c>
      <c r="K8" s="1">
        <f t="shared" si="1"/>
        <v>54</v>
      </c>
      <c r="L8" s="1">
        <f t="shared" si="31"/>
        <v>3.9889840465642745</v>
      </c>
      <c r="M8" s="3">
        <f t="shared" si="12"/>
        <v>413.22314049586777</v>
      </c>
      <c r="N8" s="3">
        <f t="shared" si="13"/>
        <v>320.51282051282055</v>
      </c>
      <c r="O8" s="3">
        <f t="shared" si="14"/>
        <v>24793.388429752067</v>
      </c>
      <c r="P8" s="3">
        <f t="shared" si="23"/>
        <v>19230.769230769234</v>
      </c>
      <c r="Q8" s="2">
        <f t="shared" si="2"/>
        <v>53.805096418732788</v>
      </c>
      <c r="R8" s="2">
        <f t="shared" si="3"/>
        <v>41.733440170940177</v>
      </c>
      <c r="S8" s="3">
        <f t="shared" si="4"/>
        <v>54</v>
      </c>
      <c r="T8" s="158">
        <f t="shared" si="0"/>
        <v>42.869</v>
      </c>
      <c r="U8" s="96">
        <f t="shared" si="15"/>
        <v>38.418959999999998</v>
      </c>
      <c r="V8">
        <f t="shared" si="16"/>
        <v>5.1520670577120002E-2</v>
      </c>
      <c r="W8" s="150">
        <f t="shared" si="24"/>
        <v>1.0913657995465047E-2</v>
      </c>
      <c r="X8" s="150">
        <f t="shared" si="25"/>
        <v>1.0257072329765462E-2</v>
      </c>
      <c r="Y8" s="95">
        <f t="shared" si="17"/>
        <v>0.6892533483335973</v>
      </c>
      <c r="Z8" s="147">
        <f t="shared" si="18"/>
        <v>5.6125865867595603</v>
      </c>
      <c r="AA8" s="97">
        <f t="shared" si="32"/>
        <v>14.608897759750811</v>
      </c>
      <c r="AB8">
        <f t="shared" si="19"/>
        <v>16.285990050912538</v>
      </c>
      <c r="AC8" s="175">
        <f t="shared" si="20"/>
        <v>36.643477614553206</v>
      </c>
      <c r="AD8" s="175">
        <f t="shared" si="21"/>
        <v>55.380639726743155</v>
      </c>
      <c r="AE8" s="158">
        <f t="shared" si="26"/>
        <v>3.4005080166213206</v>
      </c>
      <c r="AF8" s="151"/>
      <c r="AG8" s="95">
        <f t="shared" si="5"/>
        <v>1.5</v>
      </c>
      <c r="AH8" s="95">
        <f t="shared" si="6"/>
        <v>54</v>
      </c>
      <c r="AI8" s="96">
        <f t="shared" si="7"/>
        <v>26136.340681404661</v>
      </c>
      <c r="AJ8" s="96">
        <f t="shared" si="22"/>
        <v>56.719489325964972</v>
      </c>
      <c r="AK8" s="96">
        <f t="shared" si="8"/>
        <v>44.560983459758738</v>
      </c>
      <c r="AL8" s="96">
        <f t="shared" si="9"/>
        <v>56.74909953283796</v>
      </c>
      <c r="AM8" s="97">
        <f t="shared" si="33"/>
        <v>44.560983459758738</v>
      </c>
      <c r="AN8" s="174">
        <f t="shared" si="10"/>
        <v>20533.701178256826</v>
      </c>
      <c r="AO8" s="127">
        <f t="shared" si="27"/>
        <v>1.2294568083529682E-2</v>
      </c>
      <c r="AP8" s="127">
        <f t="shared" si="34"/>
        <v>6.1183362521297822E-2</v>
      </c>
      <c r="AQ8" s="146">
        <f t="shared" si="28"/>
        <v>7.9580752498314336E-7</v>
      </c>
      <c r="AR8" s="95">
        <f t="shared" si="38"/>
        <v>4.7029986937594102E-2</v>
      </c>
      <c r="AS8" s="127"/>
      <c r="AT8" s="153">
        <f t="shared" si="35"/>
        <v>-4.7712949302389999E-7</v>
      </c>
      <c r="AU8" s="151">
        <f t="shared" si="36"/>
        <v>7.8441634927232579E-2</v>
      </c>
      <c r="AW8" s="127">
        <f t="shared" si="29"/>
        <v>1.0526315789473683E-4</v>
      </c>
      <c r="AX8" s="96">
        <f t="shared" si="37"/>
        <v>91.370501830812074</v>
      </c>
    </row>
    <row r="9" spans="2:50" ht="13.95" customHeight="1" x14ac:dyDescent="0.3">
      <c r="B9">
        <v>64</v>
      </c>
      <c r="C9" s="113">
        <f t="shared" si="30"/>
        <v>1.3555555555555556</v>
      </c>
      <c r="D9" s="140">
        <v>64</v>
      </c>
      <c r="E9" s="140">
        <v>0.76500000000000001</v>
      </c>
      <c r="F9" s="73">
        <v>13.37</v>
      </c>
      <c r="G9" s="140">
        <v>4.43</v>
      </c>
      <c r="H9" s="73">
        <v>2140</v>
      </c>
      <c r="I9" s="140">
        <v>2700</v>
      </c>
      <c r="J9" s="2">
        <f t="shared" si="11"/>
        <v>59.229099999999995</v>
      </c>
      <c r="K9" s="1">
        <f t="shared" si="1"/>
        <v>64</v>
      </c>
      <c r="L9" s="1">
        <f t="shared" si="31"/>
        <v>4.1588830833596715</v>
      </c>
      <c r="M9" s="3">
        <f t="shared" si="12"/>
        <v>467.28971962616828</v>
      </c>
      <c r="N9" s="3">
        <f t="shared" si="13"/>
        <v>370.37037037037038</v>
      </c>
      <c r="O9" s="3">
        <f t="shared" si="14"/>
        <v>28037.383177570096</v>
      </c>
      <c r="P9" s="3">
        <f t="shared" si="23"/>
        <v>22222.222222222223</v>
      </c>
      <c r="Q9" s="2">
        <f t="shared" si="2"/>
        <v>60.845015576323988</v>
      </c>
      <c r="R9" s="2">
        <f t="shared" si="3"/>
        <v>48.22530864197531</v>
      </c>
      <c r="S9" s="3">
        <f t="shared" si="4"/>
        <v>64</v>
      </c>
      <c r="T9" s="158">
        <f t="shared" si="0"/>
        <v>59.229099999999995</v>
      </c>
      <c r="U9" s="96">
        <f t="shared" si="15"/>
        <v>54.779059999999994</v>
      </c>
      <c r="V9">
        <f t="shared" si="16"/>
        <v>7.3459924599319992E-2</v>
      </c>
      <c r="W9" s="150">
        <f t="shared" si="24"/>
        <v>1.3760611022510751E-2</v>
      </c>
      <c r="X9" s="150">
        <f t="shared" si="25"/>
        <v>1.3104025356811166E-2</v>
      </c>
      <c r="Y9" s="95">
        <f t="shared" si="17"/>
        <v>0.99674407431185397</v>
      </c>
      <c r="Z9" s="147">
        <f t="shared" si="18"/>
        <v>9.7604585367043626</v>
      </c>
      <c r="AA9" s="97">
        <f t="shared" si="32"/>
        <v>17.817864228966986</v>
      </c>
      <c r="AB9">
        <f t="shared" si="19"/>
        <v>19.584683347012472</v>
      </c>
      <c r="AC9" s="175">
        <f t="shared" si="20"/>
        <v>44.065537530778059</v>
      </c>
      <c r="AD9" s="175">
        <f t="shared" si="21"/>
        <v>63.995405906458757</v>
      </c>
      <c r="AE9" s="158">
        <f t="shared" si="26"/>
        <v>3.2676252545191584</v>
      </c>
      <c r="AF9" s="151"/>
      <c r="AG9" s="95"/>
      <c r="AH9" s="151">
        <v>70.201599999999999</v>
      </c>
      <c r="AI9" s="152">
        <f t="shared" si="7"/>
        <v>30221.412724320267</v>
      </c>
      <c r="AJ9" s="152">
        <f t="shared" si="22"/>
        <v>65.584663030208915</v>
      </c>
      <c r="AK9" s="152">
        <f t="shared" si="8"/>
        <v>53.271434588187454</v>
      </c>
      <c r="AL9" s="152">
        <f t="shared" si="9"/>
        <v>65.596343863282939</v>
      </c>
      <c r="AM9" s="173">
        <f t="shared" si="33"/>
        <v>53.271434588187454</v>
      </c>
      <c r="AN9" s="8">
        <f t="shared" si="10"/>
        <v>24547.477058236778</v>
      </c>
      <c r="AO9" s="150">
        <f t="shared" si="27"/>
        <v>1.5649900883462433E-2</v>
      </c>
      <c r="AP9" s="150">
        <f t="shared" si="34"/>
        <v>9.0053715478641008E-2</v>
      </c>
      <c r="AQ9" s="153">
        <f t="shared" si="28"/>
        <v>8.4692130069405188E-7</v>
      </c>
      <c r="AR9" s="151">
        <f t="shared" si="38"/>
        <v>4.4191611988180078E-2</v>
      </c>
      <c r="AS9" s="150"/>
      <c r="AT9" s="153">
        <f t="shared" si="35"/>
        <v>-6.165859211183266E-7</v>
      </c>
      <c r="AU9" s="151">
        <f t="shared" si="36"/>
        <v>6.0700084486058015E-2</v>
      </c>
      <c r="AW9" s="150">
        <f t="shared" si="29"/>
        <v>1.0526315789473683E-4</v>
      </c>
      <c r="AX9" s="152">
        <f t="shared" si="37"/>
        <v>85.856068159884231</v>
      </c>
    </row>
    <row r="10" spans="2:50" ht="13.95" customHeight="1" x14ac:dyDescent="0.3">
      <c r="C10" s="113">
        <f t="shared" si="30"/>
        <v>1.4944444444444445</v>
      </c>
      <c r="D10" s="73">
        <v>89</v>
      </c>
      <c r="E10" s="73">
        <v>0.92800000000000005</v>
      </c>
      <c r="F10" s="73">
        <v>13.18</v>
      </c>
      <c r="G10" s="73">
        <v>6.68</v>
      </c>
      <c r="H10" s="73">
        <v>1870</v>
      </c>
      <c r="I10" s="73">
        <v>2220</v>
      </c>
      <c r="J10" s="2">
        <f t="shared" si="11"/>
        <v>88.042400000000001</v>
      </c>
      <c r="K10" s="1">
        <f t="shared" si="1"/>
        <v>89</v>
      </c>
      <c r="L10" s="1">
        <f t="shared" si="31"/>
        <v>4.4886363697321396</v>
      </c>
      <c r="M10" s="3">
        <f t="shared" si="12"/>
        <v>534.75935828877004</v>
      </c>
      <c r="N10" s="3">
        <f t="shared" si="13"/>
        <v>450.45045045045049</v>
      </c>
      <c r="O10" s="3">
        <f t="shared" si="14"/>
        <v>32085.561497326202</v>
      </c>
      <c r="P10" s="3">
        <f t="shared" si="23"/>
        <v>27027.02702702703</v>
      </c>
      <c r="Q10" s="2">
        <f t="shared" si="2"/>
        <v>69.630124777183596</v>
      </c>
      <c r="R10" s="2">
        <f t="shared" si="3"/>
        <v>58.652402402402416</v>
      </c>
      <c r="S10" s="3">
        <f t="shared" si="4"/>
        <v>89</v>
      </c>
      <c r="T10" s="158">
        <f t="shared" si="0"/>
        <v>88.042400000000001</v>
      </c>
      <c r="U10" s="96">
        <f t="shared" si="15"/>
        <v>83.592359999999999</v>
      </c>
      <c r="V10">
        <f t="shared" si="16"/>
        <v>0.11209919379192</v>
      </c>
      <c r="W10" s="150">
        <f t="shared" si="24"/>
        <v>1.834921810061594E-2</v>
      </c>
      <c r="X10" s="150">
        <f t="shared" si="25"/>
        <v>1.7692632434916356E-2</v>
      </c>
      <c r="Y10" s="95">
        <f t="shared" si="17"/>
        <v>1.4938265119186129</v>
      </c>
      <c r="Z10" s="147">
        <f t="shared" si="18"/>
        <v>17.907912822547804</v>
      </c>
      <c r="AA10" s="97">
        <f t="shared" si="32"/>
        <v>21.422906139446003</v>
      </c>
      <c r="AB10">
        <f t="shared" si="19"/>
        <v>23.975893692698723</v>
      </c>
      <c r="AC10" s="175">
        <f t="shared" si="20"/>
        <v>53.945760808572125</v>
      </c>
      <c r="AD10" s="175">
        <f t="shared" si="21"/>
        <v>77.832250426774166</v>
      </c>
      <c r="AE10" s="158">
        <f t="shared" si="26"/>
        <v>3.2462710847969807</v>
      </c>
      <c r="AF10" s="151"/>
      <c r="AG10" s="95">
        <f t="shared" ref="AG10:AG19" si="39">D10/$AE$31*$AE$26</f>
        <v>2.4722222222222223</v>
      </c>
      <c r="AH10" s="95">
        <f t="shared" ref="AH10:AH19" si="40">AG10/$AE$26*$AE$31</f>
        <v>89</v>
      </c>
      <c r="AI10" s="96">
        <f t="shared" si="7"/>
        <v>33915.366696916011</v>
      </c>
      <c r="AJ10" s="96">
        <f t="shared" si="22"/>
        <v>73.601056199904534</v>
      </c>
      <c r="AK10" s="96">
        <f t="shared" si="8"/>
        <v>61.147918824190192</v>
      </c>
      <c r="AL10" s="96">
        <f t="shared" si="9"/>
        <v>73.596524275681958</v>
      </c>
      <c r="AM10" s="97">
        <f t="shared" si="33"/>
        <v>61.147918824190192</v>
      </c>
      <c r="AN10" s="174">
        <f t="shared" si="10"/>
        <v>28176.96099418684</v>
      </c>
      <c r="AO10" s="127">
        <f t="shared" si="27"/>
        <v>1.886375641999986E-2</v>
      </c>
      <c r="AP10" s="127">
        <f t="shared" si="34"/>
        <v>0.1218147784207157</v>
      </c>
      <c r="AQ10" s="146">
        <f t="shared" si="28"/>
        <v>8.9314127744308335E-7</v>
      </c>
      <c r="AR10" s="95">
        <f t="shared" si="38"/>
        <v>4.1904700241761475E-2</v>
      </c>
      <c r="AS10" s="127"/>
      <c r="AT10" s="153">
        <f t="shared" si="35"/>
        <v>-8.0222988824455823E-7</v>
      </c>
      <c r="AU10" s="151">
        <f t="shared" si="36"/>
        <v>4.6653481817654281E-2</v>
      </c>
      <c r="AW10" s="127">
        <f t="shared" si="29"/>
        <v>1.0526315789473683E-4</v>
      </c>
      <c r="AX10" s="96">
        <f t="shared" si="37"/>
        <v>81.413024741855679</v>
      </c>
    </row>
    <row r="11" spans="2:50" ht="13.95" customHeight="1" x14ac:dyDescent="0.3">
      <c r="C11" s="113">
        <f>D11/180+1</f>
        <v>1.5611111111111111</v>
      </c>
      <c r="D11" s="73">
        <v>101</v>
      </c>
      <c r="E11" s="73">
        <v>0.99199999999999999</v>
      </c>
      <c r="F11" s="73">
        <v>13.08</v>
      </c>
      <c r="G11" s="73">
        <v>7.79</v>
      </c>
      <c r="H11" s="73">
        <v>1760</v>
      </c>
      <c r="I11" s="73">
        <v>2070</v>
      </c>
      <c r="J11" s="2">
        <f t="shared" si="11"/>
        <v>101.89320000000001</v>
      </c>
      <c r="K11" s="1">
        <f t="shared" si="1"/>
        <v>101</v>
      </c>
      <c r="L11" s="1">
        <f>LN(K11)</f>
        <v>4.6151205168412597</v>
      </c>
      <c r="M11" s="3">
        <f t="shared" si="12"/>
        <v>568.18181818181813</v>
      </c>
      <c r="N11" s="3">
        <f t="shared" si="13"/>
        <v>483.09178743961354</v>
      </c>
      <c r="O11" s="3">
        <f t="shared" si="14"/>
        <v>34090.909090909088</v>
      </c>
      <c r="P11" s="3">
        <f t="shared" si="23"/>
        <v>28985.507246376812</v>
      </c>
      <c r="Q11" s="2">
        <f t="shared" si="2"/>
        <v>73.982007575757564</v>
      </c>
      <c r="R11" s="2">
        <f t="shared" si="3"/>
        <v>62.902576489533011</v>
      </c>
      <c r="S11" s="3">
        <f>K11</f>
        <v>101</v>
      </c>
      <c r="T11" s="158">
        <f>J11</f>
        <v>101.89320000000001</v>
      </c>
      <c r="U11" s="96">
        <f t="shared" si="15"/>
        <v>97.443160000000006</v>
      </c>
      <c r="V11">
        <f t="shared" si="16"/>
        <v>0.13067342130952</v>
      </c>
      <c r="W11" s="150">
        <f t="shared" si="24"/>
        <v>2.0131373055716242E-2</v>
      </c>
      <c r="X11" s="150">
        <f t="shared" si="25"/>
        <v>1.9474787390016658E-2</v>
      </c>
      <c r="Y11" s="95">
        <f t="shared" si="17"/>
        <v>1.7917894660781604</v>
      </c>
      <c r="Z11" s="147">
        <f t="shared" si="18"/>
        <v>23.524759693266088</v>
      </c>
      <c r="AA11" s="97">
        <f>Z11/U11*100</f>
        <v>24.142032845882756</v>
      </c>
      <c r="AB11">
        <f t="shared" si="19"/>
        <v>26.258397137200163</v>
      </c>
      <c r="AC11" s="175">
        <f>AB11*1/1.6/1000*3600</f>
        <v>59.081393558700363</v>
      </c>
      <c r="AD11" s="175">
        <f t="shared" si="21"/>
        <v>83.472268573641855</v>
      </c>
      <c r="AE11" s="158">
        <f>AD11/AB11</f>
        <v>3.1788790510517124</v>
      </c>
      <c r="AF11" s="151"/>
      <c r="AG11" s="95">
        <f t="shared" si="39"/>
        <v>2.8055555555555554</v>
      </c>
      <c r="AH11" s="95">
        <f t="shared" si="40"/>
        <v>101</v>
      </c>
      <c r="AI11" s="96">
        <f t="shared" si="7"/>
        <v>35884.582940469918</v>
      </c>
      <c r="AJ11" s="96">
        <f t="shared" si="22"/>
        <v>77.87452895067257</v>
      </c>
      <c r="AK11" s="96">
        <f t="shared" si="8"/>
        <v>65.346807282113701</v>
      </c>
      <c r="AL11" s="96">
        <f t="shared" si="9"/>
        <v>77.861354139922994</v>
      </c>
      <c r="AM11" s="97">
        <f t="shared" si="33"/>
        <v>65.346807282113687</v>
      </c>
      <c r="AN11" s="174">
        <f t="shared" si="10"/>
        <v>30111.808795597986</v>
      </c>
      <c r="AO11" s="127">
        <f t="shared" si="27"/>
        <v>2.064680496984065E-2</v>
      </c>
      <c r="AP11" s="127">
        <f>AI11*AO11/5252</f>
        <v>0.14107044657196369</v>
      </c>
      <c r="AQ11" s="146">
        <f t="shared" si="28"/>
        <v>9.1778076392994913E-7</v>
      </c>
      <c r="AR11" s="95">
        <f>$X$40/AQ11</f>
        <v>4.0779692684486224E-2</v>
      </c>
      <c r="AS11" s="127"/>
      <c r="AT11" s="153">
        <f t="shared" si="35"/>
        <v>-8.9872560606704742E-7</v>
      </c>
      <c r="AU11" s="151">
        <f t="shared" si="36"/>
        <v>4.1644320860714609E-2</v>
      </c>
      <c r="AW11" s="127">
        <f t="shared" si="29"/>
        <v>1.0526315789473683E-4</v>
      </c>
      <c r="AX11" s="96">
        <f t="shared" si="37"/>
        <v>79.227344673347588</v>
      </c>
    </row>
    <row r="12" spans="2:50" ht="13.95" customHeight="1" x14ac:dyDescent="0.3">
      <c r="C12" s="113">
        <f>D12/180+1</f>
        <v>1.6333333333333333</v>
      </c>
      <c r="D12" s="73">
        <v>114</v>
      </c>
      <c r="E12" s="73">
        <v>1.0580000000000001</v>
      </c>
      <c r="F12" s="73">
        <v>13</v>
      </c>
      <c r="G12" s="73">
        <v>9.17</v>
      </c>
      <c r="H12" s="73">
        <v>1630</v>
      </c>
      <c r="I12" s="73">
        <v>1930</v>
      </c>
      <c r="J12" s="2">
        <f t="shared" si="11"/>
        <v>119.21</v>
      </c>
      <c r="K12" s="1">
        <f t="shared" si="1"/>
        <v>114</v>
      </c>
      <c r="L12" s="1">
        <f>LN(K12)</f>
        <v>4.7361984483944957</v>
      </c>
      <c r="M12" s="3">
        <f t="shared" si="12"/>
        <v>613.49693251533745</v>
      </c>
      <c r="N12" s="3">
        <f t="shared" si="13"/>
        <v>518.13471502590676</v>
      </c>
      <c r="O12" s="3">
        <f t="shared" si="14"/>
        <v>36809.815950920245</v>
      </c>
      <c r="P12" s="3">
        <f t="shared" si="23"/>
        <v>31088.082901554404</v>
      </c>
      <c r="Q12" s="2">
        <f t="shared" si="2"/>
        <v>79.882413087934552</v>
      </c>
      <c r="R12" s="2">
        <f t="shared" si="3"/>
        <v>67.465457685664944</v>
      </c>
      <c r="S12" s="3">
        <f>K12</f>
        <v>114</v>
      </c>
      <c r="T12" s="158">
        <f>J12</f>
        <v>119.21</v>
      </c>
      <c r="U12" s="96">
        <f t="shared" si="15"/>
        <v>114.75995999999999</v>
      </c>
      <c r="V12">
        <f t="shared" si="16"/>
        <v>0.15389563107911999</v>
      </c>
      <c r="W12" s="150">
        <f t="shared" si="24"/>
        <v>2.1957726045281456E-2</v>
      </c>
      <c r="X12" s="150">
        <f t="shared" si="25"/>
        <v>2.1301140379581873E-2</v>
      </c>
      <c r="Y12" s="95">
        <f t="shared" si="17"/>
        <v>2.2556004329548065</v>
      </c>
      <c r="Z12" s="147">
        <f t="shared" si="18"/>
        <v>33.226758975060008</v>
      </c>
      <c r="AA12" s="97">
        <f>Z12/U12*100</f>
        <v>28.953268173899687</v>
      </c>
      <c r="AB12">
        <f t="shared" si="19"/>
        <v>29.461564636723708</v>
      </c>
      <c r="AC12" s="175">
        <f>AB12*1/1.6/1000*3600</f>
        <v>66.288520432628331</v>
      </c>
      <c r="AD12" s="175">
        <f t="shared" si="21"/>
        <v>89.527251786237628</v>
      </c>
      <c r="AE12" s="158">
        <f>AD12/AB12</f>
        <v>3.0387813033745776</v>
      </c>
      <c r="AF12" s="151"/>
      <c r="AG12" s="95">
        <f t="shared" si="39"/>
        <v>3.1666666666666665</v>
      </c>
      <c r="AH12" s="95">
        <f t="shared" si="40"/>
        <v>114</v>
      </c>
      <c r="AI12" s="96">
        <f t="shared" si="7"/>
        <v>37769.630474093603</v>
      </c>
      <c r="AJ12" s="96">
        <f t="shared" si="22"/>
        <v>81.965343910793408</v>
      </c>
      <c r="AK12" s="96">
        <f t="shared" si="8"/>
        <v>69.366225849007591</v>
      </c>
      <c r="AL12" s="96">
        <f t="shared" si="9"/>
        <v>81.943895629832241</v>
      </c>
      <c r="AM12" s="97">
        <f t="shared" si="33"/>
        <v>69.366225849007591</v>
      </c>
      <c r="AN12" s="174">
        <f t="shared" si="10"/>
        <v>31963.956871222697</v>
      </c>
      <c r="AO12" s="127">
        <f t="shared" si="27"/>
        <v>2.2399096021018378E-2</v>
      </c>
      <c r="AP12" s="127">
        <f>AI12*AO12/5252</f>
        <v>0.16108255515377085</v>
      </c>
      <c r="AQ12" s="146">
        <f t="shared" si="28"/>
        <v>9.4136710361400359E-7</v>
      </c>
      <c r="AR12" s="95">
        <f>$X$40/AQ12</f>
        <v>3.9757940723773949E-2</v>
      </c>
      <c r="AS12" s="127"/>
      <c r="AT12" s="153">
        <f t="shared" si="35"/>
        <v>-1.0341435603824271E-6</v>
      </c>
      <c r="AU12" s="151">
        <f t="shared" si="36"/>
        <v>3.6191123687852253E-2</v>
      </c>
      <c r="AW12" s="127">
        <f t="shared" si="29"/>
        <v>1.0526315789473683E-4</v>
      </c>
      <c r="AX12" s="96">
        <f t="shared" si="37"/>
        <v>77.242270990023428</v>
      </c>
    </row>
    <row r="13" spans="2:50" ht="13.95" customHeight="1" x14ac:dyDescent="0.3">
      <c r="C13" s="113">
        <f t="shared" si="30"/>
        <v>1.6944444444444444</v>
      </c>
      <c r="D13" s="73">
        <v>125</v>
      </c>
      <c r="E13" s="73">
        <v>1.111</v>
      </c>
      <c r="F13" s="73">
        <v>12.92</v>
      </c>
      <c r="G13" s="73">
        <v>10.7</v>
      </c>
      <c r="H13" s="73">
        <v>1600</v>
      </c>
      <c r="I13" s="73">
        <v>1840</v>
      </c>
      <c r="J13" s="2">
        <f t="shared" si="11"/>
        <v>138.244</v>
      </c>
      <c r="K13" s="1">
        <f t="shared" si="1"/>
        <v>125</v>
      </c>
      <c r="L13" s="1">
        <f t="shared" si="31"/>
        <v>4.8283137373023015</v>
      </c>
      <c r="M13" s="3">
        <f t="shared" si="12"/>
        <v>625</v>
      </c>
      <c r="N13" s="3">
        <f t="shared" si="13"/>
        <v>543.47826086956525</v>
      </c>
      <c r="O13" s="3">
        <f t="shared" si="14"/>
        <v>37500</v>
      </c>
      <c r="P13" s="3">
        <f t="shared" si="23"/>
        <v>32608.695652173916</v>
      </c>
      <c r="Q13" s="2">
        <f t="shared" si="2"/>
        <v>81.380208333333343</v>
      </c>
      <c r="R13" s="2">
        <f t="shared" si="3"/>
        <v>70.76539855072464</v>
      </c>
      <c r="S13" s="3">
        <f t="shared" si="4"/>
        <v>125</v>
      </c>
      <c r="T13" s="158">
        <f t="shared" si="0"/>
        <v>138.244</v>
      </c>
      <c r="U13" s="96">
        <f t="shared" si="15"/>
        <v>133.79396</v>
      </c>
      <c r="V13">
        <f t="shared" si="16"/>
        <v>0.17942064382712</v>
      </c>
      <c r="W13" s="150">
        <f t="shared" si="24"/>
        <v>2.5128459236800915E-2</v>
      </c>
      <c r="X13" s="150">
        <f t="shared" si="25"/>
        <v>2.4471873571101331E-2</v>
      </c>
      <c r="Y13" s="95">
        <f t="shared" si="17"/>
        <v>2.3848717793500311</v>
      </c>
      <c r="Z13" s="147">
        <f t="shared" si="18"/>
        <v>36.123704333447286</v>
      </c>
      <c r="AA13" s="97">
        <f t="shared" si="32"/>
        <v>26.999503066840454</v>
      </c>
      <c r="AB13">
        <f t="shared" si="19"/>
        <v>30.294043181887439</v>
      </c>
      <c r="AC13" s="175">
        <f t="shared" si="20"/>
        <v>68.161597159246739</v>
      </c>
      <c r="AD13" s="175">
        <f t="shared" si="21"/>
        <v>93.906302145347084</v>
      </c>
      <c r="AE13" s="163">
        <f t="shared" si="26"/>
        <v>3.099827302071481</v>
      </c>
      <c r="AF13" s="159">
        <f>$AS$33/($AE$41*$AE$46*$AE$40*($AB13-$AE$47)^2/4/$AE13)/(PI()*$AE$46/60/($AB13-$AE$47))</f>
        <v>-1.7264384292916359</v>
      </c>
      <c r="AG13" s="95">
        <f t="shared" si="39"/>
        <v>3.4722222222222223</v>
      </c>
      <c r="AH13" s="95">
        <f t="shared" si="40"/>
        <v>125</v>
      </c>
      <c r="AI13" s="96">
        <f t="shared" si="7"/>
        <v>39203.762160497106</v>
      </c>
      <c r="AJ13" s="96">
        <f t="shared" si="22"/>
        <v>85.077608855245458</v>
      </c>
      <c r="AK13" s="96">
        <f t="shared" si="8"/>
        <v>72.424172890067112</v>
      </c>
      <c r="AL13" s="96">
        <f t="shared" si="9"/>
        <v>85.04986617290966</v>
      </c>
      <c r="AM13" s="97">
        <f t="shared" si="33"/>
        <v>72.424172890067112</v>
      </c>
      <c r="AN13" s="174">
        <f t="shared" si="10"/>
        <v>33373.058867742926</v>
      </c>
      <c r="AO13" s="127">
        <f t="shared" si="27"/>
        <v>2.3762007679769385E-2</v>
      </c>
      <c r="AP13" s="127">
        <f t="shared" si="34"/>
        <v>0.17737244812139846</v>
      </c>
      <c r="AQ13" s="146">
        <f t="shared" si="28"/>
        <v>9.5931143472705205E-7</v>
      </c>
      <c r="AR13" s="95">
        <f t="shared" si="38"/>
        <v>3.9014251420285827E-2</v>
      </c>
      <c r="AS13" s="127"/>
      <c r="AT13" s="153">
        <f t="shared" si="35"/>
        <v>-1.0693376429941806E-6</v>
      </c>
      <c r="AU13" s="134">
        <f t="shared" si="36"/>
        <v>3.5000000000000003E-2</v>
      </c>
      <c r="AW13" s="127">
        <f t="shared" si="29"/>
        <v>1.0526315789473683E-4</v>
      </c>
      <c r="AX13" s="96">
        <f t="shared" si="37"/>
        <v>75.797421240095076</v>
      </c>
    </row>
    <row r="14" spans="2:50" ht="13.95" customHeight="1" x14ac:dyDescent="0.3">
      <c r="C14" s="113">
        <f t="shared" si="30"/>
        <v>1.7222222222222223</v>
      </c>
      <c r="D14" s="73">
        <v>130</v>
      </c>
      <c r="E14" s="73">
        <v>1.36</v>
      </c>
      <c r="F14" s="73">
        <v>12.87</v>
      </c>
      <c r="G14" s="73">
        <v>11.2</v>
      </c>
      <c r="H14" s="73">
        <v>1540</v>
      </c>
      <c r="I14" s="73">
        <v>1800</v>
      </c>
      <c r="J14" s="2">
        <f t="shared" si="11"/>
        <v>144.14399999999998</v>
      </c>
      <c r="K14" s="1">
        <f t="shared" si="1"/>
        <v>130</v>
      </c>
      <c r="L14" s="1">
        <f t="shared" si="31"/>
        <v>4.8675344504555822</v>
      </c>
      <c r="M14" s="3">
        <f t="shared" si="12"/>
        <v>649.35064935064941</v>
      </c>
      <c r="N14" s="3">
        <f t="shared" si="13"/>
        <v>555.55555555555554</v>
      </c>
      <c r="O14" s="3">
        <f t="shared" si="14"/>
        <v>38961.038961038961</v>
      </c>
      <c r="P14" s="3">
        <f t="shared" si="23"/>
        <v>33333.333333333336</v>
      </c>
      <c r="Q14" s="2">
        <f t="shared" si="2"/>
        <v>84.550865800865807</v>
      </c>
      <c r="R14" s="2">
        <f t="shared" si="3"/>
        <v>72.337962962962962</v>
      </c>
      <c r="S14" s="3">
        <f t="shared" si="4"/>
        <v>130</v>
      </c>
      <c r="T14" s="158">
        <f t="shared" si="0"/>
        <v>144.14399999999998</v>
      </c>
      <c r="U14" s="96">
        <f t="shared" si="15"/>
        <v>139.69395999999998</v>
      </c>
      <c r="V14">
        <f t="shared" si="16"/>
        <v>0.18733267362711997</v>
      </c>
      <c r="W14" s="150">
        <f t="shared" si="24"/>
        <v>2.5252694181833939E-2</v>
      </c>
      <c r="X14" s="150">
        <f t="shared" si="25"/>
        <v>2.4596108516134356E-2</v>
      </c>
      <c r="Y14" s="95">
        <f t="shared" si="17"/>
        <v>2.6746245091312479</v>
      </c>
      <c r="Z14" s="147">
        <f t="shared" ref="Z14:Z19" si="41">SQRT(Y14^3/4/$X$46/$X$47)</f>
        <v>42.903128010696648</v>
      </c>
      <c r="AA14" s="97">
        <f t="shared" si="32"/>
        <v>30.712228367423084</v>
      </c>
      <c r="AB14">
        <f t="shared" si="19"/>
        <v>32.08160836350978</v>
      </c>
      <c r="AC14" s="175">
        <f t="shared" si="20"/>
        <v>72.183618817896999</v>
      </c>
      <c r="AD14" s="175">
        <f t="shared" si="21"/>
        <v>95.993108859688135</v>
      </c>
      <c r="AE14" s="158">
        <f t="shared" si="26"/>
        <v>2.9921538774493763</v>
      </c>
      <c r="AF14" s="151"/>
      <c r="AG14" s="95">
        <f t="shared" si="39"/>
        <v>3.6111111111111112</v>
      </c>
      <c r="AH14" s="95">
        <f t="shared" si="40"/>
        <v>130</v>
      </c>
      <c r="AI14" s="96">
        <f t="shared" si="7"/>
        <v>39814.384655018715</v>
      </c>
      <c r="AJ14" s="96">
        <f t="shared" si="22"/>
        <v>86.402744477037146</v>
      </c>
      <c r="AK14" s="96">
        <f t="shared" si="8"/>
        <v>73.726181114297489</v>
      </c>
      <c r="AL14" s="96">
        <f t="shared" si="9"/>
        <v>86.372321773678621</v>
      </c>
      <c r="AM14" s="97">
        <f t="shared" si="33"/>
        <v>73.726181114297489</v>
      </c>
      <c r="AN14" s="174">
        <f t="shared" si="10"/>
        <v>33973.024257468285</v>
      </c>
      <c r="AO14" s="127">
        <f t="shared" si="27"/>
        <v>2.4350117493973571E-2</v>
      </c>
      <c r="AP14" s="127">
        <f t="shared" si="34"/>
        <v>0.18459347758948288</v>
      </c>
      <c r="AQ14" s="146">
        <f t="shared" si="28"/>
        <v>9.6695174581609167E-7</v>
      </c>
      <c r="AR14" s="95">
        <f t="shared" si="38"/>
        <v>3.8705982658119815E-2</v>
      </c>
      <c r="AS14" s="127"/>
      <c r="AT14" s="153">
        <f t="shared" si="35"/>
        <v>-1.1449092202334925E-6</v>
      </c>
      <c r="AU14" s="151">
        <f t="shared" si="36"/>
        <v>3.2689768623894486E-2</v>
      </c>
      <c r="AW14" s="127">
        <f t="shared" si="29"/>
        <v>1.0526315789473683E-4</v>
      </c>
      <c r="AX14" s="96">
        <f t="shared" si="37"/>
        <v>75.198512472902621</v>
      </c>
    </row>
    <row r="15" spans="2:50" ht="13.95" customHeight="1" x14ac:dyDescent="0.3">
      <c r="C15" s="113">
        <f>D15/180+1</f>
        <v>1.7777777777777777</v>
      </c>
      <c r="D15" s="73">
        <v>140</v>
      </c>
      <c r="E15" s="73">
        <v>1.8819999999999999</v>
      </c>
      <c r="F15" s="73">
        <v>12.75</v>
      </c>
      <c r="G15" s="73">
        <v>12.03</v>
      </c>
      <c r="H15" s="73">
        <v>1460</v>
      </c>
      <c r="I15" s="73">
        <v>1710</v>
      </c>
      <c r="J15" s="2">
        <f t="shared" si="11"/>
        <v>153.38249999999999</v>
      </c>
      <c r="K15" s="1">
        <f t="shared" si="1"/>
        <v>140</v>
      </c>
      <c r="L15" s="1">
        <f>LN(K15)</f>
        <v>4.9416424226093039</v>
      </c>
      <c r="M15" s="3">
        <f t="shared" si="12"/>
        <v>684.93150684931516</v>
      </c>
      <c r="N15" s="3">
        <f t="shared" si="13"/>
        <v>584.79532163742692</v>
      </c>
      <c r="O15" s="3">
        <f t="shared" si="14"/>
        <v>41095.890410958906</v>
      </c>
      <c r="P15" s="3">
        <f t="shared" si="23"/>
        <v>35087.719298245618</v>
      </c>
      <c r="Q15" s="2">
        <f t="shared" si="2"/>
        <v>89.183789954337897</v>
      </c>
      <c r="R15" s="2">
        <f t="shared" si="3"/>
        <v>76.145224171539965</v>
      </c>
      <c r="S15" s="3">
        <f>K15</f>
        <v>140</v>
      </c>
      <c r="T15" s="158">
        <f>J15</f>
        <v>153.38249999999999</v>
      </c>
      <c r="U15" s="96">
        <f t="shared" si="15"/>
        <v>148.93245999999999</v>
      </c>
      <c r="V15">
        <f t="shared" si="16"/>
        <v>0.19972170537412001</v>
      </c>
      <c r="W15" s="150">
        <f t="shared" si="24"/>
        <v>2.5524167651205371E-2</v>
      </c>
      <c r="X15" s="150">
        <f t="shared" si="25"/>
        <v>2.4867581985505788E-2</v>
      </c>
      <c r="Y15" s="95">
        <f t="shared" si="17"/>
        <v>3.138820028500596</v>
      </c>
      <c r="Z15" s="147">
        <f t="shared" si="41"/>
        <v>54.543669194719321</v>
      </c>
      <c r="AA15" s="97">
        <f>Z15/U15*100</f>
        <v>36.623090221379087</v>
      </c>
      <c r="AB15">
        <f t="shared" si="19"/>
        <v>34.754250769053904</v>
      </c>
      <c r="AC15" s="175">
        <f>AB15*1/1.6/1000*3600</f>
        <v>78.197064230371282</v>
      </c>
      <c r="AD15" s="175">
        <f t="shared" si="21"/>
        <v>101.04537774704013</v>
      </c>
      <c r="AE15" s="158">
        <f>AD15/AB15</f>
        <v>2.907425005893483</v>
      </c>
      <c r="AF15" s="151"/>
      <c r="AG15" s="95">
        <f t="shared" si="39"/>
        <v>3.8888888888888888</v>
      </c>
      <c r="AH15" s="95">
        <f t="shared" si="40"/>
        <v>140</v>
      </c>
      <c r="AI15" s="96">
        <f t="shared" si="7"/>
        <v>40968.162625439392</v>
      </c>
      <c r="AJ15" s="96">
        <f t="shared" si="22"/>
        <v>88.906602919790345</v>
      </c>
      <c r="AK15" s="96">
        <f t="shared" si="8"/>
        <v>76.186340083056862</v>
      </c>
      <c r="AL15" s="96">
        <f t="shared" si="9"/>
        <v>88.871116287008959</v>
      </c>
      <c r="AM15" s="97">
        <f t="shared" si="33"/>
        <v>76.186340083056862</v>
      </c>
      <c r="AN15" s="174">
        <f t="shared" si="10"/>
        <v>35106.6655102726</v>
      </c>
      <c r="AO15" s="127">
        <f t="shared" si="27"/>
        <v>2.5474093347173737E-2</v>
      </c>
      <c r="AP15" s="127">
        <f>AI15*AO15/5252</f>
        <v>0.19871035776516324</v>
      </c>
      <c r="AQ15" s="146">
        <f t="shared" si="28"/>
        <v>9.8138819829005542E-7</v>
      </c>
      <c r="AR15" s="95">
        <f>$X$40/AQ15</f>
        <v>3.8136608500089784E-2</v>
      </c>
      <c r="AS15" s="127"/>
      <c r="AT15" s="153">
        <f t="shared" si="35"/>
        <v>-1.2578985557050702E-6</v>
      </c>
      <c r="AU15" s="151">
        <f t="shared" si="36"/>
        <v>2.9753446599529686E-2</v>
      </c>
      <c r="AW15" s="127">
        <f t="shared" si="29"/>
        <v>1.0526315789473683E-4</v>
      </c>
      <c r="AX15" s="96">
        <f t="shared" si="37"/>
        <v>74.092324571601836</v>
      </c>
    </row>
    <row r="16" spans="2:50" ht="13.95" customHeight="1" x14ac:dyDescent="0.3">
      <c r="C16" s="113">
        <f>D16/180+1</f>
        <v>1.8055555555555556</v>
      </c>
      <c r="D16" s="73">
        <v>145</v>
      </c>
      <c r="E16" s="73">
        <v>1.9379999999999999</v>
      </c>
      <c r="F16" s="73">
        <v>12.87</v>
      </c>
      <c r="G16" s="73">
        <v>12.77</v>
      </c>
      <c r="H16" s="73">
        <v>1410</v>
      </c>
      <c r="I16" s="73">
        <v>1660</v>
      </c>
      <c r="J16" s="2">
        <f t="shared" si="11"/>
        <v>164.34989999999999</v>
      </c>
      <c r="K16" s="1">
        <f t="shared" si="1"/>
        <v>145</v>
      </c>
      <c r="L16" s="1">
        <f>LN(K16)</f>
        <v>4.9767337424205742</v>
      </c>
      <c r="M16" s="3">
        <f t="shared" si="12"/>
        <v>709.21985815602841</v>
      </c>
      <c r="N16" s="3">
        <f t="shared" si="13"/>
        <v>602.40963855421694</v>
      </c>
      <c r="O16" s="3">
        <f t="shared" si="14"/>
        <v>42553.191489361707</v>
      </c>
      <c r="P16" s="3">
        <f t="shared" si="23"/>
        <v>36144.57831325302</v>
      </c>
      <c r="Q16" s="2">
        <f t="shared" si="2"/>
        <v>92.346335697399539</v>
      </c>
      <c r="R16" s="2">
        <f t="shared" si="3"/>
        <v>78.438755020080336</v>
      </c>
      <c r="S16" s="3">
        <f>K16</f>
        <v>145</v>
      </c>
      <c r="T16" s="158">
        <f>J16</f>
        <v>164.34989999999999</v>
      </c>
      <c r="U16" s="96">
        <f t="shared" si="15"/>
        <v>159.89985999999999</v>
      </c>
      <c r="V16">
        <f t="shared" si="16"/>
        <v>0.21442923005691999</v>
      </c>
      <c r="W16" s="150">
        <f t="shared" si="24"/>
        <v>2.6465284432085175E-2</v>
      </c>
      <c r="X16" s="150">
        <f t="shared" si="25"/>
        <v>2.5808698766385592E-2</v>
      </c>
      <c r="Y16" s="95">
        <f t="shared" si="17"/>
        <v>3.4847180469244972</v>
      </c>
      <c r="Z16" s="147">
        <f t="shared" si="41"/>
        <v>63.80374842945902</v>
      </c>
      <c r="AA16" s="97">
        <f>Z16/U16*100</f>
        <v>39.902316630833212</v>
      </c>
      <c r="AB16">
        <f t="shared" si="19"/>
        <v>36.619174102633757</v>
      </c>
      <c r="AC16" s="175">
        <f>AB16*1/1.6/1000*3600</f>
        <v>82.393141730925933</v>
      </c>
      <c r="AD16" s="175">
        <f t="shared" si="21"/>
        <v>104.08891322134859</v>
      </c>
      <c r="AE16" s="158">
        <f>AD16/AB16</f>
        <v>2.8424702569647033</v>
      </c>
      <c r="AF16" s="151"/>
      <c r="AG16" s="95">
        <f t="shared" si="39"/>
        <v>4.0277777777777777</v>
      </c>
      <c r="AH16" s="95">
        <f t="shared" si="40"/>
        <v>145</v>
      </c>
      <c r="AI16" s="96">
        <f t="shared" si="7"/>
        <v>41514.495099187916</v>
      </c>
      <c r="AJ16" s="96">
        <f t="shared" si="22"/>
        <v>90.092220267334881</v>
      </c>
      <c r="AK16" s="96">
        <f t="shared" si="8"/>
        <v>77.351265025008075</v>
      </c>
      <c r="AL16" s="96">
        <f t="shared" si="9"/>
        <v>90.054335782315519</v>
      </c>
      <c r="AM16" s="97">
        <f t="shared" si="33"/>
        <v>77.35126502500809</v>
      </c>
      <c r="AN16" s="174">
        <f t="shared" si="10"/>
        <v>35643.46292352373</v>
      </c>
      <c r="AO16" s="127">
        <f t="shared" si="27"/>
        <v>2.601212492442927E-2</v>
      </c>
      <c r="AP16" s="127">
        <f>AI16*AO16/5252</f>
        <v>0.20561314407743386</v>
      </c>
      <c r="AQ16" s="146">
        <f t="shared" si="28"/>
        <v>9.8822409132533155E-7</v>
      </c>
      <c r="AR16" s="95">
        <f>$X$40/AQ16</f>
        <v>3.7872804188169816E-2</v>
      </c>
      <c r="AS16" s="127"/>
      <c r="AT16" s="153">
        <f t="shared" si="35"/>
        <v>-1.3367405465862734E-6</v>
      </c>
      <c r="AU16" s="151">
        <f t="shared" si="36"/>
        <v>2.7998565316490004E-2</v>
      </c>
      <c r="AW16" s="127">
        <f t="shared" si="29"/>
        <v>1.0526315789473683E-4</v>
      </c>
      <c r="AX16" s="96">
        <f t="shared" si="37"/>
        <v>73.579801946468137</v>
      </c>
    </row>
    <row r="17" spans="3:50" ht="13.95" customHeight="1" x14ac:dyDescent="0.3">
      <c r="C17" s="113">
        <f t="shared" si="30"/>
        <v>1.8611111111111112</v>
      </c>
      <c r="D17" s="73">
        <v>155</v>
      </c>
      <c r="E17" s="73">
        <v>1.9370000000000001</v>
      </c>
      <c r="F17" s="73">
        <v>12.77</v>
      </c>
      <c r="G17" s="73">
        <v>14.39</v>
      </c>
      <c r="H17" s="73">
        <v>1350</v>
      </c>
      <c r="I17" s="73">
        <v>1580</v>
      </c>
      <c r="J17" s="2">
        <f t="shared" si="11"/>
        <v>183.7603</v>
      </c>
      <c r="K17" s="1">
        <f t="shared" si="1"/>
        <v>155</v>
      </c>
      <c r="L17" s="1">
        <f t="shared" si="31"/>
        <v>5.0434251169192468</v>
      </c>
      <c r="M17" s="3">
        <f t="shared" si="12"/>
        <v>740.74074074074076</v>
      </c>
      <c r="N17" s="3">
        <f t="shared" si="13"/>
        <v>632.91139240506334</v>
      </c>
      <c r="O17" s="3">
        <f t="shared" si="14"/>
        <v>44444.444444444445</v>
      </c>
      <c r="P17" s="3">
        <f t="shared" si="23"/>
        <v>37974.6835443038</v>
      </c>
      <c r="Q17" s="2">
        <f t="shared" si="2"/>
        <v>96.450617283950621</v>
      </c>
      <c r="R17" s="2">
        <f t="shared" si="3"/>
        <v>82.410337552742618</v>
      </c>
      <c r="S17" s="3">
        <f t="shared" si="4"/>
        <v>155</v>
      </c>
      <c r="T17" s="158">
        <f t="shared" si="0"/>
        <v>183.7603</v>
      </c>
      <c r="U17" s="96">
        <f t="shared" si="15"/>
        <v>179.31026</v>
      </c>
      <c r="V17">
        <f t="shared" si="16"/>
        <v>0.24045900348572002</v>
      </c>
      <c r="W17" s="150">
        <f t="shared" si="24"/>
        <v>2.8415040441907537E-2</v>
      </c>
      <c r="X17" s="150">
        <f t="shared" si="25"/>
        <v>2.7758454776207954E-2</v>
      </c>
      <c r="Y17" s="95">
        <f t="shared" si="17"/>
        <v>3.97030322947426</v>
      </c>
      <c r="Z17" s="147">
        <f t="shared" si="41"/>
        <v>77.594375598879097</v>
      </c>
      <c r="AA17" s="97">
        <f t="shared" si="32"/>
        <v>43.273806863521976</v>
      </c>
      <c r="AB17">
        <f t="shared" si="19"/>
        <v>39.087380038302008</v>
      </c>
      <c r="AC17" s="175">
        <f t="shared" si="20"/>
        <v>87.946605086179517</v>
      </c>
      <c r="AD17" s="175">
        <f t="shared" si="21"/>
        <v>109.35923794141685</v>
      </c>
      <c r="AE17" s="158">
        <f t="shared" si="26"/>
        <v>2.7978144821744242</v>
      </c>
      <c r="AF17" s="151"/>
      <c r="AG17" s="95">
        <f t="shared" si="39"/>
        <v>4.3055555555555554</v>
      </c>
      <c r="AH17" s="95">
        <f t="shared" si="40"/>
        <v>155</v>
      </c>
      <c r="AI17" s="96">
        <f t="shared" si="7"/>
        <v>42552.804966229378</v>
      </c>
      <c r="AJ17" s="96">
        <f t="shared" si="22"/>
        <v>92.34549688851861</v>
      </c>
      <c r="AK17" s="96">
        <f t="shared" si="8"/>
        <v>79.565215539960306</v>
      </c>
      <c r="AL17" s="96">
        <f t="shared" si="9"/>
        <v>92.303055263373011</v>
      </c>
      <c r="AM17" s="97">
        <f t="shared" si="33"/>
        <v>79.565215539960306</v>
      </c>
      <c r="AN17" s="174">
        <f t="shared" si="10"/>
        <v>36663.651320813711</v>
      </c>
      <c r="AO17" s="127">
        <f t="shared" si="27"/>
        <v>2.7044952442657005E-2</v>
      </c>
      <c r="AP17" s="127">
        <f t="shared" si="34"/>
        <v>0.21912387406956063</v>
      </c>
      <c r="AQ17" s="146">
        <f t="shared" si="28"/>
        <v>1.0012157686090697E-6</v>
      </c>
      <c r="AR17" s="95">
        <f t="shared" si="38"/>
        <v>3.7381370408090163E-2</v>
      </c>
      <c r="AS17" s="127"/>
      <c r="AT17" s="153">
        <f t="shared" si="35"/>
        <v>-1.4410870719200214E-6</v>
      </c>
      <c r="AU17" s="151">
        <f t="shared" si="36"/>
        <v>2.5971239513606203E-2</v>
      </c>
      <c r="AW17" s="127">
        <f t="shared" si="29"/>
        <v>1.0526315789473683E-4</v>
      </c>
      <c r="AX17" s="96">
        <f t="shared" si="37"/>
        <v>72.625037677405643</v>
      </c>
    </row>
    <row r="18" spans="3:50" ht="13.95" customHeight="1" x14ac:dyDescent="0.3">
      <c r="C18" s="113">
        <f>D18/180+1</f>
        <v>1.9222222222222223</v>
      </c>
      <c r="D18" s="73">
        <v>166</v>
      </c>
      <c r="E18" s="73">
        <v>1.9379999999999999</v>
      </c>
      <c r="F18" s="73">
        <v>12.58</v>
      </c>
      <c r="G18" s="73">
        <v>16.38</v>
      </c>
      <c r="H18" s="73">
        <v>1320</v>
      </c>
      <c r="I18" s="73">
        <v>1520</v>
      </c>
      <c r="J18" s="2">
        <f t="shared" si="11"/>
        <v>206.06039999999999</v>
      </c>
      <c r="K18" s="1">
        <f t="shared" si="1"/>
        <v>166</v>
      </c>
      <c r="L18" s="1">
        <f>LN(K18)</f>
        <v>5.1119877883565437</v>
      </c>
      <c r="M18" s="3">
        <f t="shared" si="12"/>
        <v>757.57575757575762</v>
      </c>
      <c r="N18" s="3">
        <f t="shared" si="13"/>
        <v>657.89473684210532</v>
      </c>
      <c r="O18" s="3">
        <f t="shared" si="14"/>
        <v>45454.545454545456</v>
      </c>
      <c r="P18" s="3">
        <f t="shared" si="23"/>
        <v>39473.68421052632</v>
      </c>
      <c r="Q18" s="2">
        <f t="shared" si="2"/>
        <v>98.642676767676775</v>
      </c>
      <c r="R18" s="2">
        <f t="shared" si="3"/>
        <v>85.663377192982466</v>
      </c>
      <c r="S18" s="3">
        <f>K18</f>
        <v>166</v>
      </c>
      <c r="T18" s="158">
        <f>J18</f>
        <v>206.06039999999999</v>
      </c>
      <c r="U18" s="96">
        <f t="shared" si="15"/>
        <v>201.61035999999999</v>
      </c>
      <c r="V18">
        <f t="shared" si="16"/>
        <v>0.27036392818791999</v>
      </c>
      <c r="W18" s="150">
        <f t="shared" si="24"/>
        <v>3.1238929718545028E-2</v>
      </c>
      <c r="X18" s="150">
        <f t="shared" si="25"/>
        <v>3.0582344052845444E-2</v>
      </c>
      <c r="Y18" s="134">
        <f>$Z$45</f>
        <v>4.4249528005034611</v>
      </c>
      <c r="Z18" s="147">
        <f t="shared" si="41"/>
        <v>91.297248929319878</v>
      </c>
      <c r="AA18" s="97">
        <f>Z18/U18*100</f>
        <v>45.284006699516773</v>
      </c>
      <c r="AB18">
        <f t="shared" si="19"/>
        <v>41.264733453849395</v>
      </c>
      <c r="AC18" s="175">
        <f>AB18*1/1.6/1000*3600</f>
        <v>92.845650271161119</v>
      </c>
      <c r="AD18" s="175">
        <f t="shared" si="21"/>
        <v>113.67604996542015</v>
      </c>
      <c r="AE18" s="165">
        <f>AD18/AB18</f>
        <v>2.7547990850966189</v>
      </c>
      <c r="AF18" s="151"/>
      <c r="AG18" s="95">
        <f t="shared" si="39"/>
        <v>4.6111111111111116</v>
      </c>
      <c r="AH18" s="95">
        <f t="shared" si="40"/>
        <v>166</v>
      </c>
      <c r="AI18" s="96">
        <f t="shared" si="7"/>
        <v>43620.248826836629</v>
      </c>
      <c r="AJ18" s="96">
        <f t="shared" si="22"/>
        <v>94.661998322128099</v>
      </c>
      <c r="AK18" s="96">
        <f t="shared" si="8"/>
        <v>81.841287413964423</v>
      </c>
      <c r="AL18" s="96">
        <f t="shared" si="9"/>
        <v>94.614871687811259</v>
      </c>
      <c r="AM18" s="97">
        <f t="shared" si="33"/>
        <v>81.841287413964423</v>
      </c>
      <c r="AN18" s="174">
        <f t="shared" si="10"/>
        <v>37712.46524035481</v>
      </c>
      <c r="AO18" s="127">
        <f t="shared" si="27"/>
        <v>2.8120822570969206E-2</v>
      </c>
      <c r="AP18" s="127">
        <f>AI18*AO18/5252</f>
        <v>0.23355622196515621</v>
      </c>
      <c r="AQ18" s="146">
        <f t="shared" si="28"/>
        <v>1.014571980078996E-6</v>
      </c>
      <c r="AR18" s="95">
        <f>$X$40/AQ18</f>
        <v>3.6889267828865355E-2</v>
      </c>
      <c r="AS18" s="127"/>
      <c r="AT18" s="153">
        <f t="shared" si="35"/>
        <v>-1.5331374393762628E-6</v>
      </c>
      <c r="AU18" s="151">
        <f t="shared" si="36"/>
        <v>2.4411912815867926E-2</v>
      </c>
      <c r="AW18" s="127">
        <f t="shared" si="29"/>
        <v>1.0526315789473683E-4</v>
      </c>
      <c r="AX18" s="96">
        <f t="shared" si="37"/>
        <v>71.668974056217053</v>
      </c>
    </row>
    <row r="19" spans="3:50" ht="13.95" customHeight="1" x14ac:dyDescent="0.3">
      <c r="C19" s="113">
        <f t="shared" si="30"/>
        <v>2</v>
      </c>
      <c r="D19" s="73">
        <v>180</v>
      </c>
      <c r="E19" s="73">
        <v>1.9390000000000001</v>
      </c>
      <c r="F19" s="73">
        <v>12.5</v>
      </c>
      <c r="G19" s="73">
        <v>17.559999999999999</v>
      </c>
      <c r="H19" s="73">
        <v>1280</v>
      </c>
      <c r="I19" s="73">
        <v>1480</v>
      </c>
      <c r="J19" s="2">
        <f t="shared" si="11"/>
        <v>219.49999999999997</v>
      </c>
      <c r="K19" s="1">
        <f t="shared" si="1"/>
        <v>180</v>
      </c>
      <c r="L19" s="1">
        <f t="shared" si="31"/>
        <v>5.1929568508902104</v>
      </c>
      <c r="M19" s="3">
        <f t="shared" si="12"/>
        <v>781.25000000000011</v>
      </c>
      <c r="N19" s="3">
        <f t="shared" si="13"/>
        <v>675.67567567567573</v>
      </c>
      <c r="O19" s="3">
        <f t="shared" si="14"/>
        <v>46875.000000000007</v>
      </c>
      <c r="P19" s="3">
        <f t="shared" si="23"/>
        <v>40540.540540540547</v>
      </c>
      <c r="Q19" s="2">
        <f t="shared" si="2"/>
        <v>101.72526041666667</v>
      </c>
      <c r="R19" s="2">
        <f t="shared" si="3"/>
        <v>87.978603603603617</v>
      </c>
      <c r="S19" s="3">
        <f t="shared" si="4"/>
        <v>180</v>
      </c>
      <c r="T19" s="158">
        <f t="shared" si="0"/>
        <v>219.49999999999997</v>
      </c>
      <c r="U19" s="96">
        <f t="shared" si="15"/>
        <v>215.04995999999997</v>
      </c>
      <c r="V19">
        <f t="shared" si="16"/>
        <v>0.28838672745911997</v>
      </c>
      <c r="W19" s="150">
        <f t="shared" si="24"/>
        <v>3.2311617975793024E-2</v>
      </c>
      <c r="X19" s="150">
        <f t="shared" si="25"/>
        <v>3.1655032310093437E-2</v>
      </c>
      <c r="Y19" s="134">
        <f>$Z$45</f>
        <v>4.4249528005034611</v>
      </c>
      <c r="Z19" s="147">
        <f t="shared" si="41"/>
        <v>91.297248929319878</v>
      </c>
      <c r="AA19" s="97">
        <f t="shared" si="32"/>
        <v>42.453971593075345</v>
      </c>
      <c r="AB19">
        <f t="shared" si="19"/>
        <v>41.264733453849395</v>
      </c>
      <c r="AC19" s="175">
        <f>AB19*1/1.6/1000*3600</f>
        <v>92.845650271161119</v>
      </c>
      <c r="AD19" s="175">
        <f t="shared" si="21"/>
        <v>116.74837564016123</v>
      </c>
      <c r="AE19" s="165">
        <f t="shared" si="26"/>
        <v>2.8292531144235542</v>
      </c>
      <c r="AF19" s="151"/>
      <c r="AG19" s="95">
        <f t="shared" si="39"/>
        <v>5</v>
      </c>
      <c r="AH19" s="95">
        <f t="shared" si="40"/>
        <v>180</v>
      </c>
      <c r="AI19" s="96">
        <f t="shared" si="7"/>
        <v>44880.846275693781</v>
      </c>
      <c r="AJ19" s="96">
        <f t="shared" si="22"/>
        <v>97.397669869127128</v>
      </c>
      <c r="AK19" s="96">
        <f t="shared" si="8"/>
        <v>84.529213686876673</v>
      </c>
      <c r="AL19" s="96">
        <f t="shared" si="9"/>
        <v>97.345010474889989</v>
      </c>
      <c r="AM19" s="97">
        <f t="shared" si="33"/>
        <v>84.529213686876673</v>
      </c>
      <c r="AN19" s="174">
        <f t="shared" si="10"/>
        <v>38951.06166691277</v>
      </c>
      <c r="AO19" s="127">
        <f t="shared" si="27"/>
        <v>2.9409731130840132E-2</v>
      </c>
      <c r="AP19" s="127">
        <f t="shared" si="34"/>
        <v>0.25132018695596375</v>
      </c>
      <c r="AQ19" s="146">
        <f t="shared" si="28"/>
        <v>1.0303449932806531E-6</v>
      </c>
      <c r="AR19" s="95">
        <f t="shared" si="38"/>
        <v>3.6324549300354322E-2</v>
      </c>
      <c r="AS19" s="127"/>
      <c r="AT19" s="153">
        <f t="shared" si="35"/>
        <v>-1.5331374393762628E-6</v>
      </c>
      <c r="AU19" s="151">
        <f t="shared" si="36"/>
        <v>2.4411912815867926E-2</v>
      </c>
      <c r="AW19" s="127">
        <f t="shared" si="29"/>
        <v>1.0526315789473683E-4</v>
      </c>
      <c r="AX19" s="96">
        <f t="shared" si="37"/>
        <v>70.571831175618797</v>
      </c>
    </row>
    <row r="20" spans="3:50" ht="13.95" customHeight="1" thickBot="1" x14ac:dyDescent="0.35">
      <c r="C20" s="116">
        <f t="shared" si="30"/>
        <v>2</v>
      </c>
      <c r="D20" s="117">
        <v>180</v>
      </c>
      <c r="E20" s="117"/>
      <c r="F20" s="117"/>
      <c r="G20" s="117"/>
      <c r="H20" s="117"/>
      <c r="I20" s="117"/>
      <c r="O20" s="3"/>
      <c r="P20" s="3"/>
      <c r="Q20" s="3"/>
      <c r="R20" s="3"/>
      <c r="T20" s="4"/>
      <c r="AC20" s="4"/>
      <c r="AD20" s="97"/>
      <c r="AG20" s="95"/>
      <c r="AH20" s="95"/>
      <c r="AI20" s="96"/>
      <c r="AJ20" s="96"/>
      <c r="AK20" s="96"/>
      <c r="AL20" s="96"/>
      <c r="AO20" s="127"/>
      <c r="AP20" s="127"/>
      <c r="AQ20" s="146"/>
      <c r="AR20" s="95"/>
      <c r="AS20" s="127"/>
      <c r="AU20" s="146"/>
      <c r="AV20" s="95"/>
      <c r="AW20" s="128"/>
      <c r="AX20" s="96"/>
    </row>
    <row r="21" spans="3:50" ht="13.95" customHeight="1" x14ac:dyDescent="0.3"/>
    <row r="22" spans="3:50" ht="13.95" customHeight="1" x14ac:dyDescent="0.3">
      <c r="C22" s="120">
        <f t="shared" si="30"/>
        <v>1.05</v>
      </c>
      <c r="D22" s="73">
        <v>9</v>
      </c>
      <c r="E22" s="119"/>
      <c r="F22" s="73">
        <v>13.8</v>
      </c>
      <c r="G22" s="73">
        <v>0.42399999999999999</v>
      </c>
      <c r="H22" s="73">
        <v>6160</v>
      </c>
      <c r="I22" s="119"/>
      <c r="J22" s="2">
        <f t="shared" ref="J22:J30" si="42">F22*G22</f>
        <v>5.8512000000000004</v>
      </c>
      <c r="K22" s="1">
        <f t="shared" ref="K22:K30" si="43">D22</f>
        <v>9</v>
      </c>
      <c r="L22" s="1">
        <f t="shared" ref="L22:L30" si="44">LN(K22)</f>
        <v>2.1972245773362196</v>
      </c>
      <c r="M22" s="3">
        <f t="shared" ref="M22:M30" si="45">1/H22/0.000001</f>
        <v>162.33766233766235</v>
      </c>
      <c r="N22" s="3"/>
      <c r="O22" s="3">
        <f t="shared" ref="O22:O30" si="46">M22*60/$X$33</f>
        <v>9740.2597402597403</v>
      </c>
      <c r="P22" s="3"/>
      <c r="Q22" s="3">
        <f t="shared" ref="Q22:Q30" si="47">O22/$X$44*100</f>
        <v>21.137716450216452</v>
      </c>
      <c r="R22">
        <v>16</v>
      </c>
      <c r="S22" s="3">
        <f t="shared" ref="S22:S30" si="48">K22</f>
        <v>9</v>
      </c>
      <c r="T22" s="4">
        <f t="shared" ref="T22:T30" si="49">J22</f>
        <v>5.8512000000000004</v>
      </c>
      <c r="U22" s="4"/>
      <c r="V22">
        <f t="shared" ref="V22:V30" si="50">T22*0.001341022</f>
        <v>7.8465879264000005E-3</v>
      </c>
      <c r="W22" s="150">
        <f t="shared" ref="W22:W30" si="51">$V22/$O22*5252</f>
        <v>4.230922058383821E-3</v>
      </c>
      <c r="X22" s="150">
        <f t="shared" ref="X22:X30" si="52">W22-$W$4</f>
        <v>3.5743363926842367E-3</v>
      </c>
      <c r="AN22" s="157" t="s">
        <v>219</v>
      </c>
      <c r="AO22" s="157"/>
      <c r="AP22" s="157"/>
      <c r="AQ22" s="157"/>
      <c r="AR22" s="157"/>
    </row>
    <row r="23" spans="3:50" ht="13.95" customHeight="1" x14ac:dyDescent="0.3">
      <c r="C23" s="120">
        <f t="shared" si="30"/>
        <v>1.0722222222222222</v>
      </c>
      <c r="D23" s="73">
        <v>13</v>
      </c>
      <c r="E23" s="119"/>
      <c r="F23" s="73">
        <v>13.8</v>
      </c>
      <c r="G23" s="73">
        <v>0.56499999999999995</v>
      </c>
      <c r="H23" s="73">
        <v>5080</v>
      </c>
      <c r="I23" s="119"/>
      <c r="J23" s="2">
        <f t="shared" si="42"/>
        <v>7.7969999999999997</v>
      </c>
      <c r="K23" s="1">
        <f t="shared" si="43"/>
        <v>13</v>
      </c>
      <c r="L23" s="1">
        <f t="shared" si="44"/>
        <v>2.5649493574615367</v>
      </c>
      <c r="M23" s="3">
        <f t="shared" si="45"/>
        <v>196.85039370078741</v>
      </c>
      <c r="N23" s="3"/>
      <c r="O23" s="3">
        <f t="shared" si="46"/>
        <v>11811.023622047245</v>
      </c>
      <c r="P23" s="3"/>
      <c r="Q23" s="3">
        <f t="shared" si="47"/>
        <v>25.631561679790028</v>
      </c>
      <c r="R23">
        <v>20</v>
      </c>
      <c r="S23" s="3">
        <f t="shared" si="48"/>
        <v>13</v>
      </c>
      <c r="T23" s="4">
        <f t="shared" si="49"/>
        <v>7.7969999999999997</v>
      </c>
      <c r="U23" s="4"/>
      <c r="V23">
        <f t="shared" si="50"/>
        <v>1.0455948534E-2</v>
      </c>
      <c r="W23" s="150">
        <f t="shared" si="51"/>
        <v>4.6494396639814237E-3</v>
      </c>
      <c r="X23" s="150">
        <f t="shared" si="52"/>
        <v>3.9928539982818393E-3</v>
      </c>
      <c r="AM23" s="5" t="s">
        <v>132</v>
      </c>
      <c r="AN23" s="157" t="s">
        <v>100</v>
      </c>
      <c r="AO23" s="157" t="s">
        <v>139</v>
      </c>
      <c r="AP23" s="157" t="s">
        <v>140</v>
      </c>
      <c r="AQ23" s="157" t="s">
        <v>131</v>
      </c>
      <c r="AR23" s="157" t="s">
        <v>164</v>
      </c>
      <c r="AS23" s="157" t="s">
        <v>173</v>
      </c>
    </row>
    <row r="24" spans="3:50" ht="13.95" customHeight="1" x14ac:dyDescent="0.3">
      <c r="C24" s="120">
        <f t="shared" si="30"/>
        <v>1.1444444444444444</v>
      </c>
      <c r="D24" s="73">
        <v>26</v>
      </c>
      <c r="E24" s="119"/>
      <c r="F24" s="73">
        <v>13.75</v>
      </c>
      <c r="G24" s="73">
        <v>1.32</v>
      </c>
      <c r="H24" s="73">
        <v>3180</v>
      </c>
      <c r="I24" s="119"/>
      <c r="J24" s="2">
        <f t="shared" si="42"/>
        <v>18.150000000000002</v>
      </c>
      <c r="K24" s="1">
        <f t="shared" si="43"/>
        <v>26</v>
      </c>
      <c r="L24" s="1">
        <f t="shared" si="44"/>
        <v>3.2580965380214821</v>
      </c>
      <c r="M24" s="3">
        <f t="shared" si="45"/>
        <v>314.46540880503147</v>
      </c>
      <c r="N24" s="3"/>
      <c r="O24" s="3">
        <f t="shared" si="46"/>
        <v>18867.92452830189</v>
      </c>
      <c r="P24" s="3"/>
      <c r="Q24" s="3">
        <f t="shared" si="47"/>
        <v>40.946016771488473</v>
      </c>
      <c r="R24">
        <v>25</v>
      </c>
      <c r="S24" s="3">
        <f t="shared" si="48"/>
        <v>26</v>
      </c>
      <c r="T24" s="4">
        <f t="shared" si="49"/>
        <v>18.150000000000002</v>
      </c>
      <c r="U24" s="4"/>
      <c r="V24">
        <f t="shared" si="50"/>
        <v>2.4339549300000006E-2</v>
      </c>
      <c r="W24" s="150">
        <f t="shared" si="51"/>
        <v>6.7750595849508004E-3</v>
      </c>
      <c r="X24" s="150">
        <f t="shared" si="52"/>
        <v>6.1184739192512161E-3</v>
      </c>
      <c r="AM24" s="5"/>
      <c r="AN24" s="157"/>
      <c r="AO24" s="157" t="s">
        <v>152</v>
      </c>
      <c r="AP24" s="157" t="s">
        <v>153</v>
      </c>
      <c r="AQ24" s="157"/>
      <c r="AR24" s="157"/>
      <c r="AS24" s="157"/>
    </row>
    <row r="25" spans="3:50" ht="13.95" customHeight="1" thickBot="1" x14ac:dyDescent="0.35">
      <c r="C25" s="120">
        <f t="shared" si="30"/>
        <v>1.2</v>
      </c>
      <c r="D25" s="73">
        <v>36</v>
      </c>
      <c r="E25" s="119"/>
      <c r="F25" s="73">
        <v>13.71</v>
      </c>
      <c r="G25" s="73">
        <v>2.08</v>
      </c>
      <c r="H25" s="73">
        <v>2650</v>
      </c>
      <c r="I25" s="119"/>
      <c r="J25" s="2">
        <f t="shared" si="42"/>
        <v>28.516800000000003</v>
      </c>
      <c r="K25" s="1">
        <f t="shared" si="43"/>
        <v>36</v>
      </c>
      <c r="L25" s="1">
        <f t="shared" si="44"/>
        <v>3.5835189384561099</v>
      </c>
      <c r="M25" s="3">
        <f t="shared" si="45"/>
        <v>377.35849056603774</v>
      </c>
      <c r="N25" s="3"/>
      <c r="O25" s="3">
        <f t="shared" si="46"/>
        <v>22641.509433962266</v>
      </c>
      <c r="P25" s="3"/>
      <c r="Q25" s="3">
        <f t="shared" si="47"/>
        <v>49.135220125786169</v>
      </c>
      <c r="R25">
        <v>36</v>
      </c>
      <c r="S25" s="3">
        <f t="shared" si="48"/>
        <v>36</v>
      </c>
      <c r="T25" s="4">
        <f t="shared" si="49"/>
        <v>28.516800000000003</v>
      </c>
      <c r="U25" s="4"/>
      <c r="V25">
        <f t="shared" si="50"/>
        <v>3.8241656169600007E-2</v>
      </c>
      <c r="W25" s="150">
        <f t="shared" si="51"/>
        <v>8.8706620372876483E-3</v>
      </c>
      <c r="X25" s="150">
        <f t="shared" si="52"/>
        <v>8.2140763715880631E-3</v>
      </c>
      <c r="AD25" s="5" t="s">
        <v>56</v>
      </c>
      <c r="AE25" s="5"/>
      <c r="AF25" s="5"/>
      <c r="AG25" s="5"/>
      <c r="AM25" s="5">
        <f t="shared" ref="AM25:AM33" si="53">AN25*$AE$30</f>
        <v>7372.8</v>
      </c>
      <c r="AN25" s="157">
        <v>16</v>
      </c>
      <c r="AO25" s="157">
        <v>3.3218574470251366E-4</v>
      </c>
      <c r="AP25" s="157">
        <v>7.3801227827272476E-4</v>
      </c>
      <c r="AQ25" s="172">
        <v>0.34399999999999997</v>
      </c>
      <c r="AR25" s="185">
        <f t="shared" ref="AR25:AR33" si="54">$AE$45/AQ25</f>
        <v>1.0879888809533816E-7</v>
      </c>
      <c r="AS25" s="157" t="s">
        <v>201</v>
      </c>
    </row>
    <row r="26" spans="3:50" ht="13.95" customHeight="1" x14ac:dyDescent="0.3">
      <c r="C26" s="120">
        <f t="shared" si="30"/>
        <v>1.3111111111111111</v>
      </c>
      <c r="D26" s="73">
        <v>56</v>
      </c>
      <c r="E26" s="119"/>
      <c r="F26" s="73">
        <v>13.6</v>
      </c>
      <c r="G26" s="73">
        <v>3.8</v>
      </c>
      <c r="H26" s="73">
        <v>2070</v>
      </c>
      <c r="I26" s="119"/>
      <c r="J26" s="2">
        <f t="shared" si="42"/>
        <v>51.68</v>
      </c>
      <c r="K26" s="1">
        <f t="shared" si="43"/>
        <v>56</v>
      </c>
      <c r="L26" s="1">
        <f t="shared" si="44"/>
        <v>4.0253516907351496</v>
      </c>
      <c r="M26" s="3">
        <f t="shared" si="45"/>
        <v>483.09178743961354</v>
      </c>
      <c r="N26" s="3"/>
      <c r="O26" s="3">
        <f t="shared" si="46"/>
        <v>28985.507246376812</v>
      </c>
      <c r="P26" s="3"/>
      <c r="Q26" s="3">
        <f t="shared" si="47"/>
        <v>62.902576489533011</v>
      </c>
      <c r="R26">
        <v>45</v>
      </c>
      <c r="S26" s="3">
        <f t="shared" si="48"/>
        <v>56</v>
      </c>
      <c r="T26" s="4">
        <f t="shared" si="49"/>
        <v>51.68</v>
      </c>
      <c r="U26" s="4"/>
      <c r="V26">
        <f t="shared" si="50"/>
        <v>6.9304016960000006E-2</v>
      </c>
      <c r="W26" s="150">
        <f t="shared" si="51"/>
        <v>1.255747204905024E-2</v>
      </c>
      <c r="X26" s="150">
        <f t="shared" si="52"/>
        <v>1.1900886383350654E-2</v>
      </c>
      <c r="AD26" s="62" t="s">
        <v>15</v>
      </c>
      <c r="AE26" s="63">
        <f>X51</f>
        <v>5</v>
      </c>
      <c r="AF26" s="64"/>
      <c r="AG26" s="29"/>
      <c r="AI26" s="17" t="s">
        <v>134</v>
      </c>
      <c r="AJ26" s="28"/>
      <c r="AK26" s="28"/>
      <c r="AL26" s="29"/>
      <c r="AM26" s="5">
        <f t="shared" si="53"/>
        <v>9216</v>
      </c>
      <c r="AN26" s="157">
        <v>20</v>
      </c>
      <c r="AO26" s="157">
        <v>7.4483427705766901E-4</v>
      </c>
      <c r="AP26" s="157">
        <v>6.978697406499287E-4</v>
      </c>
      <c r="AQ26" s="172">
        <v>0.27100000000000002</v>
      </c>
      <c r="AR26" s="185">
        <f t="shared" si="54"/>
        <v>1.3810633765607499E-7</v>
      </c>
      <c r="AS26" s="157" t="s">
        <v>201</v>
      </c>
    </row>
    <row r="27" spans="3:50" ht="13.95" customHeight="1" x14ac:dyDescent="0.3">
      <c r="C27" s="120">
        <f t="shared" si="30"/>
        <v>1.3555555555555556</v>
      </c>
      <c r="D27" s="73">
        <v>64</v>
      </c>
      <c r="E27" s="119"/>
      <c r="F27" s="73">
        <v>13.55</v>
      </c>
      <c r="G27" s="73">
        <v>4.38</v>
      </c>
      <c r="H27" s="73">
        <v>2000</v>
      </c>
      <c r="I27" s="119"/>
      <c r="J27" s="2">
        <f t="shared" si="42"/>
        <v>59.349000000000004</v>
      </c>
      <c r="K27" s="1">
        <f t="shared" si="43"/>
        <v>64</v>
      </c>
      <c r="L27" s="1">
        <f t="shared" si="44"/>
        <v>4.1588830833596715</v>
      </c>
      <c r="M27" s="3">
        <f t="shared" si="45"/>
        <v>500.00000000000006</v>
      </c>
      <c r="N27" s="3"/>
      <c r="O27" s="3">
        <f t="shared" si="46"/>
        <v>30000.000000000004</v>
      </c>
      <c r="P27" s="3"/>
      <c r="Q27" s="3">
        <f t="shared" si="47"/>
        <v>65.104166666666671</v>
      </c>
      <c r="R27">
        <v>50</v>
      </c>
      <c r="S27" s="3">
        <f t="shared" si="48"/>
        <v>64</v>
      </c>
      <c r="T27" s="4">
        <f t="shared" si="49"/>
        <v>59.349000000000004</v>
      </c>
      <c r="U27" s="4"/>
      <c r="V27">
        <f t="shared" si="50"/>
        <v>7.9588314678000011E-2</v>
      </c>
      <c r="W27" s="150">
        <f t="shared" si="51"/>
        <v>1.39332609562952E-2</v>
      </c>
      <c r="X27" s="150">
        <f t="shared" si="52"/>
        <v>1.3276675290595615E-2</v>
      </c>
      <c r="AD27" s="65" t="s">
        <v>14</v>
      </c>
      <c r="AE27" s="66">
        <f>X50</f>
        <v>0</v>
      </c>
      <c r="AF27" s="45"/>
      <c r="AG27" s="31"/>
      <c r="AI27" s="19" t="s">
        <v>128</v>
      </c>
      <c r="AJ27" s="30">
        <v>25</v>
      </c>
      <c r="AK27" s="30" t="s">
        <v>93</v>
      </c>
      <c r="AL27" s="31"/>
      <c r="AM27" s="5">
        <f t="shared" si="53"/>
        <v>11520</v>
      </c>
      <c r="AN27" s="157">
        <v>25</v>
      </c>
      <c r="AO27" s="157">
        <v>1.8196732395486779E-3</v>
      </c>
      <c r="AP27" s="157">
        <v>8.2156541787077825E-4</v>
      </c>
      <c r="AQ27" s="172">
        <v>0.185</v>
      </c>
      <c r="AR27" s="185">
        <f t="shared" si="54"/>
        <v>2.0230712164754772E-7</v>
      </c>
      <c r="AS27" s="157" t="s">
        <v>201</v>
      </c>
    </row>
    <row r="28" spans="3:50" ht="13.95" customHeight="1" x14ac:dyDescent="0.3">
      <c r="C28" s="120">
        <f t="shared" si="30"/>
        <v>1.4944444444444445</v>
      </c>
      <c r="D28" s="73">
        <v>89</v>
      </c>
      <c r="E28" s="119"/>
      <c r="F28" s="73">
        <v>13.42</v>
      </c>
      <c r="G28" s="73">
        <v>6.3</v>
      </c>
      <c r="H28" s="73">
        <v>1760</v>
      </c>
      <c r="I28" s="119"/>
      <c r="J28" s="2">
        <f t="shared" si="42"/>
        <v>84.545999999999992</v>
      </c>
      <c r="K28" s="1">
        <f t="shared" si="43"/>
        <v>89</v>
      </c>
      <c r="L28" s="1">
        <f t="shared" si="44"/>
        <v>4.4886363697321396</v>
      </c>
      <c r="M28" s="3">
        <f t="shared" si="45"/>
        <v>568.18181818181813</v>
      </c>
      <c r="N28" s="3"/>
      <c r="O28" s="3">
        <f t="shared" si="46"/>
        <v>34090.909090909088</v>
      </c>
      <c r="P28" s="3"/>
      <c r="Q28" s="3">
        <f t="shared" si="47"/>
        <v>73.982007575757564</v>
      </c>
      <c r="R28">
        <v>52</v>
      </c>
      <c r="S28" s="3">
        <f t="shared" si="48"/>
        <v>89</v>
      </c>
      <c r="T28" s="4">
        <f t="shared" si="49"/>
        <v>84.545999999999992</v>
      </c>
      <c r="U28" s="4"/>
      <c r="V28">
        <f t="shared" si="50"/>
        <v>0.11337804601199999</v>
      </c>
      <c r="W28" s="150">
        <f t="shared" si="51"/>
        <v>1.7466870597880702E-2</v>
      </c>
      <c r="X28" s="150">
        <f t="shared" si="52"/>
        <v>1.6810284932181119E-2</v>
      </c>
      <c r="AB28" s="147"/>
      <c r="AD28" s="65" t="s">
        <v>17</v>
      </c>
      <c r="AE28" s="66">
        <f>AA35</f>
        <v>5</v>
      </c>
      <c r="AF28" s="30"/>
      <c r="AG28" s="31"/>
      <c r="AI28" s="19" t="s">
        <v>144</v>
      </c>
      <c r="AJ28" s="30">
        <v>2.1797</v>
      </c>
      <c r="AK28" s="30" t="s">
        <v>94</v>
      </c>
      <c r="AL28" s="31"/>
      <c r="AM28" s="5">
        <f t="shared" si="53"/>
        <v>16588.8</v>
      </c>
      <c r="AN28" s="157">
        <v>36</v>
      </c>
      <c r="AO28" s="157">
        <v>7.5397784789642732E-3</v>
      </c>
      <c r="AP28" s="157">
        <v>2.7131440751281396E-3</v>
      </c>
      <c r="AQ28" s="172">
        <v>0.121</v>
      </c>
      <c r="AR28" s="185">
        <f t="shared" si="54"/>
        <v>3.0931254136195313E-7</v>
      </c>
      <c r="AS28" s="157" t="s">
        <v>201</v>
      </c>
    </row>
    <row r="29" spans="3:50" ht="13.95" customHeight="1" x14ac:dyDescent="0.3">
      <c r="C29" s="120">
        <f t="shared" si="30"/>
        <v>1.7944444444444443</v>
      </c>
      <c r="D29" s="73">
        <v>143</v>
      </c>
      <c r="E29" s="119"/>
      <c r="F29" s="73">
        <v>13.1</v>
      </c>
      <c r="G29" s="73">
        <v>11.7</v>
      </c>
      <c r="H29" s="73">
        <v>1430</v>
      </c>
      <c r="I29" s="119"/>
      <c r="J29" s="2">
        <f t="shared" si="42"/>
        <v>153.26999999999998</v>
      </c>
      <c r="K29" s="1">
        <f t="shared" si="43"/>
        <v>143</v>
      </c>
      <c r="L29" s="1">
        <f t="shared" si="44"/>
        <v>4.962844630259907</v>
      </c>
      <c r="M29" s="3">
        <f t="shared" si="45"/>
        <v>699.30069930069931</v>
      </c>
      <c r="N29" s="3"/>
      <c r="O29" s="3">
        <f t="shared" si="46"/>
        <v>41958.041958041955</v>
      </c>
      <c r="P29" s="3"/>
      <c r="Q29" s="3">
        <f t="shared" si="47"/>
        <v>91.054778554778551</v>
      </c>
      <c r="R29">
        <v>55</v>
      </c>
      <c r="S29" s="3">
        <f t="shared" si="48"/>
        <v>143</v>
      </c>
      <c r="T29" s="4">
        <f t="shared" si="49"/>
        <v>153.26999999999998</v>
      </c>
      <c r="U29" s="4"/>
      <c r="V29">
        <f t="shared" si="50"/>
        <v>0.20553844193999998</v>
      </c>
      <c r="W29" s="150">
        <f t="shared" si="51"/>
        <v>2.5727794880141638E-2</v>
      </c>
      <c r="X29" s="150">
        <f t="shared" si="52"/>
        <v>2.5071209214442055E-2</v>
      </c>
      <c r="AC29" s="97"/>
      <c r="AD29" s="65" t="s">
        <v>16</v>
      </c>
      <c r="AE29" s="66">
        <f>AA34</f>
        <v>0</v>
      </c>
      <c r="AF29" s="30"/>
      <c r="AG29" s="31"/>
      <c r="AI29" s="19" t="s">
        <v>129</v>
      </c>
      <c r="AJ29" s="30">
        <f>($AJ$27/25.4)^2*$AJ$28/1000*2.2/3</f>
        <v>1.5484983053299442E-3</v>
      </c>
      <c r="AK29" s="30" t="s">
        <v>96</v>
      </c>
      <c r="AL29" s="177" t="s">
        <v>146</v>
      </c>
      <c r="AM29" s="5">
        <f t="shared" si="53"/>
        <v>20736</v>
      </c>
      <c r="AN29" s="157">
        <v>45</v>
      </c>
      <c r="AO29" s="157">
        <v>1.7146093021340732E-2</v>
      </c>
      <c r="AP29" s="157">
        <v>7.1180011608729891E-3</v>
      </c>
      <c r="AQ29" s="172">
        <v>9.6000000000000002E-2</v>
      </c>
      <c r="AR29" s="185">
        <f t="shared" si="54"/>
        <v>3.8986268234162836E-7</v>
      </c>
      <c r="AS29" s="157" t="s">
        <v>201</v>
      </c>
    </row>
    <row r="30" spans="3:50" ht="13.95" customHeight="1" x14ac:dyDescent="0.3">
      <c r="C30" s="120">
        <f t="shared" si="30"/>
        <v>1.9166666666666665</v>
      </c>
      <c r="D30" s="73">
        <v>165</v>
      </c>
      <c r="E30" s="119"/>
      <c r="F30" s="73">
        <v>12.72</v>
      </c>
      <c r="G30" s="73">
        <v>16.86</v>
      </c>
      <c r="H30" s="73">
        <v>1280</v>
      </c>
      <c r="I30" s="119"/>
      <c r="J30" s="2">
        <f t="shared" si="42"/>
        <v>214.45920000000001</v>
      </c>
      <c r="K30" s="1">
        <f t="shared" si="43"/>
        <v>165</v>
      </c>
      <c r="L30" s="1">
        <f t="shared" si="44"/>
        <v>5.1059454739005803</v>
      </c>
      <c r="M30" s="3">
        <f t="shared" si="45"/>
        <v>781.25000000000011</v>
      </c>
      <c r="N30" s="3"/>
      <c r="O30" s="3">
        <f t="shared" si="46"/>
        <v>46875.000000000007</v>
      </c>
      <c r="P30" s="3"/>
      <c r="Q30" s="3">
        <f t="shared" si="47"/>
        <v>101.72526041666667</v>
      </c>
      <c r="R30">
        <v>62</v>
      </c>
      <c r="S30" s="3">
        <f t="shared" si="48"/>
        <v>165</v>
      </c>
      <c r="T30" s="4">
        <f t="shared" si="49"/>
        <v>214.45920000000001</v>
      </c>
      <c r="U30" s="4"/>
      <c r="V30">
        <f t="shared" si="50"/>
        <v>0.28759450530240005</v>
      </c>
      <c r="W30" s="150">
        <f t="shared" si="51"/>
        <v>3.2222855292761705E-2</v>
      </c>
      <c r="X30" s="150">
        <f t="shared" si="52"/>
        <v>3.1566269627062118E-2</v>
      </c>
      <c r="AD30" s="65" t="s">
        <v>27</v>
      </c>
      <c r="AE30" s="66">
        <f>X44/100</f>
        <v>460.8</v>
      </c>
      <c r="AF30" s="30"/>
      <c r="AG30" s="31"/>
      <c r="AI30" s="19" t="s">
        <v>141</v>
      </c>
      <c r="AJ30" s="178">
        <f>3/8/2*25.4</f>
        <v>4.7624999999999993</v>
      </c>
      <c r="AK30" s="30" t="s">
        <v>93</v>
      </c>
      <c r="AL30" s="31" t="s">
        <v>142</v>
      </c>
      <c r="AM30" s="5">
        <f t="shared" si="53"/>
        <v>23040</v>
      </c>
      <c r="AN30" s="157">
        <v>50</v>
      </c>
      <c r="AO30" s="157">
        <v>2.4979887676232684E-2</v>
      </c>
      <c r="AP30" s="157">
        <v>1.1143313366134135E-2</v>
      </c>
      <c r="AQ30" s="172">
        <v>7.0999999999999994E-2</v>
      </c>
      <c r="AR30" s="185">
        <f t="shared" si="54"/>
        <v>5.2713827471544122E-7</v>
      </c>
      <c r="AS30" s="157" t="s">
        <v>201</v>
      </c>
    </row>
    <row r="31" spans="3:50" ht="13.95" customHeight="1" x14ac:dyDescent="0.3">
      <c r="C31" s="5"/>
      <c r="D31" s="6"/>
      <c r="E31" s="6"/>
      <c r="F31" s="6"/>
      <c r="G31" s="6"/>
      <c r="H31" s="6"/>
      <c r="I31" s="6"/>
      <c r="J31" s="2"/>
      <c r="M31" s="3"/>
      <c r="N31" s="3"/>
      <c r="O31" s="3"/>
      <c r="P31" s="3"/>
      <c r="Q31" s="3"/>
      <c r="R31" s="3"/>
      <c r="S31" s="3"/>
      <c r="T31" s="4"/>
      <c r="U31" s="4"/>
      <c r="AD31" s="65" t="s">
        <v>18</v>
      </c>
      <c r="AE31" s="66">
        <f>Z51</f>
        <v>180</v>
      </c>
      <c r="AF31" s="30"/>
      <c r="AG31" s="31"/>
      <c r="AI31" s="19" t="s">
        <v>143</v>
      </c>
      <c r="AJ31" s="178">
        <f>3/4*25.4</f>
        <v>19.049999999999997</v>
      </c>
      <c r="AK31" s="30" t="s">
        <v>93</v>
      </c>
      <c r="AL31" s="31" t="s">
        <v>142</v>
      </c>
      <c r="AM31" s="5">
        <f t="shared" si="53"/>
        <v>23961.600000000002</v>
      </c>
      <c r="AN31" s="157">
        <v>52</v>
      </c>
      <c r="AO31" s="157">
        <v>2.8687189497277076E-2</v>
      </c>
      <c r="AP31" s="157">
        <v>1.3128852647530663E-2</v>
      </c>
      <c r="AQ31" s="172">
        <v>6.4000000000000001E-2</v>
      </c>
      <c r="AR31" s="185">
        <f t="shared" si="54"/>
        <v>5.8479402351244256E-7</v>
      </c>
      <c r="AS31" s="157" t="s">
        <v>201</v>
      </c>
    </row>
    <row r="32" spans="3:50" ht="13.95" customHeight="1" thickBot="1" x14ac:dyDescent="0.35">
      <c r="C32" s="5"/>
      <c r="D32" s="6"/>
      <c r="E32" s="6"/>
      <c r="F32" s="6"/>
      <c r="G32" s="6"/>
      <c r="H32" s="6"/>
      <c r="I32" s="6"/>
      <c r="J32" s="2"/>
      <c r="M32" s="3"/>
      <c r="N32" s="3"/>
      <c r="O32" s="3"/>
      <c r="P32" s="3"/>
      <c r="Q32" s="3"/>
      <c r="R32" s="3"/>
      <c r="S32" s="3"/>
      <c r="T32" s="3"/>
      <c r="U32" s="3"/>
      <c r="W32" t="s">
        <v>32</v>
      </c>
      <c r="Z32" t="s">
        <v>33</v>
      </c>
      <c r="AC32" s="30"/>
      <c r="AD32" s="65" t="s">
        <v>13</v>
      </c>
      <c r="AE32" s="66">
        <f>Z50</f>
        <v>0</v>
      </c>
      <c r="AF32" s="30"/>
      <c r="AG32" s="31"/>
      <c r="AI32" s="19" t="s">
        <v>145</v>
      </c>
      <c r="AJ32" s="30">
        <f>PI()*(AJ30/25.4)^2/4*3/4*0.3</f>
        <v>6.2126221909368446E-3</v>
      </c>
      <c r="AK32" s="30" t="s">
        <v>148</v>
      </c>
      <c r="AL32" s="31" t="s">
        <v>142</v>
      </c>
      <c r="AM32" s="5">
        <f t="shared" si="53"/>
        <v>25344</v>
      </c>
      <c r="AN32" s="157">
        <v>55</v>
      </c>
      <c r="AO32" s="157">
        <v>3.4912727705496999E-2</v>
      </c>
      <c r="AP32" s="157">
        <v>1.6549422883591874E-2</v>
      </c>
      <c r="AQ32" s="172">
        <v>5.6000000000000001E-2</v>
      </c>
      <c r="AR32" s="185">
        <f t="shared" si="54"/>
        <v>6.6833602687136296E-7</v>
      </c>
      <c r="AS32" s="157" t="s">
        <v>201</v>
      </c>
    </row>
    <row r="33" spans="2:50" ht="13.95" customHeight="1" x14ac:dyDescent="0.3">
      <c r="B33" s="3" t="s">
        <v>28</v>
      </c>
      <c r="C33" s="11" t="s">
        <v>29</v>
      </c>
      <c r="D33" s="12"/>
      <c r="E33" s="12"/>
      <c r="F33" s="6"/>
      <c r="G33" s="6"/>
      <c r="H33" s="6"/>
      <c r="I33" s="6"/>
      <c r="J33" s="2"/>
      <c r="M33" s="3"/>
      <c r="N33" s="3"/>
      <c r="O33" s="3"/>
      <c r="P33" s="3"/>
      <c r="Q33" s="3"/>
      <c r="R33" s="3"/>
      <c r="S33" s="3"/>
      <c r="T33" s="3"/>
      <c r="U33" s="3"/>
      <c r="W33" s="17" t="s">
        <v>3</v>
      </c>
      <c r="X33" s="18">
        <v>1</v>
      </c>
      <c r="Z33" s="17"/>
      <c r="AA33" s="23" t="s">
        <v>22</v>
      </c>
      <c r="AB33" s="7"/>
      <c r="AC33" s="30"/>
      <c r="AD33" s="65" t="s">
        <v>121</v>
      </c>
      <c r="AE33" s="66">
        <f>X59</f>
        <v>0</v>
      </c>
      <c r="AF33" s="67">
        <f>X58</f>
        <v>29785.621290565578</v>
      </c>
      <c r="AG33" s="68">
        <f>X57</f>
        <v>-503.22711058396015</v>
      </c>
      <c r="AI33" s="19" t="s">
        <v>135</v>
      </c>
      <c r="AJ33" s="30">
        <f>($AJ$30/25.4)^2*$AJ$32/2</f>
        <v>1.0920624945006168E-4</v>
      </c>
      <c r="AK33" s="30" t="s">
        <v>96</v>
      </c>
      <c r="AL33" s="31" t="s">
        <v>147</v>
      </c>
      <c r="AM33" s="5">
        <f t="shared" si="53"/>
        <v>28569.600000000002</v>
      </c>
      <c r="AN33" s="157">
        <v>62</v>
      </c>
      <c r="AO33" s="157">
        <v>5.2819357330458824E-2</v>
      </c>
      <c r="AP33" s="157">
        <v>2.6818816528704516E-2</v>
      </c>
      <c r="AQ33" s="134">
        <v>3.5000000000000003E-2</v>
      </c>
      <c r="AR33" s="185">
        <f t="shared" si="54"/>
        <v>1.0693376429941806E-6</v>
      </c>
      <c r="AS33" s="136">
        <f>-AR33/$AE$44</f>
        <v>-1.4495941088429112E-6</v>
      </c>
      <c r="AT33" s="146"/>
    </row>
    <row r="34" spans="2:50" x14ac:dyDescent="0.3">
      <c r="B34" s="3"/>
      <c r="C34" s="13" t="s">
        <v>30</v>
      </c>
      <c r="D34" s="14"/>
      <c r="E34" s="14"/>
      <c r="F34" s="6"/>
      <c r="G34" s="6"/>
      <c r="H34" s="6"/>
      <c r="I34" s="6"/>
      <c r="J34" s="2"/>
      <c r="M34" s="3"/>
      <c r="N34" s="3"/>
      <c r="O34" s="3"/>
      <c r="P34" s="3"/>
      <c r="Q34" s="3"/>
      <c r="R34" s="3"/>
      <c r="S34" s="3"/>
      <c r="T34" s="3"/>
      <c r="U34" s="3"/>
      <c r="W34" s="19" t="s">
        <v>4</v>
      </c>
      <c r="X34" s="20">
        <v>4800</v>
      </c>
      <c r="Y34" t="s">
        <v>77</v>
      </c>
      <c r="Z34" s="24" t="s">
        <v>16</v>
      </c>
      <c r="AA34" s="25">
        <v>0</v>
      </c>
      <c r="AC34" s="30"/>
      <c r="AD34" s="65" t="s">
        <v>21</v>
      </c>
      <c r="AE34" s="66">
        <f>X61</f>
        <v>-35967.664913818211</v>
      </c>
      <c r="AF34" s="67">
        <f>X60</f>
        <v>15568.877907324113</v>
      </c>
      <c r="AG34" s="31"/>
      <c r="AI34" s="19" t="s">
        <v>95</v>
      </c>
      <c r="AJ34" s="30">
        <f>AJ29+AJ33</f>
        <v>1.6577045547800059E-3</v>
      </c>
      <c r="AK34" s="30" t="s">
        <v>96</v>
      </c>
      <c r="AL34" s="31"/>
    </row>
    <row r="35" spans="2:50" ht="13.95" customHeight="1" thickBot="1" x14ac:dyDescent="0.35">
      <c r="B35" s="3"/>
      <c r="C35" s="15" t="s">
        <v>31</v>
      </c>
      <c r="D35" s="16"/>
      <c r="E35" s="16"/>
      <c r="F35" s="6"/>
      <c r="G35" s="6"/>
      <c r="H35" s="6"/>
      <c r="I35" s="6"/>
      <c r="J35" s="2"/>
      <c r="M35" s="3"/>
      <c r="N35" s="3"/>
      <c r="O35" s="3"/>
      <c r="P35" s="2"/>
      <c r="Q35" s="3"/>
      <c r="R35" s="3"/>
      <c r="S35" s="3"/>
      <c r="T35" s="3"/>
      <c r="U35" s="3"/>
      <c r="W35" s="19" t="s">
        <v>5</v>
      </c>
      <c r="X35" s="20">
        <v>12</v>
      </c>
      <c r="Z35" s="26" t="s">
        <v>17</v>
      </c>
      <c r="AA35" s="27">
        <v>5</v>
      </c>
      <c r="AC35" s="30"/>
      <c r="AD35" s="65" t="s">
        <v>122</v>
      </c>
      <c r="AE35" s="66">
        <f>AA60</f>
        <v>-5146.4857843915524</v>
      </c>
      <c r="AF35" s="69">
        <f>AA59</f>
        <v>0.98254714673654286</v>
      </c>
      <c r="AG35" s="31"/>
      <c r="AI35" s="19" t="s">
        <v>95</v>
      </c>
      <c r="AJ35" s="30">
        <f>AJ34/144</f>
        <v>1.1511837185972264E-5</v>
      </c>
      <c r="AK35" s="30" t="s">
        <v>97</v>
      </c>
      <c r="AL35" s="31"/>
    </row>
    <row r="36" spans="2:50" ht="13.95" customHeight="1" thickBot="1" x14ac:dyDescent="0.35">
      <c r="C36" s="5"/>
      <c r="D36" s="6"/>
      <c r="E36" s="6"/>
      <c r="F36" s="6"/>
      <c r="G36" s="6"/>
      <c r="H36" s="6"/>
      <c r="I36" s="6"/>
      <c r="J36" s="2"/>
      <c r="M36" s="3"/>
      <c r="N36" s="3"/>
      <c r="O36" s="3"/>
      <c r="P36" s="3"/>
      <c r="Q36" s="3"/>
      <c r="R36" s="3"/>
      <c r="S36" s="3"/>
      <c r="T36" s="3"/>
      <c r="U36" s="3"/>
      <c r="W36" s="57" t="s">
        <v>69</v>
      </c>
      <c r="X36" s="20">
        <v>3.9899999999999998E-2</v>
      </c>
      <c r="Y36" t="s">
        <v>76</v>
      </c>
      <c r="AC36" s="30"/>
      <c r="AD36" s="65" t="s">
        <v>123</v>
      </c>
      <c r="AE36" s="66">
        <f>AA58</f>
        <v>5293.8125595591919</v>
      </c>
      <c r="AF36" s="69">
        <f>AA57</f>
        <v>1.0157044910762205</v>
      </c>
      <c r="AG36" s="31"/>
      <c r="AI36" s="21" t="s">
        <v>95</v>
      </c>
      <c r="AJ36" s="32">
        <f>AJ35/2048.5*6.66</f>
        <v>3.7426817504796325E-8</v>
      </c>
      <c r="AK36" s="32" t="s">
        <v>98</v>
      </c>
      <c r="AL36" s="33"/>
    </row>
    <row r="37" spans="2:50" ht="15" customHeight="1" x14ac:dyDescent="0.45">
      <c r="C37" s="5"/>
      <c r="D37" s="6"/>
      <c r="E37" s="6"/>
      <c r="F37" s="6"/>
      <c r="G37" s="6"/>
      <c r="H37" s="6"/>
      <c r="I37" s="6"/>
      <c r="J37" s="2"/>
      <c r="M37" s="3"/>
      <c r="N37" s="3"/>
      <c r="O37" s="3"/>
      <c r="P37" s="3"/>
      <c r="Q37" s="3"/>
      <c r="R37" s="3"/>
      <c r="S37" s="3"/>
      <c r="T37" s="3"/>
      <c r="U37" s="3"/>
      <c r="W37" s="57" t="s">
        <v>70</v>
      </c>
      <c r="X37" s="129">
        <v>4.1999999999999996E-6</v>
      </c>
      <c r="Y37" t="s">
        <v>75</v>
      </c>
      <c r="AC37" s="94" t="s">
        <v>54</v>
      </c>
      <c r="AD37" s="65" t="s">
        <v>92</v>
      </c>
      <c r="AE37" s="124">
        <f>X67</f>
        <v>-4.2312897208109457E-3</v>
      </c>
      <c r="AF37" s="124">
        <f>X66</f>
        <v>4.6878096548586503E-7</v>
      </c>
      <c r="AG37" s="139">
        <f>X65</f>
        <v>6.2561657632881528E-12</v>
      </c>
    </row>
    <row r="38" spans="2:50" x14ac:dyDescent="0.3">
      <c r="C38" s="5"/>
      <c r="D38" s="6"/>
      <c r="E38" s="6"/>
      <c r="F38" s="6"/>
      <c r="G38" s="6"/>
      <c r="H38" s="6"/>
      <c r="I38" s="6"/>
      <c r="J38" s="2"/>
      <c r="M38" s="3"/>
      <c r="N38" s="3"/>
      <c r="O38" s="3"/>
      <c r="P38" s="3"/>
      <c r="Q38" s="3"/>
      <c r="R38" s="3"/>
      <c r="S38" s="3"/>
      <c r="T38" s="3"/>
      <c r="U38" s="3"/>
      <c r="W38" s="57" t="s">
        <v>71</v>
      </c>
      <c r="X38" s="130">
        <f>X34*2*PI()/60</f>
        <v>502.6548245743669</v>
      </c>
      <c r="Y38" t="s">
        <v>73</v>
      </c>
      <c r="AD38" s="65" t="s">
        <v>130</v>
      </c>
      <c r="AE38" s="124">
        <f>AA67</f>
        <v>2.0111653701195102E-3</v>
      </c>
      <c r="AF38" s="124">
        <f>AA66</f>
        <v>-3.0709262345742761E-7</v>
      </c>
      <c r="AG38" s="139">
        <f>AA65</f>
        <v>1.4325144135226059E-11</v>
      </c>
      <c r="AH38" s="5"/>
      <c r="AI38" s="5"/>
      <c r="AJ38" s="5"/>
    </row>
    <row r="39" spans="2:50" x14ac:dyDescent="0.3">
      <c r="C39" s="5"/>
      <c r="D39" s="6"/>
      <c r="E39" s="6"/>
      <c r="F39" s="6"/>
      <c r="G39" s="6"/>
      <c r="H39" s="6"/>
      <c r="I39" s="6"/>
      <c r="J39" s="2"/>
      <c r="M39" s="3"/>
      <c r="N39" s="3"/>
      <c r="O39" s="3"/>
      <c r="P39" s="3"/>
      <c r="Q39" s="3"/>
      <c r="R39" s="3"/>
      <c r="S39" s="3"/>
      <c r="T39" s="3"/>
      <c r="U39" s="3"/>
      <c r="W39" s="57" t="s">
        <v>72</v>
      </c>
      <c r="X39" s="132">
        <f>7/X38</f>
        <v>1.3926057520540842E-2</v>
      </c>
      <c r="Y39" t="s">
        <v>74</v>
      </c>
      <c r="AD39" s="65" t="s">
        <v>179</v>
      </c>
      <c r="AE39" s="69">
        <f>Y19</f>
        <v>4.4249528005034611</v>
      </c>
      <c r="AF39" s="30"/>
      <c r="AG39" s="31"/>
      <c r="AH39" s="5"/>
      <c r="AI39" s="5"/>
      <c r="AJ39" s="151"/>
    </row>
    <row r="40" spans="2:50" ht="15" thickBot="1" x14ac:dyDescent="0.35">
      <c r="D40" s="6"/>
      <c r="E40" s="6"/>
      <c r="F40" s="6"/>
      <c r="G40" s="6"/>
      <c r="H40" s="6"/>
      <c r="I40" s="6"/>
      <c r="J40" s="2"/>
      <c r="M40" s="3"/>
      <c r="N40" s="3"/>
      <c r="O40" s="3"/>
      <c r="P40" s="3"/>
      <c r="Q40" s="3"/>
      <c r="R40" s="3"/>
      <c r="S40" s="3"/>
      <c r="T40" s="3"/>
      <c r="U40" s="3"/>
      <c r="W40" s="131" t="s">
        <v>79</v>
      </c>
      <c r="X40" s="145">
        <f>AJ36</f>
        <v>3.7426817504796325E-8</v>
      </c>
      <c r="Y40" t="s">
        <v>80</v>
      </c>
      <c r="AA40" t="s">
        <v>112</v>
      </c>
      <c r="AD40" s="65" t="s">
        <v>178</v>
      </c>
      <c r="AE40" s="160">
        <f>$X$47</f>
        <v>2.1213604393365078E-3</v>
      </c>
      <c r="AF40" s="30"/>
      <c r="AG40" s="31"/>
      <c r="AH40" s="5"/>
      <c r="AI40" s="5"/>
      <c r="AJ40" s="151"/>
    </row>
    <row r="41" spans="2:50" ht="15" thickBot="1" x14ac:dyDescent="0.35">
      <c r="W41" t="s">
        <v>35</v>
      </c>
      <c r="AD41" s="65" t="s">
        <v>177</v>
      </c>
      <c r="AE41" s="160">
        <f>$X$46</f>
        <v>1.2250000000000001</v>
      </c>
      <c r="AF41" s="30"/>
      <c r="AG41" s="31"/>
      <c r="AH41" s="5"/>
      <c r="AI41" s="5"/>
      <c r="AJ41" s="151"/>
      <c r="AU41" t="s">
        <v>188</v>
      </c>
      <c r="AX41" t="s">
        <v>193</v>
      </c>
    </row>
    <row r="42" spans="2:50" ht="15" thickBot="1" x14ac:dyDescent="0.35">
      <c r="W42" s="34">
        <v>240</v>
      </c>
      <c r="X42" s="35" t="s">
        <v>34</v>
      </c>
      <c r="Y42" s="36"/>
      <c r="Z42" s="35"/>
      <c r="AA42" s="37"/>
      <c r="AB42" s="30"/>
      <c r="AD42" s="65" t="s">
        <v>180</v>
      </c>
      <c r="AE42" s="162">
        <f>$AF$13</f>
        <v>-1.7264384292916359</v>
      </c>
      <c r="AF42" s="30"/>
      <c r="AG42" s="31"/>
      <c r="AH42" s="5"/>
      <c r="AI42" s="5"/>
      <c r="AJ42" s="151"/>
      <c r="AU42" t="s">
        <v>186</v>
      </c>
      <c r="AV42" s="151"/>
      <c r="AW42" s="164" t="s">
        <v>189</v>
      </c>
      <c r="AX42" t="s">
        <v>190</v>
      </c>
    </row>
    <row r="43" spans="2:50" ht="15" thickBot="1" x14ac:dyDescent="0.35">
      <c r="D43" s="6"/>
      <c r="E43" s="6"/>
      <c r="F43" s="6"/>
      <c r="G43" s="6"/>
      <c r="H43" s="6"/>
      <c r="I43" s="6"/>
      <c r="J43" s="9"/>
      <c r="K43" s="6"/>
      <c r="L43" s="6"/>
      <c r="M43" s="10"/>
      <c r="N43" s="10"/>
      <c r="O43" s="10"/>
      <c r="P43" s="10"/>
      <c r="Q43" s="10"/>
      <c r="R43" s="10"/>
      <c r="S43" s="10"/>
      <c r="T43" s="10"/>
      <c r="U43" s="10"/>
      <c r="W43" t="s">
        <v>36</v>
      </c>
      <c r="AD43" s="65" t="s">
        <v>182</v>
      </c>
      <c r="AE43" s="92">
        <f>AE13</f>
        <v>3.099827302071481</v>
      </c>
      <c r="AF43" s="30"/>
      <c r="AG43" s="31"/>
      <c r="AH43" s="5"/>
      <c r="AI43" s="5"/>
      <c r="AJ43" s="151"/>
      <c r="AU43" t="s">
        <v>187</v>
      </c>
      <c r="AX43" t="s">
        <v>191</v>
      </c>
    </row>
    <row r="44" spans="2:50" x14ac:dyDescent="0.3">
      <c r="D44" s="6"/>
      <c r="E44" s="6"/>
      <c r="F44" s="6"/>
      <c r="G44" s="6"/>
      <c r="H44" s="6"/>
      <c r="I44" s="6"/>
      <c r="J44" s="9"/>
      <c r="K44" s="6"/>
      <c r="L44" s="6"/>
      <c r="M44" s="10"/>
      <c r="N44" s="10"/>
      <c r="O44" s="10"/>
      <c r="P44" s="10"/>
      <c r="Q44" s="10"/>
      <c r="R44" s="10"/>
      <c r="S44" s="10"/>
      <c r="T44" s="10"/>
      <c r="U44" s="10"/>
      <c r="W44" s="17" t="s">
        <v>6</v>
      </c>
      <c r="X44" s="50">
        <f>X34*X35/Y44</f>
        <v>46080</v>
      </c>
      <c r="Y44" s="154">
        <v>1.25</v>
      </c>
      <c r="Z44" s="28" t="s">
        <v>9</v>
      </c>
      <c r="AA44" s="155"/>
      <c r="AB44">
        <f>W42</f>
        <v>240</v>
      </c>
      <c r="AC44" t="s">
        <v>156</v>
      </c>
      <c r="AD44" s="65" t="s">
        <v>183</v>
      </c>
      <c r="AE44" s="162">
        <f>1/1.3556</f>
        <v>0.73768073177928595</v>
      </c>
      <c r="AF44" s="30"/>
      <c r="AG44" s="31"/>
      <c r="AH44" s="5"/>
      <c r="AI44" s="5"/>
      <c r="AJ44" s="151"/>
      <c r="AU44" t="s">
        <v>181</v>
      </c>
      <c r="AX44" t="s">
        <v>192</v>
      </c>
    </row>
    <row r="45" spans="2:50" ht="15" thickBot="1" x14ac:dyDescent="0.35">
      <c r="D45" s="6"/>
      <c r="E45" s="6"/>
      <c r="F45" s="6"/>
      <c r="G45" s="6"/>
      <c r="H45" s="6"/>
      <c r="I45" s="6"/>
      <c r="J45" s="9"/>
      <c r="K45" s="6"/>
      <c r="L45" s="6"/>
      <c r="M45" s="10"/>
      <c r="N45" s="10"/>
      <c r="O45" s="10"/>
      <c r="P45" s="10"/>
      <c r="Q45" s="10"/>
      <c r="R45" s="10"/>
      <c r="S45" s="10"/>
      <c r="T45" s="10"/>
      <c r="U45" s="10"/>
      <c r="W45" s="21" t="s">
        <v>154</v>
      </c>
      <c r="X45" s="156">
        <f>450/454</f>
        <v>0.99118942731277537</v>
      </c>
      <c r="Y45" s="32" t="s">
        <v>155</v>
      </c>
      <c r="Z45" s="166">
        <f>X45/0.224</f>
        <v>4.4249528005034611</v>
      </c>
      <c r="AA45" s="33" t="s">
        <v>158</v>
      </c>
      <c r="AD45" s="65" t="s">
        <v>184</v>
      </c>
      <c r="AE45" s="179">
        <f>$X$40</f>
        <v>3.7426817504796325E-8</v>
      </c>
      <c r="AF45" s="30"/>
      <c r="AG45" s="31"/>
      <c r="AH45" s="5"/>
      <c r="AI45" s="5"/>
      <c r="AJ45" s="151"/>
      <c r="AU45" t="s">
        <v>194</v>
      </c>
      <c r="AV45" t="s">
        <v>197</v>
      </c>
    </row>
    <row r="46" spans="2:50" x14ac:dyDescent="0.3">
      <c r="C46" t="s">
        <v>55</v>
      </c>
      <c r="D46" s="6"/>
      <c r="E46" s="6"/>
      <c r="F46" s="6"/>
      <c r="G46" s="6"/>
      <c r="H46" s="6"/>
      <c r="I46" s="6"/>
      <c r="J46" s="9"/>
      <c r="K46" s="6"/>
      <c r="L46" s="6"/>
      <c r="M46" s="10"/>
      <c r="N46" s="10"/>
      <c r="O46" s="10"/>
      <c r="P46" s="10"/>
      <c r="Q46" s="10"/>
      <c r="R46" s="10"/>
      <c r="S46" s="10"/>
      <c r="T46" s="10"/>
      <c r="U46" s="10"/>
      <c r="W46" s="45" t="s">
        <v>160</v>
      </c>
      <c r="X46" s="5">
        <v>1.2250000000000001</v>
      </c>
      <c r="Y46" t="s">
        <v>161</v>
      </c>
      <c r="Z46" t="s">
        <v>169</v>
      </c>
      <c r="AD46" s="65" t="s">
        <v>199</v>
      </c>
      <c r="AE46" s="160">
        <f>AA47/1000</f>
        <v>5.5E-2</v>
      </c>
      <c r="AF46" s="30"/>
      <c r="AG46" s="31"/>
      <c r="AH46" s="5"/>
      <c r="AI46" s="5"/>
      <c r="AJ46" s="151"/>
      <c r="AU46" t="s">
        <v>195</v>
      </c>
      <c r="AW46" s="164" t="s">
        <v>196</v>
      </c>
      <c r="AX46" t="s">
        <v>214</v>
      </c>
    </row>
    <row r="47" spans="2:50" x14ac:dyDescent="0.3">
      <c r="C47" t="s">
        <v>51</v>
      </c>
      <c r="D47" s="6" t="s">
        <v>52</v>
      </c>
      <c r="E47" s="6" t="s">
        <v>53</v>
      </c>
      <c r="F47" s="6"/>
      <c r="G47" s="6"/>
      <c r="H47" s="6"/>
      <c r="I47" s="6"/>
      <c r="J47" s="9"/>
      <c r="K47" s="6"/>
      <c r="L47" s="6"/>
      <c r="M47" s="10"/>
      <c r="N47" s="10"/>
      <c r="O47" s="10"/>
      <c r="P47" s="10"/>
      <c r="Q47" s="10"/>
      <c r="R47" s="10"/>
      <c r="S47" s="10"/>
      <c r="T47" s="10"/>
      <c r="U47" s="10"/>
      <c r="W47" s="45" t="s">
        <v>162</v>
      </c>
      <c r="X47" s="157">
        <f>(55^2-18^2)*PI()/4/1000^2</f>
        <v>2.1213604393365078E-3</v>
      </c>
      <c r="Y47" t="s">
        <v>163</v>
      </c>
      <c r="Z47" t="s">
        <v>168</v>
      </c>
      <c r="AA47" s="157">
        <v>55</v>
      </c>
      <c r="AB47" t="s">
        <v>93</v>
      </c>
      <c r="AD47" s="161" t="s">
        <v>211</v>
      </c>
      <c r="AE47" s="160">
        <v>5</v>
      </c>
      <c r="AF47" s="30"/>
      <c r="AG47" s="31"/>
      <c r="AH47" s="5"/>
      <c r="AI47" s="5"/>
      <c r="AJ47" s="151"/>
      <c r="AU47" t="s">
        <v>198</v>
      </c>
    </row>
    <row r="48" spans="2:50" ht="15" thickBot="1" x14ac:dyDescent="0.35">
      <c r="C48" s="73">
        <v>87</v>
      </c>
      <c r="D48" s="6">
        <f>C48/180*(2.4-0.53)+0.53</f>
        <v>1.4338333333333333</v>
      </c>
      <c r="E48" s="88">
        <f>(D48-1)*180</f>
        <v>78.089999999999989</v>
      </c>
      <c r="F48" s="6"/>
      <c r="G48" s="6"/>
      <c r="H48" s="6"/>
      <c r="I48" s="6"/>
      <c r="J48" s="9"/>
      <c r="K48" s="6"/>
      <c r="L48" s="6"/>
      <c r="M48" s="10"/>
      <c r="N48" s="10"/>
      <c r="O48" s="10"/>
      <c r="P48" s="10"/>
      <c r="Q48" s="10"/>
      <c r="R48" s="10"/>
      <c r="S48" s="10"/>
      <c r="T48" s="10">
        <f>(60*2.5/PI()/AA47*1000/41)^2</f>
        <v>448.32161728852856</v>
      </c>
      <c r="U48" s="10"/>
      <c r="Z48" t="s">
        <v>174</v>
      </c>
      <c r="AA48" s="157">
        <v>45</v>
      </c>
      <c r="AB48" t="s">
        <v>175</v>
      </c>
      <c r="AC48" t="s">
        <v>176</v>
      </c>
      <c r="AD48" s="70" t="s">
        <v>218</v>
      </c>
      <c r="AE48" s="183">
        <f>$Y$19</f>
        <v>4.4249528005034611</v>
      </c>
      <c r="AF48" s="32"/>
      <c r="AG48" s="33"/>
      <c r="AW48" s="164" t="s">
        <v>189</v>
      </c>
      <c r="AX48" t="s">
        <v>200</v>
      </c>
    </row>
    <row r="49" spans="3:48" ht="28.8" x14ac:dyDescent="0.3">
      <c r="C49" s="73">
        <v>90</v>
      </c>
      <c r="D49" s="6">
        <f t="shared" ref="D49:D54" si="55">C49/180*(2.4-0.53)+0.53</f>
        <v>1.4649999999999999</v>
      </c>
      <c r="E49" s="88">
        <f t="shared" ref="E49:E54" si="56">(D49-1)*180</f>
        <v>83.699999999999974</v>
      </c>
      <c r="F49" s="6"/>
      <c r="G49" s="6"/>
      <c r="H49" s="6"/>
      <c r="I49" s="6"/>
      <c r="J49" s="9"/>
      <c r="K49" s="6"/>
      <c r="L49" s="6"/>
      <c r="M49" s="10"/>
      <c r="N49" s="10"/>
      <c r="O49" s="10"/>
      <c r="P49" s="10"/>
      <c r="Q49" s="10"/>
      <c r="R49" s="10"/>
      <c r="S49" s="10"/>
      <c r="T49" s="10"/>
      <c r="U49" s="10"/>
      <c r="W49" s="17"/>
      <c r="X49" s="42" t="s">
        <v>19</v>
      </c>
      <c r="Y49" s="28"/>
      <c r="Z49" s="42" t="s">
        <v>20</v>
      </c>
      <c r="AA49" s="29" t="s">
        <v>109</v>
      </c>
      <c r="AU49" t="s">
        <v>217</v>
      </c>
    </row>
    <row r="50" spans="3:48" x14ac:dyDescent="0.3">
      <c r="C50" s="73">
        <v>100</v>
      </c>
      <c r="D50" s="6">
        <f t="shared" si="55"/>
        <v>1.568888888888889</v>
      </c>
      <c r="E50" s="88">
        <f t="shared" si="56"/>
        <v>102.40000000000002</v>
      </c>
      <c r="F50" s="6"/>
      <c r="G50" s="6"/>
      <c r="H50" s="6"/>
      <c r="I50" s="6"/>
      <c r="J50" s="9"/>
      <c r="K50" s="6"/>
      <c r="L50" s="6"/>
      <c r="M50" s="10"/>
      <c r="N50" s="10"/>
      <c r="O50" s="10"/>
      <c r="P50" s="10"/>
      <c r="Q50" s="10"/>
      <c r="R50" s="10"/>
      <c r="S50" s="10"/>
      <c r="T50" s="10"/>
      <c r="U50" s="10"/>
      <c r="W50" s="57" t="s">
        <v>14</v>
      </c>
      <c r="X50" s="58">
        <v>0</v>
      </c>
      <c r="Y50" s="45" t="s">
        <v>13</v>
      </c>
      <c r="Z50" s="59">
        <v>0</v>
      </c>
      <c r="AA50" s="89">
        <f>AA60/X44*100</f>
        <v>-11.168588941821946</v>
      </c>
      <c r="AB50" t="s">
        <v>106</v>
      </c>
      <c r="AU50" t="s">
        <v>215</v>
      </c>
    </row>
    <row r="51" spans="3:48" x14ac:dyDescent="0.3">
      <c r="C51" s="73">
        <v>110</v>
      </c>
      <c r="D51" s="6">
        <f t="shared" si="55"/>
        <v>1.6727777777777779</v>
      </c>
      <c r="E51" s="88">
        <f t="shared" si="56"/>
        <v>121.10000000000002</v>
      </c>
      <c r="F51" s="6"/>
      <c r="G51" s="6"/>
      <c r="H51" s="6"/>
      <c r="I51" s="6"/>
      <c r="J51" s="2"/>
      <c r="M51" s="3"/>
      <c r="N51" s="3"/>
      <c r="O51" s="3"/>
      <c r="P51" s="3"/>
      <c r="Q51" s="3"/>
      <c r="R51" s="3"/>
      <c r="S51" s="3"/>
      <c r="T51" s="3"/>
      <c r="U51" s="3"/>
      <c r="W51" s="57" t="s">
        <v>15</v>
      </c>
      <c r="X51" s="58">
        <v>5</v>
      </c>
      <c r="Y51" s="45" t="s">
        <v>18</v>
      </c>
      <c r="Z51" s="59">
        <v>180</v>
      </c>
      <c r="AA51" s="60">
        <v>77</v>
      </c>
      <c r="AU51" t="s">
        <v>216</v>
      </c>
    </row>
    <row r="52" spans="3:48" x14ac:dyDescent="0.3">
      <c r="C52" s="73">
        <v>114</v>
      </c>
      <c r="D52" s="6">
        <f t="shared" si="55"/>
        <v>1.7143333333333333</v>
      </c>
      <c r="E52" s="88">
        <f t="shared" si="56"/>
        <v>128.57999999999998</v>
      </c>
      <c r="W52" s="19"/>
      <c r="X52" s="30" t="s">
        <v>40</v>
      </c>
      <c r="Y52" s="30"/>
      <c r="Z52" s="61"/>
      <c r="AA52" s="89">
        <f>(AA51-AA50)/(X51-X50)</f>
        <v>17.63371778836439</v>
      </c>
      <c r="AI52" s="104"/>
      <c r="AQ52" s="3"/>
    </row>
    <row r="53" spans="3:48" x14ac:dyDescent="0.3">
      <c r="C53" s="73">
        <v>127.5</v>
      </c>
      <c r="D53" s="6">
        <f t="shared" si="55"/>
        <v>1.8545833333333333</v>
      </c>
      <c r="E53" s="88">
        <f t="shared" si="56"/>
        <v>153.82499999999999</v>
      </c>
      <c r="W53" s="19"/>
      <c r="X53" s="30"/>
      <c r="Y53" s="30"/>
      <c r="Z53" s="61"/>
      <c r="AA53" s="89">
        <f>AA51-AA52*(X51-X50)</f>
        <v>-11.168588941821952</v>
      </c>
      <c r="AR53" s="3"/>
    </row>
    <row r="54" spans="3:48" ht="15" thickBot="1" x14ac:dyDescent="0.35">
      <c r="C54" s="80">
        <v>136.4</v>
      </c>
      <c r="D54" s="6">
        <f t="shared" si="55"/>
        <v>1.9470444444444444</v>
      </c>
      <c r="E54" s="88">
        <f t="shared" si="56"/>
        <v>170.46799999999999</v>
      </c>
      <c r="W54" s="21"/>
      <c r="X54" s="32"/>
      <c r="Y54" s="32"/>
      <c r="Z54" s="47"/>
      <c r="AA54" s="48" t="s">
        <v>124</v>
      </c>
    </row>
    <row r="56" spans="3:48" ht="15" thickBot="1" x14ac:dyDescent="0.35">
      <c r="W56" t="s">
        <v>38</v>
      </c>
    </row>
    <row r="57" spans="3:48" ht="15" thickBot="1" x14ac:dyDescent="0.35">
      <c r="W57" s="49" t="s">
        <v>121</v>
      </c>
      <c r="X57" s="50">
        <f>INDEX(LINEST($P$5:$P$13,$E$5:$E$13^{1,2},FALSE,FALSE),1)</f>
        <v>-503.22711058396015</v>
      </c>
      <c r="Y57" s="28"/>
      <c r="Z57" s="51" t="s">
        <v>123</v>
      </c>
      <c r="AA57" s="52">
        <f>INDEX(LINEST($O$5:$O$19,$P$5:$P$19),1)</f>
        <v>1.0157044910762205</v>
      </c>
    </row>
    <row r="58" spans="3:48" ht="15" thickBot="1" x14ac:dyDescent="0.35">
      <c r="W58" s="43"/>
      <c r="X58" s="50">
        <f>INDEX(LINEST($P$5:$P$13,$E$5:$E$13^{1,2},FALSE,FALSE),2)</f>
        <v>29785.621290565578</v>
      </c>
      <c r="Y58" s="30"/>
      <c r="Z58" s="44"/>
      <c r="AA58" s="46">
        <f>INDEX(LINEST($O$5:$O$19,$P$5:$P$19),2)</f>
        <v>5293.8125595591919</v>
      </c>
    </row>
    <row r="59" spans="3:48" x14ac:dyDescent="0.3">
      <c r="W59" s="43"/>
      <c r="X59" s="50">
        <f>INDEX(LINEST($P$5:$P$13,$E$5:$E$13^{1,2},FALSE,FALSE),3)</f>
        <v>0</v>
      </c>
      <c r="Y59" s="30"/>
      <c r="Z59" s="44" t="s">
        <v>122</v>
      </c>
      <c r="AA59" s="46">
        <f>INDEX(LINEST($P$5:$P$19,$O$5:$O$19),1)</f>
        <v>0.98254714673654286</v>
      </c>
    </row>
    <row r="60" spans="3:48" x14ac:dyDescent="0.3">
      <c r="W60" s="43" t="s">
        <v>21</v>
      </c>
      <c r="X60" s="54">
        <f>INDEX(LINEST($O$5:$O$19,$L$5:$L$19),1)</f>
        <v>15568.877907324113</v>
      </c>
      <c r="Y60" s="30"/>
      <c r="Z60" s="44"/>
      <c r="AA60" s="46">
        <f>INDEX(LINEST($P$5:$P$19,$O$5:$O$19),2)</f>
        <v>-5146.4857843915524</v>
      </c>
      <c r="AB60" t="s">
        <v>60</v>
      </c>
    </row>
    <row r="61" spans="3:48" x14ac:dyDescent="0.3">
      <c r="W61" s="43"/>
      <c r="X61" s="54">
        <f>INDEX(LINEST($O$5:$O$19,$L$5:$L$19),2)</f>
        <v>-35967.664913818211</v>
      </c>
      <c r="Y61" s="30"/>
      <c r="Z61" s="30"/>
      <c r="AA61" s="31"/>
    </row>
    <row r="62" spans="3:48" x14ac:dyDescent="0.3">
      <c r="W62" s="19"/>
      <c r="X62" s="30"/>
      <c r="Y62" s="30"/>
      <c r="Z62" s="30"/>
      <c r="AA62" s="31"/>
    </row>
    <row r="63" spans="3:48" x14ac:dyDescent="0.3">
      <c r="H63" s="176" t="s">
        <v>212</v>
      </c>
      <c r="W63" s="181" t="s">
        <v>62</v>
      </c>
      <c r="X63" s="44">
        <f>EXP((0-$AE$34)/$AF$34)</f>
        <v>10.076726574109877</v>
      </c>
      <c r="Y63" s="30"/>
      <c r="Z63" s="30"/>
      <c r="AA63" s="31"/>
      <c r="AB63" t="s">
        <v>65</v>
      </c>
      <c r="AD63" t="s">
        <v>308</v>
      </c>
      <c r="AE63">
        <v>1</v>
      </c>
      <c r="AF63" s="45">
        <f t="shared" ref="AF63:AV63" si="57">AE63+1</f>
        <v>2</v>
      </c>
      <c r="AG63" s="45">
        <f t="shared" si="57"/>
        <v>3</v>
      </c>
      <c r="AH63" s="45">
        <f t="shared" si="57"/>
        <v>4</v>
      </c>
      <c r="AI63" s="45">
        <f t="shared" si="57"/>
        <v>5</v>
      </c>
      <c r="AJ63" s="45">
        <f t="shared" si="57"/>
        <v>6</v>
      </c>
      <c r="AK63" s="45">
        <f t="shared" si="57"/>
        <v>7</v>
      </c>
      <c r="AL63" s="45">
        <f t="shared" si="57"/>
        <v>8</v>
      </c>
      <c r="AM63" s="45">
        <f t="shared" si="57"/>
        <v>9</v>
      </c>
      <c r="AN63" s="45">
        <f t="shared" si="57"/>
        <v>10</v>
      </c>
      <c r="AO63" s="45">
        <f t="shared" si="57"/>
        <v>11</v>
      </c>
      <c r="AP63" s="45">
        <f t="shared" si="57"/>
        <v>12</v>
      </c>
      <c r="AQ63" s="45">
        <f t="shared" si="57"/>
        <v>13</v>
      </c>
      <c r="AR63" s="45">
        <f t="shared" si="57"/>
        <v>14</v>
      </c>
      <c r="AS63" s="45">
        <f t="shared" si="57"/>
        <v>15</v>
      </c>
      <c r="AT63" s="45">
        <f t="shared" si="57"/>
        <v>16</v>
      </c>
      <c r="AU63" s="45">
        <f t="shared" si="57"/>
        <v>17</v>
      </c>
      <c r="AV63" s="45">
        <f t="shared" si="57"/>
        <v>18</v>
      </c>
    </row>
    <row r="64" spans="3:48" ht="15" thickBot="1" x14ac:dyDescent="0.35">
      <c r="W64" s="19"/>
      <c r="X64" s="30"/>
      <c r="Y64" s="30"/>
      <c r="Z64" s="30"/>
      <c r="AA64" s="31"/>
      <c r="AD64" t="s">
        <v>309</v>
      </c>
      <c r="AE64">
        <f t="shared" ref="AE64:AV64" si="58">EXP(AE65)</f>
        <v>6.6967586477193306</v>
      </c>
      <c r="AF64">
        <f t="shared" si="58"/>
        <v>9.0000000000000018</v>
      </c>
      <c r="AG64">
        <f t="shared" si="58"/>
        <v>10.000000000000002</v>
      </c>
      <c r="AH64">
        <f t="shared" si="58"/>
        <v>11.000000000000002</v>
      </c>
      <c r="AI64">
        <f t="shared" si="58"/>
        <v>12</v>
      </c>
      <c r="AJ64">
        <f t="shared" si="58"/>
        <v>24.999999999999996</v>
      </c>
      <c r="AK64">
        <f t="shared" si="58"/>
        <v>34.999999999999993</v>
      </c>
      <c r="AL64">
        <f t="shared" si="58"/>
        <v>54.000000000000007</v>
      </c>
      <c r="AM64">
        <f t="shared" si="58"/>
        <v>63.999999999999979</v>
      </c>
      <c r="AN64">
        <f t="shared" si="58"/>
        <v>88.999999999999986</v>
      </c>
      <c r="AO64">
        <f t="shared" si="58"/>
        <v>101.00000000000003</v>
      </c>
      <c r="AP64">
        <f t="shared" si="58"/>
        <v>114.00000000000003</v>
      </c>
      <c r="AQ64">
        <f t="shared" si="58"/>
        <v>125.00000000000004</v>
      </c>
      <c r="AR64">
        <f t="shared" si="58"/>
        <v>129.99999999999997</v>
      </c>
      <c r="AS64">
        <f t="shared" si="58"/>
        <v>139.99999999999994</v>
      </c>
      <c r="AT64">
        <f t="shared" si="58"/>
        <v>144.99999999999997</v>
      </c>
      <c r="AU64">
        <f t="shared" si="58"/>
        <v>155.00000000000003</v>
      </c>
      <c r="AV64">
        <f t="shared" si="58"/>
        <v>180</v>
      </c>
    </row>
    <row r="65" spans="3:48" x14ac:dyDescent="0.3">
      <c r="W65" s="43" t="s">
        <v>92</v>
      </c>
      <c r="X65" s="180">
        <f>INDEX(LINEST($X$4:$X$19,$O$4:$O$19^{1,2}),1)</f>
        <v>6.2561657632881528E-12</v>
      </c>
      <c r="Y65" s="30"/>
      <c r="Z65" s="44" t="s">
        <v>130</v>
      </c>
      <c r="AA65" s="122">
        <f>INDEX(LINEST($X$71:$X$88,$O$71:$O$88^{1,2}),1)</f>
        <v>1.4325144135226059E-11</v>
      </c>
      <c r="AD65" s="292" t="s">
        <v>306</v>
      </c>
      <c r="AE65" s="293">
        <v>1.9016236254132342</v>
      </c>
      <c r="AF65" s="293">
        <v>2.1972245773362196</v>
      </c>
      <c r="AG65" s="293">
        <v>2.3025850929940459</v>
      </c>
      <c r="AH65" s="293">
        <v>2.3978952727983707</v>
      </c>
      <c r="AI65" s="293">
        <v>2.4849066497880004</v>
      </c>
      <c r="AJ65" s="293">
        <v>3.2188758248682006</v>
      </c>
      <c r="AK65" s="293">
        <v>3.5553480614894135</v>
      </c>
      <c r="AL65" s="293">
        <v>3.9889840465642745</v>
      </c>
      <c r="AM65" s="293">
        <v>4.1588830833596715</v>
      </c>
      <c r="AN65" s="293">
        <v>4.4886363697321396</v>
      </c>
      <c r="AO65" s="293">
        <v>4.6151205168412597</v>
      </c>
      <c r="AP65" s="293">
        <v>4.7361984483944957</v>
      </c>
      <c r="AQ65" s="293">
        <v>4.8283137373023015</v>
      </c>
      <c r="AR65" s="293">
        <v>4.8675344504555822</v>
      </c>
      <c r="AS65" s="293">
        <v>4.9416424226093039</v>
      </c>
      <c r="AT65" s="293">
        <v>4.9767337424205742</v>
      </c>
      <c r="AU65" s="293">
        <v>5.0434251169192468</v>
      </c>
      <c r="AV65" s="294">
        <v>5.1929568508902104</v>
      </c>
    </row>
    <row r="66" spans="3:48" ht="15" thickBot="1" x14ac:dyDescent="0.35">
      <c r="W66" s="43"/>
      <c r="X66" s="180">
        <f>INDEX(LINEST($X$4:$X$19,$O$4:$O$19^{1,2}),2)</f>
        <v>4.6878096548586503E-7</v>
      </c>
      <c r="Y66" s="30"/>
      <c r="Z66" s="44"/>
      <c r="AA66" s="122">
        <f>INDEX(LINEST($X$71:$X$88,$O$71:$O$88^{1,2}),2)</f>
        <v>-3.0709262345742761E-7</v>
      </c>
      <c r="AD66" s="218" t="s">
        <v>307</v>
      </c>
      <c r="AE66" s="295">
        <v>0</v>
      </c>
      <c r="AF66" s="295">
        <v>16.52390016920474</v>
      </c>
      <c r="AG66" s="295">
        <v>17.885760073260073</v>
      </c>
      <c r="AH66" s="295">
        <v>19.728535353535356</v>
      </c>
      <c r="AI66" s="295">
        <v>21.001344086021508</v>
      </c>
      <c r="AJ66" s="295">
        <v>39.941206543967276</v>
      </c>
      <c r="AK66" s="295">
        <v>48.585199004975124</v>
      </c>
      <c r="AL66" s="295">
        <v>60.562015503875976</v>
      </c>
      <c r="AM66" s="295">
        <v>64.459570957095707</v>
      </c>
      <c r="AN66" s="295">
        <v>73.56403013182674</v>
      </c>
      <c r="AO66" s="295">
        <v>75.702519379844958</v>
      </c>
      <c r="AP66" s="295">
        <v>78.914141414141426</v>
      </c>
      <c r="AQ66" s="295">
        <v>84.550865800865807</v>
      </c>
      <c r="AR66" s="295">
        <v>86.230684326710815</v>
      </c>
      <c r="AS66" s="295">
        <v>87.978603603603617</v>
      </c>
      <c r="AT66" s="295">
        <v>92.346335697399539</v>
      </c>
      <c r="AU66" s="295">
        <v>95.460654936461381</v>
      </c>
      <c r="AV66" s="296">
        <f>(AU65-AS65)/(AT65-AS65)*(AT66-AS66)+AS66</f>
        <v>100.64725052031997</v>
      </c>
    </row>
    <row r="67" spans="3:48" ht="15" thickBot="1" x14ac:dyDescent="0.35">
      <c r="W67" s="55"/>
      <c r="X67" s="182">
        <f>INDEX(LINEST($X$4:$X$19,$O$4:$O$19^{1,2}),3)</f>
        <v>-4.2312897208109457E-3</v>
      </c>
      <c r="Y67" s="32"/>
      <c r="Z67" s="108"/>
      <c r="AA67" s="123">
        <f>INDEX(LINEST($X$71:$X$88,$O$71:$O$88^{1,2}),3)</f>
        <v>2.0111653701195102E-3</v>
      </c>
      <c r="AD67" s="292" t="s">
        <v>312</v>
      </c>
      <c r="AE67" s="293">
        <v>1.9016236254132342</v>
      </c>
      <c r="AF67" s="293">
        <v>2.1972245773362196</v>
      </c>
      <c r="AG67" s="293">
        <v>2.3025850929940459</v>
      </c>
      <c r="AH67" s="293">
        <v>2.3978952727983707</v>
      </c>
      <c r="AI67" s="293">
        <v>2.4849066497880004</v>
      </c>
      <c r="AJ67" s="293">
        <v>3.2188758248682006</v>
      </c>
      <c r="AK67" s="293">
        <v>3.5553480614894135</v>
      </c>
      <c r="AL67" s="293">
        <v>3.9889840465642745</v>
      </c>
      <c r="AM67" s="293">
        <v>4.1588830833596715</v>
      </c>
      <c r="AN67" s="293">
        <v>4.4886363697321396</v>
      </c>
      <c r="AO67" s="293">
        <v>4.6151205168412597</v>
      </c>
      <c r="AP67" s="293">
        <v>4.7361984483944957</v>
      </c>
      <c r="AQ67" s="293">
        <v>4.8283137373023015</v>
      </c>
      <c r="AR67" s="293">
        <f>LN(AR68)</f>
        <v>4.9272536851572051</v>
      </c>
      <c r="AS67" s="293">
        <v>4.9416424226093039</v>
      </c>
      <c r="AT67" s="293">
        <v>4.9767337424205742</v>
      </c>
      <c r="AU67" s="293">
        <f>LN(AU68)</f>
        <v>5.0039463059454592</v>
      </c>
      <c r="AV67" s="294">
        <v>5.1929568508902104</v>
      </c>
    </row>
    <row r="68" spans="3:48" x14ac:dyDescent="0.3">
      <c r="AD68" s="160" t="s">
        <v>310</v>
      </c>
      <c r="AE68">
        <f>EXP(AE67)</f>
        <v>6.6967586477193306</v>
      </c>
      <c r="AF68">
        <f t="shared" ref="AF68:AV68" si="59">EXP(AF67)</f>
        <v>9.0000000000000018</v>
      </c>
      <c r="AG68">
        <f t="shared" si="59"/>
        <v>10.000000000000002</v>
      </c>
      <c r="AH68">
        <f t="shared" si="59"/>
        <v>11.000000000000002</v>
      </c>
      <c r="AI68">
        <f t="shared" si="59"/>
        <v>12</v>
      </c>
      <c r="AJ68">
        <f t="shared" si="59"/>
        <v>24.999999999999996</v>
      </c>
      <c r="AK68">
        <f t="shared" si="59"/>
        <v>34.999999999999993</v>
      </c>
      <c r="AL68">
        <f t="shared" si="59"/>
        <v>54.000000000000007</v>
      </c>
      <c r="AM68">
        <f t="shared" si="59"/>
        <v>63.999999999999979</v>
      </c>
      <c r="AN68">
        <f t="shared" si="59"/>
        <v>88.999999999999986</v>
      </c>
      <c r="AO68">
        <f t="shared" si="59"/>
        <v>101.00000000000003</v>
      </c>
      <c r="AP68">
        <f t="shared" si="59"/>
        <v>114.00000000000003</v>
      </c>
      <c r="AQ68">
        <f t="shared" si="59"/>
        <v>125.00000000000004</v>
      </c>
      <c r="AR68">
        <v>138</v>
      </c>
      <c r="AS68">
        <f t="shared" si="59"/>
        <v>139.99999999999994</v>
      </c>
      <c r="AT68">
        <f t="shared" si="59"/>
        <v>144.99999999999997</v>
      </c>
      <c r="AU68">
        <v>149</v>
      </c>
      <c r="AV68">
        <f t="shared" si="59"/>
        <v>180</v>
      </c>
    </row>
    <row r="69" spans="3:48" ht="15" thickBot="1" x14ac:dyDescent="0.35">
      <c r="AD69" s="218" t="s">
        <v>311</v>
      </c>
      <c r="AE69" s="295">
        <v>0</v>
      </c>
      <c r="AF69" s="295">
        <v>16.52390016920474</v>
      </c>
      <c r="AG69" s="295">
        <v>17.885760073260073</v>
      </c>
      <c r="AH69" s="295">
        <v>19.728535353535356</v>
      </c>
      <c r="AI69" s="295">
        <v>21.001344086021508</v>
      </c>
      <c r="AJ69" s="295">
        <v>39.941206543967276</v>
      </c>
      <c r="AK69" s="295">
        <v>48.585199004975124</v>
      </c>
      <c r="AL69" s="295">
        <v>60.562015503875976</v>
      </c>
      <c r="AM69" s="295">
        <v>64.459570957095707</v>
      </c>
      <c r="AN69" s="295">
        <v>73.56403013182674</v>
      </c>
      <c r="AO69" s="295">
        <v>75.702519379844958</v>
      </c>
      <c r="AP69" s="295">
        <v>81</v>
      </c>
      <c r="AQ69" s="295">
        <v>81.5</v>
      </c>
      <c r="AR69" s="295">
        <v>85</v>
      </c>
      <c r="AS69" s="295">
        <v>96</v>
      </c>
      <c r="AT69" s="295">
        <v>100.64700000000001</v>
      </c>
      <c r="AU69" s="295">
        <v>111</v>
      </c>
      <c r="AV69" s="296">
        <v>111</v>
      </c>
    </row>
    <row r="70" spans="3:48" x14ac:dyDescent="0.3">
      <c r="C70" t="s">
        <v>116</v>
      </c>
      <c r="V70" t="s">
        <v>89</v>
      </c>
      <c r="W70" t="s">
        <v>150</v>
      </c>
      <c r="X70" t="s">
        <v>151</v>
      </c>
    </row>
    <row r="71" spans="3:48" x14ac:dyDescent="0.3">
      <c r="C71" s="113">
        <f t="shared" ref="C71:C76" si="60">D71/180+1</f>
        <v>1.0611111111111111</v>
      </c>
      <c r="D71" s="142">
        <v>11</v>
      </c>
      <c r="E71" s="142"/>
      <c r="F71" s="142">
        <v>13.68</v>
      </c>
      <c r="G71" s="142">
        <v>0.6</v>
      </c>
      <c r="H71" s="142">
        <v>6860</v>
      </c>
      <c r="I71" s="143"/>
      <c r="J71" s="2">
        <f t="shared" ref="J71:J88" si="61">F71*G71</f>
        <v>8.2080000000000002</v>
      </c>
      <c r="K71" s="1">
        <f t="shared" ref="K71:K88" si="62">D71</f>
        <v>11</v>
      </c>
      <c r="L71" s="1">
        <f>LN(K71)</f>
        <v>2.3978952727983707</v>
      </c>
      <c r="M71" s="3">
        <f t="shared" ref="M71:M88" si="63">1/H71/0.000001</f>
        <v>145.77259475218659</v>
      </c>
      <c r="N71" s="3"/>
      <c r="O71" s="3">
        <f t="shared" ref="O71:O86" si="64">M71*60/$X$33</f>
        <v>8746.3556851311951</v>
      </c>
      <c r="P71" s="3">
        <f t="shared" ref="P71:P86" si="65">N71*60/$X$33</f>
        <v>0</v>
      </c>
      <c r="Q71" s="3">
        <f t="shared" ref="Q71:Q86" si="66">O71/$X$44*100</f>
        <v>18.980806608357629</v>
      </c>
      <c r="R71" s="3">
        <f t="shared" ref="R71:R86" si="67">P71/$X$44*100</f>
        <v>0</v>
      </c>
      <c r="S71" s="3">
        <f>K71</f>
        <v>11</v>
      </c>
      <c r="T71" s="4">
        <f>J71</f>
        <v>8.2080000000000002</v>
      </c>
      <c r="U71" s="4"/>
      <c r="V71">
        <f>(T71-$T$3)*0.001341022</f>
        <v>5.0395070351200002E-3</v>
      </c>
      <c r="W71" s="137">
        <f>$V71/$O71*5252</f>
        <v>3.0261164651061443E-3</v>
      </c>
      <c r="X71" s="150">
        <f>W71-$W$71</f>
        <v>0</v>
      </c>
      <c r="Y71">
        <f t="shared" ref="Y71:Y88" si="68">-X71/2/O71</f>
        <v>0</v>
      </c>
    </row>
    <row r="72" spans="3:48" x14ac:dyDescent="0.3">
      <c r="C72" s="113">
        <f t="shared" si="60"/>
        <v>1.0833333333333333</v>
      </c>
      <c r="D72" s="142">
        <v>15</v>
      </c>
      <c r="E72" s="142"/>
      <c r="F72" s="142">
        <v>13.66</v>
      </c>
      <c r="G72" s="142">
        <v>0.65100000000000002</v>
      </c>
      <c r="H72" s="142">
        <v>6180</v>
      </c>
      <c r="I72" s="143"/>
      <c r="J72" s="2">
        <f t="shared" si="61"/>
        <v>8.8926600000000011</v>
      </c>
      <c r="K72" s="1">
        <f t="shared" si="62"/>
        <v>15</v>
      </c>
      <c r="L72" s="1">
        <f>LN(K72)</f>
        <v>2.7080502011022101</v>
      </c>
      <c r="M72" s="3">
        <f t="shared" si="63"/>
        <v>161.81229773462783</v>
      </c>
      <c r="N72" s="3"/>
      <c r="O72" s="3">
        <f t="shared" si="64"/>
        <v>9708.7378640776697</v>
      </c>
      <c r="P72" s="3">
        <f t="shared" si="65"/>
        <v>0</v>
      </c>
      <c r="Q72" s="3">
        <f t="shared" si="66"/>
        <v>21.069309600862997</v>
      </c>
      <c r="R72" s="3">
        <f t="shared" si="67"/>
        <v>0</v>
      </c>
      <c r="S72" s="3">
        <f>K72</f>
        <v>15</v>
      </c>
      <c r="T72" s="4">
        <f>J72</f>
        <v>8.8926600000000011</v>
      </c>
      <c r="U72" s="4"/>
      <c r="V72">
        <f t="shared" ref="V72:V88" si="69">(T72-$T$3)*0.001341022</f>
        <v>5.9576511576400013E-3</v>
      </c>
      <c r="W72" s="127">
        <f>$V72/$O72*5252</f>
        <v>3.2228271396323046E-3</v>
      </c>
      <c r="X72" s="150">
        <f t="shared" ref="X72:X88" si="70">W72-$W$71</f>
        <v>1.967106745261603E-4</v>
      </c>
      <c r="Y72">
        <f t="shared" si="68"/>
        <v>-1.0130599738097255E-8</v>
      </c>
    </row>
    <row r="73" spans="3:48" x14ac:dyDescent="0.3">
      <c r="C73" s="113">
        <f t="shared" si="60"/>
        <v>1.0666666666666667</v>
      </c>
      <c r="D73" s="142">
        <v>12</v>
      </c>
      <c r="E73" s="142"/>
      <c r="F73" s="142">
        <v>13.63</v>
      </c>
      <c r="G73" s="142">
        <v>0.68</v>
      </c>
      <c r="H73" s="142">
        <v>5840</v>
      </c>
      <c r="I73" s="143"/>
      <c r="J73" s="2">
        <f t="shared" si="61"/>
        <v>9.2684000000000015</v>
      </c>
      <c r="K73" s="1">
        <f t="shared" si="62"/>
        <v>12</v>
      </c>
      <c r="L73" s="1">
        <f>LN(K73)</f>
        <v>2.4849066497880004</v>
      </c>
      <c r="M73" s="3">
        <f t="shared" si="63"/>
        <v>171.23287671232879</v>
      </c>
      <c r="N73" s="3"/>
      <c r="O73" s="3">
        <f t="shared" si="64"/>
        <v>10273.972602739726</v>
      </c>
      <c r="P73" s="3">
        <f t="shared" si="65"/>
        <v>0</v>
      </c>
      <c r="Q73" s="3">
        <f t="shared" si="66"/>
        <v>22.295947488584474</v>
      </c>
      <c r="R73" s="3">
        <f t="shared" si="67"/>
        <v>0</v>
      </c>
      <c r="S73" s="3">
        <f>K73</f>
        <v>12</v>
      </c>
      <c r="T73" s="4">
        <f>J73</f>
        <v>9.2684000000000015</v>
      </c>
      <c r="U73" s="4"/>
      <c r="V73">
        <f t="shared" si="69"/>
        <v>6.4615267639200015E-3</v>
      </c>
      <c r="W73" s="127">
        <f t="shared" ref="W73:W88" si="71">$V73/$O73*5252</f>
        <v>3.3030980202398302E-3</v>
      </c>
      <c r="X73" s="150">
        <f t="shared" si="70"/>
        <v>2.7698155513368591E-4</v>
      </c>
      <c r="Y73">
        <f t="shared" si="68"/>
        <v>-1.3479769016506046E-8</v>
      </c>
    </row>
    <row r="74" spans="3:48" x14ac:dyDescent="0.3">
      <c r="C74" s="113">
        <f t="shared" si="60"/>
        <v>1.0722222222222222</v>
      </c>
      <c r="D74" s="142">
        <v>13</v>
      </c>
      <c r="E74" s="142"/>
      <c r="F74" s="142">
        <v>13.6</v>
      </c>
      <c r="G74" s="142">
        <v>0.74</v>
      </c>
      <c r="H74" s="142">
        <v>5280</v>
      </c>
      <c r="I74" s="143"/>
      <c r="J74" s="2">
        <f t="shared" si="61"/>
        <v>10.064</v>
      </c>
      <c r="K74" s="1">
        <f t="shared" si="62"/>
        <v>13</v>
      </c>
      <c r="L74" s="1">
        <f>LN(K74)</f>
        <v>2.5649493574615367</v>
      </c>
      <c r="M74" s="3">
        <f t="shared" si="63"/>
        <v>189.39393939393941</v>
      </c>
      <c r="N74" s="3"/>
      <c r="O74" s="3">
        <f t="shared" si="64"/>
        <v>11363.636363636364</v>
      </c>
      <c r="P74" s="3">
        <f t="shared" si="65"/>
        <v>0</v>
      </c>
      <c r="Q74" s="3">
        <f t="shared" si="66"/>
        <v>24.660669191919194</v>
      </c>
      <c r="R74" s="3">
        <f t="shared" si="67"/>
        <v>0</v>
      </c>
      <c r="S74" s="3">
        <f>K74</f>
        <v>13</v>
      </c>
      <c r="T74" s="4">
        <f>J74</f>
        <v>10.064</v>
      </c>
      <c r="U74" s="4"/>
      <c r="V74">
        <f t="shared" si="69"/>
        <v>7.52844386712E-3</v>
      </c>
      <c r="W74" s="127">
        <f t="shared" si="71"/>
        <v>3.479466072730053E-3</v>
      </c>
      <c r="X74" s="150">
        <f t="shared" si="70"/>
        <v>4.5334960762390868E-4</v>
      </c>
      <c r="Y74">
        <f t="shared" si="68"/>
        <v>-1.9947382735451983E-8</v>
      </c>
    </row>
    <row r="75" spans="3:48" x14ac:dyDescent="0.3">
      <c r="C75" s="113">
        <f t="shared" si="60"/>
        <v>1.0777777777777777</v>
      </c>
      <c r="D75" s="142">
        <v>14</v>
      </c>
      <c r="E75" s="142"/>
      <c r="F75" s="142">
        <v>13.57</v>
      </c>
      <c r="G75" s="142">
        <v>0.78700000000000003</v>
      </c>
      <c r="H75" s="142">
        <v>4900</v>
      </c>
      <c r="I75" s="143"/>
      <c r="J75" s="2">
        <f t="shared" si="61"/>
        <v>10.679590000000001</v>
      </c>
      <c r="K75" s="1">
        <f t="shared" si="62"/>
        <v>14</v>
      </c>
      <c r="L75" s="1">
        <f>LN(K75)</f>
        <v>2.6390573296152584</v>
      </c>
      <c r="M75" s="3">
        <f t="shared" si="63"/>
        <v>204.08163265306123</v>
      </c>
      <c r="N75" s="3"/>
      <c r="O75" s="3">
        <f t="shared" si="64"/>
        <v>12244.897959183674</v>
      </c>
      <c r="P75" s="3">
        <f t="shared" si="65"/>
        <v>0</v>
      </c>
      <c r="Q75" s="3">
        <f t="shared" si="66"/>
        <v>26.573129251700685</v>
      </c>
      <c r="R75" s="3">
        <f t="shared" si="67"/>
        <v>0</v>
      </c>
      <c r="S75" s="3">
        <f>K75</f>
        <v>14</v>
      </c>
      <c r="T75" s="4">
        <f>J75</f>
        <v>10.679590000000001</v>
      </c>
      <c r="U75" s="4"/>
      <c r="V75">
        <f t="shared" si="69"/>
        <v>8.3539636001000016E-3</v>
      </c>
      <c r="W75" s="127">
        <f t="shared" si="71"/>
        <v>3.5831263742642254E-3</v>
      </c>
      <c r="X75" s="150">
        <f t="shared" si="70"/>
        <v>5.5700990915808109E-4</v>
      </c>
      <c r="Y75">
        <f t="shared" si="68"/>
        <v>-2.2744571290621641E-8</v>
      </c>
    </row>
    <row r="76" spans="3:48" x14ac:dyDescent="0.3">
      <c r="C76" s="113">
        <f t="shared" si="60"/>
        <v>1.1111111111111112</v>
      </c>
      <c r="D76" s="142">
        <v>20</v>
      </c>
      <c r="E76" s="142"/>
      <c r="F76" s="142">
        <v>13.77</v>
      </c>
      <c r="G76" s="142">
        <v>0.92900000000000005</v>
      </c>
      <c r="H76" s="142">
        <v>3500</v>
      </c>
      <c r="I76" s="143"/>
      <c r="J76" s="2">
        <f t="shared" si="61"/>
        <v>12.79233</v>
      </c>
      <c r="K76" s="1">
        <f t="shared" si="62"/>
        <v>20</v>
      </c>
      <c r="L76" s="1">
        <f t="shared" ref="L76:L88" si="72">LN(K76)</f>
        <v>2.9957322735539909</v>
      </c>
      <c r="M76" s="3">
        <f t="shared" si="63"/>
        <v>285.71428571428572</v>
      </c>
      <c r="N76" s="3"/>
      <c r="O76" s="3">
        <f t="shared" si="64"/>
        <v>17142.857142857145</v>
      </c>
      <c r="P76" s="3">
        <f t="shared" si="65"/>
        <v>0</v>
      </c>
      <c r="Q76" s="3">
        <f t="shared" si="66"/>
        <v>37.202380952380956</v>
      </c>
      <c r="R76" s="3">
        <f t="shared" si="67"/>
        <v>0</v>
      </c>
      <c r="S76" s="3">
        <f t="shared" ref="S76:S88" si="73">K76</f>
        <v>20</v>
      </c>
      <c r="T76" s="4">
        <f t="shared" ref="T76:T88" si="74">J76</f>
        <v>12.79233</v>
      </c>
      <c r="U76" s="4"/>
      <c r="V76">
        <f t="shared" si="69"/>
        <v>1.1187194420379999E-2</v>
      </c>
      <c r="W76" s="127">
        <f t="shared" si="71"/>
        <v>3.4273834639237518E-3</v>
      </c>
      <c r="X76" s="150">
        <f t="shared" si="70"/>
        <v>4.0126699881760756E-4</v>
      </c>
      <c r="Y76">
        <f t="shared" si="68"/>
        <v>-1.1703620798846885E-8</v>
      </c>
    </row>
    <row r="77" spans="3:48" x14ac:dyDescent="0.3">
      <c r="C77" s="113">
        <f t="shared" ref="C77:C88" si="75">D77/180+1</f>
        <v>1.1388888888888888</v>
      </c>
      <c r="D77" s="142">
        <v>25</v>
      </c>
      <c r="E77" s="142"/>
      <c r="F77" s="142">
        <v>13.74</v>
      </c>
      <c r="G77" s="142">
        <v>1.26</v>
      </c>
      <c r="H77" s="142">
        <v>3010</v>
      </c>
      <c r="I77" s="142"/>
      <c r="J77" s="2">
        <f t="shared" si="61"/>
        <v>17.3124</v>
      </c>
      <c r="K77" s="1">
        <f t="shared" si="62"/>
        <v>25</v>
      </c>
      <c r="L77" s="1">
        <f t="shared" si="72"/>
        <v>3.2188758248682006</v>
      </c>
      <c r="M77" s="3">
        <f t="shared" si="63"/>
        <v>332.22591362126246</v>
      </c>
      <c r="N77" s="3"/>
      <c r="O77" s="3">
        <f t="shared" si="64"/>
        <v>19933.554817275748</v>
      </c>
      <c r="P77" s="3">
        <f t="shared" si="65"/>
        <v>0</v>
      </c>
      <c r="Q77" s="3">
        <f t="shared" si="66"/>
        <v>43.258582502768547</v>
      </c>
      <c r="R77" s="3">
        <f t="shared" si="67"/>
        <v>0</v>
      </c>
      <c r="S77" s="3">
        <f t="shared" si="73"/>
        <v>25</v>
      </c>
      <c r="T77" s="4">
        <f t="shared" si="74"/>
        <v>17.3124</v>
      </c>
      <c r="U77" s="4"/>
      <c r="V77">
        <f t="shared" si="69"/>
        <v>1.7248707731919999E-2</v>
      </c>
      <c r="W77" s="127">
        <f t="shared" si="71"/>
        <v>4.5446090192368654E-3</v>
      </c>
      <c r="X77" s="150">
        <f t="shared" si="70"/>
        <v>1.5184925541307211E-3</v>
      </c>
      <c r="Y77">
        <f t="shared" si="68"/>
        <v>-3.8088854899445583E-8</v>
      </c>
    </row>
    <row r="78" spans="3:48" x14ac:dyDescent="0.3">
      <c r="C78" s="113">
        <f t="shared" si="75"/>
        <v>1.1666666666666667</v>
      </c>
      <c r="D78" s="142">
        <v>30</v>
      </c>
      <c r="E78" s="142"/>
      <c r="F78" s="142">
        <v>13.72</v>
      </c>
      <c r="G78" s="142">
        <v>1.734</v>
      </c>
      <c r="H78" s="142">
        <v>2650</v>
      </c>
      <c r="I78" s="142"/>
      <c r="J78" s="2">
        <f t="shared" si="61"/>
        <v>23.790480000000002</v>
      </c>
      <c r="K78" s="1">
        <f t="shared" si="62"/>
        <v>30</v>
      </c>
      <c r="L78" s="1">
        <f t="shared" si="72"/>
        <v>3.4011973816621555</v>
      </c>
      <c r="M78" s="3">
        <f t="shared" si="63"/>
        <v>377.35849056603774</v>
      </c>
      <c r="N78" s="3"/>
      <c r="O78" s="3">
        <f t="shared" si="64"/>
        <v>22641.509433962266</v>
      </c>
      <c r="P78" s="3">
        <f t="shared" si="65"/>
        <v>0</v>
      </c>
      <c r="Q78" s="3">
        <f t="shared" si="66"/>
        <v>49.135220125786169</v>
      </c>
      <c r="R78" s="3">
        <f t="shared" si="67"/>
        <v>0</v>
      </c>
      <c r="S78" s="3">
        <f t="shared" si="73"/>
        <v>30</v>
      </c>
      <c r="T78" s="4">
        <f t="shared" si="74"/>
        <v>23.790480000000002</v>
      </c>
      <c r="U78" s="4"/>
      <c r="V78">
        <f t="shared" si="69"/>
        <v>2.5935955529680001E-2</v>
      </c>
      <c r="W78" s="127">
        <f t="shared" si="71"/>
        <v>6.0161906978496715E-3</v>
      </c>
      <c r="X78" s="150">
        <f t="shared" si="70"/>
        <v>2.9900742327435273E-3</v>
      </c>
      <c r="Y78">
        <f t="shared" si="68"/>
        <v>-6.6030805973086218E-8</v>
      </c>
    </row>
    <row r="79" spans="3:48" x14ac:dyDescent="0.3">
      <c r="C79" s="113">
        <f t="shared" si="75"/>
        <v>1.1944444444444444</v>
      </c>
      <c r="D79" s="142">
        <v>35</v>
      </c>
      <c r="E79" s="142"/>
      <c r="F79" s="142">
        <v>13.69</v>
      </c>
      <c r="G79" s="142">
        <v>2.113</v>
      </c>
      <c r="H79" s="142">
        <v>2500</v>
      </c>
      <c r="I79" s="142"/>
      <c r="J79" s="2">
        <f t="shared" si="61"/>
        <v>28.926969999999997</v>
      </c>
      <c r="K79" s="1">
        <f t="shared" si="62"/>
        <v>35</v>
      </c>
      <c r="L79" s="1">
        <f t="shared" si="72"/>
        <v>3.5553480614894135</v>
      </c>
      <c r="M79" s="3">
        <f t="shared" si="63"/>
        <v>400.00000000000006</v>
      </c>
      <c r="N79" s="3"/>
      <c r="O79" s="3">
        <f t="shared" si="64"/>
        <v>24000.000000000004</v>
      </c>
      <c r="P79" s="3">
        <f t="shared" si="65"/>
        <v>0</v>
      </c>
      <c r="Q79" s="3">
        <f t="shared" si="66"/>
        <v>52.083333333333336</v>
      </c>
      <c r="R79" s="3">
        <f t="shared" si="67"/>
        <v>0</v>
      </c>
      <c r="S79" s="3">
        <f t="shared" si="73"/>
        <v>35</v>
      </c>
      <c r="T79" s="4">
        <f t="shared" si="74"/>
        <v>28.926969999999997</v>
      </c>
      <c r="U79" s="4"/>
      <c r="V79">
        <f t="shared" si="69"/>
        <v>3.2824101622459995E-2</v>
      </c>
      <c r="W79" s="127">
        <f t="shared" si="71"/>
        <v>7.1830075717149939E-3</v>
      </c>
      <c r="X79" s="150">
        <f t="shared" si="70"/>
        <v>4.1568911066088496E-3</v>
      </c>
      <c r="Y79">
        <f t="shared" si="68"/>
        <v>-8.6601898054351018E-8</v>
      </c>
    </row>
    <row r="80" spans="3:48" x14ac:dyDescent="0.3">
      <c r="C80" s="113">
        <f t="shared" si="75"/>
        <v>1.2222222222222223</v>
      </c>
      <c r="D80" s="142">
        <v>40</v>
      </c>
      <c r="E80" s="142"/>
      <c r="F80" s="142">
        <v>13.66</v>
      </c>
      <c r="G80" s="142">
        <v>2.37</v>
      </c>
      <c r="H80" s="142">
        <v>2270</v>
      </c>
      <c r="I80" s="142"/>
      <c r="J80" s="2">
        <f t="shared" si="61"/>
        <v>32.374200000000002</v>
      </c>
      <c r="K80" s="1">
        <f t="shared" si="62"/>
        <v>40</v>
      </c>
      <c r="L80" s="1">
        <f t="shared" si="72"/>
        <v>3.6888794541139363</v>
      </c>
      <c r="M80" s="3">
        <f t="shared" si="63"/>
        <v>440.52863436123351</v>
      </c>
      <c r="N80" s="3"/>
      <c r="O80" s="3">
        <f t="shared" si="64"/>
        <v>26431.718061674012</v>
      </c>
      <c r="P80" s="3">
        <f t="shared" si="65"/>
        <v>0</v>
      </c>
      <c r="Q80" s="3">
        <f t="shared" si="66"/>
        <v>57.360499265785613</v>
      </c>
      <c r="R80" s="3">
        <f t="shared" si="67"/>
        <v>0</v>
      </c>
      <c r="S80" s="3">
        <f t="shared" si="73"/>
        <v>40</v>
      </c>
      <c r="T80" s="4">
        <f t="shared" si="74"/>
        <v>32.374200000000002</v>
      </c>
      <c r="U80" s="4"/>
      <c r="V80">
        <f t="shared" si="69"/>
        <v>3.7446912891520003E-2</v>
      </c>
      <c r="W80" s="127">
        <f t="shared" si="71"/>
        <v>7.4407265561536179E-3</v>
      </c>
      <c r="X80" s="150">
        <f t="shared" si="70"/>
        <v>4.4146100910474736E-3</v>
      </c>
      <c r="Y80">
        <f t="shared" si="68"/>
        <v>-8.3509707555648035E-8</v>
      </c>
    </row>
    <row r="81" spans="3:25" x14ac:dyDescent="0.3">
      <c r="C81" s="113">
        <f t="shared" si="75"/>
        <v>1.2777777777777777</v>
      </c>
      <c r="D81" s="142">
        <v>50</v>
      </c>
      <c r="E81" s="142"/>
      <c r="F81" s="142">
        <v>13.6</v>
      </c>
      <c r="G81" s="142">
        <v>3.1</v>
      </c>
      <c r="H81" s="142">
        <v>2020</v>
      </c>
      <c r="I81" s="142"/>
      <c r="J81" s="2">
        <f t="shared" si="61"/>
        <v>42.16</v>
      </c>
      <c r="K81" s="1">
        <f t="shared" si="62"/>
        <v>50</v>
      </c>
      <c r="L81" s="1">
        <f t="shared" si="72"/>
        <v>3.912023005428146</v>
      </c>
      <c r="M81" s="3">
        <f t="shared" si="63"/>
        <v>495.04950495049508</v>
      </c>
      <c r="N81" s="3"/>
      <c r="O81" s="3">
        <f t="shared" si="64"/>
        <v>29702.970297029704</v>
      </c>
      <c r="P81" s="3">
        <f t="shared" si="65"/>
        <v>0</v>
      </c>
      <c r="Q81" s="3">
        <f t="shared" si="66"/>
        <v>64.459570957095707</v>
      </c>
      <c r="R81" s="3">
        <f t="shared" si="67"/>
        <v>0</v>
      </c>
      <c r="S81" s="3">
        <f t="shared" si="73"/>
        <v>50</v>
      </c>
      <c r="T81" s="4">
        <f t="shared" si="74"/>
        <v>42.16</v>
      </c>
      <c r="U81" s="4"/>
      <c r="V81">
        <f t="shared" si="69"/>
        <v>5.0569885979119995E-2</v>
      </c>
      <c r="W81" s="127">
        <f t="shared" si="71"/>
        <v>8.9416323857987191E-3</v>
      </c>
      <c r="X81" s="150">
        <f t="shared" si="70"/>
        <v>5.9155159206925748E-3</v>
      </c>
      <c r="Y81">
        <f t="shared" si="68"/>
        <v>-9.957785133165834E-8</v>
      </c>
    </row>
    <row r="82" spans="3:25" x14ac:dyDescent="0.3">
      <c r="C82" s="113">
        <f t="shared" si="75"/>
        <v>1.3333333333333333</v>
      </c>
      <c r="D82" s="142">
        <v>60</v>
      </c>
      <c r="E82" s="142"/>
      <c r="F82" s="142">
        <v>13.52</v>
      </c>
      <c r="G82" s="142">
        <v>3.9</v>
      </c>
      <c r="H82" s="142">
        <v>1870</v>
      </c>
      <c r="I82" s="142"/>
      <c r="J82" s="2">
        <f t="shared" si="61"/>
        <v>52.727999999999994</v>
      </c>
      <c r="K82" s="1">
        <f t="shared" si="62"/>
        <v>60</v>
      </c>
      <c r="L82" s="1">
        <f t="shared" si="72"/>
        <v>4.0943445622221004</v>
      </c>
      <c r="M82" s="3">
        <f t="shared" si="63"/>
        <v>534.75935828877004</v>
      </c>
      <c r="N82" s="3"/>
      <c r="O82" s="3">
        <f t="shared" si="64"/>
        <v>32085.561497326202</v>
      </c>
      <c r="P82" s="3">
        <f t="shared" si="65"/>
        <v>0</v>
      </c>
      <c r="Q82" s="3">
        <f t="shared" si="66"/>
        <v>69.630124777183596</v>
      </c>
      <c r="R82" s="3">
        <f t="shared" si="67"/>
        <v>0</v>
      </c>
      <c r="S82" s="3">
        <f t="shared" si="73"/>
        <v>60</v>
      </c>
      <c r="T82" s="4">
        <f t="shared" si="74"/>
        <v>52.727999999999994</v>
      </c>
      <c r="U82" s="4"/>
      <c r="V82">
        <f t="shared" si="69"/>
        <v>6.4741806475119998E-2</v>
      </c>
      <c r="W82" s="127">
        <f t="shared" si="71"/>
        <v>1.0597413657095125E-2</v>
      </c>
      <c r="X82" s="150">
        <f t="shared" si="70"/>
        <v>7.5712971919889805E-3</v>
      </c>
      <c r="Y82">
        <f t="shared" si="68"/>
        <v>-1.1798604790849495E-7</v>
      </c>
    </row>
    <row r="83" spans="3:25" x14ac:dyDescent="0.3">
      <c r="C83" s="113">
        <f t="shared" si="75"/>
        <v>1.4166666666666667</v>
      </c>
      <c r="D83" s="142">
        <v>75</v>
      </c>
      <c r="E83" s="142"/>
      <c r="F83" s="142">
        <v>13.2</v>
      </c>
      <c r="G83" s="142">
        <v>4.92</v>
      </c>
      <c r="H83" s="142">
        <v>1650</v>
      </c>
      <c r="I83" s="142"/>
      <c r="J83" s="2">
        <f t="shared" si="61"/>
        <v>64.944000000000003</v>
      </c>
      <c r="K83" s="1">
        <f t="shared" si="62"/>
        <v>75</v>
      </c>
      <c r="L83" s="1">
        <f t="shared" si="72"/>
        <v>4.3174881135363101</v>
      </c>
      <c r="M83" s="3">
        <f t="shared" si="63"/>
        <v>606.06060606060612</v>
      </c>
      <c r="N83" s="3"/>
      <c r="O83" s="3">
        <f t="shared" si="64"/>
        <v>36363.636363636368</v>
      </c>
      <c r="P83" s="3">
        <f t="shared" si="65"/>
        <v>0</v>
      </c>
      <c r="Q83" s="3">
        <f t="shared" si="66"/>
        <v>78.914141414141426</v>
      </c>
      <c r="R83" s="3">
        <f t="shared" si="67"/>
        <v>0</v>
      </c>
      <c r="S83" s="3">
        <f t="shared" si="73"/>
        <v>75</v>
      </c>
      <c r="T83" s="4">
        <f t="shared" si="74"/>
        <v>64.944000000000003</v>
      </c>
      <c r="U83" s="4"/>
      <c r="V83">
        <f t="shared" si="69"/>
        <v>8.1123731227120008E-2</v>
      </c>
      <c r="W83" s="127">
        <f t="shared" si="71"/>
        <v>1.1716700501132942E-2</v>
      </c>
      <c r="X83" s="150">
        <f t="shared" si="70"/>
        <v>8.6905840360267973E-3</v>
      </c>
      <c r="Y83">
        <f t="shared" si="68"/>
        <v>-1.1949553049536844E-7</v>
      </c>
    </row>
    <row r="84" spans="3:25" x14ac:dyDescent="0.3">
      <c r="C84" s="113">
        <f t="shared" si="75"/>
        <v>1.5</v>
      </c>
      <c r="D84" s="142">
        <v>90</v>
      </c>
      <c r="E84" s="142"/>
      <c r="F84" s="142">
        <v>13.31</v>
      </c>
      <c r="G84" s="142">
        <v>6.12</v>
      </c>
      <c r="H84" s="142">
        <v>1510</v>
      </c>
      <c r="I84" s="142"/>
      <c r="J84" s="2">
        <f t="shared" si="61"/>
        <v>81.4572</v>
      </c>
      <c r="K84" s="1">
        <f t="shared" si="62"/>
        <v>90</v>
      </c>
      <c r="L84" s="1">
        <f t="shared" si="72"/>
        <v>4.499809670330265</v>
      </c>
      <c r="M84" s="3">
        <f t="shared" si="63"/>
        <v>662.25165562913912</v>
      </c>
      <c r="N84" s="3"/>
      <c r="O84" s="3">
        <f t="shared" si="64"/>
        <v>39735.099337748346</v>
      </c>
      <c r="P84" s="3">
        <f t="shared" si="65"/>
        <v>0</v>
      </c>
      <c r="Q84" s="3">
        <f t="shared" si="66"/>
        <v>86.230684326710815</v>
      </c>
      <c r="R84" s="3">
        <f t="shared" si="67"/>
        <v>0</v>
      </c>
      <c r="S84" s="3">
        <f t="shared" si="73"/>
        <v>90</v>
      </c>
      <c r="T84" s="4">
        <f t="shared" si="74"/>
        <v>81.4572</v>
      </c>
      <c r="U84" s="4"/>
      <c r="V84">
        <f t="shared" si="69"/>
        <v>0.10326829571752001</v>
      </c>
      <c r="W84" s="127">
        <f t="shared" si="71"/>
        <v>1.3649521409228446E-2</v>
      </c>
      <c r="X84" s="150">
        <f t="shared" si="70"/>
        <v>1.0623404944122301E-2</v>
      </c>
      <c r="Y84">
        <f t="shared" si="68"/>
        <v>-1.3367784554687227E-7</v>
      </c>
    </row>
    <row r="85" spans="3:25" x14ac:dyDescent="0.3">
      <c r="C85" s="113">
        <f t="shared" si="75"/>
        <v>1.6055555555555556</v>
      </c>
      <c r="D85" s="142">
        <v>109</v>
      </c>
      <c r="E85" s="142"/>
      <c r="F85" s="142">
        <v>12.93</v>
      </c>
      <c r="G85" s="142">
        <v>7.27</v>
      </c>
      <c r="H85" s="142">
        <v>1470</v>
      </c>
      <c r="I85" s="142"/>
      <c r="J85" s="2">
        <f t="shared" si="61"/>
        <v>94.001099999999994</v>
      </c>
      <c r="K85" s="1">
        <f t="shared" si="62"/>
        <v>109</v>
      </c>
      <c r="L85" s="1">
        <f t="shared" si="72"/>
        <v>4.6913478822291435</v>
      </c>
      <c r="M85" s="3">
        <f t="shared" si="63"/>
        <v>680.27210884353735</v>
      </c>
      <c r="N85" s="3"/>
      <c r="O85" s="3">
        <f t="shared" si="64"/>
        <v>40816.326530612241</v>
      </c>
      <c r="P85" s="3">
        <f t="shared" si="65"/>
        <v>0</v>
      </c>
      <c r="Q85" s="3">
        <f t="shared" si="66"/>
        <v>88.577097505668917</v>
      </c>
      <c r="R85" s="3">
        <f t="shared" si="67"/>
        <v>0</v>
      </c>
      <c r="S85" s="3">
        <f t="shared" si="73"/>
        <v>109</v>
      </c>
      <c r="T85" s="4">
        <f t="shared" si="74"/>
        <v>94.001099999999994</v>
      </c>
      <c r="U85" s="4"/>
      <c r="V85">
        <f t="shared" si="69"/>
        <v>0.12008994158332</v>
      </c>
      <c r="W85" s="127">
        <f t="shared" si="71"/>
        <v>1.5452453143292119E-2</v>
      </c>
      <c r="X85" s="150">
        <f t="shared" si="70"/>
        <v>1.2426336678185976E-2</v>
      </c>
      <c r="Y85">
        <f t="shared" si="68"/>
        <v>-1.5222262430777822E-7</v>
      </c>
    </row>
    <row r="86" spans="3:25" ht="15" thickBot="1" x14ac:dyDescent="0.35">
      <c r="C86" s="116">
        <f t="shared" si="75"/>
        <v>1.7222222222222223</v>
      </c>
      <c r="D86" s="142">
        <v>130</v>
      </c>
      <c r="E86" s="142"/>
      <c r="F86" s="142">
        <v>13.08</v>
      </c>
      <c r="G86" s="142">
        <v>8.9600000000000009</v>
      </c>
      <c r="H86" s="142">
        <v>1380</v>
      </c>
      <c r="I86" s="142"/>
      <c r="J86" s="2">
        <f t="shared" si="61"/>
        <v>117.19680000000001</v>
      </c>
      <c r="K86" s="1">
        <f t="shared" si="62"/>
        <v>130</v>
      </c>
      <c r="L86" s="1">
        <f t="shared" si="72"/>
        <v>4.8675344504555822</v>
      </c>
      <c r="M86" s="3">
        <f t="shared" si="63"/>
        <v>724.63768115942037</v>
      </c>
      <c r="N86" s="3"/>
      <c r="O86" s="3">
        <f t="shared" si="64"/>
        <v>43478.260869565223</v>
      </c>
      <c r="P86" s="3">
        <f t="shared" si="65"/>
        <v>0</v>
      </c>
      <c r="Q86" s="3">
        <f t="shared" si="66"/>
        <v>94.353864734299535</v>
      </c>
      <c r="R86" s="3">
        <f t="shared" si="67"/>
        <v>0</v>
      </c>
      <c r="S86" s="3">
        <f t="shared" si="73"/>
        <v>130</v>
      </c>
      <c r="T86" s="4">
        <f t="shared" si="74"/>
        <v>117.19680000000001</v>
      </c>
      <c r="U86" s="4"/>
      <c r="V86">
        <f t="shared" si="69"/>
        <v>0.15119588558872002</v>
      </c>
      <c r="W86" s="127">
        <f t="shared" si="71"/>
        <v>1.8263858195575022E-2</v>
      </c>
      <c r="X86" s="150">
        <f t="shared" si="70"/>
        <v>1.5237741730468879E-2</v>
      </c>
      <c r="Y86">
        <f t="shared" si="68"/>
        <v>-1.7523402990039207E-7</v>
      </c>
    </row>
    <row r="87" spans="3:25" x14ac:dyDescent="0.3">
      <c r="C87" s="144">
        <f t="shared" si="75"/>
        <v>1.8277777777777777</v>
      </c>
      <c r="D87" s="142">
        <v>149</v>
      </c>
      <c r="E87" s="142"/>
      <c r="F87" s="142">
        <v>12.95</v>
      </c>
      <c r="G87" s="142">
        <v>10.8</v>
      </c>
      <c r="H87" s="142">
        <v>1310</v>
      </c>
      <c r="I87" s="142"/>
      <c r="J87" s="1">
        <f t="shared" si="61"/>
        <v>139.86000000000001</v>
      </c>
      <c r="K87" s="1">
        <f t="shared" si="62"/>
        <v>149</v>
      </c>
      <c r="L87" s="1">
        <f t="shared" si="72"/>
        <v>5.0039463059454592</v>
      </c>
      <c r="M87" s="1">
        <f t="shared" si="63"/>
        <v>763.35877862595419</v>
      </c>
      <c r="O87" s="1">
        <f>M87*60/$X$33</f>
        <v>45801.526717557252</v>
      </c>
      <c r="Q87" s="1">
        <f>O87/$X$44*100</f>
        <v>99.395674300254456</v>
      </c>
      <c r="S87" s="1">
        <f t="shared" si="73"/>
        <v>149</v>
      </c>
      <c r="T87" s="4">
        <f t="shared" si="74"/>
        <v>139.86000000000001</v>
      </c>
      <c r="U87" s="4"/>
      <c r="V87">
        <f t="shared" si="69"/>
        <v>0.18158773537912004</v>
      </c>
      <c r="W87" s="127">
        <f t="shared" si="71"/>
        <v>2.0822423498943188E-2</v>
      </c>
      <c r="X87" s="150">
        <f t="shared" si="70"/>
        <v>1.7796307033837045E-2</v>
      </c>
      <c r="Y87">
        <f t="shared" si="68"/>
        <v>-1.942763517860544E-7</v>
      </c>
    </row>
    <row r="88" spans="3:25" x14ac:dyDescent="0.3">
      <c r="C88" s="144">
        <f t="shared" si="75"/>
        <v>1.911111111111111</v>
      </c>
      <c r="D88" s="142">
        <v>164</v>
      </c>
      <c r="E88" s="142"/>
      <c r="F88" s="142">
        <v>12.75</v>
      </c>
      <c r="G88" s="142">
        <v>13.9</v>
      </c>
      <c r="H88" s="142">
        <v>1252</v>
      </c>
      <c r="I88" s="142"/>
      <c r="J88" s="1">
        <f t="shared" si="61"/>
        <v>177.22499999999999</v>
      </c>
      <c r="K88" s="1">
        <f t="shared" si="62"/>
        <v>164</v>
      </c>
      <c r="L88" s="1">
        <f t="shared" si="72"/>
        <v>5.0998664278241987</v>
      </c>
      <c r="M88" s="1">
        <f t="shared" si="63"/>
        <v>798.72204472843453</v>
      </c>
      <c r="O88" s="1">
        <f>M88*60/$X$33</f>
        <v>47923.322683706072</v>
      </c>
      <c r="Q88" s="1">
        <f>O88/$X$44*100</f>
        <v>104.00026624068157</v>
      </c>
      <c r="S88" s="1">
        <f t="shared" si="73"/>
        <v>164</v>
      </c>
      <c r="T88" s="4">
        <f t="shared" si="74"/>
        <v>177.22499999999999</v>
      </c>
      <c r="U88" s="4"/>
      <c r="V88">
        <f t="shared" si="69"/>
        <v>0.23169502240912002</v>
      </c>
      <c r="W88" s="127">
        <f t="shared" si="71"/>
        <v>2.539185911052097E-2</v>
      </c>
      <c r="X88" s="150">
        <f t="shared" si="70"/>
        <v>2.2365742645414827E-2</v>
      </c>
      <c r="Y88">
        <f t="shared" si="68"/>
        <v>-2.3334924826716135E-7</v>
      </c>
    </row>
    <row r="91" spans="3:25" x14ac:dyDescent="0.3">
      <c r="C91" t="s">
        <v>117</v>
      </c>
      <c r="V91" t="s">
        <v>90</v>
      </c>
      <c r="X91" t="s">
        <v>91</v>
      </c>
    </row>
    <row r="92" spans="3:25" x14ac:dyDescent="0.3">
      <c r="C92" s="113">
        <f>D92/180+1</f>
        <v>1.0611111111111111</v>
      </c>
      <c r="D92" s="142">
        <v>11</v>
      </c>
      <c r="E92" s="142"/>
      <c r="F92" s="142">
        <v>13.81</v>
      </c>
      <c r="G92" s="142">
        <v>0.57599999999999996</v>
      </c>
      <c r="H92" s="142">
        <v>4880</v>
      </c>
      <c r="I92" s="143"/>
      <c r="J92" s="2">
        <f t="shared" ref="J92:J106" si="76">F92*G92</f>
        <v>7.9545599999999999</v>
      </c>
      <c r="K92" s="1">
        <f t="shared" ref="K92:K106" si="77">D92</f>
        <v>11</v>
      </c>
      <c r="L92" s="1">
        <f t="shared" ref="L92:L106" si="78">LN(K92)</f>
        <v>2.3978952727983707</v>
      </c>
      <c r="M92" s="3">
        <f t="shared" ref="M92:M106" si="79">1/H92/0.000001</f>
        <v>204.91803278688525</v>
      </c>
      <c r="N92" s="3"/>
      <c r="O92" s="3">
        <f t="shared" ref="O92:O104" si="80">M92*60/$X$33</f>
        <v>12295.081967213115</v>
      </c>
      <c r="P92" s="3">
        <f t="shared" ref="P92:P104" si="81">N92*60/$X$33</f>
        <v>0</v>
      </c>
      <c r="Q92" s="3">
        <f t="shared" ref="Q92:Q104" si="82">O92/$X$44*100</f>
        <v>26.682035519125684</v>
      </c>
      <c r="R92" s="3">
        <f t="shared" ref="R92:R104" si="83">P92/$X$44*100</f>
        <v>0</v>
      </c>
      <c r="S92" s="3">
        <f t="shared" ref="S92:S106" si="84">K92</f>
        <v>11</v>
      </c>
      <c r="T92" s="4">
        <f t="shared" ref="T92:T106" si="85">J92</f>
        <v>7.9545599999999999</v>
      </c>
      <c r="U92" s="4"/>
      <c r="V92">
        <f>T92*0.001341022</f>
        <v>1.0667239960320001E-2</v>
      </c>
      <c r="W92" s="137">
        <f>$V92/$O92*5252</f>
        <v>4.5566466674235194E-3</v>
      </c>
      <c r="X92" s="127">
        <f>W92-$W$92</f>
        <v>0</v>
      </c>
      <c r="Y92">
        <f t="shared" ref="Y92:Y106" si="86">-X92/2/O92</f>
        <v>0</v>
      </c>
    </row>
    <row r="93" spans="3:25" x14ac:dyDescent="0.3">
      <c r="C93" s="113">
        <f>D93/180+1</f>
        <v>1.0833333333333333</v>
      </c>
      <c r="D93" s="142">
        <v>15</v>
      </c>
      <c r="E93" s="142"/>
      <c r="F93" s="142">
        <v>13.8</v>
      </c>
      <c r="G93" s="142">
        <v>0.77800000000000002</v>
      </c>
      <c r="H93" s="142">
        <v>3900</v>
      </c>
      <c r="I93" s="143"/>
      <c r="J93" s="2">
        <f t="shared" si="76"/>
        <v>10.736400000000001</v>
      </c>
      <c r="K93" s="1">
        <f t="shared" si="77"/>
        <v>15</v>
      </c>
      <c r="L93" s="1">
        <f t="shared" si="78"/>
        <v>2.7080502011022101</v>
      </c>
      <c r="M93" s="3">
        <f t="shared" si="79"/>
        <v>256.41025641025641</v>
      </c>
      <c r="N93" s="3"/>
      <c r="O93" s="3">
        <f t="shared" si="80"/>
        <v>15384.615384615385</v>
      </c>
      <c r="P93" s="3">
        <f t="shared" si="81"/>
        <v>0</v>
      </c>
      <c r="Q93" s="3">
        <f t="shared" si="82"/>
        <v>33.386752136752136</v>
      </c>
      <c r="R93" s="3">
        <f t="shared" si="83"/>
        <v>0</v>
      </c>
      <c r="S93" s="3">
        <f t="shared" si="84"/>
        <v>15</v>
      </c>
      <c r="T93" s="4">
        <f t="shared" si="85"/>
        <v>10.736400000000001</v>
      </c>
      <c r="U93" s="4"/>
      <c r="V93">
        <f t="shared" ref="V93:V106" si="87">T93*0.001341022</f>
        <v>1.4397748600800004E-2</v>
      </c>
      <c r="W93" s="127">
        <f t="shared" ref="W93:W106" si="88">$V93/$O93*5252</f>
        <v>4.9151034173411049E-3</v>
      </c>
      <c r="X93" s="127">
        <f t="shared" ref="X93:X106" si="89">W93-$W$92</f>
        <v>3.5845674991758555E-4</v>
      </c>
      <c r="Y93">
        <f t="shared" si="86"/>
        <v>-1.1649844372321531E-8</v>
      </c>
    </row>
    <row r="94" spans="3:25" x14ac:dyDescent="0.3">
      <c r="C94" s="113">
        <f>D94/180+1</f>
        <v>1.1111111111111112</v>
      </c>
      <c r="D94" s="142">
        <v>20</v>
      </c>
      <c r="E94" s="142"/>
      <c r="F94" s="142">
        <v>13.78</v>
      </c>
      <c r="G94" s="142">
        <v>1.04</v>
      </c>
      <c r="H94" s="142">
        <v>3260</v>
      </c>
      <c r="I94" s="143"/>
      <c r="J94" s="2">
        <f t="shared" si="76"/>
        <v>14.331199999999999</v>
      </c>
      <c r="K94" s="1">
        <f t="shared" si="77"/>
        <v>20</v>
      </c>
      <c r="L94" s="1">
        <f t="shared" si="78"/>
        <v>2.9957322735539909</v>
      </c>
      <c r="M94" s="3">
        <f t="shared" si="79"/>
        <v>306.74846625766872</v>
      </c>
      <c r="N94" s="3"/>
      <c r="O94" s="3">
        <f t="shared" si="80"/>
        <v>18404.907975460123</v>
      </c>
      <c r="P94" s="3">
        <f t="shared" si="81"/>
        <v>0</v>
      </c>
      <c r="Q94" s="3">
        <f t="shared" si="82"/>
        <v>39.941206543967276</v>
      </c>
      <c r="R94" s="3">
        <f t="shared" si="83"/>
        <v>0</v>
      </c>
      <c r="S94" s="3">
        <f t="shared" si="84"/>
        <v>20</v>
      </c>
      <c r="T94" s="4">
        <f t="shared" si="85"/>
        <v>14.331199999999999</v>
      </c>
      <c r="U94" s="4"/>
      <c r="V94">
        <f t="shared" si="87"/>
        <v>1.92184544864E-2</v>
      </c>
      <c r="W94" s="127">
        <f t="shared" si="88"/>
        <v>5.4841525476331228E-3</v>
      </c>
      <c r="X94" s="127">
        <f t="shared" si="89"/>
        <v>9.2750588020960346E-4</v>
      </c>
      <c r="Y94">
        <f t="shared" si="86"/>
        <v>-2.519724307902756E-8</v>
      </c>
    </row>
    <row r="95" spans="3:25" x14ac:dyDescent="0.3">
      <c r="C95" s="113">
        <f t="shared" ref="C95:C106" si="90">D95/180+1</f>
        <v>1.1388888888888888</v>
      </c>
      <c r="D95" s="142">
        <v>25</v>
      </c>
      <c r="E95" s="142"/>
      <c r="F95" s="142">
        <v>13.76</v>
      </c>
      <c r="G95" s="142">
        <v>1.363</v>
      </c>
      <c r="H95" s="142">
        <v>2870</v>
      </c>
      <c r="I95" s="142"/>
      <c r="J95" s="2">
        <f t="shared" si="76"/>
        <v>18.75488</v>
      </c>
      <c r="K95" s="1">
        <f t="shared" si="77"/>
        <v>25</v>
      </c>
      <c r="L95" s="1">
        <f t="shared" si="78"/>
        <v>3.2188758248682006</v>
      </c>
      <c r="M95" s="3">
        <f t="shared" si="79"/>
        <v>348.43205574912895</v>
      </c>
      <c r="N95" s="3"/>
      <c r="O95" s="3">
        <f t="shared" si="80"/>
        <v>20905.923344947736</v>
      </c>
      <c r="P95" s="3">
        <f t="shared" si="81"/>
        <v>0</v>
      </c>
      <c r="Q95" s="3">
        <f t="shared" si="82"/>
        <v>45.368757259001164</v>
      </c>
      <c r="R95" s="3">
        <f t="shared" si="83"/>
        <v>0</v>
      </c>
      <c r="S95" s="3">
        <f t="shared" si="84"/>
        <v>25</v>
      </c>
      <c r="T95" s="4">
        <f t="shared" si="85"/>
        <v>18.75488</v>
      </c>
      <c r="U95" s="4"/>
      <c r="V95">
        <f t="shared" si="87"/>
        <v>2.5150706687360001E-2</v>
      </c>
      <c r="W95" s="127">
        <f t="shared" si="88"/>
        <v>6.3183773011363711E-3</v>
      </c>
      <c r="X95" s="127">
        <f t="shared" si="89"/>
        <v>1.7617306337128517E-3</v>
      </c>
      <c r="Y95">
        <f t="shared" si="86"/>
        <v>-4.21347243229657E-8</v>
      </c>
    </row>
    <row r="96" spans="3:25" x14ac:dyDescent="0.3">
      <c r="C96" s="113">
        <f t="shared" si="90"/>
        <v>1.1666666666666667</v>
      </c>
      <c r="D96" s="142">
        <v>30</v>
      </c>
      <c r="E96" s="142"/>
      <c r="F96" s="142">
        <v>13.74</v>
      </c>
      <c r="G96" s="142">
        <v>1.67</v>
      </c>
      <c r="H96" s="142">
        <v>2640</v>
      </c>
      <c r="I96" s="142"/>
      <c r="J96" s="2">
        <f t="shared" si="76"/>
        <v>22.945799999999998</v>
      </c>
      <c r="K96" s="1">
        <f t="shared" si="77"/>
        <v>30</v>
      </c>
      <c r="L96" s="1">
        <f t="shared" si="78"/>
        <v>3.4011973816621555</v>
      </c>
      <c r="M96" s="3">
        <f t="shared" si="79"/>
        <v>378.78787878787881</v>
      </c>
      <c r="N96" s="3"/>
      <c r="O96" s="3">
        <f t="shared" si="80"/>
        <v>22727.272727272728</v>
      </c>
      <c r="P96" s="3">
        <f t="shared" si="81"/>
        <v>0</v>
      </c>
      <c r="Q96" s="3">
        <f t="shared" si="82"/>
        <v>49.321338383838388</v>
      </c>
      <c r="R96" s="3">
        <f t="shared" si="83"/>
        <v>0</v>
      </c>
      <c r="S96" s="3">
        <f t="shared" si="84"/>
        <v>30</v>
      </c>
      <c r="T96" s="4">
        <f t="shared" si="85"/>
        <v>22.945799999999998</v>
      </c>
      <c r="U96" s="4"/>
      <c r="V96">
        <f t="shared" si="87"/>
        <v>3.0770822607600001E-2</v>
      </c>
      <c r="W96" s="127">
        <f t="shared" si="88"/>
        <v>7.1107678547450686E-3</v>
      </c>
      <c r="X96" s="127">
        <f t="shared" si="89"/>
        <v>2.5541211873215492E-3</v>
      </c>
      <c r="Y96">
        <f t="shared" si="86"/>
        <v>-5.6190666121074085E-8</v>
      </c>
    </row>
    <row r="97" spans="3:25" x14ac:dyDescent="0.3">
      <c r="C97" s="113">
        <f t="shared" si="90"/>
        <v>1.1944444444444444</v>
      </c>
      <c r="D97" s="142">
        <v>35</v>
      </c>
      <c r="E97" s="142"/>
      <c r="F97" s="142">
        <v>13.72</v>
      </c>
      <c r="G97" s="142">
        <v>2.0550000000000002</v>
      </c>
      <c r="H97" s="142">
        <v>2400</v>
      </c>
      <c r="I97" s="142"/>
      <c r="J97" s="2">
        <f t="shared" si="76"/>
        <v>28.194600000000005</v>
      </c>
      <c r="K97" s="1">
        <f t="shared" si="77"/>
        <v>35</v>
      </c>
      <c r="L97" s="1">
        <f t="shared" si="78"/>
        <v>3.5553480614894135</v>
      </c>
      <c r="M97" s="3">
        <f t="shared" si="79"/>
        <v>416.66666666666669</v>
      </c>
      <c r="N97" s="3"/>
      <c r="O97" s="3">
        <f t="shared" si="80"/>
        <v>25000</v>
      </c>
      <c r="P97" s="3">
        <f t="shared" si="81"/>
        <v>0</v>
      </c>
      <c r="Q97" s="3">
        <f t="shared" si="82"/>
        <v>54.253472222222221</v>
      </c>
      <c r="R97" s="3">
        <f t="shared" si="83"/>
        <v>0</v>
      </c>
      <c r="S97" s="3">
        <f t="shared" si="84"/>
        <v>35</v>
      </c>
      <c r="T97" s="4">
        <f t="shared" si="85"/>
        <v>28.194600000000005</v>
      </c>
      <c r="U97" s="4"/>
      <c r="V97">
        <f t="shared" si="87"/>
        <v>3.7809578881200012E-2</v>
      </c>
      <c r="W97" s="127">
        <f t="shared" si="88"/>
        <v>7.9430363313624987E-3</v>
      </c>
      <c r="X97" s="127">
        <f t="shared" si="89"/>
        <v>3.3863896639389794E-3</v>
      </c>
      <c r="Y97">
        <f t="shared" si="86"/>
        <v>-6.7727793278779586E-8</v>
      </c>
    </row>
    <row r="98" spans="3:25" x14ac:dyDescent="0.3">
      <c r="C98" s="113">
        <f t="shared" si="90"/>
        <v>1.2222222222222223</v>
      </c>
      <c r="D98" s="142">
        <v>40</v>
      </c>
      <c r="E98" s="142"/>
      <c r="F98" s="142">
        <v>13.7</v>
      </c>
      <c r="G98" s="142">
        <v>2.2999999999999998</v>
      </c>
      <c r="H98" s="142">
        <v>2250</v>
      </c>
      <c r="I98" s="142"/>
      <c r="J98" s="2">
        <f t="shared" si="76"/>
        <v>31.509999999999994</v>
      </c>
      <c r="K98" s="1">
        <f t="shared" si="77"/>
        <v>40</v>
      </c>
      <c r="L98" s="1">
        <f t="shared" si="78"/>
        <v>3.6888794541139363</v>
      </c>
      <c r="M98" s="3">
        <f t="shared" si="79"/>
        <v>444.44444444444451</v>
      </c>
      <c r="N98" s="3"/>
      <c r="O98" s="3">
        <f t="shared" si="80"/>
        <v>26666.666666666672</v>
      </c>
      <c r="P98" s="3">
        <f t="shared" si="81"/>
        <v>0</v>
      </c>
      <c r="Q98" s="3">
        <f t="shared" si="82"/>
        <v>57.870370370370381</v>
      </c>
      <c r="R98" s="3">
        <f t="shared" si="83"/>
        <v>0</v>
      </c>
      <c r="S98" s="3">
        <f t="shared" si="84"/>
        <v>40</v>
      </c>
      <c r="T98" s="4">
        <f t="shared" si="85"/>
        <v>31.509999999999994</v>
      </c>
      <c r="U98" s="4"/>
      <c r="V98">
        <f t="shared" si="87"/>
        <v>4.2255603219999993E-2</v>
      </c>
      <c r="W98" s="127">
        <f t="shared" si="88"/>
        <v>8.3222410541789974E-3</v>
      </c>
      <c r="X98" s="127">
        <f t="shared" si="89"/>
        <v>3.765594386755478E-3</v>
      </c>
      <c r="Y98">
        <f t="shared" si="86"/>
        <v>-7.0604894751665205E-8</v>
      </c>
    </row>
    <row r="99" spans="3:25" x14ac:dyDescent="0.3">
      <c r="C99" s="113">
        <f t="shared" si="90"/>
        <v>1.2777777777777777</v>
      </c>
      <c r="D99" s="142">
        <v>50</v>
      </c>
      <c r="E99" s="142"/>
      <c r="F99" s="142">
        <v>13.65</v>
      </c>
      <c r="G99" s="142">
        <v>3.02</v>
      </c>
      <c r="H99" s="142">
        <v>2010</v>
      </c>
      <c r="I99" s="142"/>
      <c r="J99" s="2">
        <f t="shared" si="76"/>
        <v>41.222999999999999</v>
      </c>
      <c r="K99" s="1">
        <f t="shared" si="77"/>
        <v>50</v>
      </c>
      <c r="L99" s="1">
        <f t="shared" si="78"/>
        <v>3.912023005428146</v>
      </c>
      <c r="M99" s="3">
        <f t="shared" si="79"/>
        <v>497.51243781094524</v>
      </c>
      <c r="N99" s="3"/>
      <c r="O99" s="3">
        <f t="shared" si="80"/>
        <v>29850.746268656716</v>
      </c>
      <c r="P99" s="3">
        <f t="shared" si="81"/>
        <v>0</v>
      </c>
      <c r="Q99" s="3">
        <f t="shared" si="82"/>
        <v>64.780265339966832</v>
      </c>
      <c r="R99" s="3">
        <f t="shared" si="83"/>
        <v>0</v>
      </c>
      <c r="S99" s="3">
        <f t="shared" si="84"/>
        <v>50</v>
      </c>
      <c r="T99" s="4">
        <f t="shared" si="85"/>
        <v>41.222999999999999</v>
      </c>
      <c r="U99" s="4"/>
      <c r="V99">
        <f t="shared" si="87"/>
        <v>5.5280949906E-2</v>
      </c>
      <c r="W99" s="127">
        <f t="shared" si="88"/>
        <v>9.7262408883614527E-3</v>
      </c>
      <c r="X99" s="127">
        <f t="shared" si="89"/>
        <v>5.1695942209379333E-3</v>
      </c>
      <c r="Y99">
        <f t="shared" si="86"/>
        <v>-8.6590703200710378E-8</v>
      </c>
    </row>
    <row r="100" spans="3:25" x14ac:dyDescent="0.3">
      <c r="C100" s="113">
        <f t="shared" si="90"/>
        <v>1.3333333333333333</v>
      </c>
      <c r="D100" s="142">
        <v>60</v>
      </c>
      <c r="E100" s="142"/>
      <c r="F100" s="142">
        <v>13.6</v>
      </c>
      <c r="G100" s="142">
        <v>3.81</v>
      </c>
      <c r="H100" s="142">
        <v>1880</v>
      </c>
      <c r="I100" s="142"/>
      <c r="J100" s="2">
        <f t="shared" si="76"/>
        <v>51.816000000000003</v>
      </c>
      <c r="K100" s="1">
        <f t="shared" si="77"/>
        <v>60</v>
      </c>
      <c r="L100" s="1">
        <f t="shared" si="78"/>
        <v>4.0943445622221004</v>
      </c>
      <c r="M100" s="3">
        <f t="shared" si="79"/>
        <v>531.91489361702133</v>
      </c>
      <c r="N100" s="3"/>
      <c r="O100" s="3">
        <f t="shared" si="80"/>
        <v>31914.89361702128</v>
      </c>
      <c r="P100" s="3">
        <f t="shared" si="81"/>
        <v>0</v>
      </c>
      <c r="Q100" s="3">
        <f t="shared" si="82"/>
        <v>69.259751773049643</v>
      </c>
      <c r="R100" s="3">
        <f t="shared" si="83"/>
        <v>0</v>
      </c>
      <c r="S100" s="3">
        <f t="shared" si="84"/>
        <v>60</v>
      </c>
      <c r="T100" s="4">
        <f t="shared" si="85"/>
        <v>51.816000000000003</v>
      </c>
      <c r="U100" s="4"/>
      <c r="V100">
        <f t="shared" si="87"/>
        <v>6.9486395952000013E-2</v>
      </c>
      <c r="W100" s="127">
        <f t="shared" si="88"/>
        <v>1.1434866614916992E-2</v>
      </c>
      <c r="X100" s="127">
        <f t="shared" si="89"/>
        <v>6.8782199474934731E-3</v>
      </c>
      <c r="Y100">
        <f t="shared" si="86"/>
        <v>-1.0775877917739773E-7</v>
      </c>
    </row>
    <row r="101" spans="3:25" x14ac:dyDescent="0.3">
      <c r="C101" s="113">
        <f t="shared" si="90"/>
        <v>1.4166666666666667</v>
      </c>
      <c r="D101" s="142">
        <v>75</v>
      </c>
      <c r="E101" s="142"/>
      <c r="F101" s="142">
        <v>13.54</v>
      </c>
      <c r="G101" s="142">
        <v>4.91</v>
      </c>
      <c r="H101" s="142">
        <v>1630</v>
      </c>
      <c r="I101" s="142"/>
      <c r="J101" s="2">
        <f t="shared" si="76"/>
        <v>66.481399999999994</v>
      </c>
      <c r="K101" s="1">
        <f t="shared" si="77"/>
        <v>75</v>
      </c>
      <c r="L101" s="1">
        <f t="shared" si="78"/>
        <v>4.3174881135363101</v>
      </c>
      <c r="M101" s="3">
        <f t="shared" si="79"/>
        <v>613.49693251533745</v>
      </c>
      <c r="N101" s="3"/>
      <c r="O101" s="3">
        <f t="shared" si="80"/>
        <v>36809.815950920245</v>
      </c>
      <c r="P101" s="3">
        <f t="shared" si="81"/>
        <v>0</v>
      </c>
      <c r="Q101" s="3">
        <f t="shared" si="82"/>
        <v>79.882413087934552</v>
      </c>
      <c r="R101" s="3">
        <f t="shared" si="83"/>
        <v>0</v>
      </c>
      <c r="S101" s="3">
        <f t="shared" si="84"/>
        <v>75</v>
      </c>
      <c r="T101" s="4">
        <f t="shared" si="85"/>
        <v>66.481399999999994</v>
      </c>
      <c r="U101" s="4"/>
      <c r="V101">
        <f t="shared" si="87"/>
        <v>8.9153019990799998E-2</v>
      </c>
      <c r="W101" s="127">
        <f t="shared" si="88"/>
        <v>1.2720293456940682E-2</v>
      </c>
      <c r="X101" s="127">
        <f t="shared" si="89"/>
        <v>8.1636467895171635E-3</v>
      </c>
      <c r="Y101">
        <f t="shared" si="86"/>
        <v>-1.1088953555760814E-7</v>
      </c>
    </row>
    <row r="102" spans="3:25" x14ac:dyDescent="0.3">
      <c r="C102" s="113">
        <f t="shared" si="90"/>
        <v>1.5</v>
      </c>
      <c r="D102" s="142">
        <v>90</v>
      </c>
      <c r="E102" s="142"/>
      <c r="F102" s="142">
        <v>13.47</v>
      </c>
      <c r="G102" s="142">
        <v>6</v>
      </c>
      <c r="H102" s="142">
        <v>1520</v>
      </c>
      <c r="I102" s="142"/>
      <c r="J102" s="2">
        <f t="shared" si="76"/>
        <v>80.820000000000007</v>
      </c>
      <c r="K102" s="1">
        <f t="shared" si="77"/>
        <v>90</v>
      </c>
      <c r="L102" s="1">
        <f t="shared" si="78"/>
        <v>4.499809670330265</v>
      </c>
      <c r="M102" s="3">
        <f t="shared" si="79"/>
        <v>657.89473684210532</v>
      </c>
      <c r="N102" s="3"/>
      <c r="O102" s="3">
        <f t="shared" si="80"/>
        <v>39473.68421052632</v>
      </c>
      <c r="P102" s="3">
        <f t="shared" si="81"/>
        <v>0</v>
      </c>
      <c r="Q102" s="3">
        <f t="shared" si="82"/>
        <v>85.663377192982466</v>
      </c>
      <c r="R102" s="3">
        <f t="shared" si="83"/>
        <v>0</v>
      </c>
      <c r="S102" s="3">
        <f t="shared" si="84"/>
        <v>90</v>
      </c>
      <c r="T102" s="4">
        <f t="shared" si="85"/>
        <v>80.820000000000007</v>
      </c>
      <c r="U102" s="4"/>
      <c r="V102">
        <f t="shared" si="87"/>
        <v>0.10838139804000002</v>
      </c>
      <c r="W102" s="127">
        <f t="shared" si="88"/>
        <v>1.4420217263487361E-2</v>
      </c>
      <c r="X102" s="127">
        <f t="shared" si="89"/>
        <v>9.8635705960638427E-3</v>
      </c>
      <c r="Y102">
        <f t="shared" si="86"/>
        <v>-1.2493856088347532E-7</v>
      </c>
    </row>
    <row r="103" spans="3:25" x14ac:dyDescent="0.3">
      <c r="C103" s="113">
        <f t="shared" si="90"/>
        <v>1.6055555555555556</v>
      </c>
      <c r="D103" s="142">
        <v>109</v>
      </c>
      <c r="E103" s="142"/>
      <c r="F103" s="142">
        <v>13.38</v>
      </c>
      <c r="G103" s="142">
        <v>7.4</v>
      </c>
      <c r="H103" s="142">
        <v>1390</v>
      </c>
      <c r="I103" s="142"/>
      <c r="J103" s="2">
        <f t="shared" si="76"/>
        <v>99.012000000000015</v>
      </c>
      <c r="K103" s="1">
        <f t="shared" si="77"/>
        <v>109</v>
      </c>
      <c r="L103" s="1">
        <f t="shared" si="78"/>
        <v>4.6913478822291435</v>
      </c>
      <c r="M103" s="3">
        <f t="shared" si="79"/>
        <v>719.42446043165478</v>
      </c>
      <c r="N103" s="3"/>
      <c r="O103" s="3">
        <f t="shared" si="80"/>
        <v>43165.467625899284</v>
      </c>
      <c r="P103" s="3">
        <f t="shared" si="81"/>
        <v>0</v>
      </c>
      <c r="Q103" s="3">
        <f t="shared" si="82"/>
        <v>93.675059952038382</v>
      </c>
      <c r="R103" s="3">
        <f t="shared" si="83"/>
        <v>0</v>
      </c>
      <c r="S103" s="3">
        <f t="shared" si="84"/>
        <v>109</v>
      </c>
      <c r="T103" s="4">
        <f t="shared" si="85"/>
        <v>99.012000000000015</v>
      </c>
      <c r="U103" s="4"/>
      <c r="V103">
        <f t="shared" si="87"/>
        <v>0.13277727026400002</v>
      </c>
      <c r="W103" s="127">
        <f t="shared" si="88"/>
        <v>1.6155187509381233E-2</v>
      </c>
      <c r="X103" s="127">
        <f t="shared" si="89"/>
        <v>1.1598540841957713E-2</v>
      </c>
      <c r="Y103">
        <f t="shared" si="86"/>
        <v>-1.3434976475267684E-7</v>
      </c>
    </row>
    <row r="104" spans="3:25" ht="15" thickBot="1" x14ac:dyDescent="0.35">
      <c r="C104" s="116">
        <f t="shared" si="90"/>
        <v>1.7222222222222223</v>
      </c>
      <c r="D104" s="142">
        <v>130</v>
      </c>
      <c r="E104" s="142"/>
      <c r="F104" s="142">
        <v>13.29</v>
      </c>
      <c r="G104" s="142">
        <v>8.9</v>
      </c>
      <c r="H104" s="142">
        <v>1350</v>
      </c>
      <c r="I104" s="142"/>
      <c r="J104" s="2">
        <f t="shared" si="76"/>
        <v>118.28099999999999</v>
      </c>
      <c r="K104" s="1">
        <f t="shared" si="77"/>
        <v>130</v>
      </c>
      <c r="L104" s="1">
        <f t="shared" si="78"/>
        <v>4.8675344504555822</v>
      </c>
      <c r="M104" s="3">
        <f t="shared" si="79"/>
        <v>740.74074074074076</v>
      </c>
      <c r="N104" s="3"/>
      <c r="O104" s="3">
        <f t="shared" si="80"/>
        <v>44444.444444444445</v>
      </c>
      <c r="P104" s="3">
        <f t="shared" si="81"/>
        <v>0</v>
      </c>
      <c r="Q104" s="3">
        <f t="shared" si="82"/>
        <v>96.450617283950621</v>
      </c>
      <c r="R104" s="3">
        <f t="shared" si="83"/>
        <v>0</v>
      </c>
      <c r="S104" s="3">
        <f t="shared" si="84"/>
        <v>130</v>
      </c>
      <c r="T104" s="4">
        <f t="shared" si="85"/>
        <v>118.28099999999999</v>
      </c>
      <c r="U104" s="4"/>
      <c r="V104">
        <f t="shared" si="87"/>
        <v>0.15861742318200001</v>
      </c>
      <c r="W104" s="127">
        <f t="shared" si="88"/>
        <v>1.8743820897416941E-2</v>
      </c>
      <c r="X104" s="127">
        <f t="shared" si="89"/>
        <v>1.418717422999342E-2</v>
      </c>
      <c r="Y104">
        <f t="shared" si="86"/>
        <v>-1.5960571008742599E-7</v>
      </c>
    </row>
    <row r="105" spans="3:25" x14ac:dyDescent="0.3">
      <c r="C105" s="144">
        <f t="shared" si="90"/>
        <v>1.8444444444444446</v>
      </c>
      <c r="D105" s="142">
        <v>152</v>
      </c>
      <c r="E105" s="142"/>
      <c r="F105" s="142">
        <v>13.1</v>
      </c>
      <c r="G105" s="142">
        <v>11.64</v>
      </c>
      <c r="H105" s="142">
        <v>1280</v>
      </c>
      <c r="I105" s="142"/>
      <c r="J105" s="1">
        <f t="shared" si="76"/>
        <v>152.48400000000001</v>
      </c>
      <c r="K105" s="1">
        <f t="shared" si="77"/>
        <v>152</v>
      </c>
      <c r="L105" s="1">
        <f t="shared" si="78"/>
        <v>5.0238805208462765</v>
      </c>
      <c r="M105" s="1">
        <f t="shared" si="79"/>
        <v>781.25000000000011</v>
      </c>
      <c r="O105" s="1">
        <f>M105*60/$X$33</f>
        <v>46875.000000000007</v>
      </c>
      <c r="Q105" s="1">
        <f>O105/$X$44*100</f>
        <v>101.72526041666667</v>
      </c>
      <c r="S105" s="1">
        <f t="shared" si="84"/>
        <v>152</v>
      </c>
      <c r="T105" s="4">
        <f t="shared" si="85"/>
        <v>152.48400000000001</v>
      </c>
      <c r="U105" s="4"/>
      <c r="V105">
        <f t="shared" si="87"/>
        <v>0.20448439864800003</v>
      </c>
      <c r="W105" s="127">
        <f t="shared" si="88"/>
        <v>2.2910977316251649E-2</v>
      </c>
      <c r="X105" s="127">
        <f t="shared" si="89"/>
        <v>1.8354330648828129E-2</v>
      </c>
      <c r="Y105">
        <f t="shared" si="86"/>
        <v>-1.9577952692083334E-7</v>
      </c>
    </row>
    <row r="106" spans="3:25" x14ac:dyDescent="0.3">
      <c r="C106" s="144">
        <f t="shared" si="90"/>
        <v>1.911111111111111</v>
      </c>
      <c r="D106" s="142">
        <v>164</v>
      </c>
      <c r="E106" s="142"/>
      <c r="F106" s="142">
        <v>12.93</v>
      </c>
      <c r="G106" s="142">
        <v>14.16</v>
      </c>
      <c r="H106" s="142">
        <v>1236</v>
      </c>
      <c r="I106" s="142"/>
      <c r="J106" s="1">
        <f t="shared" si="76"/>
        <v>183.08879999999999</v>
      </c>
      <c r="K106" s="1">
        <f t="shared" si="77"/>
        <v>164</v>
      </c>
      <c r="L106" s="1">
        <f t="shared" si="78"/>
        <v>5.0998664278241987</v>
      </c>
      <c r="M106" s="1">
        <f t="shared" si="79"/>
        <v>809.06148867313925</v>
      </c>
      <c r="O106" s="1">
        <f>M106*60/$X$33</f>
        <v>48543.689320388352</v>
      </c>
      <c r="Q106" s="1">
        <f>O106/$X$44*100</f>
        <v>105.346548004315</v>
      </c>
      <c r="S106" s="1">
        <f t="shared" si="84"/>
        <v>164</v>
      </c>
      <c r="T106" s="4">
        <f t="shared" si="85"/>
        <v>183.08879999999999</v>
      </c>
      <c r="U106" s="4"/>
      <c r="V106">
        <f t="shared" si="87"/>
        <v>0.24552610875360001</v>
      </c>
      <c r="W106" s="127">
        <f t="shared" si="88"/>
        <v>2.6563764337382487E-2</v>
      </c>
      <c r="X106" s="127">
        <f t="shared" si="89"/>
        <v>2.2007117669958966E-2</v>
      </c>
      <c r="Y106">
        <f t="shared" si="86"/>
        <v>-2.2667331200057733E-7</v>
      </c>
    </row>
    <row r="107" spans="3:25" x14ac:dyDescent="0.3">
      <c r="W107" s="127"/>
    </row>
    <row r="108" spans="3:25" x14ac:dyDescent="0.3">
      <c r="W108" s="127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86"/>
  <sheetViews>
    <sheetView workbookViewId="0">
      <selection activeCell="K4" sqref="K4"/>
    </sheetView>
  </sheetViews>
  <sheetFormatPr defaultRowHeight="14.4" x14ac:dyDescent="0.3"/>
  <sheetData>
    <row r="1" spans="1:13" x14ac:dyDescent="0.3">
      <c r="A1" t="s">
        <v>322</v>
      </c>
      <c r="B1" t="s">
        <v>314</v>
      </c>
      <c r="C1" t="s">
        <v>321</v>
      </c>
      <c r="D1" t="s">
        <v>320</v>
      </c>
      <c r="E1" t="s">
        <v>319</v>
      </c>
      <c r="F1" t="s">
        <v>318</v>
      </c>
      <c r="G1" t="s">
        <v>317</v>
      </c>
      <c r="H1" t="s">
        <v>316</v>
      </c>
      <c r="I1" t="s">
        <v>315</v>
      </c>
      <c r="J1" t="s">
        <v>314</v>
      </c>
      <c r="K1" t="s">
        <v>313</v>
      </c>
      <c r="L1" t="s">
        <v>309</v>
      </c>
      <c r="M1" t="s">
        <v>323</v>
      </c>
    </row>
    <row r="2" spans="1:13" x14ac:dyDescent="0.3">
      <c r="A2">
        <v>97.436418000000003</v>
      </c>
      <c r="B2">
        <v>180</v>
      </c>
      <c r="C2">
        <v>0</v>
      </c>
      <c r="D2">
        <v>3.2690000000000001</v>
      </c>
      <c r="E2">
        <v>82.898923999999994</v>
      </c>
      <c r="F2">
        <v>99.751328999999998</v>
      </c>
      <c r="G2">
        <v>79.997693999999996</v>
      </c>
      <c r="H2">
        <v>-16.852405000000001</v>
      </c>
      <c r="I2">
        <v>-100</v>
      </c>
      <c r="J2">
        <v>180</v>
      </c>
      <c r="K2">
        <v>100.64700000000001</v>
      </c>
      <c r="L2">
        <v>1.4999999999999999E-2</v>
      </c>
      <c r="M2">
        <f>(F2*CalPhotonTurnigy!$AE$30*CalPhotonTurnigy!$AF$36+CalPhotonTurnigy!$AE$36)/CalPhotonTurnigy!$AE$30</f>
        <v>112.80618136210947</v>
      </c>
    </row>
    <row r="3" spans="1:13" x14ac:dyDescent="0.3">
      <c r="A3">
        <v>97.451425</v>
      </c>
      <c r="B3">
        <v>180</v>
      </c>
      <c r="C3">
        <v>0</v>
      </c>
      <c r="D3">
        <v>3.2690000000000001</v>
      </c>
      <c r="E3">
        <v>82.897852</v>
      </c>
      <c r="F3">
        <v>99.751328999999998</v>
      </c>
      <c r="G3">
        <v>79.997693999999996</v>
      </c>
      <c r="H3">
        <v>-16.853477000000002</v>
      </c>
      <c r="I3">
        <v>-100</v>
      </c>
      <c r="J3">
        <v>180</v>
      </c>
      <c r="K3">
        <v>100.64700000000001</v>
      </c>
      <c r="L3">
        <v>1.5007E-2</v>
      </c>
      <c r="M3">
        <f>(F3*CalPhotonTurnigy!$AE$30*CalPhotonTurnigy!$AF$36+CalPhotonTurnigy!$AE$36)/CalPhotonTurnigy!$AE$30</f>
        <v>112.80618136210947</v>
      </c>
    </row>
    <row r="4" spans="1:13" x14ac:dyDescent="0.3">
      <c r="A4">
        <v>97.466426999999996</v>
      </c>
      <c r="B4">
        <v>180</v>
      </c>
      <c r="C4">
        <v>0</v>
      </c>
      <c r="D4">
        <v>3.2709999999999999</v>
      </c>
      <c r="E4">
        <v>82.899010000000004</v>
      </c>
      <c r="F4">
        <v>99.751328999999998</v>
      </c>
      <c r="G4">
        <v>79.997693999999996</v>
      </c>
      <c r="H4">
        <v>-16.852319999999999</v>
      </c>
      <c r="I4">
        <v>-100</v>
      </c>
      <c r="J4">
        <v>180</v>
      </c>
      <c r="K4">
        <v>100.64700000000001</v>
      </c>
      <c r="L4">
        <v>1.5002E-2</v>
      </c>
      <c r="M4">
        <f>(F4*CalPhotonTurnigy!$AE$30*CalPhotonTurnigy!$AF$36+CalPhotonTurnigy!$AE$36)/CalPhotonTurnigy!$AE$30</f>
        <v>112.80618136210947</v>
      </c>
    </row>
    <row r="5" spans="1:13" x14ac:dyDescent="0.3">
      <c r="A5">
        <v>97.481436000000002</v>
      </c>
      <c r="B5">
        <v>180</v>
      </c>
      <c r="C5">
        <v>0</v>
      </c>
      <c r="D5">
        <v>3.27</v>
      </c>
      <c r="E5">
        <v>82.898965000000004</v>
      </c>
      <c r="F5">
        <v>99.751328999999998</v>
      </c>
      <c r="G5">
        <v>79.997693999999996</v>
      </c>
      <c r="H5">
        <v>-16.852364000000001</v>
      </c>
      <c r="I5">
        <v>-100</v>
      </c>
      <c r="J5">
        <v>180</v>
      </c>
      <c r="K5">
        <v>100.64700000000001</v>
      </c>
      <c r="L5">
        <v>1.5009E-2</v>
      </c>
      <c r="M5">
        <f>(F5*CalPhotonTurnigy!$AE$30*CalPhotonTurnigy!$AF$36+CalPhotonTurnigy!$AE$36)/CalPhotonTurnigy!$AE$30</f>
        <v>112.80618136210947</v>
      </c>
    </row>
    <row r="6" spans="1:13" x14ac:dyDescent="0.3">
      <c r="A6">
        <v>97.496443999999997</v>
      </c>
      <c r="B6">
        <v>180</v>
      </c>
      <c r="C6">
        <v>0</v>
      </c>
      <c r="D6">
        <v>3.27</v>
      </c>
      <c r="E6">
        <v>82.898927999999998</v>
      </c>
      <c r="F6">
        <v>99.751328999999998</v>
      </c>
      <c r="G6">
        <v>79.997693999999996</v>
      </c>
      <c r="H6">
        <v>-16.852402000000001</v>
      </c>
      <c r="I6">
        <v>-100</v>
      </c>
      <c r="J6">
        <v>180</v>
      </c>
      <c r="K6">
        <v>100.64700000000001</v>
      </c>
      <c r="L6">
        <v>1.5008000000000001E-2</v>
      </c>
      <c r="M6">
        <f>(F6*CalPhotonTurnigy!$AE$30*CalPhotonTurnigy!$AF$36+CalPhotonTurnigy!$AE$36)/CalPhotonTurnigy!$AE$30</f>
        <v>112.80618136210947</v>
      </c>
    </row>
    <row r="7" spans="1:13" x14ac:dyDescent="0.3">
      <c r="A7">
        <v>97.511449999999996</v>
      </c>
      <c r="B7">
        <v>180</v>
      </c>
      <c r="C7">
        <v>0</v>
      </c>
      <c r="D7">
        <v>3.2719999999999998</v>
      </c>
      <c r="E7">
        <v>82.900974000000005</v>
      </c>
      <c r="F7">
        <v>99.751328999999998</v>
      </c>
      <c r="G7">
        <v>79.997693999999996</v>
      </c>
      <c r="H7">
        <v>-16.850355</v>
      </c>
      <c r="I7">
        <v>-100</v>
      </c>
      <c r="J7">
        <v>180</v>
      </c>
      <c r="K7">
        <v>100.64700000000001</v>
      </c>
      <c r="L7">
        <v>1.5006E-2</v>
      </c>
      <c r="M7">
        <f>(F7*CalPhotonTurnigy!$AE$30*CalPhotonTurnigy!$AF$36+CalPhotonTurnigy!$AE$36)/CalPhotonTurnigy!$AE$30</f>
        <v>112.80618136210947</v>
      </c>
    </row>
    <row r="8" spans="1:13" x14ac:dyDescent="0.3">
      <c r="A8">
        <v>97.526450999999994</v>
      </c>
      <c r="B8">
        <v>180</v>
      </c>
      <c r="C8">
        <v>0</v>
      </c>
      <c r="D8">
        <v>3.2709999999999999</v>
      </c>
      <c r="E8">
        <v>82.901696000000001</v>
      </c>
      <c r="F8">
        <v>99.751328999999998</v>
      </c>
      <c r="G8">
        <v>79.997693999999996</v>
      </c>
      <c r="H8">
        <v>-16.849634000000002</v>
      </c>
      <c r="I8">
        <v>-100</v>
      </c>
      <c r="J8">
        <v>180</v>
      </c>
      <c r="K8">
        <v>100.64700000000001</v>
      </c>
      <c r="L8">
        <v>1.5001E-2</v>
      </c>
      <c r="M8">
        <f>(F8*CalPhotonTurnigy!$AE$30*CalPhotonTurnigy!$AF$36+CalPhotonTurnigy!$AE$36)/CalPhotonTurnigy!$AE$30</f>
        <v>112.80618136210947</v>
      </c>
    </row>
    <row r="9" spans="1:13" x14ac:dyDescent="0.3">
      <c r="A9">
        <v>97.541454000000002</v>
      </c>
      <c r="B9">
        <v>180</v>
      </c>
      <c r="C9">
        <v>0</v>
      </c>
      <c r="D9">
        <v>3.2719999999999998</v>
      </c>
      <c r="E9">
        <v>82.903356000000002</v>
      </c>
      <c r="F9">
        <v>99.751328999999998</v>
      </c>
      <c r="G9">
        <v>79.997693999999996</v>
      </c>
      <c r="H9">
        <v>-16.847973</v>
      </c>
      <c r="I9">
        <v>-100</v>
      </c>
      <c r="J9">
        <v>180</v>
      </c>
      <c r="K9">
        <v>100.64700000000001</v>
      </c>
      <c r="L9">
        <v>1.5003000000000001E-2</v>
      </c>
      <c r="M9">
        <f>(F9*CalPhotonTurnigy!$AE$30*CalPhotonTurnigy!$AF$36+CalPhotonTurnigy!$AE$36)/CalPhotonTurnigy!$AE$30</f>
        <v>112.80618136210947</v>
      </c>
    </row>
    <row r="10" spans="1:13" x14ac:dyDescent="0.3">
      <c r="A10">
        <v>97.556451999999993</v>
      </c>
      <c r="B10">
        <v>180</v>
      </c>
      <c r="C10">
        <v>0</v>
      </c>
      <c r="D10">
        <v>3.27</v>
      </c>
      <c r="E10">
        <v>82.902705999999995</v>
      </c>
      <c r="F10">
        <v>99.751328999999998</v>
      </c>
      <c r="G10">
        <v>79.997693999999996</v>
      </c>
      <c r="H10">
        <v>-16.848624000000001</v>
      </c>
      <c r="I10">
        <v>-100</v>
      </c>
      <c r="J10">
        <v>180</v>
      </c>
      <c r="K10">
        <v>100.64700000000001</v>
      </c>
      <c r="L10">
        <v>1.4997999999999999E-2</v>
      </c>
      <c r="M10">
        <f>(F10*CalPhotonTurnigy!$AE$30*CalPhotonTurnigy!$AF$36+CalPhotonTurnigy!$AE$36)/CalPhotonTurnigy!$AE$30</f>
        <v>112.80618136210947</v>
      </c>
    </row>
    <row r="11" spans="1:13" x14ac:dyDescent="0.3">
      <c r="A11">
        <v>97.571454000000003</v>
      </c>
      <c r="B11">
        <v>180</v>
      </c>
      <c r="C11">
        <v>0</v>
      </c>
      <c r="D11">
        <v>3.2709999999999999</v>
      </c>
      <c r="E11">
        <v>82.903184999999993</v>
      </c>
      <c r="F11">
        <v>99.751328999999998</v>
      </c>
      <c r="G11">
        <v>79.997693999999996</v>
      </c>
      <c r="H11">
        <v>-16.848144000000001</v>
      </c>
      <c r="I11">
        <v>-100</v>
      </c>
      <c r="J11">
        <v>180</v>
      </c>
      <c r="K11">
        <v>100.64700000000001</v>
      </c>
      <c r="L11">
        <v>1.5002E-2</v>
      </c>
      <c r="M11">
        <f>(F11*CalPhotonTurnigy!$AE$30*CalPhotonTurnigy!$AF$36+CalPhotonTurnigy!$AE$36)/CalPhotonTurnigy!$AE$30</f>
        <v>112.80618136210947</v>
      </c>
    </row>
    <row r="12" spans="1:13" x14ac:dyDescent="0.3">
      <c r="A12">
        <v>97.586462999999995</v>
      </c>
      <c r="B12">
        <v>180</v>
      </c>
      <c r="C12">
        <v>0</v>
      </c>
      <c r="D12">
        <v>3.2719999999999998</v>
      </c>
      <c r="E12">
        <v>82.904638000000006</v>
      </c>
      <c r="F12">
        <v>99.751328999999998</v>
      </c>
      <c r="G12">
        <v>79.997693999999996</v>
      </c>
      <c r="H12">
        <v>-16.846692000000001</v>
      </c>
      <c r="I12">
        <v>-100</v>
      </c>
      <c r="J12">
        <v>180</v>
      </c>
      <c r="K12">
        <v>100.64700000000001</v>
      </c>
      <c r="L12">
        <v>1.5009E-2</v>
      </c>
      <c r="M12">
        <f>(F12*CalPhotonTurnigy!$AE$30*CalPhotonTurnigy!$AF$36+CalPhotonTurnigy!$AE$36)/CalPhotonTurnigy!$AE$30</f>
        <v>112.80618136210947</v>
      </c>
    </row>
    <row r="13" spans="1:13" x14ac:dyDescent="0.3">
      <c r="A13">
        <v>97.601470000000006</v>
      </c>
      <c r="B13">
        <v>180</v>
      </c>
      <c r="C13">
        <v>0</v>
      </c>
      <c r="D13">
        <v>3.2709999999999999</v>
      </c>
      <c r="E13">
        <v>82.904848000000001</v>
      </c>
      <c r="F13">
        <v>99.751328999999998</v>
      </c>
      <c r="G13">
        <v>79.997693999999996</v>
      </c>
      <c r="H13">
        <v>-16.846481000000001</v>
      </c>
      <c r="I13">
        <v>-100</v>
      </c>
      <c r="J13">
        <v>180</v>
      </c>
      <c r="K13">
        <v>100.64700000000001</v>
      </c>
      <c r="L13">
        <v>1.5007E-2</v>
      </c>
      <c r="M13">
        <f>(F13*CalPhotonTurnigy!$AE$30*CalPhotonTurnigy!$AF$36+CalPhotonTurnigy!$AE$36)/CalPhotonTurnigy!$AE$30</f>
        <v>112.80618136210947</v>
      </c>
    </row>
    <row r="14" spans="1:13" x14ac:dyDescent="0.3">
      <c r="A14">
        <v>97.616467</v>
      </c>
      <c r="B14">
        <v>180</v>
      </c>
      <c r="C14">
        <v>0</v>
      </c>
      <c r="D14">
        <v>3.2709999999999999</v>
      </c>
      <c r="E14">
        <v>82.905028999999999</v>
      </c>
      <c r="F14">
        <v>99.751328999999998</v>
      </c>
      <c r="G14">
        <v>79.997693999999996</v>
      </c>
      <c r="H14">
        <v>-16.846299999999999</v>
      </c>
      <c r="I14">
        <v>-100</v>
      </c>
      <c r="J14">
        <v>180</v>
      </c>
      <c r="K14">
        <v>100.64700000000001</v>
      </c>
      <c r="L14">
        <v>1.4997E-2</v>
      </c>
      <c r="M14">
        <f>(F14*CalPhotonTurnigy!$AE$30*CalPhotonTurnigy!$AF$36+CalPhotonTurnigy!$AE$36)/CalPhotonTurnigy!$AE$30</f>
        <v>112.80618136210947</v>
      </c>
    </row>
    <row r="15" spans="1:13" x14ac:dyDescent="0.3">
      <c r="A15">
        <v>97.631479999999996</v>
      </c>
      <c r="B15">
        <v>180</v>
      </c>
      <c r="C15">
        <v>0</v>
      </c>
      <c r="D15">
        <v>3.2690000000000001</v>
      </c>
      <c r="E15">
        <v>82.903104999999996</v>
      </c>
      <c r="F15">
        <v>99.751328999999998</v>
      </c>
      <c r="G15">
        <v>79.997693999999996</v>
      </c>
      <c r="H15">
        <v>-16.848223999999998</v>
      </c>
      <c r="I15">
        <v>-100</v>
      </c>
      <c r="J15">
        <v>180</v>
      </c>
      <c r="K15">
        <v>100.64700000000001</v>
      </c>
      <c r="L15">
        <v>1.5013E-2</v>
      </c>
      <c r="M15">
        <f>(F15*CalPhotonTurnigy!$AE$30*CalPhotonTurnigy!$AF$36+CalPhotonTurnigy!$AE$36)/CalPhotonTurnigy!$AE$30</f>
        <v>112.80618136210947</v>
      </c>
    </row>
    <row r="16" spans="1:13" x14ac:dyDescent="0.3">
      <c r="A16">
        <v>97.646490999999997</v>
      </c>
      <c r="B16">
        <v>180</v>
      </c>
      <c r="C16">
        <v>0</v>
      </c>
      <c r="D16">
        <v>3.27</v>
      </c>
      <c r="E16">
        <v>82.90249</v>
      </c>
      <c r="F16">
        <v>99.751328999999998</v>
      </c>
      <c r="G16">
        <v>79.997693999999996</v>
      </c>
      <c r="H16">
        <v>-16.848839000000002</v>
      </c>
      <c r="I16">
        <v>-100</v>
      </c>
      <c r="J16">
        <v>180</v>
      </c>
      <c r="K16">
        <v>100.64700000000001</v>
      </c>
      <c r="L16">
        <v>1.5011E-2</v>
      </c>
      <c r="M16">
        <f>(F16*CalPhotonTurnigy!$AE$30*CalPhotonTurnigy!$AF$36+CalPhotonTurnigy!$AE$36)/CalPhotonTurnigy!$AE$30</f>
        <v>112.80618136210947</v>
      </c>
    </row>
    <row r="17" spans="1:13" x14ac:dyDescent="0.3">
      <c r="A17">
        <v>97.661488000000006</v>
      </c>
      <c r="B17">
        <v>180</v>
      </c>
      <c r="C17">
        <v>0</v>
      </c>
      <c r="D17">
        <v>3.27</v>
      </c>
      <c r="E17">
        <v>82.901960000000003</v>
      </c>
      <c r="F17">
        <v>99.751328999999998</v>
      </c>
      <c r="G17">
        <v>79.997693999999996</v>
      </c>
      <c r="H17">
        <v>-16.849368999999999</v>
      </c>
      <c r="I17">
        <v>-100</v>
      </c>
      <c r="J17">
        <v>180</v>
      </c>
      <c r="K17">
        <v>100.64700000000001</v>
      </c>
      <c r="L17">
        <v>1.4997E-2</v>
      </c>
      <c r="M17">
        <f>(F17*CalPhotonTurnigy!$AE$30*CalPhotonTurnigy!$AF$36+CalPhotonTurnigy!$AE$36)/CalPhotonTurnigy!$AE$30</f>
        <v>112.80618136210947</v>
      </c>
    </row>
    <row r="18" spans="1:13" x14ac:dyDescent="0.3">
      <c r="A18">
        <v>97.676497999999995</v>
      </c>
      <c r="B18">
        <v>180</v>
      </c>
      <c r="C18">
        <v>0</v>
      </c>
      <c r="D18">
        <v>3.27</v>
      </c>
      <c r="E18">
        <v>82.901504000000003</v>
      </c>
      <c r="F18">
        <v>99.751328999999998</v>
      </c>
      <c r="G18">
        <v>79.997693999999996</v>
      </c>
      <c r="H18">
        <v>-16.849824999999999</v>
      </c>
      <c r="I18">
        <v>-100</v>
      </c>
      <c r="J18">
        <v>180</v>
      </c>
      <c r="K18">
        <v>100.64700000000001</v>
      </c>
      <c r="L18">
        <v>1.5010000000000001E-2</v>
      </c>
      <c r="M18">
        <f>(F18*CalPhotonTurnigy!$AE$30*CalPhotonTurnigy!$AF$36+CalPhotonTurnigy!$AE$36)/CalPhotonTurnigy!$AE$30</f>
        <v>112.80618136210947</v>
      </c>
    </row>
    <row r="19" spans="1:13" x14ac:dyDescent="0.3">
      <c r="A19">
        <v>97.691498999999993</v>
      </c>
      <c r="B19">
        <v>180</v>
      </c>
      <c r="C19">
        <v>0</v>
      </c>
      <c r="D19">
        <v>3.27</v>
      </c>
      <c r="E19">
        <v>82.901111999999998</v>
      </c>
      <c r="F19">
        <v>99.751328999999998</v>
      </c>
      <c r="G19">
        <v>79.997693999999996</v>
      </c>
      <c r="H19">
        <v>-16.850217000000001</v>
      </c>
      <c r="I19">
        <v>-100</v>
      </c>
      <c r="J19">
        <v>180</v>
      </c>
      <c r="K19">
        <v>100.64700000000001</v>
      </c>
      <c r="L19">
        <v>1.5001E-2</v>
      </c>
      <c r="M19">
        <f>(F19*CalPhotonTurnigy!$AE$30*CalPhotonTurnigy!$AF$36+CalPhotonTurnigy!$AE$36)/CalPhotonTurnigy!$AE$30</f>
        <v>112.80618136210947</v>
      </c>
    </row>
    <row r="20" spans="1:13" x14ac:dyDescent="0.3">
      <c r="A20">
        <v>97.706506000000005</v>
      </c>
      <c r="B20">
        <v>180</v>
      </c>
      <c r="C20">
        <v>0</v>
      </c>
      <c r="D20">
        <v>3.2719999999999998</v>
      </c>
      <c r="E20">
        <v>82.902854000000005</v>
      </c>
      <c r="F20">
        <v>99.751328999999998</v>
      </c>
      <c r="G20">
        <v>79.997693999999996</v>
      </c>
      <c r="H20">
        <v>-16.848475000000001</v>
      </c>
      <c r="I20">
        <v>-100</v>
      </c>
      <c r="J20">
        <v>180</v>
      </c>
      <c r="K20">
        <v>100.64700000000001</v>
      </c>
      <c r="L20">
        <v>1.5007E-2</v>
      </c>
      <c r="M20">
        <f>(F20*CalPhotonTurnigy!$AE$30*CalPhotonTurnigy!$AF$36+CalPhotonTurnigy!$AE$36)/CalPhotonTurnigy!$AE$30</f>
        <v>112.80618136210947</v>
      </c>
    </row>
    <row r="21" spans="1:13" x14ac:dyDescent="0.3">
      <c r="A21">
        <v>97.721512000000004</v>
      </c>
      <c r="B21">
        <v>180</v>
      </c>
      <c r="C21">
        <v>0</v>
      </c>
      <c r="D21">
        <v>3.2719999999999998</v>
      </c>
      <c r="E21">
        <v>82.904353</v>
      </c>
      <c r="F21">
        <v>99.751328999999998</v>
      </c>
      <c r="G21">
        <v>79.997693999999996</v>
      </c>
      <c r="H21">
        <v>-16.846976999999999</v>
      </c>
      <c r="I21">
        <v>-100</v>
      </c>
      <c r="J21">
        <v>180</v>
      </c>
      <c r="K21">
        <v>100.64700000000001</v>
      </c>
      <c r="L21">
        <v>1.5006E-2</v>
      </c>
      <c r="M21">
        <f>(F21*CalPhotonTurnigy!$AE$30*CalPhotonTurnigy!$AF$36+CalPhotonTurnigy!$AE$36)/CalPhotonTurnigy!$AE$30</f>
        <v>112.80618136210947</v>
      </c>
    </row>
    <row r="22" spans="1:13" x14ac:dyDescent="0.3">
      <c r="A22">
        <v>97.736525</v>
      </c>
      <c r="B22">
        <v>180</v>
      </c>
      <c r="C22">
        <v>0</v>
      </c>
      <c r="D22">
        <v>3.2690000000000001</v>
      </c>
      <c r="E22">
        <v>82.901483999999996</v>
      </c>
      <c r="F22">
        <v>99.751328999999998</v>
      </c>
      <c r="G22">
        <v>79.997693999999996</v>
      </c>
      <c r="H22">
        <v>-16.849844999999998</v>
      </c>
      <c r="I22">
        <v>-100</v>
      </c>
      <c r="J22">
        <v>180</v>
      </c>
      <c r="K22">
        <v>100.64700000000001</v>
      </c>
      <c r="L22">
        <v>1.5013E-2</v>
      </c>
      <c r="M22">
        <f>(F22*CalPhotonTurnigy!$AE$30*CalPhotonTurnigy!$AF$36+CalPhotonTurnigy!$AE$36)/CalPhotonTurnigy!$AE$30</f>
        <v>112.80618136210947</v>
      </c>
    </row>
    <row r="23" spans="1:13" x14ac:dyDescent="0.3">
      <c r="A23">
        <v>97.751531999999997</v>
      </c>
      <c r="B23">
        <v>180</v>
      </c>
      <c r="C23">
        <v>0</v>
      </c>
      <c r="D23">
        <v>3.2690000000000001</v>
      </c>
      <c r="E23">
        <v>82.900054999999995</v>
      </c>
      <c r="F23">
        <v>99.751328999999998</v>
      </c>
      <c r="G23">
        <v>79.997693999999996</v>
      </c>
      <c r="H23">
        <v>-16.851274</v>
      </c>
      <c r="I23">
        <v>-100</v>
      </c>
      <c r="J23">
        <v>180</v>
      </c>
      <c r="K23">
        <v>100.64700000000001</v>
      </c>
      <c r="L23">
        <v>1.5007E-2</v>
      </c>
      <c r="M23">
        <f>(F23*CalPhotonTurnigy!$AE$30*CalPhotonTurnigy!$AF$36+CalPhotonTurnigy!$AE$36)/CalPhotonTurnigy!$AE$30</f>
        <v>112.80618136210947</v>
      </c>
    </row>
    <row r="24" spans="1:13" x14ac:dyDescent="0.3">
      <c r="A24">
        <v>97.766538999999995</v>
      </c>
      <c r="B24">
        <v>180</v>
      </c>
      <c r="C24">
        <v>0</v>
      </c>
      <c r="D24">
        <v>3.27</v>
      </c>
      <c r="E24">
        <v>82.899865000000005</v>
      </c>
      <c r="F24">
        <v>99.751328999999998</v>
      </c>
      <c r="G24">
        <v>79.997693999999996</v>
      </c>
      <c r="H24">
        <v>-16.851464</v>
      </c>
      <c r="I24">
        <v>-100</v>
      </c>
      <c r="J24">
        <v>180</v>
      </c>
      <c r="K24">
        <v>100.64700000000001</v>
      </c>
      <c r="L24">
        <v>1.5007E-2</v>
      </c>
      <c r="M24">
        <f>(F24*CalPhotonTurnigy!$AE$30*CalPhotonTurnigy!$AF$36+CalPhotonTurnigy!$AE$36)/CalPhotonTurnigy!$AE$30</f>
        <v>112.80618136210947</v>
      </c>
    </row>
    <row r="25" spans="1:13" x14ac:dyDescent="0.3">
      <c r="A25">
        <v>97.781542000000002</v>
      </c>
      <c r="B25">
        <v>180</v>
      </c>
      <c r="C25">
        <v>0</v>
      </c>
      <c r="D25">
        <v>3.2709999999999999</v>
      </c>
      <c r="E25">
        <v>82.900740999999996</v>
      </c>
      <c r="F25">
        <v>99.751328999999998</v>
      </c>
      <c r="G25">
        <v>79.997693999999996</v>
      </c>
      <c r="H25">
        <v>-16.850587999999998</v>
      </c>
      <c r="I25">
        <v>-100</v>
      </c>
      <c r="J25">
        <v>180</v>
      </c>
      <c r="K25">
        <v>100.64700000000001</v>
      </c>
      <c r="L25">
        <v>1.5003000000000001E-2</v>
      </c>
      <c r="M25">
        <f>(F25*CalPhotonTurnigy!$AE$30*CalPhotonTurnigy!$AF$36+CalPhotonTurnigy!$AE$36)/CalPhotonTurnigy!$AE$30</f>
        <v>112.80618136210947</v>
      </c>
    </row>
    <row r="26" spans="1:13" x14ac:dyDescent="0.3">
      <c r="A26">
        <v>97.796546000000006</v>
      </c>
      <c r="B26">
        <v>180</v>
      </c>
      <c r="C26">
        <v>0</v>
      </c>
      <c r="D26">
        <v>3.2690000000000001</v>
      </c>
      <c r="E26">
        <v>82.899416000000002</v>
      </c>
      <c r="F26">
        <v>99.751328999999998</v>
      </c>
      <c r="G26">
        <v>79.997693999999996</v>
      </c>
      <c r="H26">
        <v>-16.851913</v>
      </c>
      <c r="I26">
        <v>-100</v>
      </c>
      <c r="J26">
        <v>180</v>
      </c>
      <c r="K26">
        <v>100.64700000000001</v>
      </c>
      <c r="L26">
        <v>1.5004E-2</v>
      </c>
      <c r="M26">
        <f>(F26*CalPhotonTurnigy!$AE$30*CalPhotonTurnigy!$AF$36+CalPhotonTurnigy!$AE$36)/CalPhotonTurnigy!$AE$30</f>
        <v>112.80618136210947</v>
      </c>
    </row>
    <row r="27" spans="1:13" x14ac:dyDescent="0.3">
      <c r="A27">
        <v>97.811555999999996</v>
      </c>
      <c r="B27">
        <v>180</v>
      </c>
      <c r="C27">
        <v>0</v>
      </c>
      <c r="D27">
        <v>3.2690000000000001</v>
      </c>
      <c r="E27">
        <v>82.897236000000007</v>
      </c>
      <c r="F27">
        <v>99.751328999999998</v>
      </c>
      <c r="G27">
        <v>79.997693999999996</v>
      </c>
      <c r="H27">
        <v>-16.854094</v>
      </c>
      <c r="I27">
        <v>-100</v>
      </c>
      <c r="J27">
        <v>180</v>
      </c>
      <c r="K27">
        <v>100.64700000000001</v>
      </c>
      <c r="L27">
        <v>1.5010000000000001E-2</v>
      </c>
      <c r="M27">
        <f>(F27*CalPhotonTurnigy!$AE$30*CalPhotonTurnigy!$AF$36+CalPhotonTurnigy!$AE$36)/CalPhotonTurnigy!$AE$30</f>
        <v>112.80618136210947</v>
      </c>
    </row>
    <row r="28" spans="1:13" x14ac:dyDescent="0.3">
      <c r="A28">
        <v>97.826562999999993</v>
      </c>
      <c r="B28">
        <v>180</v>
      </c>
      <c r="C28">
        <v>0</v>
      </c>
      <c r="D28">
        <v>3.2709999999999999</v>
      </c>
      <c r="E28">
        <v>82.898478999999995</v>
      </c>
      <c r="F28">
        <v>99.751328999999998</v>
      </c>
      <c r="G28">
        <v>79.997693999999996</v>
      </c>
      <c r="H28">
        <v>-16.852851000000001</v>
      </c>
      <c r="I28">
        <v>-100</v>
      </c>
      <c r="J28">
        <v>180</v>
      </c>
      <c r="K28">
        <v>100.64700000000001</v>
      </c>
      <c r="L28">
        <v>1.5007E-2</v>
      </c>
      <c r="M28">
        <f>(F28*CalPhotonTurnigy!$AE$30*CalPhotonTurnigy!$AF$36+CalPhotonTurnigy!$AE$36)/CalPhotonTurnigy!$AE$30</f>
        <v>112.80618136210947</v>
      </c>
    </row>
    <row r="29" spans="1:13" x14ac:dyDescent="0.3">
      <c r="A29">
        <v>97.841564000000005</v>
      </c>
      <c r="B29">
        <v>180</v>
      </c>
      <c r="C29">
        <v>0</v>
      </c>
      <c r="D29">
        <v>3.2719999999999998</v>
      </c>
      <c r="E29">
        <v>82.900587999999999</v>
      </c>
      <c r="F29">
        <v>99.751328999999998</v>
      </c>
      <c r="G29">
        <v>79.997693999999996</v>
      </c>
      <c r="H29">
        <v>-16.850740999999999</v>
      </c>
      <c r="I29">
        <v>-100</v>
      </c>
      <c r="J29">
        <v>180</v>
      </c>
      <c r="K29">
        <v>100.64700000000001</v>
      </c>
      <c r="L29">
        <v>1.5001E-2</v>
      </c>
      <c r="M29">
        <f>(F29*CalPhotonTurnigy!$AE$30*CalPhotonTurnigy!$AF$36+CalPhotonTurnigy!$AE$36)/CalPhotonTurnigy!$AE$30</f>
        <v>112.80618136210947</v>
      </c>
    </row>
    <row r="30" spans="1:13" x14ac:dyDescent="0.3">
      <c r="A30">
        <v>97.856565000000003</v>
      </c>
      <c r="B30">
        <v>180</v>
      </c>
      <c r="C30">
        <v>0</v>
      </c>
      <c r="D30">
        <v>3.2709999999999999</v>
      </c>
      <c r="E30">
        <v>82.901364000000001</v>
      </c>
      <c r="F30">
        <v>99.751328999999998</v>
      </c>
      <c r="G30">
        <v>79.997693999999996</v>
      </c>
      <c r="H30">
        <v>-16.849965999999998</v>
      </c>
      <c r="I30">
        <v>-100</v>
      </c>
      <c r="J30">
        <v>180</v>
      </c>
      <c r="K30">
        <v>100.64700000000001</v>
      </c>
      <c r="L30">
        <v>1.5001E-2</v>
      </c>
      <c r="M30">
        <f>(F30*CalPhotonTurnigy!$AE$30*CalPhotonTurnigy!$AF$36+CalPhotonTurnigy!$AE$36)/CalPhotonTurnigy!$AE$30</f>
        <v>112.80618136210947</v>
      </c>
    </row>
    <row r="31" spans="1:13" x14ac:dyDescent="0.3">
      <c r="A31">
        <v>97.871572999999998</v>
      </c>
      <c r="B31">
        <v>180</v>
      </c>
      <c r="C31">
        <v>0</v>
      </c>
      <c r="D31">
        <v>3.2709999999999999</v>
      </c>
      <c r="E31">
        <v>82.902030999999994</v>
      </c>
      <c r="F31">
        <v>99.751328999999998</v>
      </c>
      <c r="G31">
        <v>79.997693999999996</v>
      </c>
      <c r="H31">
        <v>-16.849298999999998</v>
      </c>
      <c r="I31">
        <v>-100</v>
      </c>
      <c r="J31">
        <v>180</v>
      </c>
      <c r="K31">
        <v>100.64700000000001</v>
      </c>
      <c r="L31">
        <v>1.5008000000000001E-2</v>
      </c>
      <c r="M31">
        <f>(F31*CalPhotonTurnigy!$AE$30*CalPhotonTurnigy!$AF$36+CalPhotonTurnigy!$AE$36)/CalPhotonTurnigy!$AE$30</f>
        <v>112.80618136210947</v>
      </c>
    </row>
    <row r="32" spans="1:13" x14ac:dyDescent="0.3">
      <c r="A32">
        <v>97.886568999999994</v>
      </c>
      <c r="B32">
        <v>180</v>
      </c>
      <c r="C32">
        <v>0</v>
      </c>
      <c r="D32">
        <v>3.2709999999999999</v>
      </c>
      <c r="E32">
        <v>82.902604999999994</v>
      </c>
      <c r="F32">
        <v>99.751328999999998</v>
      </c>
      <c r="G32">
        <v>79.997693999999996</v>
      </c>
      <c r="H32">
        <v>-16.848725000000002</v>
      </c>
      <c r="I32">
        <v>-100</v>
      </c>
      <c r="J32">
        <v>180</v>
      </c>
      <c r="K32">
        <v>100.64700000000001</v>
      </c>
      <c r="L32">
        <v>1.4996000000000001E-2</v>
      </c>
      <c r="M32">
        <f>(F32*CalPhotonTurnigy!$AE$30*CalPhotonTurnigy!$AF$36+CalPhotonTurnigy!$AE$36)/CalPhotonTurnigy!$AE$30</f>
        <v>112.80618136210947</v>
      </c>
    </row>
    <row r="33" spans="1:13" x14ac:dyDescent="0.3">
      <c r="A33">
        <v>97.901574999999994</v>
      </c>
      <c r="B33">
        <v>180</v>
      </c>
      <c r="C33">
        <v>0</v>
      </c>
      <c r="D33">
        <v>3.2719999999999998</v>
      </c>
      <c r="E33">
        <v>82.904138000000003</v>
      </c>
      <c r="F33">
        <v>99.751328999999998</v>
      </c>
      <c r="G33">
        <v>79.997693999999996</v>
      </c>
      <c r="H33">
        <v>-16.847190999999999</v>
      </c>
      <c r="I33">
        <v>-100</v>
      </c>
      <c r="J33">
        <v>180</v>
      </c>
      <c r="K33">
        <v>100.64700000000001</v>
      </c>
      <c r="L33">
        <v>1.5006E-2</v>
      </c>
      <c r="M33">
        <f>(F33*CalPhotonTurnigy!$AE$30*CalPhotonTurnigy!$AF$36+CalPhotonTurnigy!$AE$36)/CalPhotonTurnigy!$AE$30</f>
        <v>112.80618136210947</v>
      </c>
    </row>
    <row r="34" spans="1:13" x14ac:dyDescent="0.3">
      <c r="A34">
        <v>97.916572000000002</v>
      </c>
      <c r="B34">
        <v>180</v>
      </c>
      <c r="C34">
        <v>0</v>
      </c>
      <c r="D34">
        <v>3.2719999999999998</v>
      </c>
      <c r="E34">
        <v>82.905457999999996</v>
      </c>
      <c r="F34">
        <v>99.751328999999998</v>
      </c>
      <c r="G34">
        <v>79.997693999999996</v>
      </c>
      <c r="H34">
        <v>-16.845872</v>
      </c>
      <c r="I34">
        <v>-100</v>
      </c>
      <c r="J34">
        <v>180</v>
      </c>
      <c r="K34">
        <v>100.64700000000001</v>
      </c>
      <c r="L34">
        <v>1.4997E-2</v>
      </c>
      <c r="M34">
        <f>(F34*CalPhotonTurnigy!$AE$30*CalPhotonTurnigy!$AF$36+CalPhotonTurnigy!$AE$36)/CalPhotonTurnigy!$AE$30</f>
        <v>112.80618136210947</v>
      </c>
    </row>
    <row r="35" spans="1:13" x14ac:dyDescent="0.3">
      <c r="A35">
        <v>97.931571000000005</v>
      </c>
      <c r="B35">
        <v>180</v>
      </c>
      <c r="C35">
        <v>0</v>
      </c>
      <c r="D35">
        <v>3.2690000000000001</v>
      </c>
      <c r="E35">
        <v>82.903474000000003</v>
      </c>
      <c r="F35">
        <v>99.751328999999998</v>
      </c>
      <c r="G35">
        <v>79.997693999999996</v>
      </c>
      <c r="H35">
        <v>-16.847854999999999</v>
      </c>
      <c r="I35">
        <v>-100</v>
      </c>
      <c r="J35">
        <v>180</v>
      </c>
      <c r="K35">
        <v>100.64700000000001</v>
      </c>
      <c r="L35">
        <v>1.4999E-2</v>
      </c>
      <c r="M35">
        <f>(F35*CalPhotonTurnigy!$AE$30*CalPhotonTurnigy!$AF$36+CalPhotonTurnigy!$AE$36)/CalPhotonTurnigy!$AE$30</f>
        <v>112.80618136210947</v>
      </c>
    </row>
    <row r="36" spans="1:13" x14ac:dyDescent="0.3">
      <c r="A36">
        <v>97.946573000000001</v>
      </c>
      <c r="B36">
        <v>180</v>
      </c>
      <c r="C36">
        <v>0</v>
      </c>
      <c r="D36">
        <v>3.2709999999999999</v>
      </c>
      <c r="E36">
        <v>82.903846999999999</v>
      </c>
      <c r="F36">
        <v>99.751328999999998</v>
      </c>
      <c r="G36">
        <v>79.997693999999996</v>
      </c>
      <c r="H36">
        <v>-16.847481999999999</v>
      </c>
      <c r="I36">
        <v>-100</v>
      </c>
      <c r="J36">
        <v>180</v>
      </c>
      <c r="K36">
        <v>100.64700000000001</v>
      </c>
      <c r="L36">
        <v>1.5002E-2</v>
      </c>
      <c r="M36">
        <f>(F36*CalPhotonTurnigy!$AE$30*CalPhotonTurnigy!$AF$36+CalPhotonTurnigy!$AE$36)/CalPhotonTurnigy!$AE$30</f>
        <v>112.80618136210947</v>
      </c>
    </row>
    <row r="37" spans="1:13" x14ac:dyDescent="0.3">
      <c r="A37">
        <v>97.961573000000001</v>
      </c>
      <c r="B37">
        <v>180</v>
      </c>
      <c r="C37">
        <v>0</v>
      </c>
      <c r="D37">
        <v>3.2719999999999998</v>
      </c>
      <c r="E37">
        <v>82.905207000000004</v>
      </c>
      <c r="F37">
        <v>99.751328999999998</v>
      </c>
      <c r="G37">
        <v>79.997693999999996</v>
      </c>
      <c r="H37">
        <v>-16.846122000000001</v>
      </c>
      <c r="I37">
        <v>-100</v>
      </c>
      <c r="J37">
        <v>180</v>
      </c>
      <c r="K37">
        <v>100.64700000000001</v>
      </c>
      <c r="L37">
        <v>1.4999999999999999E-2</v>
      </c>
      <c r="M37">
        <f>(F37*CalPhotonTurnigy!$AE$30*CalPhotonTurnigy!$AF$36+CalPhotonTurnigy!$AE$36)/CalPhotonTurnigy!$AE$30</f>
        <v>112.80618136210947</v>
      </c>
    </row>
    <row r="38" spans="1:13" x14ac:dyDescent="0.3">
      <c r="A38">
        <v>97.976571000000007</v>
      </c>
      <c r="B38">
        <v>180</v>
      </c>
      <c r="C38">
        <v>0</v>
      </c>
      <c r="D38">
        <v>3.2719999999999998</v>
      </c>
      <c r="E38">
        <v>82.906377000000006</v>
      </c>
      <c r="F38">
        <v>99.751328999999998</v>
      </c>
      <c r="G38">
        <v>79.997693999999996</v>
      </c>
      <c r="H38">
        <v>-16.844951999999999</v>
      </c>
      <c r="I38">
        <v>-100</v>
      </c>
      <c r="J38">
        <v>180</v>
      </c>
      <c r="K38">
        <v>100.64700000000001</v>
      </c>
      <c r="L38">
        <v>1.4997999999999999E-2</v>
      </c>
      <c r="M38">
        <f>(F38*CalPhotonTurnigy!$AE$30*CalPhotonTurnigy!$AF$36+CalPhotonTurnigy!$AE$36)/CalPhotonTurnigy!$AE$30</f>
        <v>112.80618136210947</v>
      </c>
    </row>
    <row r="39" spans="1:13" x14ac:dyDescent="0.3">
      <c r="A39">
        <v>97.991568000000001</v>
      </c>
      <c r="B39">
        <v>180</v>
      </c>
      <c r="C39">
        <v>0</v>
      </c>
      <c r="D39">
        <v>3.2690000000000001</v>
      </c>
      <c r="E39">
        <v>82.904266000000007</v>
      </c>
      <c r="F39">
        <v>99.751328999999998</v>
      </c>
      <c r="G39">
        <v>79.997693999999996</v>
      </c>
      <c r="H39">
        <v>-16.847064</v>
      </c>
      <c r="I39">
        <v>-100</v>
      </c>
      <c r="J39">
        <v>180</v>
      </c>
      <c r="K39">
        <v>100.64700000000001</v>
      </c>
      <c r="L39">
        <v>1.4997E-2</v>
      </c>
      <c r="M39">
        <f>(F39*CalPhotonTurnigy!$AE$30*CalPhotonTurnigy!$AF$36+CalPhotonTurnigy!$AE$36)/CalPhotonTurnigy!$AE$30</f>
        <v>112.80618136210947</v>
      </c>
    </row>
    <row r="40" spans="1:13" x14ac:dyDescent="0.3">
      <c r="A40">
        <v>98.006575999999995</v>
      </c>
      <c r="B40">
        <v>180</v>
      </c>
      <c r="C40">
        <v>0</v>
      </c>
      <c r="D40">
        <v>3.2709999999999999</v>
      </c>
      <c r="E40">
        <v>82.904527999999999</v>
      </c>
      <c r="F40">
        <v>99.751328999999998</v>
      </c>
      <c r="G40">
        <v>79.997693999999996</v>
      </c>
      <c r="H40">
        <v>-16.846802</v>
      </c>
      <c r="I40">
        <v>-100</v>
      </c>
      <c r="J40">
        <v>180</v>
      </c>
      <c r="K40">
        <v>100.64700000000001</v>
      </c>
      <c r="L40">
        <v>1.5008000000000001E-2</v>
      </c>
      <c r="M40">
        <f>(F40*CalPhotonTurnigy!$AE$30*CalPhotonTurnigy!$AF$36+CalPhotonTurnigy!$AE$36)/CalPhotonTurnigy!$AE$30</f>
        <v>112.80618136210947</v>
      </c>
    </row>
    <row r="41" spans="1:13" x14ac:dyDescent="0.3">
      <c r="A41">
        <v>98.021581999999995</v>
      </c>
      <c r="B41">
        <v>180</v>
      </c>
      <c r="C41">
        <v>0</v>
      </c>
      <c r="D41">
        <v>3.27</v>
      </c>
      <c r="E41">
        <v>82.903713999999994</v>
      </c>
      <c r="F41">
        <v>99.751328999999998</v>
      </c>
      <c r="G41">
        <v>79.997693999999996</v>
      </c>
      <c r="H41">
        <v>-16.847615000000001</v>
      </c>
      <c r="I41">
        <v>-100</v>
      </c>
      <c r="J41">
        <v>180</v>
      </c>
      <c r="K41">
        <v>100.64700000000001</v>
      </c>
      <c r="L41">
        <v>1.5006E-2</v>
      </c>
      <c r="M41">
        <f>(F41*CalPhotonTurnigy!$AE$30*CalPhotonTurnigy!$AF$36+CalPhotonTurnigy!$AE$36)/CalPhotonTurnigy!$AE$30</f>
        <v>112.80618136210947</v>
      </c>
    </row>
    <row r="42" spans="1:13" x14ac:dyDescent="0.3">
      <c r="A42">
        <v>98.036580999999998</v>
      </c>
      <c r="B42">
        <v>180</v>
      </c>
      <c r="C42">
        <v>0</v>
      </c>
      <c r="D42">
        <v>3.2719999999999998</v>
      </c>
      <c r="E42">
        <v>82.905092999999994</v>
      </c>
      <c r="F42">
        <v>99.751328999999998</v>
      </c>
      <c r="G42">
        <v>79.997693999999996</v>
      </c>
      <c r="H42">
        <v>-16.846236999999999</v>
      </c>
      <c r="I42">
        <v>-100</v>
      </c>
      <c r="J42">
        <v>180</v>
      </c>
      <c r="K42">
        <v>100.64700000000001</v>
      </c>
      <c r="L42">
        <v>1.4999E-2</v>
      </c>
      <c r="M42">
        <f>(F42*CalPhotonTurnigy!$AE$30*CalPhotonTurnigy!$AF$36+CalPhotonTurnigy!$AE$36)/CalPhotonTurnigy!$AE$30</f>
        <v>112.80618136210947</v>
      </c>
    </row>
    <row r="43" spans="1:13" x14ac:dyDescent="0.3">
      <c r="A43">
        <v>98.051582999999994</v>
      </c>
      <c r="B43">
        <v>180</v>
      </c>
      <c r="C43">
        <v>0</v>
      </c>
      <c r="D43">
        <v>3.2719999999999998</v>
      </c>
      <c r="E43">
        <v>82.906278999999998</v>
      </c>
      <c r="F43">
        <v>99.751328999999998</v>
      </c>
      <c r="G43">
        <v>79.997693999999996</v>
      </c>
      <c r="H43">
        <v>-16.845051000000002</v>
      </c>
      <c r="I43">
        <v>-100</v>
      </c>
      <c r="J43">
        <v>180</v>
      </c>
      <c r="K43">
        <v>100.64700000000001</v>
      </c>
      <c r="L43">
        <v>1.5002E-2</v>
      </c>
      <c r="M43">
        <f>(F43*CalPhotonTurnigy!$AE$30*CalPhotonTurnigy!$AF$36+CalPhotonTurnigy!$AE$36)/CalPhotonTurnigy!$AE$30</f>
        <v>112.80618136210947</v>
      </c>
    </row>
    <row r="44" spans="1:13" x14ac:dyDescent="0.3">
      <c r="A44">
        <v>98.066590000000005</v>
      </c>
      <c r="B44">
        <v>180</v>
      </c>
      <c r="C44">
        <v>0</v>
      </c>
      <c r="D44">
        <v>3.2690000000000001</v>
      </c>
      <c r="E44">
        <v>82.904180999999994</v>
      </c>
      <c r="F44">
        <v>99.751328999999998</v>
      </c>
      <c r="G44">
        <v>79.997693999999996</v>
      </c>
      <c r="H44">
        <v>-16.847148000000001</v>
      </c>
      <c r="I44">
        <v>-100</v>
      </c>
      <c r="J44">
        <v>180</v>
      </c>
      <c r="K44">
        <v>100.64700000000001</v>
      </c>
      <c r="L44">
        <v>1.5007E-2</v>
      </c>
      <c r="M44">
        <f>(F44*CalPhotonTurnigy!$AE$30*CalPhotonTurnigy!$AF$36+CalPhotonTurnigy!$AE$36)/CalPhotonTurnigy!$AE$30</f>
        <v>112.80618136210947</v>
      </c>
    </row>
    <row r="45" spans="1:13" x14ac:dyDescent="0.3">
      <c r="A45">
        <v>98.081594999999993</v>
      </c>
      <c r="B45">
        <v>180</v>
      </c>
      <c r="C45">
        <v>0</v>
      </c>
      <c r="D45">
        <v>3.2690000000000001</v>
      </c>
      <c r="E45">
        <v>82.901336000000001</v>
      </c>
      <c r="F45">
        <v>99.751328999999998</v>
      </c>
      <c r="G45">
        <v>79.997693999999996</v>
      </c>
      <c r="H45">
        <v>-16.849993000000001</v>
      </c>
      <c r="I45">
        <v>-100</v>
      </c>
      <c r="J45">
        <v>180</v>
      </c>
      <c r="K45">
        <v>100.64700000000001</v>
      </c>
      <c r="L45">
        <v>1.5004999999999999E-2</v>
      </c>
      <c r="M45">
        <f>(F45*CalPhotonTurnigy!$AE$30*CalPhotonTurnigy!$AF$36+CalPhotonTurnigy!$AE$36)/CalPhotonTurnigy!$AE$30</f>
        <v>112.80618136210947</v>
      </c>
    </row>
    <row r="46" spans="1:13" x14ac:dyDescent="0.3">
      <c r="A46">
        <v>98.096592999999999</v>
      </c>
      <c r="B46">
        <v>180</v>
      </c>
      <c r="C46">
        <v>0</v>
      </c>
      <c r="D46">
        <v>3.2709999999999999</v>
      </c>
      <c r="E46">
        <v>82.902006999999998</v>
      </c>
      <c r="F46">
        <v>99.751328999999998</v>
      </c>
      <c r="G46">
        <v>79.997693999999996</v>
      </c>
      <c r="H46">
        <v>-16.849322000000001</v>
      </c>
      <c r="I46">
        <v>-100</v>
      </c>
      <c r="J46">
        <v>180</v>
      </c>
      <c r="K46">
        <v>100.64700000000001</v>
      </c>
      <c r="L46">
        <v>1.4997999999999999E-2</v>
      </c>
      <c r="M46">
        <f>(F46*CalPhotonTurnigy!$AE$30*CalPhotonTurnigy!$AF$36+CalPhotonTurnigy!$AE$36)/CalPhotonTurnigy!$AE$30</f>
        <v>112.80618136210947</v>
      </c>
    </row>
    <row r="47" spans="1:13" x14ac:dyDescent="0.3">
      <c r="A47">
        <v>98.111600999999993</v>
      </c>
      <c r="B47">
        <v>180</v>
      </c>
      <c r="C47">
        <v>0</v>
      </c>
      <c r="D47">
        <v>3.2719999999999998</v>
      </c>
      <c r="E47">
        <v>82.903623999999994</v>
      </c>
      <c r="F47">
        <v>99.751328999999998</v>
      </c>
      <c r="G47">
        <v>79.997693999999996</v>
      </c>
      <c r="H47">
        <v>-16.847705000000001</v>
      </c>
      <c r="I47">
        <v>-100</v>
      </c>
      <c r="J47">
        <v>180</v>
      </c>
      <c r="K47">
        <v>100.64700000000001</v>
      </c>
      <c r="L47">
        <v>1.5008000000000001E-2</v>
      </c>
      <c r="M47">
        <f>(F47*CalPhotonTurnigy!$AE$30*CalPhotonTurnigy!$AF$36+CalPhotonTurnigy!$AE$36)/CalPhotonTurnigy!$AE$30</f>
        <v>112.80618136210947</v>
      </c>
    </row>
    <row r="48" spans="1:13" x14ac:dyDescent="0.3">
      <c r="A48">
        <v>98.126608000000004</v>
      </c>
      <c r="B48">
        <v>180</v>
      </c>
      <c r="C48">
        <v>0</v>
      </c>
      <c r="D48">
        <v>3.2690000000000001</v>
      </c>
      <c r="E48">
        <v>82.901895999999994</v>
      </c>
      <c r="F48">
        <v>99.751328999999998</v>
      </c>
      <c r="G48">
        <v>79.997693999999996</v>
      </c>
      <c r="H48">
        <v>-16.849433000000001</v>
      </c>
      <c r="I48">
        <v>-100</v>
      </c>
      <c r="J48">
        <v>180</v>
      </c>
      <c r="K48">
        <v>100.64700000000001</v>
      </c>
      <c r="L48">
        <v>1.5007E-2</v>
      </c>
      <c r="M48">
        <f>(F48*CalPhotonTurnigy!$AE$30*CalPhotonTurnigy!$AF$36+CalPhotonTurnigy!$AE$36)/CalPhotonTurnigy!$AE$30</f>
        <v>112.80618136210947</v>
      </c>
    </row>
    <row r="49" spans="1:13" x14ac:dyDescent="0.3">
      <c r="A49">
        <v>98.141605999999996</v>
      </c>
      <c r="B49">
        <v>180</v>
      </c>
      <c r="C49">
        <v>0</v>
      </c>
      <c r="D49">
        <v>3.2690000000000001</v>
      </c>
      <c r="E49">
        <v>82.900409999999994</v>
      </c>
      <c r="F49">
        <v>99.751328999999998</v>
      </c>
      <c r="G49">
        <v>79.997693999999996</v>
      </c>
      <c r="H49">
        <v>-16.850919000000001</v>
      </c>
      <c r="I49">
        <v>-100</v>
      </c>
      <c r="J49">
        <v>180</v>
      </c>
      <c r="K49">
        <v>100.64700000000001</v>
      </c>
      <c r="L49">
        <v>1.4997999999999999E-2</v>
      </c>
      <c r="M49">
        <f>(F49*CalPhotonTurnigy!$AE$30*CalPhotonTurnigy!$AF$36+CalPhotonTurnigy!$AE$36)/CalPhotonTurnigy!$AE$30</f>
        <v>112.80618136210947</v>
      </c>
    </row>
    <row r="50" spans="1:13" x14ac:dyDescent="0.3">
      <c r="A50">
        <v>98.156617999999995</v>
      </c>
      <c r="B50">
        <v>180</v>
      </c>
      <c r="C50">
        <v>0</v>
      </c>
      <c r="D50">
        <v>3.2690000000000001</v>
      </c>
      <c r="E50">
        <v>82.898090999999994</v>
      </c>
      <c r="F50">
        <v>99.751328999999998</v>
      </c>
      <c r="G50">
        <v>79.997693999999996</v>
      </c>
      <c r="H50">
        <v>-16.853238000000001</v>
      </c>
      <c r="I50">
        <v>-100</v>
      </c>
      <c r="J50">
        <v>180</v>
      </c>
      <c r="K50">
        <v>100.64700000000001</v>
      </c>
      <c r="L50">
        <v>1.5011999999999999E-2</v>
      </c>
      <c r="M50">
        <f>(F50*CalPhotonTurnigy!$AE$30*CalPhotonTurnigy!$AF$36+CalPhotonTurnigy!$AE$36)/CalPhotonTurnigy!$AE$30</f>
        <v>112.80618136210947</v>
      </c>
    </row>
    <row r="51" spans="1:13" x14ac:dyDescent="0.3">
      <c r="A51">
        <v>98.171625000000006</v>
      </c>
      <c r="B51">
        <v>180</v>
      </c>
      <c r="C51">
        <v>0</v>
      </c>
      <c r="D51">
        <v>3.2719999999999998</v>
      </c>
      <c r="E51">
        <v>82.900255000000001</v>
      </c>
      <c r="F51">
        <v>99.751328999999998</v>
      </c>
      <c r="G51">
        <v>79.997693999999996</v>
      </c>
      <c r="H51">
        <v>-16.851075000000002</v>
      </c>
      <c r="I51">
        <v>-100</v>
      </c>
      <c r="J51">
        <v>180</v>
      </c>
      <c r="K51">
        <v>100.64700000000001</v>
      </c>
      <c r="L51">
        <v>1.5007E-2</v>
      </c>
      <c r="M51">
        <f>(F51*CalPhotonTurnigy!$AE$30*CalPhotonTurnigy!$AF$36+CalPhotonTurnigy!$AE$36)/CalPhotonTurnigy!$AE$30</f>
        <v>112.80618136210947</v>
      </c>
    </row>
    <row r="52" spans="1:13" x14ac:dyDescent="0.3">
      <c r="A52">
        <v>98.186633999999998</v>
      </c>
      <c r="B52">
        <v>180</v>
      </c>
      <c r="C52">
        <v>0</v>
      </c>
      <c r="D52">
        <v>3.2709999999999999</v>
      </c>
      <c r="E52">
        <v>82.901076000000003</v>
      </c>
      <c r="F52">
        <v>99.751328999999998</v>
      </c>
      <c r="G52">
        <v>79.997693999999996</v>
      </c>
      <c r="H52">
        <v>-16.850252999999999</v>
      </c>
      <c r="I52">
        <v>-100</v>
      </c>
      <c r="J52">
        <v>180</v>
      </c>
      <c r="K52">
        <v>100.64700000000001</v>
      </c>
      <c r="L52">
        <v>1.5009E-2</v>
      </c>
      <c r="M52">
        <f>(F52*CalPhotonTurnigy!$AE$30*CalPhotonTurnigy!$AF$36+CalPhotonTurnigy!$AE$36)/CalPhotonTurnigy!$AE$30</f>
        <v>112.80618136210947</v>
      </c>
    </row>
    <row r="53" spans="1:13" x14ac:dyDescent="0.3">
      <c r="A53">
        <v>98.201634999999996</v>
      </c>
      <c r="B53">
        <v>180</v>
      </c>
      <c r="C53">
        <v>0</v>
      </c>
      <c r="D53">
        <v>3.2690000000000001</v>
      </c>
      <c r="E53">
        <v>82.899704</v>
      </c>
      <c r="F53">
        <v>99.751328999999998</v>
      </c>
      <c r="G53">
        <v>79.997693999999996</v>
      </c>
      <c r="H53">
        <v>-16.851624999999999</v>
      </c>
      <c r="I53">
        <v>-100</v>
      </c>
      <c r="J53">
        <v>180</v>
      </c>
      <c r="K53">
        <v>100.64700000000001</v>
      </c>
      <c r="L53">
        <v>1.5001E-2</v>
      </c>
      <c r="M53">
        <f>(F53*CalPhotonTurnigy!$AE$30*CalPhotonTurnigy!$AF$36+CalPhotonTurnigy!$AE$36)/CalPhotonTurnigy!$AE$30</f>
        <v>112.80618136210947</v>
      </c>
    </row>
    <row r="54" spans="1:13" x14ac:dyDescent="0.3">
      <c r="A54">
        <v>98.216645999999997</v>
      </c>
      <c r="B54">
        <v>180</v>
      </c>
      <c r="C54">
        <v>0</v>
      </c>
      <c r="D54">
        <v>3.2719999999999998</v>
      </c>
      <c r="E54">
        <v>82.901643000000007</v>
      </c>
      <c r="F54">
        <v>99.751328999999998</v>
      </c>
      <c r="G54">
        <v>79.997693999999996</v>
      </c>
      <c r="H54">
        <v>-16.849686999999999</v>
      </c>
      <c r="I54">
        <v>-100</v>
      </c>
      <c r="J54">
        <v>180</v>
      </c>
      <c r="K54">
        <v>100.64700000000001</v>
      </c>
      <c r="L54">
        <v>1.5011E-2</v>
      </c>
      <c r="M54">
        <f>(F54*CalPhotonTurnigy!$AE$30*CalPhotonTurnigy!$AF$36+CalPhotonTurnigy!$AE$36)/CalPhotonTurnigy!$AE$30</f>
        <v>112.80618136210947</v>
      </c>
    </row>
    <row r="55" spans="1:13" x14ac:dyDescent="0.3">
      <c r="A55">
        <v>98.231651999999997</v>
      </c>
      <c r="B55">
        <v>180</v>
      </c>
      <c r="C55">
        <v>0</v>
      </c>
      <c r="D55">
        <v>3.2690000000000001</v>
      </c>
      <c r="E55">
        <v>82.899152000000001</v>
      </c>
      <c r="F55">
        <v>99.751328999999998</v>
      </c>
      <c r="G55">
        <v>79.997693999999996</v>
      </c>
      <c r="H55">
        <v>-16.852177999999999</v>
      </c>
      <c r="I55">
        <v>-100</v>
      </c>
      <c r="J55">
        <v>180</v>
      </c>
      <c r="K55">
        <v>100.64700000000001</v>
      </c>
      <c r="L55">
        <v>1.5006E-2</v>
      </c>
      <c r="M55">
        <f>(F55*CalPhotonTurnigy!$AE$30*CalPhotonTurnigy!$AF$36+CalPhotonTurnigy!$AE$36)/CalPhotonTurnigy!$AE$30</f>
        <v>112.80618136210947</v>
      </c>
    </row>
    <row r="56" spans="1:13" x14ac:dyDescent="0.3">
      <c r="A56">
        <v>98.246657999999996</v>
      </c>
      <c r="B56">
        <v>180</v>
      </c>
      <c r="C56">
        <v>0</v>
      </c>
      <c r="D56">
        <v>3.2719999999999998</v>
      </c>
      <c r="E56">
        <v>82.901167000000001</v>
      </c>
      <c r="F56">
        <v>99.751328999999998</v>
      </c>
      <c r="G56">
        <v>79.997693999999996</v>
      </c>
      <c r="H56">
        <v>-16.850162000000001</v>
      </c>
      <c r="I56">
        <v>-100</v>
      </c>
      <c r="J56">
        <v>180</v>
      </c>
      <c r="K56">
        <v>100.64700000000001</v>
      </c>
      <c r="L56">
        <v>1.5006E-2</v>
      </c>
      <c r="M56">
        <f>(F56*CalPhotonTurnigy!$AE$30*CalPhotonTurnigy!$AF$36+CalPhotonTurnigy!$AE$36)/CalPhotonTurnigy!$AE$30</f>
        <v>112.80618136210947</v>
      </c>
    </row>
    <row r="57" spans="1:13" x14ac:dyDescent="0.3">
      <c r="A57">
        <v>98.261658999999995</v>
      </c>
      <c r="B57">
        <v>180</v>
      </c>
      <c r="C57">
        <v>0</v>
      </c>
      <c r="D57">
        <v>3.2719999999999998</v>
      </c>
      <c r="E57">
        <v>82.902901</v>
      </c>
      <c r="F57">
        <v>99.751328999999998</v>
      </c>
      <c r="G57">
        <v>79.997693999999996</v>
      </c>
      <c r="H57">
        <v>-16.848427999999998</v>
      </c>
      <c r="I57">
        <v>-100</v>
      </c>
      <c r="J57">
        <v>180</v>
      </c>
      <c r="K57">
        <v>100.64700000000001</v>
      </c>
      <c r="L57">
        <v>1.5001E-2</v>
      </c>
      <c r="M57">
        <f>(F57*CalPhotonTurnigy!$AE$30*CalPhotonTurnigy!$AF$36+CalPhotonTurnigy!$AE$36)/CalPhotonTurnigy!$AE$30</f>
        <v>112.80618136210947</v>
      </c>
    </row>
    <row r="58" spans="1:13" x14ac:dyDescent="0.3">
      <c r="A58">
        <v>98.276669999999996</v>
      </c>
      <c r="B58">
        <v>180</v>
      </c>
      <c r="C58">
        <v>0</v>
      </c>
      <c r="D58">
        <v>3.2709999999999999</v>
      </c>
      <c r="E58">
        <v>82.903353999999993</v>
      </c>
      <c r="F58">
        <v>99.751328999999998</v>
      </c>
      <c r="G58">
        <v>79.997693999999996</v>
      </c>
      <c r="H58">
        <v>-16.847975000000002</v>
      </c>
      <c r="I58">
        <v>-100</v>
      </c>
      <c r="J58">
        <v>180</v>
      </c>
      <c r="K58">
        <v>100.64700000000001</v>
      </c>
      <c r="L58">
        <v>1.5011E-2</v>
      </c>
      <c r="M58">
        <f>(F58*CalPhotonTurnigy!$AE$30*CalPhotonTurnigy!$AF$36+CalPhotonTurnigy!$AE$36)/CalPhotonTurnigy!$AE$30</f>
        <v>112.80618136210947</v>
      </c>
    </row>
    <row r="59" spans="1:13" x14ac:dyDescent="0.3">
      <c r="A59">
        <v>98.291677000000007</v>
      </c>
      <c r="B59">
        <v>180</v>
      </c>
      <c r="C59">
        <v>0</v>
      </c>
      <c r="D59">
        <v>3.27</v>
      </c>
      <c r="E59">
        <v>82.902704</v>
      </c>
      <c r="F59">
        <v>99.751328999999998</v>
      </c>
      <c r="G59">
        <v>79.997693999999996</v>
      </c>
      <c r="H59">
        <v>-16.848625999999999</v>
      </c>
      <c r="I59">
        <v>-100</v>
      </c>
      <c r="J59">
        <v>180</v>
      </c>
      <c r="K59">
        <v>100.64700000000001</v>
      </c>
      <c r="L59">
        <v>1.5007E-2</v>
      </c>
      <c r="M59">
        <f>(F59*CalPhotonTurnigy!$AE$30*CalPhotonTurnigy!$AF$36+CalPhotonTurnigy!$AE$36)/CalPhotonTurnigy!$AE$30</f>
        <v>112.80618136210947</v>
      </c>
    </row>
    <row r="60" spans="1:13" x14ac:dyDescent="0.3">
      <c r="A60">
        <v>98.306675999999996</v>
      </c>
      <c r="B60">
        <v>180</v>
      </c>
      <c r="C60">
        <v>0</v>
      </c>
      <c r="D60">
        <v>3.2719999999999998</v>
      </c>
      <c r="E60">
        <v>82.904223000000002</v>
      </c>
      <c r="F60">
        <v>99.751328999999998</v>
      </c>
      <c r="G60">
        <v>79.997693999999996</v>
      </c>
      <c r="H60">
        <v>-16.847106</v>
      </c>
      <c r="I60">
        <v>-100</v>
      </c>
      <c r="J60">
        <v>180</v>
      </c>
      <c r="K60">
        <v>100.64700000000001</v>
      </c>
      <c r="L60">
        <v>1.4999E-2</v>
      </c>
      <c r="M60">
        <f>(F60*CalPhotonTurnigy!$AE$30*CalPhotonTurnigy!$AF$36+CalPhotonTurnigy!$AE$36)/CalPhotonTurnigy!$AE$30</f>
        <v>112.80618136210947</v>
      </c>
    </row>
    <row r="61" spans="1:13" x14ac:dyDescent="0.3">
      <c r="A61">
        <v>98.321680999999998</v>
      </c>
      <c r="B61">
        <v>180</v>
      </c>
      <c r="C61">
        <v>0</v>
      </c>
      <c r="D61">
        <v>3.2690000000000001</v>
      </c>
      <c r="E61">
        <v>82.902411999999998</v>
      </c>
      <c r="F61">
        <v>99.751328999999998</v>
      </c>
      <c r="G61">
        <v>79.997693999999996</v>
      </c>
      <c r="H61">
        <v>-16.848917</v>
      </c>
      <c r="I61">
        <v>-100</v>
      </c>
      <c r="J61">
        <v>180</v>
      </c>
      <c r="K61">
        <v>100.64700000000001</v>
      </c>
      <c r="L61">
        <v>1.5004999999999999E-2</v>
      </c>
      <c r="M61">
        <f>(F61*CalPhotonTurnigy!$AE$30*CalPhotonTurnigy!$AF$36+CalPhotonTurnigy!$AE$36)/CalPhotonTurnigy!$AE$30</f>
        <v>112.80618136210947</v>
      </c>
    </row>
    <row r="62" spans="1:13" x14ac:dyDescent="0.3">
      <c r="A62">
        <v>98.336686999999998</v>
      </c>
      <c r="B62">
        <v>180</v>
      </c>
      <c r="C62">
        <v>0</v>
      </c>
      <c r="D62">
        <v>3.2719999999999998</v>
      </c>
      <c r="E62">
        <v>82.903972999999993</v>
      </c>
      <c r="F62">
        <v>99.751328999999998</v>
      </c>
      <c r="G62">
        <v>79.997693999999996</v>
      </c>
      <c r="H62">
        <v>-16.847356999999999</v>
      </c>
      <c r="I62">
        <v>-100</v>
      </c>
      <c r="J62">
        <v>180</v>
      </c>
      <c r="K62">
        <v>100.64700000000001</v>
      </c>
      <c r="L62">
        <v>1.5006E-2</v>
      </c>
      <c r="M62">
        <f>(F62*CalPhotonTurnigy!$AE$30*CalPhotonTurnigy!$AF$36+CalPhotonTurnigy!$AE$36)/CalPhotonTurnigy!$AE$30</f>
        <v>112.80618136210947</v>
      </c>
    </row>
    <row r="63" spans="1:13" x14ac:dyDescent="0.3">
      <c r="A63">
        <v>98.351692999999997</v>
      </c>
      <c r="B63">
        <v>180</v>
      </c>
      <c r="C63">
        <v>0</v>
      </c>
      <c r="D63">
        <v>3.2709999999999999</v>
      </c>
      <c r="E63">
        <v>82.904275999999996</v>
      </c>
      <c r="F63">
        <v>99.751328999999998</v>
      </c>
      <c r="G63">
        <v>79.997693999999996</v>
      </c>
      <c r="H63">
        <v>-16.847054</v>
      </c>
      <c r="I63">
        <v>-100</v>
      </c>
      <c r="J63">
        <v>180</v>
      </c>
      <c r="K63">
        <v>100.64700000000001</v>
      </c>
      <c r="L63">
        <v>1.5006E-2</v>
      </c>
      <c r="M63">
        <f>(F63*CalPhotonTurnigy!$AE$30*CalPhotonTurnigy!$AF$36+CalPhotonTurnigy!$AE$36)/CalPhotonTurnigy!$AE$30</f>
        <v>112.80618136210947</v>
      </c>
    </row>
    <row r="64" spans="1:13" x14ac:dyDescent="0.3">
      <c r="A64">
        <v>98.366695000000007</v>
      </c>
      <c r="B64">
        <v>180</v>
      </c>
      <c r="C64">
        <v>0</v>
      </c>
      <c r="D64">
        <v>3.2690000000000001</v>
      </c>
      <c r="E64">
        <v>82.901418000000007</v>
      </c>
      <c r="F64">
        <v>99.751328999999998</v>
      </c>
      <c r="G64">
        <v>79.997693999999996</v>
      </c>
      <c r="H64">
        <v>-16.849912</v>
      </c>
      <c r="I64">
        <v>-100</v>
      </c>
      <c r="J64">
        <v>180</v>
      </c>
      <c r="K64">
        <v>100.64700000000001</v>
      </c>
      <c r="L64">
        <v>1.5002E-2</v>
      </c>
      <c r="M64">
        <f>(F64*CalPhotonTurnigy!$AE$30*CalPhotonTurnigy!$AF$36+CalPhotonTurnigy!$AE$36)/CalPhotonTurnigy!$AE$30</f>
        <v>112.80618136210947</v>
      </c>
    </row>
    <row r="65" spans="1:13" x14ac:dyDescent="0.3">
      <c r="A65">
        <v>98.381697000000003</v>
      </c>
      <c r="B65">
        <v>180</v>
      </c>
      <c r="C65">
        <v>0</v>
      </c>
      <c r="D65">
        <v>3.2719999999999998</v>
      </c>
      <c r="E65">
        <v>82.903116999999995</v>
      </c>
      <c r="F65">
        <v>99.751328999999998</v>
      </c>
      <c r="G65">
        <v>79.997693999999996</v>
      </c>
      <c r="H65">
        <v>-16.848213000000001</v>
      </c>
      <c r="I65">
        <v>-100</v>
      </c>
      <c r="J65">
        <v>180</v>
      </c>
      <c r="K65">
        <v>100.64700000000001</v>
      </c>
      <c r="L65">
        <v>1.5002E-2</v>
      </c>
      <c r="M65">
        <f>(F65*CalPhotonTurnigy!$AE$30*CalPhotonTurnigy!$AF$36+CalPhotonTurnigy!$AE$36)/CalPhotonTurnigy!$AE$30</f>
        <v>112.80618136210947</v>
      </c>
    </row>
    <row r="66" spans="1:13" x14ac:dyDescent="0.3">
      <c r="A66">
        <v>98.396708000000004</v>
      </c>
      <c r="B66">
        <v>180</v>
      </c>
      <c r="C66">
        <v>0</v>
      </c>
      <c r="D66">
        <v>3.2690000000000001</v>
      </c>
      <c r="E66">
        <v>82.90146</v>
      </c>
      <c r="F66">
        <v>99.751328999999998</v>
      </c>
      <c r="G66">
        <v>79.997693999999996</v>
      </c>
      <c r="H66">
        <v>-16.849869000000002</v>
      </c>
      <c r="I66">
        <v>-100</v>
      </c>
      <c r="J66">
        <v>180</v>
      </c>
      <c r="K66">
        <v>100.64700000000001</v>
      </c>
      <c r="L66">
        <v>1.5011E-2</v>
      </c>
      <c r="M66">
        <f>(F66*CalPhotonTurnigy!$AE$30*CalPhotonTurnigy!$AF$36+CalPhotonTurnigy!$AE$36)/CalPhotonTurnigy!$AE$30</f>
        <v>112.80618136210947</v>
      </c>
    </row>
    <row r="67" spans="1:13" x14ac:dyDescent="0.3">
      <c r="A67">
        <v>98.411705999999995</v>
      </c>
      <c r="B67">
        <v>180</v>
      </c>
      <c r="C67">
        <v>0</v>
      </c>
      <c r="D67">
        <v>3.2690000000000001</v>
      </c>
      <c r="E67">
        <v>82.900034000000005</v>
      </c>
      <c r="F67">
        <v>99.751328999999998</v>
      </c>
      <c r="G67">
        <v>79.997693999999996</v>
      </c>
      <c r="H67">
        <v>-16.851295</v>
      </c>
      <c r="I67">
        <v>-100</v>
      </c>
      <c r="J67">
        <v>180</v>
      </c>
      <c r="K67">
        <v>100.64700000000001</v>
      </c>
      <c r="L67">
        <v>1.4997999999999999E-2</v>
      </c>
      <c r="M67">
        <f>(F67*CalPhotonTurnigy!$AE$30*CalPhotonTurnigy!$AF$36+CalPhotonTurnigy!$AE$36)/CalPhotonTurnigy!$AE$30</f>
        <v>112.80618136210947</v>
      </c>
    </row>
    <row r="68" spans="1:13" x14ac:dyDescent="0.3">
      <c r="A68">
        <v>98.426717999999994</v>
      </c>
      <c r="B68">
        <v>180</v>
      </c>
      <c r="C68">
        <v>0</v>
      </c>
      <c r="D68">
        <v>3.2719999999999998</v>
      </c>
      <c r="E68">
        <v>82.901927000000001</v>
      </c>
      <c r="F68">
        <v>99.751328999999998</v>
      </c>
      <c r="G68">
        <v>79.997693999999996</v>
      </c>
      <c r="H68">
        <v>-16.849402999999999</v>
      </c>
      <c r="I68">
        <v>-100</v>
      </c>
      <c r="J68">
        <v>180</v>
      </c>
      <c r="K68">
        <v>100.64700000000001</v>
      </c>
      <c r="L68">
        <v>1.5011999999999999E-2</v>
      </c>
      <c r="M68">
        <f>(F68*CalPhotonTurnigy!$AE$30*CalPhotonTurnigy!$AF$36+CalPhotonTurnigy!$AE$36)/CalPhotonTurnigy!$AE$30</f>
        <v>112.80618136210947</v>
      </c>
    </row>
    <row r="69" spans="1:13" x14ac:dyDescent="0.3">
      <c r="A69">
        <v>98.441721999999999</v>
      </c>
      <c r="B69">
        <v>180</v>
      </c>
      <c r="C69">
        <v>0</v>
      </c>
      <c r="D69">
        <v>3.2709999999999999</v>
      </c>
      <c r="E69">
        <v>82.902514999999994</v>
      </c>
      <c r="F69">
        <v>99.751328999999998</v>
      </c>
      <c r="G69">
        <v>79.997693999999996</v>
      </c>
      <c r="H69">
        <v>-16.848814000000001</v>
      </c>
      <c r="I69">
        <v>-100</v>
      </c>
      <c r="J69">
        <v>180</v>
      </c>
      <c r="K69">
        <v>100.64700000000001</v>
      </c>
      <c r="L69">
        <v>1.5004E-2</v>
      </c>
      <c r="M69">
        <f>(F69*CalPhotonTurnigy!$AE$30*CalPhotonTurnigy!$AF$36+CalPhotonTurnigy!$AE$36)/CalPhotonTurnigy!$AE$30</f>
        <v>112.80618136210947</v>
      </c>
    </row>
    <row r="70" spans="1:13" x14ac:dyDescent="0.3">
      <c r="A70">
        <v>98.456732000000002</v>
      </c>
      <c r="B70">
        <v>180</v>
      </c>
      <c r="C70">
        <v>0</v>
      </c>
      <c r="D70">
        <v>3.27</v>
      </c>
      <c r="E70">
        <v>82.901982000000004</v>
      </c>
      <c r="F70">
        <v>99.751328999999998</v>
      </c>
      <c r="G70">
        <v>79.997693999999996</v>
      </c>
      <c r="H70">
        <v>-16.849347000000002</v>
      </c>
      <c r="I70">
        <v>-100</v>
      </c>
      <c r="J70">
        <v>180</v>
      </c>
      <c r="K70">
        <v>100.64700000000001</v>
      </c>
      <c r="L70">
        <v>1.5010000000000001E-2</v>
      </c>
      <c r="M70">
        <f>(F70*CalPhotonTurnigy!$AE$30*CalPhotonTurnigy!$AF$36+CalPhotonTurnigy!$AE$36)/CalPhotonTurnigy!$AE$30</f>
        <v>112.80618136210947</v>
      </c>
    </row>
    <row r="71" spans="1:13" x14ac:dyDescent="0.3">
      <c r="A71">
        <v>98.471743000000004</v>
      </c>
      <c r="B71">
        <v>180</v>
      </c>
      <c r="C71">
        <v>0</v>
      </c>
      <c r="D71">
        <v>3.2719999999999998</v>
      </c>
      <c r="E71">
        <v>82.903602000000006</v>
      </c>
      <c r="F71">
        <v>99.751328999999998</v>
      </c>
      <c r="G71">
        <v>79.997693999999996</v>
      </c>
      <c r="H71">
        <v>-16.847726999999999</v>
      </c>
      <c r="I71">
        <v>-100</v>
      </c>
      <c r="J71">
        <v>180</v>
      </c>
      <c r="K71">
        <v>100.64700000000001</v>
      </c>
      <c r="L71">
        <v>1.5011E-2</v>
      </c>
      <c r="M71">
        <f>(F71*CalPhotonTurnigy!$AE$30*CalPhotonTurnigy!$AF$36+CalPhotonTurnigy!$AE$36)/CalPhotonTurnigy!$AE$30</f>
        <v>112.80618136210947</v>
      </c>
    </row>
    <row r="72" spans="1:13" x14ac:dyDescent="0.3">
      <c r="A72">
        <v>98.486744999999999</v>
      </c>
      <c r="B72">
        <v>180</v>
      </c>
      <c r="C72">
        <v>0</v>
      </c>
      <c r="D72">
        <v>3.2690000000000001</v>
      </c>
      <c r="E72">
        <v>82.901877999999996</v>
      </c>
      <c r="F72">
        <v>99.751328999999998</v>
      </c>
      <c r="G72">
        <v>79.997693999999996</v>
      </c>
      <c r="H72">
        <v>-16.849450999999998</v>
      </c>
      <c r="I72">
        <v>-100</v>
      </c>
      <c r="J72">
        <v>180</v>
      </c>
      <c r="K72">
        <v>100.64700000000001</v>
      </c>
      <c r="L72">
        <v>1.5002E-2</v>
      </c>
      <c r="M72">
        <f>(F72*CalPhotonTurnigy!$AE$30*CalPhotonTurnigy!$AF$36+CalPhotonTurnigy!$AE$36)/CalPhotonTurnigy!$AE$30</f>
        <v>112.80618136210947</v>
      </c>
    </row>
    <row r="73" spans="1:13" x14ac:dyDescent="0.3">
      <c r="A73">
        <v>98.501754000000005</v>
      </c>
      <c r="B73">
        <v>180</v>
      </c>
      <c r="C73">
        <v>0</v>
      </c>
      <c r="D73">
        <v>3.2709999999999999</v>
      </c>
      <c r="E73">
        <v>82.902473000000001</v>
      </c>
      <c r="F73">
        <v>99.751328999999998</v>
      </c>
      <c r="G73">
        <v>79.997693999999996</v>
      </c>
      <c r="H73">
        <v>-16.848856000000001</v>
      </c>
      <c r="I73">
        <v>-100</v>
      </c>
      <c r="J73">
        <v>180</v>
      </c>
      <c r="K73">
        <v>100.64700000000001</v>
      </c>
      <c r="L73">
        <v>1.5009E-2</v>
      </c>
      <c r="M73">
        <f>(F73*CalPhotonTurnigy!$AE$30*CalPhotonTurnigy!$AF$36+CalPhotonTurnigy!$AE$36)/CalPhotonTurnigy!$AE$30</f>
        <v>112.80618136210947</v>
      </c>
    </row>
    <row r="74" spans="1:13" x14ac:dyDescent="0.3">
      <c r="A74">
        <v>98.516756999999998</v>
      </c>
      <c r="B74">
        <v>180</v>
      </c>
      <c r="C74">
        <v>0</v>
      </c>
      <c r="D74">
        <v>3.2709999999999999</v>
      </c>
      <c r="E74">
        <v>82.902985000000001</v>
      </c>
      <c r="F74">
        <v>99.751328999999998</v>
      </c>
      <c r="G74">
        <v>79.997693999999996</v>
      </c>
      <c r="H74">
        <v>-16.848344000000001</v>
      </c>
      <c r="I74">
        <v>-100</v>
      </c>
      <c r="J74">
        <v>180</v>
      </c>
      <c r="K74">
        <v>100.64700000000001</v>
      </c>
      <c r="L74">
        <v>1.5003000000000001E-2</v>
      </c>
      <c r="M74">
        <f>(F74*CalPhotonTurnigy!$AE$30*CalPhotonTurnigy!$AF$36+CalPhotonTurnigy!$AE$36)/CalPhotonTurnigy!$AE$30</f>
        <v>112.80618136210947</v>
      </c>
    </row>
    <row r="75" spans="1:13" x14ac:dyDescent="0.3">
      <c r="A75">
        <v>98.531756000000001</v>
      </c>
      <c r="B75">
        <v>180</v>
      </c>
      <c r="C75">
        <v>0</v>
      </c>
      <c r="D75">
        <v>3.2719999999999998</v>
      </c>
      <c r="E75">
        <v>82.904465999999999</v>
      </c>
      <c r="F75">
        <v>99.751328999999998</v>
      </c>
      <c r="G75">
        <v>79.997693999999996</v>
      </c>
      <c r="H75">
        <v>-16.846864</v>
      </c>
      <c r="I75">
        <v>-100</v>
      </c>
      <c r="J75">
        <v>180</v>
      </c>
      <c r="K75">
        <v>100.64700000000001</v>
      </c>
      <c r="L75">
        <v>1.4999E-2</v>
      </c>
      <c r="M75">
        <f>(F75*CalPhotonTurnigy!$AE$30*CalPhotonTurnigy!$AF$36+CalPhotonTurnigy!$AE$36)/CalPhotonTurnigy!$AE$30</f>
        <v>112.80618136210947</v>
      </c>
    </row>
    <row r="76" spans="1:13" x14ac:dyDescent="0.3">
      <c r="A76">
        <v>98.546755000000005</v>
      </c>
      <c r="B76">
        <v>180</v>
      </c>
      <c r="C76">
        <v>0</v>
      </c>
      <c r="D76">
        <v>3.2719999999999998</v>
      </c>
      <c r="E76">
        <v>82.905739999999994</v>
      </c>
      <c r="F76">
        <v>99.751328999999998</v>
      </c>
      <c r="G76">
        <v>79.997693999999996</v>
      </c>
      <c r="H76">
        <v>-16.845590000000001</v>
      </c>
      <c r="I76">
        <v>-100</v>
      </c>
      <c r="J76">
        <v>180</v>
      </c>
      <c r="K76">
        <v>100.64700000000001</v>
      </c>
      <c r="L76">
        <v>1.4999E-2</v>
      </c>
      <c r="M76">
        <f>(F76*CalPhotonTurnigy!$AE$30*CalPhotonTurnigy!$AF$36+CalPhotonTurnigy!$AE$36)/CalPhotonTurnigy!$AE$30</f>
        <v>112.80618136210947</v>
      </c>
    </row>
    <row r="77" spans="1:13" x14ac:dyDescent="0.3">
      <c r="A77">
        <v>98.561758999999995</v>
      </c>
      <c r="B77">
        <v>180</v>
      </c>
      <c r="C77">
        <v>0</v>
      </c>
      <c r="D77">
        <v>3.2709999999999999</v>
      </c>
      <c r="E77">
        <v>82.905795999999995</v>
      </c>
      <c r="F77">
        <v>99.751328999999998</v>
      </c>
      <c r="G77">
        <v>79.997693999999996</v>
      </c>
      <c r="H77">
        <v>-16.845533</v>
      </c>
      <c r="I77">
        <v>-100</v>
      </c>
      <c r="J77">
        <v>180</v>
      </c>
      <c r="K77">
        <v>100.64700000000001</v>
      </c>
      <c r="L77">
        <v>1.5004E-2</v>
      </c>
      <c r="M77">
        <f>(F77*CalPhotonTurnigy!$AE$30*CalPhotonTurnigy!$AF$36+CalPhotonTurnigy!$AE$36)/CalPhotonTurnigy!$AE$30</f>
        <v>112.80618136210947</v>
      </c>
    </row>
    <row r="78" spans="1:13" x14ac:dyDescent="0.3">
      <c r="A78">
        <v>98.576763999999997</v>
      </c>
      <c r="B78">
        <v>180</v>
      </c>
      <c r="C78">
        <v>0</v>
      </c>
      <c r="D78">
        <v>3.2719999999999998</v>
      </c>
      <c r="E78">
        <v>82.906884000000005</v>
      </c>
      <c r="F78">
        <v>99.751328999999998</v>
      </c>
      <c r="G78">
        <v>79.997693999999996</v>
      </c>
      <c r="H78">
        <v>-16.844445</v>
      </c>
      <c r="I78">
        <v>-100</v>
      </c>
      <c r="J78">
        <v>180</v>
      </c>
      <c r="K78">
        <v>100.64700000000001</v>
      </c>
      <c r="L78">
        <v>1.5004999999999999E-2</v>
      </c>
      <c r="M78">
        <f>(F78*CalPhotonTurnigy!$AE$30*CalPhotonTurnigy!$AF$36+CalPhotonTurnigy!$AE$36)/CalPhotonTurnigy!$AE$30</f>
        <v>112.80618136210947</v>
      </c>
    </row>
    <row r="79" spans="1:13" x14ac:dyDescent="0.3">
      <c r="A79">
        <v>98.591772000000006</v>
      </c>
      <c r="B79">
        <v>180</v>
      </c>
      <c r="C79">
        <v>0</v>
      </c>
      <c r="D79">
        <v>3.2709999999999999</v>
      </c>
      <c r="E79">
        <v>82.906780999999995</v>
      </c>
      <c r="F79">
        <v>99.751328999999998</v>
      </c>
      <c r="G79">
        <v>79.997693999999996</v>
      </c>
      <c r="H79">
        <v>-16.844549000000001</v>
      </c>
      <c r="I79">
        <v>-100</v>
      </c>
      <c r="J79">
        <v>180</v>
      </c>
      <c r="K79">
        <v>100.64700000000001</v>
      </c>
      <c r="L79">
        <v>1.5008000000000001E-2</v>
      </c>
      <c r="M79">
        <f>(F79*CalPhotonTurnigy!$AE$30*CalPhotonTurnigy!$AF$36+CalPhotonTurnigy!$AE$36)/CalPhotonTurnigy!$AE$30</f>
        <v>112.80618136210947</v>
      </c>
    </row>
    <row r="80" spans="1:13" x14ac:dyDescent="0.3">
      <c r="A80">
        <v>98.606770999999995</v>
      </c>
      <c r="B80">
        <v>180</v>
      </c>
      <c r="C80">
        <v>0</v>
      </c>
      <c r="D80">
        <v>3.2690000000000001</v>
      </c>
      <c r="E80">
        <v>82.904612999999998</v>
      </c>
      <c r="F80">
        <v>99.751328999999998</v>
      </c>
      <c r="G80">
        <v>79.997693999999996</v>
      </c>
      <c r="H80">
        <v>-16.846716000000001</v>
      </c>
      <c r="I80">
        <v>-100</v>
      </c>
      <c r="J80">
        <v>180</v>
      </c>
      <c r="K80">
        <v>100.64700000000001</v>
      </c>
      <c r="L80">
        <v>1.4999E-2</v>
      </c>
      <c r="M80">
        <f>(F80*CalPhotonTurnigy!$AE$30*CalPhotonTurnigy!$AF$36+CalPhotonTurnigy!$AE$36)/CalPhotonTurnigy!$AE$30</f>
        <v>112.80618136210947</v>
      </c>
    </row>
    <row r="81" spans="1:13" x14ac:dyDescent="0.3">
      <c r="A81">
        <v>98.621772000000007</v>
      </c>
      <c r="B81">
        <v>180</v>
      </c>
      <c r="C81">
        <v>0</v>
      </c>
      <c r="D81">
        <v>3.2709999999999999</v>
      </c>
      <c r="E81">
        <v>82.904826999999997</v>
      </c>
      <c r="F81">
        <v>99.751328999999998</v>
      </c>
      <c r="G81">
        <v>79.997693999999996</v>
      </c>
      <c r="H81">
        <v>-16.846502999999998</v>
      </c>
      <c r="I81">
        <v>-100</v>
      </c>
      <c r="J81">
        <v>180</v>
      </c>
      <c r="K81">
        <v>100.64700000000001</v>
      </c>
      <c r="L81">
        <v>1.5001E-2</v>
      </c>
      <c r="M81">
        <f>(F81*CalPhotonTurnigy!$AE$30*CalPhotonTurnigy!$AF$36+CalPhotonTurnigy!$AE$36)/CalPhotonTurnigy!$AE$30</f>
        <v>112.80618136210947</v>
      </c>
    </row>
    <row r="82" spans="1:13" x14ac:dyDescent="0.3">
      <c r="A82">
        <v>98.636773000000005</v>
      </c>
      <c r="B82">
        <v>180</v>
      </c>
      <c r="C82">
        <v>0</v>
      </c>
      <c r="D82">
        <v>3.2690000000000001</v>
      </c>
      <c r="E82">
        <v>82.901892000000004</v>
      </c>
      <c r="F82">
        <v>99.751328999999998</v>
      </c>
      <c r="G82">
        <v>79.997693999999996</v>
      </c>
      <c r="H82">
        <v>-16.849437999999999</v>
      </c>
      <c r="I82">
        <v>-100</v>
      </c>
      <c r="J82">
        <v>180</v>
      </c>
      <c r="K82">
        <v>100.64700000000001</v>
      </c>
      <c r="L82">
        <v>1.5001E-2</v>
      </c>
      <c r="M82">
        <f>(F82*CalPhotonTurnigy!$AE$30*CalPhotonTurnigy!$AF$36+CalPhotonTurnigy!$AE$36)/CalPhotonTurnigy!$AE$30</f>
        <v>112.80618136210947</v>
      </c>
    </row>
    <row r="83" spans="1:13" x14ac:dyDescent="0.3">
      <c r="A83">
        <v>98.651781</v>
      </c>
      <c r="B83">
        <v>180</v>
      </c>
      <c r="C83">
        <v>0</v>
      </c>
      <c r="D83">
        <v>3.2690000000000001</v>
      </c>
      <c r="E83">
        <v>82.900406000000004</v>
      </c>
      <c r="F83">
        <v>99.751328999999998</v>
      </c>
      <c r="G83">
        <v>79.997693999999996</v>
      </c>
      <c r="H83">
        <v>-16.850923000000002</v>
      </c>
      <c r="I83">
        <v>-100</v>
      </c>
      <c r="J83">
        <v>180</v>
      </c>
      <c r="K83">
        <v>100.64700000000001</v>
      </c>
      <c r="L83">
        <v>1.5008000000000001E-2</v>
      </c>
      <c r="M83">
        <f>(F83*CalPhotonTurnigy!$AE$30*CalPhotonTurnigy!$AF$36+CalPhotonTurnigy!$AE$36)/CalPhotonTurnigy!$AE$30</f>
        <v>112.80618136210947</v>
      </c>
    </row>
    <row r="84" spans="1:13" x14ac:dyDescent="0.3">
      <c r="A84">
        <v>98.666787999999997</v>
      </c>
      <c r="B84">
        <v>180</v>
      </c>
      <c r="C84">
        <v>0</v>
      </c>
      <c r="D84">
        <v>3.2709999999999999</v>
      </c>
      <c r="E84">
        <v>82.901206999999999</v>
      </c>
      <c r="F84">
        <v>99.751328999999998</v>
      </c>
      <c r="G84">
        <v>79.997693999999996</v>
      </c>
      <c r="H84">
        <v>-16.850123</v>
      </c>
      <c r="I84">
        <v>-100</v>
      </c>
      <c r="J84">
        <v>180</v>
      </c>
      <c r="K84">
        <v>100.64700000000001</v>
      </c>
      <c r="L84">
        <v>1.5007E-2</v>
      </c>
      <c r="M84">
        <f>(F84*CalPhotonTurnigy!$AE$30*CalPhotonTurnigy!$AF$36+CalPhotonTurnigy!$AE$36)/CalPhotonTurnigy!$AE$30</f>
        <v>112.80618136210947</v>
      </c>
    </row>
    <row r="85" spans="1:13" x14ac:dyDescent="0.3">
      <c r="A85">
        <v>98.681790000000007</v>
      </c>
      <c r="B85">
        <v>180</v>
      </c>
      <c r="C85">
        <v>0</v>
      </c>
      <c r="D85">
        <v>3.27</v>
      </c>
      <c r="E85">
        <v>82.900856000000005</v>
      </c>
      <c r="F85">
        <v>99.751328999999998</v>
      </c>
      <c r="G85">
        <v>79.997693999999996</v>
      </c>
      <c r="H85">
        <v>-16.850473000000001</v>
      </c>
      <c r="I85">
        <v>-100</v>
      </c>
      <c r="J85">
        <v>180</v>
      </c>
      <c r="K85">
        <v>100.64700000000001</v>
      </c>
      <c r="L85">
        <v>1.5002E-2</v>
      </c>
      <c r="M85">
        <f>(F85*CalPhotonTurnigy!$AE$30*CalPhotonTurnigy!$AF$36+CalPhotonTurnigy!$AE$36)/CalPhotonTurnigy!$AE$30</f>
        <v>112.80618136210947</v>
      </c>
    </row>
    <row r="86" spans="1:13" x14ac:dyDescent="0.3">
      <c r="A86">
        <v>98.696798000000001</v>
      </c>
      <c r="B86">
        <v>180</v>
      </c>
      <c r="C86">
        <v>0</v>
      </c>
      <c r="D86">
        <v>3.2690000000000001</v>
      </c>
      <c r="E86">
        <v>82.899514999999994</v>
      </c>
      <c r="F86">
        <v>99.751328999999998</v>
      </c>
      <c r="G86">
        <v>79.997693999999996</v>
      </c>
      <c r="H86">
        <v>-16.851814999999998</v>
      </c>
      <c r="I86">
        <v>-100</v>
      </c>
      <c r="J86">
        <v>180</v>
      </c>
      <c r="K86">
        <v>100.64700000000001</v>
      </c>
      <c r="L86">
        <v>1.5008000000000001E-2</v>
      </c>
      <c r="M86">
        <f>(F86*CalPhotonTurnigy!$AE$30*CalPhotonTurnigy!$AF$36+CalPhotonTurnigy!$AE$36)/CalPhotonTurnigy!$AE$30</f>
        <v>112.80618136210947</v>
      </c>
    </row>
    <row r="87" spans="1:13" x14ac:dyDescent="0.3">
      <c r="A87">
        <v>98.711805999999996</v>
      </c>
      <c r="B87">
        <v>180</v>
      </c>
      <c r="C87">
        <v>0</v>
      </c>
      <c r="D87">
        <v>3.27</v>
      </c>
      <c r="E87">
        <v>82.8994</v>
      </c>
      <c r="F87">
        <v>99.751328999999998</v>
      </c>
      <c r="G87">
        <v>79.997693999999996</v>
      </c>
      <c r="H87">
        <v>-16.851928999999998</v>
      </c>
      <c r="I87">
        <v>-100</v>
      </c>
      <c r="J87">
        <v>180</v>
      </c>
      <c r="K87">
        <v>100.64700000000001</v>
      </c>
      <c r="L87">
        <v>1.5008000000000001E-2</v>
      </c>
      <c r="M87">
        <f>(F87*CalPhotonTurnigy!$AE$30*CalPhotonTurnigy!$AF$36+CalPhotonTurnigy!$AE$36)/CalPhotonTurnigy!$AE$30</f>
        <v>112.80618136210947</v>
      </c>
    </row>
    <row r="88" spans="1:13" x14ac:dyDescent="0.3">
      <c r="A88">
        <v>98.726808000000005</v>
      </c>
      <c r="B88">
        <v>180</v>
      </c>
      <c r="C88">
        <v>0</v>
      </c>
      <c r="D88">
        <v>3.27</v>
      </c>
      <c r="E88">
        <v>82.899302000000006</v>
      </c>
      <c r="F88">
        <v>99.751328999999998</v>
      </c>
      <c r="G88">
        <v>79.997693999999996</v>
      </c>
      <c r="H88">
        <v>-16.852028000000001</v>
      </c>
      <c r="I88">
        <v>-100</v>
      </c>
      <c r="J88">
        <v>180</v>
      </c>
      <c r="K88">
        <v>100.64700000000001</v>
      </c>
      <c r="L88">
        <v>1.5002E-2</v>
      </c>
      <c r="M88">
        <f>(F88*CalPhotonTurnigy!$AE$30*CalPhotonTurnigy!$AF$36+CalPhotonTurnigy!$AE$36)/CalPhotonTurnigy!$AE$30</f>
        <v>112.80618136210947</v>
      </c>
    </row>
    <row r="89" spans="1:13" x14ac:dyDescent="0.3">
      <c r="A89">
        <v>98.741816999999998</v>
      </c>
      <c r="B89">
        <v>180</v>
      </c>
      <c r="C89">
        <v>0</v>
      </c>
      <c r="D89">
        <v>3.2719999999999998</v>
      </c>
      <c r="E89">
        <v>82.901296000000002</v>
      </c>
      <c r="F89">
        <v>99.751328999999998</v>
      </c>
      <c r="G89">
        <v>79.997693999999996</v>
      </c>
      <c r="H89">
        <v>-16.850033</v>
      </c>
      <c r="I89">
        <v>-100</v>
      </c>
      <c r="J89">
        <v>180</v>
      </c>
      <c r="K89">
        <v>100.64700000000001</v>
      </c>
      <c r="L89">
        <v>1.5009E-2</v>
      </c>
      <c r="M89">
        <f>(F89*CalPhotonTurnigy!$AE$30*CalPhotonTurnigy!$AF$36+CalPhotonTurnigy!$AE$36)/CalPhotonTurnigy!$AE$30</f>
        <v>112.80618136210947</v>
      </c>
    </row>
    <row r="90" spans="1:13" x14ac:dyDescent="0.3">
      <c r="A90">
        <v>98.756816000000001</v>
      </c>
      <c r="B90">
        <v>180</v>
      </c>
      <c r="C90">
        <v>0</v>
      </c>
      <c r="D90">
        <v>3.27</v>
      </c>
      <c r="E90">
        <v>82.900932999999995</v>
      </c>
      <c r="F90">
        <v>99.751328999999998</v>
      </c>
      <c r="G90">
        <v>79.997693999999996</v>
      </c>
      <c r="H90">
        <v>-16.850396</v>
      </c>
      <c r="I90">
        <v>-100</v>
      </c>
      <c r="J90">
        <v>180</v>
      </c>
      <c r="K90">
        <v>100.64700000000001</v>
      </c>
      <c r="L90">
        <v>1.4999E-2</v>
      </c>
      <c r="M90">
        <f>(F90*CalPhotonTurnigy!$AE$30*CalPhotonTurnigy!$AF$36+CalPhotonTurnigy!$AE$36)/CalPhotonTurnigy!$AE$30</f>
        <v>112.80618136210947</v>
      </c>
    </row>
    <row r="91" spans="1:13" x14ac:dyDescent="0.3">
      <c r="A91">
        <v>98.771812999999995</v>
      </c>
      <c r="B91">
        <v>180</v>
      </c>
      <c r="C91">
        <v>0</v>
      </c>
      <c r="D91">
        <v>3.2719999999999998</v>
      </c>
      <c r="E91">
        <v>82.902699999999996</v>
      </c>
      <c r="F91">
        <v>99.751328999999998</v>
      </c>
      <c r="G91">
        <v>79.997693999999996</v>
      </c>
      <c r="H91">
        <v>-16.84863</v>
      </c>
      <c r="I91">
        <v>-100</v>
      </c>
      <c r="J91">
        <v>180</v>
      </c>
      <c r="K91">
        <v>100.64700000000001</v>
      </c>
      <c r="L91">
        <v>1.4997E-2</v>
      </c>
      <c r="M91">
        <f>(F91*CalPhotonTurnigy!$AE$30*CalPhotonTurnigy!$AF$36+CalPhotonTurnigy!$AE$36)/CalPhotonTurnigy!$AE$30</f>
        <v>112.80618136210947</v>
      </c>
    </row>
    <row r="92" spans="1:13" x14ac:dyDescent="0.3">
      <c r="A92">
        <v>98.786814000000007</v>
      </c>
      <c r="B92">
        <v>180</v>
      </c>
      <c r="C92">
        <v>0</v>
      </c>
      <c r="D92">
        <v>3.27</v>
      </c>
      <c r="E92">
        <v>82.902141</v>
      </c>
      <c r="F92">
        <v>99.751328999999998</v>
      </c>
      <c r="G92">
        <v>79.997693999999996</v>
      </c>
      <c r="H92">
        <v>-16.849188999999999</v>
      </c>
      <c r="I92">
        <v>-100</v>
      </c>
      <c r="J92">
        <v>180</v>
      </c>
      <c r="K92">
        <v>100.64700000000001</v>
      </c>
      <c r="L92">
        <v>1.5001E-2</v>
      </c>
      <c r="M92">
        <f>(F92*CalPhotonTurnigy!$AE$30*CalPhotonTurnigy!$AF$36+CalPhotonTurnigy!$AE$36)/CalPhotonTurnigy!$AE$30</f>
        <v>112.80618136210947</v>
      </c>
    </row>
    <row r="93" spans="1:13" x14ac:dyDescent="0.3">
      <c r="A93">
        <v>98.801817999999997</v>
      </c>
      <c r="B93">
        <v>180</v>
      </c>
      <c r="C93">
        <v>0</v>
      </c>
      <c r="D93">
        <v>3.2690000000000001</v>
      </c>
      <c r="E93">
        <v>82.900620000000004</v>
      </c>
      <c r="F93">
        <v>99.751328999999998</v>
      </c>
      <c r="G93">
        <v>79.997693999999996</v>
      </c>
      <c r="H93">
        <v>-16.850708999999998</v>
      </c>
      <c r="I93">
        <v>-100</v>
      </c>
      <c r="J93">
        <v>180</v>
      </c>
      <c r="K93">
        <v>100.64700000000001</v>
      </c>
      <c r="L93">
        <v>1.5004E-2</v>
      </c>
      <c r="M93">
        <f>(F93*CalPhotonTurnigy!$AE$30*CalPhotonTurnigy!$AF$36+CalPhotonTurnigy!$AE$36)/CalPhotonTurnigy!$AE$30</f>
        <v>112.80618136210947</v>
      </c>
    </row>
    <row r="94" spans="1:13" x14ac:dyDescent="0.3">
      <c r="A94">
        <v>98.816816000000003</v>
      </c>
      <c r="B94">
        <v>180</v>
      </c>
      <c r="C94">
        <v>0</v>
      </c>
      <c r="D94">
        <v>3.2690000000000001</v>
      </c>
      <c r="E94">
        <v>82.899311999999995</v>
      </c>
      <c r="F94">
        <v>99.751328999999998</v>
      </c>
      <c r="G94">
        <v>79.997693999999996</v>
      </c>
      <c r="H94">
        <v>-16.852018000000001</v>
      </c>
      <c r="I94">
        <v>-100</v>
      </c>
      <c r="J94">
        <v>180</v>
      </c>
      <c r="K94">
        <v>100.64700000000001</v>
      </c>
      <c r="L94">
        <v>1.4997999999999999E-2</v>
      </c>
      <c r="M94">
        <f>(F94*CalPhotonTurnigy!$AE$30*CalPhotonTurnigy!$AF$36+CalPhotonTurnigy!$AE$36)/CalPhotonTurnigy!$AE$30</f>
        <v>112.80618136210947</v>
      </c>
    </row>
    <row r="95" spans="1:13" x14ac:dyDescent="0.3">
      <c r="A95">
        <v>98.831818999999996</v>
      </c>
      <c r="B95">
        <v>180</v>
      </c>
      <c r="C95">
        <v>0</v>
      </c>
      <c r="D95">
        <v>3.2690000000000001</v>
      </c>
      <c r="E95">
        <v>82.897146000000006</v>
      </c>
      <c r="F95">
        <v>99.751328999999998</v>
      </c>
      <c r="G95">
        <v>79.997693999999996</v>
      </c>
      <c r="H95">
        <v>-16.854182999999999</v>
      </c>
      <c r="I95">
        <v>-100</v>
      </c>
      <c r="J95">
        <v>180</v>
      </c>
      <c r="K95">
        <v>100.64700000000001</v>
      </c>
      <c r="L95">
        <v>1.5003000000000001E-2</v>
      </c>
      <c r="M95">
        <f>(F95*CalPhotonTurnigy!$AE$30*CalPhotonTurnigy!$AF$36+CalPhotonTurnigy!$AE$36)/CalPhotonTurnigy!$AE$30</f>
        <v>112.80618136210947</v>
      </c>
    </row>
    <row r="96" spans="1:13" x14ac:dyDescent="0.3">
      <c r="A96">
        <v>98.846817999999999</v>
      </c>
      <c r="B96">
        <v>180</v>
      </c>
      <c r="C96">
        <v>0</v>
      </c>
      <c r="D96">
        <v>3.27</v>
      </c>
      <c r="E96">
        <v>82.897362000000001</v>
      </c>
      <c r="F96">
        <v>99.751328999999998</v>
      </c>
      <c r="G96">
        <v>79.997693999999996</v>
      </c>
      <c r="H96">
        <v>-16.853967000000001</v>
      </c>
      <c r="I96">
        <v>-100</v>
      </c>
      <c r="J96">
        <v>180</v>
      </c>
      <c r="K96">
        <v>100.64700000000001</v>
      </c>
      <c r="L96">
        <v>1.4999E-2</v>
      </c>
      <c r="M96">
        <f>(F96*CalPhotonTurnigy!$AE$30*CalPhotonTurnigy!$AF$36+CalPhotonTurnigy!$AE$36)/CalPhotonTurnigy!$AE$30</f>
        <v>112.80618136210947</v>
      </c>
    </row>
    <row r="97" spans="1:13" x14ac:dyDescent="0.3">
      <c r="A97">
        <v>98.861825999999994</v>
      </c>
      <c r="B97">
        <v>180</v>
      </c>
      <c r="C97">
        <v>0</v>
      </c>
      <c r="D97">
        <v>3.2709999999999999</v>
      </c>
      <c r="E97">
        <v>82.898588000000004</v>
      </c>
      <c r="F97">
        <v>99.751328999999998</v>
      </c>
      <c r="G97">
        <v>79.997693999999996</v>
      </c>
      <c r="H97">
        <v>-16.852741999999999</v>
      </c>
      <c r="I97">
        <v>-100</v>
      </c>
      <c r="J97">
        <v>180</v>
      </c>
      <c r="K97">
        <v>100.64700000000001</v>
      </c>
      <c r="L97">
        <v>1.5008000000000001E-2</v>
      </c>
      <c r="M97">
        <f>(F97*CalPhotonTurnigy!$AE$30*CalPhotonTurnigy!$AF$36+CalPhotonTurnigy!$AE$36)/CalPhotonTurnigy!$AE$30</f>
        <v>112.80618136210947</v>
      </c>
    </row>
    <row r="98" spans="1:13" x14ac:dyDescent="0.3">
      <c r="A98">
        <v>98.876823999999999</v>
      </c>
      <c r="B98">
        <v>180</v>
      </c>
      <c r="C98">
        <v>0</v>
      </c>
      <c r="D98">
        <v>3.2709999999999999</v>
      </c>
      <c r="E98">
        <v>82.899642</v>
      </c>
      <c r="F98">
        <v>99.751328999999998</v>
      </c>
      <c r="G98">
        <v>79.997693999999996</v>
      </c>
      <c r="H98">
        <v>-16.851686999999998</v>
      </c>
      <c r="I98">
        <v>-100</v>
      </c>
      <c r="J98">
        <v>180</v>
      </c>
      <c r="K98">
        <v>100.64700000000001</v>
      </c>
      <c r="L98">
        <v>1.4997999999999999E-2</v>
      </c>
      <c r="M98">
        <f>(F98*CalPhotonTurnigy!$AE$30*CalPhotonTurnigy!$AF$36+CalPhotonTurnigy!$AE$36)/CalPhotonTurnigy!$AE$30</f>
        <v>112.80618136210947</v>
      </c>
    </row>
    <row r="99" spans="1:13" x14ac:dyDescent="0.3">
      <c r="A99">
        <v>98.891824</v>
      </c>
      <c r="B99">
        <v>180</v>
      </c>
      <c r="C99">
        <v>0</v>
      </c>
      <c r="D99">
        <v>3.2690000000000001</v>
      </c>
      <c r="E99">
        <v>82.898470000000003</v>
      </c>
      <c r="F99">
        <v>99.751328999999998</v>
      </c>
      <c r="G99">
        <v>79.997693999999996</v>
      </c>
      <c r="H99">
        <v>-16.852858999999999</v>
      </c>
      <c r="I99">
        <v>-100</v>
      </c>
      <c r="J99">
        <v>180</v>
      </c>
      <c r="K99">
        <v>100.64700000000001</v>
      </c>
      <c r="L99">
        <v>1.4999999999999999E-2</v>
      </c>
      <c r="M99">
        <f>(F99*CalPhotonTurnigy!$AE$30*CalPhotonTurnigy!$AF$36+CalPhotonTurnigy!$AE$36)/CalPhotonTurnigy!$AE$30</f>
        <v>112.80618136210947</v>
      </c>
    </row>
    <row r="100" spans="1:13" x14ac:dyDescent="0.3">
      <c r="A100">
        <v>98.906825999999995</v>
      </c>
      <c r="B100">
        <v>180</v>
      </c>
      <c r="C100">
        <v>0</v>
      </c>
      <c r="D100">
        <v>3.2709999999999999</v>
      </c>
      <c r="E100">
        <v>82.899540999999999</v>
      </c>
      <c r="F100">
        <v>99.751328999999998</v>
      </c>
      <c r="G100">
        <v>79.997693999999996</v>
      </c>
      <c r="H100">
        <v>-16.851787999999999</v>
      </c>
      <c r="I100">
        <v>-100</v>
      </c>
      <c r="J100">
        <v>180</v>
      </c>
      <c r="K100">
        <v>100.64700000000001</v>
      </c>
      <c r="L100">
        <v>1.5002E-2</v>
      </c>
      <c r="M100">
        <f>(F100*CalPhotonTurnigy!$AE$30*CalPhotonTurnigy!$AF$36+CalPhotonTurnigy!$AE$36)/CalPhotonTurnigy!$AE$30</f>
        <v>112.80618136210947</v>
      </c>
    </row>
    <row r="101" spans="1:13" x14ac:dyDescent="0.3">
      <c r="A101">
        <v>98.921824000000001</v>
      </c>
      <c r="B101">
        <v>180</v>
      </c>
      <c r="C101">
        <v>0</v>
      </c>
      <c r="D101">
        <v>3.2690000000000001</v>
      </c>
      <c r="E101">
        <v>82.897343000000006</v>
      </c>
      <c r="F101">
        <v>99.751328999999998</v>
      </c>
      <c r="G101">
        <v>79.997693999999996</v>
      </c>
      <c r="H101">
        <v>-16.853985999999999</v>
      </c>
      <c r="I101">
        <v>-100</v>
      </c>
      <c r="J101">
        <v>180</v>
      </c>
      <c r="K101">
        <v>100.64700000000001</v>
      </c>
      <c r="L101">
        <v>1.4997999999999999E-2</v>
      </c>
      <c r="M101">
        <f>(F101*CalPhotonTurnigy!$AE$30*CalPhotonTurnigy!$AF$36+CalPhotonTurnigy!$AE$36)/CalPhotonTurnigy!$AE$30</f>
        <v>112.80618136210947</v>
      </c>
    </row>
    <row r="102" spans="1:13" x14ac:dyDescent="0.3">
      <c r="A102">
        <v>98.936829000000003</v>
      </c>
      <c r="B102">
        <v>180</v>
      </c>
      <c r="C102">
        <v>0</v>
      </c>
      <c r="D102">
        <v>3.2719999999999998</v>
      </c>
      <c r="E102">
        <v>82.899610999999993</v>
      </c>
      <c r="F102">
        <v>99.751328999999998</v>
      </c>
      <c r="G102">
        <v>79.997693999999996</v>
      </c>
      <c r="H102">
        <v>-16.851718000000002</v>
      </c>
      <c r="I102">
        <v>-100</v>
      </c>
      <c r="J102">
        <v>180</v>
      </c>
      <c r="K102">
        <v>100.64700000000001</v>
      </c>
      <c r="L102">
        <v>1.5004999999999999E-2</v>
      </c>
      <c r="M102">
        <f>(F102*CalPhotonTurnigy!$AE$30*CalPhotonTurnigy!$AF$36+CalPhotonTurnigy!$AE$36)/CalPhotonTurnigy!$AE$30</f>
        <v>112.80618136210947</v>
      </c>
    </row>
    <row r="103" spans="1:13" x14ac:dyDescent="0.3">
      <c r="A103">
        <v>98.951835000000003</v>
      </c>
      <c r="B103">
        <v>180</v>
      </c>
      <c r="C103">
        <v>0</v>
      </c>
      <c r="D103">
        <v>3.2690000000000001</v>
      </c>
      <c r="E103">
        <v>82.898443</v>
      </c>
      <c r="F103">
        <v>99.751328999999998</v>
      </c>
      <c r="G103">
        <v>79.997693999999996</v>
      </c>
      <c r="H103">
        <v>-16.852886000000002</v>
      </c>
      <c r="I103">
        <v>-100</v>
      </c>
      <c r="J103">
        <v>180</v>
      </c>
      <c r="K103">
        <v>100.64700000000001</v>
      </c>
      <c r="L103">
        <v>1.5006E-2</v>
      </c>
      <c r="M103">
        <f>(F103*CalPhotonTurnigy!$AE$30*CalPhotonTurnigy!$AF$36+CalPhotonTurnigy!$AE$36)/CalPhotonTurnigy!$AE$30</f>
        <v>112.80618136210947</v>
      </c>
    </row>
    <row r="104" spans="1:13" x14ac:dyDescent="0.3">
      <c r="A104">
        <v>98.966845000000006</v>
      </c>
      <c r="B104">
        <v>180</v>
      </c>
      <c r="C104">
        <v>0</v>
      </c>
      <c r="D104">
        <v>3.27</v>
      </c>
      <c r="E104">
        <v>82.898477999999997</v>
      </c>
      <c r="F104">
        <v>99.751328999999998</v>
      </c>
      <c r="G104">
        <v>79.997693999999996</v>
      </c>
      <c r="H104">
        <v>-16.852851000000001</v>
      </c>
      <c r="I104">
        <v>-100</v>
      </c>
      <c r="J104">
        <v>180</v>
      </c>
      <c r="K104">
        <v>100.64700000000001</v>
      </c>
      <c r="L104">
        <v>1.5010000000000001E-2</v>
      </c>
      <c r="M104">
        <f>(F104*CalPhotonTurnigy!$AE$30*CalPhotonTurnigy!$AF$36+CalPhotonTurnigy!$AE$36)/CalPhotonTurnigy!$AE$30</f>
        <v>112.80618136210947</v>
      </c>
    </row>
    <row r="105" spans="1:13" x14ac:dyDescent="0.3">
      <c r="A105">
        <v>98.981842</v>
      </c>
      <c r="B105">
        <v>180</v>
      </c>
      <c r="C105">
        <v>0</v>
      </c>
      <c r="D105">
        <v>3.2709999999999999</v>
      </c>
      <c r="E105">
        <v>82.899547999999996</v>
      </c>
      <c r="F105">
        <v>99.751328999999998</v>
      </c>
      <c r="G105">
        <v>79.997693999999996</v>
      </c>
      <c r="H105">
        <v>-16.851780999999999</v>
      </c>
      <c r="I105">
        <v>-100</v>
      </c>
      <c r="J105">
        <v>180</v>
      </c>
      <c r="K105">
        <v>100.64700000000001</v>
      </c>
      <c r="L105">
        <v>1.4997E-2</v>
      </c>
      <c r="M105">
        <f>(F105*CalPhotonTurnigy!$AE$30*CalPhotonTurnigy!$AF$36+CalPhotonTurnigy!$AE$36)/CalPhotonTurnigy!$AE$30</f>
        <v>112.80618136210947</v>
      </c>
    </row>
    <row r="106" spans="1:13" x14ac:dyDescent="0.3">
      <c r="A106">
        <v>98.996848</v>
      </c>
      <c r="B106">
        <v>180</v>
      </c>
      <c r="C106">
        <v>0</v>
      </c>
      <c r="D106">
        <v>3.2690000000000001</v>
      </c>
      <c r="E106">
        <v>82.898388999999995</v>
      </c>
      <c r="F106">
        <v>99.751328999999998</v>
      </c>
      <c r="G106">
        <v>79.997693999999996</v>
      </c>
      <c r="H106">
        <v>-16.85294</v>
      </c>
      <c r="I106">
        <v>-100</v>
      </c>
      <c r="J106">
        <v>180</v>
      </c>
      <c r="K106">
        <v>100.64700000000001</v>
      </c>
      <c r="L106">
        <v>1.5006E-2</v>
      </c>
      <c r="M106">
        <f>(F106*CalPhotonTurnigy!$AE$30*CalPhotonTurnigy!$AF$36+CalPhotonTurnigy!$AE$36)/CalPhotonTurnigy!$AE$30</f>
        <v>112.80618136210947</v>
      </c>
    </row>
    <row r="107" spans="1:13" x14ac:dyDescent="0.3">
      <c r="A107">
        <v>99.011850999999993</v>
      </c>
      <c r="B107">
        <v>180</v>
      </c>
      <c r="C107">
        <v>0</v>
      </c>
      <c r="D107">
        <v>3.2709999999999999</v>
      </c>
      <c r="E107">
        <v>82.899471000000005</v>
      </c>
      <c r="F107">
        <v>99.751328999999998</v>
      </c>
      <c r="G107">
        <v>79.997693999999996</v>
      </c>
      <c r="H107">
        <v>-16.851858</v>
      </c>
      <c r="I107">
        <v>-100</v>
      </c>
      <c r="J107">
        <v>180</v>
      </c>
      <c r="K107">
        <v>100.64700000000001</v>
      </c>
      <c r="L107">
        <v>1.5003000000000001E-2</v>
      </c>
      <c r="M107">
        <f>(F107*CalPhotonTurnigy!$AE$30*CalPhotonTurnigy!$AF$36+CalPhotonTurnigy!$AE$36)/CalPhotonTurnigy!$AE$30</f>
        <v>112.80618136210947</v>
      </c>
    </row>
    <row r="108" spans="1:13" x14ac:dyDescent="0.3">
      <c r="A108">
        <v>99.026863000000006</v>
      </c>
      <c r="B108">
        <v>180</v>
      </c>
      <c r="C108">
        <v>0</v>
      </c>
      <c r="D108">
        <v>3.2719999999999998</v>
      </c>
      <c r="E108">
        <v>82.901442000000003</v>
      </c>
      <c r="F108">
        <v>99.751328999999998</v>
      </c>
      <c r="G108">
        <v>79.997693999999996</v>
      </c>
      <c r="H108">
        <v>-16.849886999999999</v>
      </c>
      <c r="I108">
        <v>-100</v>
      </c>
      <c r="J108">
        <v>180</v>
      </c>
      <c r="K108">
        <v>100.64700000000001</v>
      </c>
      <c r="L108">
        <v>1.5011999999999999E-2</v>
      </c>
      <c r="M108">
        <f>(F108*CalPhotonTurnigy!$AE$30*CalPhotonTurnigy!$AF$36+CalPhotonTurnigy!$AE$36)/CalPhotonTurnigy!$AE$30</f>
        <v>112.80618136210947</v>
      </c>
    </row>
    <row r="109" spans="1:13" x14ac:dyDescent="0.3">
      <c r="A109">
        <v>99.04186</v>
      </c>
      <c r="B109">
        <v>180</v>
      </c>
      <c r="C109">
        <v>0</v>
      </c>
      <c r="D109">
        <v>3.2690000000000001</v>
      </c>
      <c r="E109">
        <v>82.900019</v>
      </c>
      <c r="F109">
        <v>99.751328999999998</v>
      </c>
      <c r="G109">
        <v>79.997693999999996</v>
      </c>
      <c r="H109">
        <v>-16.851310000000002</v>
      </c>
      <c r="I109">
        <v>-100</v>
      </c>
      <c r="J109">
        <v>180</v>
      </c>
      <c r="K109">
        <v>100.64700000000001</v>
      </c>
      <c r="L109">
        <v>1.4997E-2</v>
      </c>
      <c r="M109">
        <f>(F109*CalPhotonTurnigy!$AE$30*CalPhotonTurnigy!$AF$36+CalPhotonTurnigy!$AE$36)/CalPhotonTurnigy!$AE$30</f>
        <v>112.80618136210947</v>
      </c>
    </row>
    <row r="110" spans="1:13" x14ac:dyDescent="0.3">
      <c r="A110">
        <v>99.05686</v>
      </c>
      <c r="B110">
        <v>180</v>
      </c>
      <c r="C110">
        <v>0</v>
      </c>
      <c r="D110">
        <v>3.2690000000000001</v>
      </c>
      <c r="E110">
        <v>82.898793999999995</v>
      </c>
      <c r="F110">
        <v>99.751328999999998</v>
      </c>
      <c r="G110">
        <v>79.997693999999996</v>
      </c>
      <c r="H110">
        <v>-16.852535</v>
      </c>
      <c r="I110">
        <v>-100</v>
      </c>
      <c r="J110">
        <v>180</v>
      </c>
      <c r="K110">
        <v>100.64700000000001</v>
      </c>
      <c r="L110">
        <v>1.4999999999999999E-2</v>
      </c>
      <c r="M110">
        <f>(F110*CalPhotonTurnigy!$AE$30*CalPhotonTurnigy!$AF$36+CalPhotonTurnigy!$AE$36)/CalPhotonTurnigy!$AE$30</f>
        <v>112.80618136210947</v>
      </c>
    </row>
    <row r="111" spans="1:13" x14ac:dyDescent="0.3">
      <c r="A111">
        <v>99.071859000000003</v>
      </c>
      <c r="B111">
        <v>180</v>
      </c>
      <c r="C111">
        <v>0</v>
      </c>
      <c r="D111">
        <v>3.2690000000000001</v>
      </c>
      <c r="E111">
        <v>82.897740999999996</v>
      </c>
      <c r="F111">
        <v>99.751328999999998</v>
      </c>
      <c r="G111">
        <v>79.997693999999996</v>
      </c>
      <c r="H111">
        <v>-16.853588999999999</v>
      </c>
      <c r="I111">
        <v>-100</v>
      </c>
      <c r="J111">
        <v>180</v>
      </c>
      <c r="K111">
        <v>100.64700000000001</v>
      </c>
      <c r="L111">
        <v>1.4999E-2</v>
      </c>
      <c r="M111">
        <f>(F111*CalPhotonTurnigy!$AE$30*CalPhotonTurnigy!$AF$36+CalPhotonTurnigy!$AE$36)/CalPhotonTurnigy!$AE$30</f>
        <v>112.80618136210947</v>
      </c>
    </row>
    <row r="112" spans="1:13" x14ac:dyDescent="0.3">
      <c r="A112">
        <v>99.086871000000002</v>
      </c>
      <c r="B112">
        <v>180</v>
      </c>
      <c r="C112">
        <v>0</v>
      </c>
      <c r="D112">
        <v>3.2719999999999998</v>
      </c>
      <c r="E112">
        <v>82.899952999999996</v>
      </c>
      <c r="F112">
        <v>99.751328999999998</v>
      </c>
      <c r="G112">
        <v>79.997693999999996</v>
      </c>
      <c r="H112">
        <v>-16.851375999999998</v>
      </c>
      <c r="I112">
        <v>-100</v>
      </c>
      <c r="J112">
        <v>180</v>
      </c>
      <c r="K112">
        <v>100.64700000000001</v>
      </c>
      <c r="L112">
        <v>1.5011999999999999E-2</v>
      </c>
      <c r="M112">
        <f>(F112*CalPhotonTurnigy!$AE$30*CalPhotonTurnigy!$AF$36+CalPhotonTurnigy!$AE$36)/CalPhotonTurnigy!$AE$30</f>
        <v>112.80618136210947</v>
      </c>
    </row>
    <row r="113" spans="1:13" x14ac:dyDescent="0.3">
      <c r="A113">
        <v>99.101870000000005</v>
      </c>
      <c r="B113">
        <v>180</v>
      </c>
      <c r="C113">
        <v>0</v>
      </c>
      <c r="D113">
        <v>3.2709999999999999</v>
      </c>
      <c r="E113">
        <v>82.900817000000004</v>
      </c>
      <c r="F113">
        <v>99.751328999999998</v>
      </c>
      <c r="G113">
        <v>79.997693999999996</v>
      </c>
      <c r="H113">
        <v>-16.850511999999998</v>
      </c>
      <c r="I113">
        <v>-100</v>
      </c>
      <c r="J113">
        <v>180</v>
      </c>
      <c r="K113">
        <v>100.64700000000001</v>
      </c>
      <c r="L113">
        <v>1.4999E-2</v>
      </c>
      <c r="M113">
        <f>(F113*CalPhotonTurnigy!$AE$30*CalPhotonTurnigy!$AF$36+CalPhotonTurnigy!$AE$36)/CalPhotonTurnigy!$AE$30</f>
        <v>112.80618136210947</v>
      </c>
    </row>
    <row r="114" spans="1:13" x14ac:dyDescent="0.3">
      <c r="A114">
        <v>99.116866999999999</v>
      </c>
      <c r="B114">
        <v>180</v>
      </c>
      <c r="C114">
        <v>0</v>
      </c>
      <c r="D114">
        <v>3.27</v>
      </c>
      <c r="E114">
        <v>82.900520999999998</v>
      </c>
      <c r="F114">
        <v>99.751328999999998</v>
      </c>
      <c r="G114">
        <v>79.997693999999996</v>
      </c>
      <c r="H114">
        <v>-16.850809000000002</v>
      </c>
      <c r="I114">
        <v>-100</v>
      </c>
      <c r="J114">
        <v>180</v>
      </c>
      <c r="K114">
        <v>100.64700000000001</v>
      </c>
      <c r="L114">
        <v>1.4997E-2</v>
      </c>
      <c r="M114">
        <f>(F114*CalPhotonTurnigy!$AE$30*CalPhotonTurnigy!$AF$36+CalPhotonTurnigy!$AE$36)/CalPhotonTurnigy!$AE$30</f>
        <v>112.80618136210947</v>
      </c>
    </row>
    <row r="115" spans="1:13" x14ac:dyDescent="0.3">
      <c r="A115">
        <v>99.131863999999993</v>
      </c>
      <c r="B115">
        <v>180</v>
      </c>
      <c r="C115">
        <v>0</v>
      </c>
      <c r="D115">
        <v>3.27</v>
      </c>
      <c r="E115">
        <v>82.900266000000002</v>
      </c>
      <c r="F115">
        <v>99.751328999999998</v>
      </c>
      <c r="G115">
        <v>79.997693999999996</v>
      </c>
      <c r="H115">
        <v>-16.851064000000001</v>
      </c>
      <c r="I115">
        <v>-100</v>
      </c>
      <c r="J115">
        <v>180</v>
      </c>
      <c r="K115">
        <v>100.64700000000001</v>
      </c>
      <c r="L115">
        <v>1.4997E-2</v>
      </c>
      <c r="M115">
        <f>(F115*CalPhotonTurnigy!$AE$30*CalPhotonTurnigy!$AF$36+CalPhotonTurnigy!$AE$36)/CalPhotonTurnigy!$AE$30</f>
        <v>112.80618136210947</v>
      </c>
    </row>
    <row r="116" spans="1:13" x14ac:dyDescent="0.3">
      <c r="A116">
        <v>99.146860000000004</v>
      </c>
      <c r="B116">
        <v>180</v>
      </c>
      <c r="C116">
        <v>0</v>
      </c>
      <c r="D116">
        <v>3.2690000000000001</v>
      </c>
      <c r="E116">
        <v>82.899006999999997</v>
      </c>
      <c r="F116">
        <v>99.751328999999998</v>
      </c>
      <c r="G116">
        <v>79.997693999999996</v>
      </c>
      <c r="H116">
        <v>-16.852322999999998</v>
      </c>
      <c r="I116">
        <v>-100</v>
      </c>
      <c r="J116">
        <v>180</v>
      </c>
      <c r="K116">
        <v>100.64700000000001</v>
      </c>
      <c r="L116">
        <v>1.4996000000000001E-2</v>
      </c>
      <c r="M116">
        <f>(F116*CalPhotonTurnigy!$AE$30*CalPhotonTurnigy!$AF$36+CalPhotonTurnigy!$AE$36)/CalPhotonTurnigy!$AE$30</f>
        <v>112.80618136210947</v>
      </c>
    </row>
    <row r="117" spans="1:13" x14ac:dyDescent="0.3">
      <c r="A117">
        <v>99.161866000000003</v>
      </c>
      <c r="B117">
        <v>180</v>
      </c>
      <c r="C117">
        <v>0</v>
      </c>
      <c r="D117">
        <v>3.2719999999999998</v>
      </c>
      <c r="E117">
        <v>82.901042000000004</v>
      </c>
      <c r="F117">
        <v>99.751328999999998</v>
      </c>
      <c r="G117">
        <v>79.997693999999996</v>
      </c>
      <c r="H117">
        <v>-16.850287000000002</v>
      </c>
      <c r="I117">
        <v>-100</v>
      </c>
      <c r="J117">
        <v>180</v>
      </c>
      <c r="K117">
        <v>100.64700000000001</v>
      </c>
      <c r="L117">
        <v>1.5006E-2</v>
      </c>
      <c r="M117">
        <f>(F117*CalPhotonTurnigy!$AE$30*CalPhotonTurnigy!$AF$36+CalPhotonTurnigy!$AE$36)/CalPhotonTurnigy!$AE$30</f>
        <v>112.80618136210947</v>
      </c>
    </row>
    <row r="118" spans="1:13" x14ac:dyDescent="0.3">
      <c r="A118">
        <v>99.176865000000006</v>
      </c>
      <c r="B118">
        <v>180</v>
      </c>
      <c r="C118">
        <v>0</v>
      </c>
      <c r="D118">
        <v>3.27</v>
      </c>
      <c r="E118">
        <v>82.900715000000005</v>
      </c>
      <c r="F118">
        <v>99.751328999999998</v>
      </c>
      <c r="G118">
        <v>79.997693999999996</v>
      </c>
      <c r="H118">
        <v>-16.850615000000001</v>
      </c>
      <c r="I118">
        <v>-100</v>
      </c>
      <c r="J118">
        <v>180</v>
      </c>
      <c r="K118">
        <v>100.64700000000001</v>
      </c>
      <c r="L118">
        <v>1.4999E-2</v>
      </c>
      <c r="M118">
        <f>(F118*CalPhotonTurnigy!$AE$30*CalPhotonTurnigy!$AF$36+CalPhotonTurnigy!$AE$36)/CalPhotonTurnigy!$AE$30</f>
        <v>112.80618136210947</v>
      </c>
    </row>
    <row r="119" spans="1:13" x14ac:dyDescent="0.3">
      <c r="A119">
        <v>99.191872000000004</v>
      </c>
      <c r="B119">
        <v>180</v>
      </c>
      <c r="C119">
        <v>0</v>
      </c>
      <c r="D119">
        <v>3.27</v>
      </c>
      <c r="E119">
        <v>82.900433000000007</v>
      </c>
      <c r="F119">
        <v>99.751328999999998</v>
      </c>
      <c r="G119">
        <v>79.997693999999996</v>
      </c>
      <c r="H119">
        <v>-16.850897</v>
      </c>
      <c r="I119">
        <v>-100</v>
      </c>
      <c r="J119">
        <v>180</v>
      </c>
      <c r="K119">
        <v>100.64700000000001</v>
      </c>
      <c r="L119">
        <v>1.5007E-2</v>
      </c>
      <c r="M119">
        <f>(F119*CalPhotonTurnigy!$AE$30*CalPhotonTurnigy!$AF$36+CalPhotonTurnigy!$AE$36)/CalPhotonTurnigy!$AE$30</f>
        <v>112.80618136210947</v>
      </c>
    </row>
    <row r="120" spans="1:13" x14ac:dyDescent="0.3">
      <c r="A120">
        <v>99.206875999999994</v>
      </c>
      <c r="B120">
        <v>180</v>
      </c>
      <c r="C120">
        <v>0</v>
      </c>
      <c r="D120">
        <v>3.2719999999999998</v>
      </c>
      <c r="E120">
        <v>82.902269000000004</v>
      </c>
      <c r="F120">
        <v>99.751328999999998</v>
      </c>
      <c r="G120">
        <v>79.997693999999996</v>
      </c>
      <c r="H120">
        <v>-16.849060000000001</v>
      </c>
      <c r="I120">
        <v>-100</v>
      </c>
      <c r="J120">
        <v>180</v>
      </c>
      <c r="K120">
        <v>100.64700000000001</v>
      </c>
      <c r="L120">
        <v>1.5004E-2</v>
      </c>
      <c r="M120">
        <f>(F120*CalPhotonTurnigy!$AE$30*CalPhotonTurnigy!$AF$36+CalPhotonTurnigy!$AE$36)/CalPhotonTurnigy!$AE$30</f>
        <v>112.80618136210947</v>
      </c>
    </row>
    <row r="121" spans="1:13" x14ac:dyDescent="0.3">
      <c r="A121">
        <v>99.221877000000006</v>
      </c>
      <c r="B121">
        <v>180</v>
      </c>
      <c r="C121">
        <v>0</v>
      </c>
      <c r="D121">
        <v>3.27</v>
      </c>
      <c r="E121">
        <v>82.901769999999999</v>
      </c>
      <c r="F121">
        <v>99.751328999999998</v>
      </c>
      <c r="G121">
        <v>79.997693999999996</v>
      </c>
      <c r="H121">
        <v>-16.849558999999999</v>
      </c>
      <c r="I121">
        <v>-100</v>
      </c>
      <c r="J121">
        <v>180</v>
      </c>
      <c r="K121">
        <v>100.64700000000001</v>
      </c>
      <c r="L121">
        <v>1.5001E-2</v>
      </c>
      <c r="M121">
        <f>(F121*CalPhotonTurnigy!$AE$30*CalPhotonTurnigy!$AF$36+CalPhotonTurnigy!$AE$36)/CalPhotonTurnigy!$AE$30</f>
        <v>112.80618136210947</v>
      </c>
    </row>
    <row r="122" spans="1:13" x14ac:dyDescent="0.3">
      <c r="A122">
        <v>99.236875999999995</v>
      </c>
      <c r="B122">
        <v>180</v>
      </c>
      <c r="C122">
        <v>0</v>
      </c>
      <c r="D122">
        <v>3.2719999999999998</v>
      </c>
      <c r="E122">
        <v>82.903419999999997</v>
      </c>
      <c r="F122">
        <v>99.751328999999998</v>
      </c>
      <c r="G122">
        <v>79.997693999999996</v>
      </c>
      <c r="H122">
        <v>-16.847909000000001</v>
      </c>
      <c r="I122">
        <v>-100</v>
      </c>
      <c r="J122">
        <v>180</v>
      </c>
      <c r="K122">
        <v>100.64700000000001</v>
      </c>
      <c r="L122">
        <v>1.4999E-2</v>
      </c>
      <c r="M122">
        <f>(F122*CalPhotonTurnigy!$AE$30*CalPhotonTurnigy!$AF$36+CalPhotonTurnigy!$AE$36)/CalPhotonTurnigy!$AE$30</f>
        <v>112.80618136210947</v>
      </c>
    </row>
    <row r="123" spans="1:13" x14ac:dyDescent="0.3">
      <c r="A123">
        <v>99.251876999999993</v>
      </c>
      <c r="B123">
        <v>180</v>
      </c>
      <c r="C123">
        <v>0</v>
      </c>
      <c r="D123">
        <v>3.27</v>
      </c>
      <c r="E123">
        <v>82.902760999999998</v>
      </c>
      <c r="F123">
        <v>99.751328999999998</v>
      </c>
      <c r="G123">
        <v>79.997693999999996</v>
      </c>
      <c r="H123">
        <v>-16.848568</v>
      </c>
      <c r="I123">
        <v>-100</v>
      </c>
      <c r="J123">
        <v>180</v>
      </c>
      <c r="K123">
        <v>100.64700000000001</v>
      </c>
      <c r="L123">
        <v>1.5001E-2</v>
      </c>
      <c r="M123">
        <f>(F123*CalPhotonTurnigy!$AE$30*CalPhotonTurnigy!$AF$36+CalPhotonTurnigy!$AE$36)/CalPhotonTurnigy!$AE$30</f>
        <v>112.80618136210947</v>
      </c>
    </row>
    <row r="124" spans="1:13" x14ac:dyDescent="0.3">
      <c r="A124">
        <v>99.266886</v>
      </c>
      <c r="B124">
        <v>180</v>
      </c>
      <c r="C124">
        <v>0</v>
      </c>
      <c r="D124">
        <v>3.27</v>
      </c>
      <c r="E124">
        <v>82.902192999999997</v>
      </c>
      <c r="F124">
        <v>99.751328999999998</v>
      </c>
      <c r="G124">
        <v>79.997693999999996</v>
      </c>
      <c r="H124">
        <v>-16.849136000000001</v>
      </c>
      <c r="I124">
        <v>-100</v>
      </c>
      <c r="J124">
        <v>180</v>
      </c>
      <c r="K124">
        <v>100.64700000000001</v>
      </c>
      <c r="L124">
        <v>1.5009E-2</v>
      </c>
      <c r="M124">
        <f>(F124*CalPhotonTurnigy!$AE$30*CalPhotonTurnigy!$AF$36+CalPhotonTurnigy!$AE$36)/CalPhotonTurnigy!$AE$30</f>
        <v>112.80618136210947</v>
      </c>
    </row>
    <row r="125" spans="1:13" x14ac:dyDescent="0.3">
      <c r="A125">
        <v>99.281884000000005</v>
      </c>
      <c r="B125">
        <v>180</v>
      </c>
      <c r="C125">
        <v>0</v>
      </c>
      <c r="D125">
        <v>3.2709999999999999</v>
      </c>
      <c r="E125">
        <v>82.902744999999996</v>
      </c>
      <c r="F125">
        <v>99.751328999999998</v>
      </c>
      <c r="G125">
        <v>79.997693999999996</v>
      </c>
      <c r="H125">
        <v>-16.848585</v>
      </c>
      <c r="I125">
        <v>-100</v>
      </c>
      <c r="J125">
        <v>180</v>
      </c>
      <c r="K125">
        <v>100.64700000000001</v>
      </c>
      <c r="L125">
        <v>1.4997999999999999E-2</v>
      </c>
      <c r="M125">
        <f>(F125*CalPhotonTurnigy!$AE$30*CalPhotonTurnigy!$AF$36+CalPhotonTurnigy!$AE$36)/CalPhotonTurnigy!$AE$30</f>
        <v>112.80618136210947</v>
      </c>
    </row>
    <row r="126" spans="1:13" x14ac:dyDescent="0.3">
      <c r="A126">
        <v>99.296881999999997</v>
      </c>
      <c r="B126">
        <v>180</v>
      </c>
      <c r="C126">
        <v>0</v>
      </c>
      <c r="D126">
        <v>3.2690000000000001</v>
      </c>
      <c r="E126">
        <v>82.900099999999995</v>
      </c>
      <c r="F126">
        <v>99.751328999999998</v>
      </c>
      <c r="G126">
        <v>79.997693999999996</v>
      </c>
      <c r="H126">
        <v>-16.851229</v>
      </c>
      <c r="I126">
        <v>-100</v>
      </c>
      <c r="J126">
        <v>180</v>
      </c>
      <c r="K126">
        <v>100.64700000000001</v>
      </c>
      <c r="L126">
        <v>1.4997999999999999E-2</v>
      </c>
      <c r="M126">
        <f>(F126*CalPhotonTurnigy!$AE$30*CalPhotonTurnigy!$AF$36+CalPhotonTurnigy!$AE$36)/CalPhotonTurnigy!$AE$30</f>
        <v>112.80618136210947</v>
      </c>
    </row>
    <row r="127" spans="1:13" x14ac:dyDescent="0.3">
      <c r="A127">
        <v>99.311885000000004</v>
      </c>
      <c r="B127">
        <v>180</v>
      </c>
      <c r="C127">
        <v>0</v>
      </c>
      <c r="D127">
        <v>3.2719999999999998</v>
      </c>
      <c r="E127">
        <v>82.901983000000001</v>
      </c>
      <c r="F127">
        <v>99.751328999999998</v>
      </c>
      <c r="G127">
        <v>79.997693999999996</v>
      </c>
      <c r="H127">
        <v>-16.849346000000001</v>
      </c>
      <c r="I127">
        <v>-100</v>
      </c>
      <c r="J127">
        <v>180</v>
      </c>
      <c r="K127">
        <v>100.64700000000001</v>
      </c>
      <c r="L127">
        <v>1.5003000000000001E-2</v>
      </c>
      <c r="M127">
        <f>(F127*CalPhotonTurnigy!$AE$30*CalPhotonTurnigy!$AF$36+CalPhotonTurnigy!$AE$36)/CalPhotonTurnigy!$AE$30</f>
        <v>112.80618136210947</v>
      </c>
    </row>
    <row r="128" spans="1:13" x14ac:dyDescent="0.3">
      <c r="A128">
        <v>99.326886000000002</v>
      </c>
      <c r="B128">
        <v>180</v>
      </c>
      <c r="C128">
        <v>0</v>
      </c>
      <c r="D128">
        <v>3.2709999999999999</v>
      </c>
      <c r="E128">
        <v>82.902563999999998</v>
      </c>
      <c r="F128">
        <v>99.751328999999998</v>
      </c>
      <c r="G128">
        <v>79.997693999999996</v>
      </c>
      <c r="H128">
        <v>-16.848765</v>
      </c>
      <c r="I128">
        <v>-100</v>
      </c>
      <c r="J128">
        <v>180</v>
      </c>
      <c r="K128">
        <v>100.64700000000001</v>
      </c>
      <c r="L128">
        <v>1.5001E-2</v>
      </c>
      <c r="M128">
        <f>(F128*CalPhotonTurnigy!$AE$30*CalPhotonTurnigy!$AF$36+CalPhotonTurnigy!$AE$36)/CalPhotonTurnigy!$AE$30</f>
        <v>112.80618136210947</v>
      </c>
    </row>
    <row r="129" spans="1:13" x14ac:dyDescent="0.3">
      <c r="A129">
        <v>99.341894999999994</v>
      </c>
      <c r="B129">
        <v>180</v>
      </c>
      <c r="C129">
        <v>0</v>
      </c>
      <c r="D129">
        <v>3.2690000000000001</v>
      </c>
      <c r="E129">
        <v>82.900983999999994</v>
      </c>
      <c r="F129">
        <v>99.751328999999998</v>
      </c>
      <c r="G129">
        <v>79.997693999999996</v>
      </c>
      <c r="H129">
        <v>-16.850345000000001</v>
      </c>
      <c r="I129">
        <v>-100</v>
      </c>
      <c r="J129">
        <v>180</v>
      </c>
      <c r="K129">
        <v>100.64700000000001</v>
      </c>
      <c r="L129">
        <v>1.5009E-2</v>
      </c>
      <c r="M129">
        <f>(F129*CalPhotonTurnigy!$AE$30*CalPhotonTurnigy!$AF$36+CalPhotonTurnigy!$AE$36)/CalPhotonTurnigy!$AE$30</f>
        <v>112.80618136210947</v>
      </c>
    </row>
    <row r="130" spans="1:13" x14ac:dyDescent="0.3">
      <c r="A130">
        <v>99.356894999999994</v>
      </c>
      <c r="B130">
        <v>180</v>
      </c>
      <c r="C130">
        <v>0</v>
      </c>
      <c r="D130">
        <v>3.2709999999999999</v>
      </c>
      <c r="E130">
        <v>82.901703999999995</v>
      </c>
      <c r="F130">
        <v>99.751328999999998</v>
      </c>
      <c r="G130">
        <v>79.997693999999996</v>
      </c>
      <c r="H130">
        <v>-16.849625</v>
      </c>
      <c r="I130">
        <v>-100</v>
      </c>
      <c r="J130">
        <v>180</v>
      </c>
      <c r="K130">
        <v>100.64700000000001</v>
      </c>
      <c r="L130">
        <v>1.4999999999999999E-2</v>
      </c>
      <c r="M130">
        <f>(F130*CalPhotonTurnigy!$AE$30*CalPhotonTurnigy!$AF$36+CalPhotonTurnigy!$AE$36)/CalPhotonTurnigy!$AE$30</f>
        <v>112.80618136210947</v>
      </c>
    </row>
    <row r="131" spans="1:13" x14ac:dyDescent="0.3">
      <c r="A131">
        <v>99.371904999999998</v>
      </c>
      <c r="B131">
        <v>180</v>
      </c>
      <c r="C131">
        <v>0</v>
      </c>
      <c r="D131">
        <v>3.2709999999999999</v>
      </c>
      <c r="E131">
        <v>82.902323999999993</v>
      </c>
      <c r="F131">
        <v>99.751328999999998</v>
      </c>
      <c r="G131">
        <v>79.997693999999996</v>
      </c>
      <c r="H131">
        <v>-16.849004999999998</v>
      </c>
      <c r="I131">
        <v>-100</v>
      </c>
      <c r="J131">
        <v>180</v>
      </c>
      <c r="K131">
        <v>100.64700000000001</v>
      </c>
      <c r="L131">
        <v>1.5010000000000001E-2</v>
      </c>
      <c r="M131">
        <f>(F131*CalPhotonTurnigy!$AE$30*CalPhotonTurnigy!$AF$36+CalPhotonTurnigy!$AE$36)/CalPhotonTurnigy!$AE$30</f>
        <v>112.80618136210947</v>
      </c>
    </row>
    <row r="132" spans="1:13" x14ac:dyDescent="0.3">
      <c r="A132">
        <v>99.386904000000001</v>
      </c>
      <c r="B132">
        <v>180</v>
      </c>
      <c r="C132">
        <v>0</v>
      </c>
      <c r="D132">
        <v>3.27</v>
      </c>
      <c r="E132">
        <v>82.901816999999994</v>
      </c>
      <c r="F132">
        <v>99.751328999999998</v>
      </c>
      <c r="G132">
        <v>79.997693999999996</v>
      </c>
      <c r="H132">
        <v>-16.849512000000001</v>
      </c>
      <c r="I132">
        <v>-100</v>
      </c>
      <c r="J132">
        <v>180</v>
      </c>
      <c r="K132">
        <v>100.64700000000001</v>
      </c>
      <c r="L132">
        <v>1.4999E-2</v>
      </c>
      <c r="M132">
        <f>(F132*CalPhotonTurnigy!$AE$30*CalPhotonTurnigy!$AF$36+CalPhotonTurnigy!$AE$36)/CalPhotonTurnigy!$AE$30</f>
        <v>112.80618136210947</v>
      </c>
    </row>
    <row r="133" spans="1:13" x14ac:dyDescent="0.3">
      <c r="A133">
        <v>99.401911999999996</v>
      </c>
      <c r="B133">
        <v>180</v>
      </c>
      <c r="C133">
        <v>0</v>
      </c>
      <c r="D133">
        <v>3.2690000000000001</v>
      </c>
      <c r="E133">
        <v>82.899302000000006</v>
      </c>
      <c r="F133">
        <v>99.751328999999998</v>
      </c>
      <c r="G133">
        <v>79.997693999999996</v>
      </c>
      <c r="H133">
        <v>-16.852027</v>
      </c>
      <c r="I133">
        <v>-100</v>
      </c>
      <c r="J133">
        <v>180</v>
      </c>
      <c r="K133">
        <v>100.64700000000001</v>
      </c>
      <c r="L133">
        <v>1.5008000000000001E-2</v>
      </c>
      <c r="M133">
        <f>(F133*CalPhotonTurnigy!$AE$30*CalPhotonTurnigy!$AF$36+CalPhotonTurnigy!$AE$36)/CalPhotonTurnigy!$AE$30</f>
        <v>112.80618136210947</v>
      </c>
    </row>
    <row r="134" spans="1:13" x14ac:dyDescent="0.3">
      <c r="A134">
        <v>99.416912999999994</v>
      </c>
      <c r="B134">
        <v>180</v>
      </c>
      <c r="C134">
        <v>0</v>
      </c>
      <c r="D134">
        <v>3.2690000000000001</v>
      </c>
      <c r="E134">
        <v>82.897137999999998</v>
      </c>
      <c r="F134">
        <v>99.751328999999998</v>
      </c>
      <c r="G134">
        <v>79.997693999999996</v>
      </c>
      <c r="H134">
        <v>-16.854192000000001</v>
      </c>
      <c r="I134">
        <v>-100</v>
      </c>
      <c r="J134">
        <v>180</v>
      </c>
      <c r="K134">
        <v>100.64700000000001</v>
      </c>
      <c r="L134">
        <v>1.5001E-2</v>
      </c>
      <c r="M134">
        <f>(F134*CalPhotonTurnigy!$AE$30*CalPhotonTurnigy!$AF$36+CalPhotonTurnigy!$AE$36)/CalPhotonTurnigy!$AE$30</f>
        <v>112.80618136210947</v>
      </c>
    </row>
    <row r="135" spans="1:13" x14ac:dyDescent="0.3">
      <c r="A135">
        <v>99.431911999999997</v>
      </c>
      <c r="B135">
        <v>180</v>
      </c>
      <c r="C135">
        <v>0</v>
      </c>
      <c r="D135">
        <v>3.2679999999999998</v>
      </c>
      <c r="E135">
        <v>82.894234999999995</v>
      </c>
      <c r="F135">
        <v>99.751328999999998</v>
      </c>
      <c r="G135">
        <v>79.997693999999996</v>
      </c>
      <c r="H135">
        <v>-16.857094</v>
      </c>
      <c r="I135">
        <v>-100</v>
      </c>
      <c r="J135">
        <v>180</v>
      </c>
      <c r="K135">
        <v>100.64700000000001</v>
      </c>
      <c r="L135">
        <v>1.4999E-2</v>
      </c>
      <c r="M135">
        <f>(F135*CalPhotonTurnigy!$AE$30*CalPhotonTurnigy!$AF$36+CalPhotonTurnigy!$AE$36)/CalPhotonTurnigy!$AE$30</f>
        <v>112.80618136210947</v>
      </c>
    </row>
    <row r="136" spans="1:13" x14ac:dyDescent="0.3">
      <c r="A136">
        <v>99.446923999999996</v>
      </c>
      <c r="B136">
        <v>180</v>
      </c>
      <c r="C136">
        <v>0</v>
      </c>
      <c r="D136">
        <v>3.2690000000000001</v>
      </c>
      <c r="E136">
        <v>82.893817999999996</v>
      </c>
      <c r="F136">
        <v>99.751328999999998</v>
      </c>
      <c r="G136">
        <v>79.997693999999996</v>
      </c>
      <c r="H136">
        <v>-16.857512</v>
      </c>
      <c r="I136">
        <v>-100</v>
      </c>
      <c r="J136">
        <v>180</v>
      </c>
      <c r="K136">
        <v>100.64700000000001</v>
      </c>
      <c r="L136">
        <v>1.5011999999999999E-2</v>
      </c>
      <c r="M136">
        <f>(F136*CalPhotonTurnigy!$AE$30*CalPhotonTurnigy!$AF$36+CalPhotonTurnigy!$AE$36)/CalPhotonTurnigy!$AE$30</f>
        <v>112.80618136210947</v>
      </c>
    </row>
    <row r="137" spans="1:13" x14ac:dyDescent="0.3">
      <c r="A137">
        <v>99.461933999999999</v>
      </c>
      <c r="B137">
        <v>180</v>
      </c>
      <c r="C137">
        <v>0</v>
      </c>
      <c r="D137">
        <v>3.2690000000000001</v>
      </c>
      <c r="E137">
        <v>82.893457999999995</v>
      </c>
      <c r="F137">
        <v>99.751328999999998</v>
      </c>
      <c r="G137">
        <v>79.997693999999996</v>
      </c>
      <c r="H137">
        <v>-16.857870999999999</v>
      </c>
      <c r="I137">
        <v>-100</v>
      </c>
      <c r="J137">
        <v>180</v>
      </c>
      <c r="K137">
        <v>100.64700000000001</v>
      </c>
      <c r="L137">
        <v>1.5010000000000001E-2</v>
      </c>
      <c r="M137">
        <f>(F137*CalPhotonTurnigy!$AE$30*CalPhotonTurnigy!$AF$36+CalPhotonTurnigy!$AE$36)/CalPhotonTurnigy!$AE$30</f>
        <v>112.80618136210947</v>
      </c>
    </row>
    <row r="138" spans="1:13" x14ac:dyDescent="0.3">
      <c r="A138">
        <v>99.476945000000001</v>
      </c>
      <c r="B138">
        <v>180</v>
      </c>
      <c r="C138">
        <v>0</v>
      </c>
      <c r="D138">
        <v>3.2679999999999998</v>
      </c>
      <c r="E138">
        <v>82.891069000000002</v>
      </c>
      <c r="F138">
        <v>99.751328999999998</v>
      </c>
      <c r="G138">
        <v>79.997693999999996</v>
      </c>
      <c r="H138">
        <v>-16.86026</v>
      </c>
      <c r="I138">
        <v>-100</v>
      </c>
      <c r="J138">
        <v>180</v>
      </c>
      <c r="K138">
        <v>100.64700000000001</v>
      </c>
      <c r="L138">
        <v>1.5011E-2</v>
      </c>
      <c r="M138">
        <f>(F138*CalPhotonTurnigy!$AE$30*CalPhotonTurnigy!$AF$36+CalPhotonTurnigy!$AE$36)/CalPhotonTurnigy!$AE$30</f>
        <v>112.80618136210947</v>
      </c>
    </row>
    <row r="139" spans="1:13" x14ac:dyDescent="0.3">
      <c r="A139">
        <v>99.491950000000003</v>
      </c>
      <c r="B139">
        <v>180</v>
      </c>
      <c r="C139">
        <v>0</v>
      </c>
      <c r="D139">
        <v>3.2650000000000001</v>
      </c>
      <c r="E139">
        <v>82.884851999999995</v>
      </c>
      <c r="F139">
        <v>99.751328999999998</v>
      </c>
      <c r="G139">
        <v>79.997693999999996</v>
      </c>
      <c r="H139">
        <v>-16.866477</v>
      </c>
      <c r="I139">
        <v>-100</v>
      </c>
      <c r="J139">
        <v>180</v>
      </c>
      <c r="K139">
        <v>100.64700000000001</v>
      </c>
      <c r="L139">
        <v>1.5004999999999999E-2</v>
      </c>
      <c r="M139">
        <f>(F139*CalPhotonTurnigy!$AE$30*CalPhotonTurnigy!$AF$36+CalPhotonTurnigy!$AE$36)/CalPhotonTurnigy!$AE$30</f>
        <v>112.80618136210947</v>
      </c>
    </row>
    <row r="140" spans="1:13" x14ac:dyDescent="0.3">
      <c r="A140">
        <v>99.506961000000004</v>
      </c>
      <c r="B140">
        <v>180</v>
      </c>
      <c r="C140">
        <v>0</v>
      </c>
      <c r="D140">
        <v>3.2650000000000001</v>
      </c>
      <c r="E140">
        <v>82.880543000000003</v>
      </c>
      <c r="F140">
        <v>99.751328999999998</v>
      </c>
      <c r="G140">
        <v>79.997693999999996</v>
      </c>
      <c r="H140">
        <v>-16.870787</v>
      </c>
      <c r="I140">
        <v>-100</v>
      </c>
      <c r="J140">
        <v>180</v>
      </c>
      <c r="K140">
        <v>100.64700000000001</v>
      </c>
      <c r="L140">
        <v>1.5011E-2</v>
      </c>
      <c r="M140">
        <f>(F140*CalPhotonTurnigy!$AE$30*CalPhotonTurnigy!$AF$36+CalPhotonTurnigy!$AE$36)/CalPhotonTurnigy!$AE$30</f>
        <v>112.80618136210947</v>
      </c>
    </row>
    <row r="141" spans="1:13" x14ac:dyDescent="0.3">
      <c r="A141">
        <v>99.521966000000006</v>
      </c>
      <c r="B141">
        <v>180</v>
      </c>
      <c r="C141">
        <v>0</v>
      </c>
      <c r="D141">
        <v>3.2629999999999999</v>
      </c>
      <c r="E141">
        <v>82.873711999999998</v>
      </c>
      <c r="F141">
        <v>99.751328999999998</v>
      </c>
      <c r="G141">
        <v>79.997693999999996</v>
      </c>
      <c r="H141">
        <v>-16.877617000000001</v>
      </c>
      <c r="I141">
        <v>-100</v>
      </c>
      <c r="J141">
        <v>180</v>
      </c>
      <c r="K141">
        <v>100.64700000000001</v>
      </c>
      <c r="L141">
        <v>1.5004999999999999E-2</v>
      </c>
      <c r="M141">
        <f>(F141*CalPhotonTurnigy!$AE$30*CalPhotonTurnigy!$AF$36+CalPhotonTurnigy!$AE$36)/CalPhotonTurnigy!$AE$30</f>
        <v>112.80618136210947</v>
      </c>
    </row>
    <row r="142" spans="1:13" x14ac:dyDescent="0.3">
      <c r="A142">
        <v>99.536963999999998</v>
      </c>
      <c r="B142">
        <v>180</v>
      </c>
      <c r="C142">
        <v>0</v>
      </c>
      <c r="D142">
        <v>3.2629999999999999</v>
      </c>
      <c r="E142">
        <v>82.867833000000005</v>
      </c>
      <c r="F142">
        <v>99.751328999999998</v>
      </c>
      <c r="G142">
        <v>79.997693999999996</v>
      </c>
      <c r="H142">
        <v>-16.883496000000001</v>
      </c>
      <c r="I142">
        <v>-100</v>
      </c>
      <c r="J142">
        <v>180</v>
      </c>
      <c r="K142">
        <v>100.64700000000001</v>
      </c>
      <c r="L142">
        <v>1.4997999999999999E-2</v>
      </c>
      <c r="M142">
        <f>(F142*CalPhotonTurnigy!$AE$30*CalPhotonTurnigy!$AF$36+CalPhotonTurnigy!$AE$36)/CalPhotonTurnigy!$AE$30</f>
        <v>112.80618136210947</v>
      </c>
    </row>
    <row r="143" spans="1:13" x14ac:dyDescent="0.3">
      <c r="A143">
        <v>99.551973000000004</v>
      </c>
      <c r="B143">
        <v>180</v>
      </c>
      <c r="C143">
        <v>0</v>
      </c>
      <c r="D143">
        <v>3.2629999999999999</v>
      </c>
      <c r="E143">
        <v>82.862774000000002</v>
      </c>
      <c r="F143">
        <v>99.751328999999998</v>
      </c>
      <c r="G143">
        <v>79.997693999999996</v>
      </c>
      <c r="H143">
        <v>-16.888555</v>
      </c>
      <c r="I143">
        <v>-100</v>
      </c>
      <c r="J143">
        <v>180</v>
      </c>
      <c r="K143">
        <v>100.64700000000001</v>
      </c>
      <c r="L143">
        <v>1.5009E-2</v>
      </c>
      <c r="M143">
        <f>(F143*CalPhotonTurnigy!$AE$30*CalPhotonTurnigy!$AF$36+CalPhotonTurnigy!$AE$36)/CalPhotonTurnigy!$AE$30</f>
        <v>112.80618136210947</v>
      </c>
    </row>
    <row r="144" spans="1:13" x14ac:dyDescent="0.3">
      <c r="A144">
        <v>99.566985000000003</v>
      </c>
      <c r="B144">
        <v>180</v>
      </c>
      <c r="C144">
        <v>0</v>
      </c>
      <c r="D144">
        <v>3.2639999999999998</v>
      </c>
      <c r="E144">
        <v>82.859460999999996</v>
      </c>
      <c r="F144">
        <v>99.751328999999998</v>
      </c>
      <c r="G144">
        <v>79.997693999999996</v>
      </c>
      <c r="H144">
        <v>-16.891867999999999</v>
      </c>
      <c r="I144">
        <v>-100</v>
      </c>
      <c r="J144">
        <v>180</v>
      </c>
      <c r="K144">
        <v>100.64700000000001</v>
      </c>
      <c r="L144">
        <v>1.5011999999999999E-2</v>
      </c>
      <c r="M144">
        <f>(F144*CalPhotonTurnigy!$AE$30*CalPhotonTurnigy!$AF$36+CalPhotonTurnigy!$AE$36)/CalPhotonTurnigy!$AE$30</f>
        <v>112.80618136210947</v>
      </c>
    </row>
    <row r="145" spans="1:13" x14ac:dyDescent="0.3">
      <c r="A145">
        <v>99.581982999999994</v>
      </c>
      <c r="B145">
        <v>180</v>
      </c>
      <c r="C145">
        <v>0</v>
      </c>
      <c r="D145">
        <v>3.2650000000000001</v>
      </c>
      <c r="E145">
        <v>82.857651000000004</v>
      </c>
      <c r="F145">
        <v>99.751328999999998</v>
      </c>
      <c r="G145">
        <v>79.997693999999996</v>
      </c>
      <c r="H145">
        <v>-16.893678000000001</v>
      </c>
      <c r="I145">
        <v>-100</v>
      </c>
      <c r="J145">
        <v>180</v>
      </c>
      <c r="K145">
        <v>100.64700000000001</v>
      </c>
      <c r="L145">
        <v>1.4997999999999999E-2</v>
      </c>
      <c r="M145">
        <f>(F145*CalPhotonTurnigy!$AE$30*CalPhotonTurnigy!$AF$36+CalPhotonTurnigy!$AE$36)/CalPhotonTurnigy!$AE$30</f>
        <v>112.80618136210947</v>
      </c>
    </row>
    <row r="146" spans="1:13" x14ac:dyDescent="0.3">
      <c r="A146">
        <v>99.596988999999994</v>
      </c>
      <c r="B146">
        <v>180</v>
      </c>
      <c r="C146">
        <v>0</v>
      </c>
      <c r="D146">
        <v>3.2639999999999998</v>
      </c>
      <c r="E146">
        <v>82.855052999999998</v>
      </c>
      <c r="F146">
        <v>99.751328999999998</v>
      </c>
      <c r="G146">
        <v>79.997693999999996</v>
      </c>
      <c r="H146">
        <v>-16.896276</v>
      </c>
      <c r="I146">
        <v>-100</v>
      </c>
      <c r="J146">
        <v>180</v>
      </c>
      <c r="K146">
        <v>100.64700000000001</v>
      </c>
      <c r="L146">
        <v>1.5006E-2</v>
      </c>
      <c r="M146">
        <f>(F146*CalPhotonTurnigy!$AE$30*CalPhotonTurnigy!$AF$36+CalPhotonTurnigy!$AE$36)/CalPhotonTurnigy!$AE$30</f>
        <v>112.80618136210947</v>
      </c>
    </row>
    <row r="147" spans="1:13" x14ac:dyDescent="0.3">
      <c r="A147">
        <v>99.611991000000003</v>
      </c>
      <c r="B147">
        <v>180</v>
      </c>
      <c r="C147">
        <v>0</v>
      </c>
      <c r="D147">
        <v>3.262</v>
      </c>
      <c r="E147">
        <v>82.850734000000003</v>
      </c>
      <c r="F147">
        <v>99.751328999999998</v>
      </c>
      <c r="G147">
        <v>79.997693999999996</v>
      </c>
      <c r="H147">
        <v>-16.900594999999999</v>
      </c>
      <c r="I147">
        <v>-100</v>
      </c>
      <c r="J147">
        <v>180</v>
      </c>
      <c r="K147">
        <v>100.64700000000001</v>
      </c>
      <c r="L147">
        <v>1.5002E-2</v>
      </c>
      <c r="M147">
        <f>(F147*CalPhotonTurnigy!$AE$30*CalPhotonTurnigy!$AF$36+CalPhotonTurnigy!$AE$36)/CalPhotonTurnigy!$AE$30</f>
        <v>112.80618136210947</v>
      </c>
    </row>
    <row r="148" spans="1:13" x14ac:dyDescent="0.3">
      <c r="A148">
        <v>99.626992999999999</v>
      </c>
      <c r="B148">
        <v>180</v>
      </c>
      <c r="C148">
        <v>0</v>
      </c>
      <c r="D148">
        <v>3.262</v>
      </c>
      <c r="E148">
        <v>82.847016999999994</v>
      </c>
      <c r="F148">
        <v>99.751328999999998</v>
      </c>
      <c r="G148">
        <v>79.997693999999996</v>
      </c>
      <c r="H148">
        <v>-16.904312000000001</v>
      </c>
      <c r="I148">
        <v>-100</v>
      </c>
      <c r="J148">
        <v>180</v>
      </c>
      <c r="K148">
        <v>100.64700000000001</v>
      </c>
      <c r="L148">
        <v>1.5002E-2</v>
      </c>
      <c r="M148">
        <f>(F148*CalPhotonTurnigy!$AE$30*CalPhotonTurnigy!$AF$36+CalPhotonTurnigy!$AE$36)/CalPhotonTurnigy!$AE$30</f>
        <v>112.80618136210947</v>
      </c>
    </row>
    <row r="149" spans="1:13" x14ac:dyDescent="0.3">
      <c r="A149">
        <v>99.641991000000004</v>
      </c>
      <c r="B149">
        <v>180</v>
      </c>
      <c r="C149">
        <v>0</v>
      </c>
      <c r="D149">
        <v>3.2639999999999998</v>
      </c>
      <c r="E149">
        <v>82.845901999999995</v>
      </c>
      <c r="F149">
        <v>99.751328999999998</v>
      </c>
      <c r="G149">
        <v>79.997693999999996</v>
      </c>
      <c r="H149">
        <v>-16.905427</v>
      </c>
      <c r="I149">
        <v>-100</v>
      </c>
      <c r="J149">
        <v>180</v>
      </c>
      <c r="K149">
        <v>100.64700000000001</v>
      </c>
      <c r="L149">
        <v>1.4997999999999999E-2</v>
      </c>
      <c r="M149">
        <f>(F149*CalPhotonTurnigy!$AE$30*CalPhotonTurnigy!$AF$36+CalPhotonTurnigy!$AE$36)/CalPhotonTurnigy!$AE$30</f>
        <v>112.80618136210947</v>
      </c>
    </row>
    <row r="150" spans="1:13" x14ac:dyDescent="0.3">
      <c r="A150">
        <v>99.656997000000004</v>
      </c>
      <c r="B150">
        <v>180</v>
      </c>
      <c r="C150">
        <v>0</v>
      </c>
      <c r="D150">
        <v>3.262</v>
      </c>
      <c r="E150">
        <v>82.842859000000004</v>
      </c>
      <c r="F150">
        <v>99.751328999999998</v>
      </c>
      <c r="G150">
        <v>79.997693999999996</v>
      </c>
      <c r="H150">
        <v>-16.908470000000001</v>
      </c>
      <c r="I150">
        <v>-100</v>
      </c>
      <c r="J150">
        <v>180</v>
      </c>
      <c r="K150">
        <v>100.64700000000001</v>
      </c>
      <c r="L150">
        <v>1.5006E-2</v>
      </c>
      <c r="M150">
        <f>(F150*CalPhotonTurnigy!$AE$30*CalPhotonTurnigy!$AF$36+CalPhotonTurnigy!$AE$36)/CalPhotonTurnigy!$AE$30</f>
        <v>112.80618136210947</v>
      </c>
    </row>
    <row r="151" spans="1:13" x14ac:dyDescent="0.3">
      <c r="A151">
        <v>99.672009000000003</v>
      </c>
      <c r="B151">
        <v>180</v>
      </c>
      <c r="C151">
        <v>0</v>
      </c>
      <c r="D151">
        <v>3.2629999999999999</v>
      </c>
      <c r="E151">
        <v>82.841282000000007</v>
      </c>
      <c r="F151">
        <v>99.751328999999998</v>
      </c>
      <c r="G151">
        <v>79.997693999999996</v>
      </c>
      <c r="H151">
        <v>-16.910046999999999</v>
      </c>
      <c r="I151">
        <v>-100</v>
      </c>
      <c r="J151">
        <v>180</v>
      </c>
      <c r="K151">
        <v>100.64700000000001</v>
      </c>
      <c r="L151">
        <v>1.5011999999999999E-2</v>
      </c>
      <c r="M151">
        <f>(F151*CalPhotonTurnigy!$AE$30*CalPhotonTurnigy!$AF$36+CalPhotonTurnigy!$AE$36)/CalPhotonTurnigy!$AE$30</f>
        <v>112.80618136210947</v>
      </c>
    </row>
    <row r="152" spans="1:13" x14ac:dyDescent="0.3">
      <c r="A152">
        <v>99.687016</v>
      </c>
      <c r="B152">
        <v>180</v>
      </c>
      <c r="C152">
        <v>0</v>
      </c>
      <c r="D152">
        <v>3.2629999999999999</v>
      </c>
      <c r="E152">
        <v>82.839924999999994</v>
      </c>
      <c r="F152">
        <v>99.751328999999998</v>
      </c>
      <c r="G152">
        <v>79.997693999999996</v>
      </c>
      <c r="H152">
        <v>-16.911404000000001</v>
      </c>
      <c r="I152">
        <v>-100</v>
      </c>
      <c r="J152">
        <v>180</v>
      </c>
      <c r="K152">
        <v>100.64700000000001</v>
      </c>
      <c r="L152">
        <v>1.5007E-2</v>
      </c>
      <c r="M152">
        <f>(F152*CalPhotonTurnigy!$AE$30*CalPhotonTurnigy!$AF$36+CalPhotonTurnigy!$AE$36)/CalPhotonTurnigy!$AE$30</f>
        <v>112.80618136210947</v>
      </c>
    </row>
    <row r="153" spans="1:13" x14ac:dyDescent="0.3">
      <c r="A153">
        <v>99.702016999999998</v>
      </c>
      <c r="B153">
        <v>180</v>
      </c>
      <c r="C153">
        <v>0</v>
      </c>
      <c r="D153">
        <v>3.2629999999999999</v>
      </c>
      <c r="E153">
        <v>82.838757999999999</v>
      </c>
      <c r="F153">
        <v>99.751328999999998</v>
      </c>
      <c r="G153">
        <v>79.997693999999996</v>
      </c>
      <c r="H153">
        <v>-16.912572000000001</v>
      </c>
      <c r="I153">
        <v>-100</v>
      </c>
      <c r="J153">
        <v>180</v>
      </c>
      <c r="K153">
        <v>100.64700000000001</v>
      </c>
      <c r="L153">
        <v>1.5001E-2</v>
      </c>
      <c r="M153">
        <f>(F153*CalPhotonTurnigy!$AE$30*CalPhotonTurnigy!$AF$36+CalPhotonTurnigy!$AE$36)/CalPhotonTurnigy!$AE$30</f>
        <v>112.80618136210947</v>
      </c>
    </row>
    <row r="154" spans="1:13" x14ac:dyDescent="0.3">
      <c r="A154">
        <v>99.717014000000006</v>
      </c>
      <c r="B154">
        <v>180</v>
      </c>
      <c r="C154">
        <v>0</v>
      </c>
      <c r="D154">
        <v>3.2629999999999999</v>
      </c>
      <c r="E154">
        <v>82.837753000000006</v>
      </c>
      <c r="F154">
        <v>99.751328999999998</v>
      </c>
      <c r="G154">
        <v>79.997693999999996</v>
      </c>
      <c r="H154">
        <v>-16.913575999999999</v>
      </c>
      <c r="I154">
        <v>-100</v>
      </c>
      <c r="J154">
        <v>180</v>
      </c>
      <c r="K154">
        <v>100.64700000000001</v>
      </c>
      <c r="L154">
        <v>1.4997E-2</v>
      </c>
      <c r="M154">
        <f>(F154*CalPhotonTurnigy!$AE$30*CalPhotonTurnigy!$AF$36+CalPhotonTurnigy!$AE$36)/CalPhotonTurnigy!$AE$30</f>
        <v>112.80618136210947</v>
      </c>
    </row>
    <row r="155" spans="1:13" x14ac:dyDescent="0.3">
      <c r="A155">
        <v>99.732016000000002</v>
      </c>
      <c r="B155">
        <v>180</v>
      </c>
      <c r="C155">
        <v>0</v>
      </c>
      <c r="D155">
        <v>3.2629999999999999</v>
      </c>
      <c r="E155">
        <v>82.836888000000002</v>
      </c>
      <c r="F155">
        <v>99.751328999999998</v>
      </c>
      <c r="G155">
        <v>79.997693999999996</v>
      </c>
      <c r="H155">
        <v>-16.914441</v>
      </c>
      <c r="I155">
        <v>-100</v>
      </c>
      <c r="J155">
        <v>180</v>
      </c>
      <c r="K155">
        <v>100.64700000000001</v>
      </c>
      <c r="L155">
        <v>1.5002E-2</v>
      </c>
      <c r="M155">
        <f>(F155*CalPhotonTurnigy!$AE$30*CalPhotonTurnigy!$AF$36+CalPhotonTurnigy!$AE$36)/CalPhotonTurnigy!$AE$30</f>
        <v>112.80618136210947</v>
      </c>
    </row>
    <row r="156" spans="1:13" x14ac:dyDescent="0.3">
      <c r="A156">
        <v>99.747026000000005</v>
      </c>
      <c r="B156">
        <v>180</v>
      </c>
      <c r="C156">
        <v>0</v>
      </c>
      <c r="D156">
        <v>3.2610000000000001</v>
      </c>
      <c r="E156">
        <v>82.834061000000005</v>
      </c>
      <c r="F156">
        <v>99.751328999999998</v>
      </c>
      <c r="G156">
        <v>79.997693999999996</v>
      </c>
      <c r="H156">
        <v>-16.917269000000001</v>
      </c>
      <c r="I156">
        <v>-100</v>
      </c>
      <c r="J156">
        <v>180</v>
      </c>
      <c r="K156">
        <v>100.64700000000001</v>
      </c>
      <c r="L156">
        <v>1.5010000000000001E-2</v>
      </c>
      <c r="M156">
        <f>(F156*CalPhotonTurnigy!$AE$30*CalPhotonTurnigy!$AF$36+CalPhotonTurnigy!$AE$36)/CalPhotonTurnigy!$AE$30</f>
        <v>112.80618136210947</v>
      </c>
    </row>
    <row r="157" spans="1:13" x14ac:dyDescent="0.3">
      <c r="A157">
        <v>99.762023999999997</v>
      </c>
      <c r="B157">
        <v>180</v>
      </c>
      <c r="C157">
        <v>0</v>
      </c>
      <c r="D157">
        <v>3.258</v>
      </c>
      <c r="E157">
        <v>82.827459000000005</v>
      </c>
      <c r="F157">
        <v>99.751328999999998</v>
      </c>
      <c r="G157">
        <v>79.997693999999996</v>
      </c>
      <c r="H157">
        <v>-16.923870999999998</v>
      </c>
      <c r="I157">
        <v>-100</v>
      </c>
      <c r="J157">
        <v>180</v>
      </c>
      <c r="K157">
        <v>100.64700000000001</v>
      </c>
      <c r="L157">
        <v>1.4997999999999999E-2</v>
      </c>
      <c r="M157">
        <f>(F157*CalPhotonTurnigy!$AE$30*CalPhotonTurnigy!$AF$36+CalPhotonTurnigy!$AE$36)/CalPhotonTurnigy!$AE$30</f>
        <v>112.80618136210947</v>
      </c>
    </row>
    <row r="158" spans="1:13" x14ac:dyDescent="0.3">
      <c r="A158">
        <v>99.777034999999998</v>
      </c>
      <c r="B158">
        <v>180</v>
      </c>
      <c r="C158">
        <v>0</v>
      </c>
      <c r="D158">
        <v>3.26</v>
      </c>
      <c r="E158">
        <v>82.823862000000005</v>
      </c>
      <c r="F158">
        <v>99.751328999999998</v>
      </c>
      <c r="G158">
        <v>79.997693999999996</v>
      </c>
      <c r="H158">
        <v>-16.927468000000001</v>
      </c>
      <c r="I158">
        <v>-100</v>
      </c>
      <c r="J158">
        <v>180</v>
      </c>
      <c r="K158">
        <v>100.64700000000001</v>
      </c>
      <c r="L158">
        <v>1.5011E-2</v>
      </c>
      <c r="M158">
        <f>(F158*CalPhotonTurnigy!$AE$30*CalPhotonTurnigy!$AF$36+CalPhotonTurnigy!$AE$36)/CalPhotonTurnigy!$AE$30</f>
        <v>112.80618136210947</v>
      </c>
    </row>
    <row r="159" spans="1:13" x14ac:dyDescent="0.3">
      <c r="A159">
        <v>99.792044000000004</v>
      </c>
      <c r="B159">
        <v>180</v>
      </c>
      <c r="C159">
        <v>0</v>
      </c>
      <c r="D159">
        <v>3.26</v>
      </c>
      <c r="E159">
        <v>82.820766000000006</v>
      </c>
      <c r="F159">
        <v>99.751328999999998</v>
      </c>
      <c r="G159">
        <v>79.997693999999996</v>
      </c>
      <c r="H159">
        <v>-16.930562999999999</v>
      </c>
      <c r="I159">
        <v>-100</v>
      </c>
      <c r="J159">
        <v>180</v>
      </c>
      <c r="K159">
        <v>100.64700000000001</v>
      </c>
      <c r="L159">
        <v>1.5009E-2</v>
      </c>
      <c r="M159">
        <f>(F159*CalPhotonTurnigy!$AE$30*CalPhotonTurnigy!$AF$36+CalPhotonTurnigy!$AE$36)/CalPhotonTurnigy!$AE$30</f>
        <v>112.80618136210947</v>
      </c>
    </row>
    <row r="160" spans="1:13" x14ac:dyDescent="0.3">
      <c r="A160">
        <v>99.807046999999997</v>
      </c>
      <c r="B160">
        <v>180</v>
      </c>
      <c r="C160">
        <v>0</v>
      </c>
      <c r="D160">
        <v>3.2589999999999999</v>
      </c>
      <c r="E160">
        <v>82.817059999999998</v>
      </c>
      <c r="F160">
        <v>99.751328999999998</v>
      </c>
      <c r="G160">
        <v>79.997693999999996</v>
      </c>
      <c r="H160">
        <v>-16.934270000000001</v>
      </c>
      <c r="I160">
        <v>-100</v>
      </c>
      <c r="J160">
        <v>180</v>
      </c>
      <c r="K160">
        <v>100.64700000000001</v>
      </c>
      <c r="L160">
        <v>1.5003000000000001E-2</v>
      </c>
      <c r="M160">
        <f>(F160*CalPhotonTurnigy!$AE$30*CalPhotonTurnigy!$AF$36+CalPhotonTurnigy!$AE$36)/CalPhotonTurnigy!$AE$30</f>
        <v>112.80618136210947</v>
      </c>
    </row>
    <row r="161" spans="1:13" x14ac:dyDescent="0.3">
      <c r="A161">
        <v>99.822050000000004</v>
      </c>
      <c r="B161">
        <v>180</v>
      </c>
      <c r="C161">
        <v>0</v>
      </c>
      <c r="D161">
        <v>3.258</v>
      </c>
      <c r="E161">
        <v>82.812826999999999</v>
      </c>
      <c r="F161">
        <v>99.751328999999998</v>
      </c>
      <c r="G161">
        <v>79.997693999999996</v>
      </c>
      <c r="H161">
        <v>-16.938502</v>
      </c>
      <c r="I161">
        <v>-100</v>
      </c>
      <c r="J161">
        <v>180</v>
      </c>
      <c r="K161">
        <v>100.64700000000001</v>
      </c>
      <c r="L161">
        <v>1.5003000000000001E-2</v>
      </c>
      <c r="M161">
        <f>(F161*CalPhotonTurnigy!$AE$30*CalPhotonTurnigy!$AF$36+CalPhotonTurnigy!$AE$36)/CalPhotonTurnigy!$AE$30</f>
        <v>112.80618136210947</v>
      </c>
    </row>
    <row r="162" spans="1:13" x14ac:dyDescent="0.3">
      <c r="A162">
        <v>99.837053999999995</v>
      </c>
      <c r="B162">
        <v>180</v>
      </c>
      <c r="C162">
        <v>0</v>
      </c>
      <c r="D162">
        <v>3.26</v>
      </c>
      <c r="E162">
        <v>82.811271000000005</v>
      </c>
      <c r="F162">
        <v>99.751328999999998</v>
      </c>
      <c r="G162">
        <v>79.997693999999996</v>
      </c>
      <c r="H162">
        <v>-16.940059000000002</v>
      </c>
      <c r="I162">
        <v>-100</v>
      </c>
      <c r="J162">
        <v>180</v>
      </c>
      <c r="K162">
        <v>100.64700000000001</v>
      </c>
      <c r="L162">
        <v>1.5004E-2</v>
      </c>
      <c r="M162">
        <f>(F162*CalPhotonTurnigy!$AE$30*CalPhotonTurnigy!$AF$36+CalPhotonTurnigy!$AE$36)/CalPhotonTurnigy!$AE$30</f>
        <v>112.80618136210947</v>
      </c>
    </row>
    <row r="163" spans="1:13" x14ac:dyDescent="0.3">
      <c r="A163">
        <v>99.852062000000004</v>
      </c>
      <c r="B163">
        <v>180</v>
      </c>
      <c r="C163">
        <v>0</v>
      </c>
      <c r="D163">
        <v>3.26</v>
      </c>
      <c r="E163">
        <v>82.809931000000006</v>
      </c>
      <c r="F163">
        <v>99.751328999999998</v>
      </c>
      <c r="G163">
        <v>79.997693999999996</v>
      </c>
      <c r="H163">
        <v>-16.941398</v>
      </c>
      <c r="I163">
        <v>-100</v>
      </c>
      <c r="J163">
        <v>180</v>
      </c>
      <c r="K163">
        <v>100.64700000000001</v>
      </c>
      <c r="L163">
        <v>1.5008000000000001E-2</v>
      </c>
      <c r="M163">
        <f>(F163*CalPhotonTurnigy!$AE$30*CalPhotonTurnigy!$AF$36+CalPhotonTurnigy!$AE$36)/CalPhotonTurnigy!$AE$30</f>
        <v>112.80618136210947</v>
      </c>
    </row>
    <row r="164" spans="1:13" x14ac:dyDescent="0.3">
      <c r="A164">
        <v>99.867069000000001</v>
      </c>
      <c r="B164">
        <v>180</v>
      </c>
      <c r="C164">
        <v>0</v>
      </c>
      <c r="D164">
        <v>3.2610000000000001</v>
      </c>
      <c r="E164">
        <v>82.809820999999999</v>
      </c>
      <c r="F164">
        <v>99.751328999999998</v>
      </c>
      <c r="G164">
        <v>79.997693999999996</v>
      </c>
      <c r="H164">
        <v>-16.941507999999999</v>
      </c>
      <c r="I164">
        <v>-100</v>
      </c>
      <c r="J164">
        <v>180</v>
      </c>
      <c r="K164">
        <v>100.64700000000001</v>
      </c>
      <c r="L164">
        <v>1.5007E-2</v>
      </c>
      <c r="M164">
        <f>(F164*CalPhotonTurnigy!$AE$30*CalPhotonTurnigy!$AF$36+CalPhotonTurnigy!$AE$36)/CalPhotonTurnigy!$AE$30</f>
        <v>112.80618136210947</v>
      </c>
    </row>
    <row r="165" spans="1:13" x14ac:dyDescent="0.3">
      <c r="A165">
        <v>99.882079000000004</v>
      </c>
      <c r="B165">
        <v>180</v>
      </c>
      <c r="C165">
        <v>0</v>
      </c>
      <c r="D165">
        <v>3.2559999999999998</v>
      </c>
      <c r="E165">
        <v>82.804513</v>
      </c>
      <c r="F165">
        <v>99.751328999999998</v>
      </c>
      <c r="G165">
        <v>79.997693999999996</v>
      </c>
      <c r="H165">
        <v>-16.946816999999999</v>
      </c>
      <c r="I165">
        <v>-100</v>
      </c>
      <c r="J165">
        <v>180</v>
      </c>
      <c r="K165">
        <v>100.64700000000001</v>
      </c>
      <c r="L165">
        <v>1.5010000000000001E-2</v>
      </c>
      <c r="M165">
        <f>(F165*CalPhotonTurnigy!$AE$30*CalPhotonTurnigy!$AF$36+CalPhotonTurnigy!$AE$36)/CalPhotonTurnigy!$AE$30</f>
        <v>112.80618136210947</v>
      </c>
    </row>
    <row r="166" spans="1:13" x14ac:dyDescent="0.3">
      <c r="A166">
        <v>99.897080000000003</v>
      </c>
      <c r="B166">
        <v>180</v>
      </c>
      <c r="C166">
        <v>0</v>
      </c>
      <c r="D166">
        <v>3.2570000000000001</v>
      </c>
      <c r="E166">
        <v>82.800987000000006</v>
      </c>
      <c r="F166">
        <v>99.751328999999998</v>
      </c>
      <c r="G166">
        <v>79.997693999999996</v>
      </c>
      <c r="H166">
        <v>-16.950343</v>
      </c>
      <c r="I166">
        <v>-100</v>
      </c>
      <c r="J166">
        <v>180</v>
      </c>
      <c r="K166">
        <v>100.64700000000001</v>
      </c>
      <c r="L166">
        <v>1.5001E-2</v>
      </c>
      <c r="M166">
        <f>(F166*CalPhotonTurnigy!$AE$30*CalPhotonTurnigy!$AF$36+CalPhotonTurnigy!$AE$36)/CalPhotonTurnigy!$AE$30</f>
        <v>112.80618136210947</v>
      </c>
    </row>
    <row r="167" spans="1:13" x14ac:dyDescent="0.3">
      <c r="A167">
        <v>99.912087999999997</v>
      </c>
      <c r="B167">
        <v>180</v>
      </c>
      <c r="C167">
        <v>0</v>
      </c>
      <c r="D167">
        <v>3.2570000000000001</v>
      </c>
      <c r="E167">
        <v>82.797953000000007</v>
      </c>
      <c r="F167">
        <v>99.751328999999998</v>
      </c>
      <c r="G167">
        <v>79.997693999999996</v>
      </c>
      <c r="H167">
        <v>-16.953377</v>
      </c>
      <c r="I167">
        <v>-100</v>
      </c>
      <c r="J167">
        <v>180</v>
      </c>
      <c r="K167">
        <v>100.64700000000001</v>
      </c>
      <c r="L167">
        <v>1.5008000000000001E-2</v>
      </c>
      <c r="M167">
        <f>(F167*CalPhotonTurnigy!$AE$30*CalPhotonTurnigy!$AF$36+CalPhotonTurnigy!$AE$36)/CalPhotonTurnigy!$AE$30</f>
        <v>112.80618136210947</v>
      </c>
    </row>
    <row r="168" spans="1:13" x14ac:dyDescent="0.3">
      <c r="A168">
        <v>99.927086000000003</v>
      </c>
      <c r="B168">
        <v>180</v>
      </c>
      <c r="C168">
        <v>0</v>
      </c>
      <c r="D168">
        <v>3.2559999999999998</v>
      </c>
      <c r="E168">
        <v>82.794297999999998</v>
      </c>
      <c r="F168">
        <v>99.751328999999998</v>
      </c>
      <c r="G168">
        <v>79.997693999999996</v>
      </c>
      <c r="H168">
        <v>-16.957031000000001</v>
      </c>
      <c r="I168">
        <v>-100</v>
      </c>
      <c r="J168">
        <v>180</v>
      </c>
      <c r="K168">
        <v>100.64700000000001</v>
      </c>
      <c r="L168">
        <v>1.4997999999999999E-2</v>
      </c>
      <c r="M168">
        <f>(F168*CalPhotonTurnigy!$AE$30*CalPhotonTurnigy!$AF$36+CalPhotonTurnigy!$AE$36)/CalPhotonTurnigy!$AE$30</f>
        <v>112.80618136210947</v>
      </c>
    </row>
    <row r="169" spans="1:13" x14ac:dyDescent="0.3">
      <c r="A169">
        <v>99.942088999999996</v>
      </c>
      <c r="B169">
        <v>180</v>
      </c>
      <c r="C169">
        <v>0</v>
      </c>
      <c r="D169">
        <v>3.254</v>
      </c>
      <c r="E169">
        <v>82.788022999999995</v>
      </c>
      <c r="F169">
        <v>99.751328999999998</v>
      </c>
      <c r="G169">
        <v>79.997693999999996</v>
      </c>
      <c r="H169">
        <v>-16.963305999999999</v>
      </c>
      <c r="I169">
        <v>-100</v>
      </c>
      <c r="J169">
        <v>180</v>
      </c>
      <c r="K169">
        <v>100.64700000000001</v>
      </c>
      <c r="L169">
        <v>1.5003000000000001E-2</v>
      </c>
      <c r="M169">
        <f>(F169*CalPhotonTurnigy!$AE$30*CalPhotonTurnigy!$AF$36+CalPhotonTurnigy!$AE$36)/CalPhotonTurnigy!$AE$30</f>
        <v>112.80618136210947</v>
      </c>
    </row>
    <row r="170" spans="1:13" x14ac:dyDescent="0.3">
      <c r="A170">
        <v>99.957089999999994</v>
      </c>
      <c r="B170">
        <v>180</v>
      </c>
      <c r="C170">
        <v>0</v>
      </c>
      <c r="D170">
        <v>3.2559999999999998</v>
      </c>
      <c r="E170">
        <v>82.784710000000004</v>
      </c>
      <c r="F170">
        <v>99.751328999999998</v>
      </c>
      <c r="G170">
        <v>79.997693999999996</v>
      </c>
      <c r="H170">
        <v>-16.966619999999999</v>
      </c>
      <c r="I170">
        <v>-100</v>
      </c>
      <c r="J170">
        <v>180</v>
      </c>
      <c r="K170">
        <v>100.64700000000001</v>
      </c>
      <c r="L170">
        <v>1.5001E-2</v>
      </c>
      <c r="M170">
        <f>(F170*CalPhotonTurnigy!$AE$30*CalPhotonTurnigy!$AF$36+CalPhotonTurnigy!$AE$36)/CalPhotonTurnigy!$AE$30</f>
        <v>112.80618136210947</v>
      </c>
    </row>
    <row r="171" spans="1:13" x14ac:dyDescent="0.3">
      <c r="A171">
        <v>99.972087000000002</v>
      </c>
      <c r="B171">
        <v>180</v>
      </c>
      <c r="C171">
        <v>0</v>
      </c>
      <c r="D171">
        <v>3.2549999999999999</v>
      </c>
      <c r="E171">
        <v>82.780815000000004</v>
      </c>
      <c r="F171">
        <v>99.751328999999998</v>
      </c>
      <c r="G171">
        <v>79.997693999999996</v>
      </c>
      <c r="H171">
        <v>-16.970514999999999</v>
      </c>
      <c r="I171">
        <v>-100</v>
      </c>
      <c r="J171">
        <v>180</v>
      </c>
      <c r="K171">
        <v>100.64700000000001</v>
      </c>
      <c r="L171">
        <v>1.4997E-2</v>
      </c>
      <c r="M171">
        <f>(F171*CalPhotonTurnigy!$AE$30*CalPhotonTurnigy!$AF$36+CalPhotonTurnigy!$AE$36)/CalPhotonTurnigy!$AE$30</f>
        <v>112.80618136210947</v>
      </c>
    </row>
    <row r="172" spans="1:13" x14ac:dyDescent="0.3">
      <c r="A172">
        <v>99.987091000000007</v>
      </c>
      <c r="B172">
        <v>180</v>
      </c>
      <c r="C172">
        <v>0</v>
      </c>
      <c r="D172">
        <v>3.2519999999999998</v>
      </c>
      <c r="E172">
        <v>82.774331000000004</v>
      </c>
      <c r="F172">
        <v>99.751328999999998</v>
      </c>
      <c r="G172">
        <v>79.997693999999996</v>
      </c>
      <c r="H172">
        <v>-16.976997999999998</v>
      </c>
      <c r="I172">
        <v>-100</v>
      </c>
      <c r="J172">
        <v>180</v>
      </c>
      <c r="K172">
        <v>100.64700000000001</v>
      </c>
      <c r="L172">
        <v>1.5004E-2</v>
      </c>
      <c r="M172">
        <f>(F172*CalPhotonTurnigy!$AE$30*CalPhotonTurnigy!$AF$36+CalPhotonTurnigy!$AE$36)/CalPhotonTurnigy!$AE$30</f>
        <v>112.80618136210947</v>
      </c>
    </row>
    <row r="173" spans="1:13" x14ac:dyDescent="0.3">
      <c r="A173">
        <v>100.00210300000001</v>
      </c>
      <c r="B173">
        <v>180</v>
      </c>
      <c r="C173">
        <v>0</v>
      </c>
      <c r="D173">
        <v>3.254</v>
      </c>
      <c r="E173">
        <v>82.770838999999995</v>
      </c>
      <c r="F173">
        <v>99.751328999999998</v>
      </c>
      <c r="G173">
        <v>79.997693999999996</v>
      </c>
      <c r="H173">
        <v>-16.98049</v>
      </c>
      <c r="I173">
        <v>-100</v>
      </c>
      <c r="J173">
        <v>180</v>
      </c>
      <c r="K173">
        <v>100.64700000000001</v>
      </c>
      <c r="L173">
        <v>1.5011999999999999E-2</v>
      </c>
      <c r="M173">
        <f>(F173*CalPhotonTurnigy!$AE$30*CalPhotonTurnigy!$AF$36+CalPhotonTurnigy!$AE$36)/CalPhotonTurnigy!$AE$30</f>
        <v>112.80618136210947</v>
      </c>
    </row>
    <row r="174" spans="1:13" x14ac:dyDescent="0.3">
      <c r="A174">
        <v>100.017115</v>
      </c>
      <c r="B174">
        <v>180</v>
      </c>
      <c r="C174">
        <v>0</v>
      </c>
      <c r="D174">
        <v>3.2509999999999999</v>
      </c>
      <c r="E174">
        <v>82.763656999999995</v>
      </c>
      <c r="F174">
        <v>99.751328999999998</v>
      </c>
      <c r="G174">
        <v>79.997693999999996</v>
      </c>
      <c r="H174">
        <v>-16.987673000000001</v>
      </c>
      <c r="I174">
        <v>-100</v>
      </c>
      <c r="J174">
        <v>180</v>
      </c>
      <c r="K174">
        <v>100.64700000000001</v>
      </c>
      <c r="L174">
        <v>1.5011999999999999E-2</v>
      </c>
      <c r="M174">
        <f>(F174*CalPhotonTurnigy!$AE$30*CalPhotonTurnigy!$AF$36+CalPhotonTurnigy!$AE$36)/CalPhotonTurnigy!$AE$30</f>
        <v>112.80618136210947</v>
      </c>
    </row>
    <row r="175" spans="1:13" x14ac:dyDescent="0.3">
      <c r="A175">
        <v>100.032127</v>
      </c>
      <c r="B175">
        <v>180</v>
      </c>
      <c r="C175">
        <v>0</v>
      </c>
      <c r="D175">
        <v>3.2519999999999998</v>
      </c>
      <c r="E175">
        <v>82.759564999999995</v>
      </c>
      <c r="F175">
        <v>99.751328999999998</v>
      </c>
      <c r="G175">
        <v>79.997693999999996</v>
      </c>
      <c r="H175">
        <v>-16.991765000000001</v>
      </c>
      <c r="I175">
        <v>-100</v>
      </c>
      <c r="J175">
        <v>180</v>
      </c>
      <c r="K175">
        <v>100.64700000000001</v>
      </c>
      <c r="L175">
        <v>1.5011999999999999E-2</v>
      </c>
      <c r="M175">
        <f>(F175*CalPhotonTurnigy!$AE$30*CalPhotonTurnigy!$AF$36+CalPhotonTurnigy!$AE$36)/CalPhotonTurnigy!$AE$30</f>
        <v>112.80618136210947</v>
      </c>
    </row>
    <row r="176" spans="1:13" x14ac:dyDescent="0.3">
      <c r="A176">
        <v>100.047134</v>
      </c>
      <c r="B176">
        <v>180</v>
      </c>
      <c r="C176">
        <v>0</v>
      </c>
      <c r="D176">
        <v>3.2509999999999999</v>
      </c>
      <c r="E176">
        <v>82.753952999999996</v>
      </c>
      <c r="F176">
        <v>99.751328999999998</v>
      </c>
      <c r="G176">
        <v>79.997693999999996</v>
      </c>
      <c r="H176">
        <v>-16.997375999999999</v>
      </c>
      <c r="I176">
        <v>-100</v>
      </c>
      <c r="J176">
        <v>180</v>
      </c>
      <c r="K176">
        <v>100.64700000000001</v>
      </c>
      <c r="L176">
        <v>1.5007E-2</v>
      </c>
      <c r="M176">
        <f>(F176*CalPhotonTurnigy!$AE$30*CalPhotonTurnigy!$AF$36+CalPhotonTurnigy!$AE$36)/CalPhotonTurnigy!$AE$30</f>
        <v>112.80618136210947</v>
      </c>
    </row>
    <row r="177" spans="1:13" x14ac:dyDescent="0.3">
      <c r="A177">
        <v>100.06214300000001</v>
      </c>
      <c r="B177">
        <v>180</v>
      </c>
      <c r="C177">
        <v>0</v>
      </c>
      <c r="D177">
        <v>3.2519999999999998</v>
      </c>
      <c r="E177">
        <v>82.750169</v>
      </c>
      <c r="F177">
        <v>99.751328999999998</v>
      </c>
      <c r="G177">
        <v>79.997693999999996</v>
      </c>
      <c r="H177">
        <v>-17.001159999999999</v>
      </c>
      <c r="I177">
        <v>-100</v>
      </c>
      <c r="J177">
        <v>180</v>
      </c>
      <c r="K177">
        <v>100.64700000000001</v>
      </c>
      <c r="L177">
        <v>1.5009E-2</v>
      </c>
      <c r="M177">
        <f>(F177*CalPhotonTurnigy!$AE$30*CalPhotonTurnigy!$AF$36+CalPhotonTurnigy!$AE$36)/CalPhotonTurnigy!$AE$30</f>
        <v>112.80618136210947</v>
      </c>
    </row>
    <row r="178" spans="1:13" x14ac:dyDescent="0.3">
      <c r="A178">
        <v>100.07714300000001</v>
      </c>
      <c r="B178">
        <v>180</v>
      </c>
      <c r="C178">
        <v>0</v>
      </c>
      <c r="D178">
        <v>3.2480000000000002</v>
      </c>
      <c r="E178">
        <v>82.742733000000001</v>
      </c>
      <c r="F178">
        <v>99.751328999999998</v>
      </c>
      <c r="G178">
        <v>79.997693999999996</v>
      </c>
      <c r="H178">
        <v>-17.008597000000002</v>
      </c>
      <c r="I178">
        <v>-100</v>
      </c>
      <c r="J178">
        <v>180</v>
      </c>
      <c r="K178">
        <v>100.64700000000001</v>
      </c>
      <c r="L178">
        <v>1.4999999999999999E-2</v>
      </c>
      <c r="M178">
        <f>(F178*CalPhotonTurnigy!$AE$30*CalPhotonTurnigy!$AF$36+CalPhotonTurnigy!$AE$36)/CalPhotonTurnigy!$AE$30</f>
        <v>112.80618136210947</v>
      </c>
    </row>
    <row r="179" spans="1:13" x14ac:dyDescent="0.3">
      <c r="A179">
        <v>100.092141</v>
      </c>
      <c r="B179">
        <v>180</v>
      </c>
      <c r="C179">
        <v>0</v>
      </c>
      <c r="D179">
        <v>3.2490000000000001</v>
      </c>
      <c r="E179">
        <v>82.737378000000007</v>
      </c>
      <c r="F179">
        <v>99.751328999999998</v>
      </c>
      <c r="G179">
        <v>79.997693999999996</v>
      </c>
      <c r="H179">
        <v>-17.013952</v>
      </c>
      <c r="I179">
        <v>-100</v>
      </c>
      <c r="J179">
        <v>180</v>
      </c>
      <c r="K179">
        <v>100.64700000000001</v>
      </c>
      <c r="L179">
        <v>1.4997999999999999E-2</v>
      </c>
      <c r="M179">
        <f>(F179*CalPhotonTurnigy!$AE$30*CalPhotonTurnigy!$AF$36+CalPhotonTurnigy!$AE$36)/CalPhotonTurnigy!$AE$30</f>
        <v>112.80618136210947</v>
      </c>
    </row>
    <row r="180" spans="1:13" x14ac:dyDescent="0.3">
      <c r="A180">
        <v>100.107142</v>
      </c>
      <c r="B180">
        <v>180</v>
      </c>
      <c r="C180">
        <v>0</v>
      </c>
      <c r="D180">
        <v>3.2490000000000001</v>
      </c>
      <c r="E180">
        <v>82.732769000000005</v>
      </c>
      <c r="F180">
        <v>99.751328999999998</v>
      </c>
      <c r="G180">
        <v>79.997693999999996</v>
      </c>
      <c r="H180">
        <v>-17.018560000000001</v>
      </c>
      <c r="I180">
        <v>-100</v>
      </c>
      <c r="J180">
        <v>180</v>
      </c>
      <c r="K180">
        <v>100.64700000000001</v>
      </c>
      <c r="L180">
        <v>1.5001E-2</v>
      </c>
      <c r="M180">
        <f>(F180*CalPhotonTurnigy!$AE$30*CalPhotonTurnigy!$AF$36+CalPhotonTurnigy!$AE$36)/CalPhotonTurnigy!$AE$30</f>
        <v>112.80618136210947</v>
      </c>
    </row>
    <row r="181" spans="1:13" x14ac:dyDescent="0.3">
      <c r="A181">
        <v>100.122147</v>
      </c>
      <c r="B181">
        <v>180</v>
      </c>
      <c r="C181">
        <v>0</v>
      </c>
      <c r="D181">
        <v>3.2490000000000001</v>
      </c>
      <c r="E181">
        <v>82.728802999999999</v>
      </c>
      <c r="F181">
        <v>99.751328999999998</v>
      </c>
      <c r="G181">
        <v>79.997693999999996</v>
      </c>
      <c r="H181">
        <v>-17.022525999999999</v>
      </c>
      <c r="I181">
        <v>-100</v>
      </c>
      <c r="J181">
        <v>180</v>
      </c>
      <c r="K181">
        <v>100.64700000000001</v>
      </c>
      <c r="L181">
        <v>1.5004999999999999E-2</v>
      </c>
      <c r="M181">
        <f>(F181*CalPhotonTurnigy!$AE$30*CalPhotonTurnigy!$AF$36+CalPhotonTurnigy!$AE$36)/CalPhotonTurnigy!$AE$30</f>
        <v>112.80618136210947</v>
      </c>
    </row>
    <row r="182" spans="1:13" x14ac:dyDescent="0.3">
      <c r="A182">
        <v>100.13714400000001</v>
      </c>
      <c r="B182">
        <v>180</v>
      </c>
      <c r="C182">
        <v>0</v>
      </c>
      <c r="D182">
        <v>3.2469999999999999</v>
      </c>
      <c r="E182">
        <v>82.722251999999997</v>
      </c>
      <c r="F182">
        <v>99.751328999999998</v>
      </c>
      <c r="G182">
        <v>79.997693999999996</v>
      </c>
      <c r="H182">
        <v>-17.029077000000001</v>
      </c>
      <c r="I182">
        <v>-100</v>
      </c>
      <c r="J182">
        <v>180</v>
      </c>
      <c r="K182">
        <v>100.64700000000001</v>
      </c>
      <c r="L182">
        <v>1.4997E-2</v>
      </c>
      <c r="M182">
        <f>(F182*CalPhotonTurnigy!$AE$30*CalPhotonTurnigy!$AF$36+CalPhotonTurnigy!$AE$36)/CalPhotonTurnigy!$AE$30</f>
        <v>112.80618136210947</v>
      </c>
    </row>
    <row r="183" spans="1:13" x14ac:dyDescent="0.3">
      <c r="A183">
        <v>100.152148</v>
      </c>
      <c r="B183">
        <v>180</v>
      </c>
      <c r="C183">
        <v>0</v>
      </c>
      <c r="D183">
        <v>3.2480000000000002</v>
      </c>
      <c r="E183">
        <v>82.718706999999995</v>
      </c>
      <c r="F183">
        <v>99.751328999999998</v>
      </c>
      <c r="G183">
        <v>79.997693999999996</v>
      </c>
      <c r="H183">
        <v>-17.032622</v>
      </c>
      <c r="I183">
        <v>-100</v>
      </c>
      <c r="J183">
        <v>180</v>
      </c>
      <c r="K183">
        <v>100.64700000000001</v>
      </c>
      <c r="L183">
        <v>1.5004E-2</v>
      </c>
      <c r="M183">
        <f>(F183*CalPhotonTurnigy!$AE$30*CalPhotonTurnigy!$AF$36+CalPhotonTurnigy!$AE$36)/CalPhotonTurnigy!$AE$30</f>
        <v>112.80618136210947</v>
      </c>
    </row>
    <row r="184" spans="1:13" x14ac:dyDescent="0.3">
      <c r="A184">
        <v>100.167146</v>
      </c>
      <c r="B184">
        <v>180</v>
      </c>
      <c r="C184">
        <v>0</v>
      </c>
      <c r="D184">
        <v>3.2450000000000001</v>
      </c>
      <c r="E184">
        <v>82.711471000000003</v>
      </c>
      <c r="F184">
        <v>99.751328999999998</v>
      </c>
      <c r="G184">
        <v>79.997693999999996</v>
      </c>
      <c r="H184">
        <v>-17.039857999999999</v>
      </c>
      <c r="I184">
        <v>-100</v>
      </c>
      <c r="J184">
        <v>180</v>
      </c>
      <c r="K184">
        <v>100.64700000000001</v>
      </c>
      <c r="L184">
        <v>1.4997999999999999E-2</v>
      </c>
      <c r="M184">
        <f>(F184*CalPhotonTurnigy!$AE$30*CalPhotonTurnigy!$AF$36+CalPhotonTurnigy!$AE$36)/CalPhotonTurnigy!$AE$30</f>
        <v>112.80618136210947</v>
      </c>
    </row>
    <row r="185" spans="1:13" x14ac:dyDescent="0.3">
      <c r="A185">
        <v>100.182146</v>
      </c>
      <c r="B185">
        <v>180</v>
      </c>
      <c r="C185">
        <v>0</v>
      </c>
      <c r="D185">
        <v>3.2440000000000002</v>
      </c>
      <c r="E185">
        <v>82.704196999999994</v>
      </c>
      <c r="F185">
        <v>99.751328999999998</v>
      </c>
      <c r="G185">
        <v>79.997693999999996</v>
      </c>
      <c r="H185">
        <v>-17.047132000000001</v>
      </c>
      <c r="I185">
        <v>-100</v>
      </c>
      <c r="J185">
        <v>180</v>
      </c>
      <c r="K185">
        <v>100.64700000000001</v>
      </c>
      <c r="L185">
        <v>1.4999999999999999E-2</v>
      </c>
      <c r="M185">
        <f>(F185*CalPhotonTurnigy!$AE$30*CalPhotonTurnigy!$AF$36+CalPhotonTurnigy!$AE$36)/CalPhotonTurnigy!$AE$30</f>
        <v>112.80618136210947</v>
      </c>
    </row>
    <row r="186" spans="1:13" x14ac:dyDescent="0.3">
      <c r="A186">
        <v>100.197148</v>
      </c>
      <c r="B186">
        <v>180</v>
      </c>
      <c r="C186">
        <v>0</v>
      </c>
      <c r="D186">
        <v>3.2450000000000001</v>
      </c>
      <c r="E186">
        <v>82.698983999999996</v>
      </c>
      <c r="F186">
        <v>99.751328999999998</v>
      </c>
      <c r="G186">
        <v>79.997693999999996</v>
      </c>
      <c r="H186">
        <v>-17.052346</v>
      </c>
      <c r="I186">
        <v>-100</v>
      </c>
      <c r="J186">
        <v>180</v>
      </c>
      <c r="K186">
        <v>100.64700000000001</v>
      </c>
      <c r="L186">
        <v>1.5002E-2</v>
      </c>
      <c r="M186">
        <f>(F186*CalPhotonTurnigy!$AE$30*CalPhotonTurnigy!$AF$36+CalPhotonTurnigy!$AE$36)/CalPhotonTurnigy!$AE$30</f>
        <v>112.80618136210947</v>
      </c>
    </row>
    <row r="187" spans="1:13" x14ac:dyDescent="0.3">
      <c r="A187">
        <v>100.21214500000001</v>
      </c>
      <c r="B187">
        <v>180</v>
      </c>
      <c r="C187">
        <v>0</v>
      </c>
      <c r="D187">
        <v>3.2450000000000001</v>
      </c>
      <c r="E187">
        <v>82.694496999999998</v>
      </c>
      <c r="F187">
        <v>99.751328999999998</v>
      </c>
      <c r="G187">
        <v>79.997693999999996</v>
      </c>
      <c r="H187">
        <v>-17.056833000000001</v>
      </c>
      <c r="I187">
        <v>-100</v>
      </c>
      <c r="J187">
        <v>180</v>
      </c>
      <c r="K187">
        <v>100.64700000000001</v>
      </c>
      <c r="L187">
        <v>1.4997E-2</v>
      </c>
      <c r="M187">
        <f>(F187*CalPhotonTurnigy!$AE$30*CalPhotonTurnigy!$AF$36+CalPhotonTurnigy!$AE$36)/CalPhotonTurnigy!$AE$30</f>
        <v>112.80618136210947</v>
      </c>
    </row>
    <row r="188" spans="1:13" x14ac:dyDescent="0.3">
      <c r="A188">
        <v>100.227155</v>
      </c>
      <c r="B188">
        <v>180</v>
      </c>
      <c r="C188">
        <v>0</v>
      </c>
      <c r="D188">
        <v>3.2410000000000001</v>
      </c>
      <c r="E188">
        <v>82.685400000000001</v>
      </c>
      <c r="F188">
        <v>99.751328999999998</v>
      </c>
      <c r="G188">
        <v>79.997693999999996</v>
      </c>
      <c r="H188">
        <v>-17.065929000000001</v>
      </c>
      <c r="I188">
        <v>-100</v>
      </c>
      <c r="J188">
        <v>180</v>
      </c>
      <c r="K188">
        <v>100.64700000000001</v>
      </c>
      <c r="L188">
        <v>1.5010000000000001E-2</v>
      </c>
      <c r="M188">
        <f>(F188*CalPhotonTurnigy!$AE$30*CalPhotonTurnigy!$AF$36+CalPhotonTurnigy!$AE$36)/CalPhotonTurnigy!$AE$30</f>
        <v>112.80618136210947</v>
      </c>
    </row>
    <row r="189" spans="1:13" x14ac:dyDescent="0.3">
      <c r="A189">
        <v>100.242153</v>
      </c>
      <c r="B189">
        <v>180</v>
      </c>
      <c r="C189">
        <v>0</v>
      </c>
      <c r="D189">
        <v>3.2429999999999999</v>
      </c>
      <c r="E189">
        <v>82.679665999999997</v>
      </c>
      <c r="F189">
        <v>99.751328999999998</v>
      </c>
      <c r="G189">
        <v>79.997693999999996</v>
      </c>
      <c r="H189">
        <v>-17.071663000000001</v>
      </c>
      <c r="I189">
        <v>-100</v>
      </c>
      <c r="J189">
        <v>180</v>
      </c>
      <c r="K189">
        <v>100.64700000000001</v>
      </c>
      <c r="L189">
        <v>1.4997999999999999E-2</v>
      </c>
      <c r="M189">
        <f>(F189*CalPhotonTurnigy!$AE$30*CalPhotonTurnigy!$AF$36+CalPhotonTurnigy!$AE$36)/CalPhotonTurnigy!$AE$30</f>
        <v>112.80618136210947</v>
      </c>
    </row>
    <row r="190" spans="1:13" x14ac:dyDescent="0.3">
      <c r="A190">
        <v>100.257165</v>
      </c>
      <c r="B190">
        <v>180</v>
      </c>
      <c r="C190">
        <v>0</v>
      </c>
      <c r="D190">
        <v>3.2410000000000001</v>
      </c>
      <c r="E190">
        <v>82.672635999999997</v>
      </c>
      <c r="F190">
        <v>99.751328999999998</v>
      </c>
      <c r="G190">
        <v>79.997693999999996</v>
      </c>
      <c r="H190">
        <v>-17.078693999999999</v>
      </c>
      <c r="I190">
        <v>-100</v>
      </c>
      <c r="J190">
        <v>180</v>
      </c>
      <c r="K190">
        <v>100.64700000000001</v>
      </c>
      <c r="L190">
        <v>1.5011999999999999E-2</v>
      </c>
      <c r="M190">
        <f>(F190*CalPhotonTurnigy!$AE$30*CalPhotonTurnigy!$AF$36+CalPhotonTurnigy!$AE$36)/CalPhotonTurnigy!$AE$30</f>
        <v>112.80618136210947</v>
      </c>
    </row>
    <row r="191" spans="1:13" x14ac:dyDescent="0.3">
      <c r="A191">
        <v>100.272171</v>
      </c>
      <c r="B191">
        <v>180</v>
      </c>
      <c r="C191">
        <v>0</v>
      </c>
      <c r="D191">
        <v>3.2370000000000001</v>
      </c>
      <c r="E191">
        <v>82.661345999999995</v>
      </c>
      <c r="F191">
        <v>99.751328999999998</v>
      </c>
      <c r="G191">
        <v>79.997693999999996</v>
      </c>
      <c r="H191">
        <v>-17.089984000000001</v>
      </c>
      <c r="I191">
        <v>-100</v>
      </c>
      <c r="J191">
        <v>180</v>
      </c>
      <c r="K191">
        <v>100.64700000000001</v>
      </c>
      <c r="L191">
        <v>1.5006E-2</v>
      </c>
      <c r="M191">
        <f>(F191*CalPhotonTurnigy!$AE$30*CalPhotonTurnigy!$AF$36+CalPhotonTurnigy!$AE$36)/CalPhotonTurnigy!$AE$30</f>
        <v>112.80618136210947</v>
      </c>
    </row>
    <row r="192" spans="1:13" x14ac:dyDescent="0.3">
      <c r="A192">
        <v>100.287171</v>
      </c>
      <c r="B192">
        <v>180</v>
      </c>
      <c r="C192">
        <v>0</v>
      </c>
      <c r="D192">
        <v>3.2360000000000002</v>
      </c>
      <c r="E192">
        <v>82.649530999999996</v>
      </c>
      <c r="F192">
        <v>99.751328999999998</v>
      </c>
      <c r="G192">
        <v>79.997693999999996</v>
      </c>
      <c r="H192">
        <v>-17.101797999999999</v>
      </c>
      <c r="I192">
        <v>-100</v>
      </c>
      <c r="J192">
        <v>180</v>
      </c>
      <c r="K192">
        <v>100.64700000000001</v>
      </c>
      <c r="L192">
        <v>1.4999999999999999E-2</v>
      </c>
      <c r="M192">
        <f>(F192*CalPhotonTurnigy!$AE$30*CalPhotonTurnigy!$AF$36+CalPhotonTurnigy!$AE$36)/CalPhotonTurnigy!$AE$30</f>
        <v>112.80618136210947</v>
      </c>
    </row>
    <row r="193" spans="1:13" x14ac:dyDescent="0.3">
      <c r="A193">
        <v>100.30217399999999</v>
      </c>
      <c r="B193">
        <v>180</v>
      </c>
      <c r="C193">
        <v>0</v>
      </c>
      <c r="D193">
        <v>3.234</v>
      </c>
      <c r="E193">
        <v>82.637264000000002</v>
      </c>
      <c r="F193">
        <v>99.751328999999998</v>
      </c>
      <c r="G193">
        <v>79.997693999999996</v>
      </c>
      <c r="H193">
        <v>-17.114065</v>
      </c>
      <c r="I193">
        <v>-100</v>
      </c>
      <c r="J193">
        <v>180</v>
      </c>
      <c r="K193">
        <v>100.64700000000001</v>
      </c>
      <c r="L193">
        <v>1.5003000000000001E-2</v>
      </c>
      <c r="M193">
        <f>(F193*CalPhotonTurnigy!$AE$30*CalPhotonTurnigy!$AF$36+CalPhotonTurnigy!$AE$36)/CalPhotonTurnigy!$AE$30</f>
        <v>112.80618136210947</v>
      </c>
    </row>
    <row r="194" spans="1:13" x14ac:dyDescent="0.3">
      <c r="A194">
        <v>100.31718100000001</v>
      </c>
      <c r="B194">
        <v>180</v>
      </c>
      <c r="C194">
        <v>0</v>
      </c>
      <c r="D194">
        <v>3.2320000000000002</v>
      </c>
      <c r="E194">
        <v>82.624606999999997</v>
      </c>
      <c r="F194">
        <v>99.751328999999998</v>
      </c>
      <c r="G194">
        <v>79.997693999999996</v>
      </c>
      <c r="H194">
        <v>-17.126722999999998</v>
      </c>
      <c r="I194">
        <v>-100</v>
      </c>
      <c r="J194">
        <v>180</v>
      </c>
      <c r="K194">
        <v>100.64700000000001</v>
      </c>
      <c r="L194">
        <v>1.5007E-2</v>
      </c>
      <c r="M194">
        <f>(F194*CalPhotonTurnigy!$AE$30*CalPhotonTurnigy!$AF$36+CalPhotonTurnigy!$AE$36)/CalPhotonTurnigy!$AE$30</f>
        <v>112.80618136210947</v>
      </c>
    </row>
    <row r="195" spans="1:13" x14ac:dyDescent="0.3">
      <c r="A195">
        <v>100.33219</v>
      </c>
      <c r="B195">
        <v>180</v>
      </c>
      <c r="C195">
        <v>0</v>
      </c>
      <c r="D195">
        <v>3.2309999999999999</v>
      </c>
      <c r="E195">
        <v>82.611611999999994</v>
      </c>
      <c r="F195">
        <v>99.751328999999998</v>
      </c>
      <c r="G195">
        <v>79.997693999999996</v>
      </c>
      <c r="H195">
        <v>-17.139717999999998</v>
      </c>
      <c r="I195">
        <v>-100</v>
      </c>
      <c r="J195">
        <v>180</v>
      </c>
      <c r="K195">
        <v>100.64700000000001</v>
      </c>
      <c r="L195">
        <v>1.5009E-2</v>
      </c>
      <c r="M195">
        <f>(F195*CalPhotonTurnigy!$AE$30*CalPhotonTurnigy!$AF$36+CalPhotonTurnigy!$AE$36)/CalPhotonTurnigy!$AE$30</f>
        <v>112.80618136210947</v>
      </c>
    </row>
    <row r="196" spans="1:13" x14ac:dyDescent="0.3">
      <c r="A196">
        <v>100.347196</v>
      </c>
      <c r="B196">
        <v>180</v>
      </c>
      <c r="C196">
        <v>0</v>
      </c>
      <c r="D196">
        <v>3.2320000000000002</v>
      </c>
      <c r="E196">
        <v>82.601474999999994</v>
      </c>
      <c r="F196">
        <v>99.751328999999998</v>
      </c>
      <c r="G196">
        <v>79.997693999999996</v>
      </c>
      <c r="H196">
        <v>-17.149854000000001</v>
      </c>
      <c r="I196">
        <v>-100</v>
      </c>
      <c r="J196">
        <v>180</v>
      </c>
      <c r="K196">
        <v>100.64700000000001</v>
      </c>
      <c r="L196">
        <v>1.5006E-2</v>
      </c>
      <c r="M196">
        <f>(F196*CalPhotonTurnigy!$AE$30*CalPhotonTurnigy!$AF$36+CalPhotonTurnigy!$AE$36)/CalPhotonTurnigy!$AE$30</f>
        <v>112.80618136210947</v>
      </c>
    </row>
    <row r="197" spans="1:13" x14ac:dyDescent="0.3">
      <c r="A197">
        <v>100.362201</v>
      </c>
      <c r="B197">
        <v>180</v>
      </c>
      <c r="C197">
        <v>0</v>
      </c>
      <c r="D197">
        <v>3.2309999999999999</v>
      </c>
      <c r="E197">
        <v>82.591701</v>
      </c>
      <c r="F197">
        <v>99.751328999999998</v>
      </c>
      <c r="G197">
        <v>79.997693999999996</v>
      </c>
      <c r="H197">
        <v>-17.159628999999999</v>
      </c>
      <c r="I197">
        <v>-100</v>
      </c>
      <c r="J197">
        <v>180</v>
      </c>
      <c r="K197">
        <v>100.64700000000001</v>
      </c>
      <c r="L197">
        <v>1.5004999999999999E-2</v>
      </c>
      <c r="M197">
        <f>(F197*CalPhotonTurnigy!$AE$30*CalPhotonTurnigy!$AF$36+CalPhotonTurnigy!$AE$36)/CalPhotonTurnigy!$AE$30</f>
        <v>112.80618136210947</v>
      </c>
    </row>
    <row r="198" spans="1:13" x14ac:dyDescent="0.3">
      <c r="A198">
        <v>100.377199</v>
      </c>
      <c r="B198">
        <v>180</v>
      </c>
      <c r="C198">
        <v>0</v>
      </c>
      <c r="D198">
        <v>3.23</v>
      </c>
      <c r="E198">
        <v>82.582235999999995</v>
      </c>
      <c r="F198">
        <v>99.751328999999998</v>
      </c>
      <c r="G198">
        <v>79.997693999999996</v>
      </c>
      <c r="H198">
        <v>-17.169093</v>
      </c>
      <c r="I198">
        <v>-100</v>
      </c>
      <c r="J198">
        <v>180</v>
      </c>
      <c r="K198">
        <v>100.64700000000001</v>
      </c>
      <c r="L198">
        <v>1.4997999999999999E-2</v>
      </c>
      <c r="M198">
        <f>(F198*CalPhotonTurnigy!$AE$30*CalPhotonTurnigy!$AF$36+CalPhotonTurnigy!$AE$36)/CalPhotonTurnigy!$AE$30</f>
        <v>112.80618136210947</v>
      </c>
    </row>
    <row r="199" spans="1:13" x14ac:dyDescent="0.3">
      <c r="A199">
        <v>100.392208</v>
      </c>
      <c r="B199">
        <v>180</v>
      </c>
      <c r="C199">
        <v>0</v>
      </c>
      <c r="D199">
        <v>3.2269999999999999</v>
      </c>
      <c r="E199">
        <v>82.570937000000001</v>
      </c>
      <c r="F199">
        <v>99.751328999999998</v>
      </c>
      <c r="G199">
        <v>79.997693999999996</v>
      </c>
      <c r="H199">
        <v>-17.180392000000001</v>
      </c>
      <c r="I199">
        <v>-100</v>
      </c>
      <c r="J199">
        <v>180</v>
      </c>
      <c r="K199">
        <v>100.64700000000001</v>
      </c>
      <c r="L199">
        <v>1.5009E-2</v>
      </c>
      <c r="M199">
        <f>(F199*CalPhotonTurnigy!$AE$30*CalPhotonTurnigy!$AF$36+CalPhotonTurnigy!$AE$36)/CalPhotonTurnigy!$AE$30</f>
        <v>112.80618136210947</v>
      </c>
    </row>
    <row r="200" spans="1:13" x14ac:dyDescent="0.3">
      <c r="A200">
        <v>100.40720899999999</v>
      </c>
      <c r="B200">
        <v>180</v>
      </c>
      <c r="C200">
        <v>0</v>
      </c>
      <c r="D200">
        <v>3.2320000000000002</v>
      </c>
      <c r="E200">
        <v>82.566468</v>
      </c>
      <c r="F200">
        <v>99.751328999999998</v>
      </c>
      <c r="G200">
        <v>79.997693999999996</v>
      </c>
      <c r="H200">
        <v>-17.184861000000001</v>
      </c>
      <c r="I200">
        <v>-100</v>
      </c>
      <c r="J200">
        <v>180</v>
      </c>
      <c r="K200">
        <v>100.64700000000001</v>
      </c>
      <c r="L200">
        <v>1.5001E-2</v>
      </c>
      <c r="M200">
        <f>(F200*CalPhotonTurnigy!$AE$30*CalPhotonTurnigy!$AF$36+CalPhotonTurnigy!$AE$36)/CalPhotonTurnigy!$AE$30</f>
        <v>112.80618136210947</v>
      </c>
    </row>
    <row r="201" spans="1:13" x14ac:dyDescent="0.3">
      <c r="A201">
        <v>100.422209</v>
      </c>
      <c r="B201">
        <v>180</v>
      </c>
      <c r="C201">
        <v>0</v>
      </c>
      <c r="D201">
        <v>3.2269999999999999</v>
      </c>
      <c r="E201">
        <v>82.557365000000004</v>
      </c>
      <c r="F201">
        <v>99.751328999999998</v>
      </c>
      <c r="G201">
        <v>79.997693999999996</v>
      </c>
      <c r="H201">
        <v>-17.193964000000001</v>
      </c>
      <c r="I201">
        <v>-100</v>
      </c>
      <c r="J201">
        <v>180</v>
      </c>
      <c r="K201">
        <v>100.64700000000001</v>
      </c>
      <c r="L201">
        <v>1.4999999999999999E-2</v>
      </c>
      <c r="M201">
        <f>(F201*CalPhotonTurnigy!$AE$30*CalPhotonTurnigy!$AF$36+CalPhotonTurnigy!$AE$36)/CalPhotonTurnigy!$AE$30</f>
        <v>112.80618136210947</v>
      </c>
    </row>
    <row r="202" spans="1:13" x14ac:dyDescent="0.3">
      <c r="A202">
        <v>100.437207</v>
      </c>
      <c r="B202">
        <v>180</v>
      </c>
      <c r="C202">
        <v>0</v>
      </c>
      <c r="D202">
        <v>3.2280000000000002</v>
      </c>
      <c r="E202">
        <v>82.550582000000006</v>
      </c>
      <c r="F202">
        <v>99.751328999999998</v>
      </c>
      <c r="G202">
        <v>79.997693999999996</v>
      </c>
      <c r="H202">
        <v>-17.200748000000001</v>
      </c>
      <c r="I202">
        <v>-100</v>
      </c>
      <c r="J202">
        <v>180</v>
      </c>
      <c r="K202">
        <v>100.64700000000001</v>
      </c>
      <c r="L202">
        <v>1.4997999999999999E-2</v>
      </c>
      <c r="M202">
        <f>(F202*CalPhotonTurnigy!$AE$30*CalPhotonTurnigy!$AF$36+CalPhotonTurnigy!$AE$36)/CalPhotonTurnigy!$AE$30</f>
        <v>112.80618136210947</v>
      </c>
    </row>
    <row r="203" spans="1:13" x14ac:dyDescent="0.3">
      <c r="A203">
        <v>100.452212</v>
      </c>
      <c r="B203">
        <v>180</v>
      </c>
      <c r="C203">
        <v>0</v>
      </c>
      <c r="D203">
        <v>3.2309999999999999</v>
      </c>
      <c r="E203">
        <v>82.547899000000001</v>
      </c>
      <c r="F203">
        <v>99.751328999999998</v>
      </c>
      <c r="G203">
        <v>79.997693999999996</v>
      </c>
      <c r="H203">
        <v>-17.203430000000001</v>
      </c>
      <c r="I203">
        <v>-100</v>
      </c>
      <c r="J203">
        <v>180</v>
      </c>
      <c r="K203">
        <v>100.64700000000001</v>
      </c>
      <c r="L203">
        <v>1.5004999999999999E-2</v>
      </c>
      <c r="M203">
        <f>(F203*CalPhotonTurnigy!$AE$30*CalPhotonTurnigy!$AF$36+CalPhotonTurnigy!$AE$36)/CalPhotonTurnigy!$AE$30</f>
        <v>112.80618136210947</v>
      </c>
    </row>
    <row r="204" spans="1:13" x14ac:dyDescent="0.3">
      <c r="A204">
        <v>100.467218</v>
      </c>
      <c r="B204">
        <v>180</v>
      </c>
      <c r="C204">
        <v>0</v>
      </c>
      <c r="D204">
        <v>3.2280000000000002</v>
      </c>
      <c r="E204">
        <v>82.542434999999998</v>
      </c>
      <c r="F204">
        <v>99.751328999999998</v>
      </c>
      <c r="G204">
        <v>79.997693999999996</v>
      </c>
      <c r="H204">
        <v>-17.208894999999998</v>
      </c>
      <c r="I204">
        <v>-100</v>
      </c>
      <c r="J204">
        <v>180</v>
      </c>
      <c r="K204">
        <v>100.64700000000001</v>
      </c>
      <c r="L204">
        <v>1.5006E-2</v>
      </c>
      <c r="M204">
        <f>(F204*CalPhotonTurnigy!$AE$30*CalPhotonTurnigy!$AF$36+CalPhotonTurnigy!$AE$36)/CalPhotonTurnigy!$AE$30</f>
        <v>112.80618136210947</v>
      </c>
    </row>
    <row r="205" spans="1:13" x14ac:dyDescent="0.3">
      <c r="A205">
        <v>100.48222699999999</v>
      </c>
      <c r="B205">
        <v>180</v>
      </c>
      <c r="C205">
        <v>0</v>
      </c>
      <c r="D205">
        <v>3.23</v>
      </c>
      <c r="E205">
        <v>82.539837000000006</v>
      </c>
      <c r="F205">
        <v>99.751328999999998</v>
      </c>
      <c r="G205">
        <v>79.997693999999996</v>
      </c>
      <c r="H205">
        <v>-17.211493000000001</v>
      </c>
      <c r="I205">
        <v>-100</v>
      </c>
      <c r="J205">
        <v>180</v>
      </c>
      <c r="K205">
        <v>100.64700000000001</v>
      </c>
      <c r="L205">
        <v>1.5009E-2</v>
      </c>
      <c r="M205">
        <f>(F205*CalPhotonTurnigy!$AE$30*CalPhotonTurnigy!$AF$36+CalPhotonTurnigy!$AE$36)/CalPhotonTurnigy!$AE$30</f>
        <v>112.80618136210947</v>
      </c>
    </row>
    <row r="206" spans="1:13" x14ac:dyDescent="0.3">
      <c r="A206">
        <v>100.49723299999999</v>
      </c>
      <c r="B206">
        <v>180</v>
      </c>
      <c r="C206">
        <v>0</v>
      </c>
      <c r="D206">
        <v>3.2269999999999999</v>
      </c>
      <c r="E206">
        <v>82.534443999999993</v>
      </c>
      <c r="F206">
        <v>99.751328999999998</v>
      </c>
      <c r="G206">
        <v>79.997693999999996</v>
      </c>
      <c r="H206">
        <v>-17.216885999999999</v>
      </c>
      <c r="I206">
        <v>-100</v>
      </c>
      <c r="J206">
        <v>180</v>
      </c>
      <c r="K206">
        <v>100.64700000000001</v>
      </c>
      <c r="L206">
        <v>1.5006E-2</v>
      </c>
      <c r="M206">
        <f>(F206*CalPhotonTurnigy!$AE$30*CalPhotonTurnigy!$AF$36+CalPhotonTurnigy!$AE$36)/CalPhotonTurnigy!$AE$30</f>
        <v>112.80618136210947</v>
      </c>
    </row>
    <row r="207" spans="1:13" x14ac:dyDescent="0.3">
      <c r="A207">
        <v>100.51223899999999</v>
      </c>
      <c r="B207">
        <v>180</v>
      </c>
      <c r="C207">
        <v>0</v>
      </c>
      <c r="D207">
        <v>3.2290000000000001</v>
      </c>
      <c r="E207">
        <v>82.531908000000001</v>
      </c>
      <c r="F207">
        <v>99.751328999999998</v>
      </c>
      <c r="G207">
        <v>79.997693999999996</v>
      </c>
      <c r="H207">
        <v>-17.219422000000002</v>
      </c>
      <c r="I207">
        <v>-100</v>
      </c>
      <c r="J207">
        <v>180</v>
      </c>
      <c r="K207">
        <v>100.64700000000001</v>
      </c>
      <c r="L207">
        <v>1.5006E-2</v>
      </c>
      <c r="M207">
        <f>(F207*CalPhotonTurnigy!$AE$30*CalPhotonTurnigy!$AF$36+CalPhotonTurnigy!$AE$36)/CalPhotonTurnigy!$AE$30</f>
        <v>112.80618136210947</v>
      </c>
    </row>
    <row r="208" spans="1:13" x14ac:dyDescent="0.3">
      <c r="A208">
        <v>100.527242</v>
      </c>
      <c r="B208">
        <v>180</v>
      </c>
      <c r="C208">
        <v>0</v>
      </c>
      <c r="D208">
        <v>3.226</v>
      </c>
      <c r="E208">
        <v>82.525514999999999</v>
      </c>
      <c r="F208">
        <v>99.751328999999998</v>
      </c>
      <c r="G208">
        <v>79.997693999999996</v>
      </c>
      <c r="H208">
        <v>-17.225814</v>
      </c>
      <c r="I208">
        <v>-100</v>
      </c>
      <c r="J208">
        <v>180</v>
      </c>
      <c r="K208">
        <v>100.64700000000001</v>
      </c>
      <c r="L208">
        <v>1.5003000000000001E-2</v>
      </c>
      <c r="M208">
        <f>(F208*CalPhotonTurnigy!$AE$30*CalPhotonTurnigy!$AF$36+CalPhotonTurnigy!$AE$36)/CalPhotonTurnigy!$AE$30</f>
        <v>112.80618136210947</v>
      </c>
    </row>
    <row r="209" spans="1:13" x14ac:dyDescent="0.3">
      <c r="A209">
        <v>100.542252</v>
      </c>
      <c r="B209">
        <v>180</v>
      </c>
      <c r="C209">
        <v>0</v>
      </c>
      <c r="D209">
        <v>3.2290000000000001</v>
      </c>
      <c r="E209">
        <v>82.524224000000004</v>
      </c>
      <c r="F209">
        <v>99.751328999999998</v>
      </c>
      <c r="G209">
        <v>79.997693999999996</v>
      </c>
      <c r="H209">
        <v>-17.227105000000002</v>
      </c>
      <c r="I209">
        <v>-100</v>
      </c>
      <c r="J209">
        <v>180</v>
      </c>
      <c r="K209">
        <v>100.64700000000001</v>
      </c>
      <c r="L209">
        <v>1.5010000000000001E-2</v>
      </c>
      <c r="M209">
        <f>(F209*CalPhotonTurnigy!$AE$30*CalPhotonTurnigy!$AF$36+CalPhotonTurnigy!$AE$36)/CalPhotonTurnigy!$AE$30</f>
        <v>112.80618136210947</v>
      </c>
    </row>
    <row r="210" spans="1:13" x14ac:dyDescent="0.3">
      <c r="A210">
        <v>100.557258</v>
      </c>
      <c r="B210">
        <v>180</v>
      </c>
      <c r="C210">
        <v>0</v>
      </c>
      <c r="D210">
        <v>3.23</v>
      </c>
      <c r="E210">
        <v>82.524165999999994</v>
      </c>
      <c r="F210">
        <v>99.751328999999998</v>
      </c>
      <c r="G210">
        <v>79.997693999999996</v>
      </c>
      <c r="H210">
        <v>-17.227163000000001</v>
      </c>
      <c r="I210">
        <v>-100</v>
      </c>
      <c r="J210">
        <v>180</v>
      </c>
      <c r="K210">
        <v>100.64700000000001</v>
      </c>
      <c r="L210">
        <v>1.5006E-2</v>
      </c>
      <c r="M210">
        <f>(F210*CalPhotonTurnigy!$AE$30*CalPhotonTurnigy!$AF$36+CalPhotonTurnigy!$AE$36)/CalPhotonTurnigy!$AE$30</f>
        <v>112.80618136210947</v>
      </c>
    </row>
    <row r="211" spans="1:13" x14ac:dyDescent="0.3">
      <c r="A211">
        <v>100.57226300000001</v>
      </c>
      <c r="B211">
        <v>180</v>
      </c>
      <c r="C211">
        <v>0</v>
      </c>
      <c r="D211">
        <v>3.23</v>
      </c>
      <c r="E211">
        <v>82.524116000000006</v>
      </c>
      <c r="F211">
        <v>99.751328999999998</v>
      </c>
      <c r="G211">
        <v>79.997693999999996</v>
      </c>
      <c r="H211">
        <v>-17.227212999999999</v>
      </c>
      <c r="I211">
        <v>-100</v>
      </c>
      <c r="J211">
        <v>180</v>
      </c>
      <c r="K211">
        <v>100.64700000000001</v>
      </c>
      <c r="L211">
        <v>1.5004999999999999E-2</v>
      </c>
      <c r="M211">
        <f>(F211*CalPhotonTurnigy!$AE$30*CalPhotonTurnigy!$AF$36+CalPhotonTurnigy!$AE$36)/CalPhotonTurnigy!$AE$30</f>
        <v>112.80618136210947</v>
      </c>
    </row>
    <row r="212" spans="1:13" x14ac:dyDescent="0.3">
      <c r="A212">
        <v>100.587272</v>
      </c>
      <c r="B212">
        <v>180</v>
      </c>
      <c r="C212">
        <v>0</v>
      </c>
      <c r="D212">
        <v>3.2290000000000001</v>
      </c>
      <c r="E212">
        <v>82.523021</v>
      </c>
      <c r="F212">
        <v>99.751328999999998</v>
      </c>
      <c r="G212">
        <v>79.997693999999996</v>
      </c>
      <c r="H212">
        <v>-17.228308999999999</v>
      </c>
      <c r="I212">
        <v>-100</v>
      </c>
      <c r="J212">
        <v>180</v>
      </c>
      <c r="K212">
        <v>100.64700000000001</v>
      </c>
      <c r="L212">
        <v>1.5009E-2</v>
      </c>
      <c r="M212">
        <f>(F212*CalPhotonTurnigy!$AE$30*CalPhotonTurnigy!$AF$36+CalPhotonTurnigy!$AE$36)/CalPhotonTurnigy!$AE$30</f>
        <v>112.80618136210947</v>
      </c>
    </row>
    <row r="213" spans="1:13" x14ac:dyDescent="0.3">
      <c r="A213">
        <v>100.602278</v>
      </c>
      <c r="B213">
        <v>180</v>
      </c>
      <c r="C213">
        <v>0</v>
      </c>
      <c r="D213">
        <v>3.2269999999999999</v>
      </c>
      <c r="E213">
        <v>82.518919999999994</v>
      </c>
      <c r="F213">
        <v>99.751328999999998</v>
      </c>
      <c r="G213">
        <v>79.997693999999996</v>
      </c>
      <c r="H213">
        <v>-17.232410000000002</v>
      </c>
      <c r="I213">
        <v>-100</v>
      </c>
      <c r="J213">
        <v>180</v>
      </c>
      <c r="K213">
        <v>100.64700000000001</v>
      </c>
      <c r="L213">
        <v>1.5006E-2</v>
      </c>
      <c r="M213">
        <f>(F213*CalPhotonTurnigy!$AE$30*CalPhotonTurnigy!$AF$36+CalPhotonTurnigy!$AE$36)/CalPhotonTurnigy!$AE$30</f>
        <v>112.80618136210947</v>
      </c>
    </row>
    <row r="214" spans="1:13" x14ac:dyDescent="0.3">
      <c r="A214">
        <v>100.617285</v>
      </c>
      <c r="B214">
        <v>180</v>
      </c>
      <c r="C214">
        <v>0</v>
      </c>
      <c r="D214">
        <v>3.2280000000000002</v>
      </c>
      <c r="E214">
        <v>82.517495999999994</v>
      </c>
      <c r="F214">
        <v>99.751328999999998</v>
      </c>
      <c r="G214">
        <v>79.997693999999996</v>
      </c>
      <c r="H214">
        <v>-17.233833000000001</v>
      </c>
      <c r="I214">
        <v>-100</v>
      </c>
      <c r="J214">
        <v>180</v>
      </c>
      <c r="K214">
        <v>100.64700000000001</v>
      </c>
      <c r="L214">
        <v>1.5007E-2</v>
      </c>
      <c r="M214">
        <f>(F214*CalPhotonTurnigy!$AE$30*CalPhotonTurnigy!$AF$36+CalPhotonTurnigy!$AE$36)/CalPhotonTurnigy!$AE$30</f>
        <v>112.80618136210947</v>
      </c>
    </row>
    <row r="215" spans="1:13" x14ac:dyDescent="0.3">
      <c r="A215">
        <v>100.632284</v>
      </c>
      <c r="B215">
        <v>180</v>
      </c>
      <c r="C215">
        <v>0</v>
      </c>
      <c r="D215">
        <v>3.2280000000000002</v>
      </c>
      <c r="E215">
        <v>82.516271000000003</v>
      </c>
      <c r="F215">
        <v>99.751328999999998</v>
      </c>
      <c r="G215">
        <v>79.997693999999996</v>
      </c>
      <c r="H215">
        <v>-17.235057999999999</v>
      </c>
      <c r="I215">
        <v>-100</v>
      </c>
      <c r="J215">
        <v>180</v>
      </c>
      <c r="K215">
        <v>100.64700000000001</v>
      </c>
      <c r="L215">
        <v>1.4999E-2</v>
      </c>
      <c r="M215">
        <f>(F215*CalPhotonTurnigy!$AE$30*CalPhotonTurnigy!$AF$36+CalPhotonTurnigy!$AE$36)/CalPhotonTurnigy!$AE$30</f>
        <v>112.80618136210947</v>
      </c>
    </row>
    <row r="216" spans="1:13" x14ac:dyDescent="0.3">
      <c r="A216">
        <v>100.64729</v>
      </c>
      <c r="B216">
        <v>180</v>
      </c>
      <c r="C216">
        <v>0</v>
      </c>
      <c r="D216">
        <v>3.23</v>
      </c>
      <c r="E216">
        <v>82.517323000000005</v>
      </c>
      <c r="F216">
        <v>99.751328999999998</v>
      </c>
      <c r="G216">
        <v>79.997693999999996</v>
      </c>
      <c r="H216">
        <v>-17.234006000000001</v>
      </c>
      <c r="I216">
        <v>-100</v>
      </c>
      <c r="J216">
        <v>180</v>
      </c>
      <c r="K216">
        <v>100.64700000000001</v>
      </c>
      <c r="L216">
        <v>1.5006E-2</v>
      </c>
      <c r="M216">
        <f>(F216*CalPhotonTurnigy!$AE$30*CalPhotonTurnigy!$AF$36+CalPhotonTurnigy!$AE$36)/CalPhotonTurnigy!$AE$30</f>
        <v>112.80618136210947</v>
      </c>
    </row>
    <row r="217" spans="1:13" x14ac:dyDescent="0.3">
      <c r="A217">
        <v>100.66229</v>
      </c>
      <c r="B217">
        <v>180</v>
      </c>
      <c r="C217">
        <v>0</v>
      </c>
      <c r="D217">
        <v>3.2280000000000002</v>
      </c>
      <c r="E217">
        <v>82.516121999999996</v>
      </c>
      <c r="F217">
        <v>99.751328999999998</v>
      </c>
      <c r="G217">
        <v>79.997693999999996</v>
      </c>
      <c r="H217">
        <v>-17.235206999999999</v>
      </c>
      <c r="I217">
        <v>-100</v>
      </c>
      <c r="J217">
        <v>180</v>
      </c>
      <c r="K217">
        <v>100.64700000000001</v>
      </c>
      <c r="L217">
        <v>1.4999999999999999E-2</v>
      </c>
      <c r="M217">
        <f>(F217*CalPhotonTurnigy!$AE$30*CalPhotonTurnigy!$AF$36+CalPhotonTurnigy!$AE$36)/CalPhotonTurnigy!$AE$30</f>
        <v>112.80618136210947</v>
      </c>
    </row>
    <row r="218" spans="1:13" x14ac:dyDescent="0.3">
      <c r="A218">
        <v>100.6773</v>
      </c>
      <c r="B218">
        <v>180</v>
      </c>
      <c r="C218">
        <v>0</v>
      </c>
      <c r="D218">
        <v>3.23</v>
      </c>
      <c r="E218">
        <v>82.517195000000001</v>
      </c>
      <c r="F218">
        <v>99.751328999999998</v>
      </c>
      <c r="G218">
        <v>79.997693999999996</v>
      </c>
      <c r="H218">
        <v>-17.234134000000001</v>
      </c>
      <c r="I218">
        <v>-100</v>
      </c>
      <c r="J218">
        <v>180</v>
      </c>
      <c r="K218">
        <v>100.64700000000001</v>
      </c>
      <c r="L218">
        <v>1.5010000000000001E-2</v>
      </c>
      <c r="M218">
        <f>(F218*CalPhotonTurnigy!$AE$30*CalPhotonTurnigy!$AF$36+CalPhotonTurnigy!$AE$36)/CalPhotonTurnigy!$AE$30</f>
        <v>112.80618136210947</v>
      </c>
    </row>
    <row r="219" spans="1:13" x14ac:dyDescent="0.3">
      <c r="A219">
        <v>100.69230399999999</v>
      </c>
      <c r="B219">
        <v>180</v>
      </c>
      <c r="C219">
        <v>0</v>
      </c>
      <c r="D219">
        <v>3.2269999999999999</v>
      </c>
      <c r="E219">
        <v>82.513906000000006</v>
      </c>
      <c r="F219">
        <v>99.751328999999998</v>
      </c>
      <c r="G219">
        <v>79.997693999999996</v>
      </c>
      <c r="H219">
        <v>-17.237423</v>
      </c>
      <c r="I219">
        <v>-100</v>
      </c>
      <c r="J219">
        <v>180</v>
      </c>
      <c r="K219">
        <v>100.64700000000001</v>
      </c>
      <c r="L219">
        <v>1.5004E-2</v>
      </c>
      <c r="M219">
        <f>(F219*CalPhotonTurnigy!$AE$30*CalPhotonTurnigy!$AF$36+CalPhotonTurnigy!$AE$36)/CalPhotonTurnigy!$AE$30</f>
        <v>112.80618136210947</v>
      </c>
    </row>
    <row r="220" spans="1:13" x14ac:dyDescent="0.3">
      <c r="A220">
        <v>100.707311</v>
      </c>
      <c r="B220">
        <v>180</v>
      </c>
      <c r="C220">
        <v>0</v>
      </c>
      <c r="D220">
        <v>3.2269999999999999</v>
      </c>
      <c r="E220">
        <v>82.511076000000003</v>
      </c>
      <c r="F220">
        <v>99.751328999999998</v>
      </c>
      <c r="G220">
        <v>79.997693999999996</v>
      </c>
      <c r="H220">
        <v>-17.240254</v>
      </c>
      <c r="I220">
        <v>-100</v>
      </c>
      <c r="J220">
        <v>180</v>
      </c>
      <c r="K220">
        <v>100.64700000000001</v>
      </c>
      <c r="L220">
        <v>1.5007E-2</v>
      </c>
      <c r="M220">
        <f>(F220*CalPhotonTurnigy!$AE$30*CalPhotonTurnigy!$AF$36+CalPhotonTurnigy!$AE$36)/CalPhotonTurnigy!$AE$30</f>
        <v>112.80618136210947</v>
      </c>
    </row>
    <row r="221" spans="1:13" x14ac:dyDescent="0.3">
      <c r="A221">
        <v>100.722312</v>
      </c>
      <c r="B221">
        <v>180</v>
      </c>
      <c r="C221">
        <v>0</v>
      </c>
      <c r="D221">
        <v>3.2290000000000001</v>
      </c>
      <c r="E221">
        <v>82.511799999999994</v>
      </c>
      <c r="F221">
        <v>99.751328999999998</v>
      </c>
      <c r="G221">
        <v>79.997693999999996</v>
      </c>
      <c r="H221">
        <v>-17.239529999999998</v>
      </c>
      <c r="I221">
        <v>-100</v>
      </c>
      <c r="J221">
        <v>180</v>
      </c>
      <c r="K221">
        <v>100.64700000000001</v>
      </c>
      <c r="L221">
        <v>1.5001E-2</v>
      </c>
      <c r="M221">
        <f>(F221*CalPhotonTurnigy!$AE$30*CalPhotonTurnigy!$AF$36+CalPhotonTurnigy!$AE$36)/CalPhotonTurnigy!$AE$30</f>
        <v>112.80618136210947</v>
      </c>
    </row>
    <row r="222" spans="1:13" x14ac:dyDescent="0.3">
      <c r="A222">
        <v>100.737319</v>
      </c>
      <c r="B222">
        <v>180</v>
      </c>
      <c r="C222">
        <v>0</v>
      </c>
      <c r="D222">
        <v>3.2269999999999999</v>
      </c>
      <c r="E222">
        <v>82.509263000000004</v>
      </c>
      <c r="F222">
        <v>99.751328999999998</v>
      </c>
      <c r="G222">
        <v>79.997693999999996</v>
      </c>
      <c r="H222">
        <v>-17.242066000000001</v>
      </c>
      <c r="I222">
        <v>-100</v>
      </c>
      <c r="J222">
        <v>180</v>
      </c>
      <c r="K222">
        <v>100.64700000000001</v>
      </c>
      <c r="L222">
        <v>1.5007E-2</v>
      </c>
      <c r="M222">
        <f>(F222*CalPhotonTurnigy!$AE$30*CalPhotonTurnigy!$AF$36+CalPhotonTurnigy!$AE$36)/CalPhotonTurnigy!$AE$30</f>
        <v>112.80618136210947</v>
      </c>
    </row>
    <row r="223" spans="1:13" x14ac:dyDescent="0.3">
      <c r="A223">
        <v>100.752318</v>
      </c>
      <c r="B223">
        <v>180</v>
      </c>
      <c r="C223">
        <v>0</v>
      </c>
      <c r="D223">
        <v>3.2269999999999999</v>
      </c>
      <c r="E223">
        <v>82.507080000000002</v>
      </c>
      <c r="F223">
        <v>99.751328999999998</v>
      </c>
      <c r="G223">
        <v>79.997693999999996</v>
      </c>
      <c r="H223">
        <v>-17.244249</v>
      </c>
      <c r="I223">
        <v>-100</v>
      </c>
      <c r="J223">
        <v>180</v>
      </c>
      <c r="K223">
        <v>100.64700000000001</v>
      </c>
      <c r="L223">
        <v>1.4999E-2</v>
      </c>
      <c r="M223">
        <f>(F223*CalPhotonTurnigy!$AE$30*CalPhotonTurnigy!$AF$36+CalPhotonTurnigy!$AE$36)/CalPhotonTurnigy!$AE$30</f>
        <v>112.80618136210947</v>
      </c>
    </row>
    <row r="224" spans="1:13" x14ac:dyDescent="0.3">
      <c r="A224">
        <v>100.767325</v>
      </c>
      <c r="B224">
        <v>180</v>
      </c>
      <c r="C224">
        <v>0</v>
      </c>
      <c r="D224">
        <v>3.2269999999999999</v>
      </c>
      <c r="E224">
        <v>82.506254999999996</v>
      </c>
      <c r="F224">
        <v>99.751328999999998</v>
      </c>
      <c r="G224">
        <v>79.997693999999996</v>
      </c>
      <c r="H224">
        <v>-17.245073999999999</v>
      </c>
      <c r="I224">
        <v>-100</v>
      </c>
      <c r="J224">
        <v>180</v>
      </c>
      <c r="K224">
        <v>100.64700000000001</v>
      </c>
      <c r="L224">
        <v>1.5007E-2</v>
      </c>
      <c r="M224">
        <f>(F224*CalPhotonTurnigy!$AE$30*CalPhotonTurnigy!$AF$36+CalPhotonTurnigy!$AE$36)/CalPhotonTurnigy!$AE$30</f>
        <v>112.80618136210947</v>
      </c>
    </row>
    <row r="225" spans="1:13" x14ac:dyDescent="0.3">
      <c r="A225">
        <v>100.78232800000001</v>
      </c>
      <c r="B225">
        <v>180</v>
      </c>
      <c r="C225">
        <v>0</v>
      </c>
      <c r="D225">
        <v>3.2290000000000001</v>
      </c>
      <c r="E225">
        <v>82.507651999999993</v>
      </c>
      <c r="F225">
        <v>99.751328999999998</v>
      </c>
      <c r="G225">
        <v>79.997693999999996</v>
      </c>
      <c r="H225">
        <v>-17.243677000000002</v>
      </c>
      <c r="I225">
        <v>-100</v>
      </c>
      <c r="J225">
        <v>180</v>
      </c>
      <c r="K225">
        <v>100.64700000000001</v>
      </c>
      <c r="L225">
        <v>1.5003000000000001E-2</v>
      </c>
      <c r="M225">
        <f>(F225*CalPhotonTurnigy!$AE$30*CalPhotonTurnigy!$AF$36+CalPhotonTurnigy!$AE$36)/CalPhotonTurnigy!$AE$30</f>
        <v>112.80618136210947</v>
      </c>
    </row>
    <row r="226" spans="1:13" x14ac:dyDescent="0.3">
      <c r="A226">
        <v>100.797332</v>
      </c>
      <c r="B226">
        <v>180</v>
      </c>
      <c r="C226">
        <v>0</v>
      </c>
      <c r="D226">
        <v>3.2269999999999999</v>
      </c>
      <c r="E226">
        <v>82.506747000000004</v>
      </c>
      <c r="F226">
        <v>99.751328999999998</v>
      </c>
      <c r="G226">
        <v>79.997693999999996</v>
      </c>
      <c r="H226">
        <v>-17.244582000000001</v>
      </c>
      <c r="I226">
        <v>-100</v>
      </c>
      <c r="J226">
        <v>180</v>
      </c>
      <c r="K226">
        <v>100.64700000000001</v>
      </c>
      <c r="L226">
        <v>1.5004E-2</v>
      </c>
      <c r="M226">
        <f>(F226*CalPhotonTurnigy!$AE$30*CalPhotonTurnigy!$AF$36+CalPhotonTurnigy!$AE$36)/CalPhotonTurnigy!$AE$30</f>
        <v>112.80618136210947</v>
      </c>
    </row>
    <row r="227" spans="1:13" x14ac:dyDescent="0.3">
      <c r="A227">
        <v>100.81232799999999</v>
      </c>
      <c r="B227">
        <v>180</v>
      </c>
      <c r="C227">
        <v>0</v>
      </c>
      <c r="D227">
        <v>3.2280000000000002</v>
      </c>
      <c r="E227">
        <v>82.507022000000006</v>
      </c>
      <c r="F227">
        <v>99.751328999999998</v>
      </c>
      <c r="G227">
        <v>79.997693999999996</v>
      </c>
      <c r="H227">
        <v>-17.244306999999999</v>
      </c>
      <c r="I227">
        <v>-100</v>
      </c>
      <c r="J227">
        <v>180</v>
      </c>
      <c r="K227">
        <v>100.64700000000001</v>
      </c>
      <c r="L227">
        <v>1.4996000000000001E-2</v>
      </c>
      <c r="M227">
        <f>(F227*CalPhotonTurnigy!$AE$30*CalPhotonTurnigy!$AF$36+CalPhotonTurnigy!$AE$36)/CalPhotonTurnigy!$AE$30</f>
        <v>112.80618136210947</v>
      </c>
    </row>
    <row r="228" spans="1:13" x14ac:dyDescent="0.3">
      <c r="A228">
        <v>100.827338</v>
      </c>
      <c r="B228">
        <v>180</v>
      </c>
      <c r="C228">
        <v>0</v>
      </c>
      <c r="D228">
        <v>3.2269999999999999</v>
      </c>
      <c r="E228">
        <v>82.505151999999995</v>
      </c>
      <c r="F228">
        <v>99.751328999999998</v>
      </c>
      <c r="G228">
        <v>79.997693999999996</v>
      </c>
      <c r="H228">
        <v>-17.246178</v>
      </c>
      <c r="I228">
        <v>-100</v>
      </c>
      <c r="J228">
        <v>180</v>
      </c>
      <c r="K228">
        <v>100.64700000000001</v>
      </c>
      <c r="L228">
        <v>1.5010000000000001E-2</v>
      </c>
      <c r="M228">
        <f>(F228*CalPhotonTurnigy!$AE$30*CalPhotonTurnigy!$AF$36+CalPhotonTurnigy!$AE$36)/CalPhotonTurnigy!$AE$30</f>
        <v>112.80618136210947</v>
      </c>
    </row>
    <row r="229" spans="1:13" x14ac:dyDescent="0.3">
      <c r="A229">
        <v>100.842347</v>
      </c>
      <c r="B229">
        <v>180</v>
      </c>
      <c r="C229">
        <v>0</v>
      </c>
      <c r="D229">
        <v>3.226</v>
      </c>
      <c r="E229">
        <v>82.502488999999997</v>
      </c>
      <c r="F229">
        <v>99.751328999999998</v>
      </c>
      <c r="G229">
        <v>79.997693999999996</v>
      </c>
      <c r="H229">
        <v>-17.248840000000001</v>
      </c>
      <c r="I229">
        <v>-100</v>
      </c>
      <c r="J229">
        <v>180</v>
      </c>
      <c r="K229">
        <v>100.64700000000001</v>
      </c>
      <c r="L229">
        <v>1.5009E-2</v>
      </c>
      <c r="M229">
        <f>(F229*CalPhotonTurnigy!$AE$30*CalPhotonTurnigy!$AF$36+CalPhotonTurnigy!$AE$36)/CalPhotonTurnigy!$AE$30</f>
        <v>112.80618136210947</v>
      </c>
    </row>
    <row r="230" spans="1:13" x14ac:dyDescent="0.3">
      <c r="A230">
        <v>100.85735200000001</v>
      </c>
      <c r="B230">
        <v>180</v>
      </c>
      <c r="C230">
        <v>0</v>
      </c>
      <c r="D230">
        <v>3.2290000000000001</v>
      </c>
      <c r="E230">
        <v>82.504411000000005</v>
      </c>
      <c r="F230">
        <v>99.751328999999998</v>
      </c>
      <c r="G230">
        <v>79.997693999999996</v>
      </c>
      <c r="H230">
        <v>-17.246918000000001</v>
      </c>
      <c r="I230">
        <v>-100</v>
      </c>
      <c r="J230">
        <v>180</v>
      </c>
      <c r="K230">
        <v>100.64700000000001</v>
      </c>
      <c r="L230">
        <v>1.5004999999999999E-2</v>
      </c>
      <c r="M230">
        <f>(F230*CalPhotonTurnigy!$AE$30*CalPhotonTurnigy!$AF$36+CalPhotonTurnigy!$AE$36)/CalPhotonTurnigy!$AE$30</f>
        <v>112.80618136210947</v>
      </c>
    </row>
    <row r="231" spans="1:13" x14ac:dyDescent="0.3">
      <c r="A231">
        <v>100.872365</v>
      </c>
      <c r="B231">
        <v>180</v>
      </c>
      <c r="C231">
        <v>0</v>
      </c>
      <c r="D231">
        <v>3.23</v>
      </c>
      <c r="E231">
        <v>82.507119000000003</v>
      </c>
      <c r="F231">
        <v>99.751328999999998</v>
      </c>
      <c r="G231">
        <v>79.997693999999996</v>
      </c>
      <c r="H231">
        <v>-17.244211</v>
      </c>
      <c r="I231">
        <v>-100</v>
      </c>
      <c r="J231">
        <v>180</v>
      </c>
      <c r="K231">
        <v>100.64700000000001</v>
      </c>
      <c r="L231">
        <v>1.5013E-2</v>
      </c>
      <c r="M231">
        <f>(F231*CalPhotonTurnigy!$AE$30*CalPhotonTurnigy!$AF$36+CalPhotonTurnigy!$AE$36)/CalPhotonTurnigy!$AE$30</f>
        <v>112.80618136210947</v>
      </c>
    </row>
    <row r="232" spans="1:13" x14ac:dyDescent="0.3">
      <c r="A232">
        <v>100.88737399999999</v>
      </c>
      <c r="B232">
        <v>180</v>
      </c>
      <c r="C232">
        <v>0</v>
      </c>
      <c r="D232">
        <v>3.226</v>
      </c>
      <c r="E232">
        <v>82.504182</v>
      </c>
      <c r="F232">
        <v>99.751328999999998</v>
      </c>
      <c r="G232">
        <v>79.997693999999996</v>
      </c>
      <c r="H232">
        <v>-17.247147999999999</v>
      </c>
      <c r="I232">
        <v>-100</v>
      </c>
      <c r="J232">
        <v>180</v>
      </c>
      <c r="K232">
        <v>100.64700000000001</v>
      </c>
      <c r="L232">
        <v>1.5009E-2</v>
      </c>
      <c r="M232">
        <f>(F232*CalPhotonTurnigy!$AE$30*CalPhotonTurnigy!$AF$36+CalPhotonTurnigy!$AE$36)/CalPhotonTurnigy!$AE$30</f>
        <v>112.80618136210947</v>
      </c>
    </row>
    <row r="233" spans="1:13" x14ac:dyDescent="0.3">
      <c r="A233">
        <v>100.902401</v>
      </c>
      <c r="B233">
        <v>180</v>
      </c>
      <c r="C233">
        <v>0</v>
      </c>
      <c r="D233">
        <v>3.2290000000000001</v>
      </c>
      <c r="E233">
        <v>82.505868000000007</v>
      </c>
      <c r="F233">
        <v>99.751328999999998</v>
      </c>
      <c r="G233">
        <v>79.997693999999996</v>
      </c>
      <c r="H233">
        <v>-17.245460999999999</v>
      </c>
      <c r="I233">
        <v>-100</v>
      </c>
      <c r="J233">
        <v>180</v>
      </c>
      <c r="K233">
        <v>100.64700000000001</v>
      </c>
      <c r="L233">
        <v>1.5027E-2</v>
      </c>
      <c r="M233">
        <f>(F233*CalPhotonTurnigy!$AE$30*CalPhotonTurnigy!$AF$36+CalPhotonTurnigy!$AE$36)/CalPhotonTurnigy!$AE$30</f>
        <v>112.80618136210947</v>
      </c>
    </row>
    <row r="234" spans="1:13" x14ac:dyDescent="0.3">
      <c r="A234">
        <v>100.91741</v>
      </c>
      <c r="B234">
        <v>180</v>
      </c>
      <c r="C234">
        <v>0</v>
      </c>
      <c r="D234">
        <v>3.2290000000000001</v>
      </c>
      <c r="E234">
        <v>82.507318999999995</v>
      </c>
      <c r="F234">
        <v>99.751328999999998</v>
      </c>
      <c r="G234">
        <v>79.997693999999996</v>
      </c>
      <c r="H234">
        <v>-17.244011</v>
      </c>
      <c r="I234">
        <v>-100</v>
      </c>
      <c r="J234">
        <v>180</v>
      </c>
      <c r="K234">
        <v>100.64700000000001</v>
      </c>
      <c r="L234">
        <v>1.5009E-2</v>
      </c>
      <c r="M234">
        <f>(F234*CalPhotonTurnigy!$AE$30*CalPhotonTurnigy!$AF$36+CalPhotonTurnigy!$AE$36)/CalPhotonTurnigy!$AE$30</f>
        <v>112.80618136210947</v>
      </c>
    </row>
    <row r="235" spans="1:13" x14ac:dyDescent="0.3">
      <c r="A235">
        <v>100.932412</v>
      </c>
      <c r="B235">
        <v>180</v>
      </c>
      <c r="C235">
        <v>0</v>
      </c>
      <c r="D235">
        <v>3.2290000000000001</v>
      </c>
      <c r="E235">
        <v>82.508566999999999</v>
      </c>
      <c r="F235">
        <v>99.751328999999998</v>
      </c>
      <c r="G235">
        <v>79.997693999999996</v>
      </c>
      <c r="H235">
        <v>-17.242761999999999</v>
      </c>
      <c r="I235">
        <v>-100</v>
      </c>
      <c r="J235">
        <v>180</v>
      </c>
      <c r="K235">
        <v>100.64700000000001</v>
      </c>
      <c r="L235">
        <v>1.5002E-2</v>
      </c>
      <c r="M235">
        <f>(F235*CalPhotonTurnigy!$AE$30*CalPhotonTurnigy!$AF$36+CalPhotonTurnigy!$AE$36)/CalPhotonTurnigy!$AE$30</f>
        <v>112.80618136210947</v>
      </c>
    </row>
    <row r="236" spans="1:13" x14ac:dyDescent="0.3">
      <c r="A236">
        <v>100.94741999999999</v>
      </c>
      <c r="B236">
        <v>180</v>
      </c>
      <c r="C236">
        <v>0</v>
      </c>
      <c r="D236">
        <v>3.2290000000000001</v>
      </c>
      <c r="E236">
        <v>82.509641000000002</v>
      </c>
      <c r="F236">
        <v>99.751328999999998</v>
      </c>
      <c r="G236">
        <v>79.997693999999996</v>
      </c>
      <c r="H236">
        <v>-17.241688</v>
      </c>
      <c r="I236">
        <v>-100</v>
      </c>
      <c r="J236">
        <v>180</v>
      </c>
      <c r="K236">
        <v>100.64700000000001</v>
      </c>
      <c r="L236">
        <v>1.5008000000000001E-2</v>
      </c>
      <c r="M236">
        <f>(F236*CalPhotonTurnigy!$AE$30*CalPhotonTurnigy!$AF$36+CalPhotonTurnigy!$AE$36)/CalPhotonTurnigy!$AE$30</f>
        <v>112.80618136210947</v>
      </c>
    </row>
    <row r="237" spans="1:13" x14ac:dyDescent="0.3">
      <c r="A237">
        <v>100.962428</v>
      </c>
      <c r="B237">
        <v>180</v>
      </c>
      <c r="C237">
        <v>0</v>
      </c>
      <c r="D237">
        <v>3.2269999999999999</v>
      </c>
      <c r="E237">
        <v>82.507406000000003</v>
      </c>
      <c r="F237">
        <v>99.751328999999998</v>
      </c>
      <c r="G237">
        <v>79.997693999999996</v>
      </c>
      <c r="H237">
        <v>-17.243924</v>
      </c>
      <c r="I237">
        <v>-100</v>
      </c>
      <c r="J237">
        <v>180</v>
      </c>
      <c r="K237">
        <v>100.64700000000001</v>
      </c>
      <c r="L237">
        <v>1.5008000000000001E-2</v>
      </c>
      <c r="M237">
        <f>(F237*CalPhotonTurnigy!$AE$30*CalPhotonTurnigy!$AF$36+CalPhotonTurnigy!$AE$36)/CalPhotonTurnigy!$AE$30</f>
        <v>112.80618136210947</v>
      </c>
    </row>
    <row r="238" spans="1:13" x14ac:dyDescent="0.3">
      <c r="A238">
        <v>100.97743699999999</v>
      </c>
      <c r="B238">
        <v>180</v>
      </c>
      <c r="C238">
        <v>0</v>
      </c>
      <c r="D238">
        <v>3.2269999999999999</v>
      </c>
      <c r="E238">
        <v>82.506535</v>
      </c>
      <c r="F238">
        <v>99.751328999999998</v>
      </c>
      <c r="G238">
        <v>79.997693999999996</v>
      </c>
      <c r="H238">
        <v>-17.244793999999999</v>
      </c>
      <c r="I238">
        <v>-100</v>
      </c>
      <c r="J238">
        <v>180</v>
      </c>
      <c r="K238">
        <v>100.64700000000001</v>
      </c>
      <c r="L238">
        <v>1.5009E-2</v>
      </c>
      <c r="M238">
        <f>(F238*CalPhotonTurnigy!$AE$30*CalPhotonTurnigy!$AF$36+CalPhotonTurnigy!$AE$36)/CalPhotonTurnigy!$AE$30</f>
        <v>112.80618136210947</v>
      </c>
    </row>
    <row r="239" spans="1:13" x14ac:dyDescent="0.3">
      <c r="A239">
        <v>100.992439</v>
      </c>
      <c r="B239">
        <v>180</v>
      </c>
      <c r="C239">
        <v>0</v>
      </c>
      <c r="D239">
        <v>3.2290000000000001</v>
      </c>
      <c r="E239">
        <v>82.507892999999996</v>
      </c>
      <c r="F239">
        <v>99.751328999999998</v>
      </c>
      <c r="G239">
        <v>79.997693999999996</v>
      </c>
      <c r="H239">
        <v>-17.243437</v>
      </c>
      <c r="I239">
        <v>-100</v>
      </c>
      <c r="J239">
        <v>180</v>
      </c>
      <c r="K239">
        <v>100.64700000000001</v>
      </c>
      <c r="L239">
        <v>1.5002E-2</v>
      </c>
      <c r="M239">
        <f>(F239*CalPhotonTurnigy!$AE$30*CalPhotonTurnigy!$AF$36+CalPhotonTurnigy!$AE$36)/CalPhotonTurnigy!$AE$30</f>
        <v>112.80618136210947</v>
      </c>
    </row>
    <row r="240" spans="1:13" x14ac:dyDescent="0.3">
      <c r="A240">
        <v>101.00743900000001</v>
      </c>
      <c r="B240">
        <v>180</v>
      </c>
      <c r="C240">
        <v>0</v>
      </c>
      <c r="D240">
        <v>3.2290000000000001</v>
      </c>
      <c r="E240">
        <v>82.509061000000003</v>
      </c>
      <c r="F240">
        <v>99.751328999999998</v>
      </c>
      <c r="G240">
        <v>79.997693999999996</v>
      </c>
      <c r="H240">
        <v>-17.242267999999999</v>
      </c>
      <c r="I240">
        <v>-100</v>
      </c>
      <c r="J240">
        <v>180</v>
      </c>
      <c r="K240">
        <v>100.64700000000001</v>
      </c>
      <c r="L240">
        <v>1.4999999999999999E-2</v>
      </c>
      <c r="M240">
        <f>(F240*CalPhotonTurnigy!$AE$30*CalPhotonTurnigy!$AF$36+CalPhotonTurnigy!$AE$36)/CalPhotonTurnigy!$AE$30</f>
        <v>112.80618136210947</v>
      </c>
    </row>
    <row r="241" spans="1:13" x14ac:dyDescent="0.3">
      <c r="A241">
        <v>101.022445</v>
      </c>
      <c r="B241">
        <v>180</v>
      </c>
      <c r="C241">
        <v>0</v>
      </c>
      <c r="D241">
        <v>3.2280000000000002</v>
      </c>
      <c r="E241">
        <v>82.509012999999996</v>
      </c>
      <c r="F241">
        <v>99.751328999999998</v>
      </c>
      <c r="G241">
        <v>79.997693999999996</v>
      </c>
      <c r="H241">
        <v>-17.242315999999999</v>
      </c>
      <c r="I241">
        <v>-100</v>
      </c>
      <c r="J241">
        <v>180</v>
      </c>
      <c r="K241">
        <v>100.64700000000001</v>
      </c>
      <c r="L241">
        <v>1.5006E-2</v>
      </c>
      <c r="M241">
        <f>(F241*CalPhotonTurnigy!$AE$30*CalPhotonTurnigy!$AF$36+CalPhotonTurnigy!$AE$36)/CalPhotonTurnigy!$AE$30</f>
        <v>112.80618136210947</v>
      </c>
    </row>
    <row r="242" spans="1:13" x14ac:dyDescent="0.3">
      <c r="A242">
        <v>101.037448</v>
      </c>
      <c r="B242">
        <v>180</v>
      </c>
      <c r="C242">
        <v>0</v>
      </c>
      <c r="D242">
        <v>3.2269999999999999</v>
      </c>
      <c r="E242">
        <v>82.506865000000005</v>
      </c>
      <c r="F242">
        <v>99.751328999999998</v>
      </c>
      <c r="G242">
        <v>79.997693999999996</v>
      </c>
      <c r="H242">
        <v>-17.244464000000001</v>
      </c>
      <c r="I242">
        <v>-100</v>
      </c>
      <c r="J242">
        <v>180</v>
      </c>
      <c r="K242">
        <v>100.64700000000001</v>
      </c>
      <c r="L242">
        <v>1.5003000000000001E-2</v>
      </c>
      <c r="M242">
        <f>(F242*CalPhotonTurnigy!$AE$30*CalPhotonTurnigy!$AF$36+CalPhotonTurnigy!$AE$36)/CalPhotonTurnigy!$AE$30</f>
        <v>112.80618136210947</v>
      </c>
    </row>
    <row r="243" spans="1:13" x14ac:dyDescent="0.3">
      <c r="A243">
        <v>101.052448</v>
      </c>
      <c r="B243">
        <v>180</v>
      </c>
      <c r="C243">
        <v>0</v>
      </c>
      <c r="D243">
        <v>3.2269999999999999</v>
      </c>
      <c r="E243">
        <v>82.506069999999994</v>
      </c>
      <c r="F243">
        <v>99.751328999999998</v>
      </c>
      <c r="G243">
        <v>79.997693999999996</v>
      </c>
      <c r="H243">
        <v>-17.245259000000001</v>
      </c>
      <c r="I243">
        <v>-100</v>
      </c>
      <c r="J243">
        <v>180</v>
      </c>
      <c r="K243">
        <v>100.64700000000001</v>
      </c>
      <c r="L243">
        <v>1.4999999999999999E-2</v>
      </c>
      <c r="M243">
        <f>(F243*CalPhotonTurnigy!$AE$30*CalPhotonTurnigy!$AF$36+CalPhotonTurnigy!$AE$36)/CalPhotonTurnigy!$AE$30</f>
        <v>112.80618136210947</v>
      </c>
    </row>
    <row r="244" spans="1:13" x14ac:dyDescent="0.3">
      <c r="A244">
        <v>101.067455</v>
      </c>
      <c r="B244">
        <v>180</v>
      </c>
      <c r="C244">
        <v>0</v>
      </c>
      <c r="D244">
        <v>3.2269999999999999</v>
      </c>
      <c r="E244">
        <v>82.504333000000003</v>
      </c>
      <c r="F244">
        <v>99.751328999999998</v>
      </c>
      <c r="G244">
        <v>79.997693999999996</v>
      </c>
      <c r="H244">
        <v>-17.246997</v>
      </c>
      <c r="I244">
        <v>-100</v>
      </c>
      <c r="J244">
        <v>180</v>
      </c>
      <c r="K244">
        <v>100.64700000000001</v>
      </c>
      <c r="L244">
        <v>1.5007E-2</v>
      </c>
      <c r="M244">
        <f>(F244*CalPhotonTurnigy!$AE$30*CalPhotonTurnigy!$AF$36+CalPhotonTurnigy!$AE$36)/CalPhotonTurnigy!$AE$30</f>
        <v>112.80618136210947</v>
      </c>
    </row>
    <row r="245" spans="1:13" x14ac:dyDescent="0.3">
      <c r="A245">
        <v>101.082463</v>
      </c>
      <c r="B245">
        <v>180</v>
      </c>
      <c r="C245">
        <v>0</v>
      </c>
      <c r="D245">
        <v>3.2290000000000001</v>
      </c>
      <c r="E245">
        <v>82.505998000000005</v>
      </c>
      <c r="F245">
        <v>99.751328999999998</v>
      </c>
      <c r="G245">
        <v>79.997693999999996</v>
      </c>
      <c r="H245">
        <v>-17.245332000000001</v>
      </c>
      <c r="I245">
        <v>-100</v>
      </c>
      <c r="J245">
        <v>180</v>
      </c>
      <c r="K245">
        <v>100.64700000000001</v>
      </c>
      <c r="L245">
        <v>1.5008000000000001E-2</v>
      </c>
      <c r="M245">
        <f>(F245*CalPhotonTurnigy!$AE$30*CalPhotonTurnigy!$AF$36+CalPhotonTurnigy!$AE$36)/CalPhotonTurnigy!$AE$30</f>
        <v>112.80618136210947</v>
      </c>
    </row>
    <row r="246" spans="1:13" x14ac:dyDescent="0.3">
      <c r="A246">
        <v>101.09746</v>
      </c>
      <c r="B246">
        <v>180</v>
      </c>
      <c r="C246">
        <v>0</v>
      </c>
      <c r="D246">
        <v>3.2269999999999999</v>
      </c>
      <c r="E246">
        <v>82.505324000000002</v>
      </c>
      <c r="F246">
        <v>99.751328999999998</v>
      </c>
      <c r="G246">
        <v>79.997693999999996</v>
      </c>
      <c r="H246">
        <v>-17.246006000000001</v>
      </c>
      <c r="I246">
        <v>-100</v>
      </c>
      <c r="J246">
        <v>180</v>
      </c>
      <c r="K246">
        <v>100.64700000000001</v>
      </c>
      <c r="L246">
        <v>1.4997E-2</v>
      </c>
      <c r="M246">
        <f>(F246*CalPhotonTurnigy!$AE$30*CalPhotonTurnigy!$AF$36+CalPhotonTurnigy!$AE$36)/CalPhotonTurnigy!$AE$30</f>
        <v>112.80618136210947</v>
      </c>
    </row>
    <row r="247" spans="1:13" x14ac:dyDescent="0.3">
      <c r="A247">
        <v>101.112461</v>
      </c>
      <c r="B247">
        <v>180</v>
      </c>
      <c r="C247">
        <v>0</v>
      </c>
      <c r="D247">
        <v>3.2269999999999999</v>
      </c>
      <c r="E247">
        <v>82.504744000000002</v>
      </c>
      <c r="F247">
        <v>99.751328999999998</v>
      </c>
      <c r="G247">
        <v>79.997693999999996</v>
      </c>
      <c r="H247">
        <v>-17.246586000000001</v>
      </c>
      <c r="I247">
        <v>-100</v>
      </c>
      <c r="J247">
        <v>180</v>
      </c>
      <c r="K247">
        <v>100.64700000000001</v>
      </c>
      <c r="L247">
        <v>1.5001E-2</v>
      </c>
      <c r="M247">
        <f>(F247*CalPhotonTurnigy!$AE$30*CalPhotonTurnigy!$AF$36+CalPhotonTurnigy!$AE$36)/CalPhotonTurnigy!$AE$30</f>
        <v>112.80618136210947</v>
      </c>
    </row>
    <row r="248" spans="1:13" x14ac:dyDescent="0.3">
      <c r="A248">
        <v>101.127464</v>
      </c>
      <c r="B248">
        <v>180</v>
      </c>
      <c r="C248">
        <v>0</v>
      </c>
      <c r="D248">
        <v>3.226</v>
      </c>
      <c r="E248">
        <v>82.502138000000002</v>
      </c>
      <c r="F248">
        <v>99.751328999999998</v>
      </c>
      <c r="G248">
        <v>79.997693999999996</v>
      </c>
      <c r="H248">
        <v>-17.249191</v>
      </c>
      <c r="I248">
        <v>-100</v>
      </c>
      <c r="J248">
        <v>180</v>
      </c>
      <c r="K248">
        <v>100.64700000000001</v>
      </c>
      <c r="L248">
        <v>1.5003000000000001E-2</v>
      </c>
      <c r="M248">
        <f>(F248*CalPhotonTurnigy!$AE$30*CalPhotonTurnigy!$AF$36+CalPhotonTurnigy!$AE$36)/CalPhotonTurnigy!$AE$30</f>
        <v>112.80618136210947</v>
      </c>
    </row>
    <row r="249" spans="1:13" x14ac:dyDescent="0.3">
      <c r="A249">
        <v>101.14246</v>
      </c>
      <c r="B249">
        <v>180</v>
      </c>
      <c r="C249">
        <v>0</v>
      </c>
      <c r="D249">
        <v>3.2250000000000001</v>
      </c>
      <c r="E249">
        <v>82.498841999999996</v>
      </c>
      <c r="F249">
        <v>99.751328999999998</v>
      </c>
      <c r="G249">
        <v>79.997693999999996</v>
      </c>
      <c r="H249">
        <v>-17.252486999999999</v>
      </c>
      <c r="I249">
        <v>-100</v>
      </c>
      <c r="J249">
        <v>180</v>
      </c>
      <c r="K249">
        <v>100.64700000000001</v>
      </c>
      <c r="L249">
        <v>1.4996000000000001E-2</v>
      </c>
      <c r="M249">
        <f>(F249*CalPhotonTurnigy!$AE$30*CalPhotonTurnigy!$AF$36+CalPhotonTurnigy!$AE$36)/CalPhotonTurnigy!$AE$30</f>
        <v>112.80618136210947</v>
      </c>
    </row>
    <row r="250" spans="1:13" x14ac:dyDescent="0.3">
      <c r="A250">
        <v>101.15746799999999</v>
      </c>
      <c r="B250">
        <v>180</v>
      </c>
      <c r="C250">
        <v>0</v>
      </c>
      <c r="D250">
        <v>3.2240000000000002</v>
      </c>
      <c r="E250">
        <v>82.494951999999998</v>
      </c>
      <c r="F250">
        <v>99.751328999999998</v>
      </c>
      <c r="G250">
        <v>79.997693999999996</v>
      </c>
      <c r="H250">
        <v>-17.256377000000001</v>
      </c>
      <c r="I250">
        <v>-100</v>
      </c>
      <c r="J250">
        <v>180</v>
      </c>
      <c r="K250">
        <v>100.64700000000001</v>
      </c>
      <c r="L250">
        <v>1.5008000000000001E-2</v>
      </c>
      <c r="M250">
        <f>(F250*CalPhotonTurnigy!$AE$30*CalPhotonTurnigy!$AF$36+CalPhotonTurnigy!$AE$36)/CalPhotonTurnigy!$AE$30</f>
        <v>112.80618136210947</v>
      </c>
    </row>
    <row r="251" spans="1:13" x14ac:dyDescent="0.3">
      <c r="A251">
        <v>101.172471</v>
      </c>
      <c r="B251">
        <v>180</v>
      </c>
      <c r="C251">
        <v>0</v>
      </c>
      <c r="D251">
        <v>3.2269999999999999</v>
      </c>
      <c r="E251">
        <v>82.494765999999998</v>
      </c>
      <c r="F251">
        <v>99.751328999999998</v>
      </c>
      <c r="G251">
        <v>79.997693999999996</v>
      </c>
      <c r="H251">
        <v>-17.256564000000001</v>
      </c>
      <c r="I251">
        <v>-100</v>
      </c>
      <c r="J251">
        <v>180</v>
      </c>
      <c r="K251">
        <v>100.64700000000001</v>
      </c>
      <c r="L251">
        <v>1.5003000000000001E-2</v>
      </c>
      <c r="M251">
        <f>(F251*CalPhotonTurnigy!$AE$30*CalPhotonTurnigy!$AF$36+CalPhotonTurnigy!$AE$36)/CalPhotonTurnigy!$AE$30</f>
        <v>112.80618136210947</v>
      </c>
    </row>
    <row r="252" spans="1:13" x14ac:dyDescent="0.3">
      <c r="A252">
        <v>101.187471</v>
      </c>
      <c r="B252">
        <v>180</v>
      </c>
      <c r="C252">
        <v>0</v>
      </c>
      <c r="D252">
        <v>3.2240000000000002</v>
      </c>
      <c r="E252">
        <v>82.491444000000001</v>
      </c>
      <c r="F252">
        <v>99.751328999999998</v>
      </c>
      <c r="G252">
        <v>79.997693999999996</v>
      </c>
      <c r="H252">
        <v>-17.259885000000001</v>
      </c>
      <c r="I252">
        <v>-100</v>
      </c>
      <c r="J252">
        <v>180</v>
      </c>
      <c r="K252">
        <v>100.64700000000001</v>
      </c>
      <c r="L252">
        <v>1.4999999999999999E-2</v>
      </c>
      <c r="M252">
        <f>(F252*CalPhotonTurnigy!$AE$30*CalPhotonTurnigy!$AF$36+CalPhotonTurnigy!$AE$36)/CalPhotonTurnigy!$AE$30</f>
        <v>112.80618136210947</v>
      </c>
    </row>
    <row r="253" spans="1:13" x14ac:dyDescent="0.3">
      <c r="A253">
        <v>101.202482</v>
      </c>
      <c r="B253">
        <v>180</v>
      </c>
      <c r="C253">
        <v>0</v>
      </c>
      <c r="D253">
        <v>3.226</v>
      </c>
      <c r="E253">
        <v>82.490692999999993</v>
      </c>
      <c r="F253">
        <v>99.751328999999998</v>
      </c>
      <c r="G253">
        <v>79.997693999999996</v>
      </c>
      <c r="H253">
        <v>-17.260636000000002</v>
      </c>
      <c r="I253">
        <v>-100</v>
      </c>
      <c r="J253">
        <v>180</v>
      </c>
      <c r="K253">
        <v>100.64700000000001</v>
      </c>
      <c r="L253">
        <v>1.5011E-2</v>
      </c>
      <c r="M253">
        <f>(F253*CalPhotonTurnigy!$AE$30*CalPhotonTurnigy!$AF$36+CalPhotonTurnigy!$AE$36)/CalPhotonTurnigy!$AE$30</f>
        <v>112.80618136210947</v>
      </c>
    </row>
    <row r="254" spans="1:13" x14ac:dyDescent="0.3">
      <c r="A254">
        <v>101.21748700000001</v>
      </c>
      <c r="B254">
        <v>180</v>
      </c>
      <c r="C254">
        <v>0</v>
      </c>
      <c r="D254">
        <v>3.2250000000000001</v>
      </c>
      <c r="E254">
        <v>82.488992999999994</v>
      </c>
      <c r="F254">
        <v>99.751328999999998</v>
      </c>
      <c r="G254">
        <v>79.997693999999996</v>
      </c>
      <c r="H254">
        <v>-17.262336000000001</v>
      </c>
      <c r="I254">
        <v>-100</v>
      </c>
      <c r="J254">
        <v>180</v>
      </c>
      <c r="K254">
        <v>100.64700000000001</v>
      </c>
      <c r="L254">
        <v>1.5004999999999999E-2</v>
      </c>
      <c r="M254">
        <f>(F254*CalPhotonTurnigy!$AE$30*CalPhotonTurnigy!$AF$36+CalPhotonTurnigy!$AE$36)/CalPhotonTurnigy!$AE$30</f>
        <v>112.80618136210947</v>
      </c>
    </row>
    <row r="255" spans="1:13" x14ac:dyDescent="0.3">
      <c r="A255">
        <v>101.232496</v>
      </c>
      <c r="B255">
        <v>180</v>
      </c>
      <c r="C255">
        <v>0</v>
      </c>
      <c r="D255">
        <v>3.2229999999999999</v>
      </c>
      <c r="E255">
        <v>82.484369000000001</v>
      </c>
      <c r="F255">
        <v>99.751328999999998</v>
      </c>
      <c r="G255">
        <v>79.997693999999996</v>
      </c>
      <c r="H255">
        <v>-17.266960999999998</v>
      </c>
      <c r="I255">
        <v>-100</v>
      </c>
      <c r="J255">
        <v>180</v>
      </c>
      <c r="K255">
        <v>100.64700000000001</v>
      </c>
      <c r="L255">
        <v>1.5009E-2</v>
      </c>
      <c r="M255">
        <f>(F255*CalPhotonTurnigy!$AE$30*CalPhotonTurnigy!$AF$36+CalPhotonTurnigy!$AE$36)/CalPhotonTurnigy!$AE$30</f>
        <v>112.80618136210947</v>
      </c>
    </row>
    <row r="256" spans="1:13" x14ac:dyDescent="0.3">
      <c r="A256">
        <v>101.247495</v>
      </c>
      <c r="B256">
        <v>180</v>
      </c>
      <c r="C256">
        <v>0</v>
      </c>
      <c r="D256">
        <v>3.2229999999999999</v>
      </c>
      <c r="E256">
        <v>82.481442999999999</v>
      </c>
      <c r="F256">
        <v>99.751328999999998</v>
      </c>
      <c r="G256">
        <v>79.997693999999996</v>
      </c>
      <c r="H256">
        <v>-17.269887000000001</v>
      </c>
      <c r="I256">
        <v>-100</v>
      </c>
      <c r="J256">
        <v>180</v>
      </c>
      <c r="K256">
        <v>100.64700000000001</v>
      </c>
      <c r="L256">
        <v>1.4999E-2</v>
      </c>
      <c r="M256">
        <f>(F256*CalPhotonTurnigy!$AE$30*CalPhotonTurnigy!$AF$36+CalPhotonTurnigy!$AE$36)/CalPhotonTurnigy!$AE$30</f>
        <v>112.80618136210947</v>
      </c>
    </row>
    <row r="257" spans="1:13" x14ac:dyDescent="0.3">
      <c r="A257">
        <v>101.262505</v>
      </c>
      <c r="B257">
        <v>180</v>
      </c>
      <c r="C257">
        <v>0</v>
      </c>
      <c r="D257">
        <v>3.22</v>
      </c>
      <c r="E257">
        <v>82.474708000000007</v>
      </c>
      <c r="F257">
        <v>99.751328999999998</v>
      </c>
      <c r="G257">
        <v>79.997693999999996</v>
      </c>
      <c r="H257">
        <v>-17.276622</v>
      </c>
      <c r="I257">
        <v>-100</v>
      </c>
      <c r="J257">
        <v>180</v>
      </c>
      <c r="K257">
        <v>100.64700000000001</v>
      </c>
      <c r="L257">
        <v>1.5010000000000001E-2</v>
      </c>
      <c r="M257">
        <f>(F257*CalPhotonTurnigy!$AE$30*CalPhotonTurnigy!$AF$36+CalPhotonTurnigy!$AE$36)/CalPhotonTurnigy!$AE$30</f>
        <v>112.80618136210947</v>
      </c>
    </row>
    <row r="258" spans="1:13" x14ac:dyDescent="0.3">
      <c r="A258">
        <v>101.27750399999999</v>
      </c>
      <c r="B258">
        <v>180</v>
      </c>
      <c r="C258">
        <v>0</v>
      </c>
      <c r="D258">
        <v>3.22</v>
      </c>
      <c r="E258">
        <v>82.468911000000006</v>
      </c>
      <c r="F258">
        <v>99.751328999999998</v>
      </c>
      <c r="G258">
        <v>79.997693999999996</v>
      </c>
      <c r="H258">
        <v>-17.282418</v>
      </c>
      <c r="I258">
        <v>-100</v>
      </c>
      <c r="J258">
        <v>180</v>
      </c>
      <c r="K258">
        <v>100.64700000000001</v>
      </c>
      <c r="L258">
        <v>1.4999E-2</v>
      </c>
      <c r="M258">
        <f>(F258*CalPhotonTurnigy!$AE$30*CalPhotonTurnigy!$AF$36+CalPhotonTurnigy!$AE$36)/CalPhotonTurnigy!$AE$30</f>
        <v>112.80618136210947</v>
      </c>
    </row>
    <row r="259" spans="1:13" x14ac:dyDescent="0.3">
      <c r="A259">
        <v>101.292507</v>
      </c>
      <c r="B259">
        <v>180</v>
      </c>
      <c r="C259">
        <v>0</v>
      </c>
      <c r="D259">
        <v>3.22</v>
      </c>
      <c r="E259">
        <v>82.463921999999997</v>
      </c>
      <c r="F259">
        <v>99.751328999999998</v>
      </c>
      <c r="G259">
        <v>79.997693999999996</v>
      </c>
      <c r="H259">
        <v>-17.287407000000002</v>
      </c>
      <c r="I259">
        <v>-100</v>
      </c>
      <c r="J259">
        <v>180</v>
      </c>
      <c r="K259">
        <v>100.64700000000001</v>
      </c>
      <c r="L259">
        <v>1.5003000000000001E-2</v>
      </c>
      <c r="M259">
        <f>(F259*CalPhotonTurnigy!$AE$30*CalPhotonTurnigy!$AF$36+CalPhotonTurnigy!$AE$36)/CalPhotonTurnigy!$AE$30</f>
        <v>112.80618136210947</v>
      </c>
    </row>
    <row r="260" spans="1:13" x14ac:dyDescent="0.3">
      <c r="A260">
        <v>101.30750399999999</v>
      </c>
      <c r="B260">
        <v>180</v>
      </c>
      <c r="C260">
        <v>0</v>
      </c>
      <c r="D260">
        <v>3.2189999999999999</v>
      </c>
      <c r="E260">
        <v>82.457519000000005</v>
      </c>
      <c r="F260">
        <v>99.751328999999998</v>
      </c>
      <c r="G260">
        <v>79.997693999999996</v>
      </c>
      <c r="H260">
        <v>-17.293810000000001</v>
      </c>
      <c r="I260">
        <v>-100</v>
      </c>
      <c r="J260">
        <v>180</v>
      </c>
      <c r="K260">
        <v>100.64700000000001</v>
      </c>
      <c r="L260">
        <v>1.4997E-2</v>
      </c>
      <c r="M260">
        <f>(F260*CalPhotonTurnigy!$AE$30*CalPhotonTurnigy!$AF$36+CalPhotonTurnigy!$AE$36)/CalPhotonTurnigy!$AE$30</f>
        <v>112.80618136210947</v>
      </c>
    </row>
    <row r="261" spans="1:13" x14ac:dyDescent="0.3">
      <c r="A261">
        <v>101.32250500000001</v>
      </c>
      <c r="B261">
        <v>180</v>
      </c>
      <c r="C261">
        <v>0</v>
      </c>
      <c r="D261">
        <v>3.2160000000000002</v>
      </c>
      <c r="E261">
        <v>82.448842999999997</v>
      </c>
      <c r="F261">
        <v>99.751328999999998</v>
      </c>
      <c r="G261">
        <v>79.997693999999996</v>
      </c>
      <c r="H261">
        <v>-17.302486999999999</v>
      </c>
      <c r="I261">
        <v>-100</v>
      </c>
      <c r="J261">
        <v>180</v>
      </c>
      <c r="K261">
        <v>100.64700000000001</v>
      </c>
      <c r="L261">
        <v>1.5001E-2</v>
      </c>
      <c r="M261">
        <f>(F261*CalPhotonTurnigy!$AE$30*CalPhotonTurnigy!$AF$36+CalPhotonTurnigy!$AE$36)/CalPhotonTurnigy!$AE$30</f>
        <v>112.80618136210947</v>
      </c>
    </row>
    <row r="262" spans="1:13" x14ac:dyDescent="0.3">
      <c r="A262">
        <v>101.337513</v>
      </c>
      <c r="B262">
        <v>180</v>
      </c>
      <c r="C262">
        <v>0</v>
      </c>
      <c r="D262">
        <v>3.218</v>
      </c>
      <c r="E262">
        <v>82.443485999999993</v>
      </c>
      <c r="F262">
        <v>99.751328999999998</v>
      </c>
      <c r="G262">
        <v>79.997693999999996</v>
      </c>
      <c r="H262">
        <v>-17.307843999999999</v>
      </c>
      <c r="I262">
        <v>-100</v>
      </c>
      <c r="J262">
        <v>180</v>
      </c>
      <c r="K262">
        <v>100.64700000000001</v>
      </c>
      <c r="L262">
        <v>1.5008000000000001E-2</v>
      </c>
      <c r="M262">
        <f>(F262*CalPhotonTurnigy!$AE$30*CalPhotonTurnigy!$AF$36+CalPhotonTurnigy!$AE$36)/CalPhotonTurnigy!$AE$30</f>
        <v>112.80618136210947</v>
      </c>
    </row>
    <row r="263" spans="1:13" x14ac:dyDescent="0.3">
      <c r="A263">
        <v>101.35251599999999</v>
      </c>
      <c r="B263">
        <v>180</v>
      </c>
      <c r="C263">
        <v>0</v>
      </c>
      <c r="D263">
        <v>3.2160000000000002</v>
      </c>
      <c r="E263">
        <v>82.436763999999997</v>
      </c>
      <c r="F263">
        <v>99.751328999999998</v>
      </c>
      <c r="G263">
        <v>79.997693999999996</v>
      </c>
      <c r="H263">
        <v>-17.314565000000002</v>
      </c>
      <c r="I263">
        <v>-100</v>
      </c>
      <c r="J263">
        <v>180</v>
      </c>
      <c r="K263">
        <v>100.64700000000001</v>
      </c>
      <c r="L263">
        <v>1.5003000000000001E-2</v>
      </c>
      <c r="M263">
        <f>(F263*CalPhotonTurnigy!$AE$30*CalPhotonTurnigy!$AF$36+CalPhotonTurnigy!$AE$36)/CalPhotonTurnigy!$AE$30</f>
        <v>112.80618136210947</v>
      </c>
    </row>
    <row r="264" spans="1:13" x14ac:dyDescent="0.3">
      <c r="A264">
        <v>101.36751599999999</v>
      </c>
      <c r="B264">
        <v>180</v>
      </c>
      <c r="C264">
        <v>0</v>
      </c>
      <c r="D264">
        <v>3.2160000000000002</v>
      </c>
      <c r="E264">
        <v>82.430980000000005</v>
      </c>
      <c r="F264">
        <v>99.751328999999998</v>
      </c>
      <c r="G264">
        <v>79.997693999999996</v>
      </c>
      <c r="H264">
        <v>-17.320350000000001</v>
      </c>
      <c r="I264">
        <v>-100</v>
      </c>
      <c r="J264">
        <v>180</v>
      </c>
      <c r="K264">
        <v>100.64700000000001</v>
      </c>
      <c r="L264">
        <v>1.4999999999999999E-2</v>
      </c>
      <c r="M264">
        <f>(F264*CalPhotonTurnigy!$AE$30*CalPhotonTurnigy!$AF$36+CalPhotonTurnigy!$AE$36)/CalPhotonTurnigy!$AE$30</f>
        <v>112.80618136210947</v>
      </c>
    </row>
    <row r="265" spans="1:13" x14ac:dyDescent="0.3">
      <c r="A265">
        <v>101.38252300000001</v>
      </c>
      <c r="B265">
        <v>180</v>
      </c>
      <c r="C265">
        <v>0</v>
      </c>
      <c r="D265">
        <v>3.2109999999999999</v>
      </c>
      <c r="E265">
        <v>82.418606999999994</v>
      </c>
      <c r="F265">
        <v>99.751328999999998</v>
      </c>
      <c r="G265">
        <v>79.997693999999996</v>
      </c>
      <c r="H265">
        <v>-17.332722</v>
      </c>
      <c r="I265">
        <v>-100</v>
      </c>
      <c r="J265">
        <v>180</v>
      </c>
      <c r="K265">
        <v>100.64700000000001</v>
      </c>
      <c r="L265">
        <v>1.5007E-2</v>
      </c>
      <c r="M265">
        <f>(F265*CalPhotonTurnigy!$AE$30*CalPhotonTurnigy!$AF$36+CalPhotonTurnigy!$AE$36)/CalPhotonTurnigy!$AE$30</f>
        <v>112.80618136210947</v>
      </c>
    </row>
    <row r="266" spans="1:13" x14ac:dyDescent="0.3">
      <c r="A266">
        <v>101.39752900000001</v>
      </c>
      <c r="B266">
        <v>180</v>
      </c>
      <c r="C266">
        <v>0</v>
      </c>
      <c r="D266">
        <v>3.21</v>
      </c>
      <c r="E266">
        <v>82.406901000000005</v>
      </c>
      <c r="F266">
        <v>99.751328999999998</v>
      </c>
      <c r="G266">
        <v>79.997693999999996</v>
      </c>
      <c r="H266">
        <v>-17.344429000000002</v>
      </c>
      <c r="I266">
        <v>-100</v>
      </c>
      <c r="J266">
        <v>180</v>
      </c>
      <c r="K266">
        <v>100.64700000000001</v>
      </c>
      <c r="L266">
        <v>1.5006E-2</v>
      </c>
      <c r="M266">
        <f>(F266*CalPhotonTurnigy!$AE$30*CalPhotonTurnigy!$AF$36+CalPhotonTurnigy!$AE$36)/CalPhotonTurnigy!$AE$30</f>
        <v>112.80618136210947</v>
      </c>
    </row>
    <row r="267" spans="1:13" x14ac:dyDescent="0.3">
      <c r="A267">
        <v>101.412541</v>
      </c>
      <c r="B267">
        <v>180</v>
      </c>
      <c r="C267">
        <v>0</v>
      </c>
      <c r="D267">
        <v>3.2069999999999999</v>
      </c>
      <c r="E267">
        <v>82.392595</v>
      </c>
      <c r="F267">
        <v>99.751328999999998</v>
      </c>
      <c r="G267">
        <v>79.997693999999996</v>
      </c>
      <c r="H267">
        <v>-17.358733999999998</v>
      </c>
      <c r="I267">
        <v>-100</v>
      </c>
      <c r="J267">
        <v>180</v>
      </c>
      <c r="K267">
        <v>100.64700000000001</v>
      </c>
      <c r="L267">
        <v>1.5011999999999999E-2</v>
      </c>
      <c r="M267">
        <f>(F267*CalPhotonTurnigy!$AE$30*CalPhotonTurnigy!$AF$36+CalPhotonTurnigy!$AE$36)/CalPhotonTurnigy!$AE$30</f>
        <v>112.80618136210947</v>
      </c>
    </row>
    <row r="268" spans="1:13" x14ac:dyDescent="0.3">
      <c r="A268">
        <v>101.427549</v>
      </c>
      <c r="B268">
        <v>180</v>
      </c>
      <c r="C268">
        <v>0</v>
      </c>
      <c r="D268">
        <v>3.2069999999999999</v>
      </c>
      <c r="E268">
        <v>82.380279999999999</v>
      </c>
      <c r="F268">
        <v>99.751328999999998</v>
      </c>
      <c r="G268">
        <v>79.997693999999996</v>
      </c>
      <c r="H268">
        <v>-17.371048999999999</v>
      </c>
      <c r="I268">
        <v>-100</v>
      </c>
      <c r="J268">
        <v>180</v>
      </c>
      <c r="K268">
        <v>100.64700000000001</v>
      </c>
      <c r="L268">
        <v>1.5008000000000001E-2</v>
      </c>
      <c r="M268">
        <f>(F268*CalPhotonTurnigy!$AE$30*CalPhotonTurnigy!$AF$36+CalPhotonTurnigy!$AE$36)/CalPhotonTurnigy!$AE$30</f>
        <v>112.80618136210947</v>
      </c>
    </row>
    <row r="269" spans="1:13" x14ac:dyDescent="0.3">
      <c r="A269">
        <v>101.442555</v>
      </c>
      <c r="B269">
        <v>180</v>
      </c>
      <c r="C269">
        <v>0</v>
      </c>
      <c r="D269">
        <v>3.2040000000000002</v>
      </c>
      <c r="E269">
        <v>82.366505000000004</v>
      </c>
      <c r="F269">
        <v>99.751328999999998</v>
      </c>
      <c r="G269">
        <v>79.997693999999996</v>
      </c>
      <c r="H269">
        <v>-17.384823999999998</v>
      </c>
      <c r="I269">
        <v>-100</v>
      </c>
      <c r="J269">
        <v>180</v>
      </c>
      <c r="K269">
        <v>100.64700000000001</v>
      </c>
      <c r="L269">
        <v>1.5006E-2</v>
      </c>
      <c r="M269">
        <f>(F269*CalPhotonTurnigy!$AE$30*CalPhotonTurnigy!$AF$36+CalPhotonTurnigy!$AE$36)/CalPhotonTurnigy!$AE$30</f>
        <v>112.80618136210947</v>
      </c>
    </row>
    <row r="270" spans="1:13" x14ac:dyDescent="0.3">
      <c r="A270">
        <v>101.45755800000001</v>
      </c>
      <c r="B270">
        <v>180</v>
      </c>
      <c r="C270">
        <v>0</v>
      </c>
      <c r="D270">
        <v>3.206</v>
      </c>
      <c r="E270">
        <v>82.356763999999998</v>
      </c>
      <c r="F270">
        <v>99.751328999999998</v>
      </c>
      <c r="G270">
        <v>79.997693999999996</v>
      </c>
      <c r="H270">
        <v>-17.394565</v>
      </c>
      <c r="I270">
        <v>-100</v>
      </c>
      <c r="J270">
        <v>180</v>
      </c>
      <c r="K270">
        <v>100.64700000000001</v>
      </c>
      <c r="L270">
        <v>1.5003000000000001E-2</v>
      </c>
      <c r="M270">
        <f>(F270*CalPhotonTurnigy!$AE$30*CalPhotonTurnigy!$AF$36+CalPhotonTurnigy!$AE$36)/CalPhotonTurnigy!$AE$30</f>
        <v>112.80618136210947</v>
      </c>
    </row>
    <row r="271" spans="1:13" x14ac:dyDescent="0.3">
      <c r="A271">
        <v>101.472567</v>
      </c>
      <c r="B271">
        <v>180</v>
      </c>
      <c r="C271">
        <v>0</v>
      </c>
      <c r="D271">
        <v>3.2050000000000001</v>
      </c>
      <c r="E271">
        <v>82.347322000000005</v>
      </c>
      <c r="F271">
        <v>99.751328999999998</v>
      </c>
      <c r="G271">
        <v>79.997693999999996</v>
      </c>
      <c r="H271">
        <v>-17.404008000000001</v>
      </c>
      <c r="I271">
        <v>-100</v>
      </c>
      <c r="J271">
        <v>180</v>
      </c>
      <c r="K271">
        <v>100.64700000000001</v>
      </c>
      <c r="L271">
        <v>1.5009E-2</v>
      </c>
      <c r="M271">
        <f>(F271*CalPhotonTurnigy!$AE$30*CalPhotonTurnigy!$AF$36+CalPhotonTurnigy!$AE$36)/CalPhotonTurnigy!$AE$30</f>
        <v>112.80618136210947</v>
      </c>
    </row>
    <row r="272" spans="1:13" x14ac:dyDescent="0.3">
      <c r="A272">
        <v>101.48757500000001</v>
      </c>
      <c r="B272">
        <v>180</v>
      </c>
      <c r="C272">
        <v>0</v>
      </c>
      <c r="D272">
        <v>3.2029999999999998</v>
      </c>
      <c r="E272">
        <v>82.337075999999996</v>
      </c>
      <c r="F272">
        <v>99.751328999999998</v>
      </c>
      <c r="G272">
        <v>79.997693999999996</v>
      </c>
      <c r="H272">
        <v>-17.414254</v>
      </c>
      <c r="I272">
        <v>-100</v>
      </c>
      <c r="J272">
        <v>180</v>
      </c>
      <c r="K272">
        <v>100.64700000000001</v>
      </c>
      <c r="L272">
        <v>1.5008000000000001E-2</v>
      </c>
      <c r="M272">
        <f>(F272*CalPhotonTurnigy!$AE$30*CalPhotonTurnigy!$AF$36+CalPhotonTurnigy!$AE$36)/CalPhotonTurnigy!$AE$30</f>
        <v>112.80618136210947</v>
      </c>
    </row>
    <row r="273" spans="1:13" x14ac:dyDescent="0.3">
      <c r="A273">
        <v>101.502572</v>
      </c>
      <c r="B273">
        <v>180</v>
      </c>
      <c r="C273">
        <v>0</v>
      </c>
      <c r="D273">
        <v>3.2029999999999998</v>
      </c>
      <c r="E273">
        <v>82.328255999999996</v>
      </c>
      <c r="F273">
        <v>99.751328999999998</v>
      </c>
      <c r="G273">
        <v>79.997693999999996</v>
      </c>
      <c r="H273">
        <v>-17.423072999999999</v>
      </c>
      <c r="I273">
        <v>-100</v>
      </c>
      <c r="J273">
        <v>180</v>
      </c>
      <c r="K273">
        <v>100.64700000000001</v>
      </c>
      <c r="L273">
        <v>1.4997E-2</v>
      </c>
      <c r="M273">
        <f>(F273*CalPhotonTurnigy!$AE$30*CalPhotonTurnigy!$AF$36+CalPhotonTurnigy!$AE$36)/CalPhotonTurnigy!$AE$30</f>
        <v>112.80618136210947</v>
      </c>
    </row>
    <row r="274" spans="1:13" x14ac:dyDescent="0.3">
      <c r="A274">
        <v>101.517568</v>
      </c>
      <c r="B274">
        <v>180</v>
      </c>
      <c r="C274">
        <v>0</v>
      </c>
      <c r="D274">
        <v>3.2050000000000001</v>
      </c>
      <c r="E274">
        <v>82.322784999999996</v>
      </c>
      <c r="F274">
        <v>99.751328999999998</v>
      </c>
      <c r="G274">
        <v>79.997693999999996</v>
      </c>
      <c r="H274">
        <v>-17.428543999999999</v>
      </c>
      <c r="I274">
        <v>-100</v>
      </c>
      <c r="J274">
        <v>180</v>
      </c>
      <c r="K274">
        <v>100.64700000000001</v>
      </c>
      <c r="L274">
        <v>1.4996000000000001E-2</v>
      </c>
      <c r="M274">
        <f>(F274*CalPhotonTurnigy!$AE$30*CalPhotonTurnigy!$AF$36+CalPhotonTurnigy!$AE$36)/CalPhotonTurnigy!$AE$30</f>
        <v>112.80618136210947</v>
      </c>
    </row>
    <row r="275" spans="1:13" x14ac:dyDescent="0.3">
      <c r="A275">
        <v>101.53257600000001</v>
      </c>
      <c r="B275">
        <v>180</v>
      </c>
      <c r="C275">
        <v>0</v>
      </c>
      <c r="D275">
        <v>3.2050000000000001</v>
      </c>
      <c r="E275">
        <v>82.318077000000002</v>
      </c>
      <c r="F275">
        <v>99.751328999999998</v>
      </c>
      <c r="G275">
        <v>79.997693999999996</v>
      </c>
      <c r="H275">
        <v>-17.433253000000001</v>
      </c>
      <c r="I275">
        <v>-100</v>
      </c>
      <c r="J275">
        <v>180</v>
      </c>
      <c r="K275">
        <v>100.64700000000001</v>
      </c>
      <c r="L275">
        <v>1.5008000000000001E-2</v>
      </c>
      <c r="M275">
        <f>(F275*CalPhotonTurnigy!$AE$30*CalPhotonTurnigy!$AF$36+CalPhotonTurnigy!$AE$36)/CalPhotonTurnigy!$AE$30</f>
        <v>112.80618136210947</v>
      </c>
    </row>
    <row r="276" spans="1:13" x14ac:dyDescent="0.3">
      <c r="A276">
        <v>101.547583</v>
      </c>
      <c r="B276">
        <v>180</v>
      </c>
      <c r="C276">
        <v>0</v>
      </c>
      <c r="D276">
        <v>3.2040000000000002</v>
      </c>
      <c r="E276">
        <v>82.312965000000005</v>
      </c>
      <c r="F276">
        <v>99.751328999999998</v>
      </c>
      <c r="G276">
        <v>79.997693999999996</v>
      </c>
      <c r="H276">
        <v>-17.438365000000001</v>
      </c>
      <c r="I276">
        <v>-100</v>
      </c>
      <c r="J276">
        <v>180</v>
      </c>
      <c r="K276">
        <v>100.64700000000001</v>
      </c>
      <c r="L276">
        <v>1.5007E-2</v>
      </c>
      <c r="M276">
        <f>(F276*CalPhotonTurnigy!$AE$30*CalPhotonTurnigy!$AF$36+CalPhotonTurnigy!$AE$36)/CalPhotonTurnigy!$AE$30</f>
        <v>112.80618136210947</v>
      </c>
    </row>
    <row r="277" spans="1:13" x14ac:dyDescent="0.3">
      <c r="A277">
        <v>101.562584</v>
      </c>
      <c r="B277">
        <v>180</v>
      </c>
      <c r="C277">
        <v>0</v>
      </c>
      <c r="D277">
        <v>3.202</v>
      </c>
      <c r="E277">
        <v>82.305384000000004</v>
      </c>
      <c r="F277">
        <v>99.751328999999998</v>
      </c>
      <c r="G277">
        <v>79.997693999999996</v>
      </c>
      <c r="H277">
        <v>-17.445944999999998</v>
      </c>
      <c r="I277">
        <v>-100</v>
      </c>
      <c r="J277">
        <v>180</v>
      </c>
      <c r="K277">
        <v>100.64700000000001</v>
      </c>
      <c r="L277">
        <v>1.5001E-2</v>
      </c>
      <c r="M277">
        <f>(F277*CalPhotonTurnigy!$AE$30*CalPhotonTurnigy!$AF$36+CalPhotonTurnigy!$AE$36)/CalPhotonTurnigy!$AE$30</f>
        <v>112.80618136210947</v>
      </c>
    </row>
    <row r="278" spans="1:13" x14ac:dyDescent="0.3">
      <c r="A278">
        <v>101.57758800000001</v>
      </c>
      <c r="B278">
        <v>180</v>
      </c>
      <c r="C278">
        <v>0</v>
      </c>
      <c r="D278">
        <v>3.202</v>
      </c>
      <c r="E278">
        <v>82.298860000000005</v>
      </c>
      <c r="F278">
        <v>99.751328999999998</v>
      </c>
      <c r="G278">
        <v>79.997693999999996</v>
      </c>
      <c r="H278">
        <v>-17.452469000000001</v>
      </c>
      <c r="I278">
        <v>-100</v>
      </c>
      <c r="J278">
        <v>180</v>
      </c>
      <c r="K278">
        <v>100.64700000000001</v>
      </c>
      <c r="L278">
        <v>1.5004E-2</v>
      </c>
      <c r="M278">
        <f>(F278*CalPhotonTurnigy!$AE$30*CalPhotonTurnigy!$AF$36+CalPhotonTurnigy!$AE$36)/CalPhotonTurnigy!$AE$30</f>
        <v>112.80618136210947</v>
      </c>
    </row>
    <row r="279" spans="1:13" x14ac:dyDescent="0.3">
      <c r="A279">
        <v>101.59259299999999</v>
      </c>
      <c r="B279">
        <v>180</v>
      </c>
      <c r="C279">
        <v>0</v>
      </c>
      <c r="D279">
        <v>3.2029999999999998</v>
      </c>
      <c r="E279">
        <v>82.295366999999999</v>
      </c>
      <c r="F279">
        <v>99.751328999999998</v>
      </c>
      <c r="G279">
        <v>79.997693999999996</v>
      </c>
      <c r="H279">
        <v>-17.455963000000001</v>
      </c>
      <c r="I279">
        <v>-100</v>
      </c>
      <c r="J279">
        <v>180</v>
      </c>
      <c r="K279">
        <v>100.64700000000001</v>
      </c>
      <c r="L279">
        <v>1.5004999999999999E-2</v>
      </c>
      <c r="M279">
        <f>(F279*CalPhotonTurnigy!$AE$30*CalPhotonTurnigy!$AF$36+CalPhotonTurnigy!$AE$36)/CalPhotonTurnigy!$AE$30</f>
        <v>112.80618136210947</v>
      </c>
    </row>
    <row r="280" spans="1:13" x14ac:dyDescent="0.3">
      <c r="A280">
        <v>101.607591</v>
      </c>
      <c r="B280">
        <v>180</v>
      </c>
      <c r="C280">
        <v>0</v>
      </c>
      <c r="D280">
        <v>3.2010000000000001</v>
      </c>
      <c r="E280">
        <v>82.289178000000007</v>
      </c>
      <c r="F280">
        <v>99.751328999999998</v>
      </c>
      <c r="G280">
        <v>79.997693999999996</v>
      </c>
      <c r="H280">
        <v>-17.462150999999999</v>
      </c>
      <c r="I280">
        <v>-100</v>
      </c>
      <c r="J280">
        <v>180</v>
      </c>
      <c r="K280">
        <v>100.64700000000001</v>
      </c>
      <c r="L280">
        <v>1.4997999999999999E-2</v>
      </c>
      <c r="M280">
        <f>(F280*CalPhotonTurnigy!$AE$30*CalPhotonTurnigy!$AF$36+CalPhotonTurnigy!$AE$36)/CalPhotonTurnigy!$AE$30</f>
        <v>112.80618136210947</v>
      </c>
    </row>
    <row r="281" spans="1:13" x14ac:dyDescent="0.3">
      <c r="A281">
        <v>101.622595</v>
      </c>
      <c r="B281">
        <v>180</v>
      </c>
      <c r="C281">
        <v>0</v>
      </c>
      <c r="D281">
        <v>3.2029999999999998</v>
      </c>
      <c r="E281">
        <v>82.285973999999996</v>
      </c>
      <c r="F281">
        <v>99.751328999999998</v>
      </c>
      <c r="G281">
        <v>79.997693999999996</v>
      </c>
      <c r="H281">
        <v>-17.465356</v>
      </c>
      <c r="I281">
        <v>-100</v>
      </c>
      <c r="J281">
        <v>180</v>
      </c>
      <c r="K281">
        <v>100.64700000000001</v>
      </c>
      <c r="L281">
        <v>1.5004E-2</v>
      </c>
      <c r="M281">
        <f>(F281*CalPhotonTurnigy!$AE$30*CalPhotonTurnigy!$AF$36+CalPhotonTurnigy!$AE$36)/CalPhotonTurnigy!$AE$30</f>
        <v>112.80618136210947</v>
      </c>
    </row>
    <row r="282" spans="1:13" x14ac:dyDescent="0.3">
      <c r="A282">
        <v>101.637607</v>
      </c>
      <c r="B282">
        <v>180</v>
      </c>
      <c r="C282">
        <v>0</v>
      </c>
      <c r="D282">
        <v>3.202</v>
      </c>
      <c r="E282">
        <v>82.282155000000003</v>
      </c>
      <c r="F282">
        <v>99.751328999999998</v>
      </c>
      <c r="G282">
        <v>79.997693999999996</v>
      </c>
      <c r="H282">
        <v>-17.469173999999999</v>
      </c>
      <c r="I282">
        <v>-100</v>
      </c>
      <c r="J282">
        <v>180</v>
      </c>
      <c r="K282">
        <v>100.64700000000001</v>
      </c>
      <c r="L282">
        <v>1.5011999999999999E-2</v>
      </c>
      <c r="M282">
        <f>(F282*CalPhotonTurnigy!$AE$30*CalPhotonTurnigy!$AF$36+CalPhotonTurnigy!$AE$36)/CalPhotonTurnigy!$AE$30</f>
        <v>112.80618136210947</v>
      </c>
    </row>
    <row r="283" spans="1:13" x14ac:dyDescent="0.3">
      <c r="A283">
        <v>101.65261700000001</v>
      </c>
      <c r="B283">
        <v>180</v>
      </c>
      <c r="C283">
        <v>0</v>
      </c>
      <c r="D283">
        <v>3.202</v>
      </c>
      <c r="E283">
        <v>82.278869</v>
      </c>
      <c r="F283">
        <v>99.751328999999998</v>
      </c>
      <c r="G283">
        <v>79.997693999999996</v>
      </c>
      <c r="H283">
        <v>-17.472460000000002</v>
      </c>
      <c r="I283">
        <v>-100</v>
      </c>
      <c r="J283">
        <v>180</v>
      </c>
      <c r="K283">
        <v>100.64700000000001</v>
      </c>
      <c r="L283">
        <v>1.5010000000000001E-2</v>
      </c>
      <c r="M283">
        <f>(F283*CalPhotonTurnigy!$AE$30*CalPhotonTurnigy!$AF$36+CalPhotonTurnigy!$AE$36)/CalPhotonTurnigy!$AE$30</f>
        <v>112.80618136210947</v>
      </c>
    </row>
    <row r="284" spans="1:13" x14ac:dyDescent="0.3">
      <c r="A284">
        <v>101.667616</v>
      </c>
      <c r="B284">
        <v>180</v>
      </c>
      <c r="C284">
        <v>0</v>
      </c>
      <c r="D284">
        <v>3.2010000000000001</v>
      </c>
      <c r="E284">
        <v>82.274979999999999</v>
      </c>
      <c r="F284">
        <v>99.751328999999998</v>
      </c>
      <c r="G284">
        <v>79.997693999999996</v>
      </c>
      <c r="H284">
        <v>-17.476348999999999</v>
      </c>
      <c r="I284">
        <v>-100</v>
      </c>
      <c r="J284">
        <v>180</v>
      </c>
      <c r="K284">
        <v>100.64700000000001</v>
      </c>
      <c r="L284">
        <v>1.4999E-2</v>
      </c>
      <c r="M284">
        <f>(F284*CalPhotonTurnigy!$AE$30*CalPhotonTurnigy!$AF$36+CalPhotonTurnigy!$AE$36)/CalPhotonTurnigy!$AE$30</f>
        <v>112.80618136210947</v>
      </c>
    </row>
    <row r="285" spans="1:13" x14ac:dyDescent="0.3">
      <c r="A285">
        <v>101.682625</v>
      </c>
      <c r="B285">
        <v>180</v>
      </c>
      <c r="C285">
        <v>0</v>
      </c>
      <c r="D285">
        <v>3.198</v>
      </c>
      <c r="E285">
        <v>82.268448000000006</v>
      </c>
      <c r="F285">
        <v>99.751328999999998</v>
      </c>
      <c r="G285">
        <v>79.997693999999996</v>
      </c>
      <c r="H285">
        <v>-17.482880999999999</v>
      </c>
      <c r="I285">
        <v>-100</v>
      </c>
      <c r="J285">
        <v>180</v>
      </c>
      <c r="K285">
        <v>100.64700000000001</v>
      </c>
      <c r="L285">
        <v>1.5009E-2</v>
      </c>
      <c r="M285">
        <f>(F285*CalPhotonTurnigy!$AE$30*CalPhotonTurnigy!$AF$36+CalPhotonTurnigy!$AE$36)/CalPhotonTurnigy!$AE$30</f>
        <v>112.80618136210947</v>
      </c>
    </row>
    <row r="286" spans="1:13" x14ac:dyDescent="0.3">
      <c r="A286">
        <v>101.69763500000001</v>
      </c>
      <c r="B286">
        <v>180</v>
      </c>
      <c r="C286">
        <v>0</v>
      </c>
      <c r="D286">
        <v>3.2010000000000001</v>
      </c>
      <c r="E286">
        <v>82.266012000000003</v>
      </c>
      <c r="F286">
        <v>99.751328999999998</v>
      </c>
      <c r="G286">
        <v>79.997693999999996</v>
      </c>
      <c r="H286">
        <v>-17.485316999999998</v>
      </c>
      <c r="I286">
        <v>-100</v>
      </c>
      <c r="J286">
        <v>180</v>
      </c>
      <c r="K286">
        <v>100.64700000000001</v>
      </c>
      <c r="L286">
        <v>1.5010000000000001E-2</v>
      </c>
      <c r="M286">
        <f>(F286*CalPhotonTurnigy!$AE$30*CalPhotonTurnigy!$AF$36+CalPhotonTurnigy!$AE$36)/CalPhotonTurnigy!$AE$30</f>
        <v>112.80618136210947</v>
      </c>
    </row>
    <row r="287" spans="1:13" x14ac:dyDescent="0.3">
      <c r="A287">
        <v>101.712631</v>
      </c>
      <c r="B287">
        <v>180</v>
      </c>
      <c r="C287">
        <v>0</v>
      </c>
      <c r="D287">
        <v>3.2</v>
      </c>
      <c r="E287">
        <v>82.262854000000004</v>
      </c>
      <c r="F287">
        <v>99.751328999999998</v>
      </c>
      <c r="G287">
        <v>79.997693999999996</v>
      </c>
      <c r="H287">
        <v>-17.488475000000001</v>
      </c>
      <c r="I287">
        <v>-100</v>
      </c>
      <c r="J287">
        <v>180</v>
      </c>
      <c r="K287">
        <v>100.64700000000001</v>
      </c>
      <c r="L287">
        <v>1.4996000000000001E-2</v>
      </c>
      <c r="M287">
        <f>(F287*CalPhotonTurnigy!$AE$30*CalPhotonTurnigy!$AF$36+CalPhotonTurnigy!$AE$36)/CalPhotonTurnigy!$AE$30</f>
        <v>112.80618136210947</v>
      </c>
    </row>
    <row r="288" spans="1:13" x14ac:dyDescent="0.3">
      <c r="A288">
        <v>101.727637</v>
      </c>
      <c r="B288">
        <v>180</v>
      </c>
      <c r="C288">
        <v>0</v>
      </c>
      <c r="D288">
        <v>3.2010000000000001</v>
      </c>
      <c r="E288">
        <v>82.261197999999993</v>
      </c>
      <c r="F288">
        <v>99.751328999999998</v>
      </c>
      <c r="G288">
        <v>79.997693999999996</v>
      </c>
      <c r="H288">
        <v>-17.490131000000002</v>
      </c>
      <c r="I288">
        <v>-100</v>
      </c>
      <c r="J288">
        <v>180</v>
      </c>
      <c r="K288">
        <v>100.64700000000001</v>
      </c>
      <c r="L288">
        <v>1.5006E-2</v>
      </c>
      <c r="M288">
        <f>(F288*CalPhotonTurnigy!$AE$30*CalPhotonTurnigy!$AF$36+CalPhotonTurnigy!$AE$36)/CalPhotonTurnigy!$AE$30</f>
        <v>112.80618136210947</v>
      </c>
    </row>
    <row r="289" spans="1:13" x14ac:dyDescent="0.3">
      <c r="A289">
        <v>101.742645</v>
      </c>
      <c r="B289">
        <v>180</v>
      </c>
      <c r="C289">
        <v>0</v>
      </c>
      <c r="D289">
        <v>3.198</v>
      </c>
      <c r="E289">
        <v>82.255525000000006</v>
      </c>
      <c r="F289">
        <v>99.751328999999998</v>
      </c>
      <c r="G289">
        <v>79.997693999999996</v>
      </c>
      <c r="H289">
        <v>-17.495804</v>
      </c>
      <c r="I289">
        <v>-100</v>
      </c>
      <c r="J289">
        <v>180</v>
      </c>
      <c r="K289">
        <v>100.64700000000001</v>
      </c>
      <c r="L289">
        <v>1.5008000000000001E-2</v>
      </c>
      <c r="M289">
        <f>(F289*CalPhotonTurnigy!$AE$30*CalPhotonTurnigy!$AF$36+CalPhotonTurnigy!$AE$36)/CalPhotonTurnigy!$AE$30</f>
        <v>112.80618136210947</v>
      </c>
    </row>
    <row r="290" spans="1:13" x14ac:dyDescent="0.3">
      <c r="A290">
        <v>101.757649</v>
      </c>
      <c r="B290">
        <v>180</v>
      </c>
      <c r="C290">
        <v>0</v>
      </c>
      <c r="D290">
        <v>3.1960000000000002</v>
      </c>
      <c r="E290">
        <v>82.248519000000002</v>
      </c>
      <c r="F290">
        <v>99.751328999999998</v>
      </c>
      <c r="G290">
        <v>79.997693999999996</v>
      </c>
      <c r="H290">
        <v>-17.502811000000001</v>
      </c>
      <c r="I290">
        <v>-100</v>
      </c>
      <c r="J290">
        <v>180</v>
      </c>
      <c r="K290">
        <v>100.64700000000001</v>
      </c>
      <c r="L290">
        <v>1.5004E-2</v>
      </c>
      <c r="M290">
        <f>(F290*CalPhotonTurnigy!$AE$30*CalPhotonTurnigy!$AF$36+CalPhotonTurnigy!$AE$36)/CalPhotonTurnigy!$AE$30</f>
        <v>112.80618136210947</v>
      </c>
    </row>
    <row r="291" spans="1:13" x14ac:dyDescent="0.3">
      <c r="A291">
        <v>101.77265300000001</v>
      </c>
      <c r="B291">
        <v>180</v>
      </c>
      <c r="C291">
        <v>0</v>
      </c>
      <c r="D291">
        <v>3.1970000000000001</v>
      </c>
      <c r="E291">
        <v>82.243550999999997</v>
      </c>
      <c r="F291">
        <v>99.751328999999998</v>
      </c>
      <c r="G291">
        <v>79.997693999999996</v>
      </c>
      <c r="H291">
        <v>-17.507778999999999</v>
      </c>
      <c r="I291">
        <v>-100</v>
      </c>
      <c r="J291">
        <v>180</v>
      </c>
      <c r="K291">
        <v>100.64700000000001</v>
      </c>
      <c r="L291">
        <v>1.5004E-2</v>
      </c>
      <c r="M291">
        <f>(F291*CalPhotonTurnigy!$AE$30*CalPhotonTurnigy!$AF$36+CalPhotonTurnigy!$AE$36)/CalPhotonTurnigy!$AE$30</f>
        <v>112.80618136210947</v>
      </c>
    </row>
    <row r="292" spans="1:13" x14ac:dyDescent="0.3">
      <c r="A292">
        <v>101.78765300000001</v>
      </c>
      <c r="B292">
        <v>180</v>
      </c>
      <c r="C292">
        <v>0</v>
      </c>
      <c r="D292">
        <v>3.1970000000000001</v>
      </c>
      <c r="E292">
        <v>82.239275000000006</v>
      </c>
      <c r="F292">
        <v>99.751328999999998</v>
      </c>
      <c r="G292">
        <v>79.997693999999996</v>
      </c>
      <c r="H292">
        <v>-17.512053999999999</v>
      </c>
      <c r="I292">
        <v>-100</v>
      </c>
      <c r="J292">
        <v>180</v>
      </c>
      <c r="K292">
        <v>100.64700000000001</v>
      </c>
      <c r="L292">
        <v>1.4999999999999999E-2</v>
      </c>
      <c r="M292">
        <f>(F292*CalPhotonTurnigy!$AE$30*CalPhotonTurnigy!$AF$36+CalPhotonTurnigy!$AE$36)/CalPhotonTurnigy!$AE$30</f>
        <v>112.80618136210947</v>
      </c>
    </row>
    <row r="293" spans="1:13" x14ac:dyDescent="0.3">
      <c r="A293">
        <v>101.80265</v>
      </c>
      <c r="B293">
        <v>180</v>
      </c>
      <c r="C293">
        <v>0</v>
      </c>
      <c r="D293">
        <v>3.194</v>
      </c>
      <c r="E293">
        <v>82.232408000000007</v>
      </c>
      <c r="F293">
        <v>99.751328999999998</v>
      </c>
      <c r="G293">
        <v>79.997693999999996</v>
      </c>
      <c r="H293">
        <v>-17.518922</v>
      </c>
      <c r="I293">
        <v>-100</v>
      </c>
      <c r="J293">
        <v>180</v>
      </c>
      <c r="K293">
        <v>100.64700000000001</v>
      </c>
      <c r="L293">
        <v>1.4997E-2</v>
      </c>
      <c r="M293">
        <f>(F293*CalPhotonTurnigy!$AE$30*CalPhotonTurnigy!$AF$36+CalPhotonTurnigy!$AE$36)/CalPhotonTurnigy!$AE$30</f>
        <v>112.80618136210947</v>
      </c>
    </row>
    <row r="294" spans="1:13" x14ac:dyDescent="0.3">
      <c r="A294">
        <v>101.81765799999999</v>
      </c>
      <c r="B294">
        <v>180</v>
      </c>
      <c r="C294">
        <v>0</v>
      </c>
      <c r="D294">
        <v>3.1949999999999998</v>
      </c>
      <c r="E294">
        <v>82.227559999999997</v>
      </c>
      <c r="F294">
        <v>99.751328999999998</v>
      </c>
      <c r="G294">
        <v>79.997693999999996</v>
      </c>
      <c r="H294">
        <v>-17.523769000000001</v>
      </c>
      <c r="I294">
        <v>-100</v>
      </c>
      <c r="J294">
        <v>180</v>
      </c>
      <c r="K294">
        <v>100.64700000000001</v>
      </c>
      <c r="L294">
        <v>1.5008000000000001E-2</v>
      </c>
      <c r="M294">
        <f>(F294*CalPhotonTurnigy!$AE$30*CalPhotonTurnigy!$AF$36+CalPhotonTurnigy!$AE$36)/CalPhotonTurnigy!$AE$30</f>
        <v>112.80618136210947</v>
      </c>
    </row>
    <row r="295" spans="1:13" x14ac:dyDescent="0.3">
      <c r="A295">
        <v>101.832655</v>
      </c>
      <c r="B295">
        <v>180</v>
      </c>
      <c r="C295">
        <v>0</v>
      </c>
      <c r="D295">
        <v>3.1920000000000002</v>
      </c>
      <c r="E295">
        <v>82.219134999999994</v>
      </c>
      <c r="F295">
        <v>99.751328999999998</v>
      </c>
      <c r="G295">
        <v>79.997693999999996</v>
      </c>
      <c r="H295">
        <v>-17.532194</v>
      </c>
      <c r="I295">
        <v>-100</v>
      </c>
      <c r="J295">
        <v>180</v>
      </c>
      <c r="K295">
        <v>100.64700000000001</v>
      </c>
      <c r="L295">
        <v>1.4997E-2</v>
      </c>
      <c r="M295">
        <f>(F295*CalPhotonTurnigy!$AE$30*CalPhotonTurnigy!$AF$36+CalPhotonTurnigy!$AE$36)/CalPhotonTurnigy!$AE$30</f>
        <v>112.80618136210947</v>
      </c>
    </row>
    <row r="296" spans="1:13" x14ac:dyDescent="0.3">
      <c r="A296">
        <v>101.847662</v>
      </c>
      <c r="B296">
        <v>180</v>
      </c>
      <c r="C296">
        <v>0</v>
      </c>
      <c r="D296">
        <v>3.194</v>
      </c>
      <c r="E296">
        <v>82.215074000000001</v>
      </c>
      <c r="F296">
        <v>99.751328999999998</v>
      </c>
      <c r="G296">
        <v>79.997693999999996</v>
      </c>
      <c r="H296">
        <v>-17.536255000000001</v>
      </c>
      <c r="I296">
        <v>-100</v>
      </c>
      <c r="J296">
        <v>180</v>
      </c>
      <c r="K296">
        <v>100.64700000000001</v>
      </c>
      <c r="L296">
        <v>1.5007E-2</v>
      </c>
      <c r="M296">
        <f>(F296*CalPhotonTurnigy!$AE$30*CalPhotonTurnigy!$AF$36+CalPhotonTurnigy!$AE$36)/CalPhotonTurnigy!$AE$30</f>
        <v>112.80618136210947</v>
      </c>
    </row>
    <row r="297" spans="1:13" x14ac:dyDescent="0.3">
      <c r="A297">
        <v>101.862668</v>
      </c>
      <c r="B297">
        <v>180</v>
      </c>
      <c r="C297">
        <v>0</v>
      </c>
      <c r="D297">
        <v>3.194</v>
      </c>
      <c r="E297">
        <v>82.210515999999998</v>
      </c>
      <c r="F297">
        <v>99.751328999999998</v>
      </c>
      <c r="G297">
        <v>79.997693999999996</v>
      </c>
      <c r="H297">
        <v>-17.540813</v>
      </c>
      <c r="I297">
        <v>-100</v>
      </c>
      <c r="J297">
        <v>180</v>
      </c>
      <c r="K297">
        <v>100.64700000000001</v>
      </c>
      <c r="L297">
        <v>1.5006E-2</v>
      </c>
      <c r="M297">
        <f>(F297*CalPhotonTurnigy!$AE$30*CalPhotonTurnigy!$AF$36+CalPhotonTurnigy!$AE$36)/CalPhotonTurnigy!$AE$30</f>
        <v>112.80618136210947</v>
      </c>
    </row>
    <row r="298" spans="1:13" x14ac:dyDescent="0.3">
      <c r="A298">
        <v>101.877678</v>
      </c>
      <c r="B298">
        <v>180</v>
      </c>
      <c r="C298">
        <v>0</v>
      </c>
      <c r="D298">
        <v>3.1930000000000001</v>
      </c>
      <c r="E298">
        <v>82.205529999999996</v>
      </c>
      <c r="F298">
        <v>99.751328999999998</v>
      </c>
      <c r="G298">
        <v>79.997693999999996</v>
      </c>
      <c r="H298">
        <v>-17.545798999999999</v>
      </c>
      <c r="I298">
        <v>-100</v>
      </c>
      <c r="J298">
        <v>180</v>
      </c>
      <c r="K298">
        <v>100.64700000000001</v>
      </c>
      <c r="L298">
        <v>1.5010000000000001E-2</v>
      </c>
      <c r="M298">
        <f>(F298*CalPhotonTurnigy!$AE$30*CalPhotonTurnigy!$AF$36+CalPhotonTurnigy!$AE$36)/CalPhotonTurnigy!$AE$30</f>
        <v>112.80618136210947</v>
      </c>
    </row>
    <row r="299" spans="1:13" x14ac:dyDescent="0.3">
      <c r="A299">
        <v>101.89268</v>
      </c>
      <c r="B299">
        <v>180</v>
      </c>
      <c r="C299">
        <v>0</v>
      </c>
      <c r="D299">
        <v>3.1930000000000001</v>
      </c>
      <c r="E299">
        <v>82.201239000000001</v>
      </c>
      <c r="F299">
        <v>99.751328999999998</v>
      </c>
      <c r="G299">
        <v>79.997693999999996</v>
      </c>
      <c r="H299">
        <v>-17.550090999999998</v>
      </c>
      <c r="I299">
        <v>-100</v>
      </c>
      <c r="J299">
        <v>180</v>
      </c>
      <c r="K299">
        <v>100.64700000000001</v>
      </c>
      <c r="L299">
        <v>1.5002E-2</v>
      </c>
      <c r="M299">
        <f>(F299*CalPhotonTurnigy!$AE$30*CalPhotonTurnigy!$AF$36+CalPhotonTurnigy!$AE$36)/CalPhotonTurnigy!$AE$30</f>
        <v>112.80618136210947</v>
      </c>
    </row>
    <row r="300" spans="1:13" x14ac:dyDescent="0.3">
      <c r="A300">
        <v>101.907692</v>
      </c>
      <c r="B300">
        <v>180</v>
      </c>
      <c r="C300">
        <v>0</v>
      </c>
      <c r="D300">
        <v>3.1930000000000001</v>
      </c>
      <c r="E300">
        <v>82.197546000000003</v>
      </c>
      <c r="F300">
        <v>99.751328999999998</v>
      </c>
      <c r="G300">
        <v>79.997693999999996</v>
      </c>
      <c r="H300">
        <v>-17.553784</v>
      </c>
      <c r="I300">
        <v>-100</v>
      </c>
      <c r="J300">
        <v>180</v>
      </c>
      <c r="K300">
        <v>100.64700000000001</v>
      </c>
      <c r="L300">
        <v>1.5011999999999999E-2</v>
      </c>
      <c r="M300">
        <f>(F300*CalPhotonTurnigy!$AE$30*CalPhotonTurnigy!$AF$36+CalPhotonTurnigy!$AE$36)/CalPhotonTurnigy!$AE$30</f>
        <v>112.80618136210947</v>
      </c>
    </row>
    <row r="301" spans="1:13" x14ac:dyDescent="0.3">
      <c r="A301">
        <v>101.922702</v>
      </c>
      <c r="B301">
        <v>180</v>
      </c>
      <c r="C301">
        <v>0</v>
      </c>
      <c r="D301">
        <v>3.19</v>
      </c>
      <c r="E301">
        <v>82.190110000000004</v>
      </c>
      <c r="F301">
        <v>99.751328999999998</v>
      </c>
      <c r="G301">
        <v>79.997693999999996</v>
      </c>
      <c r="H301">
        <v>-17.561219000000001</v>
      </c>
      <c r="I301">
        <v>-100</v>
      </c>
      <c r="J301">
        <v>180</v>
      </c>
      <c r="K301">
        <v>100.64700000000001</v>
      </c>
      <c r="L301">
        <v>1.5010000000000001E-2</v>
      </c>
      <c r="M301">
        <f>(F301*CalPhotonTurnigy!$AE$30*CalPhotonTurnigy!$AF$36+CalPhotonTurnigy!$AE$36)/CalPhotonTurnigy!$AE$30</f>
        <v>112.80618136210947</v>
      </c>
    </row>
    <row r="302" spans="1:13" x14ac:dyDescent="0.3">
      <c r="A302">
        <v>101.93770499999999</v>
      </c>
      <c r="B302">
        <v>180</v>
      </c>
      <c r="C302">
        <v>0</v>
      </c>
      <c r="D302">
        <v>3.1880000000000002</v>
      </c>
      <c r="E302">
        <v>82.181582000000006</v>
      </c>
      <c r="F302">
        <v>99.751328999999998</v>
      </c>
      <c r="G302">
        <v>79.997693999999996</v>
      </c>
      <c r="H302">
        <v>-17.569748000000001</v>
      </c>
      <c r="I302">
        <v>-100</v>
      </c>
      <c r="J302">
        <v>180</v>
      </c>
      <c r="K302">
        <v>100.64700000000001</v>
      </c>
      <c r="L302">
        <v>1.5003000000000001E-2</v>
      </c>
      <c r="M302">
        <f>(F302*CalPhotonTurnigy!$AE$30*CalPhotonTurnigy!$AF$36+CalPhotonTurnigy!$AE$36)/CalPhotonTurnigy!$AE$30</f>
        <v>112.80618136210947</v>
      </c>
    </row>
    <row r="303" spans="1:13" x14ac:dyDescent="0.3">
      <c r="A303">
        <v>101.952713</v>
      </c>
      <c r="B303">
        <v>180</v>
      </c>
      <c r="C303">
        <v>0</v>
      </c>
      <c r="D303">
        <v>3.1909999999999998</v>
      </c>
      <c r="E303">
        <v>82.178500999999997</v>
      </c>
      <c r="F303">
        <v>99.751328999999998</v>
      </c>
      <c r="G303">
        <v>79.997693999999996</v>
      </c>
      <c r="H303">
        <v>-17.572828999999999</v>
      </c>
      <c r="I303">
        <v>-100</v>
      </c>
      <c r="J303">
        <v>180</v>
      </c>
      <c r="K303">
        <v>100.64700000000001</v>
      </c>
      <c r="L303">
        <v>1.5008000000000001E-2</v>
      </c>
      <c r="M303">
        <f>(F303*CalPhotonTurnigy!$AE$30*CalPhotonTurnigy!$AF$36+CalPhotonTurnigy!$AE$36)/CalPhotonTurnigy!$AE$30</f>
        <v>112.80618136210947</v>
      </c>
    </row>
    <row r="304" spans="1:13" x14ac:dyDescent="0.3">
      <c r="A304">
        <v>101.967721</v>
      </c>
      <c r="B304">
        <v>180</v>
      </c>
      <c r="C304">
        <v>0</v>
      </c>
      <c r="D304">
        <v>3.18</v>
      </c>
      <c r="E304">
        <v>82.160937000000004</v>
      </c>
      <c r="F304">
        <v>99.751328999999998</v>
      </c>
      <c r="G304">
        <v>79.997693999999996</v>
      </c>
      <c r="H304">
        <v>-17.590392000000001</v>
      </c>
      <c r="I304">
        <v>-100</v>
      </c>
      <c r="J304">
        <v>180</v>
      </c>
      <c r="K304">
        <v>100.64700000000001</v>
      </c>
      <c r="L304">
        <v>1.5008000000000001E-2</v>
      </c>
      <c r="M304">
        <f>(F304*CalPhotonTurnigy!$AE$30*CalPhotonTurnigy!$AF$36+CalPhotonTurnigy!$AE$36)/CalPhotonTurnigy!$AE$30</f>
        <v>112.80618136210947</v>
      </c>
    </row>
    <row r="305" spans="1:13" x14ac:dyDescent="0.3">
      <c r="A305">
        <v>101.982731</v>
      </c>
      <c r="B305">
        <v>180</v>
      </c>
      <c r="C305">
        <v>0</v>
      </c>
      <c r="D305">
        <v>3.1890000000000001</v>
      </c>
      <c r="E305">
        <v>82.157539999999997</v>
      </c>
      <c r="F305">
        <v>99.751328999999998</v>
      </c>
      <c r="G305">
        <v>79.997693999999996</v>
      </c>
      <c r="H305">
        <v>-17.593789999999998</v>
      </c>
      <c r="I305">
        <v>-100</v>
      </c>
      <c r="J305">
        <v>180</v>
      </c>
      <c r="K305">
        <v>100.64700000000001</v>
      </c>
      <c r="L305">
        <v>1.5010000000000001E-2</v>
      </c>
      <c r="M305">
        <f>(F305*CalPhotonTurnigy!$AE$30*CalPhotonTurnigy!$AF$36+CalPhotonTurnigy!$AE$36)/CalPhotonTurnigy!$AE$30</f>
        <v>112.80618136210947</v>
      </c>
    </row>
    <row r="306" spans="1:13" x14ac:dyDescent="0.3">
      <c r="A306">
        <v>101.997739</v>
      </c>
      <c r="B306">
        <v>180</v>
      </c>
      <c r="C306">
        <v>0</v>
      </c>
      <c r="D306">
        <v>3.19</v>
      </c>
      <c r="E306">
        <v>82.156746999999996</v>
      </c>
      <c r="F306">
        <v>99.751328999999998</v>
      </c>
      <c r="G306">
        <v>79.997693999999996</v>
      </c>
      <c r="H306">
        <v>-17.594581999999999</v>
      </c>
      <c r="I306">
        <v>-100</v>
      </c>
      <c r="J306">
        <v>180</v>
      </c>
      <c r="K306">
        <v>100.64700000000001</v>
      </c>
      <c r="L306">
        <v>1.5008000000000001E-2</v>
      </c>
      <c r="M306">
        <f>(F306*CalPhotonTurnigy!$AE$30*CalPhotonTurnigy!$AF$36+CalPhotonTurnigy!$AE$36)/CalPhotonTurnigy!$AE$30</f>
        <v>112.80618136210947</v>
      </c>
    </row>
    <row r="307" spans="1:13" x14ac:dyDescent="0.3">
      <c r="A307">
        <v>102.012739</v>
      </c>
      <c r="B307">
        <v>180</v>
      </c>
      <c r="C307">
        <v>0</v>
      </c>
      <c r="D307">
        <v>3.19</v>
      </c>
      <c r="E307">
        <v>82.154999000000004</v>
      </c>
      <c r="F307">
        <v>99.751328999999998</v>
      </c>
      <c r="G307">
        <v>79.997693999999996</v>
      </c>
      <c r="H307">
        <v>-17.596329999999998</v>
      </c>
      <c r="I307">
        <v>-100</v>
      </c>
      <c r="J307">
        <v>180</v>
      </c>
      <c r="K307">
        <v>100.64700000000001</v>
      </c>
      <c r="L307">
        <v>1.4999999999999999E-2</v>
      </c>
      <c r="M307">
        <f>(F307*CalPhotonTurnigy!$AE$30*CalPhotonTurnigy!$AF$36+CalPhotonTurnigy!$AE$36)/CalPhotonTurnigy!$AE$30</f>
        <v>112.80618136210947</v>
      </c>
    </row>
    <row r="308" spans="1:13" x14ac:dyDescent="0.3">
      <c r="A308">
        <v>102.027745</v>
      </c>
      <c r="B308">
        <v>180</v>
      </c>
      <c r="C308">
        <v>0</v>
      </c>
      <c r="D308">
        <v>3.1869999999999998</v>
      </c>
      <c r="E308">
        <v>82.150298000000006</v>
      </c>
      <c r="F308">
        <v>99.751328999999998</v>
      </c>
      <c r="G308">
        <v>79.997693999999996</v>
      </c>
      <c r="H308">
        <v>-17.601030999999999</v>
      </c>
      <c r="I308">
        <v>-100</v>
      </c>
      <c r="J308">
        <v>180</v>
      </c>
      <c r="K308">
        <v>100.64700000000001</v>
      </c>
      <c r="L308">
        <v>1.5006E-2</v>
      </c>
      <c r="M308">
        <f>(F308*CalPhotonTurnigy!$AE$30*CalPhotonTurnigy!$AF$36+CalPhotonTurnigy!$AE$36)/CalPhotonTurnigy!$AE$30</f>
        <v>112.80618136210947</v>
      </c>
    </row>
    <row r="309" spans="1:13" x14ac:dyDescent="0.3">
      <c r="A309">
        <v>102.04275699999999</v>
      </c>
      <c r="B309">
        <v>180</v>
      </c>
      <c r="C309">
        <v>0</v>
      </c>
      <c r="D309">
        <v>3.19</v>
      </c>
      <c r="E309">
        <v>82.149450000000002</v>
      </c>
      <c r="F309">
        <v>99.751328999999998</v>
      </c>
      <c r="G309">
        <v>79.997693999999996</v>
      </c>
      <c r="H309">
        <v>-17.601880000000001</v>
      </c>
      <c r="I309">
        <v>-100</v>
      </c>
      <c r="J309">
        <v>180</v>
      </c>
      <c r="K309">
        <v>100.64700000000001</v>
      </c>
      <c r="L309">
        <v>1.5011999999999999E-2</v>
      </c>
      <c r="M309">
        <f>(F309*CalPhotonTurnigy!$AE$30*CalPhotonTurnigy!$AF$36+CalPhotonTurnigy!$AE$36)/CalPhotonTurnigy!$AE$30</f>
        <v>112.80618136210947</v>
      </c>
    </row>
    <row r="310" spans="1:13" x14ac:dyDescent="0.3">
      <c r="A310">
        <v>102.057756</v>
      </c>
      <c r="B310">
        <v>180</v>
      </c>
      <c r="C310">
        <v>0</v>
      </c>
      <c r="D310">
        <v>3.1890000000000001</v>
      </c>
      <c r="E310">
        <v>82.147654000000003</v>
      </c>
      <c r="F310">
        <v>99.751328999999998</v>
      </c>
      <c r="G310">
        <v>79.997693999999996</v>
      </c>
      <c r="H310">
        <v>-17.603674999999999</v>
      </c>
      <c r="I310">
        <v>-100</v>
      </c>
      <c r="J310">
        <v>180</v>
      </c>
      <c r="K310">
        <v>100.64700000000001</v>
      </c>
      <c r="L310">
        <v>1.4999E-2</v>
      </c>
      <c r="M310">
        <f>(F310*CalPhotonTurnigy!$AE$30*CalPhotonTurnigy!$AF$36+CalPhotonTurnigy!$AE$36)/CalPhotonTurnigy!$AE$30</f>
        <v>112.80618136210947</v>
      </c>
    </row>
    <row r="311" spans="1:13" x14ac:dyDescent="0.3">
      <c r="A311">
        <v>102.07276400000001</v>
      </c>
      <c r="B311">
        <v>180</v>
      </c>
      <c r="C311">
        <v>0</v>
      </c>
      <c r="D311">
        <v>3.1880000000000002</v>
      </c>
      <c r="E311">
        <v>82.145043000000001</v>
      </c>
      <c r="F311">
        <v>99.751328999999998</v>
      </c>
      <c r="G311">
        <v>79.997693999999996</v>
      </c>
      <c r="H311">
        <v>-17.606286000000001</v>
      </c>
      <c r="I311">
        <v>-100</v>
      </c>
      <c r="J311">
        <v>180</v>
      </c>
      <c r="K311">
        <v>100.64700000000001</v>
      </c>
      <c r="L311">
        <v>1.5008000000000001E-2</v>
      </c>
      <c r="M311">
        <f>(F311*CalPhotonTurnigy!$AE$30*CalPhotonTurnigy!$AF$36+CalPhotonTurnigy!$AE$36)/CalPhotonTurnigy!$AE$30</f>
        <v>112.80618136210947</v>
      </c>
    </row>
    <row r="312" spans="1:13" x14ac:dyDescent="0.3">
      <c r="A312">
        <v>102.087766</v>
      </c>
      <c r="B312">
        <v>180</v>
      </c>
      <c r="C312">
        <v>0</v>
      </c>
      <c r="D312">
        <v>3.1880000000000002</v>
      </c>
      <c r="E312">
        <v>82.142796000000004</v>
      </c>
      <c r="F312">
        <v>99.751328999999998</v>
      </c>
      <c r="G312">
        <v>79.997693999999996</v>
      </c>
      <c r="H312">
        <v>-17.608533000000001</v>
      </c>
      <c r="I312">
        <v>-100</v>
      </c>
      <c r="J312">
        <v>180</v>
      </c>
      <c r="K312">
        <v>100.64700000000001</v>
      </c>
      <c r="L312">
        <v>1.5002E-2</v>
      </c>
      <c r="M312">
        <f>(F312*CalPhotonTurnigy!$AE$30*CalPhotonTurnigy!$AF$36+CalPhotonTurnigy!$AE$36)/CalPhotonTurnigy!$AE$30</f>
        <v>112.80618136210947</v>
      </c>
    </row>
    <row r="313" spans="1:13" x14ac:dyDescent="0.3">
      <c r="A313">
        <v>102.10276399999999</v>
      </c>
      <c r="B313">
        <v>180</v>
      </c>
      <c r="C313">
        <v>0</v>
      </c>
      <c r="D313">
        <v>3.1890000000000001</v>
      </c>
      <c r="E313">
        <v>82.141927999999993</v>
      </c>
      <c r="F313">
        <v>99.751328999999998</v>
      </c>
      <c r="G313">
        <v>79.997693999999996</v>
      </c>
      <c r="H313">
        <v>-17.609400999999998</v>
      </c>
      <c r="I313">
        <v>-100</v>
      </c>
      <c r="J313">
        <v>180</v>
      </c>
      <c r="K313">
        <v>100.64700000000001</v>
      </c>
      <c r="L313">
        <v>1.4997999999999999E-2</v>
      </c>
      <c r="M313">
        <f>(F313*CalPhotonTurnigy!$AE$30*CalPhotonTurnigy!$AF$36+CalPhotonTurnigy!$AE$36)/CalPhotonTurnigy!$AE$30</f>
        <v>112.80618136210947</v>
      </c>
    </row>
    <row r="314" spans="1:13" x14ac:dyDescent="0.3">
      <c r="A314">
        <v>102.11776500000001</v>
      </c>
      <c r="B314">
        <v>180</v>
      </c>
      <c r="C314">
        <v>0</v>
      </c>
      <c r="D314">
        <v>3.1859999999999999</v>
      </c>
      <c r="E314">
        <v>82.137984000000003</v>
      </c>
      <c r="F314">
        <v>99.751328999999998</v>
      </c>
      <c r="G314">
        <v>79.997693999999996</v>
      </c>
      <c r="H314">
        <v>-17.613346</v>
      </c>
      <c r="I314">
        <v>-100</v>
      </c>
      <c r="J314">
        <v>180</v>
      </c>
      <c r="K314">
        <v>100.64700000000001</v>
      </c>
      <c r="L314">
        <v>1.5001E-2</v>
      </c>
      <c r="M314">
        <f>(F314*CalPhotonTurnigy!$AE$30*CalPhotonTurnigy!$AF$36+CalPhotonTurnigy!$AE$36)/CalPhotonTurnigy!$AE$30</f>
        <v>112.80618136210947</v>
      </c>
    </row>
    <row r="315" spans="1:13" x14ac:dyDescent="0.3">
      <c r="A315">
        <v>102.13276999999999</v>
      </c>
      <c r="B315">
        <v>180</v>
      </c>
      <c r="C315">
        <v>0</v>
      </c>
      <c r="D315">
        <v>3.19</v>
      </c>
      <c r="E315">
        <v>82.138853999999995</v>
      </c>
      <c r="F315">
        <v>99.751328999999998</v>
      </c>
      <c r="G315">
        <v>79.997693999999996</v>
      </c>
      <c r="H315">
        <v>-17.612476000000001</v>
      </c>
      <c r="I315">
        <v>-100</v>
      </c>
      <c r="J315">
        <v>180</v>
      </c>
      <c r="K315">
        <v>100.64700000000001</v>
      </c>
      <c r="L315">
        <v>1.5004999999999999E-2</v>
      </c>
      <c r="M315">
        <f>(F315*CalPhotonTurnigy!$AE$30*CalPhotonTurnigy!$AF$36+CalPhotonTurnigy!$AE$36)/CalPhotonTurnigy!$AE$30</f>
        <v>112.80618136210947</v>
      </c>
    </row>
    <row r="316" spans="1:13" x14ac:dyDescent="0.3">
      <c r="A316">
        <v>102.147777</v>
      </c>
      <c r="B316">
        <v>180</v>
      </c>
      <c r="C316">
        <v>0</v>
      </c>
      <c r="D316">
        <v>3.1859999999999999</v>
      </c>
      <c r="E316">
        <v>82.135337000000007</v>
      </c>
      <c r="F316">
        <v>99.751328999999998</v>
      </c>
      <c r="G316">
        <v>79.997693999999996</v>
      </c>
      <c r="H316">
        <v>-17.615991999999999</v>
      </c>
      <c r="I316">
        <v>-100</v>
      </c>
      <c r="J316">
        <v>180</v>
      </c>
      <c r="K316">
        <v>100.64700000000001</v>
      </c>
      <c r="L316">
        <v>1.5007E-2</v>
      </c>
      <c r="M316">
        <f>(F316*CalPhotonTurnigy!$AE$30*CalPhotonTurnigy!$AF$36+CalPhotonTurnigy!$AE$36)/CalPhotonTurnigy!$AE$30</f>
        <v>112.80618136210947</v>
      </c>
    </row>
    <row r="317" spans="1:13" x14ac:dyDescent="0.3">
      <c r="A317">
        <v>102.162783</v>
      </c>
      <c r="B317">
        <v>180</v>
      </c>
      <c r="C317">
        <v>0</v>
      </c>
      <c r="D317">
        <v>3.1859999999999999</v>
      </c>
      <c r="E317">
        <v>82.132311999999999</v>
      </c>
      <c r="F317">
        <v>99.751328999999998</v>
      </c>
      <c r="G317">
        <v>79.997693999999996</v>
      </c>
      <c r="H317">
        <v>-17.619018000000001</v>
      </c>
      <c r="I317">
        <v>-100</v>
      </c>
      <c r="J317">
        <v>180</v>
      </c>
      <c r="K317">
        <v>100.64700000000001</v>
      </c>
      <c r="L317">
        <v>1.5006E-2</v>
      </c>
      <c r="M317">
        <f>(F317*CalPhotonTurnigy!$AE$30*CalPhotonTurnigy!$AF$36+CalPhotonTurnigy!$AE$36)/CalPhotonTurnigy!$AE$30</f>
        <v>112.80618136210947</v>
      </c>
    </row>
    <row r="318" spans="1:13" x14ac:dyDescent="0.3">
      <c r="A318">
        <v>102.177787</v>
      </c>
      <c r="B318">
        <v>180</v>
      </c>
      <c r="C318">
        <v>0</v>
      </c>
      <c r="D318">
        <v>3.1859999999999999</v>
      </c>
      <c r="E318">
        <v>82.128641000000002</v>
      </c>
      <c r="F318">
        <v>99.751328999999998</v>
      </c>
      <c r="G318">
        <v>79.997693999999996</v>
      </c>
      <c r="H318">
        <v>-17.622688</v>
      </c>
      <c r="I318">
        <v>-100</v>
      </c>
      <c r="J318">
        <v>180</v>
      </c>
      <c r="K318">
        <v>100.64700000000001</v>
      </c>
      <c r="L318">
        <v>1.5004E-2</v>
      </c>
      <c r="M318">
        <f>(F318*CalPhotonTurnigy!$AE$30*CalPhotonTurnigy!$AF$36+CalPhotonTurnigy!$AE$36)/CalPhotonTurnigy!$AE$30</f>
        <v>112.80618136210947</v>
      </c>
    </row>
    <row r="319" spans="1:13" x14ac:dyDescent="0.3">
      <c r="A319">
        <v>102.19279400000001</v>
      </c>
      <c r="B319">
        <v>180</v>
      </c>
      <c r="C319">
        <v>0</v>
      </c>
      <c r="D319">
        <v>3.1859999999999999</v>
      </c>
      <c r="E319">
        <v>82.125482000000005</v>
      </c>
      <c r="F319">
        <v>99.751328999999998</v>
      </c>
      <c r="G319">
        <v>79.997693999999996</v>
      </c>
      <c r="H319">
        <v>-17.625847</v>
      </c>
      <c r="I319">
        <v>-100</v>
      </c>
      <c r="J319">
        <v>180</v>
      </c>
      <c r="K319">
        <v>100.64700000000001</v>
      </c>
      <c r="L319">
        <v>1.5007E-2</v>
      </c>
      <c r="M319">
        <f>(F319*CalPhotonTurnigy!$AE$30*CalPhotonTurnigy!$AF$36+CalPhotonTurnigy!$AE$36)/CalPhotonTurnigy!$AE$30</f>
        <v>112.80618136210947</v>
      </c>
    </row>
    <row r="320" spans="1:13" x14ac:dyDescent="0.3">
      <c r="A320">
        <v>102.207803</v>
      </c>
      <c r="B320">
        <v>180</v>
      </c>
      <c r="C320">
        <v>0</v>
      </c>
      <c r="D320">
        <v>3.1859999999999999</v>
      </c>
      <c r="E320">
        <v>82.123830999999996</v>
      </c>
      <c r="F320">
        <v>99.751328999999998</v>
      </c>
      <c r="G320">
        <v>79.997693999999996</v>
      </c>
      <c r="H320">
        <v>-17.627497999999999</v>
      </c>
      <c r="I320">
        <v>-100</v>
      </c>
      <c r="J320">
        <v>180</v>
      </c>
      <c r="K320">
        <v>100.64700000000001</v>
      </c>
      <c r="L320">
        <v>1.5009E-2</v>
      </c>
      <c r="M320">
        <f>(F320*CalPhotonTurnigy!$AE$30*CalPhotonTurnigy!$AF$36+CalPhotonTurnigy!$AE$36)/CalPhotonTurnigy!$AE$30</f>
        <v>112.80618136210947</v>
      </c>
    </row>
    <row r="321" spans="1:13" x14ac:dyDescent="0.3">
      <c r="A321">
        <v>102.22281599999999</v>
      </c>
      <c r="B321">
        <v>180</v>
      </c>
      <c r="C321">
        <v>0</v>
      </c>
      <c r="D321">
        <v>3.1880000000000002</v>
      </c>
      <c r="E321">
        <v>82.124543000000003</v>
      </c>
      <c r="F321">
        <v>99.751328999999998</v>
      </c>
      <c r="G321">
        <v>79.997693999999996</v>
      </c>
      <c r="H321">
        <v>-17.626785999999999</v>
      </c>
      <c r="I321">
        <v>-100</v>
      </c>
      <c r="J321">
        <v>180</v>
      </c>
      <c r="K321">
        <v>100.64700000000001</v>
      </c>
      <c r="L321">
        <v>1.5013E-2</v>
      </c>
      <c r="M321">
        <f>(F321*CalPhotonTurnigy!$AE$30*CalPhotonTurnigy!$AF$36+CalPhotonTurnigy!$AE$36)/CalPhotonTurnigy!$AE$30</f>
        <v>112.80618136210947</v>
      </c>
    </row>
    <row r="322" spans="1:13" x14ac:dyDescent="0.3">
      <c r="A322">
        <v>102.23782199999999</v>
      </c>
      <c r="B322">
        <v>180</v>
      </c>
      <c r="C322">
        <v>0</v>
      </c>
      <c r="D322">
        <v>3.1869999999999998</v>
      </c>
      <c r="E322">
        <v>82.124089999999995</v>
      </c>
      <c r="F322">
        <v>99.751328999999998</v>
      </c>
      <c r="G322">
        <v>79.997693999999996</v>
      </c>
      <c r="H322">
        <v>-17.62724</v>
      </c>
      <c r="I322">
        <v>-100</v>
      </c>
      <c r="J322">
        <v>180</v>
      </c>
      <c r="K322">
        <v>100.64700000000001</v>
      </c>
      <c r="L322">
        <v>1.5006E-2</v>
      </c>
      <c r="M322">
        <f>(F322*CalPhotonTurnigy!$AE$30*CalPhotonTurnigy!$AF$36+CalPhotonTurnigy!$AE$36)/CalPhotonTurnigy!$AE$30</f>
        <v>112.80618136210947</v>
      </c>
    </row>
    <row r="323" spans="1:13" x14ac:dyDescent="0.3">
      <c r="A323">
        <v>102.252824</v>
      </c>
      <c r="B323">
        <v>180</v>
      </c>
      <c r="C323">
        <v>0</v>
      </c>
      <c r="D323">
        <v>3.1869999999999998</v>
      </c>
      <c r="E323">
        <v>82.123699000000002</v>
      </c>
      <c r="F323">
        <v>99.751328999999998</v>
      </c>
      <c r="G323">
        <v>79.997693999999996</v>
      </c>
      <c r="H323">
        <v>-17.62763</v>
      </c>
      <c r="I323">
        <v>-100</v>
      </c>
      <c r="J323">
        <v>180</v>
      </c>
      <c r="K323">
        <v>100.64700000000001</v>
      </c>
      <c r="L323">
        <v>1.5002E-2</v>
      </c>
      <c r="M323">
        <f>(F323*CalPhotonTurnigy!$AE$30*CalPhotonTurnigy!$AF$36+CalPhotonTurnigy!$AE$36)/CalPhotonTurnigy!$AE$30</f>
        <v>112.80618136210947</v>
      </c>
    </row>
    <row r="324" spans="1:13" x14ac:dyDescent="0.3">
      <c r="A324">
        <v>102.267836</v>
      </c>
      <c r="B324">
        <v>180</v>
      </c>
      <c r="C324">
        <v>0</v>
      </c>
      <c r="D324">
        <v>3.1850000000000001</v>
      </c>
      <c r="E324">
        <v>82.120163000000005</v>
      </c>
      <c r="F324">
        <v>99.751328999999998</v>
      </c>
      <c r="G324">
        <v>79.997693999999996</v>
      </c>
      <c r="H324">
        <v>-17.631167000000001</v>
      </c>
      <c r="I324">
        <v>-100</v>
      </c>
      <c r="J324">
        <v>180</v>
      </c>
      <c r="K324">
        <v>100.64700000000001</v>
      </c>
      <c r="L324">
        <v>1.5011999999999999E-2</v>
      </c>
      <c r="M324">
        <f>(F324*CalPhotonTurnigy!$AE$30*CalPhotonTurnigy!$AF$36+CalPhotonTurnigy!$AE$36)/CalPhotonTurnigy!$AE$30</f>
        <v>112.80618136210947</v>
      </c>
    </row>
    <row r="325" spans="1:13" x14ac:dyDescent="0.3">
      <c r="A325">
        <v>102.28283999999999</v>
      </c>
      <c r="B325">
        <v>180</v>
      </c>
      <c r="C325">
        <v>0</v>
      </c>
      <c r="D325">
        <v>3.1859999999999999</v>
      </c>
      <c r="E325">
        <v>82.118187000000006</v>
      </c>
      <c r="F325">
        <v>99.751328999999998</v>
      </c>
      <c r="G325">
        <v>79.997693999999996</v>
      </c>
      <c r="H325">
        <v>-17.633143</v>
      </c>
      <c r="I325">
        <v>-100</v>
      </c>
      <c r="J325">
        <v>180</v>
      </c>
      <c r="K325">
        <v>100.64700000000001</v>
      </c>
      <c r="L325">
        <v>1.5004E-2</v>
      </c>
      <c r="M325">
        <f>(F325*CalPhotonTurnigy!$AE$30*CalPhotonTurnigy!$AF$36+CalPhotonTurnigy!$AE$36)/CalPhotonTurnigy!$AE$30</f>
        <v>112.80618136210947</v>
      </c>
    </row>
    <row r="326" spans="1:13" x14ac:dyDescent="0.3">
      <c r="A326">
        <v>102.297838</v>
      </c>
      <c r="B326">
        <v>180</v>
      </c>
      <c r="C326">
        <v>0</v>
      </c>
      <c r="D326">
        <v>3.1840000000000002</v>
      </c>
      <c r="E326">
        <v>82.114351999999997</v>
      </c>
      <c r="F326">
        <v>99.751328999999998</v>
      </c>
      <c r="G326">
        <v>79.997693999999996</v>
      </c>
      <c r="H326">
        <v>-17.636977000000002</v>
      </c>
      <c r="I326">
        <v>-100</v>
      </c>
      <c r="J326">
        <v>180</v>
      </c>
      <c r="K326">
        <v>100.64700000000001</v>
      </c>
      <c r="L326">
        <v>1.4997999999999999E-2</v>
      </c>
      <c r="M326">
        <f>(F326*CalPhotonTurnigy!$AE$30*CalPhotonTurnigy!$AF$36+CalPhotonTurnigy!$AE$36)/CalPhotonTurnigy!$AE$30</f>
        <v>112.80618136210947</v>
      </c>
    </row>
    <row r="327" spans="1:13" x14ac:dyDescent="0.3">
      <c r="A327">
        <v>102.312837</v>
      </c>
      <c r="B327">
        <v>180</v>
      </c>
      <c r="C327">
        <v>0</v>
      </c>
      <c r="D327">
        <v>3.1840000000000002</v>
      </c>
      <c r="E327">
        <v>82.111052000000001</v>
      </c>
      <c r="F327">
        <v>99.751328999999998</v>
      </c>
      <c r="G327">
        <v>79.997693999999996</v>
      </c>
      <c r="H327">
        <v>-17.640277000000001</v>
      </c>
      <c r="I327">
        <v>-100</v>
      </c>
      <c r="J327">
        <v>180</v>
      </c>
      <c r="K327">
        <v>100.64700000000001</v>
      </c>
      <c r="L327">
        <v>1.4999E-2</v>
      </c>
      <c r="M327">
        <f>(F327*CalPhotonTurnigy!$AE$30*CalPhotonTurnigy!$AF$36+CalPhotonTurnigy!$AE$36)/CalPhotonTurnigy!$AE$30</f>
        <v>112.80618136210947</v>
      </c>
    </row>
    <row r="328" spans="1:13" x14ac:dyDescent="0.3">
      <c r="A328">
        <v>102.32783999999999</v>
      </c>
      <c r="B328">
        <v>180</v>
      </c>
      <c r="C328">
        <v>0</v>
      </c>
      <c r="D328">
        <v>3.1829999999999998</v>
      </c>
      <c r="E328">
        <v>82.107145000000003</v>
      </c>
      <c r="F328">
        <v>99.751328999999998</v>
      </c>
      <c r="G328">
        <v>79.997693999999996</v>
      </c>
      <c r="H328">
        <v>-17.644183999999999</v>
      </c>
      <c r="I328">
        <v>-100</v>
      </c>
      <c r="J328">
        <v>180</v>
      </c>
      <c r="K328">
        <v>100.64700000000001</v>
      </c>
      <c r="L328">
        <v>1.5003000000000001E-2</v>
      </c>
      <c r="M328">
        <f>(F328*CalPhotonTurnigy!$AE$30*CalPhotonTurnigy!$AF$36+CalPhotonTurnigy!$AE$36)/CalPhotonTurnigy!$AE$30</f>
        <v>112.80618136210947</v>
      </c>
    </row>
    <row r="329" spans="1:13" x14ac:dyDescent="0.3">
      <c r="A329">
        <v>102.34283600000001</v>
      </c>
      <c r="B329">
        <v>180</v>
      </c>
      <c r="C329">
        <v>0</v>
      </c>
      <c r="D329">
        <v>3.1829999999999998</v>
      </c>
      <c r="E329">
        <v>82.103783000000007</v>
      </c>
      <c r="F329">
        <v>99.751328999999998</v>
      </c>
      <c r="G329">
        <v>79.997693999999996</v>
      </c>
      <c r="H329">
        <v>-17.647546999999999</v>
      </c>
      <c r="I329">
        <v>-100</v>
      </c>
      <c r="J329">
        <v>180</v>
      </c>
      <c r="K329">
        <v>100.64700000000001</v>
      </c>
      <c r="L329">
        <v>1.4996000000000001E-2</v>
      </c>
      <c r="M329">
        <f>(F329*CalPhotonTurnigy!$AE$30*CalPhotonTurnigy!$AF$36+CalPhotonTurnigy!$AE$36)/CalPhotonTurnigy!$AE$30</f>
        <v>112.80618136210947</v>
      </c>
    </row>
    <row r="330" spans="1:13" x14ac:dyDescent="0.3">
      <c r="A330">
        <v>102.35784099999999</v>
      </c>
      <c r="B330">
        <v>180</v>
      </c>
      <c r="C330">
        <v>0</v>
      </c>
      <c r="D330">
        <v>3.1840000000000002</v>
      </c>
      <c r="E330">
        <v>82.101956999999999</v>
      </c>
      <c r="F330">
        <v>99.751328999999998</v>
      </c>
      <c r="G330">
        <v>79.997693999999996</v>
      </c>
      <c r="H330">
        <v>-17.649373000000001</v>
      </c>
      <c r="I330">
        <v>-100</v>
      </c>
      <c r="J330">
        <v>180</v>
      </c>
      <c r="K330">
        <v>100.64700000000001</v>
      </c>
      <c r="L330">
        <v>1.5004999999999999E-2</v>
      </c>
      <c r="M330">
        <f>(F330*CalPhotonTurnigy!$AE$30*CalPhotonTurnigy!$AF$36+CalPhotonTurnigy!$AE$36)/CalPhotonTurnigy!$AE$30</f>
        <v>112.80618136210947</v>
      </c>
    </row>
    <row r="331" spans="1:13" x14ac:dyDescent="0.3">
      <c r="A331">
        <v>102.37285</v>
      </c>
      <c r="B331">
        <v>180</v>
      </c>
      <c r="C331">
        <v>0</v>
      </c>
      <c r="D331">
        <v>3.1829999999999998</v>
      </c>
      <c r="E331">
        <v>82.099317999999997</v>
      </c>
      <c r="F331">
        <v>99.751328999999998</v>
      </c>
      <c r="G331">
        <v>79.997693999999996</v>
      </c>
      <c r="H331">
        <v>-17.652011999999999</v>
      </c>
      <c r="I331">
        <v>-100</v>
      </c>
      <c r="J331">
        <v>180</v>
      </c>
      <c r="K331">
        <v>100.64700000000001</v>
      </c>
      <c r="L331">
        <v>1.5009E-2</v>
      </c>
      <c r="M331">
        <f>(F331*CalPhotonTurnigy!$AE$30*CalPhotonTurnigy!$AF$36+CalPhotonTurnigy!$AE$36)/CalPhotonTurnigy!$AE$30</f>
        <v>112.80618136210947</v>
      </c>
    </row>
    <row r="332" spans="1:13" x14ac:dyDescent="0.3">
      <c r="A332">
        <v>102.387849</v>
      </c>
      <c r="B332">
        <v>180</v>
      </c>
      <c r="C332">
        <v>0</v>
      </c>
      <c r="D332">
        <v>3.1840000000000002</v>
      </c>
      <c r="E332">
        <v>82.098115000000007</v>
      </c>
      <c r="F332">
        <v>99.751328999999998</v>
      </c>
      <c r="G332">
        <v>79.997693999999996</v>
      </c>
      <c r="H332">
        <v>-17.653214999999999</v>
      </c>
      <c r="I332">
        <v>-100</v>
      </c>
      <c r="J332">
        <v>180</v>
      </c>
      <c r="K332">
        <v>100.64700000000001</v>
      </c>
      <c r="L332">
        <v>1.4999E-2</v>
      </c>
      <c r="M332">
        <f>(F332*CalPhotonTurnigy!$AE$30*CalPhotonTurnigy!$AF$36+CalPhotonTurnigy!$AE$36)/CalPhotonTurnigy!$AE$30</f>
        <v>112.80618136210947</v>
      </c>
    </row>
    <row r="333" spans="1:13" x14ac:dyDescent="0.3">
      <c r="A333">
        <v>102.40285900000001</v>
      </c>
      <c r="B333">
        <v>180</v>
      </c>
      <c r="C333">
        <v>0</v>
      </c>
      <c r="D333">
        <v>3.1850000000000001</v>
      </c>
      <c r="E333">
        <v>82.098146999999997</v>
      </c>
      <c r="F333">
        <v>99.751328999999998</v>
      </c>
      <c r="G333">
        <v>79.997693999999996</v>
      </c>
      <c r="H333">
        <v>-17.653182000000001</v>
      </c>
      <c r="I333">
        <v>-100</v>
      </c>
      <c r="J333">
        <v>180</v>
      </c>
      <c r="K333">
        <v>100.64700000000001</v>
      </c>
      <c r="L333">
        <v>1.5010000000000001E-2</v>
      </c>
      <c r="M333">
        <f>(F333*CalPhotonTurnigy!$AE$30*CalPhotonTurnigy!$AF$36+CalPhotonTurnigy!$AE$36)/CalPhotonTurnigy!$AE$30</f>
        <v>112.80618136210947</v>
      </c>
    </row>
    <row r="334" spans="1:13" x14ac:dyDescent="0.3">
      <c r="A334">
        <v>102.41785900000001</v>
      </c>
      <c r="B334">
        <v>180</v>
      </c>
      <c r="C334">
        <v>0</v>
      </c>
      <c r="D334">
        <v>3.1819999999999999</v>
      </c>
      <c r="E334">
        <v>82.094971999999999</v>
      </c>
      <c r="F334">
        <v>99.751328999999998</v>
      </c>
      <c r="G334">
        <v>79.997693999999996</v>
      </c>
      <c r="H334">
        <v>-17.656358000000001</v>
      </c>
      <c r="I334">
        <v>-100</v>
      </c>
      <c r="J334">
        <v>180</v>
      </c>
      <c r="K334">
        <v>100.64700000000001</v>
      </c>
      <c r="L334">
        <v>1.4999999999999999E-2</v>
      </c>
      <c r="M334">
        <f>(F334*CalPhotonTurnigy!$AE$30*CalPhotonTurnigy!$AF$36+CalPhotonTurnigy!$AE$36)/CalPhotonTurnigy!$AE$30</f>
        <v>112.80618136210947</v>
      </c>
    </row>
    <row r="335" spans="1:13" x14ac:dyDescent="0.3">
      <c r="A335">
        <v>102.432868</v>
      </c>
      <c r="B335">
        <v>180</v>
      </c>
      <c r="C335">
        <v>0</v>
      </c>
      <c r="D335">
        <v>3.1819999999999999</v>
      </c>
      <c r="E335">
        <v>82.091172</v>
      </c>
      <c r="F335">
        <v>99.751328999999998</v>
      </c>
      <c r="G335">
        <v>79.997693999999996</v>
      </c>
      <c r="H335">
        <v>-17.660157999999999</v>
      </c>
      <c r="I335">
        <v>-100</v>
      </c>
      <c r="J335">
        <v>180</v>
      </c>
      <c r="K335">
        <v>100.64700000000001</v>
      </c>
      <c r="L335">
        <v>1.5009E-2</v>
      </c>
      <c r="M335">
        <f>(F335*CalPhotonTurnigy!$AE$30*CalPhotonTurnigy!$AF$36+CalPhotonTurnigy!$AE$36)/CalPhotonTurnigy!$AE$30</f>
        <v>112.80618136210947</v>
      </c>
    </row>
    <row r="336" spans="1:13" x14ac:dyDescent="0.3">
      <c r="A336">
        <v>102.447874</v>
      </c>
      <c r="B336">
        <v>180</v>
      </c>
      <c r="C336">
        <v>0</v>
      </c>
      <c r="D336">
        <v>3.1840000000000002</v>
      </c>
      <c r="E336">
        <v>82.091104999999999</v>
      </c>
      <c r="F336">
        <v>99.751328999999998</v>
      </c>
      <c r="G336">
        <v>79.997693999999996</v>
      </c>
      <c r="H336">
        <v>-17.660223999999999</v>
      </c>
      <c r="I336">
        <v>-100</v>
      </c>
      <c r="J336">
        <v>180</v>
      </c>
      <c r="K336">
        <v>100.64700000000001</v>
      </c>
      <c r="L336">
        <v>1.5006E-2</v>
      </c>
      <c r="M336">
        <f>(F336*CalPhotonTurnigy!$AE$30*CalPhotonTurnigy!$AF$36+CalPhotonTurnigy!$AE$36)/CalPhotonTurnigy!$AE$30</f>
        <v>112.80618136210947</v>
      </c>
    </row>
    <row r="337" spans="1:13" x14ac:dyDescent="0.3">
      <c r="A337">
        <v>102.46288</v>
      </c>
      <c r="B337">
        <v>180</v>
      </c>
      <c r="C337">
        <v>0</v>
      </c>
      <c r="D337">
        <v>3.1850000000000001</v>
      </c>
      <c r="E337">
        <v>82.092115000000007</v>
      </c>
      <c r="F337">
        <v>99.751328999999998</v>
      </c>
      <c r="G337">
        <v>79.997693999999996</v>
      </c>
      <c r="H337">
        <v>-17.659213999999999</v>
      </c>
      <c r="I337">
        <v>-100</v>
      </c>
      <c r="J337">
        <v>180</v>
      </c>
      <c r="K337">
        <v>100.64700000000001</v>
      </c>
      <c r="L337">
        <v>1.5006E-2</v>
      </c>
      <c r="M337">
        <f>(F337*CalPhotonTurnigy!$AE$30*CalPhotonTurnigy!$AF$36+CalPhotonTurnigy!$AE$36)/CalPhotonTurnigy!$AE$30</f>
        <v>112.80618136210947</v>
      </c>
    </row>
    <row r="338" spans="1:13" x14ac:dyDescent="0.3">
      <c r="A338">
        <v>102.477887</v>
      </c>
      <c r="B338">
        <v>180</v>
      </c>
      <c r="C338">
        <v>0</v>
      </c>
      <c r="D338">
        <v>3.1840000000000002</v>
      </c>
      <c r="E338">
        <v>82.091916999999995</v>
      </c>
      <c r="F338">
        <v>99.751328999999998</v>
      </c>
      <c r="G338">
        <v>79.997693999999996</v>
      </c>
      <c r="H338">
        <v>-17.659412</v>
      </c>
      <c r="I338">
        <v>-100</v>
      </c>
      <c r="J338">
        <v>180</v>
      </c>
      <c r="K338">
        <v>100.64700000000001</v>
      </c>
      <c r="L338">
        <v>1.5007E-2</v>
      </c>
      <c r="M338">
        <f>(F338*CalPhotonTurnigy!$AE$30*CalPhotonTurnigy!$AF$36+CalPhotonTurnigy!$AE$36)/CalPhotonTurnigy!$AE$30</f>
        <v>112.80618136210947</v>
      </c>
    </row>
    <row r="339" spans="1:13" x14ac:dyDescent="0.3">
      <c r="A339">
        <v>102.492884</v>
      </c>
      <c r="B339">
        <v>180</v>
      </c>
      <c r="C339">
        <v>0</v>
      </c>
      <c r="D339">
        <v>3.1819999999999999</v>
      </c>
      <c r="E339">
        <v>82.089611000000005</v>
      </c>
      <c r="F339">
        <v>99.751328999999998</v>
      </c>
      <c r="G339">
        <v>79.997693999999996</v>
      </c>
      <c r="H339">
        <v>-17.661719000000002</v>
      </c>
      <c r="I339">
        <v>-100</v>
      </c>
      <c r="J339">
        <v>180</v>
      </c>
      <c r="K339">
        <v>100.64700000000001</v>
      </c>
      <c r="L339">
        <v>1.4997E-2</v>
      </c>
      <c r="M339">
        <f>(F339*CalPhotonTurnigy!$AE$30*CalPhotonTurnigy!$AF$36+CalPhotonTurnigy!$AE$36)/CalPhotonTurnigy!$AE$30</f>
        <v>112.80618136210947</v>
      </c>
    </row>
    <row r="340" spans="1:13" x14ac:dyDescent="0.3">
      <c r="A340">
        <v>102.507886</v>
      </c>
      <c r="B340">
        <v>180</v>
      </c>
      <c r="C340">
        <v>0</v>
      </c>
      <c r="D340">
        <v>3.1829999999999998</v>
      </c>
      <c r="E340">
        <v>82.088694000000004</v>
      </c>
      <c r="F340">
        <v>99.751328999999998</v>
      </c>
      <c r="G340">
        <v>79.997693999999996</v>
      </c>
      <c r="H340">
        <v>-17.662635000000002</v>
      </c>
      <c r="I340">
        <v>-100</v>
      </c>
      <c r="J340">
        <v>180</v>
      </c>
      <c r="K340">
        <v>100.64700000000001</v>
      </c>
      <c r="L340">
        <v>1.5002E-2</v>
      </c>
      <c r="M340">
        <f>(F340*CalPhotonTurnigy!$AE$30*CalPhotonTurnigy!$AF$36+CalPhotonTurnigy!$AE$36)/CalPhotonTurnigy!$AE$30</f>
        <v>112.80618136210947</v>
      </c>
    </row>
    <row r="341" spans="1:13" x14ac:dyDescent="0.3">
      <c r="A341">
        <v>102.522896</v>
      </c>
      <c r="B341">
        <v>180</v>
      </c>
      <c r="C341">
        <v>0</v>
      </c>
      <c r="D341">
        <v>3.1819999999999999</v>
      </c>
      <c r="E341">
        <v>82.086837000000003</v>
      </c>
      <c r="F341">
        <v>99.751328999999998</v>
      </c>
      <c r="G341">
        <v>79.997693999999996</v>
      </c>
      <c r="H341">
        <v>-17.664491999999999</v>
      </c>
      <c r="I341">
        <v>-100</v>
      </c>
      <c r="J341">
        <v>180</v>
      </c>
      <c r="K341">
        <v>100.64700000000001</v>
      </c>
      <c r="L341">
        <v>1.5010000000000001E-2</v>
      </c>
      <c r="M341">
        <f>(F341*CalPhotonTurnigy!$AE$30*CalPhotonTurnigy!$AF$36+CalPhotonTurnigy!$AE$36)/CalPhotonTurnigy!$AE$30</f>
        <v>112.80618136210947</v>
      </c>
    </row>
    <row r="342" spans="1:13" x14ac:dyDescent="0.3">
      <c r="A342">
        <v>102.537902</v>
      </c>
      <c r="B342">
        <v>180</v>
      </c>
      <c r="C342">
        <v>0</v>
      </c>
      <c r="D342">
        <v>3.1829999999999998</v>
      </c>
      <c r="E342">
        <v>82.086307000000005</v>
      </c>
      <c r="F342">
        <v>99.751328999999998</v>
      </c>
      <c r="G342">
        <v>79.997693999999996</v>
      </c>
      <c r="H342">
        <v>-17.665022</v>
      </c>
      <c r="I342">
        <v>-100</v>
      </c>
      <c r="J342">
        <v>180</v>
      </c>
      <c r="K342">
        <v>100.64700000000001</v>
      </c>
      <c r="L342">
        <v>1.5006E-2</v>
      </c>
      <c r="M342">
        <f>(F342*CalPhotonTurnigy!$AE$30*CalPhotonTurnigy!$AF$36+CalPhotonTurnigy!$AE$36)/CalPhotonTurnigy!$AE$30</f>
        <v>112.80618136210947</v>
      </c>
    </row>
    <row r="343" spans="1:13" x14ac:dyDescent="0.3">
      <c r="A343">
        <v>102.552909</v>
      </c>
      <c r="B343">
        <v>180</v>
      </c>
      <c r="C343">
        <v>0</v>
      </c>
      <c r="D343">
        <v>3.1829999999999998</v>
      </c>
      <c r="E343">
        <v>82.085851000000005</v>
      </c>
      <c r="F343">
        <v>99.751328999999998</v>
      </c>
      <c r="G343">
        <v>79.997693999999996</v>
      </c>
      <c r="H343">
        <v>-17.665478</v>
      </c>
      <c r="I343">
        <v>-100</v>
      </c>
      <c r="J343">
        <v>180</v>
      </c>
      <c r="K343">
        <v>100.64700000000001</v>
      </c>
      <c r="L343">
        <v>1.5007E-2</v>
      </c>
      <c r="M343">
        <f>(F343*CalPhotonTurnigy!$AE$30*CalPhotonTurnigy!$AF$36+CalPhotonTurnigy!$AE$36)/CalPhotonTurnigy!$AE$30</f>
        <v>112.80618136210947</v>
      </c>
    </row>
    <row r="344" spans="1:13" x14ac:dyDescent="0.3">
      <c r="A344">
        <v>102.56791200000001</v>
      </c>
      <c r="B344">
        <v>180</v>
      </c>
      <c r="C344">
        <v>0</v>
      </c>
      <c r="D344">
        <v>3.18</v>
      </c>
      <c r="E344">
        <v>82.081187</v>
      </c>
      <c r="F344">
        <v>99.751328999999998</v>
      </c>
      <c r="G344">
        <v>79.997693999999996</v>
      </c>
      <c r="H344">
        <v>-17.670142999999999</v>
      </c>
      <c r="I344">
        <v>-100</v>
      </c>
      <c r="J344">
        <v>180</v>
      </c>
      <c r="K344">
        <v>100.64700000000001</v>
      </c>
      <c r="L344">
        <v>1.5003000000000001E-2</v>
      </c>
      <c r="M344">
        <f>(F344*CalPhotonTurnigy!$AE$30*CalPhotonTurnigy!$AF$36+CalPhotonTurnigy!$AE$36)/CalPhotonTurnigy!$AE$30</f>
        <v>112.80618136210947</v>
      </c>
    </row>
    <row r="345" spans="1:13" x14ac:dyDescent="0.3">
      <c r="A345">
        <v>102.582921</v>
      </c>
      <c r="B345">
        <v>180</v>
      </c>
      <c r="C345">
        <v>0</v>
      </c>
      <c r="D345">
        <v>3.18</v>
      </c>
      <c r="E345">
        <v>82.077172000000004</v>
      </c>
      <c r="F345">
        <v>99.751328999999998</v>
      </c>
      <c r="G345">
        <v>79.997693999999996</v>
      </c>
      <c r="H345">
        <v>-17.674157000000001</v>
      </c>
      <c r="I345">
        <v>-100</v>
      </c>
      <c r="J345">
        <v>180</v>
      </c>
      <c r="K345">
        <v>100.64700000000001</v>
      </c>
      <c r="L345">
        <v>1.5009E-2</v>
      </c>
      <c r="M345">
        <f>(F345*CalPhotonTurnigy!$AE$30*CalPhotonTurnigy!$AF$36+CalPhotonTurnigy!$AE$36)/CalPhotonTurnigy!$AE$30</f>
        <v>112.80618136210947</v>
      </c>
    </row>
    <row r="346" spans="1:13" x14ac:dyDescent="0.3">
      <c r="A346">
        <v>102.597928</v>
      </c>
      <c r="B346">
        <v>180</v>
      </c>
      <c r="C346">
        <v>0</v>
      </c>
      <c r="D346">
        <v>3.1789999999999998</v>
      </c>
      <c r="E346">
        <v>82.072648999999998</v>
      </c>
      <c r="F346">
        <v>99.751328999999998</v>
      </c>
      <c r="G346">
        <v>79.997693999999996</v>
      </c>
      <c r="H346">
        <v>-17.678681000000001</v>
      </c>
      <c r="I346">
        <v>-100</v>
      </c>
      <c r="J346">
        <v>180</v>
      </c>
      <c r="K346">
        <v>100.64700000000001</v>
      </c>
      <c r="L346">
        <v>1.5007E-2</v>
      </c>
      <c r="M346">
        <f>(F346*CalPhotonTurnigy!$AE$30*CalPhotonTurnigy!$AF$36+CalPhotonTurnigy!$AE$36)/CalPhotonTurnigy!$AE$30</f>
        <v>112.80618136210947</v>
      </c>
    </row>
    <row r="347" spans="1:13" x14ac:dyDescent="0.3">
      <c r="A347">
        <v>102.612939</v>
      </c>
      <c r="B347">
        <v>180</v>
      </c>
      <c r="C347">
        <v>0</v>
      </c>
      <c r="D347">
        <v>3.1789999999999998</v>
      </c>
      <c r="E347">
        <v>82.068755999999993</v>
      </c>
      <c r="F347">
        <v>99.751328999999998</v>
      </c>
      <c r="G347">
        <v>79.997693999999996</v>
      </c>
      <c r="H347">
        <v>-17.682573000000001</v>
      </c>
      <c r="I347">
        <v>-100</v>
      </c>
      <c r="J347">
        <v>180</v>
      </c>
      <c r="K347">
        <v>100.64700000000001</v>
      </c>
      <c r="L347">
        <v>1.5011E-2</v>
      </c>
      <c r="M347">
        <f>(F347*CalPhotonTurnigy!$AE$30*CalPhotonTurnigy!$AF$36+CalPhotonTurnigy!$AE$36)/CalPhotonTurnigy!$AE$30</f>
        <v>112.80618136210947</v>
      </c>
    </row>
    <row r="348" spans="1:13" x14ac:dyDescent="0.3">
      <c r="A348">
        <v>102.627948</v>
      </c>
      <c r="B348">
        <v>180</v>
      </c>
      <c r="C348">
        <v>0</v>
      </c>
      <c r="D348">
        <v>3.177</v>
      </c>
      <c r="E348">
        <v>82.062200000000004</v>
      </c>
      <c r="F348">
        <v>99.751328999999998</v>
      </c>
      <c r="G348">
        <v>79.997693999999996</v>
      </c>
      <c r="H348">
        <v>-17.689129999999999</v>
      </c>
      <c r="I348">
        <v>-100</v>
      </c>
      <c r="J348">
        <v>180</v>
      </c>
      <c r="K348">
        <v>100.64700000000001</v>
      </c>
      <c r="L348">
        <v>1.5009E-2</v>
      </c>
      <c r="M348">
        <f>(F348*CalPhotonTurnigy!$AE$30*CalPhotonTurnigy!$AF$36+CalPhotonTurnigy!$AE$36)/CalPhotonTurnigy!$AE$30</f>
        <v>112.80618136210947</v>
      </c>
    </row>
    <row r="349" spans="1:13" x14ac:dyDescent="0.3">
      <c r="A349">
        <v>102.64294599999999</v>
      </c>
      <c r="B349">
        <v>180</v>
      </c>
      <c r="C349">
        <v>0</v>
      </c>
      <c r="D349">
        <v>3.1749999999999998</v>
      </c>
      <c r="E349">
        <v>82.054418999999996</v>
      </c>
      <c r="F349">
        <v>99.751328999999998</v>
      </c>
      <c r="G349">
        <v>79.997693999999996</v>
      </c>
      <c r="H349">
        <v>-17.696911</v>
      </c>
      <c r="I349">
        <v>-100</v>
      </c>
      <c r="J349">
        <v>180</v>
      </c>
      <c r="K349">
        <v>100.64700000000001</v>
      </c>
      <c r="L349">
        <v>1.4997999999999999E-2</v>
      </c>
      <c r="M349">
        <f>(F349*CalPhotonTurnigy!$AE$30*CalPhotonTurnigy!$AF$36+CalPhotonTurnigy!$AE$36)/CalPhotonTurnigy!$AE$30</f>
        <v>112.80618136210947</v>
      </c>
    </row>
    <row r="350" spans="1:13" x14ac:dyDescent="0.3">
      <c r="A350">
        <v>102.65795199999999</v>
      </c>
      <c r="B350">
        <v>180</v>
      </c>
      <c r="C350">
        <v>0</v>
      </c>
      <c r="D350">
        <v>3.1739999999999999</v>
      </c>
      <c r="E350">
        <v>82.046653000000006</v>
      </c>
      <c r="F350">
        <v>99.751328999999998</v>
      </c>
      <c r="G350">
        <v>79.997693999999996</v>
      </c>
      <c r="H350">
        <v>-17.704677</v>
      </c>
      <c r="I350">
        <v>-100</v>
      </c>
      <c r="J350">
        <v>180</v>
      </c>
      <c r="K350">
        <v>100.64700000000001</v>
      </c>
      <c r="L350">
        <v>1.5006E-2</v>
      </c>
      <c r="M350">
        <f>(F350*CalPhotonTurnigy!$AE$30*CalPhotonTurnigy!$AF$36+CalPhotonTurnigy!$AE$36)/CalPhotonTurnigy!$AE$30</f>
        <v>112.80618136210947</v>
      </c>
    </row>
    <row r="351" spans="1:13" x14ac:dyDescent="0.3">
      <c r="A351">
        <v>102.67294800000001</v>
      </c>
      <c r="B351">
        <v>180</v>
      </c>
      <c r="C351">
        <v>0</v>
      </c>
      <c r="D351">
        <v>3.1760000000000002</v>
      </c>
      <c r="E351">
        <v>82.042107999999999</v>
      </c>
      <c r="F351">
        <v>99.751328999999998</v>
      </c>
      <c r="G351">
        <v>79.997693999999996</v>
      </c>
      <c r="H351">
        <v>-17.709222</v>
      </c>
      <c r="I351">
        <v>-100</v>
      </c>
      <c r="J351">
        <v>180</v>
      </c>
      <c r="K351">
        <v>100.64700000000001</v>
      </c>
      <c r="L351">
        <v>1.4996000000000001E-2</v>
      </c>
      <c r="M351">
        <f>(F351*CalPhotonTurnigy!$AE$30*CalPhotonTurnigy!$AF$36+CalPhotonTurnigy!$AE$36)/CalPhotonTurnigy!$AE$30</f>
        <v>112.80618136210947</v>
      </c>
    </row>
    <row r="352" spans="1:13" x14ac:dyDescent="0.3">
      <c r="A352">
        <v>102.687946</v>
      </c>
      <c r="B352">
        <v>180</v>
      </c>
      <c r="C352">
        <v>0</v>
      </c>
      <c r="D352">
        <v>3.1749999999999998</v>
      </c>
      <c r="E352">
        <v>82.037126999999998</v>
      </c>
      <c r="F352">
        <v>99.751328999999998</v>
      </c>
      <c r="G352">
        <v>79.997693999999996</v>
      </c>
      <c r="H352">
        <v>-17.714203000000001</v>
      </c>
      <c r="I352">
        <v>-100</v>
      </c>
      <c r="J352">
        <v>180</v>
      </c>
      <c r="K352">
        <v>100.64700000000001</v>
      </c>
      <c r="L352">
        <v>1.4997999999999999E-2</v>
      </c>
      <c r="M352">
        <f>(F352*CalPhotonTurnigy!$AE$30*CalPhotonTurnigy!$AF$36+CalPhotonTurnigy!$AE$36)/CalPhotonTurnigy!$AE$30</f>
        <v>112.80618136210947</v>
      </c>
    </row>
    <row r="353" spans="1:13" x14ac:dyDescent="0.3">
      <c r="A353">
        <v>102.702945</v>
      </c>
      <c r="B353">
        <v>180</v>
      </c>
      <c r="C353">
        <v>0</v>
      </c>
      <c r="D353">
        <v>3.1749999999999998</v>
      </c>
      <c r="E353">
        <v>82.032839999999993</v>
      </c>
      <c r="F353">
        <v>99.751328999999998</v>
      </c>
      <c r="G353">
        <v>79.997693999999996</v>
      </c>
      <c r="H353">
        <v>-17.718489000000002</v>
      </c>
      <c r="I353">
        <v>-100</v>
      </c>
      <c r="J353">
        <v>180</v>
      </c>
      <c r="K353">
        <v>100.64700000000001</v>
      </c>
      <c r="L353">
        <v>1.4999E-2</v>
      </c>
      <c r="M353">
        <f>(F353*CalPhotonTurnigy!$AE$30*CalPhotonTurnigy!$AF$36+CalPhotonTurnigy!$AE$36)/CalPhotonTurnigy!$AE$30</f>
        <v>112.80618136210947</v>
      </c>
    </row>
    <row r="354" spans="1:13" x14ac:dyDescent="0.3">
      <c r="A354">
        <v>102.71794300000001</v>
      </c>
      <c r="B354">
        <v>180</v>
      </c>
      <c r="C354">
        <v>0</v>
      </c>
      <c r="D354">
        <v>3.1720000000000002</v>
      </c>
      <c r="E354">
        <v>82.024870000000007</v>
      </c>
      <c r="F354">
        <v>99.751328999999998</v>
      </c>
      <c r="G354">
        <v>79.997693999999996</v>
      </c>
      <c r="H354">
        <v>-17.726458999999998</v>
      </c>
      <c r="I354">
        <v>-100</v>
      </c>
      <c r="J354">
        <v>180</v>
      </c>
      <c r="K354">
        <v>100.64700000000001</v>
      </c>
      <c r="L354">
        <v>1.4997999999999999E-2</v>
      </c>
      <c r="M354">
        <f>(F354*CalPhotonTurnigy!$AE$30*CalPhotonTurnigy!$AF$36+CalPhotonTurnigy!$AE$36)/CalPhotonTurnigy!$AE$30</f>
        <v>112.80618136210947</v>
      </c>
    </row>
    <row r="355" spans="1:13" x14ac:dyDescent="0.3">
      <c r="A355">
        <v>102.73294</v>
      </c>
      <c r="B355">
        <v>180</v>
      </c>
      <c r="C355">
        <v>0</v>
      </c>
      <c r="D355">
        <v>3.1760000000000002</v>
      </c>
      <c r="E355">
        <v>82.023363000000003</v>
      </c>
      <c r="F355">
        <v>99.751328999999998</v>
      </c>
      <c r="G355">
        <v>79.997693999999996</v>
      </c>
      <c r="H355">
        <v>-17.727965999999999</v>
      </c>
      <c r="I355">
        <v>-100</v>
      </c>
      <c r="J355">
        <v>180</v>
      </c>
      <c r="K355">
        <v>100.64700000000001</v>
      </c>
      <c r="L355">
        <v>1.4997E-2</v>
      </c>
      <c r="M355">
        <f>(F355*CalPhotonTurnigy!$AE$30*CalPhotonTurnigy!$AF$36+CalPhotonTurnigy!$AE$36)/CalPhotonTurnigy!$AE$30</f>
        <v>112.80618136210947</v>
      </c>
    </row>
    <row r="356" spans="1:13" x14ac:dyDescent="0.3">
      <c r="A356">
        <v>102.747945</v>
      </c>
      <c r="B356">
        <v>180</v>
      </c>
      <c r="C356">
        <v>0</v>
      </c>
      <c r="D356">
        <v>3.173</v>
      </c>
      <c r="E356">
        <v>82.017784000000006</v>
      </c>
      <c r="F356">
        <v>99.751328999999998</v>
      </c>
      <c r="G356">
        <v>79.997693999999996</v>
      </c>
      <c r="H356">
        <v>-17.733544999999999</v>
      </c>
      <c r="I356">
        <v>-100</v>
      </c>
      <c r="J356">
        <v>180</v>
      </c>
      <c r="K356">
        <v>100.64700000000001</v>
      </c>
      <c r="L356">
        <v>1.5004999999999999E-2</v>
      </c>
      <c r="M356">
        <f>(F356*CalPhotonTurnigy!$AE$30*CalPhotonTurnigy!$AF$36+CalPhotonTurnigy!$AE$36)/CalPhotonTurnigy!$AE$30</f>
        <v>112.80618136210947</v>
      </c>
    </row>
    <row r="357" spans="1:13" x14ac:dyDescent="0.3">
      <c r="A357">
        <v>102.76295500000001</v>
      </c>
      <c r="B357">
        <v>180</v>
      </c>
      <c r="C357">
        <v>0</v>
      </c>
      <c r="D357">
        <v>3.1709999999999998</v>
      </c>
      <c r="E357">
        <v>82.010841999999997</v>
      </c>
      <c r="F357">
        <v>99.751328999999998</v>
      </c>
      <c r="G357">
        <v>79.997693999999996</v>
      </c>
      <c r="H357">
        <v>-17.740487999999999</v>
      </c>
      <c r="I357">
        <v>-100</v>
      </c>
      <c r="J357">
        <v>180</v>
      </c>
      <c r="K357">
        <v>100.64700000000001</v>
      </c>
      <c r="L357">
        <v>1.5010000000000001E-2</v>
      </c>
      <c r="M357">
        <f>(F357*CalPhotonTurnigy!$AE$30*CalPhotonTurnigy!$AF$36+CalPhotonTurnigy!$AE$36)/CalPhotonTurnigy!$AE$30</f>
        <v>112.80618136210947</v>
      </c>
    </row>
    <row r="358" spans="1:13" x14ac:dyDescent="0.3">
      <c r="A358">
        <v>102.777956</v>
      </c>
      <c r="B358">
        <v>180</v>
      </c>
      <c r="C358">
        <v>0</v>
      </c>
      <c r="D358">
        <v>3.1709999999999998</v>
      </c>
      <c r="E358">
        <v>82.004867000000004</v>
      </c>
      <c r="F358">
        <v>99.751328999999998</v>
      </c>
      <c r="G358">
        <v>79.997693999999996</v>
      </c>
      <c r="H358">
        <v>-17.746462999999999</v>
      </c>
      <c r="I358">
        <v>-100</v>
      </c>
      <c r="J358">
        <v>180</v>
      </c>
      <c r="K358">
        <v>100.64700000000001</v>
      </c>
      <c r="L358">
        <v>1.5001E-2</v>
      </c>
      <c r="M358">
        <f>(F358*CalPhotonTurnigy!$AE$30*CalPhotonTurnigy!$AF$36+CalPhotonTurnigy!$AE$36)/CalPhotonTurnigy!$AE$30</f>
        <v>112.80618136210947</v>
      </c>
    </row>
    <row r="359" spans="1:13" x14ac:dyDescent="0.3">
      <c r="A359">
        <v>102.792953</v>
      </c>
      <c r="B359">
        <v>180</v>
      </c>
      <c r="C359">
        <v>0</v>
      </c>
      <c r="D359">
        <v>3.17</v>
      </c>
      <c r="E359">
        <v>81.998653000000004</v>
      </c>
      <c r="F359">
        <v>99.751328999999998</v>
      </c>
      <c r="G359">
        <v>79.997693999999996</v>
      </c>
      <c r="H359">
        <v>-17.752676000000001</v>
      </c>
      <c r="I359">
        <v>-100</v>
      </c>
      <c r="J359">
        <v>180</v>
      </c>
      <c r="K359">
        <v>100.64700000000001</v>
      </c>
      <c r="L359">
        <v>1.4997E-2</v>
      </c>
      <c r="M359">
        <f>(F359*CalPhotonTurnigy!$AE$30*CalPhotonTurnigy!$AF$36+CalPhotonTurnigy!$AE$36)/CalPhotonTurnigy!$AE$30</f>
        <v>112.80618136210947</v>
      </c>
    </row>
    <row r="360" spans="1:13" x14ac:dyDescent="0.3">
      <c r="A360">
        <v>102.807964</v>
      </c>
      <c r="B360">
        <v>180</v>
      </c>
      <c r="C360">
        <v>0</v>
      </c>
      <c r="D360">
        <v>3.1720000000000002</v>
      </c>
      <c r="E360">
        <v>81.995448999999994</v>
      </c>
      <c r="F360">
        <v>99.751328999999998</v>
      </c>
      <c r="G360">
        <v>79.997693999999996</v>
      </c>
      <c r="H360">
        <v>-17.755880999999999</v>
      </c>
      <c r="I360">
        <v>-100</v>
      </c>
      <c r="J360">
        <v>180</v>
      </c>
      <c r="K360">
        <v>100.64700000000001</v>
      </c>
      <c r="L360">
        <v>1.5011E-2</v>
      </c>
      <c r="M360">
        <f>(F360*CalPhotonTurnigy!$AE$30*CalPhotonTurnigy!$AF$36+CalPhotonTurnigy!$AE$36)/CalPhotonTurnigy!$AE$30</f>
        <v>112.80618136210947</v>
      </c>
    </row>
    <row r="361" spans="1:13" x14ac:dyDescent="0.3">
      <c r="A361">
        <v>102.82296700000001</v>
      </c>
      <c r="B361">
        <v>180</v>
      </c>
      <c r="C361">
        <v>0</v>
      </c>
      <c r="D361">
        <v>3.1720000000000002</v>
      </c>
      <c r="E361">
        <v>81.992690999999994</v>
      </c>
      <c r="F361">
        <v>99.751328999999998</v>
      </c>
      <c r="G361">
        <v>79.997693999999996</v>
      </c>
      <c r="H361">
        <v>-17.758638999999999</v>
      </c>
      <c r="I361">
        <v>-100</v>
      </c>
      <c r="J361">
        <v>180</v>
      </c>
      <c r="K361">
        <v>100.64700000000001</v>
      </c>
      <c r="L361">
        <v>1.5003000000000001E-2</v>
      </c>
      <c r="M361">
        <f>(F361*CalPhotonTurnigy!$AE$30*CalPhotonTurnigy!$AF$36+CalPhotonTurnigy!$AE$36)/CalPhotonTurnigy!$AE$30</f>
        <v>112.80618136210947</v>
      </c>
    </row>
    <row r="362" spans="1:13" x14ac:dyDescent="0.3">
      <c r="A362">
        <v>102.837964</v>
      </c>
      <c r="B362">
        <v>180</v>
      </c>
      <c r="C362">
        <v>0</v>
      </c>
      <c r="D362">
        <v>3.169</v>
      </c>
      <c r="E362">
        <v>81.986030999999997</v>
      </c>
      <c r="F362">
        <v>99.751328999999998</v>
      </c>
      <c r="G362">
        <v>79.997693999999996</v>
      </c>
      <c r="H362">
        <v>-17.765298000000001</v>
      </c>
      <c r="I362">
        <v>-100</v>
      </c>
      <c r="J362">
        <v>180</v>
      </c>
      <c r="K362">
        <v>100.64700000000001</v>
      </c>
      <c r="L362">
        <v>1.4997E-2</v>
      </c>
      <c r="M362">
        <f>(F362*CalPhotonTurnigy!$AE$30*CalPhotonTurnigy!$AF$36+CalPhotonTurnigy!$AE$36)/CalPhotonTurnigy!$AE$30</f>
        <v>112.80618136210947</v>
      </c>
    </row>
    <row r="363" spans="1:13" x14ac:dyDescent="0.3">
      <c r="A363">
        <v>102.85296</v>
      </c>
      <c r="B363">
        <v>180</v>
      </c>
      <c r="C363">
        <v>0</v>
      </c>
      <c r="D363">
        <v>3.169</v>
      </c>
      <c r="E363">
        <v>81.9803</v>
      </c>
      <c r="F363">
        <v>99.751328999999998</v>
      </c>
      <c r="G363">
        <v>79.997693999999996</v>
      </c>
      <c r="H363">
        <v>-17.771028999999999</v>
      </c>
      <c r="I363">
        <v>-100</v>
      </c>
      <c r="J363">
        <v>180</v>
      </c>
      <c r="K363">
        <v>100.64700000000001</v>
      </c>
      <c r="L363">
        <v>1.4996000000000001E-2</v>
      </c>
      <c r="M363">
        <f>(F363*CalPhotonTurnigy!$AE$30*CalPhotonTurnigy!$AF$36+CalPhotonTurnigy!$AE$36)/CalPhotonTurnigy!$AE$30</f>
        <v>112.80618136210947</v>
      </c>
    </row>
    <row r="364" spans="1:13" x14ac:dyDescent="0.3">
      <c r="A364">
        <v>102.867957</v>
      </c>
      <c r="B364">
        <v>180</v>
      </c>
      <c r="C364">
        <v>0</v>
      </c>
      <c r="D364">
        <v>3.18</v>
      </c>
      <c r="E364">
        <v>81.990371999999994</v>
      </c>
      <c r="F364">
        <v>99.751328999999998</v>
      </c>
      <c r="G364">
        <v>79.997693999999996</v>
      </c>
      <c r="H364">
        <v>-17.760957999999999</v>
      </c>
      <c r="I364">
        <v>-100</v>
      </c>
      <c r="J364">
        <v>180</v>
      </c>
      <c r="K364">
        <v>100.64700000000001</v>
      </c>
      <c r="L364">
        <v>1.4997E-2</v>
      </c>
      <c r="M364">
        <f>(F364*CalPhotonTurnigy!$AE$30*CalPhotonTurnigy!$AF$36+CalPhotonTurnigy!$AE$36)/CalPhotonTurnigy!$AE$30</f>
        <v>112.80618136210947</v>
      </c>
    </row>
    <row r="365" spans="1:13" x14ac:dyDescent="0.3">
      <c r="A365">
        <v>102.882965</v>
      </c>
      <c r="B365">
        <v>180</v>
      </c>
      <c r="C365">
        <v>0</v>
      </c>
      <c r="D365">
        <v>3.1709999999999998</v>
      </c>
      <c r="E365">
        <v>81.987250000000003</v>
      </c>
      <c r="F365">
        <v>99.751328999999998</v>
      </c>
      <c r="G365">
        <v>79.997693999999996</v>
      </c>
      <c r="H365">
        <v>-17.764078999999999</v>
      </c>
      <c r="I365">
        <v>-100</v>
      </c>
      <c r="J365">
        <v>180</v>
      </c>
      <c r="K365">
        <v>100.64700000000001</v>
      </c>
      <c r="L365">
        <v>1.5008000000000001E-2</v>
      </c>
      <c r="M365">
        <f>(F365*CalPhotonTurnigy!$AE$30*CalPhotonTurnigy!$AF$36+CalPhotonTurnigy!$AE$36)/CalPhotonTurnigy!$AE$30</f>
        <v>112.80618136210947</v>
      </c>
    </row>
    <row r="366" spans="1:13" x14ac:dyDescent="0.3">
      <c r="A366">
        <v>102.897974</v>
      </c>
      <c r="B366">
        <v>180</v>
      </c>
      <c r="C366">
        <v>0</v>
      </c>
      <c r="D366">
        <v>3.1720000000000002</v>
      </c>
      <c r="E366">
        <v>81.985636</v>
      </c>
      <c r="F366">
        <v>99.751328999999998</v>
      </c>
      <c r="G366">
        <v>79.997693999999996</v>
      </c>
      <c r="H366">
        <v>-17.765694</v>
      </c>
      <c r="I366">
        <v>-100</v>
      </c>
      <c r="J366">
        <v>180</v>
      </c>
      <c r="K366">
        <v>100.64700000000001</v>
      </c>
      <c r="L366">
        <v>1.5009E-2</v>
      </c>
      <c r="M366">
        <f>(F366*CalPhotonTurnigy!$AE$30*CalPhotonTurnigy!$AF$36+CalPhotonTurnigy!$AE$36)/CalPhotonTurnigy!$AE$30</f>
        <v>112.80618136210947</v>
      </c>
    </row>
    <row r="367" spans="1:13" x14ac:dyDescent="0.3">
      <c r="A367">
        <v>102.912982</v>
      </c>
      <c r="B367">
        <v>180</v>
      </c>
      <c r="C367">
        <v>0</v>
      </c>
      <c r="D367">
        <v>3.169</v>
      </c>
      <c r="E367">
        <v>81.981031000000002</v>
      </c>
      <c r="F367">
        <v>99.751328999999998</v>
      </c>
      <c r="G367">
        <v>79.997693999999996</v>
      </c>
      <c r="H367">
        <v>-17.770298</v>
      </c>
      <c r="I367">
        <v>-100</v>
      </c>
      <c r="J367">
        <v>180</v>
      </c>
      <c r="K367">
        <v>100.64700000000001</v>
      </c>
      <c r="L367">
        <v>1.5008000000000001E-2</v>
      </c>
      <c r="M367">
        <f>(F367*CalPhotonTurnigy!$AE$30*CalPhotonTurnigy!$AF$36+CalPhotonTurnigy!$AE$36)/CalPhotonTurnigy!$AE$30</f>
        <v>112.80618136210947</v>
      </c>
    </row>
    <row r="368" spans="1:13" x14ac:dyDescent="0.3">
      <c r="A368">
        <v>102.92798999999999</v>
      </c>
      <c r="B368">
        <v>180</v>
      </c>
      <c r="C368">
        <v>0</v>
      </c>
      <c r="D368">
        <v>3.1709999999999998</v>
      </c>
      <c r="E368">
        <v>81.979213000000001</v>
      </c>
      <c r="F368">
        <v>99.751328999999998</v>
      </c>
      <c r="G368">
        <v>79.997693999999996</v>
      </c>
      <c r="H368">
        <v>-17.772117000000001</v>
      </c>
      <c r="I368">
        <v>-100</v>
      </c>
      <c r="J368">
        <v>180</v>
      </c>
      <c r="K368">
        <v>100.64700000000001</v>
      </c>
      <c r="L368">
        <v>1.5008000000000001E-2</v>
      </c>
      <c r="M368">
        <f>(F368*CalPhotonTurnigy!$AE$30*CalPhotonTurnigy!$AF$36+CalPhotonTurnigy!$AE$36)/CalPhotonTurnigy!$AE$30</f>
        <v>112.80618136210947</v>
      </c>
    </row>
    <row r="369" spans="1:13" x14ac:dyDescent="0.3">
      <c r="A369">
        <v>102.94299100000001</v>
      </c>
      <c r="B369">
        <v>180</v>
      </c>
      <c r="C369">
        <v>0</v>
      </c>
      <c r="D369">
        <v>3.17</v>
      </c>
      <c r="E369">
        <v>81.976575999999994</v>
      </c>
      <c r="F369">
        <v>99.751328999999998</v>
      </c>
      <c r="G369">
        <v>79.997693999999996</v>
      </c>
      <c r="H369">
        <v>-17.774754000000001</v>
      </c>
      <c r="I369">
        <v>-100</v>
      </c>
      <c r="J369">
        <v>180</v>
      </c>
      <c r="K369">
        <v>100.64700000000001</v>
      </c>
      <c r="L369">
        <v>1.5001E-2</v>
      </c>
      <c r="M369">
        <f>(F369*CalPhotonTurnigy!$AE$30*CalPhotonTurnigy!$AF$36+CalPhotonTurnigy!$AE$36)/CalPhotonTurnigy!$AE$30</f>
        <v>112.80618136210947</v>
      </c>
    </row>
    <row r="370" spans="1:13" x14ac:dyDescent="0.3">
      <c r="A370">
        <v>102.958001</v>
      </c>
      <c r="B370">
        <v>180</v>
      </c>
      <c r="C370">
        <v>0</v>
      </c>
      <c r="D370">
        <v>3.1720000000000002</v>
      </c>
      <c r="E370">
        <v>81.976450999999997</v>
      </c>
      <c r="F370">
        <v>99.751328999999998</v>
      </c>
      <c r="G370">
        <v>79.997693999999996</v>
      </c>
      <c r="H370">
        <v>-17.774878999999999</v>
      </c>
      <c r="I370">
        <v>-100</v>
      </c>
      <c r="J370">
        <v>180</v>
      </c>
      <c r="K370">
        <v>100.64700000000001</v>
      </c>
      <c r="L370">
        <v>1.5010000000000001E-2</v>
      </c>
      <c r="M370">
        <f>(F370*CalPhotonTurnigy!$AE$30*CalPhotonTurnigy!$AF$36+CalPhotonTurnigy!$AE$36)/CalPhotonTurnigy!$AE$30</f>
        <v>112.80618136210947</v>
      </c>
    </row>
    <row r="371" spans="1:13" x14ac:dyDescent="0.3">
      <c r="A371">
        <v>102.972998</v>
      </c>
      <c r="B371">
        <v>180</v>
      </c>
      <c r="C371">
        <v>0</v>
      </c>
      <c r="D371">
        <v>3.17</v>
      </c>
      <c r="E371">
        <v>81.974198999999999</v>
      </c>
      <c r="F371">
        <v>99.751328999999998</v>
      </c>
      <c r="G371">
        <v>79.997693999999996</v>
      </c>
      <c r="H371">
        <v>-17.77713</v>
      </c>
      <c r="I371">
        <v>-100</v>
      </c>
      <c r="J371">
        <v>180</v>
      </c>
      <c r="K371">
        <v>100.64700000000001</v>
      </c>
      <c r="L371">
        <v>1.4997E-2</v>
      </c>
      <c r="M371">
        <f>(F371*CalPhotonTurnigy!$AE$30*CalPhotonTurnigy!$AF$36+CalPhotonTurnigy!$AE$36)/CalPhotonTurnigy!$AE$30</f>
        <v>112.80618136210947</v>
      </c>
    </row>
    <row r="372" spans="1:13" x14ac:dyDescent="0.3">
      <c r="A372">
        <v>102.98800900000001</v>
      </c>
      <c r="B372">
        <v>180</v>
      </c>
      <c r="C372">
        <v>0</v>
      </c>
      <c r="D372">
        <v>3.169</v>
      </c>
      <c r="E372">
        <v>81.971188999999995</v>
      </c>
      <c r="F372">
        <v>99.751328999999998</v>
      </c>
      <c r="G372">
        <v>79.997693999999996</v>
      </c>
      <c r="H372">
        <v>-17.780139999999999</v>
      </c>
      <c r="I372">
        <v>-100</v>
      </c>
      <c r="J372">
        <v>180</v>
      </c>
      <c r="K372">
        <v>100.64700000000001</v>
      </c>
      <c r="L372">
        <v>1.5011E-2</v>
      </c>
      <c r="M372">
        <f>(F372*CalPhotonTurnigy!$AE$30*CalPhotonTurnigy!$AF$36+CalPhotonTurnigy!$AE$36)/CalPhotonTurnigy!$AE$30</f>
        <v>112.80618136210947</v>
      </c>
    </row>
    <row r="373" spans="1:13" x14ac:dyDescent="0.3">
      <c r="A373">
        <v>103.003017</v>
      </c>
      <c r="B373">
        <v>180</v>
      </c>
      <c r="C373">
        <v>0</v>
      </c>
      <c r="D373">
        <v>3.1709999999999998</v>
      </c>
      <c r="E373">
        <v>81.970742999999999</v>
      </c>
      <c r="F373">
        <v>99.751328999999998</v>
      </c>
      <c r="G373">
        <v>79.997693999999996</v>
      </c>
      <c r="H373">
        <v>-17.780586</v>
      </c>
      <c r="I373">
        <v>-100</v>
      </c>
      <c r="J373">
        <v>180</v>
      </c>
      <c r="K373">
        <v>100.64700000000001</v>
      </c>
      <c r="L373">
        <v>1.5008000000000001E-2</v>
      </c>
      <c r="M373">
        <f>(F373*CalPhotonTurnigy!$AE$30*CalPhotonTurnigy!$AF$36+CalPhotonTurnigy!$AE$36)/CalPhotonTurnigy!$AE$30</f>
        <v>112.80618136210947</v>
      </c>
    </row>
    <row r="374" spans="1:13" x14ac:dyDescent="0.3">
      <c r="A374">
        <v>103.01802499999999</v>
      </c>
      <c r="B374">
        <v>180</v>
      </c>
      <c r="C374">
        <v>0</v>
      </c>
      <c r="D374">
        <v>3.1709999999999998</v>
      </c>
      <c r="E374">
        <v>81.970359999999999</v>
      </c>
      <c r="F374">
        <v>99.751328999999998</v>
      </c>
      <c r="G374">
        <v>79.997693999999996</v>
      </c>
      <c r="H374">
        <v>-17.780968999999999</v>
      </c>
      <c r="I374">
        <v>-100</v>
      </c>
      <c r="J374">
        <v>180</v>
      </c>
      <c r="K374">
        <v>100.64700000000001</v>
      </c>
      <c r="L374">
        <v>1.5008000000000001E-2</v>
      </c>
      <c r="M374">
        <f>(F374*CalPhotonTurnigy!$AE$30*CalPhotonTurnigy!$AF$36+CalPhotonTurnigy!$AE$36)/CalPhotonTurnigy!$AE$30</f>
        <v>112.80618136210947</v>
      </c>
    </row>
    <row r="375" spans="1:13" x14ac:dyDescent="0.3">
      <c r="A375">
        <v>103.033036</v>
      </c>
      <c r="B375">
        <v>180</v>
      </c>
      <c r="C375">
        <v>0</v>
      </c>
      <c r="D375">
        <v>3.169</v>
      </c>
      <c r="E375">
        <v>81.967885999999993</v>
      </c>
      <c r="F375">
        <v>99.751328999999998</v>
      </c>
      <c r="G375">
        <v>79.997693999999996</v>
      </c>
      <c r="H375">
        <v>-17.783443999999999</v>
      </c>
      <c r="I375">
        <v>-100</v>
      </c>
      <c r="J375">
        <v>180</v>
      </c>
      <c r="K375">
        <v>100.64700000000001</v>
      </c>
      <c r="L375">
        <v>1.5011E-2</v>
      </c>
      <c r="M375">
        <f>(F375*CalPhotonTurnigy!$AE$30*CalPhotonTurnigy!$AF$36+CalPhotonTurnigy!$AE$36)/CalPhotonTurnigy!$AE$30</f>
        <v>112.80618136210947</v>
      </c>
    </row>
    <row r="376" spans="1:13" x14ac:dyDescent="0.3">
      <c r="A376">
        <v>103.04804300000001</v>
      </c>
      <c r="B376">
        <v>180</v>
      </c>
      <c r="C376">
        <v>0</v>
      </c>
      <c r="D376">
        <v>3.169</v>
      </c>
      <c r="E376">
        <v>81.964684000000005</v>
      </c>
      <c r="F376">
        <v>99.751328999999998</v>
      </c>
      <c r="G376">
        <v>79.997693999999996</v>
      </c>
      <c r="H376">
        <v>-17.786645</v>
      </c>
      <c r="I376">
        <v>-100</v>
      </c>
      <c r="J376">
        <v>180</v>
      </c>
      <c r="K376">
        <v>100.64700000000001</v>
      </c>
      <c r="L376">
        <v>1.5007E-2</v>
      </c>
      <c r="M376">
        <f>(F376*CalPhotonTurnigy!$AE$30*CalPhotonTurnigy!$AF$36+CalPhotonTurnigy!$AE$36)/CalPhotonTurnigy!$AE$30</f>
        <v>112.80618136210947</v>
      </c>
    </row>
    <row r="377" spans="1:13" x14ac:dyDescent="0.3">
      <c r="A377">
        <v>103.063052</v>
      </c>
      <c r="B377">
        <v>180</v>
      </c>
      <c r="C377">
        <v>0</v>
      </c>
      <c r="D377">
        <v>3.17</v>
      </c>
      <c r="E377">
        <v>81.964073999999997</v>
      </c>
      <c r="F377">
        <v>99.751328999999998</v>
      </c>
      <c r="G377">
        <v>79.997693999999996</v>
      </c>
      <c r="H377">
        <v>-17.787255999999999</v>
      </c>
      <c r="I377">
        <v>-100</v>
      </c>
      <c r="J377">
        <v>180</v>
      </c>
      <c r="K377">
        <v>100.64700000000001</v>
      </c>
      <c r="L377">
        <v>1.5009E-2</v>
      </c>
      <c r="M377">
        <f>(F377*CalPhotonTurnigy!$AE$30*CalPhotonTurnigy!$AF$36+CalPhotonTurnigy!$AE$36)/CalPhotonTurnigy!$AE$30</f>
        <v>112.80618136210947</v>
      </c>
    </row>
    <row r="378" spans="1:13" x14ac:dyDescent="0.3">
      <c r="A378">
        <v>103.078063</v>
      </c>
      <c r="B378">
        <v>180</v>
      </c>
      <c r="C378">
        <v>0</v>
      </c>
      <c r="D378">
        <v>3.169</v>
      </c>
      <c r="E378">
        <v>81.962475999999995</v>
      </c>
      <c r="F378">
        <v>99.751328999999998</v>
      </c>
      <c r="G378">
        <v>79.997693999999996</v>
      </c>
      <c r="H378">
        <v>-17.788853</v>
      </c>
      <c r="I378">
        <v>-100</v>
      </c>
      <c r="J378">
        <v>180</v>
      </c>
      <c r="K378">
        <v>100.64700000000001</v>
      </c>
      <c r="L378">
        <v>1.5011E-2</v>
      </c>
      <c r="M378">
        <f>(F378*CalPhotonTurnigy!$AE$30*CalPhotonTurnigy!$AF$36+CalPhotonTurnigy!$AE$36)/CalPhotonTurnigy!$AE$30</f>
        <v>112.80618136210947</v>
      </c>
    </row>
    <row r="379" spans="1:13" x14ac:dyDescent="0.3">
      <c r="A379">
        <v>103.09307099999999</v>
      </c>
      <c r="B379">
        <v>180</v>
      </c>
      <c r="C379">
        <v>0</v>
      </c>
      <c r="D379">
        <v>3.17</v>
      </c>
      <c r="E379">
        <v>81.962174000000005</v>
      </c>
      <c r="F379">
        <v>99.751328999999998</v>
      </c>
      <c r="G379">
        <v>79.997693999999996</v>
      </c>
      <c r="H379">
        <v>-17.789155999999998</v>
      </c>
      <c r="I379">
        <v>-100</v>
      </c>
      <c r="J379">
        <v>180</v>
      </c>
      <c r="K379">
        <v>100.64700000000001</v>
      </c>
      <c r="L379">
        <v>1.5008000000000001E-2</v>
      </c>
      <c r="M379">
        <f>(F379*CalPhotonTurnigy!$AE$30*CalPhotonTurnigy!$AF$36+CalPhotonTurnigy!$AE$36)/CalPhotonTurnigy!$AE$30</f>
        <v>112.80618136210947</v>
      </c>
    </row>
    <row r="380" spans="1:13" x14ac:dyDescent="0.3">
      <c r="A380">
        <v>103.108073</v>
      </c>
      <c r="B380">
        <v>180</v>
      </c>
      <c r="C380">
        <v>0</v>
      </c>
      <c r="D380">
        <v>3.1709999999999998</v>
      </c>
      <c r="E380">
        <v>81.962986000000001</v>
      </c>
      <c r="F380">
        <v>99.751328999999998</v>
      </c>
      <c r="G380">
        <v>79.997693999999996</v>
      </c>
      <c r="H380">
        <v>-17.788343000000001</v>
      </c>
      <c r="I380">
        <v>-100</v>
      </c>
      <c r="J380">
        <v>180</v>
      </c>
      <c r="K380">
        <v>100.64700000000001</v>
      </c>
      <c r="L380">
        <v>1.5002E-2</v>
      </c>
      <c r="M380">
        <f>(F380*CalPhotonTurnigy!$AE$30*CalPhotonTurnigy!$AF$36+CalPhotonTurnigy!$AE$36)/CalPhotonTurnigy!$AE$30</f>
        <v>112.80618136210947</v>
      </c>
    </row>
    <row r="381" spans="1:13" x14ac:dyDescent="0.3">
      <c r="A381">
        <v>103.123069</v>
      </c>
      <c r="B381">
        <v>180</v>
      </c>
      <c r="C381">
        <v>0</v>
      </c>
      <c r="D381">
        <v>3.1720000000000002</v>
      </c>
      <c r="E381">
        <v>81.964757000000006</v>
      </c>
      <c r="F381">
        <v>99.751328999999998</v>
      </c>
      <c r="G381">
        <v>79.997693999999996</v>
      </c>
      <c r="H381">
        <v>-17.786572</v>
      </c>
      <c r="I381">
        <v>-100</v>
      </c>
      <c r="J381">
        <v>180</v>
      </c>
      <c r="K381">
        <v>100.64700000000001</v>
      </c>
      <c r="L381">
        <v>1.4996000000000001E-2</v>
      </c>
      <c r="M381">
        <f>(F381*CalPhotonTurnigy!$AE$30*CalPhotonTurnigy!$AF$36+CalPhotonTurnigy!$AE$36)/CalPhotonTurnigy!$AE$30</f>
        <v>112.80618136210947</v>
      </c>
    </row>
    <row r="382" spans="1:13" x14ac:dyDescent="0.3">
      <c r="A382">
        <v>103.13808</v>
      </c>
      <c r="B382">
        <v>180</v>
      </c>
      <c r="C382">
        <v>0</v>
      </c>
      <c r="D382">
        <v>3.1709999999999998</v>
      </c>
      <c r="E382">
        <v>81.965209000000002</v>
      </c>
      <c r="F382">
        <v>99.751328999999998</v>
      </c>
      <c r="G382">
        <v>79.997693999999996</v>
      </c>
      <c r="H382">
        <v>-17.78612</v>
      </c>
      <c r="I382">
        <v>-100</v>
      </c>
      <c r="J382">
        <v>180</v>
      </c>
      <c r="K382">
        <v>100.64700000000001</v>
      </c>
      <c r="L382">
        <v>1.5011E-2</v>
      </c>
      <c r="M382">
        <f>(F382*CalPhotonTurnigy!$AE$30*CalPhotonTurnigy!$AF$36+CalPhotonTurnigy!$AE$36)/CalPhotonTurnigy!$AE$30</f>
        <v>112.80618136210947</v>
      </c>
    </row>
    <row r="383" spans="1:13" x14ac:dyDescent="0.3">
      <c r="A383">
        <v>103.153083</v>
      </c>
      <c r="B383">
        <v>180</v>
      </c>
      <c r="C383">
        <v>0</v>
      </c>
      <c r="D383">
        <v>3.1680000000000001</v>
      </c>
      <c r="E383">
        <v>81.961308000000002</v>
      </c>
      <c r="F383">
        <v>99.751328999999998</v>
      </c>
      <c r="G383">
        <v>79.997693999999996</v>
      </c>
      <c r="H383">
        <v>-17.790020999999999</v>
      </c>
      <c r="I383">
        <v>-100</v>
      </c>
      <c r="J383">
        <v>180</v>
      </c>
      <c r="K383">
        <v>100.64700000000001</v>
      </c>
      <c r="L383">
        <v>1.5003000000000001E-2</v>
      </c>
      <c r="M383">
        <f>(F383*CalPhotonTurnigy!$AE$30*CalPhotonTurnigy!$AF$36+CalPhotonTurnigy!$AE$36)/CalPhotonTurnigy!$AE$30</f>
        <v>112.80618136210947</v>
      </c>
    </row>
    <row r="384" spans="1:13" x14ac:dyDescent="0.3">
      <c r="A384">
        <v>103.168088</v>
      </c>
      <c r="B384">
        <v>180</v>
      </c>
      <c r="C384">
        <v>0</v>
      </c>
      <c r="D384">
        <v>3.17</v>
      </c>
      <c r="E384">
        <v>81.961168999999998</v>
      </c>
      <c r="F384">
        <v>99.751328999999998</v>
      </c>
      <c r="G384">
        <v>79.997693999999996</v>
      </c>
      <c r="H384">
        <v>-17.79016</v>
      </c>
      <c r="I384">
        <v>-100</v>
      </c>
      <c r="J384">
        <v>180</v>
      </c>
      <c r="K384">
        <v>100.64700000000001</v>
      </c>
      <c r="L384">
        <v>1.5004999999999999E-2</v>
      </c>
      <c r="M384">
        <f>(F384*CalPhotonTurnigy!$AE$30*CalPhotonTurnigy!$AF$36+CalPhotonTurnigy!$AE$36)/CalPhotonTurnigy!$AE$30</f>
        <v>112.80618136210947</v>
      </c>
    </row>
    <row r="385" spans="1:13" x14ac:dyDescent="0.3">
      <c r="A385">
        <v>103.18308500000001</v>
      </c>
      <c r="B385">
        <v>180</v>
      </c>
      <c r="C385">
        <v>0</v>
      </c>
      <c r="D385">
        <v>3.169</v>
      </c>
      <c r="E385">
        <v>81.958904000000004</v>
      </c>
      <c r="F385">
        <v>99.751328999999998</v>
      </c>
      <c r="G385">
        <v>79.997693999999996</v>
      </c>
      <c r="H385">
        <v>-17.792425000000001</v>
      </c>
      <c r="I385">
        <v>-100</v>
      </c>
      <c r="J385">
        <v>180</v>
      </c>
      <c r="K385">
        <v>100.64700000000001</v>
      </c>
      <c r="L385">
        <v>1.4997E-2</v>
      </c>
      <c r="M385">
        <f>(F385*CalPhotonTurnigy!$AE$30*CalPhotonTurnigy!$AF$36+CalPhotonTurnigy!$AE$36)/CalPhotonTurnigy!$AE$30</f>
        <v>112.80618136210947</v>
      </c>
    </row>
    <row r="386" spans="1:13" x14ac:dyDescent="0.3">
      <c r="A386">
        <v>103.198093</v>
      </c>
      <c r="B386">
        <v>180</v>
      </c>
      <c r="C386">
        <v>0</v>
      </c>
      <c r="D386">
        <v>3.169</v>
      </c>
      <c r="E386">
        <v>81.958027999999999</v>
      </c>
      <c r="F386">
        <v>99.751328999999998</v>
      </c>
      <c r="G386">
        <v>79.997693999999996</v>
      </c>
      <c r="H386">
        <v>-17.793302000000001</v>
      </c>
      <c r="I386">
        <v>-100</v>
      </c>
      <c r="J386">
        <v>180</v>
      </c>
      <c r="K386">
        <v>100.64700000000001</v>
      </c>
      <c r="L386">
        <v>1.5008000000000001E-2</v>
      </c>
      <c r="M386">
        <f>(F386*CalPhotonTurnigy!$AE$30*CalPhotonTurnigy!$AF$36+CalPhotonTurnigy!$AE$36)/CalPhotonTurnigy!$AE$30</f>
        <v>112.80618136210947</v>
      </c>
    </row>
    <row r="387" spans="1:13" x14ac:dyDescent="0.3">
      <c r="A387">
        <v>103.21309100000001</v>
      </c>
      <c r="B387">
        <v>180</v>
      </c>
      <c r="C387">
        <v>0</v>
      </c>
      <c r="D387">
        <v>3.17</v>
      </c>
      <c r="E387">
        <v>81.958346000000006</v>
      </c>
      <c r="F387">
        <v>99.751328999999998</v>
      </c>
      <c r="G387">
        <v>79.997693999999996</v>
      </c>
      <c r="H387">
        <v>-17.792983</v>
      </c>
      <c r="I387">
        <v>-100</v>
      </c>
      <c r="J387">
        <v>180</v>
      </c>
      <c r="K387">
        <v>100.64700000000001</v>
      </c>
      <c r="L387">
        <v>1.4997999999999999E-2</v>
      </c>
      <c r="M387">
        <f>(F387*CalPhotonTurnigy!$AE$30*CalPhotonTurnigy!$AF$36+CalPhotonTurnigy!$AE$36)/CalPhotonTurnigy!$AE$30</f>
        <v>112.80618136210947</v>
      </c>
    </row>
    <row r="388" spans="1:13" x14ac:dyDescent="0.3">
      <c r="A388">
        <v>103.228095</v>
      </c>
      <c r="B388">
        <v>180</v>
      </c>
      <c r="C388">
        <v>0</v>
      </c>
      <c r="D388">
        <v>3.169</v>
      </c>
      <c r="E388">
        <v>81.956474999999998</v>
      </c>
      <c r="F388">
        <v>99.751328999999998</v>
      </c>
      <c r="G388">
        <v>79.997693999999996</v>
      </c>
      <c r="H388">
        <v>-17.794854000000001</v>
      </c>
      <c r="I388">
        <v>-100</v>
      </c>
      <c r="J388">
        <v>180</v>
      </c>
      <c r="K388">
        <v>100.64700000000001</v>
      </c>
      <c r="L388">
        <v>1.5004E-2</v>
      </c>
      <c r="M388">
        <f>(F388*CalPhotonTurnigy!$AE$30*CalPhotonTurnigy!$AF$36+CalPhotonTurnigy!$AE$36)/CalPhotonTurnigy!$AE$30</f>
        <v>112.80618136210947</v>
      </c>
    </row>
    <row r="389" spans="1:13" x14ac:dyDescent="0.3">
      <c r="A389">
        <v>103.243106</v>
      </c>
      <c r="B389">
        <v>180</v>
      </c>
      <c r="C389">
        <v>0</v>
      </c>
      <c r="D389">
        <v>3.169</v>
      </c>
      <c r="E389">
        <v>81.955937000000006</v>
      </c>
      <c r="F389">
        <v>99.751328999999998</v>
      </c>
      <c r="G389">
        <v>79.997693999999996</v>
      </c>
      <c r="H389">
        <v>-17.795392</v>
      </c>
      <c r="I389">
        <v>-100</v>
      </c>
      <c r="J389">
        <v>180</v>
      </c>
      <c r="K389">
        <v>100.64700000000001</v>
      </c>
      <c r="L389">
        <v>1.5011E-2</v>
      </c>
      <c r="M389">
        <f>(F389*CalPhotonTurnigy!$AE$30*CalPhotonTurnigy!$AF$36+CalPhotonTurnigy!$AE$36)/CalPhotonTurnigy!$AE$30</f>
        <v>112.80618136210947</v>
      </c>
    </row>
    <row r="390" spans="1:13" x14ac:dyDescent="0.3">
      <c r="A390">
        <v>103.25810199999999</v>
      </c>
      <c r="B390">
        <v>180</v>
      </c>
      <c r="C390">
        <v>0</v>
      </c>
      <c r="D390">
        <v>3.1709999999999998</v>
      </c>
      <c r="E390">
        <v>81.957620000000006</v>
      </c>
      <c r="F390">
        <v>99.751328999999998</v>
      </c>
      <c r="G390">
        <v>79.997693999999996</v>
      </c>
      <c r="H390">
        <v>-17.793709</v>
      </c>
      <c r="I390">
        <v>-100</v>
      </c>
      <c r="J390">
        <v>180</v>
      </c>
      <c r="K390">
        <v>100.64700000000001</v>
      </c>
      <c r="L390">
        <v>1.4996000000000001E-2</v>
      </c>
      <c r="M390">
        <f>(F390*CalPhotonTurnigy!$AE$30*CalPhotonTurnigy!$AF$36+CalPhotonTurnigy!$AE$36)/CalPhotonTurnigy!$AE$30</f>
        <v>112.80618136210947</v>
      </c>
    </row>
    <row r="391" spans="1:13" x14ac:dyDescent="0.3">
      <c r="A391">
        <v>103.2731</v>
      </c>
      <c r="B391">
        <v>180</v>
      </c>
      <c r="C391">
        <v>0</v>
      </c>
      <c r="D391">
        <v>3.1720000000000002</v>
      </c>
      <c r="E391">
        <v>81.960140999999993</v>
      </c>
      <c r="F391">
        <v>99.751328999999998</v>
      </c>
      <c r="G391">
        <v>79.997693999999996</v>
      </c>
      <c r="H391">
        <v>-17.791188999999999</v>
      </c>
      <c r="I391">
        <v>-100</v>
      </c>
      <c r="J391">
        <v>180</v>
      </c>
      <c r="K391">
        <v>100.64700000000001</v>
      </c>
      <c r="L391">
        <v>1.4997999999999999E-2</v>
      </c>
      <c r="M391">
        <f>(F391*CalPhotonTurnigy!$AE$30*CalPhotonTurnigy!$AF$36+CalPhotonTurnigy!$AE$36)/CalPhotonTurnigy!$AE$30</f>
        <v>112.80618136210947</v>
      </c>
    </row>
    <row r="392" spans="1:13" x14ac:dyDescent="0.3">
      <c r="A392">
        <v>103.288112</v>
      </c>
      <c r="B392">
        <v>180</v>
      </c>
      <c r="C392">
        <v>0</v>
      </c>
      <c r="D392">
        <v>3.17</v>
      </c>
      <c r="E392">
        <v>81.960164000000006</v>
      </c>
      <c r="F392">
        <v>99.751328999999998</v>
      </c>
      <c r="G392">
        <v>79.997693999999996</v>
      </c>
      <c r="H392">
        <v>-17.791164999999999</v>
      </c>
      <c r="I392">
        <v>-100</v>
      </c>
      <c r="J392">
        <v>180</v>
      </c>
      <c r="K392">
        <v>100.64700000000001</v>
      </c>
      <c r="L392">
        <v>1.5011999999999999E-2</v>
      </c>
      <c r="M392">
        <f>(F392*CalPhotonTurnigy!$AE$30*CalPhotonTurnigy!$AF$36+CalPhotonTurnigy!$AE$36)/CalPhotonTurnigy!$AE$30</f>
        <v>112.80618136210947</v>
      </c>
    </row>
    <row r="393" spans="1:13" x14ac:dyDescent="0.3">
      <c r="A393">
        <v>103.303123</v>
      </c>
      <c r="B393">
        <v>180</v>
      </c>
      <c r="C393">
        <v>0</v>
      </c>
      <c r="D393">
        <v>3.169</v>
      </c>
      <c r="E393">
        <v>81.959112000000005</v>
      </c>
      <c r="F393">
        <v>99.751328999999998</v>
      </c>
      <c r="G393">
        <v>79.997693999999996</v>
      </c>
      <c r="H393">
        <v>-17.792217000000001</v>
      </c>
      <c r="I393">
        <v>-100</v>
      </c>
      <c r="J393">
        <v>180</v>
      </c>
      <c r="K393">
        <v>100.64700000000001</v>
      </c>
      <c r="L393">
        <v>1.5011E-2</v>
      </c>
      <c r="M393">
        <f>(F393*CalPhotonTurnigy!$AE$30*CalPhotonTurnigy!$AF$36+CalPhotonTurnigy!$AE$36)/CalPhotonTurnigy!$AE$30</f>
        <v>112.80618136210947</v>
      </c>
    </row>
    <row r="394" spans="1:13" x14ac:dyDescent="0.3">
      <c r="A394">
        <v>103.318124</v>
      </c>
      <c r="B394">
        <v>180</v>
      </c>
      <c r="C394">
        <v>0</v>
      </c>
      <c r="D394">
        <v>3.17</v>
      </c>
      <c r="E394">
        <v>81.959278999999995</v>
      </c>
      <c r="F394">
        <v>99.751328999999998</v>
      </c>
      <c r="G394">
        <v>79.997693999999996</v>
      </c>
      <c r="H394">
        <v>-17.79205</v>
      </c>
      <c r="I394">
        <v>-100</v>
      </c>
      <c r="J394">
        <v>180</v>
      </c>
      <c r="K394">
        <v>100.64700000000001</v>
      </c>
      <c r="L394">
        <v>1.5001E-2</v>
      </c>
      <c r="M394">
        <f>(F394*CalPhotonTurnigy!$AE$30*CalPhotonTurnigy!$AF$36+CalPhotonTurnigy!$AE$36)/CalPhotonTurnigy!$AE$30</f>
        <v>112.80618136210947</v>
      </c>
    </row>
    <row r="395" spans="1:13" x14ac:dyDescent="0.3">
      <c r="A395">
        <v>103.33313099999999</v>
      </c>
      <c r="B395">
        <v>180</v>
      </c>
      <c r="C395">
        <v>0</v>
      </c>
      <c r="D395">
        <v>3.17</v>
      </c>
      <c r="E395">
        <v>81.959423000000001</v>
      </c>
      <c r="F395">
        <v>99.751328999999998</v>
      </c>
      <c r="G395">
        <v>79.997693999999996</v>
      </c>
      <c r="H395">
        <v>-17.791906000000001</v>
      </c>
      <c r="I395">
        <v>-100</v>
      </c>
      <c r="J395">
        <v>180</v>
      </c>
      <c r="K395">
        <v>100.64700000000001</v>
      </c>
      <c r="L395">
        <v>1.5007E-2</v>
      </c>
      <c r="M395">
        <f>(F395*CalPhotonTurnigy!$AE$30*CalPhotonTurnigy!$AF$36+CalPhotonTurnigy!$AE$36)/CalPhotonTurnigy!$AE$30</f>
        <v>112.80618136210947</v>
      </c>
    </row>
    <row r="396" spans="1:13" x14ac:dyDescent="0.3">
      <c r="A396">
        <v>103.348139</v>
      </c>
      <c r="B396">
        <v>180</v>
      </c>
      <c r="C396">
        <v>0</v>
      </c>
      <c r="D396">
        <v>3.17</v>
      </c>
      <c r="E396">
        <v>81.959547000000001</v>
      </c>
      <c r="F396">
        <v>99.751328999999998</v>
      </c>
      <c r="G396">
        <v>79.997693999999996</v>
      </c>
      <c r="H396">
        <v>-17.791782999999999</v>
      </c>
      <c r="I396">
        <v>-100</v>
      </c>
      <c r="J396">
        <v>180</v>
      </c>
      <c r="K396">
        <v>100.64700000000001</v>
      </c>
      <c r="L396">
        <v>1.5008000000000001E-2</v>
      </c>
      <c r="M396">
        <f>(F396*CalPhotonTurnigy!$AE$30*CalPhotonTurnigy!$AF$36+CalPhotonTurnigy!$AE$36)/CalPhotonTurnigy!$AE$30</f>
        <v>112.80618136210947</v>
      </c>
    </row>
    <row r="397" spans="1:13" x14ac:dyDescent="0.3">
      <c r="A397">
        <v>103.36314400000001</v>
      </c>
      <c r="B397">
        <v>180</v>
      </c>
      <c r="C397">
        <v>0</v>
      </c>
      <c r="D397">
        <v>3.173</v>
      </c>
      <c r="E397">
        <v>81.962869999999995</v>
      </c>
      <c r="F397">
        <v>99.751328999999998</v>
      </c>
      <c r="G397">
        <v>79.997693999999996</v>
      </c>
      <c r="H397">
        <v>-17.788459</v>
      </c>
      <c r="I397">
        <v>-100</v>
      </c>
      <c r="J397">
        <v>180</v>
      </c>
      <c r="K397">
        <v>100.64700000000001</v>
      </c>
      <c r="L397">
        <v>1.5004999999999999E-2</v>
      </c>
      <c r="M397">
        <f>(F397*CalPhotonTurnigy!$AE$30*CalPhotonTurnigy!$AF$36+CalPhotonTurnigy!$AE$36)/CalPhotonTurnigy!$AE$30</f>
        <v>112.80618136210947</v>
      </c>
    </row>
    <row r="398" spans="1:13" x14ac:dyDescent="0.3">
      <c r="A398">
        <v>103.37815500000001</v>
      </c>
      <c r="B398">
        <v>180</v>
      </c>
      <c r="C398">
        <v>0</v>
      </c>
      <c r="D398">
        <v>3.17</v>
      </c>
      <c r="E398">
        <v>81.962513000000001</v>
      </c>
      <c r="F398">
        <v>99.751328999999998</v>
      </c>
      <c r="G398">
        <v>79.997693999999996</v>
      </c>
      <c r="H398">
        <v>-17.788816000000001</v>
      </c>
      <c r="I398">
        <v>-100</v>
      </c>
      <c r="J398">
        <v>180</v>
      </c>
      <c r="K398">
        <v>100.64700000000001</v>
      </c>
      <c r="L398">
        <v>1.5011E-2</v>
      </c>
      <c r="M398">
        <f>(F398*CalPhotonTurnigy!$AE$30*CalPhotonTurnigy!$AF$36+CalPhotonTurnigy!$AE$36)/CalPhotonTurnigy!$AE$30</f>
        <v>112.80618136210947</v>
      </c>
    </row>
    <row r="399" spans="1:13" x14ac:dyDescent="0.3">
      <c r="A399">
        <v>103.393168</v>
      </c>
      <c r="B399">
        <v>180</v>
      </c>
      <c r="C399">
        <v>0</v>
      </c>
      <c r="D399">
        <v>3.1680000000000001</v>
      </c>
      <c r="E399">
        <v>81.958988000000005</v>
      </c>
      <c r="F399">
        <v>99.751328999999998</v>
      </c>
      <c r="G399">
        <v>79.997693999999996</v>
      </c>
      <c r="H399">
        <v>-17.792341</v>
      </c>
      <c r="I399">
        <v>-100</v>
      </c>
      <c r="J399">
        <v>180</v>
      </c>
      <c r="K399">
        <v>100.64700000000001</v>
      </c>
      <c r="L399">
        <v>1.5013E-2</v>
      </c>
      <c r="M399">
        <f>(F399*CalPhotonTurnigy!$AE$30*CalPhotonTurnigy!$AF$36+CalPhotonTurnigy!$AE$36)/CalPhotonTurnigy!$AE$30</f>
        <v>112.80618136210947</v>
      </c>
    </row>
    <row r="400" spans="1:13" x14ac:dyDescent="0.3">
      <c r="A400">
        <v>103.408175</v>
      </c>
      <c r="B400">
        <v>180</v>
      </c>
      <c r="C400">
        <v>0</v>
      </c>
      <c r="D400">
        <v>3.1680000000000001</v>
      </c>
      <c r="E400">
        <v>81.955955000000003</v>
      </c>
      <c r="F400">
        <v>99.751328999999998</v>
      </c>
      <c r="G400">
        <v>79.997693999999996</v>
      </c>
      <c r="H400">
        <v>-17.795373999999999</v>
      </c>
      <c r="I400">
        <v>-100</v>
      </c>
      <c r="J400">
        <v>180</v>
      </c>
      <c r="K400">
        <v>100.64700000000001</v>
      </c>
      <c r="L400">
        <v>1.5007E-2</v>
      </c>
      <c r="M400">
        <f>(F400*CalPhotonTurnigy!$AE$30*CalPhotonTurnigy!$AF$36+CalPhotonTurnigy!$AE$36)/CalPhotonTurnigy!$AE$30</f>
        <v>112.80618136210947</v>
      </c>
    </row>
    <row r="401" spans="1:13" x14ac:dyDescent="0.3">
      <c r="A401">
        <v>103.423181</v>
      </c>
      <c r="B401">
        <v>180</v>
      </c>
      <c r="C401">
        <v>0</v>
      </c>
      <c r="D401">
        <v>3.17</v>
      </c>
      <c r="E401">
        <v>81.956563000000003</v>
      </c>
      <c r="F401">
        <v>99.751328999999998</v>
      </c>
      <c r="G401">
        <v>79.997693999999996</v>
      </c>
      <c r="H401">
        <v>-17.794767</v>
      </c>
      <c r="I401">
        <v>-100</v>
      </c>
      <c r="J401">
        <v>180</v>
      </c>
      <c r="K401">
        <v>100.64700000000001</v>
      </c>
      <c r="L401">
        <v>1.5006E-2</v>
      </c>
      <c r="M401">
        <f>(F401*CalPhotonTurnigy!$AE$30*CalPhotonTurnigy!$AF$36+CalPhotonTurnigy!$AE$36)/CalPhotonTurnigy!$AE$30</f>
        <v>112.80618136210947</v>
      </c>
    </row>
    <row r="402" spans="1:13" x14ac:dyDescent="0.3">
      <c r="A402">
        <v>103.43817799999999</v>
      </c>
      <c r="B402">
        <v>180</v>
      </c>
      <c r="C402">
        <v>0</v>
      </c>
      <c r="D402">
        <v>3.17</v>
      </c>
      <c r="E402">
        <v>81.957085000000006</v>
      </c>
      <c r="F402">
        <v>99.751328999999998</v>
      </c>
      <c r="G402">
        <v>79.997693999999996</v>
      </c>
      <c r="H402">
        <v>-17.794243999999999</v>
      </c>
      <c r="I402">
        <v>-100</v>
      </c>
      <c r="J402">
        <v>180</v>
      </c>
      <c r="K402">
        <v>100.64700000000001</v>
      </c>
      <c r="L402">
        <v>1.4997E-2</v>
      </c>
      <c r="M402">
        <f>(F402*CalPhotonTurnigy!$AE$30*CalPhotonTurnigy!$AF$36+CalPhotonTurnigy!$AE$36)/CalPhotonTurnigy!$AE$30</f>
        <v>112.80618136210947</v>
      </c>
    </row>
    <row r="403" spans="1:13" x14ac:dyDescent="0.3">
      <c r="A403">
        <v>103.45318</v>
      </c>
      <c r="B403">
        <v>180</v>
      </c>
      <c r="C403">
        <v>0</v>
      </c>
      <c r="D403">
        <v>3.1680000000000001</v>
      </c>
      <c r="E403">
        <v>81.954317000000003</v>
      </c>
      <c r="F403">
        <v>99.751328999999998</v>
      </c>
      <c r="G403">
        <v>79.997693999999996</v>
      </c>
      <c r="H403">
        <v>-17.797011999999999</v>
      </c>
      <c r="I403">
        <v>-100</v>
      </c>
      <c r="J403">
        <v>180</v>
      </c>
      <c r="K403">
        <v>100.64700000000001</v>
      </c>
      <c r="L403">
        <v>1.5002E-2</v>
      </c>
      <c r="M403">
        <f>(F403*CalPhotonTurnigy!$AE$30*CalPhotonTurnigy!$AF$36+CalPhotonTurnigy!$AE$36)/CalPhotonTurnigy!$AE$30</f>
        <v>112.80618136210947</v>
      </c>
    </row>
    <row r="404" spans="1:13" x14ac:dyDescent="0.3">
      <c r="A404">
        <v>103.46819000000001</v>
      </c>
      <c r="B404">
        <v>180</v>
      </c>
      <c r="C404">
        <v>0</v>
      </c>
      <c r="D404">
        <v>3.169</v>
      </c>
      <c r="E404">
        <v>81.954081000000002</v>
      </c>
      <c r="F404">
        <v>99.751328999999998</v>
      </c>
      <c r="G404">
        <v>79.997693999999996</v>
      </c>
      <c r="H404">
        <v>-17.797248</v>
      </c>
      <c r="I404">
        <v>-100</v>
      </c>
      <c r="J404">
        <v>180</v>
      </c>
      <c r="K404">
        <v>100.64700000000001</v>
      </c>
      <c r="L404">
        <v>1.5010000000000001E-2</v>
      </c>
      <c r="M404">
        <f>(F404*CalPhotonTurnigy!$AE$30*CalPhotonTurnigy!$AF$36+CalPhotonTurnigy!$AE$36)/CalPhotonTurnigy!$AE$30</f>
        <v>112.80618136210947</v>
      </c>
    </row>
    <row r="405" spans="1:13" x14ac:dyDescent="0.3">
      <c r="A405">
        <v>103.483197</v>
      </c>
      <c r="B405">
        <v>180</v>
      </c>
      <c r="C405">
        <v>0</v>
      </c>
      <c r="D405">
        <v>3.169</v>
      </c>
      <c r="E405">
        <v>81.953877000000006</v>
      </c>
      <c r="F405">
        <v>99.751328999999998</v>
      </c>
      <c r="G405">
        <v>79.997693999999996</v>
      </c>
      <c r="H405">
        <v>-17.797452</v>
      </c>
      <c r="I405">
        <v>-100</v>
      </c>
      <c r="J405">
        <v>180</v>
      </c>
      <c r="K405">
        <v>100.64700000000001</v>
      </c>
      <c r="L405">
        <v>1.5007E-2</v>
      </c>
      <c r="M405">
        <f>(F405*CalPhotonTurnigy!$AE$30*CalPhotonTurnigy!$AF$36+CalPhotonTurnigy!$AE$36)/CalPhotonTurnigy!$AE$30</f>
        <v>112.80618136210947</v>
      </c>
    </row>
    <row r="406" spans="1:13" x14ac:dyDescent="0.3">
      <c r="A406">
        <v>103.498195</v>
      </c>
      <c r="B406">
        <v>180</v>
      </c>
      <c r="C406">
        <v>0</v>
      </c>
      <c r="D406">
        <v>3.1680000000000001</v>
      </c>
      <c r="E406">
        <v>81.951556999999994</v>
      </c>
      <c r="F406">
        <v>99.751328999999998</v>
      </c>
      <c r="G406">
        <v>79.997693999999996</v>
      </c>
      <c r="H406">
        <v>-17.799772999999998</v>
      </c>
      <c r="I406">
        <v>-100</v>
      </c>
      <c r="J406">
        <v>180</v>
      </c>
      <c r="K406">
        <v>100.64700000000001</v>
      </c>
      <c r="L406">
        <v>1.4997999999999999E-2</v>
      </c>
      <c r="M406">
        <f>(F406*CalPhotonTurnigy!$AE$30*CalPhotonTurnigy!$AF$36+CalPhotonTurnigy!$AE$36)/CalPhotonTurnigy!$AE$30</f>
        <v>112.80618136210947</v>
      </c>
    </row>
    <row r="407" spans="1:13" x14ac:dyDescent="0.3">
      <c r="A407">
        <v>103.51319100000001</v>
      </c>
      <c r="B407">
        <v>180</v>
      </c>
      <c r="C407">
        <v>0</v>
      </c>
      <c r="D407">
        <v>3.1680000000000001</v>
      </c>
      <c r="E407">
        <v>81.949560000000005</v>
      </c>
      <c r="F407">
        <v>99.751328999999998</v>
      </c>
      <c r="G407">
        <v>79.997693999999996</v>
      </c>
      <c r="H407">
        <v>-17.801770000000001</v>
      </c>
      <c r="I407">
        <v>-100</v>
      </c>
      <c r="J407">
        <v>180</v>
      </c>
      <c r="K407">
        <v>100.64700000000001</v>
      </c>
      <c r="L407">
        <v>1.4996000000000001E-2</v>
      </c>
      <c r="M407">
        <f>(F407*CalPhotonTurnigy!$AE$30*CalPhotonTurnigy!$AF$36+CalPhotonTurnigy!$AE$36)/CalPhotonTurnigy!$AE$30</f>
        <v>112.80618136210947</v>
      </c>
    </row>
    <row r="408" spans="1:13" x14ac:dyDescent="0.3">
      <c r="A408">
        <v>103.52819700000001</v>
      </c>
      <c r="B408">
        <v>180</v>
      </c>
      <c r="C408">
        <v>0</v>
      </c>
      <c r="D408">
        <v>3.169</v>
      </c>
      <c r="E408">
        <v>81.949986999999993</v>
      </c>
      <c r="F408">
        <v>99.751328999999998</v>
      </c>
      <c r="G408">
        <v>79.997693999999996</v>
      </c>
      <c r="H408">
        <v>-17.801342000000002</v>
      </c>
      <c r="I408">
        <v>-100</v>
      </c>
      <c r="J408">
        <v>180</v>
      </c>
      <c r="K408">
        <v>100.64700000000001</v>
      </c>
      <c r="L408">
        <v>1.5006E-2</v>
      </c>
      <c r="M408">
        <f>(F408*CalPhotonTurnigy!$AE$30*CalPhotonTurnigy!$AF$36+CalPhotonTurnigy!$AE$36)/CalPhotonTurnigy!$AE$30</f>
        <v>112.80618136210947</v>
      </c>
    </row>
    <row r="409" spans="1:13" x14ac:dyDescent="0.3">
      <c r="A409">
        <v>103.543206</v>
      </c>
      <c r="B409">
        <v>180</v>
      </c>
      <c r="C409">
        <v>0</v>
      </c>
      <c r="D409">
        <v>3.1669999999999998</v>
      </c>
      <c r="E409">
        <v>81.947136</v>
      </c>
      <c r="F409">
        <v>99.751328999999998</v>
      </c>
      <c r="G409">
        <v>79.997693999999996</v>
      </c>
      <c r="H409">
        <v>-17.804193000000001</v>
      </c>
      <c r="I409">
        <v>-100</v>
      </c>
      <c r="J409">
        <v>180</v>
      </c>
      <c r="K409">
        <v>100.64700000000001</v>
      </c>
      <c r="L409">
        <v>1.5009E-2</v>
      </c>
      <c r="M409">
        <f>(F409*CalPhotonTurnigy!$AE$30*CalPhotonTurnigy!$AF$36+CalPhotonTurnigy!$AE$36)/CalPhotonTurnigy!$AE$30</f>
        <v>112.80618136210947</v>
      </c>
    </row>
    <row r="410" spans="1:13" x14ac:dyDescent="0.3">
      <c r="A410">
        <v>103.558217</v>
      </c>
      <c r="B410">
        <v>180</v>
      </c>
      <c r="C410">
        <v>0</v>
      </c>
      <c r="D410">
        <v>3.1680000000000001</v>
      </c>
      <c r="E410">
        <v>81.945756000000003</v>
      </c>
      <c r="F410">
        <v>99.751328999999998</v>
      </c>
      <c r="G410">
        <v>79.997693999999996</v>
      </c>
      <c r="H410">
        <v>-17.805574</v>
      </c>
      <c r="I410">
        <v>-100</v>
      </c>
      <c r="J410">
        <v>180</v>
      </c>
      <c r="K410">
        <v>100.64700000000001</v>
      </c>
      <c r="L410">
        <v>1.5011E-2</v>
      </c>
      <c r="M410">
        <f>(F410*CalPhotonTurnigy!$AE$30*CalPhotonTurnigy!$AF$36+CalPhotonTurnigy!$AE$36)/CalPhotonTurnigy!$AE$30</f>
        <v>112.80618136210947</v>
      </c>
    </row>
    <row r="411" spans="1:13" x14ac:dyDescent="0.3">
      <c r="A411">
        <v>103.573221</v>
      </c>
      <c r="B411">
        <v>180</v>
      </c>
      <c r="C411">
        <v>0</v>
      </c>
      <c r="D411">
        <v>3.1659999999999999</v>
      </c>
      <c r="E411">
        <v>81.942421999999993</v>
      </c>
      <c r="F411">
        <v>99.751328999999998</v>
      </c>
      <c r="G411">
        <v>79.997693999999996</v>
      </c>
      <c r="H411">
        <v>-17.808907999999999</v>
      </c>
      <c r="I411">
        <v>-100</v>
      </c>
      <c r="J411">
        <v>180</v>
      </c>
      <c r="K411">
        <v>100.64700000000001</v>
      </c>
      <c r="L411">
        <v>1.5004E-2</v>
      </c>
      <c r="M411">
        <f>(F411*CalPhotonTurnigy!$AE$30*CalPhotonTurnigy!$AF$36+CalPhotonTurnigy!$AE$36)/CalPhotonTurnigy!$AE$30</f>
        <v>112.80618136210947</v>
      </c>
    </row>
    <row r="412" spans="1:13" x14ac:dyDescent="0.3">
      <c r="A412">
        <v>103.588224</v>
      </c>
      <c r="B412">
        <v>180</v>
      </c>
      <c r="C412">
        <v>0</v>
      </c>
      <c r="D412">
        <v>3.1680000000000001</v>
      </c>
      <c r="E412">
        <v>81.941699</v>
      </c>
      <c r="F412">
        <v>99.751328999999998</v>
      </c>
      <c r="G412">
        <v>79.997693999999996</v>
      </c>
      <c r="H412">
        <v>-17.809629999999999</v>
      </c>
      <c r="I412">
        <v>-100</v>
      </c>
      <c r="J412">
        <v>180</v>
      </c>
      <c r="K412">
        <v>100.64700000000001</v>
      </c>
      <c r="L412">
        <v>1.5003000000000001E-2</v>
      </c>
      <c r="M412">
        <f>(F412*CalPhotonTurnigy!$AE$30*CalPhotonTurnigy!$AF$36+CalPhotonTurnigy!$AE$36)/CalPhotonTurnigy!$AE$30</f>
        <v>112.80618136210947</v>
      </c>
    </row>
    <row r="413" spans="1:13" x14ac:dyDescent="0.3">
      <c r="A413">
        <v>103.60323099999999</v>
      </c>
      <c r="B413">
        <v>180</v>
      </c>
      <c r="C413">
        <v>0</v>
      </c>
      <c r="D413">
        <v>3.1669999999999998</v>
      </c>
      <c r="E413">
        <v>81.940004000000002</v>
      </c>
      <c r="F413">
        <v>99.751328999999998</v>
      </c>
      <c r="G413">
        <v>79.997693999999996</v>
      </c>
      <c r="H413">
        <v>-17.811325</v>
      </c>
      <c r="I413">
        <v>-100</v>
      </c>
      <c r="J413">
        <v>180</v>
      </c>
      <c r="K413">
        <v>100.64700000000001</v>
      </c>
      <c r="L413">
        <v>1.5007E-2</v>
      </c>
      <c r="M413">
        <f>(F413*CalPhotonTurnigy!$AE$30*CalPhotonTurnigy!$AF$36+CalPhotonTurnigy!$AE$36)/CalPhotonTurnigy!$AE$30</f>
        <v>112.80618136210947</v>
      </c>
    </row>
    <row r="414" spans="1:13" x14ac:dyDescent="0.3">
      <c r="A414">
        <v>103.618235</v>
      </c>
      <c r="B414">
        <v>180</v>
      </c>
      <c r="C414">
        <v>0</v>
      </c>
      <c r="D414">
        <v>3.165</v>
      </c>
      <c r="E414">
        <v>81.936398999999994</v>
      </c>
      <c r="F414">
        <v>99.751328999999998</v>
      </c>
      <c r="G414">
        <v>79.997693999999996</v>
      </c>
      <c r="H414">
        <v>-17.81493</v>
      </c>
      <c r="I414">
        <v>-100</v>
      </c>
      <c r="J414">
        <v>180</v>
      </c>
      <c r="K414">
        <v>100.64700000000001</v>
      </c>
      <c r="L414">
        <v>1.5004E-2</v>
      </c>
      <c r="M414">
        <f>(F414*CalPhotonTurnigy!$AE$30*CalPhotonTurnigy!$AF$36+CalPhotonTurnigy!$AE$36)/CalPhotonTurnigy!$AE$30</f>
        <v>112.80618136210947</v>
      </c>
    </row>
    <row r="415" spans="1:13" x14ac:dyDescent="0.3">
      <c r="A415">
        <v>103.633233</v>
      </c>
      <c r="B415">
        <v>180</v>
      </c>
      <c r="C415">
        <v>0</v>
      </c>
      <c r="D415">
        <v>3.1669999999999998</v>
      </c>
      <c r="E415">
        <v>81.935443000000006</v>
      </c>
      <c r="F415">
        <v>99.751328999999998</v>
      </c>
      <c r="G415">
        <v>79.997693999999996</v>
      </c>
      <c r="H415">
        <v>-17.815885999999999</v>
      </c>
      <c r="I415">
        <v>-100</v>
      </c>
      <c r="J415">
        <v>180</v>
      </c>
      <c r="K415">
        <v>100.64700000000001</v>
      </c>
      <c r="L415">
        <v>1.4997999999999999E-2</v>
      </c>
      <c r="M415">
        <f>(F415*CalPhotonTurnigy!$AE$30*CalPhotonTurnigy!$AF$36+CalPhotonTurnigy!$AE$36)/CalPhotonTurnigy!$AE$30</f>
        <v>112.80618136210947</v>
      </c>
    </row>
    <row r="416" spans="1:13" x14ac:dyDescent="0.3">
      <c r="A416">
        <v>103.648242</v>
      </c>
      <c r="B416">
        <v>180</v>
      </c>
      <c r="C416">
        <v>0</v>
      </c>
      <c r="D416">
        <v>3.1680000000000001</v>
      </c>
      <c r="E416">
        <v>81.935693999999998</v>
      </c>
      <c r="F416">
        <v>99.751328999999998</v>
      </c>
      <c r="G416">
        <v>79.997693999999996</v>
      </c>
      <c r="H416">
        <v>-17.815635</v>
      </c>
      <c r="I416">
        <v>-100</v>
      </c>
      <c r="J416">
        <v>180</v>
      </c>
      <c r="K416">
        <v>100.64700000000001</v>
      </c>
      <c r="L416">
        <v>1.5009E-2</v>
      </c>
      <c r="M416">
        <f>(F416*CalPhotonTurnigy!$AE$30*CalPhotonTurnigy!$AF$36+CalPhotonTurnigy!$AE$36)/CalPhotonTurnigy!$AE$30</f>
        <v>112.80618136210947</v>
      </c>
    </row>
    <row r="417" spans="1:13" x14ac:dyDescent="0.3">
      <c r="A417">
        <v>103.66324400000001</v>
      </c>
      <c r="B417">
        <v>180</v>
      </c>
      <c r="C417">
        <v>0</v>
      </c>
      <c r="D417">
        <v>3.165</v>
      </c>
      <c r="E417">
        <v>81.932689999999994</v>
      </c>
      <c r="F417">
        <v>99.751328999999998</v>
      </c>
      <c r="G417">
        <v>79.997693999999996</v>
      </c>
      <c r="H417">
        <v>-17.818639000000001</v>
      </c>
      <c r="I417">
        <v>-100</v>
      </c>
      <c r="J417">
        <v>180</v>
      </c>
      <c r="K417">
        <v>100.64700000000001</v>
      </c>
      <c r="L417">
        <v>1.5002E-2</v>
      </c>
      <c r="M417">
        <f>(F417*CalPhotonTurnigy!$AE$30*CalPhotonTurnigy!$AF$36+CalPhotonTurnigy!$AE$36)/CalPhotonTurnigy!$AE$30</f>
        <v>112.80618136210947</v>
      </c>
    </row>
    <row r="418" spans="1:13" x14ac:dyDescent="0.3">
      <c r="A418">
        <v>103.67824400000001</v>
      </c>
      <c r="B418">
        <v>180</v>
      </c>
      <c r="C418">
        <v>0</v>
      </c>
      <c r="D418">
        <v>3.1659999999999999</v>
      </c>
      <c r="E418">
        <v>81.931178000000003</v>
      </c>
      <c r="F418">
        <v>99.751328999999998</v>
      </c>
      <c r="G418">
        <v>79.997693999999996</v>
      </c>
      <c r="H418">
        <v>-17.820150999999999</v>
      </c>
      <c r="I418">
        <v>-100</v>
      </c>
      <c r="J418">
        <v>180</v>
      </c>
      <c r="K418">
        <v>100.64700000000001</v>
      </c>
      <c r="L418">
        <v>1.4999999999999999E-2</v>
      </c>
      <c r="M418">
        <f>(F418*CalPhotonTurnigy!$AE$30*CalPhotonTurnigy!$AF$36+CalPhotonTurnigy!$AE$36)/CalPhotonTurnigy!$AE$30</f>
        <v>112.80618136210947</v>
      </c>
    </row>
    <row r="419" spans="1:13" x14ac:dyDescent="0.3">
      <c r="A419">
        <v>103.693251</v>
      </c>
      <c r="B419">
        <v>180</v>
      </c>
      <c r="C419">
        <v>0</v>
      </c>
      <c r="D419">
        <v>3.1669999999999998</v>
      </c>
      <c r="E419">
        <v>81.930950999999993</v>
      </c>
      <c r="F419">
        <v>99.751328999999998</v>
      </c>
      <c r="G419">
        <v>79.997693999999996</v>
      </c>
      <c r="H419">
        <v>-17.820378000000002</v>
      </c>
      <c r="I419">
        <v>-100</v>
      </c>
      <c r="J419">
        <v>180</v>
      </c>
      <c r="K419">
        <v>100.64700000000001</v>
      </c>
      <c r="L419">
        <v>1.5007E-2</v>
      </c>
      <c r="M419">
        <f>(F419*CalPhotonTurnigy!$AE$30*CalPhotonTurnigy!$AF$36+CalPhotonTurnigy!$AE$36)/CalPhotonTurnigy!$AE$30</f>
        <v>112.80618136210947</v>
      </c>
    </row>
    <row r="420" spans="1:13" x14ac:dyDescent="0.3">
      <c r="A420">
        <v>103.708258</v>
      </c>
      <c r="B420">
        <v>180</v>
      </c>
      <c r="C420">
        <v>0</v>
      </c>
      <c r="D420">
        <v>3.165</v>
      </c>
      <c r="E420">
        <v>81.927533999999994</v>
      </c>
      <c r="F420">
        <v>99.751328999999998</v>
      </c>
      <c r="G420">
        <v>79.997693999999996</v>
      </c>
      <c r="H420">
        <v>-17.823795</v>
      </c>
      <c r="I420">
        <v>-100</v>
      </c>
      <c r="J420">
        <v>180</v>
      </c>
      <c r="K420">
        <v>100.64700000000001</v>
      </c>
      <c r="L420">
        <v>1.5007E-2</v>
      </c>
      <c r="M420">
        <f>(F420*CalPhotonTurnigy!$AE$30*CalPhotonTurnigy!$AF$36+CalPhotonTurnigy!$AE$36)/CalPhotonTurnigy!$AE$30</f>
        <v>112.80618136210947</v>
      </c>
    </row>
    <row r="421" spans="1:13" x14ac:dyDescent="0.3">
      <c r="A421">
        <v>103.723259</v>
      </c>
      <c r="B421">
        <v>180</v>
      </c>
      <c r="C421">
        <v>0</v>
      </c>
      <c r="D421">
        <v>3.1640000000000001</v>
      </c>
      <c r="E421">
        <v>81.923520999999994</v>
      </c>
      <c r="F421">
        <v>99.751328999999998</v>
      </c>
      <c r="G421">
        <v>79.997693999999996</v>
      </c>
      <c r="H421">
        <v>-17.827808999999998</v>
      </c>
      <c r="I421">
        <v>-100</v>
      </c>
      <c r="J421">
        <v>180</v>
      </c>
      <c r="K421">
        <v>100.64700000000001</v>
      </c>
      <c r="L421">
        <v>1.5001E-2</v>
      </c>
      <c r="M421">
        <f>(F421*CalPhotonTurnigy!$AE$30*CalPhotonTurnigy!$AF$36+CalPhotonTurnigy!$AE$36)/CalPhotonTurnigy!$AE$30</f>
        <v>112.80618136210947</v>
      </c>
    </row>
    <row r="422" spans="1:13" x14ac:dyDescent="0.3">
      <c r="A422">
        <v>103.73827</v>
      </c>
      <c r="B422">
        <v>180</v>
      </c>
      <c r="C422">
        <v>0</v>
      </c>
      <c r="D422">
        <v>3.165</v>
      </c>
      <c r="E422">
        <v>81.922213999999997</v>
      </c>
      <c r="F422">
        <v>99.751328999999998</v>
      </c>
      <c r="G422">
        <v>79.997693999999996</v>
      </c>
      <c r="H422">
        <v>-17.829115000000002</v>
      </c>
      <c r="I422">
        <v>-100</v>
      </c>
      <c r="J422">
        <v>180</v>
      </c>
      <c r="K422">
        <v>100.64700000000001</v>
      </c>
      <c r="L422">
        <v>1.5011E-2</v>
      </c>
      <c r="M422">
        <f>(F422*CalPhotonTurnigy!$AE$30*CalPhotonTurnigy!$AF$36+CalPhotonTurnigy!$AE$36)/CalPhotonTurnigy!$AE$30</f>
        <v>112.80618136210947</v>
      </c>
    </row>
    <row r="423" spans="1:13" x14ac:dyDescent="0.3">
      <c r="A423">
        <v>103.753277</v>
      </c>
      <c r="B423">
        <v>180</v>
      </c>
      <c r="C423">
        <v>0</v>
      </c>
      <c r="D423">
        <v>3.153</v>
      </c>
      <c r="E423">
        <v>81.903903</v>
      </c>
      <c r="F423">
        <v>99.751328999999998</v>
      </c>
      <c r="G423">
        <v>79.997693999999996</v>
      </c>
      <c r="H423">
        <v>-17.847425999999999</v>
      </c>
      <c r="I423">
        <v>-100</v>
      </c>
      <c r="J423">
        <v>180</v>
      </c>
      <c r="K423">
        <v>100.64700000000001</v>
      </c>
      <c r="L423">
        <v>1.5007E-2</v>
      </c>
      <c r="M423">
        <f>(F423*CalPhotonTurnigy!$AE$30*CalPhotonTurnigy!$AF$36+CalPhotonTurnigy!$AE$36)/CalPhotonTurnigy!$AE$30</f>
        <v>112.80618136210947</v>
      </c>
    </row>
    <row r="424" spans="1:13" x14ac:dyDescent="0.3">
      <c r="A424">
        <v>103.768283</v>
      </c>
      <c r="B424">
        <v>180</v>
      </c>
      <c r="C424">
        <v>0</v>
      </c>
      <c r="D424">
        <v>3.1640000000000001</v>
      </c>
      <c r="E424">
        <v>81.903184999999993</v>
      </c>
      <c r="F424">
        <v>99.751328999999998</v>
      </c>
      <c r="G424">
        <v>79.997693999999996</v>
      </c>
      <c r="H424">
        <v>-17.848144000000001</v>
      </c>
      <c r="I424">
        <v>-100</v>
      </c>
      <c r="J424">
        <v>180</v>
      </c>
      <c r="K424">
        <v>100.64700000000001</v>
      </c>
      <c r="L424">
        <v>1.5006E-2</v>
      </c>
      <c r="M424">
        <f>(F424*CalPhotonTurnigy!$AE$30*CalPhotonTurnigy!$AF$36+CalPhotonTurnigy!$AE$36)/CalPhotonTurnigy!$AE$30</f>
        <v>112.80618136210947</v>
      </c>
    </row>
    <row r="425" spans="1:13" x14ac:dyDescent="0.3">
      <c r="A425">
        <v>103.78327899999999</v>
      </c>
      <c r="B425">
        <v>180</v>
      </c>
      <c r="C425">
        <v>0</v>
      </c>
      <c r="D425">
        <v>3.1640000000000001</v>
      </c>
      <c r="E425">
        <v>81.902567000000005</v>
      </c>
      <c r="F425">
        <v>99.751328999999998</v>
      </c>
      <c r="G425">
        <v>79.997693999999996</v>
      </c>
      <c r="H425">
        <v>-17.848762000000001</v>
      </c>
      <c r="I425">
        <v>-100</v>
      </c>
      <c r="J425">
        <v>180</v>
      </c>
      <c r="K425">
        <v>100.64700000000001</v>
      </c>
      <c r="L425">
        <v>1.4996000000000001E-2</v>
      </c>
      <c r="M425">
        <f>(F425*CalPhotonTurnigy!$AE$30*CalPhotonTurnigy!$AF$36+CalPhotonTurnigy!$AE$36)/CalPhotonTurnigy!$AE$30</f>
        <v>112.80618136210947</v>
      </c>
    </row>
    <row r="426" spans="1:13" x14ac:dyDescent="0.3">
      <c r="A426">
        <v>103.798277</v>
      </c>
      <c r="B426">
        <v>180</v>
      </c>
      <c r="C426">
        <v>0</v>
      </c>
      <c r="D426">
        <v>3.1619999999999999</v>
      </c>
      <c r="E426">
        <v>81.899885999999995</v>
      </c>
      <c r="F426">
        <v>99.751328999999998</v>
      </c>
      <c r="G426">
        <v>79.997693999999996</v>
      </c>
      <c r="H426">
        <v>-17.851443</v>
      </c>
      <c r="I426">
        <v>-100</v>
      </c>
      <c r="J426">
        <v>180</v>
      </c>
      <c r="K426">
        <v>100.64700000000001</v>
      </c>
      <c r="L426">
        <v>1.4997999999999999E-2</v>
      </c>
      <c r="M426">
        <f>(F426*CalPhotonTurnigy!$AE$30*CalPhotonTurnigy!$AF$36+CalPhotonTurnigy!$AE$36)/CalPhotonTurnigy!$AE$30</f>
        <v>112.80618136210947</v>
      </c>
    </row>
    <row r="427" spans="1:13" x14ac:dyDescent="0.3">
      <c r="A427">
        <v>103.81328499999999</v>
      </c>
      <c r="B427">
        <v>180</v>
      </c>
      <c r="C427">
        <v>0</v>
      </c>
      <c r="D427">
        <v>3.1579999999999999</v>
      </c>
      <c r="E427">
        <v>81.892205000000004</v>
      </c>
      <c r="F427">
        <v>99.751328999999998</v>
      </c>
      <c r="G427">
        <v>79.997693999999996</v>
      </c>
      <c r="H427">
        <v>-17.859124000000001</v>
      </c>
      <c r="I427">
        <v>-100</v>
      </c>
      <c r="J427">
        <v>180</v>
      </c>
      <c r="K427">
        <v>100.64700000000001</v>
      </c>
      <c r="L427">
        <v>1.5008000000000001E-2</v>
      </c>
      <c r="M427">
        <f>(F427*CalPhotonTurnigy!$AE$30*CalPhotonTurnigy!$AF$36+CalPhotonTurnigy!$AE$36)/CalPhotonTurnigy!$AE$30</f>
        <v>112.80618136210947</v>
      </c>
    </row>
    <row r="428" spans="1:13" x14ac:dyDescent="0.3">
      <c r="A428">
        <v>103.82829700000001</v>
      </c>
      <c r="B428">
        <v>180</v>
      </c>
      <c r="C428">
        <v>0</v>
      </c>
      <c r="D428">
        <v>3.1579999999999999</v>
      </c>
      <c r="E428">
        <v>81.885594999999995</v>
      </c>
      <c r="F428">
        <v>99.751328999999998</v>
      </c>
      <c r="G428">
        <v>79.997693999999996</v>
      </c>
      <c r="H428">
        <v>-17.865735000000001</v>
      </c>
      <c r="I428">
        <v>-100</v>
      </c>
      <c r="J428">
        <v>180</v>
      </c>
      <c r="K428">
        <v>100.64700000000001</v>
      </c>
      <c r="L428">
        <v>1.5011999999999999E-2</v>
      </c>
      <c r="M428">
        <f>(F428*CalPhotonTurnigy!$AE$30*CalPhotonTurnigy!$AF$36+CalPhotonTurnigy!$AE$36)/CalPhotonTurnigy!$AE$30</f>
        <v>112.80618136210947</v>
      </c>
    </row>
    <row r="429" spans="1:13" x14ac:dyDescent="0.3">
      <c r="A429">
        <v>103.843306</v>
      </c>
      <c r="B429">
        <v>180</v>
      </c>
      <c r="C429">
        <v>0</v>
      </c>
      <c r="D429">
        <v>3.157</v>
      </c>
      <c r="E429">
        <v>81.878829999999994</v>
      </c>
      <c r="F429">
        <v>99.751328999999998</v>
      </c>
      <c r="G429">
        <v>79.997693999999996</v>
      </c>
      <c r="H429">
        <v>-17.872499999999999</v>
      </c>
      <c r="I429">
        <v>-100</v>
      </c>
      <c r="J429">
        <v>180</v>
      </c>
      <c r="K429">
        <v>100.64700000000001</v>
      </c>
      <c r="L429">
        <v>1.5009E-2</v>
      </c>
      <c r="M429">
        <f>(F429*CalPhotonTurnigy!$AE$30*CalPhotonTurnigy!$AF$36+CalPhotonTurnigy!$AE$36)/CalPhotonTurnigy!$AE$30</f>
        <v>112.80618136210947</v>
      </c>
    </row>
    <row r="430" spans="1:13" x14ac:dyDescent="0.3">
      <c r="A430">
        <v>103.858315</v>
      </c>
      <c r="B430">
        <v>180</v>
      </c>
      <c r="C430">
        <v>0</v>
      </c>
      <c r="D430">
        <v>3.153</v>
      </c>
      <c r="E430">
        <v>81.867628999999994</v>
      </c>
      <c r="F430">
        <v>99.751328999999998</v>
      </c>
      <c r="G430">
        <v>79.997693999999996</v>
      </c>
      <c r="H430">
        <v>-17.883700000000001</v>
      </c>
      <c r="I430">
        <v>-100</v>
      </c>
      <c r="J430">
        <v>180</v>
      </c>
      <c r="K430">
        <v>100.64700000000001</v>
      </c>
      <c r="L430">
        <v>1.5009E-2</v>
      </c>
      <c r="M430">
        <f>(F430*CalPhotonTurnigy!$AE$30*CalPhotonTurnigy!$AF$36+CalPhotonTurnigy!$AE$36)/CalPhotonTurnigy!$AE$30</f>
        <v>112.80618136210947</v>
      </c>
    </row>
    <row r="431" spans="1:13" x14ac:dyDescent="0.3">
      <c r="A431">
        <v>103.87332000000001</v>
      </c>
      <c r="B431">
        <v>180</v>
      </c>
      <c r="C431">
        <v>0</v>
      </c>
      <c r="D431">
        <v>3.153</v>
      </c>
      <c r="E431">
        <v>81.857988000000006</v>
      </c>
      <c r="F431">
        <v>99.751328999999998</v>
      </c>
      <c r="G431">
        <v>79.997693999999996</v>
      </c>
      <c r="H431">
        <v>-17.893340999999999</v>
      </c>
      <c r="I431">
        <v>-100</v>
      </c>
      <c r="J431">
        <v>180</v>
      </c>
      <c r="K431">
        <v>100.64700000000001</v>
      </c>
      <c r="L431">
        <v>1.5004999999999999E-2</v>
      </c>
      <c r="M431">
        <f>(F431*CalPhotonTurnigy!$AE$30*CalPhotonTurnigy!$AF$36+CalPhotonTurnigy!$AE$36)/CalPhotonTurnigy!$AE$30</f>
        <v>112.80618136210947</v>
      </c>
    </row>
    <row r="432" spans="1:13" x14ac:dyDescent="0.3">
      <c r="A432">
        <v>103.888317</v>
      </c>
      <c r="B432">
        <v>180</v>
      </c>
      <c r="C432">
        <v>0</v>
      </c>
      <c r="D432">
        <v>3.1539999999999999</v>
      </c>
      <c r="E432">
        <v>81.850765999999993</v>
      </c>
      <c r="F432">
        <v>99.751328999999998</v>
      </c>
      <c r="G432">
        <v>79.997693999999996</v>
      </c>
      <c r="H432">
        <v>-17.900562999999998</v>
      </c>
      <c r="I432">
        <v>-100</v>
      </c>
      <c r="J432">
        <v>180</v>
      </c>
      <c r="K432">
        <v>100.64700000000001</v>
      </c>
      <c r="L432">
        <v>1.4997E-2</v>
      </c>
      <c r="M432">
        <f>(F432*CalPhotonTurnigy!$AE$30*CalPhotonTurnigy!$AF$36+CalPhotonTurnigy!$AE$36)/CalPhotonTurnigy!$AE$30</f>
        <v>112.80618136210947</v>
      </c>
    </row>
    <row r="433" spans="1:13" x14ac:dyDescent="0.3">
      <c r="A433">
        <v>103.903323</v>
      </c>
      <c r="B433">
        <v>180</v>
      </c>
      <c r="C433">
        <v>0</v>
      </c>
      <c r="D433">
        <v>3.1549999999999998</v>
      </c>
      <c r="E433">
        <v>81.845626999999993</v>
      </c>
      <c r="F433">
        <v>99.751328999999998</v>
      </c>
      <c r="G433">
        <v>79.997693999999996</v>
      </c>
      <c r="H433">
        <v>-17.905702000000002</v>
      </c>
      <c r="I433">
        <v>-100</v>
      </c>
      <c r="J433">
        <v>180</v>
      </c>
      <c r="K433">
        <v>100.64700000000001</v>
      </c>
      <c r="L433">
        <v>1.5006E-2</v>
      </c>
      <c r="M433">
        <f>(F433*CalPhotonTurnigy!$AE$30*CalPhotonTurnigy!$AF$36+CalPhotonTurnigy!$AE$36)/CalPhotonTurnigy!$AE$30</f>
        <v>112.80618136210947</v>
      </c>
    </row>
    <row r="434" spans="1:13" x14ac:dyDescent="0.3">
      <c r="A434">
        <v>103.918324</v>
      </c>
      <c r="B434">
        <v>180</v>
      </c>
      <c r="C434">
        <v>0</v>
      </c>
      <c r="D434">
        <v>3.1549999999999998</v>
      </c>
      <c r="E434">
        <v>81.841205000000002</v>
      </c>
      <c r="F434">
        <v>99.751328999999998</v>
      </c>
      <c r="G434">
        <v>79.997693999999996</v>
      </c>
      <c r="H434">
        <v>-17.910125000000001</v>
      </c>
      <c r="I434">
        <v>-100</v>
      </c>
      <c r="J434">
        <v>180</v>
      </c>
      <c r="K434">
        <v>100.64700000000001</v>
      </c>
      <c r="L434">
        <v>1.5001E-2</v>
      </c>
      <c r="M434">
        <f>(F434*CalPhotonTurnigy!$AE$30*CalPhotonTurnigy!$AF$36+CalPhotonTurnigy!$AE$36)/CalPhotonTurnigy!$AE$30</f>
        <v>112.80618136210947</v>
      </c>
    </row>
    <row r="435" spans="1:13" x14ac:dyDescent="0.3">
      <c r="A435">
        <v>103.933324</v>
      </c>
      <c r="B435">
        <v>180</v>
      </c>
      <c r="C435">
        <v>0</v>
      </c>
      <c r="D435">
        <v>3.1539999999999999</v>
      </c>
      <c r="E435">
        <v>81.836321999999996</v>
      </c>
      <c r="F435">
        <v>99.751328999999998</v>
      </c>
      <c r="G435">
        <v>79.997693999999996</v>
      </c>
      <c r="H435">
        <v>-17.915008</v>
      </c>
      <c r="I435">
        <v>-100</v>
      </c>
      <c r="J435">
        <v>180</v>
      </c>
      <c r="K435">
        <v>100.64700000000001</v>
      </c>
      <c r="L435">
        <v>1.4999999999999999E-2</v>
      </c>
      <c r="M435">
        <f>(F435*CalPhotonTurnigy!$AE$30*CalPhotonTurnigy!$AF$36+CalPhotonTurnigy!$AE$36)/CalPhotonTurnigy!$AE$30</f>
        <v>112.80618136210947</v>
      </c>
    </row>
    <row r="436" spans="1:13" x14ac:dyDescent="0.3">
      <c r="A436">
        <v>103.948325</v>
      </c>
      <c r="B436">
        <v>180</v>
      </c>
      <c r="C436">
        <v>0</v>
      </c>
      <c r="D436">
        <v>3.153</v>
      </c>
      <c r="E436">
        <v>81.829965000000001</v>
      </c>
      <c r="F436">
        <v>99.751328999999998</v>
      </c>
      <c r="G436">
        <v>79.997693999999996</v>
      </c>
      <c r="H436">
        <v>-17.921364000000001</v>
      </c>
      <c r="I436">
        <v>-100</v>
      </c>
      <c r="J436">
        <v>180</v>
      </c>
      <c r="K436">
        <v>100.64700000000001</v>
      </c>
      <c r="L436">
        <v>1.5001E-2</v>
      </c>
      <c r="M436">
        <f>(F436*CalPhotonTurnigy!$AE$30*CalPhotonTurnigy!$AF$36+CalPhotonTurnigy!$AE$36)/CalPhotonTurnigy!$AE$30</f>
        <v>112.80618136210947</v>
      </c>
    </row>
    <row r="437" spans="1:13" x14ac:dyDescent="0.3">
      <c r="A437">
        <v>103.963326</v>
      </c>
      <c r="B437">
        <v>180</v>
      </c>
      <c r="C437">
        <v>0</v>
      </c>
      <c r="D437">
        <v>3.1549999999999998</v>
      </c>
      <c r="E437">
        <v>81.827726999999996</v>
      </c>
      <c r="F437">
        <v>99.751328999999998</v>
      </c>
      <c r="G437">
        <v>79.997693999999996</v>
      </c>
      <c r="H437">
        <v>-17.923603</v>
      </c>
      <c r="I437">
        <v>-100</v>
      </c>
      <c r="J437">
        <v>180</v>
      </c>
      <c r="K437">
        <v>100.64700000000001</v>
      </c>
      <c r="L437">
        <v>1.5001E-2</v>
      </c>
      <c r="M437">
        <f>(F437*CalPhotonTurnigy!$AE$30*CalPhotonTurnigy!$AF$36+CalPhotonTurnigy!$AE$36)/CalPhotonTurnigy!$AE$30</f>
        <v>112.80618136210947</v>
      </c>
    </row>
    <row r="438" spans="1:13" x14ac:dyDescent="0.3">
      <c r="A438">
        <v>103.978336</v>
      </c>
      <c r="B438">
        <v>180</v>
      </c>
      <c r="C438">
        <v>0</v>
      </c>
      <c r="D438">
        <v>3.153</v>
      </c>
      <c r="E438">
        <v>81.823644999999999</v>
      </c>
      <c r="F438">
        <v>99.751328999999998</v>
      </c>
      <c r="G438">
        <v>79.997693999999996</v>
      </c>
      <c r="H438">
        <v>-17.927683999999999</v>
      </c>
      <c r="I438">
        <v>-100</v>
      </c>
      <c r="J438">
        <v>180</v>
      </c>
      <c r="K438">
        <v>100.64700000000001</v>
      </c>
      <c r="L438">
        <v>1.5010000000000001E-2</v>
      </c>
      <c r="M438">
        <f>(F438*CalPhotonTurnigy!$AE$30*CalPhotonTurnigy!$AF$36+CalPhotonTurnigy!$AE$36)/CalPhotonTurnigy!$AE$30</f>
        <v>112.80618136210947</v>
      </c>
    </row>
    <row r="439" spans="1:13" x14ac:dyDescent="0.3">
      <c r="A439">
        <v>103.99333799999999</v>
      </c>
      <c r="B439">
        <v>180</v>
      </c>
      <c r="C439">
        <v>0</v>
      </c>
      <c r="D439">
        <v>3.153</v>
      </c>
      <c r="E439">
        <v>81.819056000000003</v>
      </c>
      <c r="F439">
        <v>99.751328999999998</v>
      </c>
      <c r="G439">
        <v>79.997693999999996</v>
      </c>
      <c r="H439">
        <v>-17.932272999999999</v>
      </c>
      <c r="I439">
        <v>-100</v>
      </c>
      <c r="J439">
        <v>180</v>
      </c>
      <c r="K439">
        <v>100.64700000000001</v>
      </c>
      <c r="L439">
        <v>1.5002E-2</v>
      </c>
      <c r="M439">
        <f>(F439*CalPhotonTurnigy!$AE$30*CalPhotonTurnigy!$AF$36+CalPhotonTurnigy!$AE$36)/CalPhotonTurnigy!$AE$30</f>
        <v>112.80618136210947</v>
      </c>
    </row>
    <row r="440" spans="1:13" x14ac:dyDescent="0.3">
      <c r="A440">
        <v>104.008336</v>
      </c>
      <c r="B440">
        <v>180</v>
      </c>
      <c r="C440">
        <v>0</v>
      </c>
      <c r="D440">
        <v>3.153</v>
      </c>
      <c r="E440">
        <v>81.815106</v>
      </c>
      <c r="F440">
        <v>99.751328999999998</v>
      </c>
      <c r="G440">
        <v>79.997693999999996</v>
      </c>
      <c r="H440">
        <v>-17.936222999999998</v>
      </c>
      <c r="I440">
        <v>-100</v>
      </c>
      <c r="J440">
        <v>180</v>
      </c>
      <c r="K440">
        <v>100.64700000000001</v>
      </c>
      <c r="L440">
        <v>1.4997999999999999E-2</v>
      </c>
      <c r="M440">
        <f>(F440*CalPhotonTurnigy!$AE$30*CalPhotonTurnigy!$AF$36+CalPhotonTurnigy!$AE$36)/CalPhotonTurnigy!$AE$30</f>
        <v>112.80618136210947</v>
      </c>
    </row>
    <row r="441" spans="1:13" x14ac:dyDescent="0.3">
      <c r="A441">
        <v>104.02334399999999</v>
      </c>
      <c r="B441">
        <v>180</v>
      </c>
      <c r="C441">
        <v>0</v>
      </c>
      <c r="D441">
        <v>3.153</v>
      </c>
      <c r="E441">
        <v>81.812785000000005</v>
      </c>
      <c r="F441">
        <v>99.751328999999998</v>
      </c>
      <c r="G441">
        <v>79.997693999999996</v>
      </c>
      <c r="H441">
        <v>-17.938544</v>
      </c>
      <c r="I441">
        <v>-100</v>
      </c>
      <c r="J441">
        <v>180</v>
      </c>
      <c r="K441">
        <v>100.64700000000001</v>
      </c>
      <c r="L441">
        <v>1.5008000000000001E-2</v>
      </c>
      <c r="M441">
        <f>(F441*CalPhotonTurnigy!$AE$30*CalPhotonTurnigy!$AF$36+CalPhotonTurnigy!$AE$36)/CalPhotonTurnigy!$AE$30</f>
        <v>112.80618136210947</v>
      </c>
    </row>
    <row r="442" spans="1:13" x14ac:dyDescent="0.3">
      <c r="A442">
        <v>104.038342</v>
      </c>
      <c r="B442">
        <v>180</v>
      </c>
      <c r="C442">
        <v>0</v>
      </c>
      <c r="D442">
        <v>3.1509999999999998</v>
      </c>
      <c r="E442">
        <v>81.807553999999996</v>
      </c>
      <c r="F442">
        <v>99.751328999999998</v>
      </c>
      <c r="G442">
        <v>79.997693999999996</v>
      </c>
      <c r="H442">
        <v>-17.943776</v>
      </c>
      <c r="I442">
        <v>-100</v>
      </c>
      <c r="J442">
        <v>180</v>
      </c>
      <c r="K442">
        <v>100.64700000000001</v>
      </c>
      <c r="L442">
        <v>1.4997999999999999E-2</v>
      </c>
      <c r="M442">
        <f>(F442*CalPhotonTurnigy!$AE$30*CalPhotonTurnigy!$AF$36+CalPhotonTurnigy!$AE$36)/CalPhotonTurnigy!$AE$30</f>
        <v>112.80618136210947</v>
      </c>
    </row>
    <row r="443" spans="1:13" x14ac:dyDescent="0.3">
      <c r="A443">
        <v>104.053348</v>
      </c>
      <c r="B443">
        <v>180</v>
      </c>
      <c r="C443">
        <v>0</v>
      </c>
      <c r="D443">
        <v>3.1549999999999998</v>
      </c>
      <c r="E443">
        <v>81.808441999999999</v>
      </c>
      <c r="F443">
        <v>99.751328999999998</v>
      </c>
      <c r="G443">
        <v>79.997693999999996</v>
      </c>
      <c r="H443">
        <v>-17.942886999999999</v>
      </c>
      <c r="I443">
        <v>-100</v>
      </c>
      <c r="J443">
        <v>180</v>
      </c>
      <c r="K443">
        <v>100.64700000000001</v>
      </c>
      <c r="L443">
        <v>1.5006E-2</v>
      </c>
      <c r="M443">
        <f>(F443*CalPhotonTurnigy!$AE$30*CalPhotonTurnigy!$AF$36+CalPhotonTurnigy!$AE$36)/CalPhotonTurnigy!$AE$30</f>
        <v>112.80618136210947</v>
      </c>
    </row>
    <row r="444" spans="1:13" x14ac:dyDescent="0.3">
      <c r="A444">
        <v>104.068352</v>
      </c>
      <c r="B444">
        <v>180</v>
      </c>
      <c r="C444">
        <v>0</v>
      </c>
      <c r="D444">
        <v>3.1520000000000001</v>
      </c>
      <c r="E444">
        <v>81.804894000000004</v>
      </c>
      <c r="F444">
        <v>99.751328999999998</v>
      </c>
      <c r="G444">
        <v>79.997693999999996</v>
      </c>
      <c r="H444">
        <v>-17.946435000000001</v>
      </c>
      <c r="I444">
        <v>-100</v>
      </c>
      <c r="J444">
        <v>180</v>
      </c>
      <c r="K444">
        <v>100.64700000000001</v>
      </c>
      <c r="L444">
        <v>1.5004E-2</v>
      </c>
      <c r="M444">
        <f>(F444*CalPhotonTurnigy!$AE$30*CalPhotonTurnigy!$AF$36+CalPhotonTurnigy!$AE$36)/CalPhotonTurnigy!$AE$30</f>
        <v>112.80618136210947</v>
      </c>
    </row>
    <row r="445" spans="1:13" x14ac:dyDescent="0.3">
      <c r="A445">
        <v>104.083355</v>
      </c>
      <c r="B445">
        <v>180</v>
      </c>
      <c r="C445">
        <v>0</v>
      </c>
      <c r="D445">
        <v>3.1539999999999999</v>
      </c>
      <c r="E445">
        <v>81.805075000000002</v>
      </c>
      <c r="F445">
        <v>99.751328999999998</v>
      </c>
      <c r="G445">
        <v>79.997693999999996</v>
      </c>
      <c r="H445">
        <v>-17.946254</v>
      </c>
      <c r="I445">
        <v>-100</v>
      </c>
      <c r="J445">
        <v>180</v>
      </c>
      <c r="K445">
        <v>100.64700000000001</v>
      </c>
      <c r="L445">
        <v>1.5003000000000001E-2</v>
      </c>
      <c r="M445">
        <f>(F445*CalPhotonTurnigy!$AE$30*CalPhotonTurnigy!$AF$36+CalPhotonTurnigy!$AE$36)/CalPhotonTurnigy!$AE$30</f>
        <v>112.80618136210947</v>
      </c>
    </row>
    <row r="446" spans="1:13" x14ac:dyDescent="0.3">
      <c r="A446">
        <v>104.09836799999999</v>
      </c>
      <c r="B446">
        <v>180</v>
      </c>
      <c r="C446">
        <v>0</v>
      </c>
      <c r="D446">
        <v>3.15</v>
      </c>
      <c r="E446">
        <v>81.799841000000001</v>
      </c>
      <c r="F446">
        <v>99.751328999999998</v>
      </c>
      <c r="G446">
        <v>79.997693999999996</v>
      </c>
      <c r="H446">
        <v>-17.951488000000001</v>
      </c>
      <c r="I446">
        <v>-100</v>
      </c>
      <c r="J446">
        <v>180</v>
      </c>
      <c r="K446">
        <v>100.64700000000001</v>
      </c>
      <c r="L446">
        <v>1.5013E-2</v>
      </c>
      <c r="M446">
        <f>(F446*CalPhotonTurnigy!$AE$30*CalPhotonTurnigy!$AF$36+CalPhotonTurnigy!$AE$36)/CalPhotonTurnigy!$AE$30</f>
        <v>112.80618136210947</v>
      </c>
    </row>
    <row r="447" spans="1:13" x14ac:dyDescent="0.3">
      <c r="A447">
        <v>104.11337899999999</v>
      </c>
      <c r="B447">
        <v>180</v>
      </c>
      <c r="C447">
        <v>0</v>
      </c>
      <c r="D447">
        <v>3.153</v>
      </c>
      <c r="E447">
        <v>81.798570999999995</v>
      </c>
      <c r="F447">
        <v>99.751328999999998</v>
      </c>
      <c r="G447">
        <v>79.997693999999996</v>
      </c>
      <c r="H447">
        <v>-17.952757999999999</v>
      </c>
      <c r="I447">
        <v>-100</v>
      </c>
      <c r="J447">
        <v>180</v>
      </c>
      <c r="K447">
        <v>100.64700000000001</v>
      </c>
      <c r="L447">
        <v>1.5011E-2</v>
      </c>
      <c r="M447">
        <f>(F447*CalPhotonTurnigy!$AE$30*CalPhotonTurnigy!$AF$36+CalPhotonTurnigy!$AE$36)/CalPhotonTurnigy!$AE$30</f>
        <v>112.80618136210947</v>
      </c>
    </row>
    <row r="448" spans="1:13" x14ac:dyDescent="0.3">
      <c r="A448">
        <v>104.12839099999999</v>
      </c>
      <c r="B448">
        <v>180</v>
      </c>
      <c r="C448">
        <v>0</v>
      </c>
      <c r="D448">
        <v>3.153</v>
      </c>
      <c r="E448">
        <v>81.798556000000005</v>
      </c>
      <c r="F448">
        <v>99.751328999999998</v>
      </c>
      <c r="G448">
        <v>79.997693999999996</v>
      </c>
      <c r="H448">
        <v>-17.952773000000001</v>
      </c>
      <c r="I448">
        <v>-100</v>
      </c>
      <c r="J448">
        <v>180</v>
      </c>
      <c r="K448">
        <v>100.64700000000001</v>
      </c>
      <c r="L448">
        <v>1.5011999999999999E-2</v>
      </c>
      <c r="M448">
        <f>(F448*CalPhotonTurnigy!$AE$30*CalPhotonTurnigy!$AF$36+CalPhotonTurnigy!$AE$36)/CalPhotonTurnigy!$AE$30</f>
        <v>112.80618136210947</v>
      </c>
    </row>
    <row r="449" spans="1:13" x14ac:dyDescent="0.3">
      <c r="A449">
        <v>104.14340300000001</v>
      </c>
      <c r="B449">
        <v>180</v>
      </c>
      <c r="C449">
        <v>0</v>
      </c>
      <c r="D449">
        <v>3.15</v>
      </c>
      <c r="E449">
        <v>81.794229999999999</v>
      </c>
      <c r="F449">
        <v>99.751328999999998</v>
      </c>
      <c r="G449">
        <v>79.997693999999996</v>
      </c>
      <c r="H449">
        <v>-17.957098999999999</v>
      </c>
      <c r="I449">
        <v>-100</v>
      </c>
      <c r="J449">
        <v>180</v>
      </c>
      <c r="K449">
        <v>100.64700000000001</v>
      </c>
      <c r="L449">
        <v>1.5011999999999999E-2</v>
      </c>
      <c r="M449">
        <f>(F449*CalPhotonTurnigy!$AE$30*CalPhotonTurnigy!$AF$36+CalPhotonTurnigy!$AE$36)/CalPhotonTurnigy!$AE$30</f>
        <v>112.80618136210947</v>
      </c>
    </row>
    <row r="450" spans="1:13" x14ac:dyDescent="0.3">
      <c r="A450">
        <v>104.15840300000001</v>
      </c>
      <c r="B450">
        <v>180</v>
      </c>
      <c r="C450">
        <v>0</v>
      </c>
      <c r="D450">
        <v>3.149</v>
      </c>
      <c r="E450">
        <v>81.788351000000006</v>
      </c>
      <c r="F450">
        <v>99.751328999999998</v>
      </c>
      <c r="G450">
        <v>79.997693999999996</v>
      </c>
      <c r="H450">
        <v>-17.962979000000001</v>
      </c>
      <c r="I450">
        <v>-100</v>
      </c>
      <c r="J450">
        <v>180</v>
      </c>
      <c r="K450">
        <v>100.64700000000001</v>
      </c>
      <c r="L450">
        <v>1.4999999999999999E-2</v>
      </c>
      <c r="M450">
        <f>(F450*CalPhotonTurnigy!$AE$30*CalPhotonTurnigy!$AF$36+CalPhotonTurnigy!$AE$36)/CalPhotonTurnigy!$AE$30</f>
        <v>112.80618136210947</v>
      </c>
    </row>
    <row r="451" spans="1:13" x14ac:dyDescent="0.3">
      <c r="A451">
        <v>104.1734</v>
      </c>
      <c r="B451">
        <v>180</v>
      </c>
      <c r="C451">
        <v>0</v>
      </c>
      <c r="D451">
        <v>3.149</v>
      </c>
      <c r="E451">
        <v>81.784368999999998</v>
      </c>
      <c r="F451">
        <v>99.751328999999998</v>
      </c>
      <c r="G451">
        <v>79.997693999999996</v>
      </c>
      <c r="H451">
        <v>-17.96696</v>
      </c>
      <c r="I451">
        <v>-100</v>
      </c>
      <c r="J451">
        <v>180</v>
      </c>
      <c r="K451">
        <v>100.64700000000001</v>
      </c>
      <c r="L451">
        <v>1.4997E-2</v>
      </c>
      <c r="M451">
        <f>(F451*CalPhotonTurnigy!$AE$30*CalPhotonTurnigy!$AF$36+CalPhotonTurnigy!$AE$36)/CalPhotonTurnigy!$AE$30</f>
        <v>112.80618136210947</v>
      </c>
    </row>
    <row r="452" spans="1:13" x14ac:dyDescent="0.3">
      <c r="A452">
        <v>104.188399</v>
      </c>
      <c r="B452">
        <v>180</v>
      </c>
      <c r="C452">
        <v>0</v>
      </c>
      <c r="D452">
        <v>3.1469999999999998</v>
      </c>
      <c r="E452">
        <v>81.777705999999995</v>
      </c>
      <c r="F452">
        <v>99.751328999999998</v>
      </c>
      <c r="G452">
        <v>79.997693999999996</v>
      </c>
      <c r="H452">
        <v>-17.973623</v>
      </c>
      <c r="I452">
        <v>-100</v>
      </c>
      <c r="J452">
        <v>180</v>
      </c>
      <c r="K452">
        <v>100.64700000000001</v>
      </c>
      <c r="L452">
        <v>1.4999E-2</v>
      </c>
      <c r="M452">
        <f>(F452*CalPhotonTurnigy!$AE$30*CalPhotonTurnigy!$AF$36+CalPhotonTurnigy!$AE$36)/CalPhotonTurnigy!$AE$30</f>
        <v>112.80618136210947</v>
      </c>
    </row>
    <row r="453" spans="1:13" x14ac:dyDescent="0.3">
      <c r="A453">
        <v>104.203412</v>
      </c>
      <c r="B453">
        <v>180</v>
      </c>
      <c r="C453">
        <v>0</v>
      </c>
      <c r="D453">
        <v>3.145</v>
      </c>
      <c r="E453">
        <v>81.768732999999997</v>
      </c>
      <c r="F453">
        <v>99.751328999999998</v>
      </c>
      <c r="G453">
        <v>79.997693999999996</v>
      </c>
      <c r="H453">
        <v>-17.982596000000001</v>
      </c>
      <c r="I453">
        <v>-100</v>
      </c>
      <c r="J453">
        <v>180</v>
      </c>
      <c r="K453">
        <v>100.64700000000001</v>
      </c>
      <c r="L453">
        <v>1.5013E-2</v>
      </c>
      <c r="M453">
        <f>(F453*CalPhotonTurnigy!$AE$30*CalPhotonTurnigy!$AF$36+CalPhotonTurnigy!$AE$36)/CalPhotonTurnigy!$AE$30</f>
        <v>112.80618136210947</v>
      </c>
    </row>
    <row r="454" spans="1:13" x14ac:dyDescent="0.3">
      <c r="A454">
        <v>104.21841999999999</v>
      </c>
      <c r="B454">
        <v>180</v>
      </c>
      <c r="C454">
        <v>0</v>
      </c>
      <c r="D454">
        <v>3.1459999999999999</v>
      </c>
      <c r="E454">
        <v>81.763170000000002</v>
      </c>
      <c r="F454">
        <v>99.751328999999998</v>
      </c>
      <c r="G454">
        <v>79.997693999999996</v>
      </c>
      <c r="H454">
        <v>-17.988159</v>
      </c>
      <c r="I454">
        <v>-100</v>
      </c>
      <c r="J454">
        <v>180</v>
      </c>
      <c r="K454">
        <v>100.64700000000001</v>
      </c>
      <c r="L454">
        <v>1.5008000000000001E-2</v>
      </c>
      <c r="M454">
        <f>(F454*CalPhotonTurnigy!$AE$30*CalPhotonTurnigy!$AF$36+CalPhotonTurnigy!$AE$36)/CalPhotonTurnigy!$AE$30</f>
        <v>112.80618136210947</v>
      </c>
    </row>
    <row r="455" spans="1:13" x14ac:dyDescent="0.3">
      <c r="A455">
        <v>104.23342599999999</v>
      </c>
      <c r="B455">
        <v>180</v>
      </c>
      <c r="C455">
        <v>0</v>
      </c>
      <c r="D455">
        <v>3.1429999999999998</v>
      </c>
      <c r="E455">
        <v>81.754063000000002</v>
      </c>
      <c r="F455">
        <v>99.751328999999998</v>
      </c>
      <c r="G455">
        <v>79.997693999999996</v>
      </c>
      <c r="H455">
        <v>-17.997266</v>
      </c>
      <c r="I455">
        <v>-100</v>
      </c>
      <c r="J455">
        <v>180</v>
      </c>
      <c r="K455">
        <v>100.64700000000001</v>
      </c>
      <c r="L455">
        <v>1.5006E-2</v>
      </c>
      <c r="M455">
        <f>(F455*CalPhotonTurnigy!$AE$30*CalPhotonTurnigy!$AF$36+CalPhotonTurnigy!$AE$36)/CalPhotonTurnigy!$AE$30</f>
        <v>112.80618136210947</v>
      </c>
    </row>
    <row r="456" spans="1:13" x14ac:dyDescent="0.3">
      <c r="A456">
        <v>104.248429</v>
      </c>
      <c r="B456">
        <v>180</v>
      </c>
      <c r="C456">
        <v>0</v>
      </c>
      <c r="D456">
        <v>3.1440000000000001</v>
      </c>
      <c r="E456">
        <v>81.747304999999997</v>
      </c>
      <c r="F456">
        <v>99.751328999999998</v>
      </c>
      <c r="G456">
        <v>79.997693999999996</v>
      </c>
      <c r="H456">
        <v>-18.004024999999999</v>
      </c>
      <c r="I456">
        <v>-100</v>
      </c>
      <c r="J456">
        <v>180</v>
      </c>
      <c r="K456">
        <v>100.64700000000001</v>
      </c>
      <c r="L456">
        <v>1.5003000000000001E-2</v>
      </c>
      <c r="M456">
        <f>(F456*CalPhotonTurnigy!$AE$30*CalPhotonTurnigy!$AF$36+CalPhotonTurnigy!$AE$36)/CalPhotonTurnigy!$AE$30</f>
        <v>112.80618136210947</v>
      </c>
    </row>
    <row r="457" spans="1:13" x14ac:dyDescent="0.3">
      <c r="A457">
        <v>104.26343</v>
      </c>
      <c r="B457">
        <v>180</v>
      </c>
      <c r="C457">
        <v>0</v>
      </c>
      <c r="D457">
        <v>3.1419999999999999</v>
      </c>
      <c r="E457">
        <v>81.739327000000003</v>
      </c>
      <c r="F457">
        <v>99.751328999999998</v>
      </c>
      <c r="G457">
        <v>79.997693999999996</v>
      </c>
      <c r="H457">
        <v>-18.012001999999999</v>
      </c>
      <c r="I457">
        <v>-100</v>
      </c>
      <c r="J457">
        <v>180</v>
      </c>
      <c r="K457">
        <v>100.64700000000001</v>
      </c>
      <c r="L457">
        <v>1.5001E-2</v>
      </c>
      <c r="M457">
        <f>(F457*CalPhotonTurnigy!$AE$30*CalPhotonTurnigy!$AF$36+CalPhotonTurnigy!$AE$36)/CalPhotonTurnigy!$AE$30</f>
        <v>112.80618136210947</v>
      </c>
    </row>
    <row r="458" spans="1:13" x14ac:dyDescent="0.3">
      <c r="A458">
        <v>104.27842800000001</v>
      </c>
      <c r="B458">
        <v>180</v>
      </c>
      <c r="C458">
        <v>0</v>
      </c>
      <c r="D458">
        <v>3.141</v>
      </c>
      <c r="E458">
        <v>81.731380999999999</v>
      </c>
      <c r="F458">
        <v>99.751328999999998</v>
      </c>
      <c r="G458">
        <v>79.997693999999996</v>
      </c>
      <c r="H458">
        <v>-18.019947999999999</v>
      </c>
      <c r="I458">
        <v>-100</v>
      </c>
      <c r="J458">
        <v>180</v>
      </c>
      <c r="K458">
        <v>100.64700000000001</v>
      </c>
      <c r="L458">
        <v>1.4997999999999999E-2</v>
      </c>
      <c r="M458">
        <f>(F458*CalPhotonTurnigy!$AE$30*CalPhotonTurnigy!$AF$36+CalPhotonTurnigy!$AE$36)/CalPhotonTurnigy!$AE$30</f>
        <v>112.80618136210947</v>
      </c>
    </row>
    <row r="459" spans="1:13" x14ac:dyDescent="0.3">
      <c r="A459">
        <v>104.293434</v>
      </c>
      <c r="B459">
        <v>180</v>
      </c>
      <c r="C459">
        <v>0</v>
      </c>
      <c r="D459">
        <v>3.141</v>
      </c>
      <c r="E459">
        <v>81.724542</v>
      </c>
      <c r="F459">
        <v>99.751328999999998</v>
      </c>
      <c r="G459">
        <v>79.997693999999996</v>
      </c>
      <c r="H459">
        <v>-18.026788</v>
      </c>
      <c r="I459">
        <v>-100</v>
      </c>
      <c r="J459">
        <v>180</v>
      </c>
      <c r="K459">
        <v>100.64700000000001</v>
      </c>
      <c r="L459">
        <v>1.5006E-2</v>
      </c>
      <c r="M459">
        <f>(F459*CalPhotonTurnigy!$AE$30*CalPhotonTurnigy!$AF$36+CalPhotonTurnigy!$AE$36)/CalPhotonTurnigy!$AE$30</f>
        <v>112.80618136210947</v>
      </c>
    </row>
    <row r="460" spans="1:13" x14ac:dyDescent="0.3">
      <c r="A460">
        <v>104.30843900000001</v>
      </c>
      <c r="B460">
        <v>180</v>
      </c>
      <c r="C460">
        <v>0</v>
      </c>
      <c r="D460">
        <v>3.14</v>
      </c>
      <c r="E460">
        <v>81.716493</v>
      </c>
      <c r="F460">
        <v>99.751328999999998</v>
      </c>
      <c r="G460">
        <v>79.997693999999996</v>
      </c>
      <c r="H460">
        <v>-18.034835999999999</v>
      </c>
      <c r="I460">
        <v>-100</v>
      </c>
      <c r="J460">
        <v>180</v>
      </c>
      <c r="K460">
        <v>100.64700000000001</v>
      </c>
      <c r="L460">
        <v>1.5004999999999999E-2</v>
      </c>
      <c r="M460">
        <f>(F460*CalPhotonTurnigy!$AE$30*CalPhotonTurnigy!$AF$36+CalPhotonTurnigy!$AE$36)/CalPhotonTurnigy!$AE$30</f>
        <v>112.80618136210947</v>
      </c>
    </row>
    <row r="461" spans="1:13" x14ac:dyDescent="0.3">
      <c r="A461">
        <v>104.323447</v>
      </c>
      <c r="B461">
        <v>180</v>
      </c>
      <c r="C461">
        <v>0</v>
      </c>
      <c r="D461">
        <v>3.137</v>
      </c>
      <c r="E461">
        <v>81.706322</v>
      </c>
      <c r="F461">
        <v>99.751328999999998</v>
      </c>
      <c r="G461">
        <v>79.997693999999996</v>
      </c>
      <c r="H461">
        <v>-18.045007999999999</v>
      </c>
      <c r="I461">
        <v>-100</v>
      </c>
      <c r="J461">
        <v>180</v>
      </c>
      <c r="K461">
        <v>100.64700000000001</v>
      </c>
      <c r="L461">
        <v>1.5008000000000001E-2</v>
      </c>
      <c r="M461">
        <f>(F461*CalPhotonTurnigy!$AE$30*CalPhotonTurnigy!$AF$36+CalPhotonTurnigy!$AE$36)/CalPhotonTurnigy!$AE$30</f>
        <v>112.80618136210947</v>
      </c>
    </row>
    <row r="462" spans="1:13" x14ac:dyDescent="0.3">
      <c r="A462">
        <v>104.338454</v>
      </c>
      <c r="B462">
        <v>180</v>
      </c>
      <c r="C462">
        <v>0</v>
      </c>
      <c r="D462">
        <v>3.1360000000000001</v>
      </c>
      <c r="E462">
        <v>81.695402999999999</v>
      </c>
      <c r="F462">
        <v>99.751328999999998</v>
      </c>
      <c r="G462">
        <v>79.997693999999996</v>
      </c>
      <c r="H462">
        <v>-18.055927000000001</v>
      </c>
      <c r="I462">
        <v>-100</v>
      </c>
      <c r="J462">
        <v>180</v>
      </c>
      <c r="K462">
        <v>100.64700000000001</v>
      </c>
      <c r="L462">
        <v>1.5007E-2</v>
      </c>
      <c r="M462">
        <f>(F462*CalPhotonTurnigy!$AE$30*CalPhotonTurnigy!$AF$36+CalPhotonTurnigy!$AE$36)/CalPhotonTurnigy!$AE$30</f>
        <v>112.80618136210947</v>
      </c>
    </row>
    <row r="463" spans="1:13" x14ac:dyDescent="0.3">
      <c r="A463">
        <v>104.35345</v>
      </c>
      <c r="B463">
        <v>180</v>
      </c>
      <c r="C463">
        <v>0</v>
      </c>
      <c r="D463">
        <v>3.137</v>
      </c>
      <c r="E463">
        <v>81.688169000000002</v>
      </c>
      <c r="F463">
        <v>99.751328999999998</v>
      </c>
      <c r="G463">
        <v>79.997693999999996</v>
      </c>
      <c r="H463">
        <v>-18.063161000000001</v>
      </c>
      <c r="I463">
        <v>-100</v>
      </c>
      <c r="J463">
        <v>180</v>
      </c>
      <c r="K463">
        <v>100.64700000000001</v>
      </c>
      <c r="L463">
        <v>1.4996000000000001E-2</v>
      </c>
      <c r="M463">
        <f>(F463*CalPhotonTurnigy!$AE$30*CalPhotonTurnigy!$AF$36+CalPhotonTurnigy!$AE$36)/CalPhotonTurnigy!$AE$30</f>
        <v>112.80618136210947</v>
      </c>
    </row>
    <row r="464" spans="1:13" x14ac:dyDescent="0.3">
      <c r="A464">
        <v>104.368459</v>
      </c>
      <c r="B464">
        <v>180</v>
      </c>
      <c r="C464">
        <v>0</v>
      </c>
      <c r="D464">
        <v>3.1360000000000001</v>
      </c>
      <c r="E464">
        <v>81.680859999999996</v>
      </c>
      <c r="F464">
        <v>99.751328999999998</v>
      </c>
      <c r="G464">
        <v>79.997693999999996</v>
      </c>
      <c r="H464">
        <v>-18.070468999999999</v>
      </c>
      <c r="I464">
        <v>-100</v>
      </c>
      <c r="J464">
        <v>180</v>
      </c>
      <c r="K464">
        <v>100.64700000000001</v>
      </c>
      <c r="L464">
        <v>1.5009E-2</v>
      </c>
      <c r="M464">
        <f>(F464*CalPhotonTurnigy!$AE$30*CalPhotonTurnigy!$AF$36+CalPhotonTurnigy!$AE$36)/CalPhotonTurnigy!$AE$30</f>
        <v>112.80618136210947</v>
      </c>
    </row>
    <row r="465" spans="1:13" x14ac:dyDescent="0.3">
      <c r="A465">
        <v>104.383464</v>
      </c>
      <c r="B465">
        <v>180</v>
      </c>
      <c r="C465">
        <v>0</v>
      </c>
      <c r="D465">
        <v>3.137</v>
      </c>
      <c r="E465">
        <v>81.675652999999997</v>
      </c>
      <c r="F465">
        <v>99.751328999999998</v>
      </c>
      <c r="G465">
        <v>79.997693999999996</v>
      </c>
      <c r="H465">
        <v>-18.075676000000001</v>
      </c>
      <c r="I465">
        <v>-100</v>
      </c>
      <c r="J465">
        <v>180</v>
      </c>
      <c r="K465">
        <v>100.64700000000001</v>
      </c>
      <c r="L465">
        <v>1.5004999999999999E-2</v>
      </c>
      <c r="M465">
        <f>(F465*CalPhotonTurnigy!$AE$30*CalPhotonTurnigy!$AF$36+CalPhotonTurnigy!$AE$36)/CalPhotonTurnigy!$AE$30</f>
        <v>112.80618136210947</v>
      </c>
    </row>
    <row r="466" spans="1:13" x14ac:dyDescent="0.3">
      <c r="A466">
        <v>104.398471</v>
      </c>
      <c r="B466">
        <v>180</v>
      </c>
      <c r="C466">
        <v>0</v>
      </c>
      <c r="D466">
        <v>3.1360000000000001</v>
      </c>
      <c r="E466">
        <v>81.670089000000004</v>
      </c>
      <c r="F466">
        <v>99.751328999999998</v>
      </c>
      <c r="G466">
        <v>79.997693999999996</v>
      </c>
      <c r="H466">
        <v>-18.081240999999999</v>
      </c>
      <c r="I466">
        <v>-100</v>
      </c>
      <c r="J466">
        <v>180</v>
      </c>
      <c r="K466">
        <v>100.64700000000001</v>
      </c>
      <c r="L466">
        <v>1.5007E-2</v>
      </c>
      <c r="M466">
        <f>(F466*CalPhotonTurnigy!$AE$30*CalPhotonTurnigy!$AF$36+CalPhotonTurnigy!$AE$36)/CalPhotonTurnigy!$AE$30</f>
        <v>112.80618136210947</v>
      </c>
    </row>
    <row r="467" spans="1:13" x14ac:dyDescent="0.3">
      <c r="A467">
        <v>104.413467</v>
      </c>
      <c r="B467">
        <v>180</v>
      </c>
      <c r="C467">
        <v>0</v>
      </c>
      <c r="D467">
        <v>3.133</v>
      </c>
      <c r="E467">
        <v>81.660967999999997</v>
      </c>
      <c r="F467">
        <v>99.751328999999998</v>
      </c>
      <c r="G467">
        <v>79.997693999999996</v>
      </c>
      <c r="H467">
        <v>-18.090361999999999</v>
      </c>
      <c r="I467">
        <v>-100</v>
      </c>
      <c r="J467">
        <v>180</v>
      </c>
      <c r="K467">
        <v>100.64700000000001</v>
      </c>
      <c r="L467">
        <v>1.4996000000000001E-2</v>
      </c>
      <c r="M467">
        <f>(F467*CalPhotonTurnigy!$AE$30*CalPhotonTurnigy!$AF$36+CalPhotonTurnigy!$AE$36)/CalPhotonTurnigy!$AE$30</f>
        <v>112.80618136210947</v>
      </c>
    </row>
    <row r="468" spans="1:13" x14ac:dyDescent="0.3">
      <c r="A468">
        <v>104.42846900000001</v>
      </c>
      <c r="B468">
        <v>180</v>
      </c>
      <c r="C468">
        <v>0</v>
      </c>
      <c r="D468">
        <v>3.1360000000000001</v>
      </c>
      <c r="E468">
        <v>81.656367000000003</v>
      </c>
      <c r="F468">
        <v>99.751328999999998</v>
      </c>
      <c r="G468">
        <v>79.997693999999996</v>
      </c>
      <c r="H468">
        <v>-18.094961999999999</v>
      </c>
      <c r="I468">
        <v>-100</v>
      </c>
      <c r="J468">
        <v>180</v>
      </c>
      <c r="K468">
        <v>100.64700000000001</v>
      </c>
      <c r="L468">
        <v>1.5002E-2</v>
      </c>
      <c r="M468">
        <f>(F468*CalPhotonTurnigy!$AE$30*CalPhotonTurnigy!$AF$36+CalPhotonTurnigy!$AE$36)/CalPhotonTurnigy!$AE$30</f>
        <v>112.80618136210947</v>
      </c>
    </row>
    <row r="469" spans="1:13" x14ac:dyDescent="0.3">
      <c r="A469">
        <v>104.443478</v>
      </c>
      <c r="B469">
        <v>180</v>
      </c>
      <c r="C469">
        <v>0</v>
      </c>
      <c r="D469">
        <v>3.1360000000000001</v>
      </c>
      <c r="E469">
        <v>81.653492</v>
      </c>
      <c r="F469">
        <v>99.751328999999998</v>
      </c>
      <c r="G469">
        <v>79.997693999999996</v>
      </c>
      <c r="H469">
        <v>-18.097837999999999</v>
      </c>
      <c r="I469">
        <v>-100</v>
      </c>
      <c r="J469">
        <v>180</v>
      </c>
      <c r="K469">
        <v>100.64700000000001</v>
      </c>
      <c r="L469">
        <v>1.5009E-2</v>
      </c>
      <c r="M469">
        <f>(F469*CalPhotonTurnigy!$AE$30*CalPhotonTurnigy!$AF$36+CalPhotonTurnigy!$AE$36)/CalPhotonTurnigy!$AE$30</f>
        <v>112.80618136210947</v>
      </c>
    </row>
    <row r="470" spans="1:13" x14ac:dyDescent="0.3">
      <c r="A470">
        <v>104.458477</v>
      </c>
      <c r="B470">
        <v>180</v>
      </c>
      <c r="C470">
        <v>0</v>
      </c>
      <c r="D470">
        <v>3.1360000000000001</v>
      </c>
      <c r="E470">
        <v>81.649934000000002</v>
      </c>
      <c r="F470">
        <v>99.751328999999998</v>
      </c>
      <c r="G470">
        <v>79.997693999999996</v>
      </c>
      <c r="H470">
        <v>-18.101396000000001</v>
      </c>
      <c r="I470">
        <v>-100</v>
      </c>
      <c r="J470">
        <v>180</v>
      </c>
      <c r="K470">
        <v>100.64700000000001</v>
      </c>
      <c r="L470">
        <v>1.4999E-2</v>
      </c>
      <c r="M470">
        <f>(F470*CalPhotonTurnigy!$AE$30*CalPhotonTurnigy!$AF$36+CalPhotonTurnigy!$AE$36)/CalPhotonTurnigy!$AE$30</f>
        <v>112.80618136210947</v>
      </c>
    </row>
    <row r="471" spans="1:13" x14ac:dyDescent="0.3">
      <c r="A471">
        <v>104.47347600000001</v>
      </c>
      <c r="B471">
        <v>180</v>
      </c>
      <c r="C471">
        <v>0</v>
      </c>
      <c r="D471">
        <v>3.1360000000000001</v>
      </c>
      <c r="E471">
        <v>81.647954999999996</v>
      </c>
      <c r="F471">
        <v>99.751328999999998</v>
      </c>
      <c r="G471">
        <v>79.997693999999996</v>
      </c>
      <c r="H471">
        <v>-18.103373999999999</v>
      </c>
      <c r="I471">
        <v>-100</v>
      </c>
      <c r="J471">
        <v>180</v>
      </c>
      <c r="K471">
        <v>100.64700000000001</v>
      </c>
      <c r="L471">
        <v>1.4999E-2</v>
      </c>
      <c r="M471">
        <f>(F471*CalPhotonTurnigy!$AE$30*CalPhotonTurnigy!$AF$36+CalPhotonTurnigy!$AE$36)/CalPhotonTurnigy!$AE$30</f>
        <v>112.80618136210947</v>
      </c>
    </row>
    <row r="472" spans="1:13" x14ac:dyDescent="0.3">
      <c r="A472">
        <v>104.48848599999999</v>
      </c>
      <c r="B472">
        <v>180</v>
      </c>
      <c r="C472">
        <v>0</v>
      </c>
      <c r="D472">
        <v>3.1339999999999999</v>
      </c>
      <c r="E472">
        <v>81.643001999999996</v>
      </c>
      <c r="F472">
        <v>99.751328999999998</v>
      </c>
      <c r="G472">
        <v>79.997693999999996</v>
      </c>
      <c r="H472">
        <v>-18.108328</v>
      </c>
      <c r="I472">
        <v>-100</v>
      </c>
      <c r="J472">
        <v>180</v>
      </c>
      <c r="K472">
        <v>100.64700000000001</v>
      </c>
      <c r="L472">
        <v>1.5010000000000001E-2</v>
      </c>
      <c r="M472">
        <f>(F472*CalPhotonTurnigy!$AE$30*CalPhotonTurnigy!$AF$36+CalPhotonTurnigy!$AE$36)/CalPhotonTurnigy!$AE$30</f>
        <v>112.80618136210947</v>
      </c>
    </row>
    <row r="473" spans="1:13" x14ac:dyDescent="0.3">
      <c r="A473">
        <v>104.503497</v>
      </c>
      <c r="B473">
        <v>180</v>
      </c>
      <c r="C473">
        <v>0</v>
      </c>
      <c r="D473">
        <v>3.1360000000000001</v>
      </c>
      <c r="E473">
        <v>81.640906000000001</v>
      </c>
      <c r="F473">
        <v>99.751328999999998</v>
      </c>
      <c r="G473">
        <v>79.997693999999996</v>
      </c>
      <c r="H473">
        <v>-18.110423000000001</v>
      </c>
      <c r="I473">
        <v>-100</v>
      </c>
      <c r="J473">
        <v>180</v>
      </c>
      <c r="K473">
        <v>100.64700000000001</v>
      </c>
      <c r="L473">
        <v>1.5011E-2</v>
      </c>
      <c r="M473">
        <f>(F473*CalPhotonTurnigy!$AE$30*CalPhotonTurnigy!$AF$36+CalPhotonTurnigy!$AE$36)/CalPhotonTurnigy!$AE$30</f>
        <v>112.80618136210947</v>
      </c>
    </row>
    <row r="474" spans="1:13" x14ac:dyDescent="0.3">
      <c r="A474">
        <v>104.518503</v>
      </c>
      <c r="B474">
        <v>180</v>
      </c>
      <c r="C474">
        <v>0</v>
      </c>
      <c r="D474">
        <v>3.1349999999999998</v>
      </c>
      <c r="E474">
        <v>81.638019</v>
      </c>
      <c r="F474">
        <v>99.751328999999998</v>
      </c>
      <c r="G474">
        <v>79.997693999999996</v>
      </c>
      <c r="H474">
        <v>-18.113309999999998</v>
      </c>
      <c r="I474">
        <v>-100</v>
      </c>
      <c r="J474">
        <v>180</v>
      </c>
      <c r="K474">
        <v>100.64700000000001</v>
      </c>
      <c r="L474">
        <v>1.5006E-2</v>
      </c>
      <c r="M474">
        <f>(F474*CalPhotonTurnigy!$AE$30*CalPhotonTurnigy!$AF$36+CalPhotonTurnigy!$AE$36)/CalPhotonTurnigy!$AE$30</f>
        <v>112.80618136210947</v>
      </c>
    </row>
    <row r="475" spans="1:13" x14ac:dyDescent="0.3">
      <c r="A475">
        <v>104.53350500000001</v>
      </c>
      <c r="B475">
        <v>180</v>
      </c>
      <c r="C475">
        <v>0</v>
      </c>
      <c r="D475">
        <v>3.1360000000000001</v>
      </c>
      <c r="E475">
        <v>81.636618999999996</v>
      </c>
      <c r="F475">
        <v>99.751328999999998</v>
      </c>
      <c r="G475">
        <v>79.997693999999996</v>
      </c>
      <c r="H475">
        <v>-18.114709999999999</v>
      </c>
      <c r="I475">
        <v>-100</v>
      </c>
      <c r="J475">
        <v>180</v>
      </c>
      <c r="K475">
        <v>100.64700000000001</v>
      </c>
      <c r="L475">
        <v>1.5002E-2</v>
      </c>
      <c r="M475">
        <f>(F475*CalPhotonTurnigy!$AE$30*CalPhotonTurnigy!$AF$36+CalPhotonTurnigy!$AE$36)/CalPhotonTurnigy!$AE$30</f>
        <v>112.80618136210947</v>
      </c>
    </row>
    <row r="476" spans="1:13" x14ac:dyDescent="0.3">
      <c r="A476">
        <v>104.548513</v>
      </c>
      <c r="B476">
        <v>180</v>
      </c>
      <c r="C476">
        <v>0</v>
      </c>
      <c r="D476">
        <v>3.1360000000000001</v>
      </c>
      <c r="E476">
        <v>81.635413999999997</v>
      </c>
      <c r="F476">
        <v>99.751328999999998</v>
      </c>
      <c r="G476">
        <v>79.997693999999996</v>
      </c>
      <c r="H476">
        <v>-18.115915000000001</v>
      </c>
      <c r="I476">
        <v>-100</v>
      </c>
      <c r="J476">
        <v>180</v>
      </c>
      <c r="K476">
        <v>100.64700000000001</v>
      </c>
      <c r="L476">
        <v>1.5008000000000001E-2</v>
      </c>
      <c r="M476">
        <f>(F476*CalPhotonTurnigy!$AE$30*CalPhotonTurnigy!$AF$36+CalPhotonTurnigy!$AE$36)/CalPhotonTurnigy!$AE$30</f>
        <v>112.80618136210947</v>
      </c>
    </row>
    <row r="477" spans="1:13" x14ac:dyDescent="0.3">
      <c r="A477">
        <v>104.56351600000001</v>
      </c>
      <c r="B477">
        <v>180</v>
      </c>
      <c r="C477">
        <v>0</v>
      </c>
      <c r="D477">
        <v>3.1349999999999998</v>
      </c>
      <c r="E477">
        <v>81.633292999999995</v>
      </c>
      <c r="F477">
        <v>99.751328999999998</v>
      </c>
      <c r="G477">
        <v>79.997693999999996</v>
      </c>
      <c r="H477">
        <v>-18.118036</v>
      </c>
      <c r="I477">
        <v>-100</v>
      </c>
      <c r="J477">
        <v>180</v>
      </c>
      <c r="K477">
        <v>100.64700000000001</v>
      </c>
      <c r="L477">
        <v>1.5003000000000001E-2</v>
      </c>
      <c r="M477">
        <f>(F477*CalPhotonTurnigy!$AE$30*CalPhotonTurnigy!$AF$36+CalPhotonTurnigy!$AE$36)/CalPhotonTurnigy!$AE$30</f>
        <v>112.80618136210947</v>
      </c>
    </row>
    <row r="478" spans="1:13" x14ac:dyDescent="0.3">
      <c r="A478">
        <v>104.578512</v>
      </c>
      <c r="B478">
        <v>180</v>
      </c>
      <c r="C478">
        <v>0</v>
      </c>
      <c r="D478">
        <v>3.1339999999999999</v>
      </c>
      <c r="E478">
        <v>81.630384000000006</v>
      </c>
      <c r="F478">
        <v>99.751328999999998</v>
      </c>
      <c r="G478">
        <v>79.997693999999996</v>
      </c>
      <c r="H478">
        <v>-18.120946</v>
      </c>
      <c r="I478">
        <v>-100</v>
      </c>
      <c r="J478">
        <v>180</v>
      </c>
      <c r="K478">
        <v>100.64700000000001</v>
      </c>
      <c r="L478">
        <v>1.4996000000000001E-2</v>
      </c>
      <c r="M478">
        <f>(F478*CalPhotonTurnigy!$AE$30*CalPhotonTurnigy!$AF$36+CalPhotonTurnigy!$AE$36)/CalPhotonTurnigy!$AE$30</f>
        <v>112.80618136210947</v>
      </c>
    </row>
    <row r="479" spans="1:13" x14ac:dyDescent="0.3">
      <c r="A479">
        <v>104.593521</v>
      </c>
      <c r="B479">
        <v>180</v>
      </c>
      <c r="C479">
        <v>0</v>
      </c>
      <c r="D479">
        <v>3.1349999999999998</v>
      </c>
      <c r="E479">
        <v>81.628963999999996</v>
      </c>
      <c r="F479">
        <v>99.751328999999998</v>
      </c>
      <c r="G479">
        <v>79.997693999999996</v>
      </c>
      <c r="H479">
        <v>-18.122364999999999</v>
      </c>
      <c r="I479">
        <v>-100</v>
      </c>
      <c r="J479">
        <v>180</v>
      </c>
      <c r="K479">
        <v>100.64700000000001</v>
      </c>
      <c r="L479">
        <v>1.5009E-2</v>
      </c>
      <c r="M479">
        <f>(F479*CalPhotonTurnigy!$AE$30*CalPhotonTurnigy!$AF$36+CalPhotonTurnigy!$AE$36)/CalPhotonTurnigy!$AE$30</f>
        <v>112.80618136210947</v>
      </c>
    </row>
    <row r="480" spans="1:13" x14ac:dyDescent="0.3">
      <c r="A480">
        <v>104.608519</v>
      </c>
      <c r="B480">
        <v>180</v>
      </c>
      <c r="C480">
        <v>0</v>
      </c>
      <c r="D480">
        <v>3.133</v>
      </c>
      <c r="E480">
        <v>81.625574</v>
      </c>
      <c r="F480">
        <v>99.751328999999998</v>
      </c>
      <c r="G480">
        <v>79.997693999999996</v>
      </c>
      <c r="H480">
        <v>-18.125755000000002</v>
      </c>
      <c r="I480">
        <v>-100</v>
      </c>
      <c r="J480">
        <v>180</v>
      </c>
      <c r="K480">
        <v>100.64700000000001</v>
      </c>
      <c r="L480">
        <v>1.4997999999999999E-2</v>
      </c>
      <c r="M480">
        <f>(F480*CalPhotonTurnigy!$AE$30*CalPhotonTurnigy!$AF$36+CalPhotonTurnigy!$AE$36)/CalPhotonTurnigy!$AE$30</f>
        <v>112.80618136210947</v>
      </c>
    </row>
    <row r="481" spans="1:13" x14ac:dyDescent="0.3">
      <c r="A481">
        <v>104.623515</v>
      </c>
      <c r="B481">
        <v>180</v>
      </c>
      <c r="C481">
        <v>0</v>
      </c>
      <c r="D481">
        <v>3.1320000000000001</v>
      </c>
      <c r="E481">
        <v>81.621572</v>
      </c>
      <c r="F481">
        <v>99.751328999999998</v>
      </c>
      <c r="G481">
        <v>79.997693999999996</v>
      </c>
      <c r="H481">
        <v>-18.129757000000001</v>
      </c>
      <c r="I481">
        <v>-100</v>
      </c>
      <c r="J481">
        <v>180</v>
      </c>
      <c r="K481">
        <v>100.64700000000001</v>
      </c>
      <c r="L481">
        <v>1.4996000000000001E-2</v>
      </c>
      <c r="M481">
        <f>(F481*CalPhotonTurnigy!$AE$30*CalPhotonTurnigy!$AF$36+CalPhotonTurnigy!$AE$36)/CalPhotonTurnigy!$AE$30</f>
        <v>112.80618136210947</v>
      </c>
    </row>
    <row r="482" spans="1:13" x14ac:dyDescent="0.3">
      <c r="A482">
        <v>104.638514</v>
      </c>
      <c r="B482">
        <v>180</v>
      </c>
      <c r="C482">
        <v>0</v>
      </c>
      <c r="D482">
        <v>3.13</v>
      </c>
      <c r="E482">
        <v>81.614874</v>
      </c>
      <c r="F482">
        <v>99.751328999999998</v>
      </c>
      <c r="G482">
        <v>79.997693999999996</v>
      </c>
      <c r="H482">
        <v>-18.136455000000002</v>
      </c>
      <c r="I482">
        <v>-100</v>
      </c>
      <c r="J482">
        <v>180</v>
      </c>
      <c r="K482">
        <v>100.64700000000001</v>
      </c>
      <c r="L482">
        <v>1.4999E-2</v>
      </c>
      <c r="M482">
        <f>(F482*CalPhotonTurnigy!$AE$30*CalPhotonTurnigy!$AF$36+CalPhotonTurnigy!$AE$36)/CalPhotonTurnigy!$AE$30</f>
        <v>112.80618136210947</v>
      </c>
    </row>
    <row r="483" spans="1:13" x14ac:dyDescent="0.3">
      <c r="A483">
        <v>104.653516</v>
      </c>
      <c r="B483">
        <v>180</v>
      </c>
      <c r="C483">
        <v>0</v>
      </c>
      <c r="D483">
        <v>3.1320000000000001</v>
      </c>
      <c r="E483">
        <v>81.611278999999996</v>
      </c>
      <c r="F483">
        <v>99.751328999999998</v>
      </c>
      <c r="G483">
        <v>79.997693999999996</v>
      </c>
      <c r="H483">
        <v>-18.140049999999999</v>
      </c>
      <c r="I483">
        <v>-100</v>
      </c>
      <c r="J483">
        <v>180</v>
      </c>
      <c r="K483">
        <v>100.64700000000001</v>
      </c>
      <c r="L483">
        <v>1.5002E-2</v>
      </c>
      <c r="M483">
        <f>(F483*CalPhotonTurnigy!$AE$30*CalPhotonTurnigy!$AF$36+CalPhotonTurnigy!$AE$36)/CalPhotonTurnigy!$AE$30</f>
        <v>112.80618136210947</v>
      </c>
    </row>
    <row r="484" spans="1:13" x14ac:dyDescent="0.3">
      <c r="A484">
        <v>104.66852299999999</v>
      </c>
      <c r="B484">
        <v>180</v>
      </c>
      <c r="C484">
        <v>0</v>
      </c>
      <c r="D484">
        <v>3.129</v>
      </c>
      <c r="E484">
        <v>81.604929999999996</v>
      </c>
      <c r="F484">
        <v>99.751328999999998</v>
      </c>
      <c r="G484">
        <v>79.997693999999996</v>
      </c>
      <c r="H484">
        <v>-18.146398999999999</v>
      </c>
      <c r="I484">
        <v>-100</v>
      </c>
      <c r="J484">
        <v>180</v>
      </c>
      <c r="K484">
        <v>100.64700000000001</v>
      </c>
      <c r="L484">
        <v>1.5007E-2</v>
      </c>
      <c r="M484">
        <f>(F484*CalPhotonTurnigy!$AE$30*CalPhotonTurnigy!$AF$36+CalPhotonTurnigy!$AE$36)/CalPhotonTurnigy!$AE$30</f>
        <v>112.80618136210947</v>
      </c>
    </row>
    <row r="485" spans="1:13" x14ac:dyDescent="0.3">
      <c r="A485">
        <v>104.68352299999999</v>
      </c>
      <c r="B485">
        <v>180</v>
      </c>
      <c r="C485">
        <v>0</v>
      </c>
      <c r="D485">
        <v>3.13</v>
      </c>
      <c r="E485">
        <v>81.600551999999993</v>
      </c>
      <c r="F485">
        <v>99.751328999999998</v>
      </c>
      <c r="G485">
        <v>79.997693999999996</v>
      </c>
      <c r="H485">
        <v>-18.150777999999999</v>
      </c>
      <c r="I485">
        <v>-100</v>
      </c>
      <c r="J485">
        <v>180</v>
      </c>
      <c r="K485">
        <v>100.64700000000001</v>
      </c>
      <c r="L485">
        <v>1.4999999999999999E-2</v>
      </c>
      <c r="M485">
        <f>(F485*CalPhotonTurnigy!$AE$30*CalPhotonTurnigy!$AF$36+CalPhotonTurnigy!$AE$36)/CalPhotonTurnigy!$AE$30</f>
        <v>112.80618136210947</v>
      </c>
    </row>
    <row r="486" spans="1:13" x14ac:dyDescent="0.3">
      <c r="A486">
        <v>104.69852299999999</v>
      </c>
      <c r="B486">
        <v>180</v>
      </c>
      <c r="C486">
        <v>0</v>
      </c>
      <c r="D486">
        <v>3.133</v>
      </c>
      <c r="E486">
        <v>81.601124999999996</v>
      </c>
      <c r="F486">
        <v>99.751328999999998</v>
      </c>
      <c r="G486">
        <v>79.997693999999996</v>
      </c>
      <c r="H486">
        <v>-18.150203999999999</v>
      </c>
      <c r="I486">
        <v>-100</v>
      </c>
      <c r="J486">
        <v>180</v>
      </c>
      <c r="K486">
        <v>100.64700000000001</v>
      </c>
      <c r="L486">
        <v>1.4999999999999999E-2</v>
      </c>
      <c r="M486">
        <f>(F486*CalPhotonTurnigy!$AE$30*CalPhotonTurnigy!$AF$36+CalPhotonTurnigy!$AE$36)/CalPhotonTurnigy!$AE$30</f>
        <v>112.80618136210947</v>
      </c>
    </row>
    <row r="487" spans="1:13" x14ac:dyDescent="0.3">
      <c r="A487">
        <v>104.71352</v>
      </c>
      <c r="B487">
        <v>180</v>
      </c>
      <c r="C487">
        <v>0</v>
      </c>
      <c r="D487">
        <v>3.1309999999999998</v>
      </c>
      <c r="E487">
        <v>81.598361999999995</v>
      </c>
      <c r="F487">
        <v>99.751328999999998</v>
      </c>
      <c r="G487">
        <v>79.997693999999996</v>
      </c>
      <c r="H487">
        <v>-18.152967</v>
      </c>
      <c r="I487">
        <v>-100</v>
      </c>
      <c r="J487">
        <v>180</v>
      </c>
      <c r="K487">
        <v>100.64700000000001</v>
      </c>
      <c r="L487">
        <v>1.4997E-2</v>
      </c>
      <c r="M487">
        <f>(F487*CalPhotonTurnigy!$AE$30*CalPhotonTurnigy!$AF$36+CalPhotonTurnigy!$AE$36)/CalPhotonTurnigy!$AE$30</f>
        <v>112.80618136210947</v>
      </c>
    </row>
    <row r="488" spans="1:13" x14ac:dyDescent="0.3">
      <c r="A488">
        <v>104.728516</v>
      </c>
      <c r="B488">
        <v>180</v>
      </c>
      <c r="C488">
        <v>0</v>
      </c>
      <c r="D488">
        <v>3.1309999999999998</v>
      </c>
      <c r="E488">
        <v>81.595984999999999</v>
      </c>
      <c r="F488">
        <v>99.751328999999998</v>
      </c>
      <c r="G488">
        <v>79.997693999999996</v>
      </c>
      <c r="H488">
        <v>-18.155345000000001</v>
      </c>
      <c r="I488">
        <v>-100</v>
      </c>
      <c r="J488">
        <v>180</v>
      </c>
      <c r="K488">
        <v>100.64700000000001</v>
      </c>
      <c r="L488">
        <v>1.4996000000000001E-2</v>
      </c>
      <c r="M488">
        <f>(F488*CalPhotonTurnigy!$AE$30*CalPhotonTurnigy!$AF$36+CalPhotonTurnigy!$AE$36)/CalPhotonTurnigy!$AE$30</f>
        <v>112.80618136210947</v>
      </c>
    </row>
    <row r="489" spans="1:13" x14ac:dyDescent="0.3">
      <c r="A489">
        <v>104.743523</v>
      </c>
      <c r="B489">
        <v>180</v>
      </c>
      <c r="C489">
        <v>0</v>
      </c>
      <c r="D489">
        <v>3.1309999999999998</v>
      </c>
      <c r="E489">
        <v>81.593939000000006</v>
      </c>
      <c r="F489">
        <v>99.751328999999998</v>
      </c>
      <c r="G489">
        <v>79.997693999999996</v>
      </c>
      <c r="H489">
        <v>-18.157389999999999</v>
      </c>
      <c r="I489">
        <v>-100</v>
      </c>
      <c r="J489">
        <v>180</v>
      </c>
      <c r="K489">
        <v>100.64700000000001</v>
      </c>
      <c r="L489">
        <v>1.5007E-2</v>
      </c>
      <c r="M489">
        <f>(F489*CalPhotonTurnigy!$AE$30*CalPhotonTurnigy!$AF$36+CalPhotonTurnigy!$AE$36)/CalPhotonTurnigy!$AE$30</f>
        <v>112.80618136210947</v>
      </c>
    </row>
    <row r="490" spans="1:13" x14ac:dyDescent="0.3">
      <c r="A490">
        <v>104.75852999999999</v>
      </c>
      <c r="B490">
        <v>180</v>
      </c>
      <c r="C490">
        <v>0</v>
      </c>
      <c r="D490">
        <v>3.129</v>
      </c>
      <c r="E490">
        <v>81.590007</v>
      </c>
      <c r="F490">
        <v>99.751328999999998</v>
      </c>
      <c r="G490">
        <v>79.997693999999996</v>
      </c>
      <c r="H490">
        <v>-18.161321999999998</v>
      </c>
      <c r="I490">
        <v>-100</v>
      </c>
      <c r="J490">
        <v>180</v>
      </c>
      <c r="K490">
        <v>100.64700000000001</v>
      </c>
      <c r="L490">
        <v>1.5007E-2</v>
      </c>
      <c r="M490">
        <f>(F490*CalPhotonTurnigy!$AE$30*CalPhotonTurnigy!$AF$36+CalPhotonTurnigy!$AE$36)/CalPhotonTurnigy!$AE$30</f>
        <v>112.80618136210947</v>
      </c>
    </row>
    <row r="491" spans="1:13" x14ac:dyDescent="0.3">
      <c r="A491">
        <v>104.77353100000001</v>
      </c>
      <c r="B491">
        <v>180</v>
      </c>
      <c r="C491">
        <v>0</v>
      </c>
      <c r="D491">
        <v>3.1309999999999998</v>
      </c>
      <c r="E491">
        <v>81.588795000000005</v>
      </c>
      <c r="F491">
        <v>99.751328999999998</v>
      </c>
      <c r="G491">
        <v>79.997693999999996</v>
      </c>
      <c r="H491">
        <v>-18.162534000000001</v>
      </c>
      <c r="I491">
        <v>-100</v>
      </c>
      <c r="J491">
        <v>180</v>
      </c>
      <c r="K491">
        <v>100.64700000000001</v>
      </c>
      <c r="L491">
        <v>1.5001E-2</v>
      </c>
      <c r="M491">
        <f>(F491*CalPhotonTurnigy!$AE$30*CalPhotonTurnigy!$AF$36+CalPhotonTurnigy!$AE$36)/CalPhotonTurnigy!$AE$30</f>
        <v>112.80618136210947</v>
      </c>
    </row>
    <row r="492" spans="1:13" x14ac:dyDescent="0.3">
      <c r="A492">
        <v>104.788541</v>
      </c>
      <c r="B492">
        <v>180</v>
      </c>
      <c r="C492">
        <v>0</v>
      </c>
      <c r="D492">
        <v>3.13</v>
      </c>
      <c r="E492">
        <v>81.586665999999994</v>
      </c>
      <c r="F492">
        <v>99.751328999999998</v>
      </c>
      <c r="G492">
        <v>79.997693999999996</v>
      </c>
      <c r="H492">
        <v>-18.164663000000001</v>
      </c>
      <c r="I492">
        <v>-100</v>
      </c>
      <c r="J492">
        <v>180</v>
      </c>
      <c r="K492">
        <v>100.64700000000001</v>
      </c>
      <c r="L492">
        <v>1.5010000000000001E-2</v>
      </c>
      <c r="M492">
        <f>(F492*CalPhotonTurnigy!$AE$30*CalPhotonTurnigy!$AF$36+CalPhotonTurnigy!$AE$36)/CalPhotonTurnigy!$AE$30</f>
        <v>112.80618136210947</v>
      </c>
    </row>
    <row r="493" spans="1:13" x14ac:dyDescent="0.3">
      <c r="A493">
        <v>104.80354</v>
      </c>
      <c r="B493">
        <v>180</v>
      </c>
      <c r="C493">
        <v>0</v>
      </c>
      <c r="D493">
        <v>3.129</v>
      </c>
      <c r="E493">
        <v>81.583748999999997</v>
      </c>
      <c r="F493">
        <v>99.751328999999998</v>
      </c>
      <c r="G493">
        <v>79.997693999999996</v>
      </c>
      <c r="H493">
        <v>-18.167580999999998</v>
      </c>
      <c r="I493">
        <v>-100</v>
      </c>
      <c r="J493">
        <v>180</v>
      </c>
      <c r="K493">
        <v>100.64700000000001</v>
      </c>
      <c r="L493">
        <v>1.4999E-2</v>
      </c>
      <c r="M493">
        <f>(F493*CalPhotonTurnigy!$AE$30*CalPhotonTurnigy!$AF$36+CalPhotonTurnigy!$AE$36)/CalPhotonTurnigy!$AE$30</f>
        <v>112.80618136210947</v>
      </c>
    </row>
    <row r="494" spans="1:13" x14ac:dyDescent="0.3">
      <c r="A494">
        <v>104.818546</v>
      </c>
      <c r="B494">
        <v>180</v>
      </c>
      <c r="C494">
        <v>0</v>
      </c>
      <c r="D494">
        <v>3.1309999999999998</v>
      </c>
      <c r="E494">
        <v>81.583410000000001</v>
      </c>
      <c r="F494">
        <v>99.751328999999998</v>
      </c>
      <c r="G494">
        <v>79.997693999999996</v>
      </c>
      <c r="H494">
        <v>-18.167919999999999</v>
      </c>
      <c r="I494">
        <v>-100</v>
      </c>
      <c r="J494">
        <v>180</v>
      </c>
      <c r="K494">
        <v>100.64700000000001</v>
      </c>
      <c r="L494">
        <v>1.5006E-2</v>
      </c>
      <c r="M494">
        <f>(F494*CalPhotonTurnigy!$AE$30*CalPhotonTurnigy!$AF$36+CalPhotonTurnigy!$AE$36)/CalPhotonTurnigy!$AE$30</f>
        <v>112.80618136210947</v>
      </c>
    </row>
    <row r="495" spans="1:13" x14ac:dyDescent="0.3">
      <c r="A495">
        <v>104.833551</v>
      </c>
      <c r="B495">
        <v>180</v>
      </c>
      <c r="C495">
        <v>0</v>
      </c>
      <c r="D495">
        <v>3.1280000000000001</v>
      </c>
      <c r="E495">
        <v>81.578773999999996</v>
      </c>
      <c r="F495">
        <v>99.751328999999998</v>
      </c>
      <c r="G495">
        <v>79.997693999999996</v>
      </c>
      <c r="H495">
        <v>-18.172554999999999</v>
      </c>
      <c r="I495">
        <v>-100</v>
      </c>
      <c r="J495">
        <v>180</v>
      </c>
      <c r="K495">
        <v>100.64700000000001</v>
      </c>
      <c r="L495">
        <v>1.5004999999999999E-2</v>
      </c>
      <c r="M495">
        <f>(F495*CalPhotonTurnigy!$AE$30*CalPhotonTurnigy!$AF$36+CalPhotonTurnigy!$AE$36)/CalPhotonTurnigy!$AE$30</f>
        <v>112.80618136210947</v>
      </c>
    </row>
    <row r="496" spans="1:13" x14ac:dyDescent="0.3">
      <c r="A496">
        <v>104.848552</v>
      </c>
      <c r="B496">
        <v>180</v>
      </c>
      <c r="C496">
        <v>0</v>
      </c>
      <c r="D496">
        <v>3.129</v>
      </c>
      <c r="E496">
        <v>81.576956999999993</v>
      </c>
      <c r="F496">
        <v>99.751328999999998</v>
      </c>
      <c r="G496">
        <v>79.997693999999996</v>
      </c>
      <c r="H496">
        <v>-18.174372000000002</v>
      </c>
      <c r="I496">
        <v>-100</v>
      </c>
      <c r="J496">
        <v>180</v>
      </c>
      <c r="K496">
        <v>100.64700000000001</v>
      </c>
      <c r="L496">
        <v>1.5001E-2</v>
      </c>
      <c r="M496">
        <f>(F496*CalPhotonTurnigy!$AE$30*CalPhotonTurnigy!$AF$36+CalPhotonTurnigy!$AE$36)/CalPhotonTurnigy!$AE$30</f>
        <v>112.80618136210947</v>
      </c>
    </row>
    <row r="497" spans="1:13" x14ac:dyDescent="0.3">
      <c r="A497">
        <v>104.863564</v>
      </c>
      <c r="B497">
        <v>180</v>
      </c>
      <c r="C497">
        <v>0</v>
      </c>
      <c r="D497">
        <v>3.129</v>
      </c>
      <c r="E497">
        <v>81.575393000000005</v>
      </c>
      <c r="F497">
        <v>99.751328999999998</v>
      </c>
      <c r="G497">
        <v>79.997693999999996</v>
      </c>
      <c r="H497">
        <v>-18.175936</v>
      </c>
      <c r="I497">
        <v>-100</v>
      </c>
      <c r="J497">
        <v>180</v>
      </c>
      <c r="K497">
        <v>100.64700000000001</v>
      </c>
      <c r="L497">
        <v>1.5011999999999999E-2</v>
      </c>
      <c r="M497">
        <f>(F497*CalPhotonTurnigy!$AE$30*CalPhotonTurnigy!$AF$36+CalPhotonTurnigy!$AE$36)/CalPhotonTurnigy!$AE$30</f>
        <v>112.80618136210947</v>
      </c>
    </row>
    <row r="498" spans="1:13" x14ac:dyDescent="0.3">
      <c r="A498">
        <v>104.87857700000001</v>
      </c>
      <c r="B498">
        <v>180</v>
      </c>
      <c r="C498">
        <v>0</v>
      </c>
      <c r="D498">
        <v>3.129</v>
      </c>
      <c r="E498">
        <v>81.574048000000005</v>
      </c>
      <c r="F498">
        <v>99.751328999999998</v>
      </c>
      <c r="G498">
        <v>79.997693999999996</v>
      </c>
      <c r="H498">
        <v>-18.177282000000002</v>
      </c>
      <c r="I498">
        <v>-100</v>
      </c>
      <c r="J498">
        <v>180</v>
      </c>
      <c r="K498">
        <v>100.64700000000001</v>
      </c>
      <c r="L498">
        <v>1.5013E-2</v>
      </c>
      <c r="M498">
        <f>(F498*CalPhotonTurnigy!$AE$30*CalPhotonTurnigy!$AF$36+CalPhotonTurnigy!$AE$36)/CalPhotonTurnigy!$AE$30</f>
        <v>112.80618136210947</v>
      </c>
    </row>
    <row r="499" spans="1:13" x14ac:dyDescent="0.3">
      <c r="A499">
        <v>104.893573</v>
      </c>
      <c r="B499">
        <v>180</v>
      </c>
      <c r="C499">
        <v>0</v>
      </c>
      <c r="D499">
        <v>3.13</v>
      </c>
      <c r="E499">
        <v>81.573976000000002</v>
      </c>
      <c r="F499">
        <v>99.751328999999998</v>
      </c>
      <c r="G499">
        <v>79.997693999999996</v>
      </c>
      <c r="H499">
        <v>-18.177353</v>
      </c>
      <c r="I499">
        <v>-100</v>
      </c>
      <c r="J499">
        <v>180</v>
      </c>
      <c r="K499">
        <v>100.64700000000001</v>
      </c>
      <c r="L499">
        <v>1.4996000000000001E-2</v>
      </c>
      <c r="M499">
        <f>(F499*CalPhotonTurnigy!$AE$30*CalPhotonTurnigy!$AF$36+CalPhotonTurnigy!$AE$36)/CalPhotonTurnigy!$AE$30</f>
        <v>112.80618136210947</v>
      </c>
    </row>
    <row r="500" spans="1:13" x14ac:dyDescent="0.3">
      <c r="A500">
        <v>104.908575</v>
      </c>
      <c r="B500">
        <v>180</v>
      </c>
      <c r="C500">
        <v>0</v>
      </c>
      <c r="D500">
        <v>3.1280000000000001</v>
      </c>
      <c r="E500">
        <v>81.571742</v>
      </c>
      <c r="F500">
        <v>99.751328999999998</v>
      </c>
      <c r="G500">
        <v>79.997693999999996</v>
      </c>
      <c r="H500">
        <v>-18.179587000000001</v>
      </c>
      <c r="I500">
        <v>-100</v>
      </c>
      <c r="J500">
        <v>180</v>
      </c>
      <c r="K500">
        <v>100.64700000000001</v>
      </c>
      <c r="L500">
        <v>1.5002E-2</v>
      </c>
      <c r="M500">
        <f>(F500*CalPhotonTurnigy!$AE$30*CalPhotonTurnigy!$AF$36+CalPhotonTurnigy!$AE$36)/CalPhotonTurnigy!$AE$30</f>
        <v>112.80618136210947</v>
      </c>
    </row>
    <row r="501" spans="1:13" x14ac:dyDescent="0.3">
      <c r="A501">
        <v>104.92357800000001</v>
      </c>
      <c r="B501">
        <v>180</v>
      </c>
      <c r="C501">
        <v>0</v>
      </c>
      <c r="D501">
        <v>3.1280000000000001</v>
      </c>
      <c r="E501">
        <v>81.568732999999995</v>
      </c>
      <c r="F501">
        <v>99.751328999999998</v>
      </c>
      <c r="G501">
        <v>79.997693999999996</v>
      </c>
      <c r="H501">
        <v>-18.182596</v>
      </c>
      <c r="I501">
        <v>-100</v>
      </c>
      <c r="J501">
        <v>180</v>
      </c>
      <c r="K501">
        <v>100.64700000000001</v>
      </c>
      <c r="L501">
        <v>1.5003000000000001E-2</v>
      </c>
      <c r="M501">
        <f>(F501*CalPhotonTurnigy!$AE$30*CalPhotonTurnigy!$AF$36+CalPhotonTurnigy!$AE$36)/CalPhotonTurnigy!$AE$30</f>
        <v>112.80618136210947</v>
      </c>
    </row>
    <row r="502" spans="1:13" x14ac:dyDescent="0.3">
      <c r="A502">
        <v>104.93858400000001</v>
      </c>
      <c r="B502">
        <v>180</v>
      </c>
      <c r="C502">
        <v>0</v>
      </c>
      <c r="D502">
        <v>3.1280000000000001</v>
      </c>
      <c r="E502">
        <v>81.567229999999995</v>
      </c>
      <c r="F502">
        <v>99.751328999999998</v>
      </c>
      <c r="G502">
        <v>79.997693999999996</v>
      </c>
      <c r="H502">
        <v>-18.184099</v>
      </c>
      <c r="I502">
        <v>-100</v>
      </c>
      <c r="J502">
        <v>180</v>
      </c>
      <c r="K502">
        <v>100.64700000000001</v>
      </c>
      <c r="L502">
        <v>1.5006E-2</v>
      </c>
      <c r="M502">
        <f>(F502*CalPhotonTurnigy!$AE$30*CalPhotonTurnigy!$AF$36+CalPhotonTurnigy!$AE$36)/CalPhotonTurnigy!$AE$30</f>
        <v>112.80618136210947</v>
      </c>
    </row>
    <row r="503" spans="1:13" x14ac:dyDescent="0.3">
      <c r="A503">
        <v>104.953594</v>
      </c>
      <c r="B503">
        <v>180</v>
      </c>
      <c r="C503">
        <v>0</v>
      </c>
      <c r="D503">
        <v>3.1280000000000001</v>
      </c>
      <c r="E503">
        <v>81.565937000000005</v>
      </c>
      <c r="F503">
        <v>99.751328999999998</v>
      </c>
      <c r="G503">
        <v>79.997693999999996</v>
      </c>
      <c r="H503">
        <v>-18.185392</v>
      </c>
      <c r="I503">
        <v>-100</v>
      </c>
      <c r="J503">
        <v>180</v>
      </c>
      <c r="K503">
        <v>100.64700000000001</v>
      </c>
      <c r="L503">
        <v>1.5010000000000001E-2</v>
      </c>
      <c r="M503">
        <f>(F503*CalPhotonTurnigy!$AE$30*CalPhotonTurnigy!$AF$36+CalPhotonTurnigy!$AE$36)/CalPhotonTurnigy!$AE$30</f>
        <v>112.80618136210947</v>
      </c>
    </row>
    <row r="504" spans="1:13" x14ac:dyDescent="0.3">
      <c r="A504">
        <v>104.96859600000001</v>
      </c>
      <c r="B504">
        <v>180</v>
      </c>
      <c r="C504">
        <v>0</v>
      </c>
      <c r="D504">
        <v>3.1280000000000001</v>
      </c>
      <c r="E504">
        <v>81.563738000000001</v>
      </c>
      <c r="F504">
        <v>99.751328999999998</v>
      </c>
      <c r="G504">
        <v>79.997693999999996</v>
      </c>
      <c r="H504">
        <v>-18.187591999999999</v>
      </c>
      <c r="I504">
        <v>-100</v>
      </c>
      <c r="J504">
        <v>180</v>
      </c>
      <c r="K504">
        <v>100.64700000000001</v>
      </c>
      <c r="L504">
        <v>1.5002E-2</v>
      </c>
      <c r="M504">
        <f>(F504*CalPhotonTurnigy!$AE$30*CalPhotonTurnigy!$AF$36+CalPhotonTurnigy!$AE$36)/CalPhotonTurnigy!$AE$30</f>
        <v>112.80618136210947</v>
      </c>
    </row>
    <row r="505" spans="1:13" x14ac:dyDescent="0.3">
      <c r="A505">
        <v>104.983593</v>
      </c>
      <c r="B505">
        <v>180</v>
      </c>
      <c r="C505">
        <v>0</v>
      </c>
      <c r="D505">
        <v>3.1280000000000001</v>
      </c>
      <c r="E505">
        <v>81.562932000000004</v>
      </c>
      <c r="F505">
        <v>99.751328999999998</v>
      </c>
      <c r="G505">
        <v>79.997693999999996</v>
      </c>
      <c r="H505">
        <v>-18.188397999999999</v>
      </c>
      <c r="I505">
        <v>-100</v>
      </c>
      <c r="J505">
        <v>180</v>
      </c>
      <c r="K505">
        <v>100.64700000000001</v>
      </c>
      <c r="L505">
        <v>1.4997E-2</v>
      </c>
      <c r="M505">
        <f>(F505*CalPhotonTurnigy!$AE$30*CalPhotonTurnigy!$AF$36+CalPhotonTurnigy!$AE$36)/CalPhotonTurnigy!$AE$30</f>
        <v>112.80618136210947</v>
      </c>
    </row>
    <row r="506" spans="1:13" x14ac:dyDescent="0.3">
      <c r="A506">
        <v>104.99859600000001</v>
      </c>
      <c r="B506">
        <v>180</v>
      </c>
      <c r="C506">
        <v>0</v>
      </c>
      <c r="D506">
        <v>3.1280000000000001</v>
      </c>
      <c r="E506">
        <v>81.562237999999994</v>
      </c>
      <c r="F506">
        <v>99.751328999999998</v>
      </c>
      <c r="G506">
        <v>79.997693999999996</v>
      </c>
      <c r="H506">
        <v>-18.189091000000001</v>
      </c>
      <c r="I506">
        <v>-100</v>
      </c>
      <c r="J506">
        <v>180</v>
      </c>
      <c r="K506">
        <v>100.64700000000001</v>
      </c>
      <c r="L506">
        <v>1.5003000000000001E-2</v>
      </c>
      <c r="M506">
        <f>(F506*CalPhotonTurnigy!$AE$30*CalPhotonTurnigy!$AF$36+CalPhotonTurnigy!$AE$36)/CalPhotonTurnigy!$AE$30</f>
        <v>112.80618136210947</v>
      </c>
    </row>
    <row r="507" spans="1:13" x14ac:dyDescent="0.3">
      <c r="A507">
        <v>105.013597</v>
      </c>
      <c r="B507">
        <v>180</v>
      </c>
      <c r="C507">
        <v>0</v>
      </c>
      <c r="D507">
        <v>3.1259999999999999</v>
      </c>
      <c r="E507">
        <v>81.558380999999997</v>
      </c>
      <c r="F507">
        <v>99.751328999999998</v>
      </c>
      <c r="G507">
        <v>79.997693999999996</v>
      </c>
      <c r="H507">
        <v>-18.192948000000001</v>
      </c>
      <c r="I507">
        <v>-100</v>
      </c>
      <c r="J507">
        <v>180</v>
      </c>
      <c r="K507">
        <v>100.64700000000001</v>
      </c>
      <c r="L507">
        <v>1.5001E-2</v>
      </c>
      <c r="M507">
        <f>(F507*CalPhotonTurnigy!$AE$30*CalPhotonTurnigy!$AF$36+CalPhotonTurnigy!$AE$36)/CalPhotonTurnigy!$AE$30</f>
        <v>112.80618136210947</v>
      </c>
    </row>
    <row r="508" spans="1:13" x14ac:dyDescent="0.3">
      <c r="A508">
        <v>105.028606</v>
      </c>
      <c r="B508">
        <v>180</v>
      </c>
      <c r="C508">
        <v>0</v>
      </c>
      <c r="D508">
        <v>3.125</v>
      </c>
      <c r="E508">
        <v>81.553974999999994</v>
      </c>
      <c r="F508">
        <v>99.751328999999998</v>
      </c>
      <c r="G508">
        <v>79.997693999999996</v>
      </c>
      <c r="H508">
        <v>-18.197354000000001</v>
      </c>
      <c r="I508">
        <v>-100</v>
      </c>
      <c r="J508">
        <v>180</v>
      </c>
      <c r="K508">
        <v>100.64700000000001</v>
      </c>
      <c r="L508">
        <v>1.5009E-2</v>
      </c>
      <c r="M508">
        <f>(F508*CalPhotonTurnigy!$AE$30*CalPhotonTurnigy!$AF$36+CalPhotonTurnigy!$AE$36)/CalPhotonTurnigy!$AE$30</f>
        <v>112.80618136210947</v>
      </c>
    </row>
    <row r="509" spans="1:13" x14ac:dyDescent="0.3">
      <c r="A509">
        <v>105.04360699999999</v>
      </c>
      <c r="B509">
        <v>180</v>
      </c>
      <c r="C509">
        <v>0</v>
      </c>
      <c r="D509">
        <v>3.1259999999999999</v>
      </c>
      <c r="E509">
        <v>81.551270000000002</v>
      </c>
      <c r="F509">
        <v>99.751328999999998</v>
      </c>
      <c r="G509">
        <v>79.997693999999996</v>
      </c>
      <c r="H509">
        <v>-18.200059</v>
      </c>
      <c r="I509">
        <v>-100</v>
      </c>
      <c r="J509">
        <v>180</v>
      </c>
      <c r="K509">
        <v>100.64700000000001</v>
      </c>
      <c r="L509">
        <v>1.5001E-2</v>
      </c>
      <c r="M509">
        <f>(F509*CalPhotonTurnigy!$AE$30*CalPhotonTurnigy!$AF$36+CalPhotonTurnigy!$AE$36)/CalPhotonTurnigy!$AE$30</f>
        <v>112.80618136210947</v>
      </c>
    </row>
    <row r="510" spans="1:13" x14ac:dyDescent="0.3">
      <c r="A510">
        <v>105.058617</v>
      </c>
      <c r="B510">
        <v>180</v>
      </c>
      <c r="C510">
        <v>0</v>
      </c>
      <c r="D510">
        <v>3.1240000000000001</v>
      </c>
      <c r="E510">
        <v>81.546768</v>
      </c>
      <c r="F510">
        <v>99.751328999999998</v>
      </c>
      <c r="G510">
        <v>79.997693999999996</v>
      </c>
      <c r="H510">
        <v>-18.204561000000002</v>
      </c>
      <c r="I510">
        <v>-100</v>
      </c>
      <c r="J510">
        <v>180</v>
      </c>
      <c r="K510">
        <v>100.64700000000001</v>
      </c>
      <c r="L510">
        <v>1.5010000000000001E-2</v>
      </c>
      <c r="M510">
        <f>(F510*CalPhotonTurnigy!$AE$30*CalPhotonTurnigy!$AF$36+CalPhotonTurnigy!$AE$36)/CalPhotonTurnigy!$AE$30</f>
        <v>112.80618136210947</v>
      </c>
    </row>
    <row r="511" spans="1:13" x14ac:dyDescent="0.3">
      <c r="A511">
        <v>105.073623</v>
      </c>
      <c r="B511">
        <v>180</v>
      </c>
      <c r="C511">
        <v>0</v>
      </c>
      <c r="D511">
        <v>3.1259999999999999</v>
      </c>
      <c r="E511">
        <v>81.545068000000001</v>
      </c>
      <c r="F511">
        <v>99.751328999999998</v>
      </c>
      <c r="G511">
        <v>79.997693999999996</v>
      </c>
      <c r="H511">
        <v>-18.206261000000001</v>
      </c>
      <c r="I511">
        <v>-100</v>
      </c>
      <c r="J511">
        <v>180</v>
      </c>
      <c r="K511">
        <v>100.64700000000001</v>
      </c>
      <c r="L511">
        <v>1.5006E-2</v>
      </c>
      <c r="M511">
        <f>(F511*CalPhotonTurnigy!$AE$30*CalPhotonTurnigy!$AF$36+CalPhotonTurnigy!$AE$36)/CalPhotonTurnigy!$AE$30</f>
        <v>112.80618136210947</v>
      </c>
    </row>
    <row r="512" spans="1:13" x14ac:dyDescent="0.3">
      <c r="A512">
        <v>105.088624</v>
      </c>
      <c r="B512">
        <v>180</v>
      </c>
      <c r="C512">
        <v>0</v>
      </c>
      <c r="D512">
        <v>3.1240000000000001</v>
      </c>
      <c r="E512">
        <v>81.541431000000003</v>
      </c>
      <c r="F512">
        <v>99.751328999999998</v>
      </c>
      <c r="G512">
        <v>79.997693999999996</v>
      </c>
      <c r="H512">
        <v>-18.209899</v>
      </c>
      <c r="I512">
        <v>-100</v>
      </c>
      <c r="J512">
        <v>180</v>
      </c>
      <c r="K512">
        <v>100.64700000000001</v>
      </c>
      <c r="L512">
        <v>1.5001E-2</v>
      </c>
      <c r="M512">
        <f>(F512*CalPhotonTurnigy!$AE$30*CalPhotonTurnigy!$AF$36+CalPhotonTurnigy!$AE$36)/CalPhotonTurnigy!$AE$30</f>
        <v>112.80618136210947</v>
      </c>
    </row>
    <row r="513" spans="1:13" x14ac:dyDescent="0.3">
      <c r="A513">
        <v>105.10362499999999</v>
      </c>
      <c r="B513">
        <v>180</v>
      </c>
      <c r="C513">
        <v>0</v>
      </c>
      <c r="D513">
        <v>3.1240000000000001</v>
      </c>
      <c r="E513">
        <v>81.538301000000004</v>
      </c>
      <c r="F513">
        <v>99.751328999999998</v>
      </c>
      <c r="G513">
        <v>79.997693999999996</v>
      </c>
      <c r="H513">
        <v>-18.213028999999999</v>
      </c>
      <c r="I513">
        <v>-100</v>
      </c>
      <c r="J513">
        <v>180</v>
      </c>
      <c r="K513">
        <v>100.64700000000001</v>
      </c>
      <c r="L513">
        <v>1.5001E-2</v>
      </c>
      <c r="M513">
        <f>(F513*CalPhotonTurnigy!$AE$30*CalPhotonTurnigy!$AF$36+CalPhotonTurnigy!$AE$36)/CalPhotonTurnigy!$AE$30</f>
        <v>112.80618136210947</v>
      </c>
    </row>
    <row r="514" spans="1:13" x14ac:dyDescent="0.3">
      <c r="A514">
        <v>105.11862600000001</v>
      </c>
      <c r="B514">
        <v>180</v>
      </c>
      <c r="C514">
        <v>0</v>
      </c>
      <c r="D514">
        <v>3.121</v>
      </c>
      <c r="E514">
        <v>81.531255999999999</v>
      </c>
      <c r="F514">
        <v>99.751328999999998</v>
      </c>
      <c r="G514">
        <v>79.997693999999996</v>
      </c>
      <c r="H514">
        <v>-18.220072999999999</v>
      </c>
      <c r="I514">
        <v>-100</v>
      </c>
      <c r="J514">
        <v>180</v>
      </c>
      <c r="K514">
        <v>100.64700000000001</v>
      </c>
      <c r="L514">
        <v>1.5001E-2</v>
      </c>
      <c r="M514">
        <f>(F514*CalPhotonTurnigy!$AE$30*CalPhotonTurnigy!$AF$36+CalPhotonTurnigy!$AE$36)/CalPhotonTurnigy!$AE$30</f>
        <v>112.80618136210947</v>
      </c>
    </row>
    <row r="515" spans="1:13" x14ac:dyDescent="0.3">
      <c r="A515">
        <v>105.133627</v>
      </c>
      <c r="B515">
        <v>180</v>
      </c>
      <c r="C515">
        <v>0</v>
      </c>
      <c r="D515">
        <v>3.12</v>
      </c>
      <c r="E515">
        <v>81.523016999999996</v>
      </c>
      <c r="F515">
        <v>99.751328999999998</v>
      </c>
      <c r="G515">
        <v>79.997693999999996</v>
      </c>
      <c r="H515">
        <v>-18.228313</v>
      </c>
      <c r="I515">
        <v>-100</v>
      </c>
      <c r="J515">
        <v>180</v>
      </c>
      <c r="K515">
        <v>100.64700000000001</v>
      </c>
      <c r="L515">
        <v>1.5001E-2</v>
      </c>
      <c r="M515">
        <f>(F515*CalPhotonTurnigy!$AE$30*CalPhotonTurnigy!$AF$36+CalPhotonTurnigy!$AE$36)/CalPhotonTurnigy!$AE$30</f>
        <v>112.80618136210947</v>
      </c>
    </row>
    <row r="516" spans="1:13" x14ac:dyDescent="0.3">
      <c r="A516">
        <v>105.148634</v>
      </c>
      <c r="B516">
        <v>180</v>
      </c>
      <c r="C516">
        <v>0</v>
      </c>
      <c r="D516">
        <v>3.12</v>
      </c>
      <c r="E516">
        <v>81.517014000000003</v>
      </c>
      <c r="F516">
        <v>99.751328999999998</v>
      </c>
      <c r="G516">
        <v>79.997693999999996</v>
      </c>
      <c r="H516">
        <v>-18.234316</v>
      </c>
      <c r="I516">
        <v>-100</v>
      </c>
      <c r="J516">
        <v>180</v>
      </c>
      <c r="K516">
        <v>100.64700000000001</v>
      </c>
      <c r="L516">
        <v>1.5007E-2</v>
      </c>
      <c r="M516">
        <f>(F516*CalPhotonTurnigy!$AE$30*CalPhotonTurnigy!$AF$36+CalPhotonTurnigy!$AE$36)/CalPhotonTurnigy!$AE$30</f>
        <v>112.80618136210947</v>
      </c>
    </row>
    <row r="517" spans="1:13" x14ac:dyDescent="0.3">
      <c r="A517">
        <v>105.163635</v>
      </c>
      <c r="B517">
        <v>180</v>
      </c>
      <c r="C517">
        <v>0</v>
      </c>
      <c r="D517">
        <v>3.121</v>
      </c>
      <c r="E517">
        <v>81.512935999999996</v>
      </c>
      <c r="F517">
        <v>99.751328999999998</v>
      </c>
      <c r="G517">
        <v>79.997693999999996</v>
      </c>
      <c r="H517">
        <v>-18.238392999999999</v>
      </c>
      <c r="I517">
        <v>-100</v>
      </c>
      <c r="J517">
        <v>180</v>
      </c>
      <c r="K517">
        <v>100.64700000000001</v>
      </c>
      <c r="L517">
        <v>1.5001E-2</v>
      </c>
      <c r="M517">
        <f>(F517*CalPhotonTurnigy!$AE$30*CalPhotonTurnigy!$AF$36+CalPhotonTurnigy!$AE$36)/CalPhotonTurnigy!$AE$30</f>
        <v>112.80618136210947</v>
      </c>
    </row>
    <row r="518" spans="1:13" x14ac:dyDescent="0.3">
      <c r="A518">
        <v>105.178633</v>
      </c>
      <c r="B518">
        <v>180</v>
      </c>
      <c r="C518">
        <v>0</v>
      </c>
      <c r="D518">
        <v>3.12</v>
      </c>
      <c r="E518">
        <v>81.507249000000002</v>
      </c>
      <c r="F518">
        <v>99.751328999999998</v>
      </c>
      <c r="G518">
        <v>79.997693999999996</v>
      </c>
      <c r="H518">
        <v>-18.24408</v>
      </c>
      <c r="I518">
        <v>-100</v>
      </c>
      <c r="J518">
        <v>180</v>
      </c>
      <c r="K518">
        <v>100.64700000000001</v>
      </c>
      <c r="L518">
        <v>1.4997999999999999E-2</v>
      </c>
      <c r="M518">
        <f>(F518*CalPhotonTurnigy!$AE$30*CalPhotonTurnigy!$AF$36+CalPhotonTurnigy!$AE$36)/CalPhotonTurnigy!$AE$30</f>
        <v>112.80618136210947</v>
      </c>
    </row>
    <row r="519" spans="1:13" x14ac:dyDescent="0.3">
      <c r="A519">
        <v>105.193646</v>
      </c>
      <c r="B519">
        <v>180</v>
      </c>
      <c r="C519">
        <v>0</v>
      </c>
      <c r="D519">
        <v>3.1190000000000002</v>
      </c>
      <c r="E519">
        <v>81.501266999999999</v>
      </c>
      <c r="F519">
        <v>99.751328999999998</v>
      </c>
      <c r="G519">
        <v>79.997693999999996</v>
      </c>
      <c r="H519">
        <v>-18.250063000000001</v>
      </c>
      <c r="I519">
        <v>-100</v>
      </c>
      <c r="J519">
        <v>180</v>
      </c>
      <c r="K519">
        <v>100.64700000000001</v>
      </c>
      <c r="L519">
        <v>1.5013E-2</v>
      </c>
      <c r="M519">
        <f>(F519*CalPhotonTurnigy!$AE$30*CalPhotonTurnigy!$AF$36+CalPhotonTurnigy!$AE$36)/CalPhotonTurnigy!$AE$30</f>
        <v>112.80618136210947</v>
      </c>
    </row>
    <row r="520" spans="1:13" x14ac:dyDescent="0.3">
      <c r="A520">
        <v>105.20864400000001</v>
      </c>
      <c r="B520">
        <v>180</v>
      </c>
      <c r="C520">
        <v>0</v>
      </c>
      <c r="D520">
        <v>3.1179999999999999</v>
      </c>
      <c r="E520">
        <v>81.495029000000002</v>
      </c>
      <c r="F520">
        <v>99.751328999999998</v>
      </c>
      <c r="G520">
        <v>79.997693999999996</v>
      </c>
      <c r="H520">
        <v>-18.256301000000001</v>
      </c>
      <c r="I520">
        <v>-100</v>
      </c>
      <c r="J520">
        <v>180</v>
      </c>
      <c r="K520">
        <v>100.64700000000001</v>
      </c>
      <c r="L520">
        <v>1.4997999999999999E-2</v>
      </c>
      <c r="M520">
        <f>(F520*CalPhotonTurnigy!$AE$30*CalPhotonTurnigy!$AF$36+CalPhotonTurnigy!$AE$36)/CalPhotonTurnigy!$AE$30</f>
        <v>112.80618136210947</v>
      </c>
    </row>
    <row r="521" spans="1:13" x14ac:dyDescent="0.3">
      <c r="A521">
        <v>105.223652</v>
      </c>
      <c r="B521">
        <v>180</v>
      </c>
      <c r="C521">
        <v>0</v>
      </c>
      <c r="D521">
        <v>3.1190000000000002</v>
      </c>
      <c r="E521">
        <v>81.490748999999994</v>
      </c>
      <c r="F521">
        <v>99.751328999999998</v>
      </c>
      <c r="G521">
        <v>79.997693999999996</v>
      </c>
      <c r="H521">
        <v>-18.260580000000001</v>
      </c>
      <c r="I521">
        <v>-100</v>
      </c>
      <c r="J521">
        <v>180</v>
      </c>
      <c r="K521">
        <v>100.64700000000001</v>
      </c>
      <c r="L521">
        <v>1.5008000000000001E-2</v>
      </c>
      <c r="M521">
        <f>(F521*CalPhotonTurnigy!$AE$30*CalPhotonTurnigy!$AF$36+CalPhotonTurnigy!$AE$36)/CalPhotonTurnigy!$AE$30</f>
        <v>112.80618136210947</v>
      </c>
    </row>
    <row r="522" spans="1:13" x14ac:dyDescent="0.3">
      <c r="A522">
        <v>105.238654</v>
      </c>
      <c r="B522">
        <v>180</v>
      </c>
      <c r="C522">
        <v>0</v>
      </c>
      <c r="D522">
        <v>3.1190000000000002</v>
      </c>
      <c r="E522">
        <v>81.487066999999996</v>
      </c>
      <c r="F522">
        <v>99.751328999999998</v>
      </c>
      <c r="G522">
        <v>79.997693999999996</v>
      </c>
      <c r="H522">
        <v>-18.264263</v>
      </c>
      <c r="I522">
        <v>-100</v>
      </c>
      <c r="J522">
        <v>180</v>
      </c>
      <c r="K522">
        <v>100.64700000000001</v>
      </c>
      <c r="L522">
        <v>1.5002E-2</v>
      </c>
      <c r="M522">
        <f>(F522*CalPhotonTurnigy!$AE$30*CalPhotonTurnigy!$AF$36+CalPhotonTurnigy!$AE$36)/CalPhotonTurnigy!$AE$30</f>
        <v>112.80618136210947</v>
      </c>
    </row>
    <row r="523" spans="1:13" x14ac:dyDescent="0.3">
      <c r="A523">
        <v>105.253654</v>
      </c>
      <c r="B523">
        <v>180</v>
      </c>
      <c r="C523">
        <v>0</v>
      </c>
      <c r="D523">
        <v>3.1179999999999999</v>
      </c>
      <c r="E523">
        <v>81.482808000000006</v>
      </c>
      <c r="F523">
        <v>99.751328999999998</v>
      </c>
      <c r="G523">
        <v>79.997693999999996</v>
      </c>
      <c r="H523">
        <v>-18.268522000000001</v>
      </c>
      <c r="I523">
        <v>-100</v>
      </c>
      <c r="J523">
        <v>180</v>
      </c>
      <c r="K523">
        <v>100.64700000000001</v>
      </c>
      <c r="L523">
        <v>1.4999999999999999E-2</v>
      </c>
      <c r="M523">
        <f>(F523*CalPhotonTurnigy!$AE$30*CalPhotonTurnigy!$AF$36+CalPhotonTurnigy!$AE$36)/CalPhotonTurnigy!$AE$30</f>
        <v>112.80618136210947</v>
      </c>
    </row>
    <row r="524" spans="1:13" x14ac:dyDescent="0.3">
      <c r="A524">
        <v>105.268654</v>
      </c>
      <c r="B524">
        <v>180</v>
      </c>
      <c r="C524">
        <v>0</v>
      </c>
      <c r="D524">
        <v>3.1190000000000002</v>
      </c>
      <c r="E524">
        <v>81.480232000000001</v>
      </c>
      <c r="F524">
        <v>99.751328999999998</v>
      </c>
      <c r="G524">
        <v>79.997693999999996</v>
      </c>
      <c r="H524">
        <v>-18.271097000000001</v>
      </c>
      <c r="I524">
        <v>-100</v>
      </c>
      <c r="J524">
        <v>180</v>
      </c>
      <c r="K524">
        <v>100.64700000000001</v>
      </c>
      <c r="L524">
        <v>1.4999999999999999E-2</v>
      </c>
      <c r="M524">
        <f>(F524*CalPhotonTurnigy!$AE$30*CalPhotonTurnigy!$AF$36+CalPhotonTurnigy!$AE$36)/CalPhotonTurnigy!$AE$30</f>
        <v>112.80618136210947</v>
      </c>
    </row>
    <row r="525" spans="1:13" x14ac:dyDescent="0.3">
      <c r="A525">
        <v>105.28365100000001</v>
      </c>
      <c r="B525">
        <v>180</v>
      </c>
      <c r="C525">
        <v>0</v>
      </c>
      <c r="D525">
        <v>3.1179999999999999</v>
      </c>
      <c r="E525">
        <v>81.476927000000003</v>
      </c>
      <c r="F525">
        <v>99.751328999999998</v>
      </c>
      <c r="G525">
        <v>79.997693999999996</v>
      </c>
      <c r="H525">
        <v>-18.274403</v>
      </c>
      <c r="I525">
        <v>-100</v>
      </c>
      <c r="J525">
        <v>180</v>
      </c>
      <c r="K525">
        <v>100.64700000000001</v>
      </c>
      <c r="L525">
        <v>1.4997E-2</v>
      </c>
      <c r="M525">
        <f>(F525*CalPhotonTurnigy!$AE$30*CalPhotonTurnigy!$AF$36+CalPhotonTurnigy!$AE$36)/CalPhotonTurnigy!$AE$30</f>
        <v>112.80618136210947</v>
      </c>
    </row>
    <row r="526" spans="1:13" x14ac:dyDescent="0.3">
      <c r="A526">
        <v>105.298653</v>
      </c>
      <c r="B526">
        <v>180</v>
      </c>
      <c r="C526">
        <v>0</v>
      </c>
      <c r="D526">
        <v>3.1179999999999999</v>
      </c>
      <c r="E526">
        <v>81.474081999999996</v>
      </c>
      <c r="F526">
        <v>99.751328999999998</v>
      </c>
      <c r="G526">
        <v>79.997693999999996</v>
      </c>
      <c r="H526">
        <v>-18.277248</v>
      </c>
      <c r="I526">
        <v>-100</v>
      </c>
      <c r="J526">
        <v>180</v>
      </c>
      <c r="K526">
        <v>100.64700000000001</v>
      </c>
      <c r="L526">
        <v>1.5002E-2</v>
      </c>
      <c r="M526">
        <f>(F526*CalPhotonTurnigy!$AE$30*CalPhotonTurnigy!$AF$36+CalPhotonTurnigy!$AE$36)/CalPhotonTurnigy!$AE$30</f>
        <v>112.80618136210947</v>
      </c>
    </row>
    <row r="527" spans="1:13" x14ac:dyDescent="0.3">
      <c r="A527">
        <v>105.31366199999999</v>
      </c>
      <c r="B527">
        <v>180</v>
      </c>
      <c r="C527">
        <v>0</v>
      </c>
      <c r="D527">
        <v>3.1160000000000001</v>
      </c>
      <c r="E527">
        <v>81.469453999999999</v>
      </c>
      <c r="F527">
        <v>99.751328999999998</v>
      </c>
      <c r="G527">
        <v>79.997693999999996</v>
      </c>
      <c r="H527">
        <v>-18.281876</v>
      </c>
      <c r="I527">
        <v>-100</v>
      </c>
      <c r="J527">
        <v>180</v>
      </c>
      <c r="K527">
        <v>100.64700000000001</v>
      </c>
      <c r="L527">
        <v>1.5009E-2</v>
      </c>
      <c r="M527">
        <f>(F527*CalPhotonTurnigy!$AE$30*CalPhotonTurnigy!$AF$36+CalPhotonTurnigy!$AE$36)/CalPhotonTurnigy!$AE$30</f>
        <v>112.80618136210947</v>
      </c>
    </row>
    <row r="528" spans="1:13" x14ac:dyDescent="0.3">
      <c r="A528">
        <v>105.32867</v>
      </c>
      <c r="B528">
        <v>180</v>
      </c>
      <c r="C528">
        <v>0</v>
      </c>
      <c r="D528">
        <v>3.1179999999999999</v>
      </c>
      <c r="E528">
        <v>81.467651000000004</v>
      </c>
      <c r="F528">
        <v>99.751328999999998</v>
      </c>
      <c r="G528">
        <v>79.997693999999996</v>
      </c>
      <c r="H528">
        <v>-18.283677999999998</v>
      </c>
      <c r="I528">
        <v>-100</v>
      </c>
      <c r="J528">
        <v>180</v>
      </c>
      <c r="K528">
        <v>100.64700000000001</v>
      </c>
      <c r="L528">
        <v>1.5008000000000001E-2</v>
      </c>
      <c r="M528">
        <f>(F528*CalPhotonTurnigy!$AE$30*CalPhotonTurnigy!$AF$36+CalPhotonTurnigy!$AE$36)/CalPhotonTurnigy!$AE$30</f>
        <v>112.80618136210947</v>
      </c>
    </row>
    <row r="529" spans="1:13" x14ac:dyDescent="0.3">
      <c r="A529">
        <v>105.343675</v>
      </c>
      <c r="B529">
        <v>180</v>
      </c>
      <c r="C529">
        <v>0</v>
      </c>
      <c r="D529">
        <v>3.1150000000000002</v>
      </c>
      <c r="E529">
        <v>81.461738999999994</v>
      </c>
      <c r="F529">
        <v>99.751328999999998</v>
      </c>
      <c r="G529">
        <v>79.997693999999996</v>
      </c>
      <c r="H529">
        <v>-18.289591000000001</v>
      </c>
      <c r="I529">
        <v>-100</v>
      </c>
      <c r="J529">
        <v>180</v>
      </c>
      <c r="K529">
        <v>100.64700000000001</v>
      </c>
      <c r="L529">
        <v>1.5004999999999999E-2</v>
      </c>
      <c r="M529">
        <f>(F529*CalPhotonTurnigy!$AE$30*CalPhotonTurnigy!$AF$36+CalPhotonTurnigy!$AE$36)/CalPhotonTurnigy!$AE$30</f>
        <v>112.80618136210947</v>
      </c>
    </row>
    <row r="530" spans="1:13" x14ac:dyDescent="0.3">
      <c r="A530">
        <v>105.358671</v>
      </c>
      <c r="B530">
        <v>180</v>
      </c>
      <c r="C530">
        <v>0</v>
      </c>
      <c r="D530">
        <v>3.1160000000000001</v>
      </c>
      <c r="E530">
        <v>81.458832000000001</v>
      </c>
      <c r="F530">
        <v>99.751328999999998</v>
      </c>
      <c r="G530">
        <v>79.997693999999996</v>
      </c>
      <c r="H530">
        <v>-18.292497999999998</v>
      </c>
      <c r="I530">
        <v>-100</v>
      </c>
      <c r="J530">
        <v>180</v>
      </c>
      <c r="K530">
        <v>100.64700000000001</v>
      </c>
      <c r="L530">
        <v>1.4996000000000001E-2</v>
      </c>
      <c r="M530">
        <f>(F530*CalPhotonTurnigy!$AE$30*CalPhotonTurnigy!$AF$36+CalPhotonTurnigy!$AE$36)/CalPhotonTurnigy!$AE$30</f>
        <v>112.80618136210947</v>
      </c>
    </row>
    <row r="531" spans="1:13" x14ac:dyDescent="0.3">
      <c r="A531">
        <v>105.37366900000001</v>
      </c>
      <c r="B531">
        <v>180</v>
      </c>
      <c r="C531">
        <v>0</v>
      </c>
      <c r="D531">
        <v>3.1150000000000002</v>
      </c>
      <c r="E531">
        <v>81.454149000000001</v>
      </c>
      <c r="F531">
        <v>99.751328999999998</v>
      </c>
      <c r="G531">
        <v>79.997693999999996</v>
      </c>
      <c r="H531">
        <v>-18.297180999999998</v>
      </c>
      <c r="I531">
        <v>-100</v>
      </c>
      <c r="J531">
        <v>180</v>
      </c>
      <c r="K531">
        <v>100.64700000000001</v>
      </c>
      <c r="L531">
        <v>1.4997999999999999E-2</v>
      </c>
      <c r="M531">
        <f>(F531*CalPhotonTurnigy!$AE$30*CalPhotonTurnigy!$AF$36+CalPhotonTurnigy!$AE$36)/CalPhotonTurnigy!$AE$30</f>
        <v>112.80618136210947</v>
      </c>
    </row>
    <row r="532" spans="1:13" x14ac:dyDescent="0.3">
      <c r="A532">
        <v>105.388666</v>
      </c>
      <c r="B532">
        <v>180</v>
      </c>
      <c r="C532">
        <v>0</v>
      </c>
      <c r="D532">
        <v>3.1110000000000002</v>
      </c>
      <c r="E532">
        <v>81.445755000000005</v>
      </c>
      <c r="F532">
        <v>99.751328999999998</v>
      </c>
      <c r="G532">
        <v>79.997693999999996</v>
      </c>
      <c r="H532">
        <v>-18.305574</v>
      </c>
      <c r="I532">
        <v>-100</v>
      </c>
      <c r="J532">
        <v>180</v>
      </c>
      <c r="K532">
        <v>100.64700000000001</v>
      </c>
      <c r="L532">
        <v>1.4997E-2</v>
      </c>
      <c r="M532">
        <f>(F532*CalPhotonTurnigy!$AE$30*CalPhotonTurnigy!$AF$36+CalPhotonTurnigy!$AE$36)/CalPhotonTurnigy!$AE$30</f>
        <v>112.80618136210947</v>
      </c>
    </row>
    <row r="533" spans="1:13" x14ac:dyDescent="0.3">
      <c r="A533">
        <v>105.403662</v>
      </c>
      <c r="B533">
        <v>180</v>
      </c>
      <c r="C533">
        <v>0</v>
      </c>
      <c r="D533">
        <v>3.1139999999999999</v>
      </c>
      <c r="E533">
        <v>81.441805000000002</v>
      </c>
      <c r="F533">
        <v>99.751328999999998</v>
      </c>
      <c r="G533">
        <v>79.997693999999996</v>
      </c>
      <c r="H533">
        <v>-18.309525000000001</v>
      </c>
      <c r="I533">
        <v>-100</v>
      </c>
      <c r="J533">
        <v>180</v>
      </c>
      <c r="K533">
        <v>100.64700000000001</v>
      </c>
      <c r="L533">
        <v>1.4996000000000001E-2</v>
      </c>
      <c r="M533">
        <f>(F533*CalPhotonTurnigy!$AE$30*CalPhotonTurnigy!$AF$36+CalPhotonTurnigy!$AE$36)/CalPhotonTurnigy!$AE$30</f>
        <v>112.80618136210947</v>
      </c>
    </row>
    <row r="534" spans="1:13" x14ac:dyDescent="0.3">
      <c r="A534">
        <v>105.418671</v>
      </c>
      <c r="B534">
        <v>180</v>
      </c>
      <c r="C534">
        <v>0</v>
      </c>
      <c r="D534">
        <v>3.113</v>
      </c>
      <c r="E534">
        <v>81.437314000000001</v>
      </c>
      <c r="F534">
        <v>99.751328999999998</v>
      </c>
      <c r="G534">
        <v>79.997693999999996</v>
      </c>
      <c r="H534">
        <v>-18.314015999999999</v>
      </c>
      <c r="I534">
        <v>-100</v>
      </c>
      <c r="J534">
        <v>180</v>
      </c>
      <c r="K534">
        <v>100.64700000000001</v>
      </c>
      <c r="L534">
        <v>1.5009E-2</v>
      </c>
      <c r="M534">
        <f>(F534*CalPhotonTurnigy!$AE$30*CalPhotonTurnigy!$AF$36+CalPhotonTurnigy!$AE$36)/CalPhotonTurnigy!$AE$30</f>
        <v>112.80618136210947</v>
      </c>
    </row>
    <row r="535" spans="1:13" x14ac:dyDescent="0.3">
      <c r="A535">
        <v>105.433674</v>
      </c>
      <c r="B535">
        <v>180</v>
      </c>
      <c r="C535">
        <v>0</v>
      </c>
      <c r="D535">
        <v>3.1120000000000001</v>
      </c>
      <c r="E535">
        <v>81.432356999999996</v>
      </c>
      <c r="F535">
        <v>99.751328999999998</v>
      </c>
      <c r="G535">
        <v>79.997693999999996</v>
      </c>
      <c r="H535">
        <v>-18.318971999999999</v>
      </c>
      <c r="I535">
        <v>-100</v>
      </c>
      <c r="J535">
        <v>180</v>
      </c>
      <c r="K535">
        <v>100.64700000000001</v>
      </c>
      <c r="L535">
        <v>1.5003000000000001E-2</v>
      </c>
      <c r="M535">
        <f>(F535*CalPhotonTurnigy!$AE$30*CalPhotonTurnigy!$AF$36+CalPhotonTurnigy!$AE$36)/CalPhotonTurnigy!$AE$30</f>
        <v>112.80618136210947</v>
      </c>
    </row>
    <row r="536" spans="1:13" x14ac:dyDescent="0.3">
      <c r="A536">
        <v>105.448684</v>
      </c>
      <c r="B536">
        <v>180</v>
      </c>
      <c r="C536">
        <v>0</v>
      </c>
      <c r="D536">
        <v>3.109</v>
      </c>
      <c r="E536">
        <v>81.423725000000005</v>
      </c>
      <c r="F536">
        <v>99.751328999999998</v>
      </c>
      <c r="G536">
        <v>79.997693999999996</v>
      </c>
      <c r="H536">
        <v>-18.327604000000001</v>
      </c>
      <c r="I536">
        <v>-100</v>
      </c>
      <c r="J536">
        <v>180</v>
      </c>
      <c r="K536">
        <v>100.64700000000001</v>
      </c>
      <c r="L536">
        <v>1.5010000000000001E-2</v>
      </c>
      <c r="M536">
        <f>(F536*CalPhotonTurnigy!$AE$30*CalPhotonTurnigy!$AF$36+CalPhotonTurnigy!$AE$36)/CalPhotonTurnigy!$AE$30</f>
        <v>112.80618136210947</v>
      </c>
    </row>
    <row r="537" spans="1:13" x14ac:dyDescent="0.3">
      <c r="A537">
        <v>105.46368200000001</v>
      </c>
      <c r="B537">
        <v>180</v>
      </c>
      <c r="C537">
        <v>0</v>
      </c>
      <c r="D537">
        <v>3.11</v>
      </c>
      <c r="E537">
        <v>81.417388000000003</v>
      </c>
      <c r="F537">
        <v>99.751328999999998</v>
      </c>
      <c r="G537">
        <v>79.997693999999996</v>
      </c>
      <c r="H537">
        <v>-18.333940999999999</v>
      </c>
      <c r="I537">
        <v>-100</v>
      </c>
      <c r="J537">
        <v>180</v>
      </c>
      <c r="K537">
        <v>100.64700000000001</v>
      </c>
      <c r="L537">
        <v>1.4997999999999999E-2</v>
      </c>
      <c r="M537">
        <f>(F537*CalPhotonTurnigy!$AE$30*CalPhotonTurnigy!$AF$36+CalPhotonTurnigy!$AE$36)/CalPhotonTurnigy!$AE$30</f>
        <v>112.80618136210947</v>
      </c>
    </row>
    <row r="538" spans="1:13" x14ac:dyDescent="0.3">
      <c r="A538">
        <v>105.47868099999999</v>
      </c>
      <c r="B538">
        <v>180</v>
      </c>
      <c r="C538">
        <v>0</v>
      </c>
      <c r="D538">
        <v>3.11</v>
      </c>
      <c r="E538">
        <v>81.411934000000002</v>
      </c>
      <c r="F538">
        <v>99.751328999999998</v>
      </c>
      <c r="G538">
        <v>79.997693999999996</v>
      </c>
      <c r="H538">
        <v>-18.339396000000001</v>
      </c>
      <c r="I538">
        <v>-100</v>
      </c>
      <c r="J538">
        <v>180</v>
      </c>
      <c r="K538">
        <v>100.64700000000001</v>
      </c>
      <c r="L538">
        <v>1.4999E-2</v>
      </c>
      <c r="M538">
        <f>(F538*CalPhotonTurnigy!$AE$30*CalPhotonTurnigy!$AF$36+CalPhotonTurnigy!$AE$36)/CalPhotonTurnigy!$AE$30</f>
        <v>112.80618136210947</v>
      </c>
    </row>
    <row r="539" spans="1:13" x14ac:dyDescent="0.3">
      <c r="A539">
        <v>105.493689</v>
      </c>
      <c r="B539">
        <v>180</v>
      </c>
      <c r="C539">
        <v>0</v>
      </c>
      <c r="D539">
        <v>3.109</v>
      </c>
      <c r="E539">
        <v>81.406148000000002</v>
      </c>
      <c r="F539">
        <v>99.751328999999998</v>
      </c>
      <c r="G539">
        <v>79.997693999999996</v>
      </c>
      <c r="H539">
        <v>-18.345182000000001</v>
      </c>
      <c r="I539">
        <v>-100</v>
      </c>
      <c r="J539">
        <v>180</v>
      </c>
      <c r="K539">
        <v>100.64700000000001</v>
      </c>
      <c r="L539">
        <v>1.5008000000000001E-2</v>
      </c>
      <c r="M539">
        <f>(F539*CalPhotonTurnigy!$AE$30*CalPhotonTurnigy!$AF$36+CalPhotonTurnigy!$AE$36)/CalPhotonTurnigy!$AE$30</f>
        <v>112.80618136210947</v>
      </c>
    </row>
    <row r="540" spans="1:13" x14ac:dyDescent="0.3">
      <c r="A540">
        <v>105.508698</v>
      </c>
      <c r="B540">
        <v>180</v>
      </c>
      <c r="C540">
        <v>0</v>
      </c>
      <c r="D540">
        <v>3.109</v>
      </c>
      <c r="E540">
        <v>81.401167999999998</v>
      </c>
      <c r="F540">
        <v>99.751328999999998</v>
      </c>
      <c r="G540">
        <v>79.997693999999996</v>
      </c>
      <c r="H540">
        <v>-18.350162000000001</v>
      </c>
      <c r="I540">
        <v>-100</v>
      </c>
      <c r="J540">
        <v>180</v>
      </c>
      <c r="K540">
        <v>100.64700000000001</v>
      </c>
      <c r="L540">
        <v>1.5009E-2</v>
      </c>
      <c r="M540">
        <f>(F540*CalPhotonTurnigy!$AE$30*CalPhotonTurnigy!$AF$36+CalPhotonTurnigy!$AE$36)/CalPhotonTurnigy!$AE$30</f>
        <v>112.80618136210947</v>
      </c>
    </row>
    <row r="541" spans="1:13" x14ac:dyDescent="0.3">
      <c r="A541">
        <v>105.523706</v>
      </c>
      <c r="B541">
        <v>180</v>
      </c>
      <c r="C541">
        <v>0</v>
      </c>
      <c r="D541">
        <v>3.1110000000000002</v>
      </c>
      <c r="E541">
        <v>81.399067000000002</v>
      </c>
      <c r="F541">
        <v>99.751328999999998</v>
      </c>
      <c r="G541">
        <v>79.997693999999996</v>
      </c>
      <c r="H541">
        <v>-18.352262</v>
      </c>
      <c r="I541">
        <v>-100</v>
      </c>
      <c r="J541">
        <v>180</v>
      </c>
      <c r="K541">
        <v>100.64700000000001</v>
      </c>
      <c r="L541">
        <v>1.5008000000000001E-2</v>
      </c>
      <c r="M541">
        <f>(F541*CalPhotonTurnigy!$AE$30*CalPhotonTurnigy!$AF$36+CalPhotonTurnigy!$AE$36)/CalPhotonTurnigy!$AE$30</f>
        <v>112.80618136210947</v>
      </c>
    </row>
    <row r="542" spans="1:13" x14ac:dyDescent="0.3">
      <c r="A542">
        <v>105.53870999999999</v>
      </c>
      <c r="B542">
        <v>180</v>
      </c>
      <c r="C542">
        <v>0</v>
      </c>
      <c r="D542">
        <v>3.1110000000000002</v>
      </c>
      <c r="E542">
        <v>81.398353</v>
      </c>
      <c r="F542">
        <v>99.751328999999998</v>
      </c>
      <c r="G542">
        <v>79.997693999999996</v>
      </c>
      <c r="H542">
        <v>-18.352976999999999</v>
      </c>
      <c r="I542">
        <v>-100</v>
      </c>
      <c r="J542">
        <v>180</v>
      </c>
      <c r="K542">
        <v>100.64700000000001</v>
      </c>
      <c r="L542">
        <v>1.5004E-2</v>
      </c>
      <c r="M542">
        <f>(F542*CalPhotonTurnigy!$AE$30*CalPhotonTurnigy!$AF$36+CalPhotonTurnigy!$AE$36)/CalPhotonTurnigy!$AE$30</f>
        <v>112.80618136210947</v>
      </c>
    </row>
    <row r="543" spans="1:13" x14ac:dyDescent="0.3">
      <c r="A543">
        <v>105.553712</v>
      </c>
      <c r="B543">
        <v>180</v>
      </c>
      <c r="C543">
        <v>0</v>
      </c>
      <c r="D543">
        <v>3.1110000000000002</v>
      </c>
      <c r="E543">
        <v>81.396645000000007</v>
      </c>
      <c r="F543">
        <v>99.751328999999998</v>
      </c>
      <c r="G543">
        <v>79.997693999999996</v>
      </c>
      <c r="H543">
        <v>-18.354683999999999</v>
      </c>
      <c r="I543">
        <v>-100</v>
      </c>
      <c r="J543">
        <v>180</v>
      </c>
      <c r="K543">
        <v>100.64700000000001</v>
      </c>
      <c r="L543">
        <v>1.5002E-2</v>
      </c>
      <c r="M543">
        <f>(F543*CalPhotonTurnigy!$AE$30*CalPhotonTurnigy!$AF$36+CalPhotonTurnigy!$AE$36)/CalPhotonTurnigy!$AE$30</f>
        <v>112.80618136210947</v>
      </c>
    </row>
    <row r="544" spans="1:13" x14ac:dyDescent="0.3">
      <c r="A544">
        <v>105.56871700000001</v>
      </c>
      <c r="B544">
        <v>180</v>
      </c>
      <c r="C544">
        <v>0</v>
      </c>
      <c r="D544">
        <v>3.1150000000000002</v>
      </c>
      <c r="E544">
        <v>81.400638999999998</v>
      </c>
      <c r="F544">
        <v>99.751328999999998</v>
      </c>
      <c r="G544">
        <v>79.997693999999996</v>
      </c>
      <c r="H544">
        <v>-18.350691000000001</v>
      </c>
      <c r="I544">
        <v>-100</v>
      </c>
      <c r="J544">
        <v>180</v>
      </c>
      <c r="K544">
        <v>100.64700000000001</v>
      </c>
      <c r="L544">
        <v>1.5004999999999999E-2</v>
      </c>
      <c r="M544">
        <f>(F544*CalPhotonTurnigy!$AE$30*CalPhotonTurnigy!$AF$36+CalPhotonTurnigy!$AE$36)/CalPhotonTurnigy!$AE$30</f>
        <v>112.80618136210947</v>
      </c>
    </row>
    <row r="545" spans="1:13" x14ac:dyDescent="0.3">
      <c r="A545">
        <v>105.58372900000001</v>
      </c>
      <c r="B545">
        <v>180</v>
      </c>
      <c r="C545">
        <v>0</v>
      </c>
      <c r="D545">
        <v>3.109</v>
      </c>
      <c r="E545">
        <v>81.396427000000003</v>
      </c>
      <c r="F545">
        <v>99.751328999999998</v>
      </c>
      <c r="G545">
        <v>79.997693999999996</v>
      </c>
      <c r="H545">
        <v>-18.354901999999999</v>
      </c>
      <c r="I545">
        <v>-100</v>
      </c>
      <c r="J545">
        <v>180</v>
      </c>
      <c r="K545">
        <v>100.64700000000001</v>
      </c>
      <c r="L545">
        <v>1.5011999999999999E-2</v>
      </c>
      <c r="M545">
        <f>(F545*CalPhotonTurnigy!$AE$30*CalPhotonTurnigy!$AF$36+CalPhotonTurnigy!$AE$36)/CalPhotonTurnigy!$AE$30</f>
        <v>112.80618136210947</v>
      </c>
    </row>
    <row r="546" spans="1:13" x14ac:dyDescent="0.3">
      <c r="A546">
        <v>105.598737</v>
      </c>
      <c r="B546">
        <v>180</v>
      </c>
      <c r="C546">
        <v>0</v>
      </c>
      <c r="D546">
        <v>3.1110000000000002</v>
      </c>
      <c r="E546">
        <v>81.394987999999998</v>
      </c>
      <c r="F546">
        <v>99.751328999999998</v>
      </c>
      <c r="G546">
        <v>79.997693999999996</v>
      </c>
      <c r="H546">
        <v>-18.356341</v>
      </c>
      <c r="I546">
        <v>-100</v>
      </c>
      <c r="J546">
        <v>180</v>
      </c>
      <c r="K546">
        <v>100.64700000000001</v>
      </c>
      <c r="L546">
        <v>1.5008000000000001E-2</v>
      </c>
      <c r="M546">
        <f>(F546*CalPhotonTurnigy!$AE$30*CalPhotonTurnigy!$AF$36+CalPhotonTurnigy!$AE$36)/CalPhotonTurnigy!$AE$30</f>
        <v>112.80618136210947</v>
      </c>
    </row>
    <row r="547" spans="1:13" x14ac:dyDescent="0.3">
      <c r="A547">
        <v>105.613733</v>
      </c>
      <c r="B547">
        <v>180</v>
      </c>
      <c r="C547">
        <v>0</v>
      </c>
      <c r="D547">
        <v>3.1110000000000002</v>
      </c>
      <c r="E547">
        <v>81.393749999999997</v>
      </c>
      <c r="F547">
        <v>99.751328999999998</v>
      </c>
      <c r="G547">
        <v>79.997693999999996</v>
      </c>
      <c r="H547">
        <v>-18.357579999999999</v>
      </c>
      <c r="I547">
        <v>-100</v>
      </c>
      <c r="J547">
        <v>180</v>
      </c>
      <c r="K547">
        <v>100.64700000000001</v>
      </c>
      <c r="L547">
        <v>1.4996000000000001E-2</v>
      </c>
      <c r="M547">
        <f>(F547*CalPhotonTurnigy!$AE$30*CalPhotonTurnigy!$AF$36+CalPhotonTurnigy!$AE$36)/CalPhotonTurnigy!$AE$30</f>
        <v>112.80618136210947</v>
      </c>
    </row>
    <row r="548" spans="1:13" x14ac:dyDescent="0.3">
      <c r="A548">
        <v>105.62873500000001</v>
      </c>
      <c r="B548">
        <v>180</v>
      </c>
      <c r="C548">
        <v>0</v>
      </c>
      <c r="D548">
        <v>3.1080000000000001</v>
      </c>
      <c r="E548">
        <v>81.389404999999996</v>
      </c>
      <c r="F548">
        <v>99.751328999999998</v>
      </c>
      <c r="G548">
        <v>79.997693999999996</v>
      </c>
      <c r="H548">
        <v>-18.361923999999998</v>
      </c>
      <c r="I548">
        <v>-100</v>
      </c>
      <c r="J548">
        <v>180</v>
      </c>
      <c r="K548">
        <v>100.64700000000001</v>
      </c>
      <c r="L548">
        <v>1.5002E-2</v>
      </c>
      <c r="M548">
        <f>(F548*CalPhotonTurnigy!$AE$30*CalPhotonTurnigy!$AF$36+CalPhotonTurnigy!$AE$36)/CalPhotonTurnigy!$AE$30</f>
        <v>112.80618136210947</v>
      </c>
    </row>
    <row r="549" spans="1:13" x14ac:dyDescent="0.3">
      <c r="A549">
        <v>105.643736</v>
      </c>
      <c r="B549">
        <v>180</v>
      </c>
      <c r="C549">
        <v>0</v>
      </c>
      <c r="D549">
        <v>3.11</v>
      </c>
      <c r="E549">
        <v>81.387853000000007</v>
      </c>
      <c r="F549">
        <v>99.751328999999998</v>
      </c>
      <c r="G549">
        <v>79.997693999999996</v>
      </c>
      <c r="H549">
        <v>-18.363475999999999</v>
      </c>
      <c r="I549">
        <v>-100</v>
      </c>
      <c r="J549">
        <v>180</v>
      </c>
      <c r="K549">
        <v>100.64700000000001</v>
      </c>
      <c r="L549">
        <v>1.5001E-2</v>
      </c>
      <c r="M549">
        <f>(F549*CalPhotonTurnigy!$AE$30*CalPhotonTurnigy!$AF$36+CalPhotonTurnigy!$AE$36)/CalPhotonTurnigy!$AE$30</f>
        <v>112.80618136210947</v>
      </c>
    </row>
    <row r="550" spans="1:13" x14ac:dyDescent="0.3">
      <c r="A550">
        <v>105.658738</v>
      </c>
      <c r="B550">
        <v>180</v>
      </c>
      <c r="C550">
        <v>0</v>
      </c>
      <c r="D550">
        <v>3.109</v>
      </c>
      <c r="E550">
        <v>81.385424</v>
      </c>
      <c r="F550">
        <v>99.751328999999998</v>
      </c>
      <c r="G550">
        <v>79.997693999999996</v>
      </c>
      <c r="H550">
        <v>-18.365905000000001</v>
      </c>
      <c r="I550">
        <v>-100</v>
      </c>
      <c r="J550">
        <v>180</v>
      </c>
      <c r="K550">
        <v>100.64700000000001</v>
      </c>
      <c r="L550">
        <v>1.5002E-2</v>
      </c>
      <c r="M550">
        <f>(F550*CalPhotonTurnigy!$AE$30*CalPhotonTurnigy!$AF$36+CalPhotonTurnigy!$AE$36)/CalPhotonTurnigy!$AE$30</f>
        <v>112.80618136210947</v>
      </c>
    </row>
    <row r="551" spans="1:13" x14ac:dyDescent="0.3">
      <c r="A551">
        <v>105.67374700000001</v>
      </c>
      <c r="B551">
        <v>180</v>
      </c>
      <c r="C551">
        <v>0</v>
      </c>
      <c r="D551">
        <v>3.11</v>
      </c>
      <c r="E551">
        <v>81.384427000000002</v>
      </c>
      <c r="F551">
        <v>99.751328999999998</v>
      </c>
      <c r="G551">
        <v>79.997693999999996</v>
      </c>
      <c r="H551">
        <v>-18.366902</v>
      </c>
      <c r="I551">
        <v>-100</v>
      </c>
      <c r="J551">
        <v>180</v>
      </c>
      <c r="K551">
        <v>100.64700000000001</v>
      </c>
      <c r="L551">
        <v>1.5009E-2</v>
      </c>
      <c r="M551">
        <f>(F551*CalPhotonTurnigy!$AE$30*CalPhotonTurnigy!$AF$36+CalPhotonTurnigy!$AE$36)/CalPhotonTurnigy!$AE$30</f>
        <v>112.80618136210947</v>
      </c>
    </row>
    <row r="552" spans="1:13" x14ac:dyDescent="0.3">
      <c r="A552">
        <v>105.688755</v>
      </c>
      <c r="B552">
        <v>180</v>
      </c>
      <c r="C552">
        <v>0</v>
      </c>
      <c r="D552">
        <v>3.1070000000000002</v>
      </c>
      <c r="E552">
        <v>81.380289000000005</v>
      </c>
      <c r="F552">
        <v>99.751328999999998</v>
      </c>
      <c r="G552">
        <v>79.997693999999996</v>
      </c>
      <c r="H552">
        <v>-18.371040000000001</v>
      </c>
      <c r="I552">
        <v>-100</v>
      </c>
      <c r="J552">
        <v>180</v>
      </c>
      <c r="K552">
        <v>100.64700000000001</v>
      </c>
      <c r="L552">
        <v>1.5008000000000001E-2</v>
      </c>
      <c r="M552">
        <f>(F552*CalPhotonTurnigy!$AE$30*CalPhotonTurnigy!$AF$36+CalPhotonTurnigy!$AE$36)/CalPhotonTurnigy!$AE$30</f>
        <v>112.80618136210947</v>
      </c>
    </row>
    <row r="553" spans="1:13" x14ac:dyDescent="0.3">
      <c r="A553">
        <v>105.703755</v>
      </c>
      <c r="B553">
        <v>180</v>
      </c>
      <c r="C553">
        <v>0</v>
      </c>
      <c r="D553">
        <v>3.1070000000000002</v>
      </c>
      <c r="E553">
        <v>81.375635000000003</v>
      </c>
      <c r="F553">
        <v>99.751328999999998</v>
      </c>
      <c r="G553">
        <v>79.997693999999996</v>
      </c>
      <c r="H553">
        <v>-18.375693999999999</v>
      </c>
      <c r="I553">
        <v>-100</v>
      </c>
      <c r="J553">
        <v>180</v>
      </c>
      <c r="K553">
        <v>100.64700000000001</v>
      </c>
      <c r="L553">
        <v>1.4999999999999999E-2</v>
      </c>
      <c r="M553">
        <f>(F553*CalPhotonTurnigy!$AE$30*CalPhotonTurnigy!$AF$36+CalPhotonTurnigy!$AE$36)/CalPhotonTurnigy!$AE$30</f>
        <v>112.80618136210947</v>
      </c>
    </row>
    <row r="554" spans="1:13" x14ac:dyDescent="0.3">
      <c r="A554">
        <v>105.718757</v>
      </c>
      <c r="B554">
        <v>180</v>
      </c>
      <c r="C554">
        <v>0</v>
      </c>
      <c r="D554">
        <v>3.1070000000000002</v>
      </c>
      <c r="E554">
        <v>81.372724000000005</v>
      </c>
      <c r="F554">
        <v>99.751328999999998</v>
      </c>
      <c r="G554">
        <v>79.997693999999996</v>
      </c>
      <c r="H554">
        <v>-18.378606000000001</v>
      </c>
      <c r="I554">
        <v>-100</v>
      </c>
      <c r="J554">
        <v>180</v>
      </c>
      <c r="K554">
        <v>100.64700000000001</v>
      </c>
      <c r="L554">
        <v>1.5002E-2</v>
      </c>
      <c r="M554">
        <f>(F554*CalPhotonTurnigy!$AE$30*CalPhotonTurnigy!$AF$36+CalPhotonTurnigy!$AE$36)/CalPhotonTurnigy!$AE$30</f>
        <v>112.80618136210947</v>
      </c>
    </row>
    <row r="555" spans="1:13" x14ac:dyDescent="0.3">
      <c r="A555">
        <v>105.73376500000001</v>
      </c>
      <c r="B555">
        <v>180</v>
      </c>
      <c r="C555">
        <v>0</v>
      </c>
      <c r="D555">
        <v>3.1059999999999999</v>
      </c>
      <c r="E555">
        <v>81.368031000000002</v>
      </c>
      <c r="F555">
        <v>99.751328999999998</v>
      </c>
      <c r="G555">
        <v>79.997693999999996</v>
      </c>
      <c r="H555">
        <v>-18.383299000000001</v>
      </c>
      <c r="I555">
        <v>-100</v>
      </c>
      <c r="J555">
        <v>180</v>
      </c>
      <c r="K555">
        <v>100.64700000000001</v>
      </c>
      <c r="L555">
        <v>1.5008000000000001E-2</v>
      </c>
      <c r="M555">
        <f>(F555*CalPhotonTurnigy!$AE$30*CalPhotonTurnigy!$AF$36+CalPhotonTurnigy!$AE$36)/CalPhotonTurnigy!$AE$30</f>
        <v>112.80618136210947</v>
      </c>
    </row>
    <row r="556" spans="1:13" x14ac:dyDescent="0.3">
      <c r="A556">
        <v>105.748772</v>
      </c>
      <c r="B556">
        <v>180</v>
      </c>
      <c r="C556">
        <v>0</v>
      </c>
      <c r="D556">
        <v>3.1040000000000001</v>
      </c>
      <c r="E556">
        <v>81.361804000000006</v>
      </c>
      <c r="F556">
        <v>99.751328999999998</v>
      </c>
      <c r="G556">
        <v>79.997693999999996</v>
      </c>
      <c r="H556">
        <v>-18.389524999999999</v>
      </c>
      <c r="I556">
        <v>-100</v>
      </c>
      <c r="J556">
        <v>180</v>
      </c>
      <c r="K556">
        <v>100.64700000000001</v>
      </c>
      <c r="L556">
        <v>1.5007E-2</v>
      </c>
      <c r="M556">
        <f>(F556*CalPhotonTurnigy!$AE$30*CalPhotonTurnigy!$AF$36+CalPhotonTurnigy!$AE$36)/CalPhotonTurnigy!$AE$30</f>
        <v>112.80618136210947</v>
      </c>
    </row>
    <row r="557" spans="1:13" x14ac:dyDescent="0.3">
      <c r="A557">
        <v>105.763778</v>
      </c>
      <c r="B557">
        <v>180</v>
      </c>
      <c r="C557">
        <v>0</v>
      </c>
      <c r="D557">
        <v>3.1070000000000002</v>
      </c>
      <c r="E557">
        <v>81.359728000000004</v>
      </c>
      <c r="F557">
        <v>99.751328999999998</v>
      </c>
      <c r="G557">
        <v>79.997693999999996</v>
      </c>
      <c r="H557">
        <v>-18.391601999999999</v>
      </c>
      <c r="I557">
        <v>-100</v>
      </c>
      <c r="J557">
        <v>180</v>
      </c>
      <c r="K557">
        <v>100.64700000000001</v>
      </c>
      <c r="L557">
        <v>1.5006E-2</v>
      </c>
      <c r="M557">
        <f>(F557*CalPhotonTurnigy!$AE$30*CalPhotonTurnigy!$AF$36+CalPhotonTurnigy!$AE$36)/CalPhotonTurnigy!$AE$30</f>
        <v>112.80618136210947</v>
      </c>
    </row>
    <row r="558" spans="1:13" x14ac:dyDescent="0.3">
      <c r="A558">
        <v>105.778791</v>
      </c>
      <c r="B558">
        <v>180</v>
      </c>
      <c r="C558">
        <v>0</v>
      </c>
      <c r="D558">
        <v>3.105</v>
      </c>
      <c r="E558">
        <v>81.355753000000007</v>
      </c>
      <c r="F558">
        <v>99.751328999999998</v>
      </c>
      <c r="G558">
        <v>79.997693999999996</v>
      </c>
      <c r="H558">
        <v>-18.395576999999999</v>
      </c>
      <c r="I558">
        <v>-100</v>
      </c>
      <c r="J558">
        <v>180</v>
      </c>
      <c r="K558">
        <v>100.64700000000001</v>
      </c>
      <c r="L558">
        <v>1.5013E-2</v>
      </c>
      <c r="M558">
        <f>(F558*CalPhotonTurnigy!$AE$30*CalPhotonTurnigy!$AF$36+CalPhotonTurnigy!$AE$36)/CalPhotonTurnigy!$AE$30</f>
        <v>112.80618136210947</v>
      </c>
    </row>
    <row r="559" spans="1:13" x14ac:dyDescent="0.3">
      <c r="A559">
        <v>105.79379900000001</v>
      </c>
      <c r="B559">
        <v>180</v>
      </c>
      <c r="C559">
        <v>0</v>
      </c>
      <c r="D559">
        <v>3.1019999999999999</v>
      </c>
      <c r="E559">
        <v>81.347954000000001</v>
      </c>
      <c r="F559">
        <v>99.751328999999998</v>
      </c>
      <c r="G559">
        <v>79.997693999999996</v>
      </c>
      <c r="H559">
        <v>-18.403375</v>
      </c>
      <c r="I559">
        <v>-100</v>
      </c>
      <c r="J559">
        <v>180</v>
      </c>
      <c r="K559">
        <v>100.64700000000001</v>
      </c>
      <c r="L559">
        <v>1.5008000000000001E-2</v>
      </c>
      <c r="M559">
        <f>(F559*CalPhotonTurnigy!$AE$30*CalPhotonTurnigy!$AF$36+CalPhotonTurnigy!$AE$36)/CalPhotonTurnigy!$AE$30</f>
        <v>112.80618136210947</v>
      </c>
    </row>
    <row r="560" spans="1:13" x14ac:dyDescent="0.3">
      <c r="A560">
        <v>105.808797</v>
      </c>
      <c r="B560">
        <v>180</v>
      </c>
      <c r="C560">
        <v>0</v>
      </c>
      <c r="D560">
        <v>3.1030000000000002</v>
      </c>
      <c r="E560">
        <v>81.342337000000001</v>
      </c>
      <c r="F560">
        <v>99.751328999999998</v>
      </c>
      <c r="G560">
        <v>79.997693999999996</v>
      </c>
      <c r="H560">
        <v>-18.408992000000001</v>
      </c>
      <c r="I560">
        <v>-100</v>
      </c>
      <c r="J560">
        <v>180</v>
      </c>
      <c r="K560">
        <v>100.64700000000001</v>
      </c>
      <c r="L560">
        <v>1.4997999999999999E-2</v>
      </c>
      <c r="M560">
        <f>(F560*CalPhotonTurnigy!$AE$30*CalPhotonTurnigy!$AF$36+CalPhotonTurnigy!$AE$36)/CalPhotonTurnigy!$AE$30</f>
        <v>112.80618136210947</v>
      </c>
    </row>
    <row r="561" spans="1:13" x14ac:dyDescent="0.3">
      <c r="A561">
        <v>105.82380000000001</v>
      </c>
      <c r="B561">
        <v>180</v>
      </c>
      <c r="C561">
        <v>0</v>
      </c>
      <c r="D561">
        <v>3.1019999999999999</v>
      </c>
      <c r="E561">
        <v>81.336408000000006</v>
      </c>
      <c r="F561">
        <v>99.751328999999998</v>
      </c>
      <c r="G561">
        <v>79.997693999999996</v>
      </c>
      <c r="H561">
        <v>-18.414921</v>
      </c>
      <c r="I561">
        <v>-100</v>
      </c>
      <c r="J561">
        <v>180</v>
      </c>
      <c r="K561">
        <v>100.64700000000001</v>
      </c>
      <c r="L561">
        <v>1.5003000000000001E-2</v>
      </c>
      <c r="M561">
        <f>(F561*CalPhotonTurnigy!$AE$30*CalPhotonTurnigy!$AF$36+CalPhotonTurnigy!$AE$36)/CalPhotonTurnigy!$AE$30</f>
        <v>112.80618136210947</v>
      </c>
    </row>
    <row r="562" spans="1:13" x14ac:dyDescent="0.3">
      <c r="A562">
        <v>105.83879899999999</v>
      </c>
      <c r="B562">
        <v>180</v>
      </c>
      <c r="C562">
        <v>0</v>
      </c>
      <c r="D562">
        <v>3.0990000000000002</v>
      </c>
      <c r="E562">
        <v>81.328019999999995</v>
      </c>
      <c r="F562">
        <v>99.751328999999998</v>
      </c>
      <c r="G562">
        <v>79.997693999999996</v>
      </c>
      <c r="H562">
        <v>-18.423309</v>
      </c>
      <c r="I562">
        <v>-100</v>
      </c>
      <c r="J562">
        <v>180</v>
      </c>
      <c r="K562">
        <v>100.64700000000001</v>
      </c>
      <c r="L562">
        <v>1.4999E-2</v>
      </c>
      <c r="M562">
        <f>(F562*CalPhotonTurnigy!$AE$30*CalPhotonTurnigy!$AF$36+CalPhotonTurnigy!$AE$36)/CalPhotonTurnigy!$AE$30</f>
        <v>112.80618136210947</v>
      </c>
    </row>
    <row r="563" spans="1:13" x14ac:dyDescent="0.3">
      <c r="A563">
        <v>105.853807</v>
      </c>
      <c r="B563">
        <v>180</v>
      </c>
      <c r="C563">
        <v>0</v>
      </c>
      <c r="D563">
        <v>3.1</v>
      </c>
      <c r="E563">
        <v>81.321895999999995</v>
      </c>
      <c r="F563">
        <v>99.751328999999998</v>
      </c>
      <c r="G563">
        <v>79.997693999999996</v>
      </c>
      <c r="H563">
        <v>-18.429433</v>
      </c>
      <c r="I563">
        <v>-100</v>
      </c>
      <c r="J563">
        <v>180</v>
      </c>
      <c r="K563">
        <v>100.64700000000001</v>
      </c>
      <c r="L563">
        <v>1.5008000000000001E-2</v>
      </c>
      <c r="M563">
        <f>(F563*CalPhotonTurnigy!$AE$30*CalPhotonTurnigy!$AF$36+CalPhotonTurnigy!$AE$36)/CalPhotonTurnigy!$AE$30</f>
        <v>112.80618136210947</v>
      </c>
    </row>
    <row r="564" spans="1:13" x14ac:dyDescent="0.3">
      <c r="A564">
        <v>105.868813</v>
      </c>
      <c r="B564">
        <v>180</v>
      </c>
      <c r="C564">
        <v>0</v>
      </c>
      <c r="D564">
        <v>3.0990000000000002</v>
      </c>
      <c r="E564">
        <v>81.315529999999995</v>
      </c>
      <c r="F564">
        <v>99.751328999999998</v>
      </c>
      <c r="G564">
        <v>79.997693999999996</v>
      </c>
      <c r="H564">
        <v>-18.435798999999999</v>
      </c>
      <c r="I564">
        <v>-100</v>
      </c>
      <c r="J564">
        <v>180</v>
      </c>
      <c r="K564">
        <v>100.64700000000001</v>
      </c>
      <c r="L564">
        <v>1.5006E-2</v>
      </c>
      <c r="M564">
        <f>(F564*CalPhotonTurnigy!$AE$30*CalPhotonTurnigy!$AF$36+CalPhotonTurnigy!$AE$36)/CalPhotonTurnigy!$AE$30</f>
        <v>112.80618136210947</v>
      </c>
    </row>
    <row r="565" spans="1:13" x14ac:dyDescent="0.3">
      <c r="A565">
        <v>105.883809</v>
      </c>
      <c r="B565">
        <v>180</v>
      </c>
      <c r="C565">
        <v>0</v>
      </c>
      <c r="D565">
        <v>3.1</v>
      </c>
      <c r="E565">
        <v>81.311147000000005</v>
      </c>
      <c r="F565">
        <v>99.751328999999998</v>
      </c>
      <c r="G565">
        <v>79.997693999999996</v>
      </c>
      <c r="H565">
        <v>-18.440182</v>
      </c>
      <c r="I565">
        <v>-100</v>
      </c>
      <c r="J565">
        <v>180</v>
      </c>
      <c r="K565">
        <v>100.64700000000001</v>
      </c>
      <c r="L565">
        <v>1.4996000000000001E-2</v>
      </c>
      <c r="M565">
        <f>(F565*CalPhotonTurnigy!$AE$30*CalPhotonTurnigy!$AF$36+CalPhotonTurnigy!$AE$36)/CalPhotonTurnigy!$AE$30</f>
        <v>112.80618136210947</v>
      </c>
    </row>
    <row r="566" spans="1:13" x14ac:dyDescent="0.3">
      <c r="A566">
        <v>105.898808</v>
      </c>
      <c r="B566">
        <v>180</v>
      </c>
      <c r="C566">
        <v>0</v>
      </c>
      <c r="D566">
        <v>3.097</v>
      </c>
      <c r="E566">
        <v>81.302991000000006</v>
      </c>
      <c r="F566">
        <v>99.751328999999998</v>
      </c>
      <c r="G566">
        <v>79.997693999999996</v>
      </c>
      <c r="H566">
        <v>-18.448338</v>
      </c>
      <c r="I566">
        <v>-100</v>
      </c>
      <c r="J566">
        <v>180</v>
      </c>
      <c r="K566">
        <v>100.64700000000001</v>
      </c>
      <c r="L566">
        <v>1.4999E-2</v>
      </c>
      <c r="M566">
        <f>(F566*CalPhotonTurnigy!$AE$30*CalPhotonTurnigy!$AF$36+CalPhotonTurnigy!$AE$36)/CalPhotonTurnigy!$AE$30</f>
        <v>112.80618136210947</v>
      </c>
    </row>
    <row r="567" spans="1:13" x14ac:dyDescent="0.3">
      <c r="A567">
        <v>105.913815</v>
      </c>
      <c r="B567">
        <v>180</v>
      </c>
      <c r="C567">
        <v>0</v>
      </c>
      <c r="D567">
        <v>3.1</v>
      </c>
      <c r="E567">
        <v>81.300357000000005</v>
      </c>
      <c r="F567">
        <v>99.751328999999998</v>
      </c>
      <c r="G567">
        <v>79.997693999999996</v>
      </c>
      <c r="H567">
        <v>-18.450973000000001</v>
      </c>
      <c r="I567">
        <v>-100</v>
      </c>
      <c r="J567">
        <v>180</v>
      </c>
      <c r="K567">
        <v>100.64700000000001</v>
      </c>
      <c r="L567">
        <v>1.5007E-2</v>
      </c>
      <c r="M567">
        <f>(F567*CalPhotonTurnigy!$AE$30*CalPhotonTurnigy!$AF$36+CalPhotonTurnigy!$AE$36)/CalPhotonTurnigy!$AE$30</f>
        <v>112.80618136210947</v>
      </c>
    </row>
    <row r="568" spans="1:13" x14ac:dyDescent="0.3">
      <c r="A568">
        <v>105.928826</v>
      </c>
      <c r="B568">
        <v>180</v>
      </c>
      <c r="C568">
        <v>0</v>
      </c>
      <c r="D568">
        <v>3.101</v>
      </c>
      <c r="E568">
        <v>81.299186000000006</v>
      </c>
      <c r="F568">
        <v>99.751328999999998</v>
      </c>
      <c r="G568">
        <v>79.997693999999996</v>
      </c>
      <c r="H568">
        <v>-18.452144000000001</v>
      </c>
      <c r="I568">
        <v>-100</v>
      </c>
      <c r="J568">
        <v>180</v>
      </c>
      <c r="K568">
        <v>100.64700000000001</v>
      </c>
      <c r="L568">
        <v>1.5011E-2</v>
      </c>
      <c r="M568">
        <f>(F568*CalPhotonTurnigy!$AE$30*CalPhotonTurnigy!$AF$36+CalPhotonTurnigy!$AE$36)/CalPhotonTurnigy!$AE$30</f>
        <v>112.80618136210947</v>
      </c>
    </row>
    <row r="569" spans="1:13" x14ac:dyDescent="0.3">
      <c r="A569">
        <v>105.943822</v>
      </c>
      <c r="B569">
        <v>180</v>
      </c>
      <c r="C569">
        <v>0</v>
      </c>
      <c r="D569">
        <v>3.0990000000000002</v>
      </c>
      <c r="E569">
        <v>81.294888999999998</v>
      </c>
      <c r="F569">
        <v>99.751328999999998</v>
      </c>
      <c r="G569">
        <v>79.997693999999996</v>
      </c>
      <c r="H569">
        <v>-18.456440000000001</v>
      </c>
      <c r="I569">
        <v>-100</v>
      </c>
      <c r="J569">
        <v>180</v>
      </c>
      <c r="K569">
        <v>100.64700000000001</v>
      </c>
      <c r="L569">
        <v>1.4996000000000001E-2</v>
      </c>
      <c r="M569">
        <f>(F569*CalPhotonTurnigy!$AE$30*CalPhotonTurnigy!$AF$36+CalPhotonTurnigy!$AE$36)/CalPhotonTurnigy!$AE$30</f>
        <v>112.80618136210947</v>
      </c>
    </row>
    <row r="570" spans="1:13" x14ac:dyDescent="0.3">
      <c r="A570">
        <v>105.95881799999999</v>
      </c>
      <c r="B570">
        <v>180</v>
      </c>
      <c r="C570">
        <v>0</v>
      </c>
      <c r="D570">
        <v>3.0979999999999999</v>
      </c>
      <c r="E570">
        <v>81.290094999999994</v>
      </c>
      <c r="F570">
        <v>99.751328999999998</v>
      </c>
      <c r="G570">
        <v>79.997693999999996</v>
      </c>
      <c r="H570">
        <v>-18.461234000000001</v>
      </c>
      <c r="I570">
        <v>-100</v>
      </c>
      <c r="J570">
        <v>180</v>
      </c>
      <c r="K570">
        <v>100.64700000000001</v>
      </c>
      <c r="L570">
        <v>1.4996000000000001E-2</v>
      </c>
      <c r="M570">
        <f>(F570*CalPhotonTurnigy!$AE$30*CalPhotonTurnigy!$AF$36+CalPhotonTurnigy!$AE$36)/CalPhotonTurnigy!$AE$30</f>
        <v>112.80618136210947</v>
      </c>
    </row>
    <row r="571" spans="1:13" x14ac:dyDescent="0.3">
      <c r="A571">
        <v>105.973821</v>
      </c>
      <c r="B571">
        <v>180</v>
      </c>
      <c r="C571">
        <v>0</v>
      </c>
      <c r="D571">
        <v>3.097</v>
      </c>
      <c r="E571">
        <v>81.284873000000005</v>
      </c>
      <c r="F571">
        <v>99.751328999999998</v>
      </c>
      <c r="G571">
        <v>79.997693999999996</v>
      </c>
      <c r="H571">
        <v>-18.466456999999998</v>
      </c>
      <c r="I571">
        <v>-100</v>
      </c>
      <c r="J571">
        <v>180</v>
      </c>
      <c r="K571">
        <v>100.64700000000001</v>
      </c>
      <c r="L571">
        <v>1.5003000000000001E-2</v>
      </c>
      <c r="M571">
        <f>(F571*CalPhotonTurnigy!$AE$30*CalPhotonTurnigy!$AF$36+CalPhotonTurnigy!$AE$36)/CalPhotonTurnigy!$AE$30</f>
        <v>112.80618136210947</v>
      </c>
    </row>
    <row r="572" spans="1:13" x14ac:dyDescent="0.3">
      <c r="A572">
        <v>105.988834</v>
      </c>
      <c r="B572">
        <v>180</v>
      </c>
      <c r="C572">
        <v>0</v>
      </c>
      <c r="D572">
        <v>3.1</v>
      </c>
      <c r="E572">
        <v>81.284766000000005</v>
      </c>
      <c r="F572">
        <v>99.751328999999998</v>
      </c>
      <c r="G572">
        <v>79.997693999999996</v>
      </c>
      <c r="H572">
        <v>-18.466564000000002</v>
      </c>
      <c r="I572">
        <v>-100</v>
      </c>
      <c r="J572">
        <v>180</v>
      </c>
      <c r="K572">
        <v>100.64700000000001</v>
      </c>
      <c r="L572">
        <v>1.5013E-2</v>
      </c>
      <c r="M572">
        <f>(F572*CalPhotonTurnigy!$AE$30*CalPhotonTurnigy!$AF$36+CalPhotonTurnigy!$AE$36)/CalPhotonTurnigy!$AE$30</f>
        <v>112.80618136210947</v>
      </c>
    </row>
    <row r="573" spans="1:13" x14ac:dyDescent="0.3">
      <c r="A573">
        <v>106.003837</v>
      </c>
      <c r="B573">
        <v>180</v>
      </c>
      <c r="C573">
        <v>0</v>
      </c>
      <c r="D573">
        <v>3.0979999999999999</v>
      </c>
      <c r="E573">
        <v>81.281383000000005</v>
      </c>
      <c r="F573">
        <v>99.751328999999998</v>
      </c>
      <c r="G573">
        <v>79.997693999999996</v>
      </c>
      <c r="H573">
        <v>-18.469946</v>
      </c>
      <c r="I573">
        <v>-100</v>
      </c>
      <c r="J573">
        <v>180</v>
      </c>
      <c r="K573">
        <v>100.64700000000001</v>
      </c>
      <c r="L573">
        <v>1.5003000000000001E-2</v>
      </c>
      <c r="M573">
        <f>(F573*CalPhotonTurnigy!$AE$30*CalPhotonTurnigy!$AF$36+CalPhotonTurnigy!$AE$36)/CalPhotonTurnigy!$AE$30</f>
        <v>112.80618136210947</v>
      </c>
    </row>
    <row r="574" spans="1:13" x14ac:dyDescent="0.3">
      <c r="A574">
        <v>106.018849</v>
      </c>
      <c r="B574">
        <v>180</v>
      </c>
      <c r="C574">
        <v>0</v>
      </c>
      <c r="D574">
        <v>3.0979999999999999</v>
      </c>
      <c r="E574">
        <v>81.278471999999994</v>
      </c>
      <c r="F574">
        <v>99.751328999999998</v>
      </c>
      <c r="G574">
        <v>79.997693999999996</v>
      </c>
      <c r="H574">
        <v>-18.472857000000001</v>
      </c>
      <c r="I574">
        <v>-100</v>
      </c>
      <c r="J574">
        <v>180</v>
      </c>
      <c r="K574">
        <v>100.64700000000001</v>
      </c>
      <c r="L574">
        <v>1.5011999999999999E-2</v>
      </c>
      <c r="M574">
        <f>(F574*CalPhotonTurnigy!$AE$30*CalPhotonTurnigy!$AF$36+CalPhotonTurnigy!$AE$36)/CalPhotonTurnigy!$AE$30</f>
        <v>112.80618136210947</v>
      </c>
    </row>
    <row r="575" spans="1:13" x14ac:dyDescent="0.3">
      <c r="A575">
        <v>106.03385299999999</v>
      </c>
      <c r="B575">
        <v>180</v>
      </c>
      <c r="C575">
        <v>0</v>
      </c>
      <c r="D575">
        <v>3.0990000000000002</v>
      </c>
      <c r="E575">
        <v>81.278160999999997</v>
      </c>
      <c r="F575">
        <v>99.751328999999998</v>
      </c>
      <c r="G575">
        <v>79.997693999999996</v>
      </c>
      <c r="H575">
        <v>-18.473168000000001</v>
      </c>
      <c r="I575">
        <v>-100</v>
      </c>
      <c r="J575">
        <v>180</v>
      </c>
      <c r="K575">
        <v>100.64700000000001</v>
      </c>
      <c r="L575">
        <v>1.5004E-2</v>
      </c>
      <c r="M575">
        <f>(F575*CalPhotonTurnigy!$AE$30*CalPhotonTurnigy!$AF$36+CalPhotonTurnigy!$AE$36)/CalPhotonTurnigy!$AE$30</f>
        <v>112.80618136210947</v>
      </c>
    </row>
    <row r="576" spans="1:13" x14ac:dyDescent="0.3">
      <c r="A576">
        <v>106.04885899999999</v>
      </c>
      <c r="B576">
        <v>180</v>
      </c>
      <c r="C576">
        <v>0</v>
      </c>
      <c r="D576">
        <v>3.097</v>
      </c>
      <c r="E576">
        <v>81.274602000000002</v>
      </c>
      <c r="F576">
        <v>99.751328999999998</v>
      </c>
      <c r="G576">
        <v>79.997693999999996</v>
      </c>
      <c r="H576">
        <v>-18.476727</v>
      </c>
      <c r="I576">
        <v>-100</v>
      </c>
      <c r="J576">
        <v>180</v>
      </c>
      <c r="K576">
        <v>100.64700000000001</v>
      </c>
      <c r="L576">
        <v>1.5006E-2</v>
      </c>
      <c r="M576">
        <f>(F576*CalPhotonTurnigy!$AE$30*CalPhotonTurnigy!$AF$36+CalPhotonTurnigy!$AE$36)/CalPhotonTurnigy!$AE$30</f>
        <v>112.80618136210947</v>
      </c>
    </row>
    <row r="577" spans="1:13" x14ac:dyDescent="0.3">
      <c r="A577">
        <v>106.06386999999999</v>
      </c>
      <c r="B577">
        <v>180</v>
      </c>
      <c r="C577">
        <v>0</v>
      </c>
      <c r="D577">
        <v>3.1</v>
      </c>
      <c r="E577">
        <v>81.275927999999993</v>
      </c>
      <c r="F577">
        <v>99.751328999999998</v>
      </c>
      <c r="G577">
        <v>79.997693999999996</v>
      </c>
      <c r="H577">
        <v>-18.475401000000002</v>
      </c>
      <c r="I577">
        <v>-100</v>
      </c>
      <c r="J577">
        <v>180</v>
      </c>
      <c r="K577">
        <v>100.64700000000001</v>
      </c>
      <c r="L577">
        <v>1.5011E-2</v>
      </c>
      <c r="M577">
        <f>(F577*CalPhotonTurnigy!$AE$30*CalPhotonTurnigy!$AF$36+CalPhotonTurnigy!$AE$36)/CalPhotonTurnigy!$AE$30</f>
        <v>112.80618136210947</v>
      </c>
    </row>
    <row r="578" spans="1:13" x14ac:dyDescent="0.3">
      <c r="A578">
        <v>106.07887100000001</v>
      </c>
      <c r="B578">
        <v>180</v>
      </c>
      <c r="C578">
        <v>0</v>
      </c>
      <c r="D578">
        <v>3.097</v>
      </c>
      <c r="E578">
        <v>81.272681000000006</v>
      </c>
      <c r="F578">
        <v>99.751328999999998</v>
      </c>
      <c r="G578">
        <v>79.997693999999996</v>
      </c>
      <c r="H578">
        <v>-18.478648</v>
      </c>
      <c r="I578">
        <v>-100</v>
      </c>
      <c r="J578">
        <v>180</v>
      </c>
      <c r="K578">
        <v>100.64700000000001</v>
      </c>
      <c r="L578">
        <v>1.5001E-2</v>
      </c>
      <c r="M578">
        <f>(F578*CalPhotonTurnigy!$AE$30*CalPhotonTurnigy!$AF$36+CalPhotonTurnigy!$AE$36)/CalPhotonTurnigy!$AE$30</f>
        <v>112.80618136210947</v>
      </c>
    </row>
    <row r="579" spans="1:13" x14ac:dyDescent="0.3">
      <c r="A579">
        <v>106.093869</v>
      </c>
      <c r="B579">
        <v>180</v>
      </c>
      <c r="C579">
        <v>0</v>
      </c>
      <c r="D579">
        <v>3.0950000000000002</v>
      </c>
      <c r="E579">
        <v>81.267691999999997</v>
      </c>
      <c r="F579">
        <v>99.751328999999998</v>
      </c>
      <c r="G579">
        <v>79.997693999999996</v>
      </c>
      <c r="H579">
        <v>-18.483637000000002</v>
      </c>
      <c r="I579">
        <v>-100</v>
      </c>
      <c r="J579">
        <v>180</v>
      </c>
      <c r="K579">
        <v>100.64700000000001</v>
      </c>
      <c r="L579">
        <v>1.4997999999999999E-2</v>
      </c>
      <c r="M579">
        <f>(F579*CalPhotonTurnigy!$AE$30*CalPhotonTurnigy!$AF$36+CalPhotonTurnigy!$AE$36)/CalPhotonTurnigy!$AE$30</f>
        <v>112.80618136210947</v>
      </c>
    </row>
    <row r="580" spans="1:13" x14ac:dyDescent="0.3">
      <c r="A580">
        <v>106.108868</v>
      </c>
      <c r="B580">
        <v>180</v>
      </c>
      <c r="C580">
        <v>0</v>
      </c>
      <c r="D580">
        <v>3.0990000000000002</v>
      </c>
      <c r="E580">
        <v>81.267787999999996</v>
      </c>
      <c r="F580">
        <v>99.751328999999998</v>
      </c>
      <c r="G580">
        <v>79.997693999999996</v>
      </c>
      <c r="H580">
        <v>-18.483540999999999</v>
      </c>
      <c r="I580">
        <v>-100</v>
      </c>
      <c r="J580">
        <v>180</v>
      </c>
      <c r="K580">
        <v>100.64700000000001</v>
      </c>
      <c r="L580">
        <v>1.4999E-2</v>
      </c>
      <c r="M580">
        <f>(F580*CalPhotonTurnigy!$AE$30*CalPhotonTurnigy!$AF$36+CalPhotonTurnigy!$AE$36)/CalPhotonTurnigy!$AE$30</f>
        <v>112.80618136210947</v>
      </c>
    </row>
    <row r="581" spans="1:13" x14ac:dyDescent="0.3">
      <c r="A581">
        <v>106.123875</v>
      </c>
      <c r="B581">
        <v>180</v>
      </c>
      <c r="C581">
        <v>0</v>
      </c>
      <c r="D581">
        <v>3.097</v>
      </c>
      <c r="E581">
        <v>81.265675999999999</v>
      </c>
      <c r="F581">
        <v>99.751328999999998</v>
      </c>
      <c r="G581">
        <v>79.997693999999996</v>
      </c>
      <c r="H581">
        <v>-18.485652999999999</v>
      </c>
      <c r="I581">
        <v>-100</v>
      </c>
      <c r="J581">
        <v>180</v>
      </c>
      <c r="K581">
        <v>100.64700000000001</v>
      </c>
      <c r="L581">
        <v>1.5007E-2</v>
      </c>
      <c r="M581">
        <f>(F581*CalPhotonTurnigy!$AE$30*CalPhotonTurnigy!$AF$36+CalPhotonTurnigy!$AE$36)/CalPhotonTurnigy!$AE$30</f>
        <v>112.80618136210947</v>
      </c>
    </row>
    <row r="582" spans="1:13" x14ac:dyDescent="0.3">
      <c r="A582">
        <v>106.138886</v>
      </c>
      <c r="B582">
        <v>180</v>
      </c>
      <c r="C582">
        <v>0</v>
      </c>
      <c r="D582">
        <v>3.0950000000000002</v>
      </c>
      <c r="E582">
        <v>81.261662999999999</v>
      </c>
      <c r="F582">
        <v>99.751328999999998</v>
      </c>
      <c r="G582">
        <v>79.997693999999996</v>
      </c>
      <c r="H582">
        <v>-18.489666</v>
      </c>
      <c r="I582">
        <v>-100</v>
      </c>
      <c r="J582">
        <v>180</v>
      </c>
      <c r="K582">
        <v>100.64700000000001</v>
      </c>
      <c r="L582">
        <v>1.5011E-2</v>
      </c>
      <c r="M582">
        <f>(F582*CalPhotonTurnigy!$AE$30*CalPhotonTurnigy!$AF$36+CalPhotonTurnigy!$AE$36)/CalPhotonTurnigy!$AE$30</f>
        <v>112.80618136210947</v>
      </c>
    </row>
    <row r="583" spans="1:13" x14ac:dyDescent="0.3">
      <c r="A583">
        <v>106.153886</v>
      </c>
      <c r="B583">
        <v>180</v>
      </c>
      <c r="C583">
        <v>0</v>
      </c>
      <c r="D583">
        <v>3.0950000000000002</v>
      </c>
      <c r="E583">
        <v>81.257113000000004</v>
      </c>
      <c r="F583">
        <v>99.751328999999998</v>
      </c>
      <c r="G583">
        <v>79.997693999999996</v>
      </c>
      <c r="H583">
        <v>-18.494216999999999</v>
      </c>
      <c r="I583">
        <v>-100</v>
      </c>
      <c r="J583">
        <v>180</v>
      </c>
      <c r="K583">
        <v>100.64700000000001</v>
      </c>
      <c r="L583">
        <v>1.4999999999999999E-2</v>
      </c>
      <c r="M583">
        <f>(F583*CalPhotonTurnigy!$AE$30*CalPhotonTurnigy!$AF$36+CalPhotonTurnigy!$AE$36)/CalPhotonTurnigy!$AE$30</f>
        <v>112.80618136210947</v>
      </c>
    </row>
    <row r="584" spans="1:13" x14ac:dyDescent="0.3">
      <c r="A584">
        <v>106.16888899999999</v>
      </c>
      <c r="B584">
        <v>180</v>
      </c>
      <c r="C584">
        <v>0</v>
      </c>
      <c r="D584">
        <v>3.0950000000000002</v>
      </c>
      <c r="E584">
        <v>81.253196000000003</v>
      </c>
      <c r="F584">
        <v>99.751328999999998</v>
      </c>
      <c r="G584">
        <v>79.997693999999996</v>
      </c>
      <c r="H584">
        <v>-18.498132999999999</v>
      </c>
      <c r="I584">
        <v>-100</v>
      </c>
      <c r="J584">
        <v>180</v>
      </c>
      <c r="K584">
        <v>100.64700000000001</v>
      </c>
      <c r="L584">
        <v>1.5003000000000001E-2</v>
      </c>
      <c r="M584">
        <f>(F584*CalPhotonTurnigy!$AE$30*CalPhotonTurnigy!$AF$36+CalPhotonTurnigy!$AE$36)/CalPhotonTurnigy!$AE$30</f>
        <v>112.80618136210947</v>
      </c>
    </row>
    <row r="585" spans="1:13" x14ac:dyDescent="0.3">
      <c r="A585">
        <v>106.183887</v>
      </c>
      <c r="B585">
        <v>180</v>
      </c>
      <c r="C585">
        <v>0</v>
      </c>
      <c r="D585">
        <v>3.09</v>
      </c>
      <c r="E585">
        <v>81.243236999999993</v>
      </c>
      <c r="F585">
        <v>99.751328999999998</v>
      </c>
      <c r="G585">
        <v>79.997693999999996</v>
      </c>
      <c r="H585">
        <v>-18.508092000000001</v>
      </c>
      <c r="I585">
        <v>-100</v>
      </c>
      <c r="J585">
        <v>180</v>
      </c>
      <c r="K585">
        <v>100.64700000000001</v>
      </c>
      <c r="L585">
        <v>1.4997999999999999E-2</v>
      </c>
      <c r="M585">
        <f>(F585*CalPhotonTurnigy!$AE$30*CalPhotonTurnigy!$AF$36+CalPhotonTurnigy!$AE$36)/CalPhotonTurnigy!$AE$30</f>
        <v>112.80618136210947</v>
      </c>
    </row>
    <row r="586" spans="1:13" x14ac:dyDescent="0.3">
      <c r="A586">
        <v>106.198888</v>
      </c>
      <c r="B586">
        <v>180</v>
      </c>
      <c r="C586">
        <v>0</v>
      </c>
      <c r="D586">
        <v>3.0960000000000001</v>
      </c>
      <c r="E586">
        <v>81.243452000000005</v>
      </c>
      <c r="F586">
        <v>99.751328999999998</v>
      </c>
      <c r="G586">
        <v>79.997693999999996</v>
      </c>
      <c r="H586">
        <v>-18.507877000000001</v>
      </c>
      <c r="I586">
        <v>-100</v>
      </c>
      <c r="J586">
        <v>180</v>
      </c>
      <c r="K586">
        <v>100.64700000000001</v>
      </c>
      <c r="L586">
        <v>1.5001E-2</v>
      </c>
      <c r="M586">
        <f>(F586*CalPhotonTurnigy!$AE$30*CalPhotonTurnigy!$AF$36+CalPhotonTurnigy!$AE$36)/CalPhotonTurnigy!$AE$30</f>
        <v>112.80618136210947</v>
      </c>
    </row>
    <row r="587" spans="1:13" x14ac:dyDescent="0.3">
      <c r="A587">
        <v>106.213885</v>
      </c>
      <c r="B587">
        <v>180</v>
      </c>
      <c r="C587">
        <v>0</v>
      </c>
      <c r="D587">
        <v>3.0939999999999999</v>
      </c>
      <c r="E587">
        <v>81.240342999999996</v>
      </c>
      <c r="F587">
        <v>99.751328999999998</v>
      </c>
      <c r="G587">
        <v>79.997693999999996</v>
      </c>
      <c r="H587">
        <v>-18.510987</v>
      </c>
      <c r="I587">
        <v>-100</v>
      </c>
      <c r="J587">
        <v>180</v>
      </c>
      <c r="K587">
        <v>100.64700000000001</v>
      </c>
      <c r="L587">
        <v>1.4997E-2</v>
      </c>
      <c r="M587">
        <f>(F587*CalPhotonTurnigy!$AE$30*CalPhotonTurnigy!$AF$36+CalPhotonTurnigy!$AE$36)/CalPhotonTurnigy!$AE$30</f>
        <v>112.80618136210947</v>
      </c>
    </row>
    <row r="588" spans="1:13" x14ac:dyDescent="0.3">
      <c r="A588">
        <v>106.228887</v>
      </c>
      <c r="B588">
        <v>180</v>
      </c>
      <c r="C588">
        <v>0</v>
      </c>
      <c r="D588">
        <v>3.093</v>
      </c>
      <c r="E588">
        <v>81.236568000000005</v>
      </c>
      <c r="F588">
        <v>99.751328999999998</v>
      </c>
      <c r="G588">
        <v>79.997693999999996</v>
      </c>
      <c r="H588">
        <v>-18.514761</v>
      </c>
      <c r="I588">
        <v>-100</v>
      </c>
      <c r="J588">
        <v>180</v>
      </c>
      <c r="K588">
        <v>100.64700000000001</v>
      </c>
      <c r="L588">
        <v>1.5002E-2</v>
      </c>
      <c r="M588">
        <f>(F588*CalPhotonTurnigy!$AE$30*CalPhotonTurnigy!$AF$36+CalPhotonTurnigy!$AE$36)/CalPhotonTurnigy!$AE$30</f>
        <v>112.80618136210947</v>
      </c>
    </row>
    <row r="589" spans="1:13" x14ac:dyDescent="0.3">
      <c r="A589">
        <v>106.24388500000001</v>
      </c>
      <c r="B589">
        <v>180</v>
      </c>
      <c r="C589">
        <v>0</v>
      </c>
      <c r="D589">
        <v>3.0910000000000002</v>
      </c>
      <c r="E589">
        <v>81.231122999999997</v>
      </c>
      <c r="F589">
        <v>99.751328999999998</v>
      </c>
      <c r="G589">
        <v>79.997693999999996</v>
      </c>
      <c r="H589">
        <v>-18.520206999999999</v>
      </c>
      <c r="I589">
        <v>-100</v>
      </c>
      <c r="J589">
        <v>180</v>
      </c>
      <c r="K589">
        <v>100.64700000000001</v>
      </c>
      <c r="L589">
        <v>1.4997999999999999E-2</v>
      </c>
      <c r="M589">
        <f>(F589*CalPhotonTurnigy!$AE$30*CalPhotonTurnigy!$AF$36+CalPhotonTurnigy!$AE$36)/CalPhotonTurnigy!$AE$30</f>
        <v>112.80618136210947</v>
      </c>
    </row>
    <row r="590" spans="1:13" x14ac:dyDescent="0.3">
      <c r="A590">
        <v>106.25888500000001</v>
      </c>
      <c r="B590">
        <v>180</v>
      </c>
      <c r="C590">
        <v>0</v>
      </c>
      <c r="D590">
        <v>3.0910000000000002</v>
      </c>
      <c r="E590">
        <v>81.226436000000007</v>
      </c>
      <c r="F590">
        <v>99.751328999999998</v>
      </c>
      <c r="G590">
        <v>79.997693999999996</v>
      </c>
      <c r="H590">
        <v>-18.524892999999999</v>
      </c>
      <c r="I590">
        <v>-100</v>
      </c>
      <c r="J590">
        <v>180</v>
      </c>
      <c r="K590">
        <v>100.64700000000001</v>
      </c>
      <c r="L590">
        <v>1.4999999999999999E-2</v>
      </c>
      <c r="M590">
        <f>(F590*CalPhotonTurnigy!$AE$30*CalPhotonTurnigy!$AF$36+CalPhotonTurnigy!$AE$36)/CalPhotonTurnigy!$AE$30</f>
        <v>112.80618136210947</v>
      </c>
    </row>
    <row r="591" spans="1:13" x14ac:dyDescent="0.3">
      <c r="A591">
        <v>106.273892</v>
      </c>
      <c r="B591">
        <v>180</v>
      </c>
      <c r="C591">
        <v>0</v>
      </c>
      <c r="D591">
        <v>3.0920000000000001</v>
      </c>
      <c r="E591">
        <v>81.223501999999996</v>
      </c>
      <c r="F591">
        <v>99.751328999999998</v>
      </c>
      <c r="G591">
        <v>79.997693999999996</v>
      </c>
      <c r="H591">
        <v>-18.527826999999998</v>
      </c>
      <c r="I591">
        <v>-100</v>
      </c>
      <c r="J591">
        <v>180</v>
      </c>
      <c r="K591">
        <v>100.64700000000001</v>
      </c>
      <c r="L591">
        <v>1.5007E-2</v>
      </c>
      <c r="M591">
        <f>(F591*CalPhotonTurnigy!$AE$30*CalPhotonTurnigy!$AF$36+CalPhotonTurnigy!$AE$36)/CalPhotonTurnigy!$AE$30</f>
        <v>112.80618136210947</v>
      </c>
    </row>
    <row r="592" spans="1:13" x14ac:dyDescent="0.3">
      <c r="A592">
        <v>106.288899</v>
      </c>
      <c r="B592">
        <v>180</v>
      </c>
      <c r="C592">
        <v>0</v>
      </c>
      <c r="D592">
        <v>3.0910000000000002</v>
      </c>
      <c r="E592">
        <v>81.218778999999998</v>
      </c>
      <c r="F592">
        <v>99.751328999999998</v>
      </c>
      <c r="G592">
        <v>79.997693999999996</v>
      </c>
      <c r="H592">
        <v>-18.532550000000001</v>
      </c>
      <c r="I592">
        <v>-100</v>
      </c>
      <c r="J592">
        <v>180</v>
      </c>
      <c r="K592">
        <v>100.64700000000001</v>
      </c>
      <c r="L592">
        <v>1.5007E-2</v>
      </c>
      <c r="M592">
        <f>(F592*CalPhotonTurnigy!$AE$30*CalPhotonTurnigy!$AF$36+CalPhotonTurnigy!$AE$36)/CalPhotonTurnigy!$AE$30</f>
        <v>112.80618136210947</v>
      </c>
    </row>
    <row r="593" spans="1:13" x14ac:dyDescent="0.3">
      <c r="A593">
        <v>106.303911</v>
      </c>
      <c r="B593">
        <v>180</v>
      </c>
      <c r="C593">
        <v>0</v>
      </c>
      <c r="D593">
        <v>3.093</v>
      </c>
      <c r="E593">
        <v>81.218012000000002</v>
      </c>
      <c r="F593">
        <v>99.751328999999998</v>
      </c>
      <c r="G593">
        <v>79.997693999999996</v>
      </c>
      <c r="H593">
        <v>-18.533317</v>
      </c>
      <c r="I593">
        <v>-100</v>
      </c>
      <c r="J593">
        <v>180</v>
      </c>
      <c r="K593">
        <v>100.64700000000001</v>
      </c>
      <c r="L593">
        <v>1.5011999999999999E-2</v>
      </c>
      <c r="M593">
        <f>(F593*CalPhotonTurnigy!$AE$30*CalPhotonTurnigy!$AF$36+CalPhotonTurnigy!$AE$36)/CalPhotonTurnigy!$AE$30</f>
        <v>112.80618136210947</v>
      </c>
    </row>
    <row r="594" spans="1:13" x14ac:dyDescent="0.3">
      <c r="A594">
        <v>106.318912</v>
      </c>
      <c r="B594">
        <v>180</v>
      </c>
      <c r="C594">
        <v>0</v>
      </c>
      <c r="D594">
        <v>3.089</v>
      </c>
      <c r="E594">
        <v>81.211855999999997</v>
      </c>
      <c r="F594">
        <v>99.751328999999998</v>
      </c>
      <c r="G594">
        <v>79.997693999999996</v>
      </c>
      <c r="H594">
        <v>-18.539473999999998</v>
      </c>
      <c r="I594">
        <v>-100</v>
      </c>
      <c r="J594">
        <v>180</v>
      </c>
      <c r="K594">
        <v>100.64700000000001</v>
      </c>
      <c r="L594">
        <v>1.5001E-2</v>
      </c>
      <c r="M594">
        <f>(F594*CalPhotonTurnigy!$AE$30*CalPhotonTurnigy!$AF$36+CalPhotonTurnigy!$AE$36)/CalPhotonTurnigy!$AE$30</f>
        <v>112.80618136210947</v>
      </c>
    </row>
    <row r="595" spans="1:13" x14ac:dyDescent="0.3">
      <c r="A595">
        <v>106.333918</v>
      </c>
      <c r="B595">
        <v>180</v>
      </c>
      <c r="C595">
        <v>0</v>
      </c>
      <c r="D595">
        <v>3.0910000000000002</v>
      </c>
      <c r="E595">
        <v>81.208755999999994</v>
      </c>
      <c r="F595">
        <v>99.751328999999998</v>
      </c>
      <c r="G595">
        <v>79.997693999999996</v>
      </c>
      <c r="H595">
        <v>-18.542573000000001</v>
      </c>
      <c r="I595">
        <v>-100</v>
      </c>
      <c r="J595">
        <v>180</v>
      </c>
      <c r="K595">
        <v>100.64700000000001</v>
      </c>
      <c r="L595">
        <v>1.5006E-2</v>
      </c>
      <c r="M595">
        <f>(F595*CalPhotonTurnigy!$AE$30*CalPhotonTurnigy!$AF$36+CalPhotonTurnigy!$AE$36)/CalPhotonTurnigy!$AE$30</f>
        <v>112.80618136210947</v>
      </c>
    </row>
    <row r="596" spans="1:13" x14ac:dyDescent="0.3">
      <c r="A596">
        <v>106.34891500000001</v>
      </c>
      <c r="B596">
        <v>180</v>
      </c>
      <c r="C596">
        <v>0</v>
      </c>
      <c r="D596">
        <v>3.0910000000000002</v>
      </c>
      <c r="E596">
        <v>81.206089000000006</v>
      </c>
      <c r="F596">
        <v>99.751328999999998</v>
      </c>
      <c r="G596">
        <v>79.997693999999996</v>
      </c>
      <c r="H596">
        <v>-18.54524</v>
      </c>
      <c r="I596">
        <v>-100</v>
      </c>
      <c r="J596">
        <v>180</v>
      </c>
      <c r="K596">
        <v>100.64700000000001</v>
      </c>
      <c r="L596">
        <v>1.4997E-2</v>
      </c>
      <c r="M596">
        <f>(F596*CalPhotonTurnigy!$AE$30*CalPhotonTurnigy!$AF$36+CalPhotonTurnigy!$AE$36)/CalPhotonTurnigy!$AE$30</f>
        <v>112.80618136210947</v>
      </c>
    </row>
    <row r="597" spans="1:13" x14ac:dyDescent="0.3">
      <c r="A597">
        <v>106.36391999999999</v>
      </c>
      <c r="B597">
        <v>180</v>
      </c>
      <c r="C597">
        <v>0</v>
      </c>
      <c r="D597">
        <v>3.089</v>
      </c>
      <c r="E597">
        <v>81.201594999999998</v>
      </c>
      <c r="F597">
        <v>99.751328999999998</v>
      </c>
      <c r="G597">
        <v>79.997693999999996</v>
      </c>
      <c r="H597">
        <v>-18.549734999999998</v>
      </c>
      <c r="I597">
        <v>-100</v>
      </c>
      <c r="J597">
        <v>180</v>
      </c>
      <c r="K597">
        <v>100.64700000000001</v>
      </c>
      <c r="L597">
        <v>1.5004999999999999E-2</v>
      </c>
      <c r="M597">
        <f>(F597*CalPhotonTurnigy!$AE$30*CalPhotonTurnigy!$AF$36+CalPhotonTurnigy!$AE$36)/CalPhotonTurnigy!$AE$30</f>
        <v>112.80618136210947</v>
      </c>
    </row>
    <row r="598" spans="1:13" x14ac:dyDescent="0.3">
      <c r="A598">
        <v>106.37891999999999</v>
      </c>
      <c r="B598">
        <v>180</v>
      </c>
      <c r="C598">
        <v>0</v>
      </c>
      <c r="D598">
        <v>3.0880000000000001</v>
      </c>
      <c r="E598">
        <v>81.196627000000007</v>
      </c>
      <c r="F598">
        <v>99.751328999999998</v>
      </c>
      <c r="G598">
        <v>79.997693999999996</v>
      </c>
      <c r="H598">
        <v>-18.554701999999999</v>
      </c>
      <c r="I598">
        <v>-100</v>
      </c>
      <c r="J598">
        <v>180</v>
      </c>
      <c r="K598">
        <v>100.64700000000001</v>
      </c>
      <c r="L598">
        <v>1.4999999999999999E-2</v>
      </c>
      <c r="M598">
        <f>(F598*CalPhotonTurnigy!$AE$30*CalPhotonTurnigy!$AF$36+CalPhotonTurnigy!$AE$36)/CalPhotonTurnigy!$AE$30</f>
        <v>112.80618136210947</v>
      </c>
    </row>
    <row r="599" spans="1:13" x14ac:dyDescent="0.3">
      <c r="A599">
        <v>106.393917</v>
      </c>
      <c r="B599">
        <v>180</v>
      </c>
      <c r="C599">
        <v>0</v>
      </c>
      <c r="D599">
        <v>3.09</v>
      </c>
      <c r="E599">
        <v>81.194552000000002</v>
      </c>
      <c r="F599">
        <v>99.751328999999998</v>
      </c>
      <c r="G599">
        <v>79.997693999999996</v>
      </c>
      <c r="H599">
        <v>-18.556778000000001</v>
      </c>
      <c r="I599">
        <v>-100</v>
      </c>
      <c r="J599">
        <v>180</v>
      </c>
      <c r="K599">
        <v>100.64700000000001</v>
      </c>
      <c r="L599">
        <v>1.4997E-2</v>
      </c>
      <c r="M599">
        <f>(F599*CalPhotonTurnigy!$AE$30*CalPhotonTurnigy!$AF$36+CalPhotonTurnigy!$AE$36)/CalPhotonTurnigy!$AE$30</f>
        <v>112.80618136210947</v>
      </c>
    </row>
    <row r="600" spans="1:13" x14ac:dyDescent="0.3">
      <c r="A600">
        <v>106.40892100000001</v>
      </c>
      <c r="B600">
        <v>180</v>
      </c>
      <c r="C600">
        <v>0</v>
      </c>
      <c r="D600">
        <v>3.09</v>
      </c>
      <c r="E600">
        <v>81.192766000000006</v>
      </c>
      <c r="F600">
        <v>99.751328999999998</v>
      </c>
      <c r="G600">
        <v>79.997693999999996</v>
      </c>
      <c r="H600">
        <v>-18.558562999999999</v>
      </c>
      <c r="I600">
        <v>-100</v>
      </c>
      <c r="J600">
        <v>180</v>
      </c>
      <c r="K600">
        <v>100.64700000000001</v>
      </c>
      <c r="L600">
        <v>1.5004E-2</v>
      </c>
      <c r="M600">
        <f>(F600*CalPhotonTurnigy!$AE$30*CalPhotonTurnigy!$AF$36+CalPhotonTurnigy!$AE$36)/CalPhotonTurnigy!$AE$30</f>
        <v>112.80618136210947</v>
      </c>
    </row>
    <row r="601" spans="1:13" x14ac:dyDescent="0.3">
      <c r="A601">
        <v>106.42393</v>
      </c>
      <c r="B601">
        <v>180</v>
      </c>
      <c r="C601">
        <v>0</v>
      </c>
      <c r="D601">
        <v>3.09</v>
      </c>
      <c r="E601">
        <v>81.191229000000007</v>
      </c>
      <c r="F601">
        <v>99.751328999999998</v>
      </c>
      <c r="G601">
        <v>79.997693999999996</v>
      </c>
      <c r="H601">
        <v>-18.560099999999998</v>
      </c>
      <c r="I601">
        <v>-100</v>
      </c>
      <c r="J601">
        <v>180</v>
      </c>
      <c r="K601">
        <v>100.64700000000001</v>
      </c>
      <c r="L601">
        <v>1.5009E-2</v>
      </c>
      <c r="M601">
        <f>(F601*CalPhotonTurnigy!$AE$30*CalPhotonTurnigy!$AF$36+CalPhotonTurnigy!$AE$36)/CalPhotonTurnigy!$AE$30</f>
        <v>112.80618136210947</v>
      </c>
    </row>
    <row r="602" spans="1:13" x14ac:dyDescent="0.3">
      <c r="A602">
        <v>106.438934</v>
      </c>
      <c r="B602">
        <v>180</v>
      </c>
      <c r="C602">
        <v>0</v>
      </c>
      <c r="D602">
        <v>3.089</v>
      </c>
      <c r="E602">
        <v>81.188806999999997</v>
      </c>
      <c r="F602">
        <v>99.751328999999998</v>
      </c>
      <c r="G602">
        <v>79.997693999999996</v>
      </c>
      <c r="H602">
        <v>-18.562522999999999</v>
      </c>
      <c r="I602">
        <v>-100</v>
      </c>
      <c r="J602">
        <v>180</v>
      </c>
      <c r="K602">
        <v>100.64700000000001</v>
      </c>
      <c r="L602">
        <v>1.5004E-2</v>
      </c>
      <c r="M602">
        <f>(F602*CalPhotonTurnigy!$AE$30*CalPhotonTurnigy!$AF$36+CalPhotonTurnigy!$AE$36)/CalPhotonTurnigy!$AE$30</f>
        <v>112.80618136210947</v>
      </c>
    </row>
    <row r="603" spans="1:13" x14ac:dyDescent="0.3">
      <c r="A603">
        <v>106.45393900000001</v>
      </c>
      <c r="B603">
        <v>180</v>
      </c>
      <c r="C603">
        <v>0</v>
      </c>
      <c r="D603">
        <v>3.0880000000000001</v>
      </c>
      <c r="E603">
        <v>81.185621999999995</v>
      </c>
      <c r="F603">
        <v>99.751328999999998</v>
      </c>
      <c r="G603">
        <v>79.997693999999996</v>
      </c>
      <c r="H603">
        <v>-18.565708000000001</v>
      </c>
      <c r="I603">
        <v>-100</v>
      </c>
      <c r="J603">
        <v>180</v>
      </c>
      <c r="K603">
        <v>100.64700000000001</v>
      </c>
      <c r="L603">
        <v>1.5004999999999999E-2</v>
      </c>
      <c r="M603">
        <f>(F603*CalPhotonTurnigy!$AE$30*CalPhotonTurnigy!$AF$36+CalPhotonTurnigy!$AE$36)/CalPhotonTurnigy!$AE$30</f>
        <v>112.80618136210947</v>
      </c>
    </row>
    <row r="604" spans="1:13" x14ac:dyDescent="0.3">
      <c r="A604">
        <v>106.46893900000001</v>
      </c>
      <c r="B604">
        <v>180</v>
      </c>
      <c r="C604">
        <v>0</v>
      </c>
      <c r="D604">
        <v>3.089</v>
      </c>
      <c r="E604">
        <v>81.183981000000003</v>
      </c>
      <c r="F604">
        <v>99.751328999999998</v>
      </c>
      <c r="G604">
        <v>79.997693999999996</v>
      </c>
      <c r="H604">
        <v>-18.567347999999999</v>
      </c>
      <c r="I604">
        <v>-100</v>
      </c>
      <c r="J604">
        <v>180</v>
      </c>
      <c r="K604">
        <v>100.64700000000001</v>
      </c>
      <c r="L604">
        <v>1.4999999999999999E-2</v>
      </c>
      <c r="M604">
        <f>(F604*CalPhotonTurnigy!$AE$30*CalPhotonTurnigy!$AF$36+CalPhotonTurnigy!$AE$36)/CalPhotonTurnigy!$AE$30</f>
        <v>112.80618136210947</v>
      </c>
    </row>
    <row r="605" spans="1:13" x14ac:dyDescent="0.3">
      <c r="A605">
        <v>106.48394500000001</v>
      </c>
      <c r="B605">
        <v>180</v>
      </c>
      <c r="C605">
        <v>0</v>
      </c>
      <c r="D605">
        <v>3.0880000000000001</v>
      </c>
      <c r="E605">
        <v>81.181469000000007</v>
      </c>
      <c r="F605">
        <v>99.751328999999998</v>
      </c>
      <c r="G605">
        <v>79.997693999999996</v>
      </c>
      <c r="H605">
        <v>-18.569859999999998</v>
      </c>
      <c r="I605">
        <v>-100</v>
      </c>
      <c r="J605">
        <v>180</v>
      </c>
      <c r="K605">
        <v>100.64700000000001</v>
      </c>
      <c r="L605">
        <v>1.5006E-2</v>
      </c>
      <c r="M605">
        <f>(F605*CalPhotonTurnigy!$AE$30*CalPhotonTurnigy!$AF$36+CalPhotonTurnigy!$AE$36)/CalPhotonTurnigy!$AE$30</f>
        <v>112.80618136210947</v>
      </c>
    </row>
    <row r="606" spans="1:13" x14ac:dyDescent="0.3">
      <c r="A606">
        <v>106.498942</v>
      </c>
      <c r="B606">
        <v>180</v>
      </c>
      <c r="C606">
        <v>0</v>
      </c>
      <c r="D606">
        <v>3.0870000000000002</v>
      </c>
      <c r="E606">
        <v>81.178207</v>
      </c>
      <c r="F606">
        <v>99.751328999999998</v>
      </c>
      <c r="G606">
        <v>79.997693999999996</v>
      </c>
      <c r="H606">
        <v>-18.573122000000001</v>
      </c>
      <c r="I606">
        <v>-100</v>
      </c>
      <c r="J606">
        <v>180</v>
      </c>
      <c r="K606">
        <v>100.64700000000001</v>
      </c>
      <c r="L606">
        <v>1.4997E-2</v>
      </c>
      <c r="M606">
        <f>(F606*CalPhotonTurnigy!$AE$30*CalPhotonTurnigy!$AF$36+CalPhotonTurnigy!$AE$36)/CalPhotonTurnigy!$AE$30</f>
        <v>112.80618136210947</v>
      </c>
    </row>
    <row r="607" spans="1:13" x14ac:dyDescent="0.3">
      <c r="A607">
        <v>106.513938</v>
      </c>
      <c r="B607">
        <v>180</v>
      </c>
      <c r="C607">
        <v>0</v>
      </c>
      <c r="D607">
        <v>3.089</v>
      </c>
      <c r="E607">
        <v>81.177600999999996</v>
      </c>
      <c r="F607">
        <v>99.751328999999998</v>
      </c>
      <c r="G607">
        <v>79.997693999999996</v>
      </c>
      <c r="H607">
        <v>-18.573727999999999</v>
      </c>
      <c r="I607">
        <v>-100</v>
      </c>
      <c r="J607">
        <v>180</v>
      </c>
      <c r="K607">
        <v>100.64700000000001</v>
      </c>
      <c r="L607">
        <v>1.4996000000000001E-2</v>
      </c>
      <c r="M607">
        <f>(F607*CalPhotonTurnigy!$AE$30*CalPhotonTurnigy!$AF$36+CalPhotonTurnigy!$AE$36)/CalPhotonTurnigy!$AE$30</f>
        <v>112.80618136210947</v>
      </c>
    </row>
    <row r="608" spans="1:13" x14ac:dyDescent="0.3">
      <c r="A608">
        <v>106.52893899999999</v>
      </c>
      <c r="B608">
        <v>180</v>
      </c>
      <c r="C608">
        <v>0</v>
      </c>
      <c r="D608">
        <v>3.0880000000000001</v>
      </c>
      <c r="E608">
        <v>81.175978999999998</v>
      </c>
      <c r="F608">
        <v>99.751328999999998</v>
      </c>
      <c r="G608">
        <v>79.997693999999996</v>
      </c>
      <c r="H608">
        <v>-18.57535</v>
      </c>
      <c r="I608">
        <v>-100</v>
      </c>
      <c r="J608">
        <v>180</v>
      </c>
      <c r="K608">
        <v>100.64700000000001</v>
      </c>
      <c r="L608">
        <v>1.5001E-2</v>
      </c>
      <c r="M608">
        <f>(F608*CalPhotonTurnigy!$AE$30*CalPhotonTurnigy!$AF$36+CalPhotonTurnigy!$AE$36)/CalPhotonTurnigy!$AE$30</f>
        <v>112.80618136210947</v>
      </c>
    </row>
    <row r="609" spans="1:13" x14ac:dyDescent="0.3">
      <c r="A609">
        <v>106.54394600000001</v>
      </c>
      <c r="B609">
        <v>180</v>
      </c>
      <c r="C609">
        <v>0</v>
      </c>
      <c r="D609">
        <v>3.0870000000000002</v>
      </c>
      <c r="E609">
        <v>81.173482000000007</v>
      </c>
      <c r="F609">
        <v>99.751328999999998</v>
      </c>
      <c r="G609">
        <v>79.997693999999996</v>
      </c>
      <c r="H609">
        <v>-18.577846999999998</v>
      </c>
      <c r="I609">
        <v>-100</v>
      </c>
      <c r="J609">
        <v>180</v>
      </c>
      <c r="K609">
        <v>100.64700000000001</v>
      </c>
      <c r="L609">
        <v>1.5007E-2</v>
      </c>
      <c r="M609">
        <f>(F609*CalPhotonTurnigy!$AE$30*CalPhotonTurnigy!$AF$36+CalPhotonTurnigy!$AE$36)/CalPhotonTurnigy!$AE$30</f>
        <v>112.80618136210947</v>
      </c>
    </row>
    <row r="610" spans="1:13" x14ac:dyDescent="0.3">
      <c r="A610">
        <v>106.55895</v>
      </c>
      <c r="B610">
        <v>180</v>
      </c>
      <c r="C610">
        <v>0</v>
      </c>
      <c r="D610">
        <v>3.0870000000000002</v>
      </c>
      <c r="E610">
        <v>81.171334000000002</v>
      </c>
      <c r="F610">
        <v>99.751328999999998</v>
      </c>
      <c r="G610">
        <v>79.997693999999996</v>
      </c>
      <c r="H610">
        <v>-18.579995</v>
      </c>
      <c r="I610">
        <v>-100</v>
      </c>
      <c r="J610">
        <v>180</v>
      </c>
      <c r="K610">
        <v>100.64700000000001</v>
      </c>
      <c r="L610">
        <v>1.5004E-2</v>
      </c>
      <c r="M610">
        <f>(F610*CalPhotonTurnigy!$AE$30*CalPhotonTurnigy!$AF$36+CalPhotonTurnigy!$AE$36)/CalPhotonTurnigy!$AE$30</f>
        <v>112.80618136210947</v>
      </c>
    </row>
    <row r="611" spans="1:13" x14ac:dyDescent="0.3">
      <c r="A611">
        <v>106.57395</v>
      </c>
      <c r="B611">
        <v>180</v>
      </c>
      <c r="C611">
        <v>0</v>
      </c>
      <c r="D611">
        <v>3.0859999999999999</v>
      </c>
      <c r="E611">
        <v>81.168384000000003</v>
      </c>
      <c r="F611">
        <v>99.751328999999998</v>
      </c>
      <c r="G611">
        <v>79.997693999999996</v>
      </c>
      <c r="H611">
        <v>-18.582944999999999</v>
      </c>
      <c r="I611">
        <v>-100</v>
      </c>
      <c r="J611">
        <v>180</v>
      </c>
      <c r="K611">
        <v>100.64700000000001</v>
      </c>
      <c r="L611">
        <v>1.4999999999999999E-2</v>
      </c>
      <c r="M611">
        <f>(F611*CalPhotonTurnigy!$AE$30*CalPhotonTurnigy!$AF$36+CalPhotonTurnigy!$AE$36)/CalPhotonTurnigy!$AE$30</f>
        <v>112.80618136210947</v>
      </c>
    </row>
    <row r="612" spans="1:13" x14ac:dyDescent="0.3">
      <c r="A612">
        <v>106.588949</v>
      </c>
      <c r="B612">
        <v>180</v>
      </c>
      <c r="C612">
        <v>0</v>
      </c>
      <c r="D612">
        <v>3.0859999999999999</v>
      </c>
      <c r="E612">
        <v>81.164744999999996</v>
      </c>
      <c r="F612">
        <v>99.751328999999998</v>
      </c>
      <c r="G612">
        <v>79.997693999999996</v>
      </c>
      <c r="H612">
        <v>-18.586583999999998</v>
      </c>
      <c r="I612">
        <v>-100</v>
      </c>
      <c r="J612">
        <v>180</v>
      </c>
      <c r="K612">
        <v>100.64700000000001</v>
      </c>
      <c r="L612">
        <v>1.4999E-2</v>
      </c>
      <c r="M612">
        <f>(F612*CalPhotonTurnigy!$AE$30*CalPhotonTurnigy!$AF$36+CalPhotonTurnigy!$AE$36)/CalPhotonTurnigy!$AE$30</f>
        <v>112.80618136210947</v>
      </c>
    </row>
    <row r="613" spans="1:13" x14ac:dyDescent="0.3">
      <c r="A613">
        <v>106.603955</v>
      </c>
      <c r="B613">
        <v>180</v>
      </c>
      <c r="C613">
        <v>0</v>
      </c>
      <c r="D613">
        <v>3.0859999999999999</v>
      </c>
      <c r="E613">
        <v>81.162713999999994</v>
      </c>
      <c r="F613">
        <v>99.751328999999998</v>
      </c>
      <c r="G613">
        <v>79.997693999999996</v>
      </c>
      <c r="H613">
        <v>-18.588615000000001</v>
      </c>
      <c r="I613">
        <v>-100</v>
      </c>
      <c r="J613">
        <v>180</v>
      </c>
      <c r="K613">
        <v>100.64700000000001</v>
      </c>
      <c r="L613">
        <v>1.5006E-2</v>
      </c>
      <c r="M613">
        <f>(F613*CalPhotonTurnigy!$AE$30*CalPhotonTurnigy!$AF$36+CalPhotonTurnigy!$AE$36)/CalPhotonTurnigy!$AE$30</f>
        <v>112.80618136210947</v>
      </c>
    </row>
    <row r="614" spans="1:13" x14ac:dyDescent="0.3">
      <c r="A614">
        <v>106.618967</v>
      </c>
      <c r="B614">
        <v>180</v>
      </c>
      <c r="C614">
        <v>0</v>
      </c>
      <c r="D614">
        <v>3.0870000000000002</v>
      </c>
      <c r="E614">
        <v>81.162068000000005</v>
      </c>
      <c r="F614">
        <v>99.751328999999998</v>
      </c>
      <c r="G614">
        <v>79.997693999999996</v>
      </c>
      <c r="H614">
        <v>-18.589262000000002</v>
      </c>
      <c r="I614">
        <v>-100</v>
      </c>
      <c r="J614">
        <v>180</v>
      </c>
      <c r="K614">
        <v>100.64700000000001</v>
      </c>
      <c r="L614">
        <v>1.5011999999999999E-2</v>
      </c>
      <c r="M614">
        <f>(F614*CalPhotonTurnigy!$AE$30*CalPhotonTurnigy!$AF$36+CalPhotonTurnigy!$AE$36)/CalPhotonTurnigy!$AE$30</f>
        <v>112.80618136210947</v>
      </c>
    </row>
    <row r="615" spans="1:13" x14ac:dyDescent="0.3">
      <c r="A615">
        <v>106.633973</v>
      </c>
      <c r="B615">
        <v>180</v>
      </c>
      <c r="C615">
        <v>0</v>
      </c>
      <c r="D615">
        <v>3.0859999999999999</v>
      </c>
      <c r="E615">
        <v>81.160409999999999</v>
      </c>
      <c r="F615">
        <v>99.751328999999998</v>
      </c>
      <c r="G615">
        <v>79.997693999999996</v>
      </c>
      <c r="H615">
        <v>-18.590919</v>
      </c>
      <c r="I615">
        <v>-100</v>
      </c>
      <c r="J615">
        <v>180</v>
      </c>
      <c r="K615">
        <v>100.64700000000001</v>
      </c>
      <c r="L615">
        <v>1.5006E-2</v>
      </c>
      <c r="M615">
        <f>(F615*CalPhotonTurnigy!$AE$30*CalPhotonTurnigy!$AF$36+CalPhotonTurnigy!$AE$36)/CalPhotonTurnigy!$AE$30</f>
        <v>112.80618136210947</v>
      </c>
    </row>
    <row r="616" spans="1:13" x14ac:dyDescent="0.3">
      <c r="A616">
        <v>106.648982</v>
      </c>
      <c r="B616">
        <v>180</v>
      </c>
      <c r="C616">
        <v>0</v>
      </c>
      <c r="D616">
        <v>3.0859999999999999</v>
      </c>
      <c r="E616">
        <v>81.157882999999998</v>
      </c>
      <c r="F616">
        <v>99.751328999999998</v>
      </c>
      <c r="G616">
        <v>79.997693999999996</v>
      </c>
      <c r="H616">
        <v>-18.593446</v>
      </c>
      <c r="I616">
        <v>-100</v>
      </c>
      <c r="J616">
        <v>180</v>
      </c>
      <c r="K616">
        <v>100.64700000000001</v>
      </c>
      <c r="L616">
        <v>1.5009E-2</v>
      </c>
      <c r="M616">
        <f>(F616*CalPhotonTurnigy!$AE$30*CalPhotonTurnigy!$AF$36+CalPhotonTurnigy!$AE$36)/CalPhotonTurnigy!$AE$30</f>
        <v>112.80618136210947</v>
      </c>
    </row>
    <row r="617" spans="1:13" x14ac:dyDescent="0.3">
      <c r="A617">
        <v>106.663988</v>
      </c>
      <c r="B617">
        <v>180</v>
      </c>
      <c r="C617">
        <v>0</v>
      </c>
      <c r="D617">
        <v>3.0830000000000002</v>
      </c>
      <c r="E617">
        <v>81.152404000000004</v>
      </c>
      <c r="F617">
        <v>99.751328999999998</v>
      </c>
      <c r="G617">
        <v>79.997693999999996</v>
      </c>
      <c r="H617">
        <v>-18.598925999999999</v>
      </c>
      <c r="I617">
        <v>-100</v>
      </c>
      <c r="J617">
        <v>180</v>
      </c>
      <c r="K617">
        <v>100.64700000000001</v>
      </c>
      <c r="L617">
        <v>1.5006E-2</v>
      </c>
      <c r="M617">
        <f>(F617*CalPhotonTurnigy!$AE$30*CalPhotonTurnigy!$AF$36+CalPhotonTurnigy!$AE$36)/CalPhotonTurnigy!$AE$30</f>
        <v>112.80618136210947</v>
      </c>
    </row>
    <row r="618" spans="1:13" x14ac:dyDescent="0.3">
      <c r="A618">
        <v>106.678989</v>
      </c>
      <c r="B618">
        <v>180</v>
      </c>
      <c r="C618">
        <v>0</v>
      </c>
      <c r="D618">
        <v>3.085</v>
      </c>
      <c r="E618">
        <v>81.149890999999997</v>
      </c>
      <c r="F618">
        <v>99.751328999999998</v>
      </c>
      <c r="G618">
        <v>79.997693999999996</v>
      </c>
      <c r="H618">
        <v>-18.601438000000002</v>
      </c>
      <c r="I618">
        <v>-100</v>
      </c>
      <c r="J618">
        <v>180</v>
      </c>
      <c r="K618">
        <v>100.64700000000001</v>
      </c>
      <c r="L618">
        <v>1.5001E-2</v>
      </c>
      <c r="M618">
        <f>(F618*CalPhotonTurnigy!$AE$30*CalPhotonTurnigy!$AF$36+CalPhotonTurnigy!$AE$36)/CalPhotonTurnigy!$AE$30</f>
        <v>112.80618136210947</v>
      </c>
    </row>
    <row r="619" spans="1:13" x14ac:dyDescent="0.3">
      <c r="A619">
        <v>106.693986</v>
      </c>
      <c r="B619">
        <v>180</v>
      </c>
      <c r="C619">
        <v>0</v>
      </c>
      <c r="D619">
        <v>3.0840000000000001</v>
      </c>
      <c r="E619">
        <v>81.146628000000007</v>
      </c>
      <c r="F619">
        <v>99.751328999999998</v>
      </c>
      <c r="G619">
        <v>79.997693999999996</v>
      </c>
      <c r="H619">
        <v>-18.604702</v>
      </c>
      <c r="I619">
        <v>-100</v>
      </c>
      <c r="J619">
        <v>180</v>
      </c>
      <c r="K619">
        <v>100.64700000000001</v>
      </c>
      <c r="L619">
        <v>1.4997E-2</v>
      </c>
      <c r="M619">
        <f>(F619*CalPhotonTurnigy!$AE$30*CalPhotonTurnigy!$AF$36+CalPhotonTurnigy!$AE$36)/CalPhotonTurnigy!$AE$30</f>
        <v>112.80618136210947</v>
      </c>
    </row>
    <row r="620" spans="1:13" x14ac:dyDescent="0.3">
      <c r="A620">
        <v>106.708995</v>
      </c>
      <c r="B620">
        <v>180</v>
      </c>
      <c r="C620">
        <v>0</v>
      </c>
      <c r="D620">
        <v>3.081</v>
      </c>
      <c r="E620">
        <v>81.139411999999993</v>
      </c>
      <c r="F620">
        <v>99.751328999999998</v>
      </c>
      <c r="G620">
        <v>79.997693999999996</v>
      </c>
      <c r="H620">
        <v>-18.611917999999999</v>
      </c>
      <c r="I620">
        <v>-100</v>
      </c>
      <c r="J620">
        <v>180</v>
      </c>
      <c r="K620">
        <v>100.64700000000001</v>
      </c>
      <c r="L620">
        <v>1.5009E-2</v>
      </c>
      <c r="M620">
        <f>(F620*CalPhotonTurnigy!$AE$30*CalPhotonTurnigy!$AF$36+CalPhotonTurnigy!$AE$36)/CalPhotonTurnigy!$AE$30</f>
        <v>112.80618136210947</v>
      </c>
    </row>
    <row r="621" spans="1:13" x14ac:dyDescent="0.3">
      <c r="A621">
        <v>106.723995</v>
      </c>
      <c r="B621">
        <v>180</v>
      </c>
      <c r="C621">
        <v>0</v>
      </c>
      <c r="D621">
        <v>3.0830000000000002</v>
      </c>
      <c r="E621">
        <v>81.136506999999995</v>
      </c>
      <c r="F621">
        <v>99.751328999999998</v>
      </c>
      <c r="G621">
        <v>79.997693999999996</v>
      </c>
      <c r="H621">
        <v>-18.614822</v>
      </c>
      <c r="I621">
        <v>-100</v>
      </c>
      <c r="J621">
        <v>180</v>
      </c>
      <c r="K621">
        <v>100.64700000000001</v>
      </c>
      <c r="L621">
        <v>1.4999999999999999E-2</v>
      </c>
      <c r="M621">
        <f>(F621*CalPhotonTurnigy!$AE$30*CalPhotonTurnigy!$AF$36+CalPhotonTurnigy!$AE$36)/CalPhotonTurnigy!$AE$30</f>
        <v>112.80618136210947</v>
      </c>
    </row>
    <row r="622" spans="1:13" x14ac:dyDescent="0.3">
      <c r="A622">
        <v>106.738998</v>
      </c>
      <c r="B622">
        <v>180</v>
      </c>
      <c r="C622">
        <v>0</v>
      </c>
      <c r="D622">
        <v>3.0819999999999999</v>
      </c>
      <c r="E622">
        <v>81.132906000000006</v>
      </c>
      <c r="F622">
        <v>99.751328999999998</v>
      </c>
      <c r="G622">
        <v>79.997693999999996</v>
      </c>
      <c r="H622">
        <v>-18.618423</v>
      </c>
      <c r="I622">
        <v>-100</v>
      </c>
      <c r="J622">
        <v>180</v>
      </c>
      <c r="K622">
        <v>100.64700000000001</v>
      </c>
      <c r="L622">
        <v>1.5003000000000001E-2</v>
      </c>
      <c r="M622">
        <f>(F622*CalPhotonTurnigy!$AE$30*CalPhotonTurnigy!$AF$36+CalPhotonTurnigy!$AE$36)/CalPhotonTurnigy!$AE$30</f>
        <v>112.80618136210947</v>
      </c>
    </row>
    <row r="623" spans="1:13" x14ac:dyDescent="0.3">
      <c r="A623">
        <v>106.75399400000001</v>
      </c>
      <c r="B623">
        <v>180</v>
      </c>
      <c r="C623">
        <v>0</v>
      </c>
      <c r="D623">
        <v>3.0819999999999999</v>
      </c>
      <c r="E623">
        <v>81.129807</v>
      </c>
      <c r="F623">
        <v>99.751328999999998</v>
      </c>
      <c r="G623">
        <v>79.997693999999996</v>
      </c>
      <c r="H623">
        <v>-18.621523</v>
      </c>
      <c r="I623">
        <v>-100</v>
      </c>
      <c r="J623">
        <v>180</v>
      </c>
      <c r="K623">
        <v>100.64700000000001</v>
      </c>
      <c r="L623">
        <v>1.4996000000000001E-2</v>
      </c>
      <c r="M623">
        <f>(F623*CalPhotonTurnigy!$AE$30*CalPhotonTurnigy!$AF$36+CalPhotonTurnigy!$AE$36)/CalPhotonTurnigy!$AE$30</f>
        <v>112.80618136210947</v>
      </c>
    </row>
    <row r="624" spans="1:13" x14ac:dyDescent="0.3">
      <c r="A624">
        <v>106.76899299999999</v>
      </c>
      <c r="B624">
        <v>180</v>
      </c>
      <c r="C624">
        <v>0</v>
      </c>
      <c r="D624">
        <v>3.0790000000000002</v>
      </c>
      <c r="E624">
        <v>81.122730000000004</v>
      </c>
      <c r="F624">
        <v>99.751328999999998</v>
      </c>
      <c r="G624">
        <v>79.997693999999996</v>
      </c>
      <c r="H624">
        <v>-18.628599999999999</v>
      </c>
      <c r="I624">
        <v>-100</v>
      </c>
      <c r="J624">
        <v>180</v>
      </c>
      <c r="K624">
        <v>100.64700000000001</v>
      </c>
      <c r="L624">
        <v>1.4999E-2</v>
      </c>
      <c r="M624">
        <f>(F624*CalPhotonTurnigy!$AE$30*CalPhotonTurnigy!$AF$36+CalPhotonTurnigy!$AE$36)/CalPhotonTurnigy!$AE$30</f>
        <v>112.80618136210947</v>
      </c>
    </row>
    <row r="625" spans="1:13" x14ac:dyDescent="0.3">
      <c r="A625">
        <v>106.78400499999999</v>
      </c>
      <c r="B625">
        <v>180</v>
      </c>
      <c r="C625">
        <v>0</v>
      </c>
      <c r="D625">
        <v>3.0790000000000002</v>
      </c>
      <c r="E625">
        <v>81.116639000000006</v>
      </c>
      <c r="F625">
        <v>99.751328999999998</v>
      </c>
      <c r="G625">
        <v>79.997693999999996</v>
      </c>
      <c r="H625">
        <v>-18.634691</v>
      </c>
      <c r="I625">
        <v>-100</v>
      </c>
      <c r="J625">
        <v>180</v>
      </c>
      <c r="K625">
        <v>100.64700000000001</v>
      </c>
      <c r="L625">
        <v>1.5011999999999999E-2</v>
      </c>
      <c r="M625">
        <f>(F625*CalPhotonTurnigy!$AE$30*CalPhotonTurnigy!$AF$36+CalPhotonTurnigy!$AE$36)/CalPhotonTurnigy!$AE$30</f>
        <v>112.80618136210947</v>
      </c>
    </row>
    <row r="626" spans="1:13" x14ac:dyDescent="0.3">
      <c r="A626">
        <v>106.79900499999999</v>
      </c>
      <c r="B626">
        <v>180</v>
      </c>
      <c r="C626">
        <v>0</v>
      </c>
      <c r="D626">
        <v>3.0790000000000002</v>
      </c>
      <c r="E626">
        <v>81.111396999999997</v>
      </c>
      <c r="F626">
        <v>99.751328999999998</v>
      </c>
      <c r="G626">
        <v>79.997693999999996</v>
      </c>
      <c r="H626">
        <v>-18.639932999999999</v>
      </c>
      <c r="I626">
        <v>-100</v>
      </c>
      <c r="J626">
        <v>180</v>
      </c>
      <c r="K626">
        <v>100.64700000000001</v>
      </c>
      <c r="L626">
        <v>1.4999999999999999E-2</v>
      </c>
      <c r="M626">
        <f>(F626*CalPhotonTurnigy!$AE$30*CalPhotonTurnigy!$AF$36+CalPhotonTurnigy!$AE$36)/CalPhotonTurnigy!$AE$30</f>
        <v>112.80618136210947</v>
      </c>
    </row>
    <row r="627" spans="1:13" x14ac:dyDescent="0.3">
      <c r="A627">
        <v>106.814001</v>
      </c>
      <c r="B627">
        <v>180</v>
      </c>
      <c r="C627">
        <v>0</v>
      </c>
      <c r="D627">
        <v>3.08</v>
      </c>
      <c r="E627">
        <v>81.107988000000006</v>
      </c>
      <c r="F627">
        <v>99.751328999999998</v>
      </c>
      <c r="G627">
        <v>79.997693999999996</v>
      </c>
      <c r="H627">
        <v>-18.643340999999999</v>
      </c>
      <c r="I627">
        <v>-100</v>
      </c>
      <c r="J627">
        <v>180</v>
      </c>
      <c r="K627">
        <v>100.64700000000001</v>
      </c>
      <c r="L627">
        <v>1.4996000000000001E-2</v>
      </c>
      <c r="M627">
        <f>(F627*CalPhotonTurnigy!$AE$30*CalPhotonTurnigy!$AF$36+CalPhotonTurnigy!$AE$36)/CalPhotonTurnigy!$AE$30</f>
        <v>112.80618136210947</v>
      </c>
    </row>
    <row r="628" spans="1:13" x14ac:dyDescent="0.3">
      <c r="A628">
        <v>106.829007</v>
      </c>
      <c r="B628">
        <v>180</v>
      </c>
      <c r="C628">
        <v>0</v>
      </c>
      <c r="D628">
        <v>3.077</v>
      </c>
      <c r="E628">
        <v>81.100641999999993</v>
      </c>
      <c r="F628">
        <v>99.751328999999998</v>
      </c>
      <c r="G628">
        <v>79.997693999999996</v>
      </c>
      <c r="H628">
        <v>-18.650687000000001</v>
      </c>
      <c r="I628">
        <v>-100</v>
      </c>
      <c r="J628">
        <v>180</v>
      </c>
      <c r="K628">
        <v>100.64700000000001</v>
      </c>
      <c r="L628">
        <v>1.5006E-2</v>
      </c>
      <c r="M628">
        <f>(F628*CalPhotonTurnigy!$AE$30*CalPhotonTurnigy!$AF$36+CalPhotonTurnigy!$AE$36)/CalPhotonTurnigy!$AE$30</f>
        <v>112.80618136210947</v>
      </c>
    </row>
    <row r="629" spans="1:13" x14ac:dyDescent="0.3">
      <c r="A629">
        <v>106.844015</v>
      </c>
      <c r="B629">
        <v>180</v>
      </c>
      <c r="C629">
        <v>0</v>
      </c>
      <c r="D629">
        <v>3.0760000000000001</v>
      </c>
      <c r="E629">
        <v>81.093215999999998</v>
      </c>
      <c r="F629">
        <v>99.751328999999998</v>
      </c>
      <c r="G629">
        <v>79.997693999999996</v>
      </c>
      <c r="H629">
        <v>-18.658113</v>
      </c>
      <c r="I629">
        <v>-100</v>
      </c>
      <c r="J629">
        <v>180</v>
      </c>
      <c r="K629">
        <v>100.64700000000001</v>
      </c>
      <c r="L629">
        <v>1.5008000000000001E-2</v>
      </c>
      <c r="M629">
        <f>(F629*CalPhotonTurnigy!$AE$30*CalPhotonTurnigy!$AF$36+CalPhotonTurnigy!$AE$36)/CalPhotonTurnigy!$AE$30</f>
        <v>112.80618136210947</v>
      </c>
    </row>
    <row r="630" spans="1:13" x14ac:dyDescent="0.3">
      <c r="A630">
        <v>106.859013</v>
      </c>
      <c r="B630">
        <v>180</v>
      </c>
      <c r="C630">
        <v>0</v>
      </c>
      <c r="D630">
        <v>3.0760000000000001</v>
      </c>
      <c r="E630">
        <v>81.086823999999993</v>
      </c>
      <c r="F630">
        <v>99.751328999999998</v>
      </c>
      <c r="G630">
        <v>79.997693999999996</v>
      </c>
      <c r="H630">
        <v>-18.664504999999998</v>
      </c>
      <c r="I630">
        <v>-100</v>
      </c>
      <c r="J630">
        <v>180</v>
      </c>
      <c r="K630">
        <v>100.64700000000001</v>
      </c>
      <c r="L630">
        <v>1.4997999999999999E-2</v>
      </c>
      <c r="M630">
        <f>(F630*CalPhotonTurnigy!$AE$30*CalPhotonTurnigy!$AF$36+CalPhotonTurnigy!$AE$36)/CalPhotonTurnigy!$AE$30</f>
        <v>112.80618136210947</v>
      </c>
    </row>
    <row r="631" spans="1:13" x14ac:dyDescent="0.3">
      <c r="A631">
        <v>106.874025</v>
      </c>
      <c r="B631">
        <v>180</v>
      </c>
      <c r="C631">
        <v>0</v>
      </c>
      <c r="D631">
        <v>3.0779999999999998</v>
      </c>
      <c r="E631">
        <v>81.084636000000003</v>
      </c>
      <c r="F631">
        <v>99.751328999999998</v>
      </c>
      <c r="G631">
        <v>79.997693999999996</v>
      </c>
      <c r="H631">
        <v>-18.666694</v>
      </c>
      <c r="I631">
        <v>-100</v>
      </c>
      <c r="J631">
        <v>180</v>
      </c>
      <c r="K631">
        <v>100.64700000000001</v>
      </c>
      <c r="L631">
        <v>1.5011999999999999E-2</v>
      </c>
      <c r="M631">
        <f>(F631*CalPhotonTurnigy!$AE$30*CalPhotonTurnigy!$AF$36+CalPhotonTurnigy!$AE$36)/CalPhotonTurnigy!$AE$30</f>
        <v>112.80618136210947</v>
      </c>
    </row>
    <row r="632" spans="1:13" x14ac:dyDescent="0.3">
      <c r="A632">
        <v>106.889034</v>
      </c>
      <c r="B632">
        <v>180</v>
      </c>
      <c r="C632">
        <v>0</v>
      </c>
      <c r="D632">
        <v>3.0760000000000001</v>
      </c>
      <c r="E632">
        <v>81.079440000000005</v>
      </c>
      <c r="F632">
        <v>99.751328999999998</v>
      </c>
      <c r="G632">
        <v>79.997693999999996</v>
      </c>
      <c r="H632">
        <v>-18.671889</v>
      </c>
      <c r="I632">
        <v>-100</v>
      </c>
      <c r="J632">
        <v>180</v>
      </c>
      <c r="K632">
        <v>100.64700000000001</v>
      </c>
      <c r="L632">
        <v>1.5009E-2</v>
      </c>
      <c r="M632">
        <f>(F632*CalPhotonTurnigy!$AE$30*CalPhotonTurnigy!$AF$36+CalPhotonTurnigy!$AE$36)/CalPhotonTurnigy!$AE$30</f>
        <v>112.80618136210947</v>
      </c>
    </row>
    <row r="633" spans="1:13" x14ac:dyDescent="0.3">
      <c r="A633">
        <v>106.904042</v>
      </c>
      <c r="B633">
        <v>180</v>
      </c>
      <c r="C633">
        <v>0</v>
      </c>
      <c r="D633">
        <v>3.077</v>
      </c>
      <c r="E633">
        <v>81.076072999999994</v>
      </c>
      <c r="F633">
        <v>99.751328999999998</v>
      </c>
      <c r="G633">
        <v>79.997693999999996</v>
      </c>
      <c r="H633">
        <v>-18.675256000000001</v>
      </c>
      <c r="I633">
        <v>-100</v>
      </c>
      <c r="J633">
        <v>180</v>
      </c>
      <c r="K633">
        <v>100.64700000000001</v>
      </c>
      <c r="L633">
        <v>1.5008000000000001E-2</v>
      </c>
      <c r="M633">
        <f>(F633*CalPhotonTurnigy!$AE$30*CalPhotonTurnigy!$AF$36+CalPhotonTurnigy!$AE$36)/CalPhotonTurnigy!$AE$30</f>
        <v>112.80618136210947</v>
      </c>
    </row>
    <row r="634" spans="1:13" x14ac:dyDescent="0.3">
      <c r="A634">
        <v>106.919049</v>
      </c>
      <c r="B634">
        <v>180</v>
      </c>
      <c r="C634">
        <v>0</v>
      </c>
      <c r="D634">
        <v>3.0750000000000002</v>
      </c>
      <c r="E634">
        <v>81.070965999999999</v>
      </c>
      <c r="F634">
        <v>99.751328999999998</v>
      </c>
      <c r="G634">
        <v>79.997693999999996</v>
      </c>
      <c r="H634">
        <v>-18.680363</v>
      </c>
      <c r="I634">
        <v>-100</v>
      </c>
      <c r="J634">
        <v>180</v>
      </c>
      <c r="K634">
        <v>100.64700000000001</v>
      </c>
      <c r="L634">
        <v>1.5007E-2</v>
      </c>
      <c r="M634">
        <f>(F634*CalPhotonTurnigy!$AE$30*CalPhotonTurnigy!$AF$36+CalPhotonTurnigy!$AE$36)/CalPhotonTurnigy!$AE$30</f>
        <v>112.80618136210947</v>
      </c>
    </row>
    <row r="635" spans="1:13" x14ac:dyDescent="0.3">
      <c r="A635">
        <v>106.934054</v>
      </c>
      <c r="B635">
        <v>180</v>
      </c>
      <c r="C635">
        <v>0</v>
      </c>
      <c r="D635">
        <v>3.0720000000000001</v>
      </c>
      <c r="E635">
        <v>81.062152999999995</v>
      </c>
      <c r="F635">
        <v>99.751328999999998</v>
      </c>
      <c r="G635">
        <v>79.997693999999996</v>
      </c>
      <c r="H635">
        <v>-18.689176</v>
      </c>
      <c r="I635">
        <v>-100</v>
      </c>
      <c r="J635">
        <v>180</v>
      </c>
      <c r="K635">
        <v>100.64700000000001</v>
      </c>
      <c r="L635">
        <v>1.5004999999999999E-2</v>
      </c>
      <c r="M635">
        <f>(F635*CalPhotonTurnigy!$AE$30*CalPhotonTurnigy!$AF$36+CalPhotonTurnigy!$AE$36)/CalPhotonTurnigy!$AE$30</f>
        <v>112.80618136210947</v>
      </c>
    </row>
    <row r="636" spans="1:13" x14ac:dyDescent="0.3">
      <c r="A636">
        <v>106.949061</v>
      </c>
      <c r="B636">
        <v>180</v>
      </c>
      <c r="C636">
        <v>0</v>
      </c>
      <c r="D636">
        <v>3.0739999999999998</v>
      </c>
      <c r="E636">
        <v>81.056776999999997</v>
      </c>
      <c r="F636">
        <v>99.751328999999998</v>
      </c>
      <c r="G636">
        <v>79.997693999999996</v>
      </c>
      <c r="H636">
        <v>-18.694552000000002</v>
      </c>
      <c r="I636">
        <v>-100</v>
      </c>
      <c r="J636">
        <v>180</v>
      </c>
      <c r="K636">
        <v>100.64700000000001</v>
      </c>
      <c r="L636">
        <v>1.5007E-2</v>
      </c>
      <c r="M636">
        <f>(F636*CalPhotonTurnigy!$AE$30*CalPhotonTurnigy!$AF$36+CalPhotonTurnigy!$AE$36)/CalPhotonTurnigy!$AE$30</f>
        <v>112.80618136210947</v>
      </c>
    </row>
    <row r="637" spans="1:13" x14ac:dyDescent="0.3">
      <c r="A637">
        <v>106.96406899999999</v>
      </c>
      <c r="B637">
        <v>180</v>
      </c>
      <c r="C637">
        <v>0</v>
      </c>
      <c r="D637">
        <v>3.07</v>
      </c>
      <c r="E637">
        <v>81.046623999999994</v>
      </c>
      <c r="F637">
        <v>99.751328999999998</v>
      </c>
      <c r="G637">
        <v>79.997693999999996</v>
      </c>
      <c r="H637">
        <v>-18.704705000000001</v>
      </c>
      <c r="I637">
        <v>-100</v>
      </c>
      <c r="J637">
        <v>180</v>
      </c>
      <c r="K637">
        <v>100.64700000000001</v>
      </c>
      <c r="L637">
        <v>1.5008000000000001E-2</v>
      </c>
      <c r="M637">
        <f>(F637*CalPhotonTurnigy!$AE$30*CalPhotonTurnigy!$AF$36+CalPhotonTurnigy!$AE$36)/CalPhotonTurnigy!$AE$30</f>
        <v>112.80618136210947</v>
      </c>
    </row>
    <row r="638" spans="1:13" x14ac:dyDescent="0.3">
      <c r="A638">
        <v>106.979079</v>
      </c>
      <c r="B638">
        <v>180</v>
      </c>
      <c r="C638">
        <v>0</v>
      </c>
      <c r="D638">
        <v>3.07</v>
      </c>
      <c r="E638">
        <v>81.037885000000003</v>
      </c>
      <c r="F638">
        <v>99.751328999999998</v>
      </c>
      <c r="G638">
        <v>79.997693999999996</v>
      </c>
      <c r="H638">
        <v>-18.713443999999999</v>
      </c>
      <c r="I638">
        <v>-100</v>
      </c>
      <c r="J638">
        <v>180</v>
      </c>
      <c r="K638">
        <v>100.64700000000001</v>
      </c>
      <c r="L638">
        <v>1.5010000000000001E-2</v>
      </c>
      <c r="M638">
        <f>(F638*CalPhotonTurnigy!$AE$30*CalPhotonTurnigy!$AF$36+CalPhotonTurnigy!$AE$36)/CalPhotonTurnigy!$AE$30</f>
        <v>112.80618136210947</v>
      </c>
    </row>
    <row r="639" spans="1:13" x14ac:dyDescent="0.3">
      <c r="A639">
        <v>106.99408099999999</v>
      </c>
      <c r="B639">
        <v>180</v>
      </c>
      <c r="C639">
        <v>0</v>
      </c>
      <c r="D639">
        <v>3.0670000000000002</v>
      </c>
      <c r="E639">
        <v>81.027045999999999</v>
      </c>
      <c r="F639">
        <v>99.751328999999998</v>
      </c>
      <c r="G639">
        <v>79.997693999999996</v>
      </c>
      <c r="H639">
        <v>-18.724284000000001</v>
      </c>
      <c r="I639">
        <v>-100</v>
      </c>
      <c r="J639">
        <v>180</v>
      </c>
      <c r="K639">
        <v>100.64700000000001</v>
      </c>
      <c r="L639">
        <v>1.5002E-2</v>
      </c>
      <c r="M639">
        <f>(F639*CalPhotonTurnigy!$AE$30*CalPhotonTurnigy!$AF$36+CalPhotonTurnigy!$AE$36)/CalPhotonTurnigy!$AE$30</f>
        <v>112.80618136210947</v>
      </c>
    </row>
    <row r="640" spans="1:13" x14ac:dyDescent="0.3">
      <c r="A640">
        <v>107.00908699999999</v>
      </c>
      <c r="B640">
        <v>180</v>
      </c>
      <c r="C640">
        <v>0</v>
      </c>
      <c r="D640">
        <v>3.0659999999999998</v>
      </c>
      <c r="E640">
        <v>81.016609000000003</v>
      </c>
      <c r="F640">
        <v>99.751328999999998</v>
      </c>
      <c r="G640">
        <v>79.997693999999996</v>
      </c>
      <c r="H640">
        <v>-18.734719999999999</v>
      </c>
      <c r="I640">
        <v>-100</v>
      </c>
      <c r="J640">
        <v>180</v>
      </c>
      <c r="K640">
        <v>100.64700000000001</v>
      </c>
      <c r="L640">
        <v>1.5006E-2</v>
      </c>
      <c r="M640">
        <f>(F640*CalPhotonTurnigy!$AE$30*CalPhotonTurnigy!$AF$36+CalPhotonTurnigy!$AE$36)/CalPhotonTurnigy!$AE$30</f>
        <v>112.80618136210947</v>
      </c>
    </row>
    <row r="641" spans="1:13" x14ac:dyDescent="0.3">
      <c r="A641">
        <v>107.02409299999999</v>
      </c>
      <c r="B641">
        <v>180</v>
      </c>
      <c r="C641">
        <v>0</v>
      </c>
      <c r="D641">
        <v>3.0649999999999999</v>
      </c>
      <c r="E641">
        <v>81.005412000000007</v>
      </c>
      <c r="F641">
        <v>99.751328999999998</v>
      </c>
      <c r="G641">
        <v>79.997693999999996</v>
      </c>
      <c r="H641">
        <v>-18.745918</v>
      </c>
      <c r="I641">
        <v>-100</v>
      </c>
      <c r="J641">
        <v>180</v>
      </c>
      <c r="K641">
        <v>100.64700000000001</v>
      </c>
      <c r="L641">
        <v>1.5006E-2</v>
      </c>
      <c r="M641">
        <f>(F641*CalPhotonTurnigy!$AE$30*CalPhotonTurnigy!$AF$36+CalPhotonTurnigy!$AE$36)/CalPhotonTurnigy!$AE$30</f>
        <v>112.80618136210947</v>
      </c>
    </row>
    <row r="642" spans="1:13" x14ac:dyDescent="0.3">
      <c r="A642">
        <v>107.039089</v>
      </c>
      <c r="B642">
        <v>180</v>
      </c>
      <c r="C642">
        <v>0</v>
      </c>
      <c r="D642">
        <v>3.0670000000000002</v>
      </c>
      <c r="E642">
        <v>80.999094999999997</v>
      </c>
      <c r="F642">
        <v>99.751328999999998</v>
      </c>
      <c r="G642">
        <v>79.997693999999996</v>
      </c>
      <c r="H642">
        <v>-18.752234000000001</v>
      </c>
      <c r="I642">
        <v>-100</v>
      </c>
      <c r="J642">
        <v>180</v>
      </c>
      <c r="K642">
        <v>100.64700000000001</v>
      </c>
      <c r="L642">
        <v>1.4996000000000001E-2</v>
      </c>
      <c r="M642">
        <f>(F642*CalPhotonTurnigy!$AE$30*CalPhotonTurnigy!$AF$36+CalPhotonTurnigy!$AE$36)/CalPhotonTurnigy!$AE$30</f>
        <v>112.80618136210947</v>
      </c>
    </row>
    <row r="643" spans="1:13" x14ac:dyDescent="0.3">
      <c r="A643">
        <v>107.054097</v>
      </c>
      <c r="B643">
        <v>180</v>
      </c>
      <c r="C643">
        <v>0</v>
      </c>
      <c r="D643">
        <v>3.0649999999999999</v>
      </c>
      <c r="E643">
        <v>80.990336999999997</v>
      </c>
      <c r="F643">
        <v>99.751328999999998</v>
      </c>
      <c r="G643">
        <v>79.997693999999996</v>
      </c>
      <c r="H643">
        <v>-18.760992000000002</v>
      </c>
      <c r="I643">
        <v>-100</v>
      </c>
      <c r="J643">
        <v>180</v>
      </c>
      <c r="K643">
        <v>100.64700000000001</v>
      </c>
      <c r="L643">
        <v>1.5008000000000001E-2</v>
      </c>
      <c r="M643">
        <f>(F643*CalPhotonTurnigy!$AE$30*CalPhotonTurnigy!$AF$36+CalPhotonTurnigy!$AE$36)/CalPhotonTurnigy!$AE$30</f>
        <v>112.80618136210947</v>
      </c>
    </row>
    <row r="644" spans="1:13" x14ac:dyDescent="0.3">
      <c r="A644">
        <v>107.06909400000001</v>
      </c>
      <c r="B644">
        <v>180</v>
      </c>
      <c r="C644">
        <v>0</v>
      </c>
      <c r="D644">
        <v>3.0649999999999999</v>
      </c>
      <c r="E644">
        <v>80.982799</v>
      </c>
      <c r="F644">
        <v>99.751328999999998</v>
      </c>
      <c r="G644">
        <v>79.997693999999996</v>
      </c>
      <c r="H644">
        <v>-18.768530999999999</v>
      </c>
      <c r="I644">
        <v>-100</v>
      </c>
      <c r="J644">
        <v>180</v>
      </c>
      <c r="K644">
        <v>100.64700000000001</v>
      </c>
      <c r="L644">
        <v>1.4997E-2</v>
      </c>
      <c r="M644">
        <f>(F644*CalPhotonTurnigy!$AE$30*CalPhotonTurnigy!$AF$36+CalPhotonTurnigy!$AE$36)/CalPhotonTurnigy!$AE$30</f>
        <v>112.80618136210947</v>
      </c>
    </row>
    <row r="645" spans="1:13" x14ac:dyDescent="0.3">
      <c r="A645">
        <v>107.084098</v>
      </c>
      <c r="B645">
        <v>180</v>
      </c>
      <c r="C645">
        <v>0</v>
      </c>
      <c r="D645">
        <v>3.0640000000000001</v>
      </c>
      <c r="E645">
        <v>80.975202999999993</v>
      </c>
      <c r="F645">
        <v>99.751328999999998</v>
      </c>
      <c r="G645">
        <v>79.997693999999996</v>
      </c>
      <c r="H645">
        <v>-18.776126000000001</v>
      </c>
      <c r="I645">
        <v>-100</v>
      </c>
      <c r="J645">
        <v>180</v>
      </c>
      <c r="K645">
        <v>100.64700000000001</v>
      </c>
      <c r="L645">
        <v>1.5004E-2</v>
      </c>
      <c r="M645">
        <f>(F645*CalPhotonTurnigy!$AE$30*CalPhotonTurnigy!$AF$36+CalPhotonTurnigy!$AE$36)/CalPhotonTurnigy!$AE$30</f>
        <v>112.80618136210947</v>
      </c>
    </row>
    <row r="646" spans="1:13" x14ac:dyDescent="0.3">
      <c r="A646">
        <v>107.099103</v>
      </c>
      <c r="B646">
        <v>180</v>
      </c>
      <c r="C646">
        <v>0</v>
      </c>
      <c r="D646">
        <v>3.0649999999999999</v>
      </c>
      <c r="E646">
        <v>80.969774000000001</v>
      </c>
      <c r="F646">
        <v>99.751328999999998</v>
      </c>
      <c r="G646">
        <v>79.997693999999996</v>
      </c>
      <c r="H646">
        <v>-18.781555999999998</v>
      </c>
      <c r="I646">
        <v>-100</v>
      </c>
      <c r="J646">
        <v>180</v>
      </c>
      <c r="K646">
        <v>100.64700000000001</v>
      </c>
      <c r="L646">
        <v>1.5004999999999999E-2</v>
      </c>
      <c r="M646">
        <f>(F646*CalPhotonTurnigy!$AE$30*CalPhotonTurnigy!$AF$36+CalPhotonTurnigy!$AE$36)/CalPhotonTurnigy!$AE$30</f>
        <v>112.80618136210947</v>
      </c>
    </row>
    <row r="647" spans="1:13" x14ac:dyDescent="0.3">
      <c r="A647">
        <v>107.11410600000001</v>
      </c>
      <c r="B647">
        <v>180</v>
      </c>
      <c r="C647">
        <v>0</v>
      </c>
      <c r="D647">
        <v>3.0630000000000002</v>
      </c>
      <c r="E647">
        <v>80.962884000000003</v>
      </c>
      <c r="F647">
        <v>99.751328999999998</v>
      </c>
      <c r="G647">
        <v>79.997693999999996</v>
      </c>
      <c r="H647">
        <v>-18.788444999999999</v>
      </c>
      <c r="I647">
        <v>-100</v>
      </c>
      <c r="J647">
        <v>180</v>
      </c>
      <c r="K647">
        <v>100.64700000000001</v>
      </c>
      <c r="L647">
        <v>1.5003000000000001E-2</v>
      </c>
      <c r="M647">
        <f>(F647*CalPhotonTurnigy!$AE$30*CalPhotonTurnigy!$AF$36+CalPhotonTurnigy!$AE$36)/CalPhotonTurnigy!$AE$30</f>
        <v>112.80618136210947</v>
      </c>
    </row>
    <row r="648" spans="1:13" x14ac:dyDescent="0.3">
      <c r="A648">
        <v>107.129107</v>
      </c>
      <c r="B648">
        <v>180</v>
      </c>
      <c r="C648">
        <v>0</v>
      </c>
      <c r="D648">
        <v>3.0659999999999998</v>
      </c>
      <c r="E648">
        <v>80.961388999999997</v>
      </c>
      <c r="F648">
        <v>99.751328999999998</v>
      </c>
      <c r="G648">
        <v>79.997693999999996</v>
      </c>
      <c r="H648">
        <v>-18.789940000000001</v>
      </c>
      <c r="I648">
        <v>-100</v>
      </c>
      <c r="J648">
        <v>180</v>
      </c>
      <c r="K648">
        <v>100.64700000000001</v>
      </c>
      <c r="L648">
        <v>1.5001E-2</v>
      </c>
      <c r="M648">
        <f>(F648*CalPhotonTurnigy!$AE$30*CalPhotonTurnigy!$AF$36+CalPhotonTurnigy!$AE$36)/CalPhotonTurnigy!$AE$30</f>
        <v>112.80618136210947</v>
      </c>
    </row>
    <row r="649" spans="1:13" x14ac:dyDescent="0.3">
      <c r="A649">
        <v>107.144108</v>
      </c>
      <c r="B649">
        <v>180</v>
      </c>
      <c r="C649">
        <v>0</v>
      </c>
      <c r="D649">
        <v>3.0659999999999998</v>
      </c>
      <c r="E649">
        <v>80.958994000000004</v>
      </c>
      <c r="F649">
        <v>99.751328999999998</v>
      </c>
      <c r="G649">
        <v>79.997693999999996</v>
      </c>
      <c r="H649">
        <v>-18.792335000000001</v>
      </c>
      <c r="I649">
        <v>-100</v>
      </c>
      <c r="J649">
        <v>180</v>
      </c>
      <c r="K649">
        <v>100.64700000000001</v>
      </c>
      <c r="L649">
        <v>1.5001E-2</v>
      </c>
      <c r="M649">
        <f>(F649*CalPhotonTurnigy!$AE$30*CalPhotonTurnigy!$AF$36+CalPhotonTurnigy!$AE$36)/CalPhotonTurnigy!$AE$30</f>
        <v>112.80618136210947</v>
      </c>
    </row>
    <row r="650" spans="1:13" x14ac:dyDescent="0.3">
      <c r="A650">
        <v>107.159119</v>
      </c>
      <c r="B650">
        <v>180</v>
      </c>
      <c r="C650">
        <v>0</v>
      </c>
      <c r="D650">
        <v>3.0619999999999998</v>
      </c>
      <c r="E650">
        <v>80.952499000000003</v>
      </c>
      <c r="F650">
        <v>99.751328999999998</v>
      </c>
      <c r="G650">
        <v>79.997693999999996</v>
      </c>
      <c r="H650">
        <v>-18.798831</v>
      </c>
      <c r="I650">
        <v>-100</v>
      </c>
      <c r="J650">
        <v>180</v>
      </c>
      <c r="K650">
        <v>100.64700000000001</v>
      </c>
      <c r="L650">
        <v>1.5011E-2</v>
      </c>
      <c r="M650">
        <f>(F650*CalPhotonTurnigy!$AE$30*CalPhotonTurnigy!$AF$36+CalPhotonTurnigy!$AE$36)/CalPhotonTurnigy!$AE$30</f>
        <v>112.80618136210947</v>
      </c>
    </row>
    <row r="651" spans="1:13" x14ac:dyDescent="0.3">
      <c r="A651">
        <v>107.17412400000001</v>
      </c>
      <c r="B651">
        <v>180</v>
      </c>
      <c r="C651">
        <v>0</v>
      </c>
      <c r="D651">
        <v>3.0630000000000002</v>
      </c>
      <c r="E651">
        <v>80.948016999999993</v>
      </c>
      <c r="F651">
        <v>99.751328999999998</v>
      </c>
      <c r="G651">
        <v>79.997693999999996</v>
      </c>
      <c r="H651">
        <v>-18.803311999999998</v>
      </c>
      <c r="I651">
        <v>-100</v>
      </c>
      <c r="J651">
        <v>180</v>
      </c>
      <c r="K651">
        <v>100.64700000000001</v>
      </c>
      <c r="L651">
        <v>1.5004999999999999E-2</v>
      </c>
      <c r="M651">
        <f>(F651*CalPhotonTurnigy!$AE$30*CalPhotonTurnigy!$AF$36+CalPhotonTurnigy!$AE$36)/CalPhotonTurnigy!$AE$30</f>
        <v>112.80618136210947</v>
      </c>
    </row>
    <row r="652" spans="1:13" x14ac:dyDescent="0.3">
      <c r="A652">
        <v>107.18913499999999</v>
      </c>
      <c r="B652">
        <v>180</v>
      </c>
      <c r="C652">
        <v>0</v>
      </c>
      <c r="D652">
        <v>3.0630000000000002</v>
      </c>
      <c r="E652">
        <v>80.944159999999997</v>
      </c>
      <c r="F652">
        <v>99.751328999999998</v>
      </c>
      <c r="G652">
        <v>79.997693999999996</v>
      </c>
      <c r="H652">
        <v>-18.807168999999998</v>
      </c>
      <c r="I652">
        <v>-100</v>
      </c>
      <c r="J652">
        <v>180</v>
      </c>
      <c r="K652">
        <v>100.64700000000001</v>
      </c>
      <c r="L652">
        <v>1.5011E-2</v>
      </c>
      <c r="M652">
        <f>(F652*CalPhotonTurnigy!$AE$30*CalPhotonTurnigy!$AF$36+CalPhotonTurnigy!$AE$36)/CalPhotonTurnigy!$AE$30</f>
        <v>112.80618136210947</v>
      </c>
    </row>
    <row r="653" spans="1:13" x14ac:dyDescent="0.3">
      <c r="A653">
        <v>107.204137</v>
      </c>
      <c r="B653">
        <v>180</v>
      </c>
      <c r="C653">
        <v>0</v>
      </c>
      <c r="D653">
        <v>3.0640000000000001</v>
      </c>
      <c r="E653">
        <v>80.941950000000006</v>
      </c>
      <c r="F653">
        <v>99.751328999999998</v>
      </c>
      <c r="G653">
        <v>79.997693999999996</v>
      </c>
      <c r="H653">
        <v>-18.809379</v>
      </c>
      <c r="I653">
        <v>-100</v>
      </c>
      <c r="J653">
        <v>180</v>
      </c>
      <c r="K653">
        <v>100.64700000000001</v>
      </c>
      <c r="L653">
        <v>1.5002E-2</v>
      </c>
      <c r="M653">
        <f>(F653*CalPhotonTurnigy!$AE$30*CalPhotonTurnigy!$AF$36+CalPhotonTurnigy!$AE$36)/CalPhotonTurnigy!$AE$30</f>
        <v>112.80618136210947</v>
      </c>
    </row>
    <row r="654" spans="1:13" x14ac:dyDescent="0.3">
      <c r="A654">
        <v>107.21914599999999</v>
      </c>
      <c r="B654">
        <v>180</v>
      </c>
      <c r="C654">
        <v>0</v>
      </c>
      <c r="D654">
        <v>3.0640000000000001</v>
      </c>
      <c r="E654">
        <v>80.940049000000002</v>
      </c>
      <c r="F654">
        <v>99.751328999999998</v>
      </c>
      <c r="G654">
        <v>79.997693999999996</v>
      </c>
      <c r="H654">
        <v>-18.811281000000001</v>
      </c>
      <c r="I654">
        <v>-100</v>
      </c>
      <c r="J654">
        <v>180</v>
      </c>
      <c r="K654">
        <v>100.64700000000001</v>
      </c>
      <c r="L654">
        <v>1.5009E-2</v>
      </c>
      <c r="M654">
        <f>(F654*CalPhotonTurnigy!$AE$30*CalPhotonTurnigy!$AF$36+CalPhotonTurnigy!$AE$36)/CalPhotonTurnigy!$AE$30</f>
        <v>112.80618136210947</v>
      </c>
    </row>
    <row r="655" spans="1:13" x14ac:dyDescent="0.3">
      <c r="A655">
        <v>107.234144</v>
      </c>
      <c r="B655">
        <v>180</v>
      </c>
      <c r="C655">
        <v>0</v>
      </c>
      <c r="D655">
        <v>3.0649999999999999</v>
      </c>
      <c r="E655">
        <v>80.939521999999997</v>
      </c>
      <c r="F655">
        <v>99.751328999999998</v>
      </c>
      <c r="G655">
        <v>79.997693999999996</v>
      </c>
      <c r="H655">
        <v>-18.811807999999999</v>
      </c>
      <c r="I655">
        <v>-100</v>
      </c>
      <c r="J655">
        <v>180</v>
      </c>
      <c r="K655">
        <v>100.64700000000001</v>
      </c>
      <c r="L655">
        <v>1.4997999999999999E-2</v>
      </c>
      <c r="M655">
        <f>(F655*CalPhotonTurnigy!$AE$30*CalPhotonTurnigy!$AF$36+CalPhotonTurnigy!$AE$36)/CalPhotonTurnigy!$AE$30</f>
        <v>112.80618136210947</v>
      </c>
    </row>
    <row r="656" spans="1:13" x14ac:dyDescent="0.3">
      <c r="A656">
        <v>107.249156</v>
      </c>
      <c r="B656">
        <v>180</v>
      </c>
      <c r="C656">
        <v>0</v>
      </c>
      <c r="D656">
        <v>3.0649999999999999</v>
      </c>
      <c r="E656">
        <v>80.939068000000006</v>
      </c>
      <c r="F656">
        <v>99.751328999999998</v>
      </c>
      <c r="G656">
        <v>79.997693999999996</v>
      </c>
      <c r="H656">
        <v>-18.812260999999999</v>
      </c>
      <c r="I656">
        <v>-100</v>
      </c>
      <c r="J656">
        <v>180</v>
      </c>
      <c r="K656">
        <v>100.64700000000001</v>
      </c>
      <c r="L656">
        <v>1.5011999999999999E-2</v>
      </c>
      <c r="M656">
        <f>(F656*CalPhotonTurnigy!$AE$30*CalPhotonTurnigy!$AF$36+CalPhotonTurnigy!$AE$36)/CalPhotonTurnigy!$AE$30</f>
        <v>112.80618136210947</v>
      </c>
    </row>
    <row r="657" spans="1:13" x14ac:dyDescent="0.3">
      <c r="A657">
        <v>107.264156</v>
      </c>
      <c r="B657">
        <v>180</v>
      </c>
      <c r="C657">
        <v>0</v>
      </c>
      <c r="D657">
        <v>3.0619999999999998</v>
      </c>
      <c r="E657">
        <v>80.93535</v>
      </c>
      <c r="F657">
        <v>99.751328999999998</v>
      </c>
      <c r="G657">
        <v>79.997693999999996</v>
      </c>
      <c r="H657">
        <v>-18.81598</v>
      </c>
      <c r="I657">
        <v>-100</v>
      </c>
      <c r="J657">
        <v>180</v>
      </c>
      <c r="K657">
        <v>100.64700000000001</v>
      </c>
      <c r="L657">
        <v>1.4999999999999999E-2</v>
      </c>
      <c r="M657">
        <f>(F657*CalPhotonTurnigy!$AE$30*CalPhotonTurnigy!$AF$36+CalPhotonTurnigy!$AE$36)/CalPhotonTurnigy!$AE$30</f>
        <v>112.80618136210947</v>
      </c>
    </row>
    <row r="658" spans="1:13" x14ac:dyDescent="0.3">
      <c r="A658">
        <v>107.279162</v>
      </c>
      <c r="B658">
        <v>180</v>
      </c>
      <c r="C658">
        <v>0</v>
      </c>
      <c r="D658">
        <v>3.0640000000000001</v>
      </c>
      <c r="E658">
        <v>80.934369000000004</v>
      </c>
      <c r="F658">
        <v>99.751328999999998</v>
      </c>
      <c r="G658">
        <v>79.997693999999996</v>
      </c>
      <c r="H658">
        <v>-18.816960000000002</v>
      </c>
      <c r="I658">
        <v>-100</v>
      </c>
      <c r="J658">
        <v>180</v>
      </c>
      <c r="K658">
        <v>100.64700000000001</v>
      </c>
      <c r="L658">
        <v>1.5006E-2</v>
      </c>
      <c r="M658">
        <f>(F658*CalPhotonTurnigy!$AE$30*CalPhotonTurnigy!$AF$36+CalPhotonTurnigy!$AE$36)/CalPhotonTurnigy!$AE$30</f>
        <v>112.80618136210947</v>
      </c>
    </row>
    <row r="659" spans="1:13" x14ac:dyDescent="0.3">
      <c r="A659">
        <v>107.29416999999999</v>
      </c>
      <c r="B659">
        <v>180</v>
      </c>
      <c r="C659">
        <v>0</v>
      </c>
      <c r="D659">
        <v>3.0630000000000002</v>
      </c>
      <c r="E659">
        <v>80.932415000000006</v>
      </c>
      <c r="F659">
        <v>99.751328999999998</v>
      </c>
      <c r="G659">
        <v>79.997693999999996</v>
      </c>
      <c r="H659">
        <v>-18.818913999999999</v>
      </c>
      <c r="I659">
        <v>-100</v>
      </c>
      <c r="J659">
        <v>180</v>
      </c>
      <c r="K659">
        <v>100.64700000000001</v>
      </c>
      <c r="L659">
        <v>1.5008000000000001E-2</v>
      </c>
      <c r="M659">
        <f>(F659*CalPhotonTurnigy!$AE$30*CalPhotonTurnigy!$AF$36+CalPhotonTurnigy!$AE$36)/CalPhotonTurnigy!$AE$30</f>
        <v>112.80618136210947</v>
      </c>
    </row>
    <row r="660" spans="1:13" x14ac:dyDescent="0.3">
      <c r="A660">
        <v>107.309172</v>
      </c>
      <c r="B660">
        <v>180</v>
      </c>
      <c r="C660">
        <v>0</v>
      </c>
      <c r="D660">
        <v>3.0619999999999998</v>
      </c>
      <c r="E660">
        <v>80.928515000000004</v>
      </c>
      <c r="F660">
        <v>99.751328999999998</v>
      </c>
      <c r="G660">
        <v>79.997693999999996</v>
      </c>
      <c r="H660">
        <v>-18.822814000000001</v>
      </c>
      <c r="I660">
        <v>-100</v>
      </c>
      <c r="J660">
        <v>180</v>
      </c>
      <c r="K660">
        <v>100.64700000000001</v>
      </c>
      <c r="L660">
        <v>1.5002E-2</v>
      </c>
      <c r="M660">
        <f>(F660*CalPhotonTurnigy!$AE$30*CalPhotonTurnigy!$AF$36+CalPhotonTurnigy!$AE$36)/CalPhotonTurnigy!$AE$30</f>
        <v>112.80618136210947</v>
      </c>
    </row>
    <row r="661" spans="1:13" x14ac:dyDescent="0.3">
      <c r="A661">
        <v>107.324181</v>
      </c>
      <c r="B661">
        <v>180</v>
      </c>
      <c r="C661">
        <v>0</v>
      </c>
      <c r="D661">
        <v>3.0569999999999999</v>
      </c>
      <c r="E661">
        <v>80.919608999999994</v>
      </c>
      <c r="F661">
        <v>99.751328999999998</v>
      </c>
      <c r="G661">
        <v>79.997693999999996</v>
      </c>
      <c r="H661">
        <v>-18.831721000000002</v>
      </c>
      <c r="I661">
        <v>-100</v>
      </c>
      <c r="J661">
        <v>180</v>
      </c>
      <c r="K661">
        <v>100.64700000000001</v>
      </c>
      <c r="L661">
        <v>1.5009E-2</v>
      </c>
      <c r="M661">
        <f>(F661*CalPhotonTurnigy!$AE$30*CalPhotonTurnigy!$AF$36+CalPhotonTurnigy!$AE$36)/CalPhotonTurnigy!$AE$30</f>
        <v>112.80618136210947</v>
      </c>
    </row>
    <row r="662" spans="1:13" x14ac:dyDescent="0.3">
      <c r="A662">
        <v>107.339178</v>
      </c>
      <c r="B662">
        <v>180</v>
      </c>
      <c r="C662">
        <v>0</v>
      </c>
      <c r="D662">
        <v>3.0590000000000002</v>
      </c>
      <c r="E662">
        <v>80.914163000000002</v>
      </c>
      <c r="F662">
        <v>99.751328999999998</v>
      </c>
      <c r="G662">
        <v>79.997693999999996</v>
      </c>
      <c r="H662">
        <v>-18.837166</v>
      </c>
      <c r="I662">
        <v>-100</v>
      </c>
      <c r="J662">
        <v>180</v>
      </c>
      <c r="K662">
        <v>100.64700000000001</v>
      </c>
      <c r="L662">
        <v>1.4997E-2</v>
      </c>
      <c r="M662">
        <f>(F662*CalPhotonTurnigy!$AE$30*CalPhotonTurnigy!$AF$36+CalPhotonTurnigy!$AE$36)/CalPhotonTurnigy!$AE$30</f>
        <v>112.80618136210947</v>
      </c>
    </row>
    <row r="663" spans="1:13" x14ac:dyDescent="0.3">
      <c r="A663">
        <v>107.354174</v>
      </c>
      <c r="B663">
        <v>180</v>
      </c>
      <c r="C663">
        <v>0</v>
      </c>
      <c r="D663">
        <v>3.0569999999999999</v>
      </c>
      <c r="E663">
        <v>80.907256000000004</v>
      </c>
      <c r="F663">
        <v>99.751328999999998</v>
      </c>
      <c r="G663">
        <v>79.997693999999996</v>
      </c>
      <c r="H663">
        <v>-18.844073000000002</v>
      </c>
      <c r="I663">
        <v>-100</v>
      </c>
      <c r="J663">
        <v>180</v>
      </c>
      <c r="K663">
        <v>100.64700000000001</v>
      </c>
      <c r="L663">
        <v>1.4996000000000001E-2</v>
      </c>
      <c r="M663">
        <f>(F663*CalPhotonTurnigy!$AE$30*CalPhotonTurnigy!$AF$36+CalPhotonTurnigy!$AE$36)/CalPhotonTurnigy!$AE$30</f>
        <v>112.80618136210947</v>
      </c>
    </row>
    <row r="664" spans="1:13" x14ac:dyDescent="0.3">
      <c r="A664">
        <v>107.36918300000001</v>
      </c>
      <c r="B664">
        <v>180</v>
      </c>
      <c r="C664">
        <v>0</v>
      </c>
      <c r="D664">
        <v>3.0579999999999998</v>
      </c>
      <c r="E664">
        <v>80.902422999999999</v>
      </c>
      <c r="F664">
        <v>99.751328999999998</v>
      </c>
      <c r="G664">
        <v>79.997693999999996</v>
      </c>
      <c r="H664">
        <v>-18.848907000000001</v>
      </c>
      <c r="I664">
        <v>-100</v>
      </c>
      <c r="J664">
        <v>180</v>
      </c>
      <c r="K664">
        <v>100.64700000000001</v>
      </c>
      <c r="L664">
        <v>1.5009E-2</v>
      </c>
      <c r="M664">
        <f>(F664*CalPhotonTurnigy!$AE$30*CalPhotonTurnigy!$AF$36+CalPhotonTurnigy!$AE$36)/CalPhotonTurnigy!$AE$30</f>
        <v>112.80618136210947</v>
      </c>
    </row>
    <row r="665" spans="1:13" x14ac:dyDescent="0.3">
      <c r="A665">
        <v>107.38418</v>
      </c>
      <c r="B665">
        <v>180</v>
      </c>
      <c r="C665">
        <v>0</v>
      </c>
      <c r="D665">
        <v>3.056</v>
      </c>
      <c r="E665">
        <v>80.894930000000002</v>
      </c>
      <c r="F665">
        <v>99.751328999999998</v>
      </c>
      <c r="G665">
        <v>79.997693999999996</v>
      </c>
      <c r="H665">
        <v>-18.856399</v>
      </c>
      <c r="I665">
        <v>-100</v>
      </c>
      <c r="J665">
        <v>180</v>
      </c>
      <c r="K665">
        <v>100.64700000000001</v>
      </c>
      <c r="L665">
        <v>1.4997E-2</v>
      </c>
      <c r="M665">
        <f>(F665*CalPhotonTurnigy!$AE$30*CalPhotonTurnigy!$AF$36+CalPhotonTurnigy!$AE$36)/CalPhotonTurnigy!$AE$30</f>
        <v>112.80618136210947</v>
      </c>
    </row>
    <row r="666" spans="1:13" x14ac:dyDescent="0.3">
      <c r="A666">
        <v>107.39918299999999</v>
      </c>
      <c r="B666">
        <v>180</v>
      </c>
      <c r="C666">
        <v>0</v>
      </c>
      <c r="D666">
        <v>3.0569999999999999</v>
      </c>
      <c r="E666">
        <v>80.889593000000005</v>
      </c>
      <c r="F666">
        <v>99.751328999999998</v>
      </c>
      <c r="G666">
        <v>79.997693999999996</v>
      </c>
      <c r="H666">
        <v>-18.861737000000002</v>
      </c>
      <c r="I666">
        <v>-100</v>
      </c>
      <c r="J666">
        <v>180</v>
      </c>
      <c r="K666">
        <v>100.64700000000001</v>
      </c>
      <c r="L666">
        <v>1.5003000000000001E-2</v>
      </c>
      <c r="M666">
        <f>(F666*CalPhotonTurnigy!$AE$30*CalPhotonTurnigy!$AF$36+CalPhotonTurnigy!$AE$36)/CalPhotonTurnigy!$AE$30</f>
        <v>112.80618136210947</v>
      </c>
    </row>
    <row r="667" spans="1:13" x14ac:dyDescent="0.3">
      <c r="A667">
        <v>107.414191</v>
      </c>
      <c r="B667">
        <v>180</v>
      </c>
      <c r="C667">
        <v>0</v>
      </c>
      <c r="D667">
        <v>3.0539999999999998</v>
      </c>
      <c r="E667">
        <v>80.881664999999998</v>
      </c>
      <c r="F667">
        <v>99.751328999999998</v>
      </c>
      <c r="G667">
        <v>79.997693999999996</v>
      </c>
      <c r="H667">
        <v>-18.869664</v>
      </c>
      <c r="I667">
        <v>-100</v>
      </c>
      <c r="J667">
        <v>180</v>
      </c>
      <c r="K667">
        <v>100.64700000000001</v>
      </c>
      <c r="L667">
        <v>1.5008000000000001E-2</v>
      </c>
      <c r="M667">
        <f>(F667*CalPhotonTurnigy!$AE$30*CalPhotonTurnigy!$AF$36+CalPhotonTurnigy!$AE$36)/CalPhotonTurnigy!$AE$30</f>
        <v>112.80618136210947</v>
      </c>
    </row>
    <row r="668" spans="1:13" x14ac:dyDescent="0.3">
      <c r="A668">
        <v>107.42919000000001</v>
      </c>
      <c r="B668">
        <v>180</v>
      </c>
      <c r="C668">
        <v>0</v>
      </c>
      <c r="D668">
        <v>3.052</v>
      </c>
      <c r="E668">
        <v>80.871506999999994</v>
      </c>
      <c r="F668">
        <v>99.751328999999998</v>
      </c>
      <c r="G668">
        <v>79.997693999999996</v>
      </c>
      <c r="H668">
        <v>-18.879822999999998</v>
      </c>
      <c r="I668">
        <v>-100</v>
      </c>
      <c r="J668">
        <v>180</v>
      </c>
      <c r="K668">
        <v>100.64700000000001</v>
      </c>
      <c r="L668">
        <v>1.4999E-2</v>
      </c>
      <c r="M668">
        <f>(F668*CalPhotonTurnigy!$AE$30*CalPhotonTurnigy!$AF$36+CalPhotonTurnigy!$AE$36)/CalPhotonTurnigy!$AE$30</f>
        <v>112.80618136210947</v>
      </c>
    </row>
    <row r="669" spans="1:13" x14ac:dyDescent="0.3">
      <c r="A669">
        <v>107.444187</v>
      </c>
      <c r="B669">
        <v>180</v>
      </c>
      <c r="C669">
        <v>0</v>
      </c>
      <c r="D669">
        <v>3.05</v>
      </c>
      <c r="E669">
        <v>80.860539000000003</v>
      </c>
      <c r="F669">
        <v>99.751328999999998</v>
      </c>
      <c r="G669">
        <v>79.997693999999996</v>
      </c>
      <c r="H669">
        <v>-18.890791</v>
      </c>
      <c r="I669">
        <v>-100</v>
      </c>
      <c r="J669">
        <v>180</v>
      </c>
      <c r="K669">
        <v>100.64700000000001</v>
      </c>
      <c r="L669">
        <v>1.4997E-2</v>
      </c>
      <c r="M669">
        <f>(F669*CalPhotonTurnigy!$AE$30*CalPhotonTurnigy!$AF$36+CalPhotonTurnigy!$AE$36)/CalPhotonTurnigy!$AE$30</f>
        <v>112.80618136210947</v>
      </c>
    </row>
    <row r="670" spans="1:13" x14ac:dyDescent="0.3">
      <c r="A670">
        <v>107.459183</v>
      </c>
      <c r="B670">
        <v>180</v>
      </c>
      <c r="C670">
        <v>0</v>
      </c>
      <c r="D670">
        <v>3.0489999999999999</v>
      </c>
      <c r="E670">
        <v>80.848872999999998</v>
      </c>
      <c r="F670">
        <v>99.751328999999998</v>
      </c>
      <c r="G670">
        <v>79.997693999999996</v>
      </c>
      <c r="H670">
        <v>-18.902456000000001</v>
      </c>
      <c r="I670">
        <v>-100</v>
      </c>
      <c r="J670">
        <v>180</v>
      </c>
      <c r="K670">
        <v>100.64700000000001</v>
      </c>
      <c r="L670">
        <v>1.4996000000000001E-2</v>
      </c>
      <c r="M670">
        <f>(F670*CalPhotonTurnigy!$AE$30*CalPhotonTurnigy!$AF$36+CalPhotonTurnigy!$AE$36)/CalPhotonTurnigy!$AE$30</f>
        <v>112.80618136210947</v>
      </c>
    </row>
    <row r="671" spans="1:13" x14ac:dyDescent="0.3">
      <c r="A671">
        <v>107.47418</v>
      </c>
      <c r="B671">
        <v>180</v>
      </c>
      <c r="C671">
        <v>0</v>
      </c>
      <c r="D671">
        <v>3.0470000000000002</v>
      </c>
      <c r="E671">
        <v>80.836605000000006</v>
      </c>
      <c r="F671">
        <v>99.751328999999998</v>
      </c>
      <c r="G671">
        <v>79.997693999999996</v>
      </c>
      <c r="H671">
        <v>-18.914724</v>
      </c>
      <c r="I671">
        <v>-100</v>
      </c>
      <c r="J671">
        <v>180</v>
      </c>
      <c r="K671">
        <v>100.64700000000001</v>
      </c>
      <c r="L671">
        <v>1.4997E-2</v>
      </c>
      <c r="M671">
        <f>(F671*CalPhotonTurnigy!$AE$30*CalPhotonTurnigy!$AF$36+CalPhotonTurnigy!$AE$36)/CalPhotonTurnigy!$AE$30</f>
        <v>112.80618136210947</v>
      </c>
    </row>
    <row r="672" spans="1:13" x14ac:dyDescent="0.3">
      <c r="A672">
        <v>107.48918999999999</v>
      </c>
      <c r="B672">
        <v>180</v>
      </c>
      <c r="C672">
        <v>0</v>
      </c>
      <c r="D672">
        <v>3.048</v>
      </c>
      <c r="E672">
        <v>80.827158999999995</v>
      </c>
      <c r="F672">
        <v>99.751328999999998</v>
      </c>
      <c r="G672">
        <v>79.997693999999996</v>
      </c>
      <c r="H672">
        <v>-18.924171000000001</v>
      </c>
      <c r="I672">
        <v>-100</v>
      </c>
      <c r="J672">
        <v>180</v>
      </c>
      <c r="K672">
        <v>100.64700000000001</v>
      </c>
      <c r="L672">
        <v>1.5010000000000001E-2</v>
      </c>
      <c r="M672">
        <f>(F672*CalPhotonTurnigy!$AE$30*CalPhotonTurnigy!$AF$36+CalPhotonTurnigy!$AE$36)/CalPhotonTurnigy!$AE$30</f>
        <v>112.80618136210947</v>
      </c>
    </row>
    <row r="673" spans="1:13" x14ac:dyDescent="0.3">
      <c r="A673">
        <v>107.504192</v>
      </c>
      <c r="B673">
        <v>180</v>
      </c>
      <c r="C673">
        <v>0</v>
      </c>
      <c r="D673">
        <v>3.0470000000000002</v>
      </c>
      <c r="E673">
        <v>80.817914000000002</v>
      </c>
      <c r="F673">
        <v>99.751328999999998</v>
      </c>
      <c r="G673">
        <v>79.997693999999996</v>
      </c>
      <c r="H673">
        <v>-18.933415</v>
      </c>
      <c r="I673">
        <v>-100</v>
      </c>
      <c r="J673">
        <v>180</v>
      </c>
      <c r="K673">
        <v>100.64700000000001</v>
      </c>
      <c r="L673">
        <v>1.5002E-2</v>
      </c>
      <c r="M673">
        <f>(F673*CalPhotonTurnigy!$AE$30*CalPhotonTurnigy!$AF$36+CalPhotonTurnigy!$AE$36)/CalPhotonTurnigy!$AE$30</f>
        <v>112.80618136210947</v>
      </c>
    </row>
    <row r="674" spans="1:13" x14ac:dyDescent="0.3">
      <c r="A674">
        <v>107.519192</v>
      </c>
      <c r="B674">
        <v>180</v>
      </c>
      <c r="C674">
        <v>0</v>
      </c>
      <c r="D674">
        <v>3.0449999999999999</v>
      </c>
      <c r="E674">
        <v>80.807728999999995</v>
      </c>
      <c r="F674">
        <v>99.751328999999998</v>
      </c>
      <c r="G674">
        <v>79.997693999999996</v>
      </c>
      <c r="H674">
        <v>-18.943601000000001</v>
      </c>
      <c r="I674">
        <v>-100</v>
      </c>
      <c r="J674">
        <v>180</v>
      </c>
      <c r="K674">
        <v>100.64700000000001</v>
      </c>
      <c r="L674">
        <v>1.4999999999999999E-2</v>
      </c>
      <c r="M674">
        <f>(F674*CalPhotonTurnigy!$AE$30*CalPhotonTurnigy!$AF$36+CalPhotonTurnigy!$AE$36)/CalPhotonTurnigy!$AE$30</f>
        <v>112.80618136210947</v>
      </c>
    </row>
    <row r="675" spans="1:13" x14ac:dyDescent="0.3">
      <c r="A675">
        <v>107.53419</v>
      </c>
      <c r="B675">
        <v>180</v>
      </c>
      <c r="C675">
        <v>0</v>
      </c>
      <c r="D675">
        <v>3.0459999999999998</v>
      </c>
      <c r="E675">
        <v>80.800077000000002</v>
      </c>
      <c r="F675">
        <v>99.751328999999998</v>
      </c>
      <c r="G675">
        <v>79.997693999999996</v>
      </c>
      <c r="H675">
        <v>-18.951253000000001</v>
      </c>
      <c r="I675">
        <v>-100</v>
      </c>
      <c r="J675">
        <v>180</v>
      </c>
      <c r="K675">
        <v>100.64700000000001</v>
      </c>
      <c r="L675">
        <v>1.4997999999999999E-2</v>
      </c>
      <c r="M675">
        <f>(F675*CalPhotonTurnigy!$AE$30*CalPhotonTurnigy!$AF$36+CalPhotonTurnigy!$AE$36)/CalPhotonTurnigy!$AE$30</f>
        <v>112.80618136210947</v>
      </c>
    </row>
    <row r="676" spans="1:13" x14ac:dyDescent="0.3">
      <c r="A676">
        <v>107.549201</v>
      </c>
      <c r="B676">
        <v>180</v>
      </c>
      <c r="C676">
        <v>0</v>
      </c>
      <c r="D676">
        <v>3.0449999999999999</v>
      </c>
      <c r="E676">
        <v>80.792376000000004</v>
      </c>
      <c r="F676">
        <v>99.751328999999998</v>
      </c>
      <c r="G676">
        <v>79.997693999999996</v>
      </c>
      <c r="H676">
        <v>-18.958953000000001</v>
      </c>
      <c r="I676">
        <v>-100</v>
      </c>
      <c r="J676">
        <v>180</v>
      </c>
      <c r="K676">
        <v>100.64700000000001</v>
      </c>
      <c r="L676">
        <v>1.5011E-2</v>
      </c>
      <c r="M676">
        <f>(F676*CalPhotonTurnigy!$AE$30*CalPhotonTurnigy!$AF$36+CalPhotonTurnigy!$AE$36)/CalPhotonTurnigy!$AE$30</f>
        <v>112.80618136210947</v>
      </c>
    </row>
    <row r="677" spans="1:13" x14ac:dyDescent="0.3">
      <c r="A677">
        <v>107.564201</v>
      </c>
      <c r="B677">
        <v>180</v>
      </c>
      <c r="C677">
        <v>0</v>
      </c>
      <c r="D677">
        <v>3.0419999999999998</v>
      </c>
      <c r="E677">
        <v>80.781288000000004</v>
      </c>
      <c r="F677">
        <v>99.751328999999998</v>
      </c>
      <c r="G677">
        <v>79.997693999999996</v>
      </c>
      <c r="H677">
        <v>-18.970040999999998</v>
      </c>
      <c r="I677">
        <v>-100</v>
      </c>
      <c r="J677">
        <v>180</v>
      </c>
      <c r="K677">
        <v>100.64700000000001</v>
      </c>
      <c r="L677">
        <v>1.4999999999999999E-2</v>
      </c>
      <c r="M677">
        <f>(F677*CalPhotonTurnigy!$AE$30*CalPhotonTurnigy!$AF$36+CalPhotonTurnigy!$AE$36)/CalPhotonTurnigy!$AE$30</f>
        <v>112.80618136210947</v>
      </c>
    </row>
    <row r="678" spans="1:13" x14ac:dyDescent="0.3">
      <c r="A678">
        <v>107.57921</v>
      </c>
      <c r="B678">
        <v>180</v>
      </c>
      <c r="C678">
        <v>0</v>
      </c>
      <c r="D678">
        <v>3.0409999999999999</v>
      </c>
      <c r="E678">
        <v>80.770628000000002</v>
      </c>
      <c r="F678">
        <v>99.751328999999998</v>
      </c>
      <c r="G678">
        <v>79.997693999999996</v>
      </c>
      <c r="H678">
        <v>-18.980701</v>
      </c>
      <c r="I678">
        <v>-100</v>
      </c>
      <c r="J678">
        <v>180</v>
      </c>
      <c r="K678">
        <v>100.64700000000001</v>
      </c>
      <c r="L678">
        <v>1.5009E-2</v>
      </c>
      <c r="M678">
        <f>(F678*CalPhotonTurnigy!$AE$30*CalPhotonTurnigy!$AF$36+CalPhotonTurnigy!$AE$36)/CalPhotonTurnigy!$AE$30</f>
        <v>112.80618136210947</v>
      </c>
    </row>
    <row r="679" spans="1:13" x14ac:dyDescent="0.3">
      <c r="A679">
        <v>107.594206</v>
      </c>
      <c r="B679">
        <v>180</v>
      </c>
      <c r="C679">
        <v>0</v>
      </c>
      <c r="D679">
        <v>3.0419999999999998</v>
      </c>
      <c r="E679">
        <v>80.762568999999999</v>
      </c>
      <c r="F679">
        <v>99.751328999999998</v>
      </c>
      <c r="G679">
        <v>79.997693999999996</v>
      </c>
      <c r="H679">
        <v>-18.988759999999999</v>
      </c>
      <c r="I679">
        <v>-100</v>
      </c>
      <c r="J679">
        <v>180</v>
      </c>
      <c r="K679">
        <v>100.64700000000001</v>
      </c>
      <c r="L679">
        <v>1.4996000000000001E-2</v>
      </c>
      <c r="M679">
        <f>(F679*CalPhotonTurnigy!$AE$30*CalPhotonTurnigy!$AF$36+CalPhotonTurnigy!$AE$36)/CalPhotonTurnigy!$AE$30</f>
        <v>112.80618136210947</v>
      </c>
    </row>
    <row r="680" spans="1:13" x14ac:dyDescent="0.3">
      <c r="A680">
        <v>107.609208</v>
      </c>
      <c r="B680">
        <v>180</v>
      </c>
      <c r="C680">
        <v>0</v>
      </c>
      <c r="D680">
        <v>3.0409999999999999</v>
      </c>
      <c r="E680">
        <v>80.753399999999999</v>
      </c>
      <c r="F680">
        <v>99.751328999999998</v>
      </c>
      <c r="G680">
        <v>79.997693999999996</v>
      </c>
      <c r="H680">
        <v>-18.997928999999999</v>
      </c>
      <c r="I680">
        <v>-100</v>
      </c>
      <c r="J680">
        <v>180</v>
      </c>
      <c r="K680">
        <v>100.64700000000001</v>
      </c>
      <c r="L680">
        <v>1.5002E-2</v>
      </c>
      <c r="M680">
        <f>(F680*CalPhotonTurnigy!$AE$30*CalPhotonTurnigy!$AF$36+CalPhotonTurnigy!$AE$36)/CalPhotonTurnigy!$AE$30</f>
        <v>112.80618136210947</v>
      </c>
    </row>
    <row r="681" spans="1:13" x14ac:dyDescent="0.3">
      <c r="A681">
        <v>107.624211</v>
      </c>
      <c r="B681">
        <v>180</v>
      </c>
      <c r="C681">
        <v>0</v>
      </c>
      <c r="D681">
        <v>3.04</v>
      </c>
      <c r="E681">
        <v>80.744392000000005</v>
      </c>
      <c r="F681">
        <v>99.751328999999998</v>
      </c>
      <c r="G681">
        <v>79.997693999999996</v>
      </c>
      <c r="H681">
        <v>-19.006937000000001</v>
      </c>
      <c r="I681">
        <v>-100</v>
      </c>
      <c r="J681">
        <v>180</v>
      </c>
      <c r="K681">
        <v>100.64700000000001</v>
      </c>
      <c r="L681">
        <v>1.5003000000000001E-2</v>
      </c>
      <c r="M681">
        <f>(F681*CalPhotonTurnigy!$AE$30*CalPhotonTurnigy!$AF$36+CalPhotonTurnigy!$AE$36)/CalPhotonTurnigy!$AE$30</f>
        <v>112.80618136210947</v>
      </c>
    </row>
    <row r="682" spans="1:13" x14ac:dyDescent="0.3">
      <c r="A682">
        <v>107.639218</v>
      </c>
      <c r="B682">
        <v>180</v>
      </c>
      <c r="C682">
        <v>0</v>
      </c>
      <c r="D682">
        <v>3.0369999999999999</v>
      </c>
      <c r="E682">
        <v>80.733288000000002</v>
      </c>
      <c r="F682">
        <v>99.751328999999998</v>
      </c>
      <c r="G682">
        <v>79.997693999999996</v>
      </c>
      <c r="H682">
        <v>-19.018041</v>
      </c>
      <c r="I682">
        <v>-100</v>
      </c>
      <c r="J682">
        <v>180</v>
      </c>
      <c r="K682">
        <v>100.64700000000001</v>
      </c>
      <c r="L682">
        <v>1.5007E-2</v>
      </c>
      <c r="M682">
        <f>(F682*CalPhotonTurnigy!$AE$30*CalPhotonTurnigy!$AF$36+CalPhotonTurnigy!$AE$36)/CalPhotonTurnigy!$AE$30</f>
        <v>112.80618136210947</v>
      </c>
    </row>
    <row r="683" spans="1:13" x14ac:dyDescent="0.3">
      <c r="A683">
        <v>107.65422</v>
      </c>
      <c r="B683">
        <v>180</v>
      </c>
      <c r="C683">
        <v>0</v>
      </c>
      <c r="D683">
        <v>3.036</v>
      </c>
      <c r="E683">
        <v>80.721496000000002</v>
      </c>
      <c r="F683">
        <v>99.751328999999998</v>
      </c>
      <c r="G683">
        <v>79.997693999999996</v>
      </c>
      <c r="H683">
        <v>-19.029833</v>
      </c>
      <c r="I683">
        <v>-100</v>
      </c>
      <c r="J683">
        <v>180</v>
      </c>
      <c r="K683">
        <v>100.64700000000001</v>
      </c>
      <c r="L683">
        <v>1.5002E-2</v>
      </c>
      <c r="M683">
        <f>(F683*CalPhotonTurnigy!$AE$30*CalPhotonTurnigy!$AF$36+CalPhotonTurnigy!$AE$36)/CalPhotonTurnigy!$AE$30</f>
        <v>112.80618136210947</v>
      </c>
    </row>
    <row r="684" spans="1:13" x14ac:dyDescent="0.3">
      <c r="A684">
        <v>107.669229</v>
      </c>
      <c r="B684">
        <v>180</v>
      </c>
      <c r="C684">
        <v>0</v>
      </c>
      <c r="D684">
        <v>3.0350000000000001</v>
      </c>
      <c r="E684">
        <v>80.710228000000001</v>
      </c>
      <c r="F684">
        <v>99.751328999999998</v>
      </c>
      <c r="G684">
        <v>79.997693999999996</v>
      </c>
      <c r="H684">
        <v>-19.041101999999999</v>
      </c>
      <c r="I684">
        <v>-100</v>
      </c>
      <c r="J684">
        <v>180</v>
      </c>
      <c r="K684">
        <v>100.64700000000001</v>
      </c>
      <c r="L684">
        <v>1.5009E-2</v>
      </c>
      <c r="M684">
        <f>(F684*CalPhotonTurnigy!$AE$30*CalPhotonTurnigy!$AF$36+CalPhotonTurnigy!$AE$36)/CalPhotonTurnigy!$AE$30</f>
        <v>112.80618136210947</v>
      </c>
    </row>
    <row r="685" spans="1:13" x14ac:dyDescent="0.3">
      <c r="A685">
        <v>107.684234</v>
      </c>
      <c r="B685">
        <v>180</v>
      </c>
      <c r="C685">
        <v>0</v>
      </c>
      <c r="D685">
        <v>3.0350000000000001</v>
      </c>
      <c r="E685">
        <v>80.700528000000006</v>
      </c>
      <c r="F685">
        <v>99.751328999999998</v>
      </c>
      <c r="G685">
        <v>79.997693999999996</v>
      </c>
      <c r="H685">
        <v>-19.050801</v>
      </c>
      <c r="I685">
        <v>-100</v>
      </c>
      <c r="J685">
        <v>180</v>
      </c>
      <c r="K685">
        <v>100.64700000000001</v>
      </c>
      <c r="L685">
        <v>1.5004999999999999E-2</v>
      </c>
      <c r="M685">
        <f>(F685*CalPhotonTurnigy!$AE$30*CalPhotonTurnigy!$AF$36+CalPhotonTurnigy!$AE$36)/CalPhotonTurnigy!$AE$30</f>
        <v>112.80618136210947</v>
      </c>
    </row>
    <row r="686" spans="1:13" x14ac:dyDescent="0.3">
      <c r="A686">
        <v>107.69923900000001</v>
      </c>
      <c r="B686">
        <v>180</v>
      </c>
      <c r="C686">
        <v>0</v>
      </c>
      <c r="D686">
        <v>3.0369999999999999</v>
      </c>
      <c r="E686">
        <v>80.695535000000007</v>
      </c>
      <c r="F686">
        <v>99.751328999999998</v>
      </c>
      <c r="G686">
        <v>79.997693999999996</v>
      </c>
      <c r="H686">
        <v>-19.055793999999999</v>
      </c>
      <c r="I686">
        <v>-100</v>
      </c>
      <c r="J686">
        <v>180</v>
      </c>
      <c r="K686">
        <v>100.64700000000001</v>
      </c>
      <c r="L686">
        <v>1.5004999999999999E-2</v>
      </c>
      <c r="M686">
        <f>(F686*CalPhotonTurnigy!$AE$30*CalPhotonTurnigy!$AF$36+CalPhotonTurnigy!$AE$36)/CalPhotonTurnigy!$AE$30</f>
        <v>112.80618136210947</v>
      </c>
    </row>
    <row r="687" spans="1:13" x14ac:dyDescent="0.3">
      <c r="A687">
        <v>107.714235</v>
      </c>
      <c r="B687">
        <v>180</v>
      </c>
      <c r="C687">
        <v>0</v>
      </c>
      <c r="D687">
        <v>3.0369999999999999</v>
      </c>
      <c r="E687">
        <v>80.690118999999996</v>
      </c>
      <c r="F687">
        <v>99.751328999999998</v>
      </c>
      <c r="G687">
        <v>79.997693999999996</v>
      </c>
      <c r="H687">
        <v>-19.061209999999999</v>
      </c>
      <c r="I687">
        <v>-100</v>
      </c>
      <c r="J687">
        <v>180</v>
      </c>
      <c r="K687">
        <v>100.64700000000001</v>
      </c>
      <c r="L687">
        <v>1.4996000000000001E-2</v>
      </c>
      <c r="M687">
        <f>(F687*CalPhotonTurnigy!$AE$30*CalPhotonTurnigy!$AF$36+CalPhotonTurnigy!$AE$36)/CalPhotonTurnigy!$AE$30</f>
        <v>112.80618136210947</v>
      </c>
    </row>
    <row r="688" spans="1:13" x14ac:dyDescent="0.3">
      <c r="A688">
        <v>107.72923299999999</v>
      </c>
      <c r="B688">
        <v>180</v>
      </c>
      <c r="C688">
        <v>0</v>
      </c>
      <c r="D688">
        <v>3.0339999999999998</v>
      </c>
      <c r="E688">
        <v>80.682102</v>
      </c>
      <c r="F688">
        <v>99.751328999999998</v>
      </c>
      <c r="G688">
        <v>79.997693999999996</v>
      </c>
      <c r="H688">
        <v>-19.069227000000001</v>
      </c>
      <c r="I688">
        <v>-100</v>
      </c>
      <c r="J688">
        <v>180</v>
      </c>
      <c r="K688">
        <v>100.64700000000001</v>
      </c>
      <c r="L688">
        <v>1.4997999999999999E-2</v>
      </c>
      <c r="M688">
        <f>(F688*CalPhotonTurnigy!$AE$30*CalPhotonTurnigy!$AF$36+CalPhotonTurnigy!$AE$36)/CalPhotonTurnigy!$AE$30</f>
        <v>112.80618136210947</v>
      </c>
    </row>
    <row r="689" spans="1:13" x14ac:dyDescent="0.3">
      <c r="A689">
        <v>107.74423299999999</v>
      </c>
      <c r="B689">
        <v>180</v>
      </c>
      <c r="C689">
        <v>0</v>
      </c>
      <c r="D689">
        <v>3.0310000000000001</v>
      </c>
      <c r="E689">
        <v>80.670726000000002</v>
      </c>
      <c r="F689">
        <v>99.751328999999998</v>
      </c>
      <c r="G689">
        <v>79.997693999999996</v>
      </c>
      <c r="H689">
        <v>-19.080604000000001</v>
      </c>
      <c r="I689">
        <v>-100</v>
      </c>
      <c r="J689">
        <v>180</v>
      </c>
      <c r="K689">
        <v>100.64700000000001</v>
      </c>
      <c r="L689">
        <v>1.4999999999999999E-2</v>
      </c>
      <c r="M689">
        <f>(F689*CalPhotonTurnigy!$AE$30*CalPhotonTurnigy!$AF$36+CalPhotonTurnigy!$AE$36)/CalPhotonTurnigy!$AE$30</f>
        <v>112.80618136210947</v>
      </c>
    </row>
    <row r="690" spans="1:13" x14ac:dyDescent="0.3">
      <c r="A690">
        <v>107.759232</v>
      </c>
      <c r="B690">
        <v>180</v>
      </c>
      <c r="C690">
        <v>0</v>
      </c>
      <c r="D690">
        <v>3.032</v>
      </c>
      <c r="E690">
        <v>80.662053</v>
      </c>
      <c r="F690">
        <v>99.751328999999998</v>
      </c>
      <c r="G690">
        <v>79.997693999999996</v>
      </c>
      <c r="H690">
        <v>-19.089276999999999</v>
      </c>
      <c r="I690">
        <v>-100</v>
      </c>
      <c r="J690">
        <v>180</v>
      </c>
      <c r="K690">
        <v>100.64700000000001</v>
      </c>
      <c r="L690">
        <v>1.4999E-2</v>
      </c>
      <c r="M690">
        <f>(F690*CalPhotonTurnigy!$AE$30*CalPhotonTurnigy!$AF$36+CalPhotonTurnigy!$AE$36)/CalPhotonTurnigy!$AE$30</f>
        <v>112.80618136210947</v>
      </c>
    </row>
    <row r="691" spans="1:13" x14ac:dyDescent="0.3">
      <c r="A691">
        <v>107.77424000000001</v>
      </c>
      <c r="B691">
        <v>180</v>
      </c>
      <c r="C691">
        <v>0</v>
      </c>
      <c r="D691">
        <v>3.028</v>
      </c>
      <c r="E691">
        <v>80.648988000000003</v>
      </c>
      <c r="F691">
        <v>99.751328999999998</v>
      </c>
      <c r="G691">
        <v>79.997693999999996</v>
      </c>
      <c r="H691">
        <v>-19.102340999999999</v>
      </c>
      <c r="I691">
        <v>-100</v>
      </c>
      <c r="J691">
        <v>180</v>
      </c>
      <c r="K691">
        <v>100.64700000000001</v>
      </c>
      <c r="L691">
        <v>1.5008000000000001E-2</v>
      </c>
      <c r="M691">
        <f>(F691*CalPhotonTurnigy!$AE$30*CalPhotonTurnigy!$AF$36+CalPhotonTurnigy!$AE$36)/CalPhotonTurnigy!$AE$30</f>
        <v>112.80618136210947</v>
      </c>
    </row>
    <row r="692" spans="1:13" x14ac:dyDescent="0.3">
      <c r="A692">
        <v>107.789248</v>
      </c>
      <c r="B692">
        <v>180</v>
      </c>
      <c r="C692">
        <v>0</v>
      </c>
      <c r="D692">
        <v>3.028</v>
      </c>
      <c r="E692">
        <v>80.638863000000001</v>
      </c>
      <c r="F692">
        <v>99.751328999999998</v>
      </c>
      <c r="G692">
        <v>79.997693999999996</v>
      </c>
      <c r="H692">
        <v>-19.112466999999999</v>
      </c>
      <c r="I692">
        <v>-100</v>
      </c>
      <c r="J692">
        <v>180</v>
      </c>
      <c r="K692">
        <v>100.64700000000001</v>
      </c>
      <c r="L692">
        <v>1.5008000000000001E-2</v>
      </c>
      <c r="M692">
        <f>(F692*CalPhotonTurnigy!$AE$30*CalPhotonTurnigy!$AF$36+CalPhotonTurnigy!$AE$36)/CalPhotonTurnigy!$AE$30</f>
        <v>112.80618136210947</v>
      </c>
    </row>
    <row r="693" spans="1:13" x14ac:dyDescent="0.3">
      <c r="A693">
        <v>107.804247</v>
      </c>
      <c r="B693">
        <v>180</v>
      </c>
      <c r="C693">
        <v>0</v>
      </c>
      <c r="D693">
        <v>3.0289999999999999</v>
      </c>
      <c r="E693">
        <v>80.631268000000006</v>
      </c>
      <c r="F693">
        <v>99.751328999999998</v>
      </c>
      <c r="G693">
        <v>79.997693999999996</v>
      </c>
      <c r="H693">
        <v>-19.120061</v>
      </c>
      <c r="I693">
        <v>-100</v>
      </c>
      <c r="J693">
        <v>180</v>
      </c>
      <c r="K693">
        <v>100.64700000000001</v>
      </c>
      <c r="L693">
        <v>1.4999E-2</v>
      </c>
      <c r="M693">
        <f>(F693*CalPhotonTurnigy!$AE$30*CalPhotonTurnigy!$AF$36+CalPhotonTurnigy!$AE$36)/CalPhotonTurnigy!$AE$30</f>
        <v>112.80618136210947</v>
      </c>
    </row>
    <row r="694" spans="1:13" x14ac:dyDescent="0.3">
      <c r="A694">
        <v>107.81925200000001</v>
      </c>
      <c r="B694">
        <v>180</v>
      </c>
      <c r="C694">
        <v>0</v>
      </c>
      <c r="D694">
        <v>3.0259999999999998</v>
      </c>
      <c r="E694">
        <v>80.620248000000004</v>
      </c>
      <c r="F694">
        <v>99.751328999999998</v>
      </c>
      <c r="G694">
        <v>79.997693999999996</v>
      </c>
      <c r="H694">
        <v>-19.131081999999999</v>
      </c>
      <c r="I694">
        <v>-100</v>
      </c>
      <c r="J694">
        <v>180</v>
      </c>
      <c r="K694">
        <v>100.64700000000001</v>
      </c>
      <c r="L694">
        <v>1.5004999999999999E-2</v>
      </c>
      <c r="M694">
        <f>(F694*CalPhotonTurnigy!$AE$30*CalPhotonTurnigy!$AF$36+CalPhotonTurnigy!$AE$36)/CalPhotonTurnigy!$AE$30</f>
        <v>112.80618136210947</v>
      </c>
    </row>
    <row r="695" spans="1:13" x14ac:dyDescent="0.3">
      <c r="A695">
        <v>107.83426</v>
      </c>
      <c r="B695">
        <v>180</v>
      </c>
      <c r="C695">
        <v>0</v>
      </c>
      <c r="D695">
        <v>3.024</v>
      </c>
      <c r="E695">
        <v>80.608519000000001</v>
      </c>
      <c r="F695">
        <v>99.751328999999998</v>
      </c>
      <c r="G695">
        <v>79.997693999999996</v>
      </c>
      <c r="H695">
        <v>-19.142810999999998</v>
      </c>
      <c r="I695">
        <v>-100</v>
      </c>
      <c r="J695">
        <v>180</v>
      </c>
      <c r="K695">
        <v>100.64700000000001</v>
      </c>
      <c r="L695">
        <v>1.5008000000000001E-2</v>
      </c>
      <c r="M695">
        <f>(F695*CalPhotonTurnigy!$AE$30*CalPhotonTurnigy!$AF$36+CalPhotonTurnigy!$AE$36)/CalPhotonTurnigy!$AE$30</f>
        <v>112.80618136210947</v>
      </c>
    </row>
    <row r="696" spans="1:13" x14ac:dyDescent="0.3">
      <c r="A696">
        <v>107.84925699999999</v>
      </c>
      <c r="B696">
        <v>180</v>
      </c>
      <c r="C696">
        <v>0</v>
      </c>
      <c r="D696">
        <v>3.024</v>
      </c>
      <c r="E696">
        <v>80.597301000000002</v>
      </c>
      <c r="F696">
        <v>99.751328999999998</v>
      </c>
      <c r="G696">
        <v>79.997693999999996</v>
      </c>
      <c r="H696">
        <v>-19.154029000000001</v>
      </c>
      <c r="I696">
        <v>-100</v>
      </c>
      <c r="J696">
        <v>180</v>
      </c>
      <c r="K696">
        <v>100.64700000000001</v>
      </c>
      <c r="L696">
        <v>1.4997E-2</v>
      </c>
      <c r="M696">
        <f>(F696*CalPhotonTurnigy!$AE$30*CalPhotonTurnigy!$AF$36+CalPhotonTurnigy!$AE$36)/CalPhotonTurnigy!$AE$30</f>
        <v>112.80618136210947</v>
      </c>
    </row>
    <row r="697" spans="1:13" x14ac:dyDescent="0.3">
      <c r="A697">
        <v>107.86426299999999</v>
      </c>
      <c r="B697">
        <v>180</v>
      </c>
      <c r="C697">
        <v>0</v>
      </c>
      <c r="D697">
        <v>3.0209999999999999</v>
      </c>
      <c r="E697">
        <v>80.584277999999998</v>
      </c>
      <c r="F697">
        <v>99.751328999999998</v>
      </c>
      <c r="G697">
        <v>79.997693999999996</v>
      </c>
      <c r="H697">
        <v>-19.167052000000002</v>
      </c>
      <c r="I697">
        <v>-100</v>
      </c>
      <c r="J697">
        <v>180</v>
      </c>
      <c r="K697">
        <v>100.64700000000001</v>
      </c>
      <c r="L697">
        <v>1.5006E-2</v>
      </c>
      <c r="M697">
        <f>(F697*CalPhotonTurnigy!$AE$30*CalPhotonTurnigy!$AF$36+CalPhotonTurnigy!$AE$36)/CalPhotonTurnigy!$AE$30</f>
        <v>112.80618136210947</v>
      </c>
    </row>
    <row r="698" spans="1:13" x14ac:dyDescent="0.3">
      <c r="A698">
        <v>107.87926</v>
      </c>
      <c r="B698">
        <v>180</v>
      </c>
      <c r="C698">
        <v>0</v>
      </c>
      <c r="D698">
        <v>3.0219999999999998</v>
      </c>
      <c r="E698">
        <v>80.574190000000002</v>
      </c>
      <c r="F698">
        <v>99.751328999999998</v>
      </c>
      <c r="G698">
        <v>79.997693999999996</v>
      </c>
      <c r="H698">
        <v>-19.177139</v>
      </c>
      <c r="I698">
        <v>-100</v>
      </c>
      <c r="J698">
        <v>180</v>
      </c>
      <c r="K698">
        <v>100.64700000000001</v>
      </c>
      <c r="L698">
        <v>1.4997E-2</v>
      </c>
      <c r="M698">
        <f>(F698*CalPhotonTurnigy!$AE$30*CalPhotonTurnigy!$AF$36+CalPhotonTurnigy!$AE$36)/CalPhotonTurnigy!$AE$30</f>
        <v>112.80618136210947</v>
      </c>
    </row>
    <row r="699" spans="1:13" x14ac:dyDescent="0.3">
      <c r="A699">
        <v>107.894256</v>
      </c>
      <c r="B699">
        <v>180</v>
      </c>
      <c r="C699">
        <v>0</v>
      </c>
      <c r="D699">
        <v>3.0190000000000001</v>
      </c>
      <c r="E699">
        <v>80.561014999999998</v>
      </c>
      <c r="F699">
        <v>99.751328999999998</v>
      </c>
      <c r="G699">
        <v>79.997693999999996</v>
      </c>
      <c r="H699">
        <v>-19.190314999999998</v>
      </c>
      <c r="I699">
        <v>-100</v>
      </c>
      <c r="J699">
        <v>180</v>
      </c>
      <c r="K699">
        <v>100.64700000000001</v>
      </c>
      <c r="L699">
        <v>1.4996000000000001E-2</v>
      </c>
      <c r="M699">
        <f>(F699*CalPhotonTurnigy!$AE$30*CalPhotonTurnigy!$AF$36+CalPhotonTurnigy!$AE$36)/CalPhotonTurnigy!$AE$30</f>
        <v>112.80618136210947</v>
      </c>
    </row>
    <row r="700" spans="1:13" x14ac:dyDescent="0.3">
      <c r="A700">
        <v>107.90925799999999</v>
      </c>
      <c r="B700">
        <v>180</v>
      </c>
      <c r="C700">
        <v>0</v>
      </c>
      <c r="D700">
        <v>3.0190000000000001</v>
      </c>
      <c r="E700">
        <v>80.549672999999999</v>
      </c>
      <c r="F700">
        <v>99.751328999999998</v>
      </c>
      <c r="G700">
        <v>79.997693999999996</v>
      </c>
      <c r="H700">
        <v>-19.201656</v>
      </c>
      <c r="I700">
        <v>-100</v>
      </c>
      <c r="J700">
        <v>180</v>
      </c>
      <c r="K700">
        <v>100.64700000000001</v>
      </c>
      <c r="L700">
        <v>1.5002E-2</v>
      </c>
      <c r="M700">
        <f>(F700*CalPhotonTurnigy!$AE$30*CalPhotonTurnigy!$AF$36+CalPhotonTurnigy!$AE$36)/CalPhotonTurnigy!$AE$30</f>
        <v>112.80618136210947</v>
      </c>
    </row>
    <row r="701" spans="1:13" x14ac:dyDescent="0.3">
      <c r="A701">
        <v>107.924261</v>
      </c>
      <c r="B701">
        <v>180</v>
      </c>
      <c r="C701">
        <v>0</v>
      </c>
      <c r="D701">
        <v>3.0190000000000001</v>
      </c>
      <c r="E701">
        <v>80.539911000000004</v>
      </c>
      <c r="F701">
        <v>99.751328999999998</v>
      </c>
      <c r="G701">
        <v>79.997693999999996</v>
      </c>
      <c r="H701">
        <v>-19.211418999999999</v>
      </c>
      <c r="I701">
        <v>-100</v>
      </c>
      <c r="J701">
        <v>180</v>
      </c>
      <c r="K701">
        <v>100.64700000000001</v>
      </c>
      <c r="L701">
        <v>1.5003000000000001E-2</v>
      </c>
      <c r="M701">
        <f>(F701*CalPhotonTurnigy!$AE$30*CalPhotonTurnigy!$AF$36+CalPhotonTurnigy!$AE$36)/CalPhotonTurnigy!$AE$30</f>
        <v>112.80618136210947</v>
      </c>
    </row>
    <row r="702" spans="1:13" x14ac:dyDescent="0.3">
      <c r="A702">
        <v>107.93926999999999</v>
      </c>
      <c r="B702">
        <v>180</v>
      </c>
      <c r="C702">
        <v>0</v>
      </c>
      <c r="D702">
        <v>3.016</v>
      </c>
      <c r="E702">
        <v>80.527010000000004</v>
      </c>
      <c r="F702">
        <v>99.751328999999998</v>
      </c>
      <c r="G702">
        <v>79.997693999999996</v>
      </c>
      <c r="H702">
        <v>-19.224319000000001</v>
      </c>
      <c r="I702">
        <v>-100</v>
      </c>
      <c r="J702">
        <v>180</v>
      </c>
      <c r="K702">
        <v>100.64700000000001</v>
      </c>
      <c r="L702">
        <v>1.5009E-2</v>
      </c>
      <c r="M702">
        <f>(F702*CalPhotonTurnigy!$AE$30*CalPhotonTurnigy!$AF$36+CalPhotonTurnigy!$AE$36)/CalPhotonTurnigy!$AE$30</f>
        <v>112.80618136210947</v>
      </c>
    </row>
    <row r="703" spans="1:13" x14ac:dyDescent="0.3">
      <c r="A703">
        <v>107.95427599999999</v>
      </c>
      <c r="B703">
        <v>180</v>
      </c>
      <c r="C703">
        <v>0</v>
      </c>
      <c r="D703">
        <v>3.016</v>
      </c>
      <c r="E703">
        <v>80.517030000000005</v>
      </c>
      <c r="F703">
        <v>99.751328999999998</v>
      </c>
      <c r="G703">
        <v>79.997693999999996</v>
      </c>
      <c r="H703">
        <v>-19.234299</v>
      </c>
      <c r="I703">
        <v>-100</v>
      </c>
      <c r="J703">
        <v>180</v>
      </c>
      <c r="K703">
        <v>100.64700000000001</v>
      </c>
      <c r="L703">
        <v>1.5006E-2</v>
      </c>
      <c r="M703">
        <f>(F703*CalPhotonTurnigy!$AE$30*CalPhotonTurnigy!$AF$36+CalPhotonTurnigy!$AE$36)/CalPhotonTurnigy!$AE$30</f>
        <v>112.80618136210947</v>
      </c>
    </row>
    <row r="704" spans="1:13" x14ac:dyDescent="0.3">
      <c r="A704">
        <v>107.96928200000001</v>
      </c>
      <c r="B704">
        <v>180</v>
      </c>
      <c r="C704">
        <v>0</v>
      </c>
      <c r="D704">
        <v>3.0150000000000001</v>
      </c>
      <c r="E704">
        <v>80.506189000000006</v>
      </c>
      <c r="F704">
        <v>99.751328999999998</v>
      </c>
      <c r="G704">
        <v>79.997693999999996</v>
      </c>
      <c r="H704">
        <v>-19.245139999999999</v>
      </c>
      <c r="I704">
        <v>-100</v>
      </c>
      <c r="J704">
        <v>180</v>
      </c>
      <c r="K704">
        <v>100.64700000000001</v>
      </c>
      <c r="L704">
        <v>1.5006E-2</v>
      </c>
      <c r="M704">
        <f>(F704*CalPhotonTurnigy!$AE$30*CalPhotonTurnigy!$AF$36+CalPhotonTurnigy!$AE$36)/CalPhotonTurnigy!$AE$30</f>
        <v>112.80618136210947</v>
      </c>
    </row>
    <row r="705" spans="1:13" x14ac:dyDescent="0.3">
      <c r="A705">
        <v>107.984286</v>
      </c>
      <c r="B705">
        <v>180</v>
      </c>
      <c r="C705">
        <v>0</v>
      </c>
      <c r="D705">
        <v>3.0150000000000001</v>
      </c>
      <c r="E705">
        <v>80.496858000000003</v>
      </c>
      <c r="F705">
        <v>99.751328999999998</v>
      </c>
      <c r="G705">
        <v>79.997693999999996</v>
      </c>
      <c r="H705">
        <v>-19.254470999999999</v>
      </c>
      <c r="I705">
        <v>-100</v>
      </c>
      <c r="J705">
        <v>180</v>
      </c>
      <c r="K705">
        <v>100.64700000000001</v>
      </c>
      <c r="L705">
        <v>1.5004E-2</v>
      </c>
      <c r="M705">
        <f>(F705*CalPhotonTurnigy!$AE$30*CalPhotonTurnigy!$AF$36+CalPhotonTurnigy!$AE$36)/CalPhotonTurnigy!$AE$30</f>
        <v>112.80618136210947</v>
      </c>
    </row>
    <row r="706" spans="1:13" x14ac:dyDescent="0.3">
      <c r="A706">
        <v>107.99929400000001</v>
      </c>
      <c r="B706">
        <v>180</v>
      </c>
      <c r="C706">
        <v>0</v>
      </c>
      <c r="D706">
        <v>3.0150000000000001</v>
      </c>
      <c r="E706">
        <v>80.488827000000001</v>
      </c>
      <c r="F706">
        <v>99.751328999999998</v>
      </c>
      <c r="G706">
        <v>79.997693999999996</v>
      </c>
      <c r="H706">
        <v>-19.262502999999999</v>
      </c>
      <c r="I706">
        <v>-100</v>
      </c>
      <c r="J706">
        <v>180</v>
      </c>
      <c r="K706">
        <v>100.64700000000001</v>
      </c>
      <c r="L706">
        <v>1.5008000000000001E-2</v>
      </c>
      <c r="M706">
        <f>(F706*CalPhotonTurnigy!$AE$30*CalPhotonTurnigy!$AF$36+CalPhotonTurnigy!$AE$36)/CalPhotonTurnigy!$AE$30</f>
        <v>112.80618136210947</v>
      </c>
    </row>
    <row r="707" spans="1:13" x14ac:dyDescent="0.3">
      <c r="A707">
        <v>108.014301</v>
      </c>
      <c r="B707">
        <v>180</v>
      </c>
      <c r="C707">
        <v>0</v>
      </c>
      <c r="D707">
        <v>3.0139999999999998</v>
      </c>
      <c r="E707">
        <v>80.480788000000004</v>
      </c>
      <c r="F707">
        <v>99.751328999999998</v>
      </c>
      <c r="G707">
        <v>79.997693999999996</v>
      </c>
      <c r="H707">
        <v>-19.270541000000001</v>
      </c>
      <c r="I707">
        <v>-100</v>
      </c>
      <c r="J707">
        <v>180</v>
      </c>
      <c r="K707">
        <v>100.64700000000001</v>
      </c>
      <c r="L707">
        <v>1.5007E-2</v>
      </c>
      <c r="M707">
        <f>(F707*CalPhotonTurnigy!$AE$30*CalPhotonTurnigy!$AF$36+CalPhotonTurnigy!$AE$36)/CalPhotonTurnigy!$AE$30</f>
        <v>112.80618136210947</v>
      </c>
    </row>
    <row r="708" spans="1:13" x14ac:dyDescent="0.3">
      <c r="A708">
        <v>108.02930499999999</v>
      </c>
      <c r="B708">
        <v>180</v>
      </c>
      <c r="C708">
        <v>0</v>
      </c>
      <c r="D708">
        <v>3.012</v>
      </c>
      <c r="E708">
        <v>80.470489999999998</v>
      </c>
      <c r="F708">
        <v>99.751328999999998</v>
      </c>
      <c r="G708">
        <v>79.997693999999996</v>
      </c>
      <c r="H708">
        <v>-19.280840000000001</v>
      </c>
      <c r="I708">
        <v>-100</v>
      </c>
      <c r="J708">
        <v>180</v>
      </c>
      <c r="K708">
        <v>100.64700000000001</v>
      </c>
      <c r="L708">
        <v>1.5004E-2</v>
      </c>
      <c r="M708">
        <f>(F708*CalPhotonTurnigy!$AE$30*CalPhotonTurnigy!$AF$36+CalPhotonTurnigy!$AE$36)/CalPhotonTurnigy!$AE$30</f>
        <v>112.80618136210947</v>
      </c>
    </row>
    <row r="709" spans="1:13" x14ac:dyDescent="0.3">
      <c r="A709">
        <v>108.04431200000001</v>
      </c>
      <c r="B709">
        <v>180</v>
      </c>
      <c r="C709">
        <v>0</v>
      </c>
      <c r="D709">
        <v>3.01</v>
      </c>
      <c r="E709">
        <v>80.459371000000004</v>
      </c>
      <c r="F709">
        <v>99.751328999999998</v>
      </c>
      <c r="G709">
        <v>79.997693999999996</v>
      </c>
      <c r="H709">
        <v>-19.291958000000001</v>
      </c>
      <c r="I709">
        <v>-100</v>
      </c>
      <c r="J709">
        <v>180</v>
      </c>
      <c r="K709">
        <v>100.64700000000001</v>
      </c>
      <c r="L709">
        <v>1.5007E-2</v>
      </c>
      <c r="M709">
        <f>(F709*CalPhotonTurnigy!$AE$30*CalPhotonTurnigy!$AF$36+CalPhotonTurnigy!$AE$36)/CalPhotonTurnigy!$AE$30</f>
        <v>112.80618136210947</v>
      </c>
    </row>
    <row r="710" spans="1:13" x14ac:dyDescent="0.3">
      <c r="A710">
        <v>108.05931099999999</v>
      </c>
      <c r="B710">
        <v>180</v>
      </c>
      <c r="C710">
        <v>0</v>
      </c>
      <c r="D710">
        <v>3.008</v>
      </c>
      <c r="E710">
        <v>80.447546000000003</v>
      </c>
      <c r="F710">
        <v>99.751328999999998</v>
      </c>
      <c r="G710">
        <v>79.997693999999996</v>
      </c>
      <c r="H710">
        <v>-19.303782999999999</v>
      </c>
      <c r="I710">
        <v>-100</v>
      </c>
      <c r="J710">
        <v>180</v>
      </c>
      <c r="K710">
        <v>100.64700000000001</v>
      </c>
      <c r="L710">
        <v>1.4999E-2</v>
      </c>
      <c r="M710">
        <f>(F710*CalPhotonTurnigy!$AE$30*CalPhotonTurnigy!$AF$36+CalPhotonTurnigy!$AE$36)/CalPhotonTurnigy!$AE$30</f>
        <v>112.80618136210947</v>
      </c>
    </row>
    <row r="711" spans="1:13" x14ac:dyDescent="0.3">
      <c r="A711">
        <v>108.07431200000001</v>
      </c>
      <c r="B711">
        <v>180</v>
      </c>
      <c r="C711">
        <v>0</v>
      </c>
      <c r="D711">
        <v>3.0059999999999998</v>
      </c>
      <c r="E711">
        <v>80.433982999999998</v>
      </c>
      <c r="F711">
        <v>99.751328999999998</v>
      </c>
      <c r="G711">
        <v>79.997693999999996</v>
      </c>
      <c r="H711">
        <v>-19.317346000000001</v>
      </c>
      <c r="I711">
        <v>-100</v>
      </c>
      <c r="J711">
        <v>180</v>
      </c>
      <c r="K711">
        <v>100.64700000000001</v>
      </c>
      <c r="L711">
        <v>1.5001E-2</v>
      </c>
      <c r="M711">
        <f>(F711*CalPhotonTurnigy!$AE$30*CalPhotonTurnigy!$AF$36+CalPhotonTurnigy!$AE$36)/CalPhotonTurnigy!$AE$30</f>
        <v>112.80618136210947</v>
      </c>
    </row>
    <row r="712" spans="1:13" x14ac:dyDescent="0.3">
      <c r="A712">
        <v>108.089313</v>
      </c>
      <c r="B712">
        <v>180</v>
      </c>
      <c r="C712">
        <v>0</v>
      </c>
      <c r="D712">
        <v>3.0049999999999999</v>
      </c>
      <c r="E712">
        <v>80.421180000000007</v>
      </c>
      <c r="F712">
        <v>99.751328999999998</v>
      </c>
      <c r="G712">
        <v>79.997693999999996</v>
      </c>
      <c r="H712">
        <v>-19.330148999999999</v>
      </c>
      <c r="I712">
        <v>-100</v>
      </c>
      <c r="J712">
        <v>180</v>
      </c>
      <c r="K712">
        <v>100.64700000000001</v>
      </c>
      <c r="L712">
        <v>1.5001E-2</v>
      </c>
      <c r="M712">
        <f>(F712*CalPhotonTurnigy!$AE$30*CalPhotonTurnigy!$AF$36+CalPhotonTurnigy!$AE$36)/CalPhotonTurnigy!$AE$30</f>
        <v>112.80618136210947</v>
      </c>
    </row>
    <row r="713" spans="1:13" x14ac:dyDescent="0.3">
      <c r="A713">
        <v>108.104321</v>
      </c>
      <c r="B713">
        <v>180</v>
      </c>
      <c r="C713">
        <v>0</v>
      </c>
      <c r="D713">
        <v>3.004</v>
      </c>
      <c r="E713">
        <v>80.407900999999995</v>
      </c>
      <c r="F713">
        <v>99.751328999999998</v>
      </c>
      <c r="G713">
        <v>79.997693999999996</v>
      </c>
      <c r="H713">
        <v>-19.343429</v>
      </c>
      <c r="I713">
        <v>-100</v>
      </c>
      <c r="J713">
        <v>180</v>
      </c>
      <c r="K713">
        <v>100.64700000000001</v>
      </c>
      <c r="L713">
        <v>1.5008000000000001E-2</v>
      </c>
      <c r="M713">
        <f>(F713*CalPhotonTurnigy!$AE$30*CalPhotonTurnigy!$AF$36+CalPhotonTurnigy!$AE$36)/CalPhotonTurnigy!$AE$30</f>
        <v>112.80618136210947</v>
      </c>
    </row>
    <row r="714" spans="1:13" x14ac:dyDescent="0.3">
      <c r="A714">
        <v>108.119319</v>
      </c>
      <c r="B714">
        <v>180</v>
      </c>
      <c r="C714">
        <v>0</v>
      </c>
      <c r="D714">
        <v>3.0019999999999998</v>
      </c>
      <c r="E714">
        <v>80.394210999999999</v>
      </c>
      <c r="F714">
        <v>99.751328999999998</v>
      </c>
      <c r="G714">
        <v>79.997693999999996</v>
      </c>
      <c r="H714">
        <v>-19.357119000000001</v>
      </c>
      <c r="I714">
        <v>-100</v>
      </c>
      <c r="J714">
        <v>180</v>
      </c>
      <c r="K714">
        <v>100.64700000000001</v>
      </c>
      <c r="L714">
        <v>1.4997999999999999E-2</v>
      </c>
      <c r="M714">
        <f>(F714*CalPhotonTurnigy!$AE$30*CalPhotonTurnigy!$AF$36+CalPhotonTurnigy!$AE$36)/CalPhotonTurnigy!$AE$30</f>
        <v>112.80618136210947</v>
      </c>
    </row>
    <row r="715" spans="1:13" x14ac:dyDescent="0.3">
      <c r="A715">
        <v>108.134321</v>
      </c>
      <c r="B715">
        <v>180</v>
      </c>
      <c r="C715">
        <v>0</v>
      </c>
      <c r="D715">
        <v>3.0030000000000001</v>
      </c>
      <c r="E715">
        <v>80.383555999999999</v>
      </c>
      <c r="F715">
        <v>99.751328999999998</v>
      </c>
      <c r="G715">
        <v>79.997693999999996</v>
      </c>
      <c r="H715">
        <v>-19.367773</v>
      </c>
      <c r="I715">
        <v>-100</v>
      </c>
      <c r="J715">
        <v>180</v>
      </c>
      <c r="K715">
        <v>100.64700000000001</v>
      </c>
      <c r="L715">
        <v>1.5002E-2</v>
      </c>
      <c r="M715">
        <f>(F715*CalPhotonTurnigy!$AE$30*CalPhotonTurnigy!$AF$36+CalPhotonTurnigy!$AE$36)/CalPhotonTurnigy!$AE$30</f>
        <v>112.80618136210947</v>
      </c>
    </row>
    <row r="716" spans="1:13" x14ac:dyDescent="0.3">
      <c r="A716">
        <v>108.149323</v>
      </c>
      <c r="B716">
        <v>180</v>
      </c>
      <c r="C716">
        <v>0</v>
      </c>
      <c r="D716">
        <v>3.0009999999999999</v>
      </c>
      <c r="E716">
        <v>80.372124999999997</v>
      </c>
      <c r="F716">
        <v>99.751328999999998</v>
      </c>
      <c r="G716">
        <v>79.997693999999996</v>
      </c>
      <c r="H716">
        <v>-19.379204999999999</v>
      </c>
      <c r="I716">
        <v>-100</v>
      </c>
      <c r="J716">
        <v>180</v>
      </c>
      <c r="K716">
        <v>100.64700000000001</v>
      </c>
      <c r="L716">
        <v>1.5002E-2</v>
      </c>
      <c r="M716">
        <f>(F716*CalPhotonTurnigy!$AE$30*CalPhotonTurnigy!$AF$36+CalPhotonTurnigy!$AE$36)/CalPhotonTurnigy!$AE$30</f>
        <v>112.80618136210947</v>
      </c>
    </row>
    <row r="717" spans="1:13" x14ac:dyDescent="0.3">
      <c r="A717">
        <v>108.164329</v>
      </c>
      <c r="B717">
        <v>180</v>
      </c>
      <c r="C717">
        <v>0</v>
      </c>
      <c r="D717">
        <v>3.0019999999999998</v>
      </c>
      <c r="E717">
        <v>80.363415000000003</v>
      </c>
      <c r="F717">
        <v>99.751328999999998</v>
      </c>
      <c r="G717">
        <v>79.997693999999996</v>
      </c>
      <c r="H717">
        <v>-19.387913999999999</v>
      </c>
      <c r="I717">
        <v>-100</v>
      </c>
      <c r="J717">
        <v>180</v>
      </c>
      <c r="K717">
        <v>100.64700000000001</v>
      </c>
      <c r="L717">
        <v>1.5006E-2</v>
      </c>
      <c r="M717">
        <f>(F717*CalPhotonTurnigy!$AE$30*CalPhotonTurnigy!$AF$36+CalPhotonTurnigy!$AE$36)/CalPhotonTurnigy!$AE$30</f>
        <v>112.80618136210947</v>
      </c>
    </row>
    <row r="718" spans="1:13" x14ac:dyDescent="0.3">
      <c r="A718">
        <v>108.179334</v>
      </c>
      <c r="B718">
        <v>180</v>
      </c>
      <c r="C718">
        <v>0</v>
      </c>
      <c r="D718">
        <v>2.9990000000000001</v>
      </c>
      <c r="E718">
        <v>80.352525999999997</v>
      </c>
      <c r="F718">
        <v>99.751328999999998</v>
      </c>
      <c r="G718">
        <v>79.997693999999996</v>
      </c>
      <c r="H718">
        <v>-19.398803000000001</v>
      </c>
      <c r="I718">
        <v>-100</v>
      </c>
      <c r="J718">
        <v>180</v>
      </c>
      <c r="K718">
        <v>100.64700000000001</v>
      </c>
      <c r="L718">
        <v>1.5004999999999999E-2</v>
      </c>
      <c r="M718">
        <f>(F718*CalPhotonTurnigy!$AE$30*CalPhotonTurnigy!$AF$36+CalPhotonTurnigy!$AE$36)/CalPhotonTurnigy!$AE$30</f>
        <v>112.80618136210947</v>
      </c>
    </row>
    <row r="719" spans="1:13" x14ac:dyDescent="0.3">
      <c r="A719">
        <v>108.194332</v>
      </c>
      <c r="B719">
        <v>180</v>
      </c>
      <c r="C719">
        <v>0</v>
      </c>
      <c r="D719">
        <v>2.9990000000000001</v>
      </c>
      <c r="E719">
        <v>80.342022</v>
      </c>
      <c r="F719">
        <v>99.751328999999998</v>
      </c>
      <c r="G719">
        <v>79.997693999999996</v>
      </c>
      <c r="H719">
        <v>-19.409306999999998</v>
      </c>
      <c r="I719">
        <v>-100</v>
      </c>
      <c r="J719">
        <v>180</v>
      </c>
      <c r="K719">
        <v>100.64700000000001</v>
      </c>
      <c r="L719">
        <v>1.4997999999999999E-2</v>
      </c>
      <c r="M719">
        <f>(F719*CalPhotonTurnigy!$AE$30*CalPhotonTurnigy!$AF$36+CalPhotonTurnigy!$AE$36)/CalPhotonTurnigy!$AE$30</f>
        <v>112.80618136210947</v>
      </c>
    </row>
    <row r="720" spans="1:13" x14ac:dyDescent="0.3">
      <c r="A720">
        <v>108.20933100000001</v>
      </c>
      <c r="B720">
        <v>180</v>
      </c>
      <c r="C720">
        <v>0</v>
      </c>
      <c r="D720">
        <v>2.9990000000000001</v>
      </c>
      <c r="E720">
        <v>80.334113000000002</v>
      </c>
      <c r="F720">
        <v>99.751328999999998</v>
      </c>
      <c r="G720">
        <v>79.997693999999996</v>
      </c>
      <c r="H720">
        <v>-19.417217000000001</v>
      </c>
      <c r="I720">
        <v>-100</v>
      </c>
      <c r="J720">
        <v>180</v>
      </c>
      <c r="K720">
        <v>100.64700000000001</v>
      </c>
      <c r="L720">
        <v>1.4999E-2</v>
      </c>
      <c r="M720">
        <f>(F720*CalPhotonTurnigy!$AE$30*CalPhotonTurnigy!$AF$36+CalPhotonTurnigy!$AE$36)/CalPhotonTurnigy!$AE$30</f>
        <v>112.80618136210947</v>
      </c>
    </row>
    <row r="721" spans="1:13" x14ac:dyDescent="0.3">
      <c r="A721">
        <v>108.22433599999999</v>
      </c>
      <c r="B721">
        <v>180</v>
      </c>
      <c r="C721">
        <v>0</v>
      </c>
      <c r="D721">
        <v>3</v>
      </c>
      <c r="E721">
        <v>80.328436999999994</v>
      </c>
      <c r="F721">
        <v>99.751328999999998</v>
      </c>
      <c r="G721">
        <v>79.997693999999996</v>
      </c>
      <c r="H721">
        <v>-19.422892000000001</v>
      </c>
      <c r="I721">
        <v>-100</v>
      </c>
      <c r="J721">
        <v>180</v>
      </c>
      <c r="K721">
        <v>100.64700000000001</v>
      </c>
      <c r="L721">
        <v>1.5004999999999999E-2</v>
      </c>
      <c r="M721">
        <f>(F721*CalPhotonTurnigy!$AE$30*CalPhotonTurnigy!$AF$36+CalPhotonTurnigy!$AE$36)/CalPhotonTurnigy!$AE$30</f>
        <v>112.80618136210947</v>
      </c>
    </row>
    <row r="722" spans="1:13" x14ac:dyDescent="0.3">
      <c r="A722">
        <v>108.239341</v>
      </c>
      <c r="B722">
        <v>180</v>
      </c>
      <c r="C722">
        <v>0</v>
      </c>
      <c r="D722">
        <v>2.9990000000000001</v>
      </c>
      <c r="E722">
        <v>80.321287999999996</v>
      </c>
      <c r="F722">
        <v>99.751328999999998</v>
      </c>
      <c r="G722">
        <v>79.997693999999996</v>
      </c>
      <c r="H722">
        <v>-19.430040999999999</v>
      </c>
      <c r="I722">
        <v>-100</v>
      </c>
      <c r="J722">
        <v>180</v>
      </c>
      <c r="K722">
        <v>100.64700000000001</v>
      </c>
      <c r="L722">
        <v>1.5004999999999999E-2</v>
      </c>
      <c r="M722">
        <f>(F722*CalPhotonTurnigy!$AE$30*CalPhotonTurnigy!$AF$36+CalPhotonTurnigy!$AE$36)/CalPhotonTurnigy!$AE$30</f>
        <v>112.80618136210947</v>
      </c>
    </row>
    <row r="723" spans="1:13" x14ac:dyDescent="0.3">
      <c r="A723">
        <v>108.254341</v>
      </c>
      <c r="B723">
        <v>180</v>
      </c>
      <c r="C723">
        <v>0</v>
      </c>
      <c r="D723">
        <v>2.9990000000000001</v>
      </c>
      <c r="E723">
        <v>80.315134999999998</v>
      </c>
      <c r="F723">
        <v>99.751328999999998</v>
      </c>
      <c r="G723">
        <v>79.997693999999996</v>
      </c>
      <c r="H723">
        <v>-19.436194</v>
      </c>
      <c r="I723">
        <v>-100</v>
      </c>
      <c r="J723">
        <v>180</v>
      </c>
      <c r="K723">
        <v>100.64700000000001</v>
      </c>
      <c r="L723">
        <v>1.4999999999999999E-2</v>
      </c>
      <c r="M723">
        <f>(F723*CalPhotonTurnigy!$AE$30*CalPhotonTurnigy!$AF$36+CalPhotonTurnigy!$AE$36)/CalPhotonTurnigy!$AE$30</f>
        <v>112.80618136210947</v>
      </c>
    </row>
    <row r="724" spans="1:13" x14ac:dyDescent="0.3">
      <c r="A724">
        <v>108.26934900000001</v>
      </c>
      <c r="B724">
        <v>180</v>
      </c>
      <c r="C724">
        <v>0</v>
      </c>
      <c r="D724">
        <v>2.9990000000000001</v>
      </c>
      <c r="E724">
        <v>80.309839999999994</v>
      </c>
      <c r="F724">
        <v>99.751328999999998</v>
      </c>
      <c r="G724">
        <v>79.997693999999996</v>
      </c>
      <c r="H724">
        <v>-19.441489000000001</v>
      </c>
      <c r="I724">
        <v>-100</v>
      </c>
      <c r="J724">
        <v>180</v>
      </c>
      <c r="K724">
        <v>100.64700000000001</v>
      </c>
      <c r="L724">
        <v>1.5008000000000001E-2</v>
      </c>
      <c r="M724">
        <f>(F724*CalPhotonTurnigy!$AE$30*CalPhotonTurnigy!$AF$36+CalPhotonTurnigy!$AE$36)/CalPhotonTurnigy!$AE$30</f>
        <v>112.80618136210947</v>
      </c>
    </row>
    <row r="725" spans="1:13" x14ac:dyDescent="0.3">
      <c r="A725">
        <v>108.284345</v>
      </c>
      <c r="B725">
        <v>180</v>
      </c>
      <c r="C725">
        <v>0</v>
      </c>
      <c r="D725">
        <v>3</v>
      </c>
      <c r="E725">
        <v>80.307548999999995</v>
      </c>
      <c r="F725">
        <v>99.751328999999998</v>
      </c>
      <c r="G725">
        <v>79.997693999999996</v>
      </c>
      <c r="H725">
        <v>-19.443781000000001</v>
      </c>
      <c r="I725">
        <v>-100</v>
      </c>
      <c r="J725">
        <v>180</v>
      </c>
      <c r="K725">
        <v>100.64700000000001</v>
      </c>
      <c r="L725">
        <v>1.4996000000000001E-2</v>
      </c>
      <c r="M725">
        <f>(F725*CalPhotonTurnigy!$AE$30*CalPhotonTurnigy!$AF$36+CalPhotonTurnigy!$AE$36)/CalPhotonTurnigy!$AE$30</f>
        <v>112.80618136210947</v>
      </c>
    </row>
    <row r="726" spans="1:13" x14ac:dyDescent="0.3">
      <c r="A726">
        <v>108.299347</v>
      </c>
      <c r="B726">
        <v>180</v>
      </c>
      <c r="C726">
        <v>0</v>
      </c>
      <c r="D726">
        <v>2.9990000000000001</v>
      </c>
      <c r="E726">
        <v>80.303310999999994</v>
      </c>
      <c r="F726">
        <v>99.751328999999998</v>
      </c>
      <c r="G726">
        <v>79.997693999999996</v>
      </c>
      <c r="H726">
        <v>-19.448018000000001</v>
      </c>
      <c r="I726">
        <v>-100</v>
      </c>
      <c r="J726">
        <v>180</v>
      </c>
      <c r="K726">
        <v>100.64700000000001</v>
      </c>
      <c r="L726">
        <v>1.5002E-2</v>
      </c>
      <c r="M726">
        <f>(F726*CalPhotonTurnigy!$AE$30*CalPhotonTurnigy!$AF$36+CalPhotonTurnigy!$AE$36)/CalPhotonTurnigy!$AE$30</f>
        <v>112.80618136210947</v>
      </c>
    </row>
    <row r="727" spans="1:13" x14ac:dyDescent="0.3">
      <c r="A727">
        <v>108.314346</v>
      </c>
      <c r="B727">
        <v>180</v>
      </c>
      <c r="C727">
        <v>0</v>
      </c>
      <c r="D727">
        <v>3</v>
      </c>
      <c r="E727">
        <v>80.301929999999999</v>
      </c>
      <c r="F727">
        <v>99.751328999999998</v>
      </c>
      <c r="G727">
        <v>79.997693999999996</v>
      </c>
      <c r="H727">
        <v>-19.449399</v>
      </c>
      <c r="I727">
        <v>-100</v>
      </c>
      <c r="J727">
        <v>180</v>
      </c>
      <c r="K727">
        <v>100.64700000000001</v>
      </c>
      <c r="L727">
        <v>1.4999E-2</v>
      </c>
      <c r="M727">
        <f>(F727*CalPhotonTurnigy!$AE$30*CalPhotonTurnigy!$AF$36+CalPhotonTurnigy!$AE$36)/CalPhotonTurnigy!$AE$30</f>
        <v>112.80618136210947</v>
      </c>
    </row>
    <row r="728" spans="1:13" x14ac:dyDescent="0.3">
      <c r="A728">
        <v>108.329352</v>
      </c>
      <c r="B728">
        <v>180</v>
      </c>
      <c r="C728">
        <v>0</v>
      </c>
      <c r="D728">
        <v>2.9940000000000002</v>
      </c>
      <c r="E728">
        <v>80.291677000000007</v>
      </c>
      <c r="F728">
        <v>99.751328999999998</v>
      </c>
      <c r="G728">
        <v>79.997693999999996</v>
      </c>
      <c r="H728">
        <v>-19.459652999999999</v>
      </c>
      <c r="I728">
        <v>-100</v>
      </c>
      <c r="J728">
        <v>180</v>
      </c>
      <c r="K728">
        <v>100.64700000000001</v>
      </c>
      <c r="L728">
        <v>1.5006E-2</v>
      </c>
      <c r="M728">
        <f>(F728*CalPhotonTurnigy!$AE$30*CalPhotonTurnigy!$AF$36+CalPhotonTurnigy!$AE$36)/CalPhotonTurnigy!$AE$30</f>
        <v>112.80618136210947</v>
      </c>
    </row>
    <row r="729" spans="1:13" x14ac:dyDescent="0.3">
      <c r="A729">
        <v>108.344353</v>
      </c>
      <c r="B729">
        <v>180</v>
      </c>
      <c r="C729">
        <v>0</v>
      </c>
      <c r="D729">
        <v>2.9990000000000001</v>
      </c>
      <c r="E729">
        <v>80.290785999999997</v>
      </c>
      <c r="F729">
        <v>99.751328999999998</v>
      </c>
      <c r="G729">
        <v>79.997693999999996</v>
      </c>
      <c r="H729">
        <v>-19.460543999999999</v>
      </c>
      <c r="I729">
        <v>-100</v>
      </c>
      <c r="J729">
        <v>180</v>
      </c>
      <c r="K729">
        <v>100.64700000000001</v>
      </c>
      <c r="L729">
        <v>1.5001E-2</v>
      </c>
      <c r="M729">
        <f>(F729*CalPhotonTurnigy!$AE$30*CalPhotonTurnigy!$AF$36+CalPhotonTurnigy!$AE$36)/CalPhotonTurnigy!$AE$30</f>
        <v>112.80618136210947</v>
      </c>
    </row>
    <row r="730" spans="1:13" x14ac:dyDescent="0.3">
      <c r="A730">
        <v>108.359368</v>
      </c>
      <c r="B730">
        <v>180</v>
      </c>
      <c r="C730">
        <v>0</v>
      </c>
      <c r="D730">
        <v>3</v>
      </c>
      <c r="E730">
        <v>80.291151999999997</v>
      </c>
      <c r="F730">
        <v>99.751328999999998</v>
      </c>
      <c r="G730">
        <v>79.997693999999996</v>
      </c>
      <c r="H730">
        <v>-19.460177000000002</v>
      </c>
      <c r="I730">
        <v>-100</v>
      </c>
      <c r="J730">
        <v>180</v>
      </c>
      <c r="K730">
        <v>100.64700000000001</v>
      </c>
      <c r="L730">
        <v>1.5015000000000001E-2</v>
      </c>
      <c r="M730">
        <f>(F730*CalPhotonTurnigy!$AE$30*CalPhotonTurnigy!$AF$36+CalPhotonTurnigy!$AE$36)/CalPhotonTurnigy!$AE$30</f>
        <v>112.80618136210947</v>
      </c>
    </row>
    <row r="731" spans="1:13" x14ac:dyDescent="0.3">
      <c r="A731">
        <v>108.374365</v>
      </c>
      <c r="B731">
        <v>180</v>
      </c>
      <c r="C731">
        <v>0</v>
      </c>
      <c r="D731">
        <v>2.9990000000000001</v>
      </c>
      <c r="E731">
        <v>80.289201000000006</v>
      </c>
      <c r="F731">
        <v>99.751328999999998</v>
      </c>
      <c r="G731">
        <v>79.997693999999996</v>
      </c>
      <c r="H731">
        <v>-19.462128</v>
      </c>
      <c r="I731">
        <v>-100</v>
      </c>
      <c r="J731">
        <v>180</v>
      </c>
      <c r="K731">
        <v>100.64700000000001</v>
      </c>
      <c r="L731">
        <v>1.4997E-2</v>
      </c>
      <c r="M731">
        <f>(F731*CalPhotonTurnigy!$AE$30*CalPhotonTurnigy!$AF$36+CalPhotonTurnigy!$AE$36)/CalPhotonTurnigy!$AE$30</f>
        <v>112.80618136210947</v>
      </c>
    </row>
    <row r="732" spans="1:13" x14ac:dyDescent="0.3">
      <c r="A732">
        <v>108.38936200000001</v>
      </c>
      <c r="B732">
        <v>180</v>
      </c>
      <c r="C732">
        <v>0</v>
      </c>
      <c r="D732">
        <v>3</v>
      </c>
      <c r="E732">
        <v>80.289788999999999</v>
      </c>
      <c r="F732">
        <v>99.751328999999998</v>
      </c>
      <c r="G732">
        <v>79.997693999999996</v>
      </c>
      <c r="H732">
        <v>-19.461539999999999</v>
      </c>
      <c r="I732">
        <v>-100</v>
      </c>
      <c r="J732">
        <v>180</v>
      </c>
      <c r="K732">
        <v>100.64700000000001</v>
      </c>
      <c r="L732">
        <v>1.4997E-2</v>
      </c>
      <c r="M732">
        <f>(F732*CalPhotonTurnigy!$AE$30*CalPhotonTurnigy!$AF$36+CalPhotonTurnigy!$AE$36)/CalPhotonTurnigy!$AE$30</f>
        <v>112.80618136210947</v>
      </c>
    </row>
    <row r="733" spans="1:13" x14ac:dyDescent="0.3">
      <c r="A733">
        <v>108.404369</v>
      </c>
      <c r="B733">
        <v>180</v>
      </c>
      <c r="C733">
        <v>0</v>
      </c>
      <c r="D733">
        <v>2.9990000000000001</v>
      </c>
      <c r="E733">
        <v>80.289161000000007</v>
      </c>
      <c r="F733">
        <v>99.751328999999998</v>
      </c>
      <c r="G733">
        <v>79.997693999999996</v>
      </c>
      <c r="H733">
        <v>-19.462167999999998</v>
      </c>
      <c r="I733">
        <v>-100</v>
      </c>
      <c r="J733">
        <v>180</v>
      </c>
      <c r="K733">
        <v>100.64700000000001</v>
      </c>
      <c r="L733">
        <v>1.5007E-2</v>
      </c>
      <c r="M733">
        <f>(F733*CalPhotonTurnigy!$AE$30*CalPhotonTurnigy!$AF$36+CalPhotonTurnigy!$AE$36)/CalPhotonTurnigy!$AE$30</f>
        <v>112.80618136210947</v>
      </c>
    </row>
    <row r="734" spans="1:13" x14ac:dyDescent="0.3">
      <c r="A734">
        <v>108.419376</v>
      </c>
      <c r="B734">
        <v>180</v>
      </c>
      <c r="C734">
        <v>0</v>
      </c>
      <c r="D734">
        <v>2.9990000000000001</v>
      </c>
      <c r="E734">
        <v>80.287487999999996</v>
      </c>
      <c r="F734">
        <v>99.751328999999998</v>
      </c>
      <c r="G734">
        <v>79.997693999999996</v>
      </c>
      <c r="H734">
        <v>-19.463840999999999</v>
      </c>
      <c r="I734">
        <v>-100</v>
      </c>
      <c r="J734">
        <v>180</v>
      </c>
      <c r="K734">
        <v>100.64700000000001</v>
      </c>
      <c r="L734">
        <v>1.5007E-2</v>
      </c>
      <c r="M734">
        <f>(F734*CalPhotonTurnigy!$AE$30*CalPhotonTurnigy!$AF$36+CalPhotonTurnigy!$AE$36)/CalPhotonTurnigy!$AE$30</f>
        <v>112.80618136210947</v>
      </c>
    </row>
    <row r="735" spans="1:13" x14ac:dyDescent="0.3">
      <c r="A735">
        <v>108.434382</v>
      </c>
      <c r="B735">
        <v>180</v>
      </c>
      <c r="C735">
        <v>0</v>
      </c>
      <c r="D735">
        <v>2.9980000000000002</v>
      </c>
      <c r="E735">
        <v>80.284914000000001</v>
      </c>
      <c r="F735">
        <v>99.751328999999998</v>
      </c>
      <c r="G735">
        <v>79.997693999999996</v>
      </c>
      <c r="H735">
        <v>-19.466415000000001</v>
      </c>
      <c r="I735">
        <v>-100</v>
      </c>
      <c r="J735">
        <v>180</v>
      </c>
      <c r="K735">
        <v>100.64700000000001</v>
      </c>
      <c r="L735">
        <v>1.5006E-2</v>
      </c>
      <c r="M735">
        <f>(F735*CalPhotonTurnigy!$AE$30*CalPhotonTurnigy!$AF$36+CalPhotonTurnigy!$AE$36)/CalPhotonTurnigy!$AE$30</f>
        <v>112.80618136210947</v>
      </c>
    </row>
    <row r="736" spans="1:13" x14ac:dyDescent="0.3">
      <c r="A736">
        <v>108.449386</v>
      </c>
      <c r="B736">
        <v>180</v>
      </c>
      <c r="C736">
        <v>0</v>
      </c>
      <c r="D736">
        <v>2.9980000000000002</v>
      </c>
      <c r="E736">
        <v>80.282700000000006</v>
      </c>
      <c r="F736">
        <v>99.751328999999998</v>
      </c>
      <c r="G736">
        <v>79.997693999999996</v>
      </c>
      <c r="H736">
        <v>-19.468630000000001</v>
      </c>
      <c r="I736">
        <v>-100</v>
      </c>
      <c r="J736">
        <v>180</v>
      </c>
      <c r="K736">
        <v>100.64700000000001</v>
      </c>
      <c r="L736">
        <v>1.5004E-2</v>
      </c>
      <c r="M736">
        <f>(F736*CalPhotonTurnigy!$AE$30*CalPhotonTurnigy!$AF$36+CalPhotonTurnigy!$AE$36)/CalPhotonTurnigy!$AE$30</f>
        <v>112.80618136210947</v>
      </c>
    </row>
    <row r="737" spans="1:13" x14ac:dyDescent="0.3">
      <c r="A737">
        <v>108.464395</v>
      </c>
      <c r="B737">
        <v>180</v>
      </c>
      <c r="C737">
        <v>0</v>
      </c>
      <c r="D737">
        <v>2.9990000000000001</v>
      </c>
      <c r="E737">
        <v>80.283061000000004</v>
      </c>
      <c r="F737">
        <v>99.751328999999998</v>
      </c>
      <c r="G737">
        <v>79.997693999999996</v>
      </c>
      <c r="H737">
        <v>-19.468267999999998</v>
      </c>
      <c r="I737">
        <v>-100</v>
      </c>
      <c r="J737">
        <v>180</v>
      </c>
      <c r="K737">
        <v>100.64700000000001</v>
      </c>
      <c r="L737">
        <v>1.5009E-2</v>
      </c>
      <c r="M737">
        <f>(F737*CalPhotonTurnigy!$AE$30*CalPhotonTurnigy!$AF$36+CalPhotonTurnigy!$AE$36)/CalPhotonTurnigy!$AE$30</f>
        <v>112.80618136210947</v>
      </c>
    </row>
    <row r="738" spans="1:13" x14ac:dyDescent="0.3">
      <c r="A738">
        <v>108.47939700000001</v>
      </c>
      <c r="B738">
        <v>180</v>
      </c>
      <c r="C738">
        <v>0</v>
      </c>
      <c r="D738">
        <v>3</v>
      </c>
      <c r="E738">
        <v>80.284505999999993</v>
      </c>
      <c r="F738">
        <v>99.751328999999998</v>
      </c>
      <c r="G738">
        <v>79.997693999999996</v>
      </c>
      <c r="H738">
        <v>-19.466823000000002</v>
      </c>
      <c r="I738">
        <v>-100</v>
      </c>
      <c r="J738">
        <v>180</v>
      </c>
      <c r="K738">
        <v>100.64700000000001</v>
      </c>
      <c r="L738">
        <v>1.5002E-2</v>
      </c>
      <c r="M738">
        <f>(F738*CalPhotonTurnigy!$AE$30*CalPhotonTurnigy!$AF$36+CalPhotonTurnigy!$AE$36)/CalPhotonTurnigy!$AE$30</f>
        <v>112.80618136210947</v>
      </c>
    </row>
    <row r="739" spans="1:13" x14ac:dyDescent="0.3">
      <c r="A739">
        <v>108.494398</v>
      </c>
      <c r="B739">
        <v>180</v>
      </c>
      <c r="C739">
        <v>0</v>
      </c>
      <c r="D739">
        <v>2.9990000000000001</v>
      </c>
      <c r="E739">
        <v>80.283482000000006</v>
      </c>
      <c r="F739">
        <v>99.751328999999998</v>
      </c>
      <c r="G739">
        <v>79.997693999999996</v>
      </c>
      <c r="H739">
        <v>-19.467848</v>
      </c>
      <c r="I739">
        <v>-100</v>
      </c>
      <c r="J739">
        <v>180</v>
      </c>
      <c r="K739">
        <v>100.64700000000001</v>
      </c>
      <c r="L739">
        <v>1.5001E-2</v>
      </c>
      <c r="M739">
        <f>(F739*CalPhotonTurnigy!$AE$30*CalPhotonTurnigy!$AF$36+CalPhotonTurnigy!$AE$36)/CalPhotonTurnigy!$AE$30</f>
        <v>112.80618136210947</v>
      </c>
    </row>
    <row r="740" spans="1:13" x14ac:dyDescent="0.3">
      <c r="A740">
        <v>108.509394</v>
      </c>
      <c r="B740">
        <v>180</v>
      </c>
      <c r="C740">
        <v>0</v>
      </c>
      <c r="D740">
        <v>2.9969999999999999</v>
      </c>
      <c r="E740">
        <v>80.280332999999999</v>
      </c>
      <c r="F740">
        <v>99.751328999999998</v>
      </c>
      <c r="G740">
        <v>79.997693999999996</v>
      </c>
      <c r="H740">
        <v>-19.470996</v>
      </c>
      <c r="I740">
        <v>-100</v>
      </c>
      <c r="J740">
        <v>180</v>
      </c>
      <c r="K740">
        <v>100.64700000000001</v>
      </c>
      <c r="L740">
        <v>1.4996000000000001E-2</v>
      </c>
      <c r="M740">
        <f>(F740*CalPhotonTurnigy!$AE$30*CalPhotonTurnigy!$AF$36+CalPhotonTurnigy!$AE$36)/CalPhotonTurnigy!$AE$30</f>
        <v>112.80618136210947</v>
      </c>
    </row>
    <row r="741" spans="1:13" x14ac:dyDescent="0.3">
      <c r="A741">
        <v>108.52440199999999</v>
      </c>
      <c r="B741">
        <v>180</v>
      </c>
      <c r="C741">
        <v>0</v>
      </c>
      <c r="D741">
        <v>2.9990000000000001</v>
      </c>
      <c r="E741">
        <v>80.281025</v>
      </c>
      <c r="F741">
        <v>99.751328999999998</v>
      </c>
      <c r="G741">
        <v>79.997693999999996</v>
      </c>
      <c r="H741">
        <v>-19.470303999999999</v>
      </c>
      <c r="I741">
        <v>-100</v>
      </c>
      <c r="J741">
        <v>180</v>
      </c>
      <c r="K741">
        <v>100.64700000000001</v>
      </c>
      <c r="L741">
        <v>1.5008000000000001E-2</v>
      </c>
      <c r="M741">
        <f>(F741*CalPhotonTurnigy!$AE$30*CalPhotonTurnigy!$AF$36+CalPhotonTurnigy!$AE$36)/CalPhotonTurnigy!$AE$30</f>
        <v>112.80618136210947</v>
      </c>
    </row>
    <row r="742" spans="1:13" x14ac:dyDescent="0.3">
      <c r="A742">
        <v>108.53941</v>
      </c>
      <c r="B742">
        <v>180</v>
      </c>
      <c r="C742">
        <v>0</v>
      </c>
      <c r="D742">
        <v>3.0009999999999999</v>
      </c>
      <c r="E742">
        <v>80.283888000000005</v>
      </c>
      <c r="F742">
        <v>99.751328999999998</v>
      </c>
      <c r="G742">
        <v>79.997693999999996</v>
      </c>
      <c r="H742">
        <v>-19.467441999999998</v>
      </c>
      <c r="I742">
        <v>-100</v>
      </c>
      <c r="J742">
        <v>180</v>
      </c>
      <c r="K742">
        <v>100.64700000000001</v>
      </c>
      <c r="L742">
        <v>1.5008000000000001E-2</v>
      </c>
      <c r="M742">
        <f>(F742*CalPhotonTurnigy!$AE$30*CalPhotonTurnigy!$AF$36+CalPhotonTurnigy!$AE$36)/CalPhotonTurnigy!$AE$30</f>
        <v>112.80618136210947</v>
      </c>
    </row>
    <row r="743" spans="1:13" x14ac:dyDescent="0.3">
      <c r="A743">
        <v>108.554412</v>
      </c>
      <c r="B743">
        <v>180</v>
      </c>
      <c r="C743">
        <v>0</v>
      </c>
      <c r="D743">
        <v>2.9990000000000001</v>
      </c>
      <c r="E743">
        <v>80.28295</v>
      </c>
      <c r="F743">
        <v>99.751328999999998</v>
      </c>
      <c r="G743">
        <v>79.997693999999996</v>
      </c>
      <c r="H743">
        <v>-19.46838</v>
      </c>
      <c r="I743">
        <v>-100</v>
      </c>
      <c r="J743">
        <v>180</v>
      </c>
      <c r="K743">
        <v>100.64700000000001</v>
      </c>
      <c r="L743">
        <v>1.5002E-2</v>
      </c>
      <c r="M743">
        <f>(F743*CalPhotonTurnigy!$AE$30*CalPhotonTurnigy!$AF$36+CalPhotonTurnigy!$AE$36)/CalPhotonTurnigy!$AE$30</f>
        <v>112.80618136210947</v>
      </c>
    </row>
    <row r="744" spans="1:13" x14ac:dyDescent="0.3">
      <c r="A744">
        <v>108.569412</v>
      </c>
      <c r="B744">
        <v>180</v>
      </c>
      <c r="C744">
        <v>0</v>
      </c>
      <c r="D744">
        <v>2.9990000000000001</v>
      </c>
      <c r="E744">
        <v>80.283276000000001</v>
      </c>
      <c r="F744">
        <v>99.751328999999998</v>
      </c>
      <c r="G744">
        <v>79.997693999999996</v>
      </c>
      <c r="H744">
        <v>-19.468053000000001</v>
      </c>
      <c r="I744">
        <v>-100</v>
      </c>
      <c r="J744">
        <v>180</v>
      </c>
      <c r="K744">
        <v>100.64700000000001</v>
      </c>
      <c r="L744">
        <v>1.4999999999999999E-2</v>
      </c>
      <c r="M744">
        <f>(F744*CalPhotonTurnigy!$AE$30*CalPhotonTurnigy!$AF$36+CalPhotonTurnigy!$AE$36)/CalPhotonTurnigy!$AE$30</f>
        <v>112.80618136210947</v>
      </c>
    </row>
    <row r="745" spans="1:13" x14ac:dyDescent="0.3">
      <c r="A745">
        <v>108.584412</v>
      </c>
      <c r="B745">
        <v>180</v>
      </c>
      <c r="C745">
        <v>0</v>
      </c>
      <c r="D745">
        <v>2.996</v>
      </c>
      <c r="E745">
        <v>80.279022999999995</v>
      </c>
      <c r="F745">
        <v>99.751328999999998</v>
      </c>
      <c r="G745">
        <v>79.997693999999996</v>
      </c>
      <c r="H745">
        <v>-19.472307000000001</v>
      </c>
      <c r="I745">
        <v>-100</v>
      </c>
      <c r="J745">
        <v>180</v>
      </c>
      <c r="K745">
        <v>100.64700000000001</v>
      </c>
      <c r="L745">
        <v>1.4999999999999999E-2</v>
      </c>
      <c r="M745">
        <f>(F745*CalPhotonTurnigy!$AE$30*CalPhotonTurnigy!$AF$36+CalPhotonTurnigy!$AE$36)/CalPhotonTurnigy!$AE$30</f>
        <v>112.80618136210947</v>
      </c>
    </row>
    <row r="746" spans="1:13" x14ac:dyDescent="0.3">
      <c r="A746">
        <v>108.59941499999999</v>
      </c>
      <c r="B746">
        <v>180</v>
      </c>
      <c r="C746">
        <v>0</v>
      </c>
      <c r="D746">
        <v>2.996</v>
      </c>
      <c r="E746">
        <v>80.275362000000001</v>
      </c>
      <c r="F746">
        <v>99.751328999999998</v>
      </c>
      <c r="G746">
        <v>79.997693999999996</v>
      </c>
      <c r="H746">
        <v>-19.475967000000001</v>
      </c>
      <c r="I746">
        <v>-100</v>
      </c>
      <c r="J746">
        <v>180</v>
      </c>
      <c r="K746">
        <v>100.64700000000001</v>
      </c>
      <c r="L746">
        <v>1.5003000000000001E-2</v>
      </c>
      <c r="M746">
        <f>(F746*CalPhotonTurnigy!$AE$30*CalPhotonTurnigy!$AF$36+CalPhotonTurnigy!$AE$36)/CalPhotonTurnigy!$AE$30</f>
        <v>112.80618136210947</v>
      </c>
    </row>
    <row r="747" spans="1:13" x14ac:dyDescent="0.3">
      <c r="A747">
        <v>108.61442700000001</v>
      </c>
      <c r="B747">
        <v>180</v>
      </c>
      <c r="C747">
        <v>0</v>
      </c>
      <c r="D747">
        <v>2.9980000000000002</v>
      </c>
      <c r="E747">
        <v>80.274479999999997</v>
      </c>
      <c r="F747">
        <v>99.751328999999998</v>
      </c>
      <c r="G747">
        <v>79.997693999999996</v>
      </c>
      <c r="H747">
        <v>-19.476849999999999</v>
      </c>
      <c r="I747">
        <v>-100</v>
      </c>
      <c r="J747">
        <v>180</v>
      </c>
      <c r="K747">
        <v>100.64700000000001</v>
      </c>
      <c r="L747">
        <v>1.5011999999999999E-2</v>
      </c>
      <c r="M747">
        <f>(F747*CalPhotonTurnigy!$AE$30*CalPhotonTurnigy!$AF$36+CalPhotonTurnigy!$AE$36)/CalPhotonTurnigy!$AE$30</f>
        <v>112.80618136210947</v>
      </c>
    </row>
    <row r="748" spans="1:13" x14ac:dyDescent="0.3">
      <c r="A748">
        <v>108.629437</v>
      </c>
      <c r="B748">
        <v>180</v>
      </c>
      <c r="C748">
        <v>0</v>
      </c>
      <c r="D748">
        <v>2.9990000000000001</v>
      </c>
      <c r="E748">
        <v>80.274854000000005</v>
      </c>
      <c r="F748">
        <v>99.751328999999998</v>
      </c>
      <c r="G748">
        <v>79.997693999999996</v>
      </c>
      <c r="H748">
        <v>-19.476475000000001</v>
      </c>
      <c r="I748">
        <v>-100</v>
      </c>
      <c r="J748">
        <v>180</v>
      </c>
      <c r="K748">
        <v>100.64700000000001</v>
      </c>
      <c r="L748">
        <v>1.5010000000000001E-2</v>
      </c>
      <c r="M748">
        <f>(F748*CalPhotonTurnigy!$AE$30*CalPhotonTurnigy!$AF$36+CalPhotonTurnigy!$AE$36)/CalPhotonTurnigy!$AE$30</f>
        <v>112.80618136210947</v>
      </c>
    </row>
    <row r="749" spans="1:13" x14ac:dyDescent="0.3">
      <c r="A749">
        <v>108.644434</v>
      </c>
      <c r="B749">
        <v>180</v>
      </c>
      <c r="C749">
        <v>0</v>
      </c>
      <c r="D749">
        <v>2.996</v>
      </c>
      <c r="E749">
        <v>80.271775000000005</v>
      </c>
      <c r="F749">
        <v>99.751328999999998</v>
      </c>
      <c r="G749">
        <v>79.997693999999996</v>
      </c>
      <c r="H749">
        <v>-19.479554</v>
      </c>
      <c r="I749">
        <v>-100</v>
      </c>
      <c r="J749">
        <v>180</v>
      </c>
      <c r="K749">
        <v>100.64700000000001</v>
      </c>
      <c r="L749">
        <v>1.4997E-2</v>
      </c>
      <c r="M749">
        <f>(F749*CalPhotonTurnigy!$AE$30*CalPhotonTurnigy!$AF$36+CalPhotonTurnigy!$AE$36)/CalPhotonTurnigy!$AE$30</f>
        <v>112.80618136210947</v>
      </c>
    </row>
    <row r="750" spans="1:13" x14ac:dyDescent="0.3">
      <c r="A750">
        <v>108.65943799999999</v>
      </c>
      <c r="B750">
        <v>180</v>
      </c>
      <c r="C750">
        <v>0</v>
      </c>
      <c r="D750">
        <v>2.996</v>
      </c>
      <c r="E750">
        <v>80.269125000000003</v>
      </c>
      <c r="F750">
        <v>99.751328999999998</v>
      </c>
      <c r="G750">
        <v>79.997693999999996</v>
      </c>
      <c r="H750">
        <v>-19.482203999999999</v>
      </c>
      <c r="I750">
        <v>-100</v>
      </c>
      <c r="J750">
        <v>180</v>
      </c>
      <c r="K750">
        <v>100.64700000000001</v>
      </c>
      <c r="L750">
        <v>1.5004E-2</v>
      </c>
      <c r="M750">
        <f>(F750*CalPhotonTurnigy!$AE$30*CalPhotonTurnigy!$AF$36+CalPhotonTurnigy!$AE$36)/CalPhotonTurnigy!$AE$30</f>
        <v>112.80618136210947</v>
      </c>
    </row>
    <row r="751" spans="1:13" x14ac:dyDescent="0.3">
      <c r="A751">
        <v>108.674437</v>
      </c>
      <c r="B751">
        <v>180</v>
      </c>
      <c r="C751">
        <v>0</v>
      </c>
      <c r="D751">
        <v>2.996</v>
      </c>
      <c r="E751">
        <v>80.266844000000006</v>
      </c>
      <c r="F751">
        <v>99.751328999999998</v>
      </c>
      <c r="G751">
        <v>79.997693999999996</v>
      </c>
      <c r="H751">
        <v>-19.484484999999999</v>
      </c>
      <c r="I751">
        <v>-100</v>
      </c>
      <c r="J751">
        <v>180</v>
      </c>
      <c r="K751">
        <v>100.64700000000001</v>
      </c>
      <c r="L751">
        <v>1.4999E-2</v>
      </c>
      <c r="M751">
        <f>(F751*CalPhotonTurnigy!$AE$30*CalPhotonTurnigy!$AF$36+CalPhotonTurnigy!$AE$36)/CalPhotonTurnigy!$AE$30</f>
        <v>112.80618136210947</v>
      </c>
    </row>
    <row r="752" spans="1:13" x14ac:dyDescent="0.3">
      <c r="A752">
        <v>108.689446</v>
      </c>
      <c r="B752">
        <v>180</v>
      </c>
      <c r="C752">
        <v>0</v>
      </c>
      <c r="D752">
        <v>2.996</v>
      </c>
      <c r="E752">
        <v>80.264882</v>
      </c>
      <c r="F752">
        <v>99.751328999999998</v>
      </c>
      <c r="G752">
        <v>79.997693999999996</v>
      </c>
      <c r="H752">
        <v>-19.486446999999998</v>
      </c>
      <c r="I752">
        <v>-100</v>
      </c>
      <c r="J752">
        <v>180</v>
      </c>
      <c r="K752">
        <v>100.64700000000001</v>
      </c>
      <c r="L752">
        <v>1.5009E-2</v>
      </c>
      <c r="M752">
        <f>(F752*CalPhotonTurnigy!$AE$30*CalPhotonTurnigy!$AF$36+CalPhotonTurnigy!$AE$36)/CalPhotonTurnigy!$AE$30</f>
        <v>112.80618136210947</v>
      </c>
    </row>
    <row r="753" spans="1:13" x14ac:dyDescent="0.3">
      <c r="A753">
        <v>108.70444500000001</v>
      </c>
      <c r="B753">
        <v>180</v>
      </c>
      <c r="C753">
        <v>0</v>
      </c>
      <c r="D753">
        <v>2.9980000000000002</v>
      </c>
      <c r="E753">
        <v>80.265461999999999</v>
      </c>
      <c r="F753">
        <v>99.751328999999998</v>
      </c>
      <c r="G753">
        <v>79.997693999999996</v>
      </c>
      <c r="H753">
        <v>-19.485866999999999</v>
      </c>
      <c r="I753">
        <v>-100</v>
      </c>
      <c r="J753">
        <v>180</v>
      </c>
      <c r="K753">
        <v>100.64700000000001</v>
      </c>
      <c r="L753">
        <v>1.4999E-2</v>
      </c>
      <c r="M753">
        <f>(F753*CalPhotonTurnigy!$AE$30*CalPhotonTurnigy!$AF$36+CalPhotonTurnigy!$AE$36)/CalPhotonTurnigy!$AE$30</f>
        <v>112.80618136210947</v>
      </c>
    </row>
    <row r="754" spans="1:13" x14ac:dyDescent="0.3">
      <c r="A754">
        <v>108.719441</v>
      </c>
      <c r="B754">
        <v>180</v>
      </c>
      <c r="C754">
        <v>0</v>
      </c>
      <c r="D754">
        <v>2.9969999999999999</v>
      </c>
      <c r="E754">
        <v>80.264826999999997</v>
      </c>
      <c r="F754">
        <v>99.751328999999998</v>
      </c>
      <c r="G754">
        <v>79.997693999999996</v>
      </c>
      <c r="H754">
        <v>-19.486502999999999</v>
      </c>
      <c r="I754">
        <v>-100</v>
      </c>
      <c r="J754">
        <v>180</v>
      </c>
      <c r="K754">
        <v>100.64700000000001</v>
      </c>
      <c r="L754">
        <v>1.4996000000000001E-2</v>
      </c>
      <c r="M754">
        <f>(F754*CalPhotonTurnigy!$AE$30*CalPhotonTurnigy!$AF$36+CalPhotonTurnigy!$AE$36)/CalPhotonTurnigy!$AE$30</f>
        <v>112.80618136210947</v>
      </c>
    </row>
    <row r="755" spans="1:13" x14ac:dyDescent="0.3">
      <c r="A755">
        <v>108.73445</v>
      </c>
      <c r="B755">
        <v>180</v>
      </c>
      <c r="C755">
        <v>0</v>
      </c>
      <c r="D755">
        <v>2.9990000000000001</v>
      </c>
      <c r="E755">
        <v>80.266548999999998</v>
      </c>
      <c r="F755">
        <v>99.751328999999998</v>
      </c>
      <c r="G755">
        <v>79.997693999999996</v>
      </c>
      <c r="H755">
        <v>-19.484781000000002</v>
      </c>
      <c r="I755">
        <v>-100</v>
      </c>
      <c r="J755">
        <v>180</v>
      </c>
      <c r="K755">
        <v>100.64700000000001</v>
      </c>
      <c r="L755">
        <v>1.5009E-2</v>
      </c>
      <c r="M755">
        <f>(F755*CalPhotonTurnigy!$AE$30*CalPhotonTurnigy!$AF$36+CalPhotonTurnigy!$AE$36)/CalPhotonTurnigy!$AE$30</f>
        <v>112.80618136210947</v>
      </c>
    </row>
    <row r="756" spans="1:13" x14ac:dyDescent="0.3">
      <c r="A756">
        <v>108.749461</v>
      </c>
      <c r="B756">
        <v>180</v>
      </c>
      <c r="C756">
        <v>0</v>
      </c>
      <c r="D756">
        <v>2.996</v>
      </c>
      <c r="E756">
        <v>80.264628000000002</v>
      </c>
      <c r="F756">
        <v>99.751328999999998</v>
      </c>
      <c r="G756">
        <v>79.997693999999996</v>
      </c>
      <c r="H756">
        <v>-19.486702000000001</v>
      </c>
      <c r="I756">
        <v>-100</v>
      </c>
      <c r="J756">
        <v>180</v>
      </c>
      <c r="K756">
        <v>100.64700000000001</v>
      </c>
      <c r="L756">
        <v>1.5011E-2</v>
      </c>
      <c r="M756">
        <f>(F756*CalPhotonTurnigy!$AE$30*CalPhotonTurnigy!$AF$36+CalPhotonTurnigy!$AE$36)/CalPhotonTurnigy!$AE$30</f>
        <v>112.80618136210947</v>
      </c>
    </row>
    <row r="757" spans="1:13" x14ac:dyDescent="0.3">
      <c r="A757">
        <v>108.764459</v>
      </c>
      <c r="B757">
        <v>180</v>
      </c>
      <c r="C757">
        <v>0</v>
      </c>
      <c r="D757">
        <v>2.9929999999999999</v>
      </c>
      <c r="E757">
        <v>80.258436000000003</v>
      </c>
      <c r="F757">
        <v>99.751328999999998</v>
      </c>
      <c r="G757">
        <v>79.997693999999996</v>
      </c>
      <c r="H757">
        <v>-19.492892999999999</v>
      </c>
      <c r="I757">
        <v>-100</v>
      </c>
      <c r="J757">
        <v>180</v>
      </c>
      <c r="K757">
        <v>100.64700000000001</v>
      </c>
      <c r="L757">
        <v>1.4997999999999999E-2</v>
      </c>
      <c r="M757">
        <f>(F757*CalPhotonTurnigy!$AE$30*CalPhotonTurnigy!$AF$36+CalPhotonTurnigy!$AE$36)/CalPhotonTurnigy!$AE$30</f>
        <v>112.80618136210947</v>
      </c>
    </row>
    <row r="758" spans="1:13" x14ac:dyDescent="0.3">
      <c r="A758">
        <v>108.77946</v>
      </c>
      <c r="B758">
        <v>180</v>
      </c>
      <c r="C758">
        <v>0</v>
      </c>
      <c r="D758">
        <v>2.9950000000000001</v>
      </c>
      <c r="E758">
        <v>80.255377999999993</v>
      </c>
      <c r="F758">
        <v>99.751328999999998</v>
      </c>
      <c r="G758">
        <v>79.997693999999996</v>
      </c>
      <c r="H758">
        <v>-19.495951999999999</v>
      </c>
      <c r="I758">
        <v>-100</v>
      </c>
      <c r="J758">
        <v>180</v>
      </c>
      <c r="K758">
        <v>100.64700000000001</v>
      </c>
      <c r="L758">
        <v>1.5001E-2</v>
      </c>
      <c r="M758">
        <f>(F758*CalPhotonTurnigy!$AE$30*CalPhotonTurnigy!$AF$36+CalPhotonTurnigy!$AE$36)/CalPhotonTurnigy!$AE$30</f>
        <v>112.80618136210947</v>
      </c>
    </row>
    <row r="759" spans="1:13" x14ac:dyDescent="0.3">
      <c r="A759">
        <v>108.794464</v>
      </c>
      <c r="B759">
        <v>180</v>
      </c>
      <c r="C759">
        <v>0</v>
      </c>
      <c r="D759">
        <v>2.9950000000000001</v>
      </c>
      <c r="E759">
        <v>80.252745000000004</v>
      </c>
      <c r="F759">
        <v>99.751328999999998</v>
      </c>
      <c r="G759">
        <v>79.997693999999996</v>
      </c>
      <c r="H759">
        <v>-19.498584000000001</v>
      </c>
      <c r="I759">
        <v>-100</v>
      </c>
      <c r="J759">
        <v>180</v>
      </c>
      <c r="K759">
        <v>100.64700000000001</v>
      </c>
      <c r="L759">
        <v>1.5004E-2</v>
      </c>
      <c r="M759">
        <f>(F759*CalPhotonTurnigy!$AE$30*CalPhotonTurnigy!$AF$36+CalPhotonTurnigy!$AE$36)/CalPhotonTurnigy!$AE$30</f>
        <v>112.80618136210947</v>
      </c>
    </row>
    <row r="760" spans="1:13" x14ac:dyDescent="0.3">
      <c r="A760">
        <v>108.80946400000001</v>
      </c>
      <c r="B760">
        <v>180</v>
      </c>
      <c r="C760">
        <v>0</v>
      </c>
      <c r="D760">
        <v>2.9929999999999999</v>
      </c>
      <c r="E760">
        <v>80.24821</v>
      </c>
      <c r="F760">
        <v>99.751328999999998</v>
      </c>
      <c r="G760">
        <v>79.997693999999996</v>
      </c>
      <c r="H760">
        <v>-19.503119000000002</v>
      </c>
      <c r="I760">
        <v>-100</v>
      </c>
      <c r="J760">
        <v>180</v>
      </c>
      <c r="K760">
        <v>100.64700000000001</v>
      </c>
      <c r="L760">
        <v>1.4999999999999999E-2</v>
      </c>
      <c r="M760">
        <f>(F760*CalPhotonTurnigy!$AE$30*CalPhotonTurnigy!$AF$36+CalPhotonTurnigy!$AE$36)/CalPhotonTurnigy!$AE$30</f>
        <v>112.80618136210947</v>
      </c>
    </row>
    <row r="761" spans="1:13" x14ac:dyDescent="0.3">
      <c r="A761">
        <v>108.82446899999999</v>
      </c>
      <c r="B761">
        <v>180</v>
      </c>
      <c r="C761">
        <v>0</v>
      </c>
      <c r="D761">
        <v>2.9950000000000001</v>
      </c>
      <c r="E761">
        <v>80.246578</v>
      </c>
      <c r="F761">
        <v>99.751328999999998</v>
      </c>
      <c r="G761">
        <v>79.997693999999996</v>
      </c>
      <c r="H761">
        <v>-19.504752</v>
      </c>
      <c r="I761">
        <v>-100</v>
      </c>
      <c r="J761">
        <v>180</v>
      </c>
      <c r="K761">
        <v>100.64700000000001</v>
      </c>
      <c r="L761">
        <v>1.5004999999999999E-2</v>
      </c>
      <c r="M761">
        <f>(F761*CalPhotonTurnigy!$AE$30*CalPhotonTurnigy!$AF$36+CalPhotonTurnigy!$AE$36)/CalPhotonTurnigy!$AE$30</f>
        <v>112.80618136210947</v>
      </c>
    </row>
    <row r="762" spans="1:13" x14ac:dyDescent="0.3">
      <c r="A762">
        <v>108.839471</v>
      </c>
      <c r="B762">
        <v>180</v>
      </c>
      <c r="C762">
        <v>0</v>
      </c>
      <c r="D762">
        <v>2.992</v>
      </c>
      <c r="E762">
        <v>80.241766999999996</v>
      </c>
      <c r="F762">
        <v>99.751328999999998</v>
      </c>
      <c r="G762">
        <v>79.997693999999996</v>
      </c>
      <c r="H762">
        <v>-19.509561999999999</v>
      </c>
      <c r="I762">
        <v>-100</v>
      </c>
      <c r="J762">
        <v>180</v>
      </c>
      <c r="K762">
        <v>100.64700000000001</v>
      </c>
      <c r="L762">
        <v>1.5002E-2</v>
      </c>
      <c r="M762">
        <f>(F762*CalPhotonTurnigy!$AE$30*CalPhotonTurnigy!$AF$36+CalPhotonTurnigy!$AE$36)/CalPhotonTurnigy!$AE$30</f>
        <v>112.80618136210947</v>
      </c>
    </row>
    <row r="763" spans="1:13" x14ac:dyDescent="0.3">
      <c r="A763">
        <v>108.85448</v>
      </c>
      <c r="B763">
        <v>180</v>
      </c>
      <c r="C763">
        <v>0</v>
      </c>
      <c r="D763">
        <v>2.992</v>
      </c>
      <c r="E763">
        <v>80.237628000000001</v>
      </c>
      <c r="F763">
        <v>99.751328999999998</v>
      </c>
      <c r="G763">
        <v>79.997693999999996</v>
      </c>
      <c r="H763">
        <v>-19.513701999999999</v>
      </c>
      <c r="I763">
        <v>-100</v>
      </c>
      <c r="J763">
        <v>180</v>
      </c>
      <c r="K763">
        <v>100.64700000000001</v>
      </c>
      <c r="L763">
        <v>1.5009E-2</v>
      </c>
      <c r="M763">
        <f>(F763*CalPhotonTurnigy!$AE$30*CalPhotonTurnigy!$AF$36+CalPhotonTurnigy!$AE$36)/CalPhotonTurnigy!$AE$30</f>
        <v>112.80618136210947</v>
      </c>
    </row>
    <row r="764" spans="1:13" x14ac:dyDescent="0.3">
      <c r="A764">
        <v>108.869479</v>
      </c>
      <c r="B764">
        <v>180</v>
      </c>
      <c r="C764">
        <v>0</v>
      </c>
      <c r="D764">
        <v>2.9910000000000001</v>
      </c>
      <c r="E764">
        <v>80.231793999999994</v>
      </c>
      <c r="F764">
        <v>99.751328999999998</v>
      </c>
      <c r="G764">
        <v>79.997693999999996</v>
      </c>
      <c r="H764">
        <v>-19.519535000000001</v>
      </c>
      <c r="I764">
        <v>-100</v>
      </c>
      <c r="J764">
        <v>180</v>
      </c>
      <c r="K764">
        <v>100.64700000000001</v>
      </c>
      <c r="L764">
        <v>1.4999E-2</v>
      </c>
      <c r="M764">
        <f>(F764*CalPhotonTurnigy!$AE$30*CalPhotonTurnigy!$AF$36+CalPhotonTurnigy!$AE$36)/CalPhotonTurnigy!$AE$30</f>
        <v>112.80618136210947</v>
      </c>
    </row>
    <row r="765" spans="1:13" x14ac:dyDescent="0.3">
      <c r="A765">
        <v>108.88449</v>
      </c>
      <c r="B765">
        <v>180</v>
      </c>
      <c r="C765">
        <v>0</v>
      </c>
      <c r="D765">
        <v>2.9870000000000001</v>
      </c>
      <c r="E765">
        <v>80.222229999999996</v>
      </c>
      <c r="F765">
        <v>99.751328999999998</v>
      </c>
      <c r="G765">
        <v>79.997693999999996</v>
      </c>
      <c r="H765">
        <v>-19.529098999999999</v>
      </c>
      <c r="I765">
        <v>-100</v>
      </c>
      <c r="J765">
        <v>180</v>
      </c>
      <c r="K765">
        <v>100.64700000000001</v>
      </c>
      <c r="L765">
        <v>1.5011E-2</v>
      </c>
      <c r="M765">
        <f>(F765*CalPhotonTurnigy!$AE$30*CalPhotonTurnigy!$AF$36+CalPhotonTurnigy!$AE$36)/CalPhotonTurnigy!$AE$30</f>
        <v>112.80618136210947</v>
      </c>
    </row>
    <row r="766" spans="1:13" x14ac:dyDescent="0.3">
      <c r="A766">
        <v>108.8995</v>
      </c>
      <c r="B766">
        <v>180</v>
      </c>
      <c r="C766">
        <v>0</v>
      </c>
      <c r="D766">
        <v>2.9910000000000001</v>
      </c>
      <c r="E766">
        <v>80.218542999999997</v>
      </c>
      <c r="F766">
        <v>99.751328999999998</v>
      </c>
      <c r="G766">
        <v>79.997693999999996</v>
      </c>
      <c r="H766">
        <v>-19.532786000000002</v>
      </c>
      <c r="I766">
        <v>-100</v>
      </c>
      <c r="J766">
        <v>180</v>
      </c>
      <c r="K766">
        <v>100.64700000000001</v>
      </c>
      <c r="L766">
        <v>1.5010000000000001E-2</v>
      </c>
      <c r="M766">
        <f>(F766*CalPhotonTurnigy!$AE$30*CalPhotonTurnigy!$AF$36+CalPhotonTurnigy!$AE$36)/CalPhotonTurnigy!$AE$30</f>
        <v>112.80618136210947</v>
      </c>
    </row>
    <row r="767" spans="1:13" x14ac:dyDescent="0.3">
      <c r="A767">
        <v>108.91451000000001</v>
      </c>
      <c r="B767">
        <v>180</v>
      </c>
      <c r="C767">
        <v>0</v>
      </c>
      <c r="D767">
        <v>2.99</v>
      </c>
      <c r="E767">
        <v>80.214234000000005</v>
      </c>
      <c r="F767">
        <v>99.751328999999998</v>
      </c>
      <c r="G767">
        <v>79.997693999999996</v>
      </c>
      <c r="H767">
        <v>-19.537095999999998</v>
      </c>
      <c r="I767">
        <v>-100</v>
      </c>
      <c r="J767">
        <v>180</v>
      </c>
      <c r="K767">
        <v>100.64700000000001</v>
      </c>
      <c r="L767">
        <v>1.5010000000000001E-2</v>
      </c>
      <c r="M767">
        <f>(F767*CalPhotonTurnigy!$AE$30*CalPhotonTurnigy!$AF$36+CalPhotonTurnigy!$AE$36)/CalPhotonTurnigy!$AE$30</f>
        <v>112.80618136210947</v>
      </c>
    </row>
    <row r="768" spans="1:13" x14ac:dyDescent="0.3">
      <c r="A768">
        <v>108.92951499999999</v>
      </c>
      <c r="B768">
        <v>180</v>
      </c>
      <c r="C768">
        <v>0</v>
      </c>
      <c r="D768">
        <v>2.99</v>
      </c>
      <c r="E768">
        <v>80.210525000000004</v>
      </c>
      <c r="F768">
        <v>99.751328999999998</v>
      </c>
      <c r="G768">
        <v>79.997693999999996</v>
      </c>
      <c r="H768">
        <v>-19.540804000000001</v>
      </c>
      <c r="I768">
        <v>-100</v>
      </c>
      <c r="J768">
        <v>180</v>
      </c>
      <c r="K768">
        <v>100.64700000000001</v>
      </c>
      <c r="L768">
        <v>1.5004999999999999E-2</v>
      </c>
      <c r="M768">
        <f>(F768*CalPhotonTurnigy!$AE$30*CalPhotonTurnigy!$AF$36+CalPhotonTurnigy!$AE$36)/CalPhotonTurnigy!$AE$30</f>
        <v>112.80618136210947</v>
      </c>
    </row>
    <row r="769" spans="1:13" x14ac:dyDescent="0.3">
      <c r="A769">
        <v>108.944523</v>
      </c>
      <c r="B769">
        <v>180</v>
      </c>
      <c r="C769">
        <v>0</v>
      </c>
      <c r="D769">
        <v>2.9889999999999999</v>
      </c>
      <c r="E769">
        <v>80.206197000000003</v>
      </c>
      <c r="F769">
        <v>99.751328999999998</v>
      </c>
      <c r="G769">
        <v>79.997693999999996</v>
      </c>
      <c r="H769">
        <v>-19.545131999999999</v>
      </c>
      <c r="I769">
        <v>-100</v>
      </c>
      <c r="J769">
        <v>180</v>
      </c>
      <c r="K769">
        <v>100.64700000000001</v>
      </c>
      <c r="L769">
        <v>1.5008000000000001E-2</v>
      </c>
      <c r="M769">
        <f>(F769*CalPhotonTurnigy!$AE$30*CalPhotonTurnigy!$AF$36+CalPhotonTurnigy!$AE$36)/CalPhotonTurnigy!$AE$30</f>
        <v>112.80618136210947</v>
      </c>
    </row>
    <row r="770" spans="1:13" x14ac:dyDescent="0.3">
      <c r="A770">
        <v>108.959529</v>
      </c>
      <c r="B770">
        <v>180</v>
      </c>
      <c r="C770">
        <v>0</v>
      </c>
      <c r="D770">
        <v>2.988</v>
      </c>
      <c r="E770">
        <v>80.201335999999998</v>
      </c>
      <c r="F770">
        <v>99.751328999999998</v>
      </c>
      <c r="G770">
        <v>79.997693999999996</v>
      </c>
      <c r="H770">
        <v>-19.549993000000001</v>
      </c>
      <c r="I770">
        <v>-100</v>
      </c>
      <c r="J770">
        <v>180</v>
      </c>
      <c r="K770">
        <v>100.64700000000001</v>
      </c>
      <c r="L770">
        <v>1.5006E-2</v>
      </c>
      <c r="M770">
        <f>(F770*CalPhotonTurnigy!$AE$30*CalPhotonTurnigy!$AF$36+CalPhotonTurnigy!$AE$36)/CalPhotonTurnigy!$AE$30</f>
        <v>112.80618136210947</v>
      </c>
    </row>
    <row r="771" spans="1:13" x14ac:dyDescent="0.3">
      <c r="A771">
        <v>108.97454</v>
      </c>
      <c r="B771">
        <v>180</v>
      </c>
      <c r="C771">
        <v>0</v>
      </c>
      <c r="D771">
        <v>2.9889999999999999</v>
      </c>
      <c r="E771">
        <v>80.19829</v>
      </c>
      <c r="F771">
        <v>99.751328999999998</v>
      </c>
      <c r="G771">
        <v>79.997693999999996</v>
      </c>
      <c r="H771">
        <v>-19.553039999999999</v>
      </c>
      <c r="I771">
        <v>-100</v>
      </c>
      <c r="J771">
        <v>180</v>
      </c>
      <c r="K771">
        <v>100.64700000000001</v>
      </c>
      <c r="L771">
        <v>1.5011E-2</v>
      </c>
      <c r="M771">
        <f>(F771*CalPhotonTurnigy!$AE$30*CalPhotonTurnigy!$AF$36+CalPhotonTurnigy!$AE$36)/CalPhotonTurnigy!$AE$30</f>
        <v>112.80618136210947</v>
      </c>
    </row>
    <row r="772" spans="1:13" x14ac:dyDescent="0.3">
      <c r="A772">
        <v>108.989541</v>
      </c>
      <c r="B772">
        <v>180</v>
      </c>
      <c r="C772">
        <v>0</v>
      </c>
      <c r="D772">
        <v>2.988</v>
      </c>
      <c r="E772">
        <v>80.194530999999998</v>
      </c>
      <c r="F772">
        <v>99.751328999999998</v>
      </c>
      <c r="G772">
        <v>79.997693999999996</v>
      </c>
      <c r="H772">
        <v>-19.556798000000001</v>
      </c>
      <c r="I772">
        <v>-100</v>
      </c>
      <c r="J772">
        <v>180</v>
      </c>
      <c r="K772">
        <v>100.64700000000001</v>
      </c>
      <c r="L772">
        <v>1.5001E-2</v>
      </c>
      <c r="M772">
        <f>(F772*CalPhotonTurnigy!$AE$30*CalPhotonTurnigy!$AF$36+CalPhotonTurnigy!$AE$36)/CalPhotonTurnigy!$AE$30</f>
        <v>112.80618136210947</v>
      </c>
    </row>
    <row r="773" spans="1:13" x14ac:dyDescent="0.3">
      <c r="A773">
        <v>109.00454000000001</v>
      </c>
      <c r="B773">
        <v>180</v>
      </c>
      <c r="C773">
        <v>0</v>
      </c>
      <c r="D773">
        <v>2.988</v>
      </c>
      <c r="E773">
        <v>80.191295999999994</v>
      </c>
      <c r="F773">
        <v>99.751328999999998</v>
      </c>
      <c r="G773">
        <v>79.997693999999996</v>
      </c>
      <c r="H773">
        <v>-19.560033000000001</v>
      </c>
      <c r="I773">
        <v>-100</v>
      </c>
      <c r="J773">
        <v>180</v>
      </c>
      <c r="K773">
        <v>100.64700000000001</v>
      </c>
      <c r="L773">
        <v>1.4999E-2</v>
      </c>
      <c r="M773">
        <f>(F773*CalPhotonTurnigy!$AE$30*CalPhotonTurnigy!$AF$36+CalPhotonTurnigy!$AE$36)/CalPhotonTurnigy!$AE$30</f>
        <v>112.80618136210947</v>
      </c>
    </row>
    <row r="774" spans="1:13" x14ac:dyDescent="0.3">
      <c r="A774">
        <v>109.01954600000001</v>
      </c>
      <c r="B774">
        <v>180</v>
      </c>
      <c r="C774">
        <v>0</v>
      </c>
      <c r="D774">
        <v>2.988</v>
      </c>
      <c r="E774">
        <v>80.188513</v>
      </c>
      <c r="F774">
        <v>99.751328999999998</v>
      </c>
      <c r="G774">
        <v>79.997693999999996</v>
      </c>
      <c r="H774">
        <v>-19.562816999999999</v>
      </c>
      <c r="I774">
        <v>-100</v>
      </c>
      <c r="J774">
        <v>180</v>
      </c>
      <c r="K774">
        <v>100.64700000000001</v>
      </c>
      <c r="L774">
        <v>1.5006E-2</v>
      </c>
      <c r="M774">
        <f>(F774*CalPhotonTurnigy!$AE$30*CalPhotonTurnigy!$AF$36+CalPhotonTurnigy!$AE$36)/CalPhotonTurnigy!$AE$30</f>
        <v>112.80618136210947</v>
      </c>
    </row>
    <row r="775" spans="1:13" x14ac:dyDescent="0.3">
      <c r="A775">
        <v>109.034559</v>
      </c>
      <c r="B775">
        <v>180</v>
      </c>
      <c r="C775">
        <v>0</v>
      </c>
      <c r="D775">
        <v>2.9870000000000001</v>
      </c>
      <c r="E775">
        <v>80.184979999999996</v>
      </c>
      <c r="F775">
        <v>99.751328999999998</v>
      </c>
      <c r="G775">
        <v>79.997693999999996</v>
      </c>
      <c r="H775">
        <v>-19.566348999999999</v>
      </c>
      <c r="I775">
        <v>-100</v>
      </c>
      <c r="J775">
        <v>180</v>
      </c>
      <c r="K775">
        <v>100.64700000000001</v>
      </c>
      <c r="L775">
        <v>1.5013E-2</v>
      </c>
      <c r="M775">
        <f>(F775*CalPhotonTurnigy!$AE$30*CalPhotonTurnigy!$AF$36+CalPhotonTurnigy!$AE$36)/CalPhotonTurnigy!$AE$30</f>
        <v>112.80618136210947</v>
      </c>
    </row>
    <row r="776" spans="1:13" x14ac:dyDescent="0.3">
      <c r="A776">
        <v>109.049566</v>
      </c>
      <c r="B776">
        <v>180</v>
      </c>
      <c r="C776">
        <v>0</v>
      </c>
      <c r="D776">
        <v>2.9860000000000002</v>
      </c>
      <c r="E776">
        <v>80.179665</v>
      </c>
      <c r="F776">
        <v>99.751328999999998</v>
      </c>
      <c r="G776">
        <v>79.997693999999996</v>
      </c>
      <c r="H776">
        <v>-19.571663999999998</v>
      </c>
      <c r="I776">
        <v>-100</v>
      </c>
      <c r="J776">
        <v>180</v>
      </c>
      <c r="K776">
        <v>100.64700000000001</v>
      </c>
      <c r="L776">
        <v>1.5007E-2</v>
      </c>
      <c r="M776">
        <f>(F776*CalPhotonTurnigy!$AE$30*CalPhotonTurnigy!$AF$36+CalPhotonTurnigy!$AE$36)/CalPhotonTurnigy!$AE$30</f>
        <v>112.80618136210947</v>
      </c>
    </row>
    <row r="777" spans="1:13" x14ac:dyDescent="0.3">
      <c r="A777">
        <v>109.064567</v>
      </c>
      <c r="B777">
        <v>180</v>
      </c>
      <c r="C777">
        <v>0</v>
      </c>
      <c r="D777">
        <v>2.9870000000000001</v>
      </c>
      <c r="E777">
        <v>80.176227999999995</v>
      </c>
      <c r="F777">
        <v>99.751328999999998</v>
      </c>
      <c r="G777">
        <v>79.997693999999996</v>
      </c>
      <c r="H777">
        <v>-19.575101</v>
      </c>
      <c r="I777">
        <v>-100</v>
      </c>
      <c r="J777">
        <v>180</v>
      </c>
      <c r="K777">
        <v>100.64700000000001</v>
      </c>
      <c r="L777">
        <v>1.5001E-2</v>
      </c>
      <c r="M777">
        <f>(F777*CalPhotonTurnigy!$AE$30*CalPhotonTurnigy!$AF$36+CalPhotonTurnigy!$AE$36)/CalPhotonTurnigy!$AE$30</f>
        <v>112.80618136210947</v>
      </c>
    </row>
    <row r="778" spans="1:13" x14ac:dyDescent="0.3">
      <c r="A778">
        <v>109.079572</v>
      </c>
      <c r="B778">
        <v>180</v>
      </c>
      <c r="C778">
        <v>0</v>
      </c>
      <c r="D778">
        <v>2.9849999999999999</v>
      </c>
      <c r="E778">
        <v>80.170996000000002</v>
      </c>
      <c r="F778">
        <v>99.751328999999998</v>
      </c>
      <c r="G778">
        <v>79.997693999999996</v>
      </c>
      <c r="H778">
        <v>-19.580334000000001</v>
      </c>
      <c r="I778">
        <v>-100</v>
      </c>
      <c r="J778">
        <v>180</v>
      </c>
      <c r="K778">
        <v>100.64700000000001</v>
      </c>
      <c r="L778">
        <v>1.5004999999999999E-2</v>
      </c>
      <c r="M778">
        <f>(F778*CalPhotonTurnigy!$AE$30*CalPhotonTurnigy!$AF$36+CalPhotonTurnigy!$AE$36)/CalPhotonTurnigy!$AE$30</f>
        <v>112.80618136210947</v>
      </c>
    </row>
    <row r="779" spans="1:13" x14ac:dyDescent="0.3">
      <c r="A779">
        <v>109.094577</v>
      </c>
      <c r="B779">
        <v>180</v>
      </c>
      <c r="C779">
        <v>0</v>
      </c>
      <c r="D779">
        <v>2.9809999999999999</v>
      </c>
      <c r="E779">
        <v>80.160801000000006</v>
      </c>
      <c r="F779">
        <v>99.751328999999998</v>
      </c>
      <c r="G779">
        <v>79.997693999999996</v>
      </c>
      <c r="H779">
        <v>-19.590527999999999</v>
      </c>
      <c r="I779">
        <v>-100</v>
      </c>
      <c r="J779">
        <v>180</v>
      </c>
      <c r="K779">
        <v>100.64700000000001</v>
      </c>
      <c r="L779">
        <v>1.5004999999999999E-2</v>
      </c>
      <c r="M779">
        <f>(F779*CalPhotonTurnigy!$AE$30*CalPhotonTurnigy!$AF$36+CalPhotonTurnigy!$AE$36)/CalPhotonTurnigy!$AE$30</f>
        <v>112.80618136210947</v>
      </c>
    </row>
    <row r="780" spans="1:13" x14ac:dyDescent="0.3">
      <c r="A780">
        <v>109.10957399999999</v>
      </c>
      <c r="B780">
        <v>180</v>
      </c>
      <c r="C780">
        <v>0</v>
      </c>
      <c r="D780">
        <v>2.9769999999999999</v>
      </c>
      <c r="E780">
        <v>80.146332999999998</v>
      </c>
      <c r="F780">
        <v>99.751328999999998</v>
      </c>
      <c r="G780">
        <v>79.997693999999996</v>
      </c>
      <c r="H780">
        <v>-19.604996</v>
      </c>
      <c r="I780">
        <v>-100</v>
      </c>
      <c r="J780">
        <v>180</v>
      </c>
      <c r="K780">
        <v>100.64700000000001</v>
      </c>
      <c r="L780">
        <v>1.4997E-2</v>
      </c>
      <c r="M780">
        <f>(F780*CalPhotonTurnigy!$AE$30*CalPhotonTurnigy!$AF$36+CalPhotonTurnigy!$AE$36)/CalPhotonTurnigy!$AE$30</f>
        <v>112.80618136210947</v>
      </c>
    </row>
    <row r="781" spans="1:13" x14ac:dyDescent="0.3">
      <c r="A781">
        <v>109.12458100000001</v>
      </c>
      <c r="B781">
        <v>180</v>
      </c>
      <c r="C781">
        <v>0</v>
      </c>
      <c r="D781">
        <v>2.9790000000000001</v>
      </c>
      <c r="E781">
        <v>80.136156999999997</v>
      </c>
      <c r="F781">
        <v>99.751328999999998</v>
      </c>
      <c r="G781">
        <v>79.997693999999996</v>
      </c>
      <c r="H781">
        <v>-19.615172000000001</v>
      </c>
      <c r="I781">
        <v>-100</v>
      </c>
      <c r="J781">
        <v>180</v>
      </c>
      <c r="K781">
        <v>100.64700000000001</v>
      </c>
      <c r="L781">
        <v>1.5007E-2</v>
      </c>
      <c r="M781">
        <f>(F781*CalPhotonTurnigy!$AE$30*CalPhotonTurnigy!$AF$36+CalPhotonTurnigy!$AE$36)/CalPhotonTurnigy!$AE$30</f>
        <v>112.80618136210947</v>
      </c>
    </row>
    <row r="782" spans="1:13" x14ac:dyDescent="0.3">
      <c r="A782">
        <v>109.139585</v>
      </c>
      <c r="B782">
        <v>180</v>
      </c>
      <c r="C782">
        <v>0</v>
      </c>
      <c r="D782">
        <v>2.9790000000000001</v>
      </c>
      <c r="E782">
        <v>80.127397999999999</v>
      </c>
      <c r="F782">
        <v>99.751328999999998</v>
      </c>
      <c r="G782">
        <v>79.997693999999996</v>
      </c>
      <c r="H782">
        <v>-19.623930999999999</v>
      </c>
      <c r="I782">
        <v>-100</v>
      </c>
      <c r="J782">
        <v>180</v>
      </c>
      <c r="K782">
        <v>100.64700000000001</v>
      </c>
      <c r="L782">
        <v>1.5004E-2</v>
      </c>
      <c r="M782">
        <f>(F782*CalPhotonTurnigy!$AE$30*CalPhotonTurnigy!$AF$36+CalPhotonTurnigy!$AE$36)/CalPhotonTurnigy!$AE$30</f>
        <v>112.80618136210947</v>
      </c>
    </row>
    <row r="783" spans="1:13" x14ac:dyDescent="0.3">
      <c r="A783">
        <v>109.15459300000001</v>
      </c>
      <c r="B783">
        <v>180</v>
      </c>
      <c r="C783">
        <v>0</v>
      </c>
      <c r="D783">
        <v>2.976</v>
      </c>
      <c r="E783">
        <v>80.116439999999997</v>
      </c>
      <c r="F783">
        <v>99.751328999999998</v>
      </c>
      <c r="G783">
        <v>79.997693999999996</v>
      </c>
      <c r="H783">
        <v>-19.634889999999999</v>
      </c>
      <c r="I783">
        <v>-100</v>
      </c>
      <c r="J783">
        <v>180</v>
      </c>
      <c r="K783">
        <v>100.64700000000001</v>
      </c>
      <c r="L783">
        <v>1.5008000000000001E-2</v>
      </c>
      <c r="M783">
        <f>(F783*CalPhotonTurnigy!$AE$30*CalPhotonTurnigy!$AF$36+CalPhotonTurnigy!$AE$36)/CalPhotonTurnigy!$AE$30</f>
        <v>112.80618136210947</v>
      </c>
    </row>
    <row r="784" spans="1:13" x14ac:dyDescent="0.3">
      <c r="A784">
        <v>109.1696</v>
      </c>
      <c r="B784">
        <v>180</v>
      </c>
      <c r="C784">
        <v>0</v>
      </c>
      <c r="D784">
        <v>2.9750000000000001</v>
      </c>
      <c r="E784">
        <v>80.104726999999997</v>
      </c>
      <c r="F784">
        <v>99.751328999999998</v>
      </c>
      <c r="G784">
        <v>79.997693999999996</v>
      </c>
      <c r="H784">
        <v>-19.646602999999999</v>
      </c>
      <c r="I784">
        <v>-100</v>
      </c>
      <c r="J784">
        <v>180</v>
      </c>
      <c r="K784">
        <v>100.64700000000001</v>
      </c>
      <c r="L784">
        <v>1.5007E-2</v>
      </c>
      <c r="M784">
        <f>(F784*CalPhotonTurnigy!$AE$30*CalPhotonTurnigy!$AF$36+CalPhotonTurnigy!$AE$36)/CalPhotonTurnigy!$AE$30</f>
        <v>112.80618136210947</v>
      </c>
    </row>
    <row r="785" spans="1:13" x14ac:dyDescent="0.3">
      <c r="A785">
        <v>109.184603</v>
      </c>
      <c r="B785">
        <v>180</v>
      </c>
      <c r="C785">
        <v>0</v>
      </c>
      <c r="D785">
        <v>2.9769999999999999</v>
      </c>
      <c r="E785">
        <v>80.098066000000003</v>
      </c>
      <c r="F785">
        <v>99.751328999999998</v>
      </c>
      <c r="G785">
        <v>79.997693999999996</v>
      </c>
      <c r="H785">
        <v>-19.653262999999999</v>
      </c>
      <c r="I785">
        <v>-100</v>
      </c>
      <c r="J785">
        <v>180</v>
      </c>
      <c r="K785">
        <v>100.64700000000001</v>
      </c>
      <c r="L785">
        <v>1.5003000000000001E-2</v>
      </c>
      <c r="M785">
        <f>(F785*CalPhotonTurnigy!$AE$30*CalPhotonTurnigy!$AF$36+CalPhotonTurnigy!$AE$36)/CalPhotonTurnigy!$AE$30</f>
        <v>112.80618136210947</v>
      </c>
    </row>
    <row r="786" spans="1:13" x14ac:dyDescent="0.3">
      <c r="A786">
        <v>109.199611</v>
      </c>
      <c r="B786">
        <v>180</v>
      </c>
      <c r="C786">
        <v>0</v>
      </c>
      <c r="D786">
        <v>2.9750000000000001</v>
      </c>
      <c r="E786">
        <v>80.090052</v>
      </c>
      <c r="F786">
        <v>99.751328999999998</v>
      </c>
      <c r="G786">
        <v>79.997693999999996</v>
      </c>
      <c r="H786">
        <v>-19.661276999999998</v>
      </c>
      <c r="I786">
        <v>-100</v>
      </c>
      <c r="J786">
        <v>180</v>
      </c>
      <c r="K786">
        <v>100.64700000000001</v>
      </c>
      <c r="L786">
        <v>1.5008000000000001E-2</v>
      </c>
      <c r="M786">
        <f>(F786*CalPhotonTurnigy!$AE$30*CalPhotonTurnigy!$AF$36+CalPhotonTurnigy!$AE$36)/CalPhotonTurnigy!$AE$30</f>
        <v>112.80618136210947</v>
      </c>
    </row>
    <row r="787" spans="1:13" x14ac:dyDescent="0.3">
      <c r="A787">
        <v>109.21460999999999</v>
      </c>
      <c r="B787">
        <v>180</v>
      </c>
      <c r="C787">
        <v>0</v>
      </c>
      <c r="D787">
        <v>2.9769999999999999</v>
      </c>
      <c r="E787">
        <v>80.085436999999999</v>
      </c>
      <c r="F787">
        <v>99.751328999999998</v>
      </c>
      <c r="G787">
        <v>79.997693999999996</v>
      </c>
      <c r="H787">
        <v>-19.665891999999999</v>
      </c>
      <c r="I787">
        <v>-100</v>
      </c>
      <c r="J787">
        <v>180</v>
      </c>
      <c r="K787">
        <v>100.64700000000001</v>
      </c>
      <c r="L787">
        <v>1.4999E-2</v>
      </c>
      <c r="M787">
        <f>(F787*CalPhotonTurnigy!$AE$30*CalPhotonTurnigy!$AF$36+CalPhotonTurnigy!$AE$36)/CalPhotonTurnigy!$AE$30</f>
        <v>112.80618136210947</v>
      </c>
    </row>
    <row r="788" spans="1:13" x14ac:dyDescent="0.3">
      <c r="A788">
        <v>109.229613</v>
      </c>
      <c r="B788">
        <v>180</v>
      </c>
      <c r="C788">
        <v>0</v>
      </c>
      <c r="D788">
        <v>2.9769999999999999</v>
      </c>
      <c r="E788">
        <v>80.081464999999994</v>
      </c>
      <c r="F788">
        <v>99.751328999999998</v>
      </c>
      <c r="G788">
        <v>79.997693999999996</v>
      </c>
      <c r="H788">
        <v>-19.669864</v>
      </c>
      <c r="I788">
        <v>-100</v>
      </c>
      <c r="J788">
        <v>180</v>
      </c>
      <c r="K788">
        <v>100.64700000000001</v>
      </c>
      <c r="L788">
        <v>1.5003000000000001E-2</v>
      </c>
      <c r="M788">
        <f>(F788*CalPhotonTurnigy!$AE$30*CalPhotonTurnigy!$AF$36+CalPhotonTurnigy!$AE$36)/CalPhotonTurnigy!$AE$30</f>
        <v>112.80618136210947</v>
      </c>
    </row>
    <row r="789" spans="1:13" x14ac:dyDescent="0.3">
      <c r="A789">
        <v>109.244618</v>
      </c>
      <c r="B789">
        <v>180</v>
      </c>
      <c r="C789">
        <v>0</v>
      </c>
      <c r="D789">
        <v>2.9769999999999999</v>
      </c>
      <c r="E789">
        <v>80.078047999999995</v>
      </c>
      <c r="F789">
        <v>99.751328999999998</v>
      </c>
      <c r="G789">
        <v>79.997693999999996</v>
      </c>
      <c r="H789">
        <v>-19.673282</v>
      </c>
      <c r="I789">
        <v>-100</v>
      </c>
      <c r="J789">
        <v>180</v>
      </c>
      <c r="K789">
        <v>100.64700000000001</v>
      </c>
      <c r="L789">
        <v>1.5004999999999999E-2</v>
      </c>
      <c r="M789">
        <f>(F789*CalPhotonTurnigy!$AE$30*CalPhotonTurnigy!$AF$36+CalPhotonTurnigy!$AE$36)/CalPhotonTurnigy!$AE$30</f>
        <v>112.80618136210947</v>
      </c>
    </row>
    <row r="790" spans="1:13" x14ac:dyDescent="0.3">
      <c r="A790">
        <v>109.259621</v>
      </c>
      <c r="B790">
        <v>180</v>
      </c>
      <c r="C790">
        <v>0</v>
      </c>
      <c r="D790">
        <v>2.9790000000000001</v>
      </c>
      <c r="E790">
        <v>80.077388999999997</v>
      </c>
      <c r="F790">
        <v>99.751328999999998</v>
      </c>
      <c r="G790">
        <v>79.997693999999996</v>
      </c>
      <c r="H790">
        <v>-19.673940000000002</v>
      </c>
      <c r="I790">
        <v>-100</v>
      </c>
      <c r="J790">
        <v>180</v>
      </c>
      <c r="K790">
        <v>100.64700000000001</v>
      </c>
      <c r="L790">
        <v>1.5003000000000001E-2</v>
      </c>
      <c r="M790">
        <f>(F790*CalPhotonTurnigy!$AE$30*CalPhotonTurnigy!$AF$36+CalPhotonTurnigy!$AE$36)/CalPhotonTurnigy!$AE$30</f>
        <v>112.80618136210947</v>
      </c>
    </row>
    <row r="791" spans="1:13" x14ac:dyDescent="0.3">
      <c r="A791">
        <v>109.274619</v>
      </c>
      <c r="B791">
        <v>180</v>
      </c>
      <c r="C791">
        <v>0</v>
      </c>
      <c r="D791">
        <v>2.9769999999999999</v>
      </c>
      <c r="E791">
        <v>80.074539999999999</v>
      </c>
      <c r="F791">
        <v>99.751328999999998</v>
      </c>
      <c r="G791">
        <v>79.997693999999996</v>
      </c>
      <c r="H791">
        <v>-19.67679</v>
      </c>
      <c r="I791">
        <v>-100</v>
      </c>
      <c r="J791">
        <v>180</v>
      </c>
      <c r="K791">
        <v>100.64700000000001</v>
      </c>
      <c r="L791">
        <v>1.4997999999999999E-2</v>
      </c>
      <c r="M791">
        <f>(F791*CalPhotonTurnigy!$AE$30*CalPhotonTurnigy!$AF$36+CalPhotonTurnigy!$AE$36)/CalPhotonTurnigy!$AE$30</f>
        <v>112.80618136210947</v>
      </c>
    </row>
    <row r="792" spans="1:13" x14ac:dyDescent="0.3">
      <c r="A792">
        <v>109.28962300000001</v>
      </c>
      <c r="B792">
        <v>180</v>
      </c>
      <c r="C792">
        <v>0</v>
      </c>
      <c r="D792">
        <v>2.9780000000000002</v>
      </c>
      <c r="E792">
        <v>80.073228999999998</v>
      </c>
      <c r="F792">
        <v>99.751328999999998</v>
      </c>
      <c r="G792">
        <v>79.997693999999996</v>
      </c>
      <c r="H792">
        <v>-19.678100000000001</v>
      </c>
      <c r="I792">
        <v>-100</v>
      </c>
      <c r="J792">
        <v>180</v>
      </c>
      <c r="K792">
        <v>100.64700000000001</v>
      </c>
      <c r="L792">
        <v>1.5004E-2</v>
      </c>
      <c r="M792">
        <f>(F792*CalPhotonTurnigy!$AE$30*CalPhotonTurnigy!$AF$36+CalPhotonTurnigy!$AE$36)/CalPhotonTurnigy!$AE$30</f>
        <v>112.80618136210947</v>
      </c>
    </row>
    <row r="793" spans="1:13" x14ac:dyDescent="0.3">
      <c r="A793">
        <v>109.304636</v>
      </c>
      <c r="B793">
        <v>180</v>
      </c>
      <c r="C793">
        <v>0</v>
      </c>
      <c r="D793">
        <v>2.9769999999999999</v>
      </c>
      <c r="E793">
        <v>80.070959999999999</v>
      </c>
      <c r="F793">
        <v>99.751328999999998</v>
      </c>
      <c r="G793">
        <v>79.997693999999996</v>
      </c>
      <c r="H793">
        <v>-19.68037</v>
      </c>
      <c r="I793">
        <v>-100</v>
      </c>
      <c r="J793">
        <v>180</v>
      </c>
      <c r="K793">
        <v>100.64700000000001</v>
      </c>
      <c r="L793">
        <v>1.5013E-2</v>
      </c>
      <c r="M793">
        <f>(F793*CalPhotonTurnigy!$AE$30*CalPhotonTurnigy!$AF$36+CalPhotonTurnigy!$AE$36)/CalPhotonTurnigy!$AE$30</f>
        <v>112.80618136210947</v>
      </c>
    </row>
    <row r="794" spans="1:13" x14ac:dyDescent="0.3">
      <c r="A794">
        <v>109.31964499999999</v>
      </c>
      <c r="B794">
        <v>180</v>
      </c>
      <c r="C794">
        <v>0</v>
      </c>
      <c r="D794">
        <v>2.9750000000000001</v>
      </c>
      <c r="E794">
        <v>80.066722999999996</v>
      </c>
      <c r="F794">
        <v>99.751328999999998</v>
      </c>
      <c r="G794">
        <v>79.997693999999996</v>
      </c>
      <c r="H794">
        <v>-19.684605999999999</v>
      </c>
      <c r="I794">
        <v>-100</v>
      </c>
      <c r="J794">
        <v>180</v>
      </c>
      <c r="K794">
        <v>100.64700000000001</v>
      </c>
      <c r="L794">
        <v>1.5009E-2</v>
      </c>
      <c r="M794">
        <f>(F794*CalPhotonTurnigy!$AE$30*CalPhotonTurnigy!$AF$36+CalPhotonTurnigy!$AE$36)/CalPhotonTurnigy!$AE$30</f>
        <v>112.80618136210947</v>
      </c>
    </row>
    <row r="795" spans="1:13" x14ac:dyDescent="0.3">
      <c r="A795">
        <v>109.334648</v>
      </c>
      <c r="B795">
        <v>180</v>
      </c>
      <c r="C795">
        <v>0</v>
      </c>
      <c r="D795">
        <v>2.9769999999999999</v>
      </c>
      <c r="E795">
        <v>80.065360999999996</v>
      </c>
      <c r="F795">
        <v>99.751328999999998</v>
      </c>
      <c r="G795">
        <v>79.997693999999996</v>
      </c>
      <c r="H795">
        <v>-19.685967999999999</v>
      </c>
      <c r="I795">
        <v>-100</v>
      </c>
      <c r="J795">
        <v>180</v>
      </c>
      <c r="K795">
        <v>100.64700000000001</v>
      </c>
      <c r="L795">
        <v>1.5003000000000001E-2</v>
      </c>
      <c r="M795">
        <f>(F795*CalPhotonTurnigy!$AE$30*CalPhotonTurnigy!$AF$36+CalPhotonTurnigy!$AE$36)/CalPhotonTurnigy!$AE$30</f>
        <v>112.80618136210947</v>
      </c>
    </row>
    <row r="796" spans="1:13" x14ac:dyDescent="0.3">
      <c r="A796">
        <v>109.349653</v>
      </c>
      <c r="B796">
        <v>180</v>
      </c>
      <c r="C796">
        <v>0</v>
      </c>
      <c r="D796">
        <v>2.9780000000000002</v>
      </c>
      <c r="E796">
        <v>80.065331</v>
      </c>
      <c r="F796">
        <v>99.751328999999998</v>
      </c>
      <c r="G796">
        <v>79.997693999999996</v>
      </c>
      <c r="H796">
        <v>-19.685998000000001</v>
      </c>
      <c r="I796">
        <v>-100</v>
      </c>
      <c r="J796">
        <v>180</v>
      </c>
      <c r="K796">
        <v>100.64700000000001</v>
      </c>
      <c r="L796">
        <v>1.5004999999999999E-2</v>
      </c>
      <c r="M796">
        <f>(F796*CalPhotonTurnigy!$AE$30*CalPhotonTurnigy!$AF$36+CalPhotonTurnigy!$AE$36)/CalPhotonTurnigy!$AE$30</f>
        <v>112.80618136210947</v>
      </c>
    </row>
    <row r="797" spans="1:13" x14ac:dyDescent="0.3">
      <c r="A797">
        <v>109.364662</v>
      </c>
      <c r="B797">
        <v>180</v>
      </c>
      <c r="C797">
        <v>0</v>
      </c>
      <c r="D797">
        <v>2.9769999999999999</v>
      </c>
      <c r="E797">
        <v>80.064164000000005</v>
      </c>
      <c r="F797">
        <v>99.751328999999998</v>
      </c>
      <c r="G797">
        <v>79.997693999999996</v>
      </c>
      <c r="H797">
        <v>-19.687166000000001</v>
      </c>
      <c r="I797">
        <v>-100</v>
      </c>
      <c r="J797">
        <v>180</v>
      </c>
      <c r="K797">
        <v>100.64700000000001</v>
      </c>
      <c r="L797">
        <v>1.5009E-2</v>
      </c>
      <c r="M797">
        <f>(F797*CalPhotonTurnigy!$AE$30*CalPhotonTurnigy!$AF$36+CalPhotonTurnigy!$AE$36)/CalPhotonTurnigy!$AE$30</f>
        <v>112.80618136210947</v>
      </c>
    </row>
    <row r="798" spans="1:13" x14ac:dyDescent="0.3">
      <c r="A798">
        <v>109.379673</v>
      </c>
      <c r="B798">
        <v>180</v>
      </c>
      <c r="C798">
        <v>0</v>
      </c>
      <c r="D798">
        <v>2.976</v>
      </c>
      <c r="E798">
        <v>80.062016999999997</v>
      </c>
      <c r="F798">
        <v>99.751328999999998</v>
      </c>
      <c r="G798">
        <v>79.997693999999996</v>
      </c>
      <c r="H798">
        <v>-19.689312999999999</v>
      </c>
      <c r="I798">
        <v>-100</v>
      </c>
      <c r="J798">
        <v>180</v>
      </c>
      <c r="K798">
        <v>100.64700000000001</v>
      </c>
      <c r="L798">
        <v>1.5011E-2</v>
      </c>
      <c r="M798">
        <f>(F798*CalPhotonTurnigy!$AE$30*CalPhotonTurnigy!$AF$36+CalPhotonTurnigy!$AE$36)/CalPhotonTurnigy!$AE$30</f>
        <v>112.80618136210947</v>
      </c>
    </row>
    <row r="799" spans="1:13" x14ac:dyDescent="0.3">
      <c r="A799">
        <v>109.394671</v>
      </c>
      <c r="B799">
        <v>180</v>
      </c>
      <c r="C799">
        <v>0</v>
      </c>
      <c r="D799">
        <v>2.976</v>
      </c>
      <c r="E799">
        <v>80.060169000000002</v>
      </c>
      <c r="F799">
        <v>99.751328999999998</v>
      </c>
      <c r="G799">
        <v>79.997693999999996</v>
      </c>
      <c r="H799">
        <v>-19.69116</v>
      </c>
      <c r="I799">
        <v>-100</v>
      </c>
      <c r="J799">
        <v>180</v>
      </c>
      <c r="K799">
        <v>100.64700000000001</v>
      </c>
      <c r="L799">
        <v>1.4997999999999999E-2</v>
      </c>
      <c r="M799">
        <f>(F799*CalPhotonTurnigy!$AE$30*CalPhotonTurnigy!$AF$36+CalPhotonTurnigy!$AE$36)/CalPhotonTurnigy!$AE$30</f>
        <v>112.80618136210947</v>
      </c>
    </row>
    <row r="800" spans="1:13" x14ac:dyDescent="0.3">
      <c r="A800">
        <v>109.409667</v>
      </c>
      <c r="B800">
        <v>180</v>
      </c>
      <c r="C800">
        <v>0</v>
      </c>
      <c r="D800">
        <v>2.9769999999999999</v>
      </c>
      <c r="E800">
        <v>80.059721999999994</v>
      </c>
      <c r="F800">
        <v>99.751328999999998</v>
      </c>
      <c r="G800">
        <v>79.997693999999996</v>
      </c>
      <c r="H800">
        <v>-19.691607000000001</v>
      </c>
      <c r="I800">
        <v>-100</v>
      </c>
      <c r="J800">
        <v>180</v>
      </c>
      <c r="K800">
        <v>100.64700000000001</v>
      </c>
      <c r="L800">
        <v>1.4996000000000001E-2</v>
      </c>
      <c r="M800">
        <f>(F800*CalPhotonTurnigy!$AE$30*CalPhotonTurnigy!$AF$36+CalPhotonTurnigy!$AE$36)/CalPhotonTurnigy!$AE$30</f>
        <v>112.80618136210947</v>
      </c>
    </row>
    <row r="801" spans="1:13" x14ac:dyDescent="0.3">
      <c r="A801">
        <v>109.42466899999999</v>
      </c>
      <c r="B801">
        <v>180</v>
      </c>
      <c r="C801">
        <v>0</v>
      </c>
      <c r="D801">
        <v>2.976</v>
      </c>
      <c r="E801">
        <v>80.058194999999998</v>
      </c>
      <c r="F801">
        <v>99.751328999999998</v>
      </c>
      <c r="G801">
        <v>79.997693999999996</v>
      </c>
      <c r="H801">
        <v>-19.693135000000002</v>
      </c>
      <c r="I801">
        <v>-100</v>
      </c>
      <c r="J801">
        <v>180</v>
      </c>
      <c r="K801">
        <v>100.64700000000001</v>
      </c>
      <c r="L801">
        <v>1.5002E-2</v>
      </c>
      <c r="M801">
        <f>(F801*CalPhotonTurnigy!$AE$30*CalPhotonTurnigy!$AF$36+CalPhotonTurnigy!$AE$36)/CalPhotonTurnigy!$AE$30</f>
        <v>112.80618136210947</v>
      </c>
    </row>
    <row r="802" spans="1:13" x14ac:dyDescent="0.3">
      <c r="A802">
        <v>109.43968</v>
      </c>
      <c r="B802">
        <v>180</v>
      </c>
      <c r="C802">
        <v>0</v>
      </c>
      <c r="D802">
        <v>2.9769999999999999</v>
      </c>
      <c r="E802">
        <v>80.058023000000006</v>
      </c>
      <c r="F802">
        <v>99.751328999999998</v>
      </c>
      <c r="G802">
        <v>79.997693999999996</v>
      </c>
      <c r="H802">
        <v>-19.693307000000001</v>
      </c>
      <c r="I802">
        <v>-100</v>
      </c>
      <c r="J802">
        <v>180</v>
      </c>
      <c r="K802">
        <v>100.64700000000001</v>
      </c>
      <c r="L802">
        <v>1.5011E-2</v>
      </c>
      <c r="M802">
        <f>(F802*CalPhotonTurnigy!$AE$30*CalPhotonTurnigy!$AF$36+CalPhotonTurnigy!$AE$36)/CalPhotonTurnigy!$AE$30</f>
        <v>112.80618136210947</v>
      </c>
    </row>
    <row r="803" spans="1:13" x14ac:dyDescent="0.3">
      <c r="A803">
        <v>109.454678</v>
      </c>
      <c r="B803">
        <v>180</v>
      </c>
      <c r="C803">
        <v>0</v>
      </c>
      <c r="D803">
        <v>2.9769999999999999</v>
      </c>
      <c r="E803">
        <v>80.057874999999996</v>
      </c>
      <c r="F803">
        <v>99.751328999999998</v>
      </c>
      <c r="G803">
        <v>79.997693999999996</v>
      </c>
      <c r="H803">
        <v>-19.693455</v>
      </c>
      <c r="I803">
        <v>-100</v>
      </c>
      <c r="J803">
        <v>180</v>
      </c>
      <c r="K803">
        <v>100.64700000000001</v>
      </c>
      <c r="L803">
        <v>1.4997999999999999E-2</v>
      </c>
      <c r="M803">
        <f>(F803*CalPhotonTurnigy!$AE$30*CalPhotonTurnigy!$AF$36+CalPhotonTurnigy!$AE$36)/CalPhotonTurnigy!$AE$30</f>
        <v>112.80618136210947</v>
      </c>
    </row>
    <row r="804" spans="1:13" x14ac:dyDescent="0.3">
      <c r="A804">
        <v>109.46968699999999</v>
      </c>
      <c r="B804">
        <v>180</v>
      </c>
      <c r="C804">
        <v>0</v>
      </c>
      <c r="D804">
        <v>2.9780000000000002</v>
      </c>
      <c r="E804">
        <v>80.058888999999994</v>
      </c>
      <c r="F804">
        <v>99.751328999999998</v>
      </c>
      <c r="G804">
        <v>79.997693999999996</v>
      </c>
      <c r="H804">
        <v>-19.692440000000001</v>
      </c>
      <c r="I804">
        <v>-100</v>
      </c>
      <c r="J804">
        <v>180</v>
      </c>
      <c r="K804">
        <v>100.64700000000001</v>
      </c>
      <c r="L804">
        <v>1.5009E-2</v>
      </c>
      <c r="M804">
        <f>(F804*CalPhotonTurnigy!$AE$30*CalPhotonTurnigy!$AF$36+CalPhotonTurnigy!$AE$36)/CalPhotonTurnigy!$AE$30</f>
        <v>112.80618136210947</v>
      </c>
    </row>
    <row r="805" spans="1:13" x14ac:dyDescent="0.3">
      <c r="A805">
        <v>109.484685</v>
      </c>
      <c r="B805">
        <v>180</v>
      </c>
      <c r="C805">
        <v>0</v>
      </c>
      <c r="D805">
        <v>2.9750000000000001</v>
      </c>
      <c r="E805">
        <v>80.055194</v>
      </c>
      <c r="F805">
        <v>99.751328999999998</v>
      </c>
      <c r="G805">
        <v>79.997693999999996</v>
      </c>
      <c r="H805">
        <v>-19.696135999999999</v>
      </c>
      <c r="I805">
        <v>-100</v>
      </c>
      <c r="J805">
        <v>180</v>
      </c>
      <c r="K805">
        <v>100.64700000000001</v>
      </c>
      <c r="L805">
        <v>1.4997999999999999E-2</v>
      </c>
      <c r="M805">
        <f>(F805*CalPhotonTurnigy!$AE$30*CalPhotonTurnigy!$AF$36+CalPhotonTurnigy!$AE$36)/CalPhotonTurnigy!$AE$30</f>
        <v>112.80618136210947</v>
      </c>
    </row>
    <row r="806" spans="1:13" x14ac:dyDescent="0.3">
      <c r="A806">
        <v>109.49968200000001</v>
      </c>
      <c r="B806">
        <v>180</v>
      </c>
      <c r="C806">
        <v>0</v>
      </c>
      <c r="D806">
        <v>2.9750000000000001</v>
      </c>
      <c r="E806">
        <v>80.053156000000001</v>
      </c>
      <c r="F806">
        <v>99.751328999999998</v>
      </c>
      <c r="G806">
        <v>79.997693999999996</v>
      </c>
      <c r="H806">
        <v>-19.698173000000001</v>
      </c>
      <c r="I806">
        <v>-100</v>
      </c>
      <c r="J806">
        <v>180</v>
      </c>
      <c r="K806">
        <v>100.64700000000001</v>
      </c>
      <c r="L806">
        <v>1.4997E-2</v>
      </c>
      <c r="M806">
        <f>(F806*CalPhotonTurnigy!$AE$30*CalPhotonTurnigy!$AF$36+CalPhotonTurnigy!$AE$36)/CalPhotonTurnigy!$AE$30</f>
        <v>112.80618136210947</v>
      </c>
    </row>
    <row r="807" spans="1:13" x14ac:dyDescent="0.3">
      <c r="A807">
        <v>109.51468</v>
      </c>
      <c r="B807">
        <v>180</v>
      </c>
      <c r="C807">
        <v>0</v>
      </c>
      <c r="D807">
        <v>2.9740000000000002</v>
      </c>
      <c r="E807">
        <v>80.049118000000007</v>
      </c>
      <c r="F807">
        <v>99.751328999999998</v>
      </c>
      <c r="G807">
        <v>79.997693999999996</v>
      </c>
      <c r="H807">
        <v>-19.702211999999999</v>
      </c>
      <c r="I807">
        <v>-100</v>
      </c>
      <c r="J807">
        <v>180</v>
      </c>
      <c r="K807">
        <v>100.64700000000001</v>
      </c>
      <c r="L807">
        <v>1.4997999999999999E-2</v>
      </c>
      <c r="M807">
        <f>(F807*CalPhotonTurnigy!$AE$30*CalPhotonTurnigy!$AF$36+CalPhotonTurnigy!$AE$36)/CalPhotonTurnigy!$AE$30</f>
        <v>112.80618136210947</v>
      </c>
    </row>
    <row r="808" spans="1:13" x14ac:dyDescent="0.3">
      <c r="A808">
        <v>109.529686</v>
      </c>
      <c r="B808">
        <v>180</v>
      </c>
      <c r="C808">
        <v>0</v>
      </c>
      <c r="D808">
        <v>2.976</v>
      </c>
      <c r="E808">
        <v>80.04907</v>
      </c>
      <c r="F808">
        <v>99.751328999999998</v>
      </c>
      <c r="G808">
        <v>79.997693999999996</v>
      </c>
      <c r="H808">
        <v>-19.702259999999999</v>
      </c>
      <c r="I808">
        <v>-100</v>
      </c>
      <c r="J808">
        <v>180</v>
      </c>
      <c r="K808">
        <v>100.64700000000001</v>
      </c>
      <c r="L808">
        <v>1.5006E-2</v>
      </c>
      <c r="M808">
        <f>(F808*CalPhotonTurnigy!$AE$30*CalPhotonTurnigy!$AF$36+CalPhotonTurnigy!$AE$36)/CalPhotonTurnigy!$AE$30</f>
        <v>112.80618136210947</v>
      </c>
    </row>
    <row r="809" spans="1:13" x14ac:dyDescent="0.3">
      <c r="A809">
        <v>109.544691</v>
      </c>
      <c r="B809">
        <v>180</v>
      </c>
      <c r="C809">
        <v>0</v>
      </c>
      <c r="D809">
        <v>2.9790000000000001</v>
      </c>
      <c r="E809">
        <v>80.053597999999994</v>
      </c>
      <c r="F809">
        <v>99.751328999999998</v>
      </c>
      <c r="G809">
        <v>79.997693999999996</v>
      </c>
      <c r="H809">
        <v>-19.697731000000001</v>
      </c>
      <c r="I809">
        <v>-100</v>
      </c>
      <c r="J809">
        <v>180</v>
      </c>
      <c r="K809">
        <v>100.64700000000001</v>
      </c>
      <c r="L809">
        <v>1.5004999999999999E-2</v>
      </c>
      <c r="M809">
        <f>(F809*CalPhotonTurnigy!$AE$30*CalPhotonTurnigy!$AF$36+CalPhotonTurnigy!$AE$36)/CalPhotonTurnigy!$AE$30</f>
        <v>112.80618136210947</v>
      </c>
    </row>
    <row r="810" spans="1:13" x14ac:dyDescent="0.3">
      <c r="A810">
        <v>109.559696</v>
      </c>
      <c r="B810">
        <v>180</v>
      </c>
      <c r="C810">
        <v>0</v>
      </c>
      <c r="D810">
        <v>2.9710000000000001</v>
      </c>
      <c r="E810">
        <v>80.046070999999998</v>
      </c>
      <c r="F810">
        <v>99.751328999999998</v>
      </c>
      <c r="G810">
        <v>79.997693999999996</v>
      </c>
      <c r="H810">
        <v>-19.705259000000002</v>
      </c>
      <c r="I810">
        <v>-100</v>
      </c>
      <c r="J810">
        <v>180</v>
      </c>
      <c r="K810">
        <v>100.64700000000001</v>
      </c>
      <c r="L810">
        <v>1.5004999999999999E-2</v>
      </c>
      <c r="M810">
        <f>(F810*CalPhotonTurnigy!$AE$30*CalPhotonTurnigy!$AF$36+CalPhotonTurnigy!$AE$36)/CalPhotonTurnigy!$AE$30</f>
        <v>112.80618136210947</v>
      </c>
    </row>
    <row r="811" spans="1:13" x14ac:dyDescent="0.3">
      <c r="A811">
        <v>109.574708</v>
      </c>
      <c r="B811">
        <v>180</v>
      </c>
      <c r="C811">
        <v>0</v>
      </c>
      <c r="D811">
        <v>2.97</v>
      </c>
      <c r="E811">
        <v>80.038449</v>
      </c>
      <c r="F811">
        <v>99.751328999999998</v>
      </c>
      <c r="G811">
        <v>79.997693999999996</v>
      </c>
      <c r="H811">
        <v>-19.712879999999998</v>
      </c>
      <c r="I811">
        <v>-100</v>
      </c>
      <c r="J811">
        <v>180</v>
      </c>
      <c r="K811">
        <v>100.64700000000001</v>
      </c>
      <c r="L811">
        <v>1.5011999999999999E-2</v>
      </c>
      <c r="M811">
        <f>(F811*CalPhotonTurnigy!$AE$30*CalPhotonTurnigy!$AF$36+CalPhotonTurnigy!$AE$36)/CalPhotonTurnigy!$AE$30</f>
        <v>112.80618136210947</v>
      </c>
    </row>
    <row r="812" spans="1:13" x14ac:dyDescent="0.3">
      <c r="A812">
        <v>109.58971699999999</v>
      </c>
      <c r="B812">
        <v>180</v>
      </c>
      <c r="C812">
        <v>0</v>
      </c>
      <c r="D812">
        <v>2.97</v>
      </c>
      <c r="E812">
        <v>80.030745999999994</v>
      </c>
      <c r="F812">
        <v>99.751328999999998</v>
      </c>
      <c r="G812">
        <v>79.997693999999996</v>
      </c>
      <c r="H812">
        <v>-19.720583000000001</v>
      </c>
      <c r="I812">
        <v>-100</v>
      </c>
      <c r="J812">
        <v>180</v>
      </c>
      <c r="K812">
        <v>100.64700000000001</v>
      </c>
      <c r="L812">
        <v>1.5009E-2</v>
      </c>
      <c r="M812">
        <f>(F812*CalPhotonTurnigy!$AE$30*CalPhotonTurnigy!$AF$36+CalPhotonTurnigy!$AE$36)/CalPhotonTurnigy!$AE$30</f>
        <v>112.80618136210947</v>
      </c>
    </row>
    <row r="813" spans="1:13" x14ac:dyDescent="0.3">
      <c r="A813">
        <v>109.604722</v>
      </c>
      <c r="B813">
        <v>180</v>
      </c>
      <c r="C813">
        <v>0</v>
      </c>
      <c r="D813">
        <v>2.97</v>
      </c>
      <c r="E813">
        <v>80.024117000000004</v>
      </c>
      <c r="F813">
        <v>99.751328999999998</v>
      </c>
      <c r="G813">
        <v>79.997693999999996</v>
      </c>
      <c r="H813">
        <v>-19.727212999999999</v>
      </c>
      <c r="I813">
        <v>-100</v>
      </c>
      <c r="J813">
        <v>180</v>
      </c>
      <c r="K813">
        <v>100.64700000000001</v>
      </c>
      <c r="L813">
        <v>1.5004999999999999E-2</v>
      </c>
      <c r="M813">
        <f>(F813*CalPhotonTurnigy!$AE$30*CalPhotonTurnigy!$AF$36+CalPhotonTurnigy!$AE$36)/CalPhotonTurnigy!$AE$30</f>
        <v>112.80618136210947</v>
      </c>
    </row>
    <row r="814" spans="1:13" x14ac:dyDescent="0.3">
      <c r="A814">
        <v>109.619731</v>
      </c>
      <c r="B814">
        <v>180</v>
      </c>
      <c r="C814">
        <v>0</v>
      </c>
      <c r="D814">
        <v>2.9670000000000001</v>
      </c>
      <c r="E814">
        <v>80.014979999999994</v>
      </c>
      <c r="F814">
        <v>99.751328999999998</v>
      </c>
      <c r="G814">
        <v>79.997693999999996</v>
      </c>
      <c r="H814">
        <v>-19.736349000000001</v>
      </c>
      <c r="I814">
        <v>-100</v>
      </c>
      <c r="J814">
        <v>180</v>
      </c>
      <c r="K814">
        <v>100.64700000000001</v>
      </c>
      <c r="L814">
        <v>1.5009E-2</v>
      </c>
      <c r="M814">
        <f>(F814*CalPhotonTurnigy!$AE$30*CalPhotonTurnigy!$AF$36+CalPhotonTurnigy!$AE$36)/CalPhotonTurnigy!$AE$30</f>
        <v>112.80618136210947</v>
      </c>
    </row>
    <row r="815" spans="1:13" x14ac:dyDescent="0.3">
      <c r="A815">
        <v>109.63473</v>
      </c>
      <c r="B815">
        <v>180</v>
      </c>
      <c r="C815">
        <v>0</v>
      </c>
      <c r="D815">
        <v>2.9660000000000002</v>
      </c>
      <c r="E815">
        <v>80.004828000000003</v>
      </c>
      <c r="F815">
        <v>99.751328999999998</v>
      </c>
      <c r="G815">
        <v>79.997693999999996</v>
      </c>
      <c r="H815">
        <v>-19.746502</v>
      </c>
      <c r="I815">
        <v>-100</v>
      </c>
      <c r="J815">
        <v>180</v>
      </c>
      <c r="K815">
        <v>100.64700000000001</v>
      </c>
      <c r="L815">
        <v>1.4999E-2</v>
      </c>
      <c r="M815">
        <f>(F815*CalPhotonTurnigy!$AE$30*CalPhotonTurnigy!$AF$36+CalPhotonTurnigy!$AE$36)/CalPhotonTurnigy!$AE$30</f>
        <v>112.80618136210947</v>
      </c>
    </row>
    <row r="816" spans="1:13" x14ac:dyDescent="0.3">
      <c r="A816">
        <v>109.649733</v>
      </c>
      <c r="B816">
        <v>180</v>
      </c>
      <c r="C816">
        <v>0</v>
      </c>
      <c r="D816">
        <v>2.9660000000000002</v>
      </c>
      <c r="E816">
        <v>79.996089999999995</v>
      </c>
      <c r="F816">
        <v>99.751328999999998</v>
      </c>
      <c r="G816">
        <v>79.997693999999996</v>
      </c>
      <c r="H816">
        <v>-19.755240000000001</v>
      </c>
      <c r="I816">
        <v>-100</v>
      </c>
      <c r="J816">
        <v>180</v>
      </c>
      <c r="K816">
        <v>100.64700000000001</v>
      </c>
      <c r="L816">
        <v>1.5003000000000001E-2</v>
      </c>
      <c r="M816">
        <f>(F816*CalPhotonTurnigy!$AE$30*CalPhotonTurnigy!$AF$36+CalPhotonTurnigy!$AE$36)/CalPhotonTurnigy!$AE$30</f>
        <v>112.80618136210947</v>
      </c>
    </row>
    <row r="817" spans="1:13" x14ac:dyDescent="0.3">
      <c r="A817">
        <v>109.664738</v>
      </c>
      <c r="B817">
        <v>180</v>
      </c>
      <c r="C817">
        <v>0</v>
      </c>
      <c r="D817">
        <v>2.9649999999999999</v>
      </c>
      <c r="E817">
        <v>79.987424000000004</v>
      </c>
      <c r="F817">
        <v>99.751328999999998</v>
      </c>
      <c r="G817">
        <v>79.997693999999996</v>
      </c>
      <c r="H817">
        <v>-19.763905999999999</v>
      </c>
      <c r="I817">
        <v>-100</v>
      </c>
      <c r="J817">
        <v>180</v>
      </c>
      <c r="K817">
        <v>100.64700000000001</v>
      </c>
      <c r="L817">
        <v>1.5004999999999999E-2</v>
      </c>
      <c r="M817">
        <f>(F817*CalPhotonTurnigy!$AE$30*CalPhotonTurnigy!$AF$36+CalPhotonTurnigy!$AE$36)/CalPhotonTurnigy!$AE$30</f>
        <v>112.80618136210947</v>
      </c>
    </row>
    <row r="818" spans="1:13" x14ac:dyDescent="0.3">
      <c r="A818">
        <v>109.679739</v>
      </c>
      <c r="B818">
        <v>180</v>
      </c>
      <c r="C818">
        <v>0</v>
      </c>
      <c r="D818">
        <v>2.964</v>
      </c>
      <c r="E818">
        <v>79.978819999999999</v>
      </c>
      <c r="F818">
        <v>99.751328999999998</v>
      </c>
      <c r="G818">
        <v>79.997693999999996</v>
      </c>
      <c r="H818">
        <v>-19.772508999999999</v>
      </c>
      <c r="I818">
        <v>-100</v>
      </c>
      <c r="J818">
        <v>180</v>
      </c>
      <c r="K818">
        <v>100.64700000000001</v>
      </c>
      <c r="L818">
        <v>1.5001E-2</v>
      </c>
      <c r="M818">
        <f>(F818*CalPhotonTurnigy!$AE$30*CalPhotonTurnigy!$AF$36+CalPhotonTurnigy!$AE$36)/CalPhotonTurnigy!$AE$30</f>
        <v>112.80618136210947</v>
      </c>
    </row>
    <row r="819" spans="1:13" x14ac:dyDescent="0.3">
      <c r="A819">
        <v>109.694738</v>
      </c>
      <c r="B819">
        <v>180</v>
      </c>
      <c r="C819">
        <v>0</v>
      </c>
      <c r="D819">
        <v>2.964</v>
      </c>
      <c r="E819">
        <v>79.971414999999993</v>
      </c>
      <c r="F819">
        <v>99.751328999999998</v>
      </c>
      <c r="G819">
        <v>79.997693999999996</v>
      </c>
      <c r="H819">
        <v>-19.779914999999999</v>
      </c>
      <c r="I819">
        <v>-100</v>
      </c>
      <c r="J819">
        <v>180</v>
      </c>
      <c r="K819">
        <v>100.64700000000001</v>
      </c>
      <c r="L819">
        <v>1.4999E-2</v>
      </c>
      <c r="M819">
        <f>(F819*CalPhotonTurnigy!$AE$30*CalPhotonTurnigy!$AF$36+CalPhotonTurnigy!$AE$36)/CalPhotonTurnigy!$AE$30</f>
        <v>112.80618136210947</v>
      </c>
    </row>
    <row r="820" spans="1:13" x14ac:dyDescent="0.3">
      <c r="A820">
        <v>109.709749</v>
      </c>
      <c r="B820">
        <v>180</v>
      </c>
      <c r="C820">
        <v>0</v>
      </c>
      <c r="D820">
        <v>2.964</v>
      </c>
      <c r="E820">
        <v>79.965041999999997</v>
      </c>
      <c r="F820">
        <v>99.751328999999998</v>
      </c>
      <c r="G820">
        <v>79.997693999999996</v>
      </c>
      <c r="H820">
        <v>-19.786287999999999</v>
      </c>
      <c r="I820">
        <v>-100</v>
      </c>
      <c r="J820">
        <v>180</v>
      </c>
      <c r="K820">
        <v>100.64700000000001</v>
      </c>
      <c r="L820">
        <v>1.5011E-2</v>
      </c>
      <c r="M820">
        <f>(F820*CalPhotonTurnigy!$AE$30*CalPhotonTurnigy!$AF$36+CalPhotonTurnigy!$AE$36)/CalPhotonTurnigy!$AE$30</f>
        <v>112.80618136210947</v>
      </c>
    </row>
    <row r="821" spans="1:13" x14ac:dyDescent="0.3">
      <c r="A821">
        <v>109.724749</v>
      </c>
      <c r="B821">
        <v>180</v>
      </c>
      <c r="C821">
        <v>0</v>
      </c>
      <c r="D821">
        <v>2.9630000000000001</v>
      </c>
      <c r="E821">
        <v>79.958410999999998</v>
      </c>
      <c r="F821">
        <v>99.751328999999998</v>
      </c>
      <c r="G821">
        <v>79.997693999999996</v>
      </c>
      <c r="H821">
        <v>-19.792919000000001</v>
      </c>
      <c r="I821">
        <v>-100</v>
      </c>
      <c r="J821">
        <v>180</v>
      </c>
      <c r="K821">
        <v>100.64700000000001</v>
      </c>
      <c r="L821">
        <v>1.4999999999999999E-2</v>
      </c>
      <c r="M821">
        <f>(F821*CalPhotonTurnigy!$AE$30*CalPhotonTurnigy!$AF$36+CalPhotonTurnigy!$AE$36)/CalPhotonTurnigy!$AE$30</f>
        <v>112.80618136210947</v>
      </c>
    </row>
    <row r="822" spans="1:13" x14ac:dyDescent="0.3">
      <c r="A822">
        <v>109.73975799999999</v>
      </c>
      <c r="B822">
        <v>180</v>
      </c>
      <c r="C822">
        <v>0</v>
      </c>
      <c r="D822">
        <v>2.9620000000000002</v>
      </c>
      <c r="E822">
        <v>79.950411000000003</v>
      </c>
      <c r="F822">
        <v>99.751328999999998</v>
      </c>
      <c r="G822">
        <v>79.997693999999996</v>
      </c>
      <c r="H822">
        <v>-19.800917999999999</v>
      </c>
      <c r="I822">
        <v>-100</v>
      </c>
      <c r="J822">
        <v>180</v>
      </c>
      <c r="K822">
        <v>100.64700000000001</v>
      </c>
      <c r="L822">
        <v>1.5009E-2</v>
      </c>
      <c r="M822">
        <f>(F822*CalPhotonTurnigy!$AE$30*CalPhotonTurnigy!$AF$36+CalPhotonTurnigy!$AE$36)/CalPhotonTurnigy!$AE$30</f>
        <v>112.80618136210947</v>
      </c>
    </row>
    <row r="823" spans="1:13" x14ac:dyDescent="0.3">
      <c r="A823">
        <v>109.75476399999999</v>
      </c>
      <c r="B823">
        <v>180</v>
      </c>
      <c r="C823">
        <v>0</v>
      </c>
      <c r="D823">
        <v>2.9620000000000002</v>
      </c>
      <c r="E823">
        <v>79.944672999999995</v>
      </c>
      <c r="F823">
        <v>99.751328999999998</v>
      </c>
      <c r="G823">
        <v>79.997693999999996</v>
      </c>
      <c r="H823">
        <v>-19.806656</v>
      </c>
      <c r="I823">
        <v>-100</v>
      </c>
      <c r="J823">
        <v>180</v>
      </c>
      <c r="K823">
        <v>100.64700000000001</v>
      </c>
      <c r="L823">
        <v>1.5006E-2</v>
      </c>
      <c r="M823">
        <f>(F823*CalPhotonTurnigy!$AE$30*CalPhotonTurnigy!$AF$36+CalPhotonTurnigy!$AE$36)/CalPhotonTurnigy!$AE$30</f>
        <v>112.80618136210947</v>
      </c>
    </row>
    <row r="824" spans="1:13" x14ac:dyDescent="0.3">
      <c r="A824">
        <v>109.769764</v>
      </c>
      <c r="B824">
        <v>180</v>
      </c>
      <c r="C824">
        <v>0</v>
      </c>
      <c r="D824">
        <v>2.9620000000000002</v>
      </c>
      <c r="E824">
        <v>79.939734999999999</v>
      </c>
      <c r="F824">
        <v>99.751328999999998</v>
      </c>
      <c r="G824">
        <v>79.997693999999996</v>
      </c>
      <c r="H824">
        <v>-19.811595000000001</v>
      </c>
      <c r="I824">
        <v>-100</v>
      </c>
      <c r="J824">
        <v>180</v>
      </c>
      <c r="K824">
        <v>100.64700000000001</v>
      </c>
      <c r="L824">
        <v>1.4999999999999999E-2</v>
      </c>
      <c r="M824">
        <f>(F824*CalPhotonTurnigy!$AE$30*CalPhotonTurnigy!$AF$36+CalPhotonTurnigy!$AE$36)/CalPhotonTurnigy!$AE$30</f>
        <v>112.80618136210947</v>
      </c>
    </row>
    <row r="825" spans="1:13" x14ac:dyDescent="0.3">
      <c r="A825">
        <v>109.78476499999999</v>
      </c>
      <c r="B825">
        <v>180</v>
      </c>
      <c r="C825">
        <v>0</v>
      </c>
      <c r="D825">
        <v>2.9609999999999999</v>
      </c>
      <c r="E825">
        <v>79.933190999999994</v>
      </c>
      <c r="F825">
        <v>99.751328999999998</v>
      </c>
      <c r="G825">
        <v>79.997693999999996</v>
      </c>
      <c r="H825">
        <v>-19.818138000000001</v>
      </c>
      <c r="I825">
        <v>-100</v>
      </c>
      <c r="J825">
        <v>180</v>
      </c>
      <c r="K825">
        <v>100.64700000000001</v>
      </c>
      <c r="L825">
        <v>1.5001E-2</v>
      </c>
      <c r="M825">
        <f>(F825*CalPhotonTurnigy!$AE$30*CalPhotonTurnigy!$AF$36+CalPhotonTurnigy!$AE$36)/CalPhotonTurnigy!$AE$30</f>
        <v>112.80618136210947</v>
      </c>
    </row>
    <row r="826" spans="1:13" x14ac:dyDescent="0.3">
      <c r="A826">
        <v>109.799768</v>
      </c>
      <c r="B826">
        <v>180</v>
      </c>
      <c r="C826">
        <v>0</v>
      </c>
      <c r="D826">
        <v>2.9609999999999999</v>
      </c>
      <c r="E826">
        <v>79.927559000000002</v>
      </c>
      <c r="F826">
        <v>99.751328999999998</v>
      </c>
      <c r="G826">
        <v>79.997693999999996</v>
      </c>
      <c r="H826">
        <v>-19.82377</v>
      </c>
      <c r="I826">
        <v>-100</v>
      </c>
      <c r="J826">
        <v>180</v>
      </c>
      <c r="K826">
        <v>100.64700000000001</v>
      </c>
      <c r="L826">
        <v>1.5003000000000001E-2</v>
      </c>
      <c r="M826">
        <f>(F826*CalPhotonTurnigy!$AE$30*CalPhotonTurnigy!$AF$36+CalPhotonTurnigy!$AE$36)/CalPhotonTurnigy!$AE$30</f>
        <v>112.80618136210947</v>
      </c>
    </row>
    <row r="827" spans="1:13" x14ac:dyDescent="0.3">
      <c r="A827">
        <v>109.814764</v>
      </c>
      <c r="B827">
        <v>180</v>
      </c>
      <c r="C827">
        <v>0</v>
      </c>
      <c r="D827">
        <v>2.9620000000000002</v>
      </c>
      <c r="E827">
        <v>79.923860000000005</v>
      </c>
      <c r="F827">
        <v>99.751328999999998</v>
      </c>
      <c r="G827">
        <v>79.997693999999996</v>
      </c>
      <c r="H827">
        <v>-19.827469000000001</v>
      </c>
      <c r="I827">
        <v>-100</v>
      </c>
      <c r="J827">
        <v>180</v>
      </c>
      <c r="K827">
        <v>100.64700000000001</v>
      </c>
      <c r="L827">
        <v>1.4996000000000001E-2</v>
      </c>
      <c r="M827">
        <f>(F827*CalPhotonTurnigy!$AE$30*CalPhotonTurnigy!$AF$36+CalPhotonTurnigy!$AE$36)/CalPhotonTurnigy!$AE$30</f>
        <v>112.80618136210947</v>
      </c>
    </row>
    <row r="828" spans="1:13" x14ac:dyDescent="0.3">
      <c r="A828">
        <v>109.829775</v>
      </c>
      <c r="B828">
        <v>180</v>
      </c>
      <c r="C828">
        <v>0</v>
      </c>
      <c r="D828">
        <v>2.9580000000000002</v>
      </c>
      <c r="E828">
        <v>79.916087000000005</v>
      </c>
      <c r="F828">
        <v>99.751328999999998</v>
      </c>
      <c r="G828">
        <v>79.997693999999996</v>
      </c>
      <c r="H828">
        <v>-19.835242999999998</v>
      </c>
      <c r="I828">
        <v>-100</v>
      </c>
      <c r="J828">
        <v>180</v>
      </c>
      <c r="K828">
        <v>100.64700000000001</v>
      </c>
      <c r="L828">
        <v>1.5011E-2</v>
      </c>
      <c r="M828">
        <f>(F828*CalPhotonTurnigy!$AE$30*CalPhotonTurnigy!$AF$36+CalPhotonTurnigy!$AE$36)/CalPhotonTurnigy!$AE$30</f>
        <v>112.80618136210947</v>
      </c>
    </row>
    <row r="829" spans="1:13" x14ac:dyDescent="0.3">
      <c r="A829">
        <v>109.84477699999999</v>
      </c>
      <c r="B829">
        <v>180</v>
      </c>
      <c r="C829">
        <v>0</v>
      </c>
      <c r="D829">
        <v>2.96</v>
      </c>
      <c r="E829">
        <v>79.911692000000002</v>
      </c>
      <c r="F829">
        <v>99.751328999999998</v>
      </c>
      <c r="G829">
        <v>79.997693999999996</v>
      </c>
      <c r="H829">
        <v>-19.839638000000001</v>
      </c>
      <c r="I829">
        <v>-100</v>
      </c>
      <c r="J829">
        <v>180</v>
      </c>
      <c r="K829">
        <v>100.64700000000001</v>
      </c>
      <c r="L829">
        <v>1.5002E-2</v>
      </c>
      <c r="M829">
        <f>(F829*CalPhotonTurnigy!$AE$30*CalPhotonTurnigy!$AF$36+CalPhotonTurnigy!$AE$36)/CalPhotonTurnigy!$AE$30</f>
        <v>112.80618136210947</v>
      </c>
    </row>
    <row r="830" spans="1:13" x14ac:dyDescent="0.3">
      <c r="A830">
        <v>109.85978799999999</v>
      </c>
      <c r="B830">
        <v>180</v>
      </c>
      <c r="C830">
        <v>0</v>
      </c>
      <c r="D830">
        <v>2.9580000000000002</v>
      </c>
      <c r="E830">
        <v>79.904465999999999</v>
      </c>
      <c r="F830">
        <v>99.751328999999998</v>
      </c>
      <c r="G830">
        <v>79.997693999999996</v>
      </c>
      <c r="H830">
        <v>-19.846862999999999</v>
      </c>
      <c r="I830">
        <v>-100</v>
      </c>
      <c r="J830">
        <v>180</v>
      </c>
      <c r="K830">
        <v>100.64700000000001</v>
      </c>
      <c r="L830">
        <v>1.5011E-2</v>
      </c>
      <c r="M830">
        <f>(F830*CalPhotonTurnigy!$AE$30*CalPhotonTurnigy!$AF$36+CalPhotonTurnigy!$AE$36)/CalPhotonTurnigy!$AE$30</f>
        <v>112.80618136210947</v>
      </c>
    </row>
    <row r="831" spans="1:13" x14ac:dyDescent="0.3">
      <c r="A831">
        <v>109.87479399999999</v>
      </c>
      <c r="B831">
        <v>180</v>
      </c>
      <c r="C831">
        <v>0</v>
      </c>
      <c r="D831">
        <v>2.9550000000000001</v>
      </c>
      <c r="E831">
        <v>79.894802999999996</v>
      </c>
      <c r="F831">
        <v>99.751328999999998</v>
      </c>
      <c r="G831">
        <v>79.997693999999996</v>
      </c>
      <c r="H831">
        <v>-19.856527</v>
      </c>
      <c r="I831">
        <v>-100</v>
      </c>
      <c r="J831">
        <v>180</v>
      </c>
      <c r="K831">
        <v>100.64700000000001</v>
      </c>
      <c r="L831">
        <v>1.5006E-2</v>
      </c>
      <c r="M831">
        <f>(F831*CalPhotonTurnigy!$AE$30*CalPhotonTurnigy!$AF$36+CalPhotonTurnigy!$AE$36)/CalPhotonTurnigy!$AE$30</f>
        <v>112.80618136210947</v>
      </c>
    </row>
    <row r="832" spans="1:13" x14ac:dyDescent="0.3">
      <c r="A832">
        <v>109.889796</v>
      </c>
      <c r="B832">
        <v>180</v>
      </c>
      <c r="C832">
        <v>0</v>
      </c>
      <c r="D832">
        <v>2.9540000000000002</v>
      </c>
      <c r="E832">
        <v>79.885335999999995</v>
      </c>
      <c r="F832">
        <v>99.751328999999998</v>
      </c>
      <c r="G832">
        <v>79.997693999999996</v>
      </c>
      <c r="H832">
        <v>-19.865993</v>
      </c>
      <c r="I832">
        <v>-100</v>
      </c>
      <c r="J832">
        <v>180</v>
      </c>
      <c r="K832">
        <v>100.64700000000001</v>
      </c>
      <c r="L832">
        <v>1.5002E-2</v>
      </c>
      <c r="M832">
        <f>(F832*CalPhotonTurnigy!$AE$30*CalPhotonTurnigy!$AF$36+CalPhotonTurnigy!$AE$36)/CalPhotonTurnigy!$AE$30</f>
        <v>112.80618136210947</v>
      </c>
    </row>
    <row r="833" spans="1:13" x14ac:dyDescent="0.3">
      <c r="A833">
        <v>109.904797</v>
      </c>
      <c r="B833">
        <v>180</v>
      </c>
      <c r="C833">
        <v>0</v>
      </c>
      <c r="D833">
        <v>2.9569999999999999</v>
      </c>
      <c r="E833">
        <v>79.880634999999998</v>
      </c>
      <c r="F833">
        <v>99.751328999999998</v>
      </c>
      <c r="G833">
        <v>79.997693999999996</v>
      </c>
      <c r="H833">
        <v>-19.870694</v>
      </c>
      <c r="I833">
        <v>-100</v>
      </c>
      <c r="J833">
        <v>180</v>
      </c>
      <c r="K833">
        <v>100.64700000000001</v>
      </c>
      <c r="L833">
        <v>1.5001E-2</v>
      </c>
      <c r="M833">
        <f>(F833*CalPhotonTurnigy!$AE$30*CalPhotonTurnigy!$AF$36+CalPhotonTurnigy!$AE$36)/CalPhotonTurnigy!$AE$30</f>
        <v>112.80618136210947</v>
      </c>
    </row>
    <row r="834" spans="1:13" x14ac:dyDescent="0.3">
      <c r="A834">
        <v>109.91979600000001</v>
      </c>
      <c r="B834">
        <v>180</v>
      </c>
      <c r="C834">
        <v>0</v>
      </c>
      <c r="D834">
        <v>2.9540000000000002</v>
      </c>
      <c r="E834">
        <v>79.873142000000001</v>
      </c>
      <c r="F834">
        <v>99.751328999999998</v>
      </c>
      <c r="G834">
        <v>79.997693999999996</v>
      </c>
      <c r="H834">
        <v>-19.878187</v>
      </c>
      <c r="I834">
        <v>-100</v>
      </c>
      <c r="J834">
        <v>180</v>
      </c>
      <c r="K834">
        <v>100.64700000000001</v>
      </c>
      <c r="L834">
        <v>1.4999E-2</v>
      </c>
      <c r="M834">
        <f>(F834*CalPhotonTurnigy!$AE$30*CalPhotonTurnigy!$AF$36+CalPhotonTurnigy!$AE$36)/CalPhotonTurnigy!$AE$30</f>
        <v>112.80618136210947</v>
      </c>
    </row>
    <row r="835" spans="1:13" x14ac:dyDescent="0.3">
      <c r="A835">
        <v>109.93480599999999</v>
      </c>
      <c r="B835">
        <v>180</v>
      </c>
      <c r="C835">
        <v>0</v>
      </c>
      <c r="D835">
        <v>2.956</v>
      </c>
      <c r="E835">
        <v>79.868992000000006</v>
      </c>
      <c r="F835">
        <v>99.751328999999998</v>
      </c>
      <c r="G835">
        <v>79.997693999999996</v>
      </c>
      <c r="H835">
        <v>-19.882337</v>
      </c>
      <c r="I835">
        <v>-100</v>
      </c>
      <c r="J835">
        <v>180</v>
      </c>
      <c r="K835">
        <v>100.64700000000001</v>
      </c>
      <c r="L835">
        <v>1.5010000000000001E-2</v>
      </c>
      <c r="M835">
        <f>(F835*CalPhotonTurnigy!$AE$30*CalPhotonTurnigy!$AF$36+CalPhotonTurnigy!$AE$36)/CalPhotonTurnigy!$AE$30</f>
        <v>112.80618136210947</v>
      </c>
    </row>
    <row r="836" spans="1:13" x14ac:dyDescent="0.3">
      <c r="A836">
        <v>109.949815</v>
      </c>
      <c r="B836">
        <v>180</v>
      </c>
      <c r="C836">
        <v>0</v>
      </c>
      <c r="D836">
        <v>2.9529999999999998</v>
      </c>
      <c r="E836">
        <v>79.860822999999996</v>
      </c>
      <c r="F836">
        <v>99.751328999999998</v>
      </c>
      <c r="G836">
        <v>79.997693999999996</v>
      </c>
      <c r="H836">
        <v>-19.890506999999999</v>
      </c>
      <c r="I836">
        <v>-100</v>
      </c>
      <c r="J836">
        <v>180</v>
      </c>
      <c r="K836">
        <v>100.64700000000001</v>
      </c>
      <c r="L836">
        <v>1.5009E-2</v>
      </c>
      <c r="M836">
        <f>(F836*CalPhotonTurnigy!$AE$30*CalPhotonTurnigy!$AF$36+CalPhotonTurnigy!$AE$36)/CalPhotonTurnigy!$AE$30</f>
        <v>112.80618136210947</v>
      </c>
    </row>
    <row r="837" spans="1:13" x14ac:dyDescent="0.3">
      <c r="A837">
        <v>109.964823</v>
      </c>
      <c r="B837">
        <v>180</v>
      </c>
      <c r="C837">
        <v>0</v>
      </c>
      <c r="D837">
        <v>2.9529999999999998</v>
      </c>
      <c r="E837">
        <v>79.853791000000001</v>
      </c>
      <c r="F837">
        <v>99.751328999999998</v>
      </c>
      <c r="G837">
        <v>79.997693999999996</v>
      </c>
      <c r="H837">
        <v>-19.897538000000001</v>
      </c>
      <c r="I837">
        <v>-100</v>
      </c>
      <c r="J837">
        <v>180</v>
      </c>
      <c r="K837">
        <v>100.64700000000001</v>
      </c>
      <c r="L837">
        <v>1.5008000000000001E-2</v>
      </c>
      <c r="M837">
        <f>(F837*CalPhotonTurnigy!$AE$30*CalPhotonTurnigy!$AF$36+CalPhotonTurnigy!$AE$36)/CalPhotonTurnigy!$AE$30</f>
        <v>112.80618136210947</v>
      </c>
    </row>
    <row r="838" spans="1:13" x14ac:dyDescent="0.3">
      <c r="A838">
        <v>109.97983499999999</v>
      </c>
      <c r="B838">
        <v>180</v>
      </c>
      <c r="C838">
        <v>0</v>
      </c>
      <c r="D838">
        <v>2.952</v>
      </c>
      <c r="E838">
        <v>79.846590000000006</v>
      </c>
      <c r="F838">
        <v>99.751328999999998</v>
      </c>
      <c r="G838">
        <v>79.997693999999996</v>
      </c>
      <c r="H838">
        <v>-19.90474</v>
      </c>
      <c r="I838">
        <v>-100</v>
      </c>
      <c r="J838">
        <v>180</v>
      </c>
      <c r="K838">
        <v>100.64700000000001</v>
      </c>
      <c r="L838">
        <v>1.5011999999999999E-2</v>
      </c>
      <c r="M838">
        <f>(F838*CalPhotonTurnigy!$AE$30*CalPhotonTurnigy!$AF$36+CalPhotonTurnigy!$AE$36)/CalPhotonTurnigy!$AE$30</f>
        <v>112.80618136210947</v>
      </c>
    </row>
    <row r="839" spans="1:13" x14ac:dyDescent="0.3">
      <c r="A839">
        <v>109.99484200000001</v>
      </c>
      <c r="B839">
        <v>180</v>
      </c>
      <c r="C839">
        <v>0</v>
      </c>
      <c r="D839">
        <v>2.95</v>
      </c>
      <c r="E839">
        <v>79.836939999999998</v>
      </c>
      <c r="F839">
        <v>99.751328999999998</v>
      </c>
      <c r="G839">
        <v>79.997693999999996</v>
      </c>
      <c r="H839">
        <v>-19.914389</v>
      </c>
      <c r="I839">
        <v>-100</v>
      </c>
      <c r="J839">
        <v>180</v>
      </c>
      <c r="K839">
        <v>100.64700000000001</v>
      </c>
      <c r="L839">
        <v>1.5007E-2</v>
      </c>
      <c r="M839">
        <f>(F839*CalPhotonTurnigy!$AE$30*CalPhotonTurnigy!$AF$36+CalPhotonTurnigy!$AE$36)/CalPhotonTurnigy!$AE$30</f>
        <v>112.80618136210947</v>
      </c>
    </row>
    <row r="840" spans="1:13" x14ac:dyDescent="0.3">
      <c r="A840">
        <v>110.009843</v>
      </c>
      <c r="B840">
        <v>180</v>
      </c>
      <c r="C840">
        <v>0</v>
      </c>
      <c r="D840">
        <v>2.9489999999999998</v>
      </c>
      <c r="E840">
        <v>79.827483999999998</v>
      </c>
      <c r="F840">
        <v>99.751328999999998</v>
      </c>
      <c r="G840">
        <v>79.997693999999996</v>
      </c>
      <c r="H840">
        <v>-19.923845</v>
      </c>
      <c r="I840">
        <v>-100</v>
      </c>
      <c r="J840">
        <v>180</v>
      </c>
      <c r="K840">
        <v>100.64700000000001</v>
      </c>
      <c r="L840">
        <v>1.5001E-2</v>
      </c>
      <c r="M840">
        <f>(F840*CalPhotonTurnigy!$AE$30*CalPhotonTurnigy!$AF$36+CalPhotonTurnigy!$AE$36)/CalPhotonTurnigy!$AE$30</f>
        <v>112.80618136210947</v>
      </c>
    </row>
    <row r="841" spans="1:13" x14ac:dyDescent="0.3">
      <c r="A841">
        <v>110.02485299999999</v>
      </c>
      <c r="B841">
        <v>180</v>
      </c>
      <c r="C841">
        <v>0</v>
      </c>
      <c r="D841">
        <v>2.952</v>
      </c>
      <c r="E841">
        <v>79.823948999999999</v>
      </c>
      <c r="F841">
        <v>99.751328999999998</v>
      </c>
      <c r="G841">
        <v>79.997693999999996</v>
      </c>
      <c r="H841">
        <v>-19.927379999999999</v>
      </c>
      <c r="I841">
        <v>-100</v>
      </c>
      <c r="J841">
        <v>180</v>
      </c>
      <c r="K841">
        <v>100.64700000000001</v>
      </c>
      <c r="L841">
        <v>1.5010000000000001E-2</v>
      </c>
      <c r="M841">
        <f>(F841*CalPhotonTurnigy!$AE$30*CalPhotonTurnigy!$AF$36+CalPhotonTurnigy!$AE$36)/CalPhotonTurnigy!$AE$30</f>
        <v>112.80618136210947</v>
      </c>
    </row>
    <row r="842" spans="1:13" x14ac:dyDescent="0.3">
      <c r="A842">
        <v>110.03986</v>
      </c>
      <c r="B842">
        <v>180</v>
      </c>
      <c r="C842">
        <v>0</v>
      </c>
      <c r="D842">
        <v>2.95</v>
      </c>
      <c r="E842">
        <v>79.818605000000005</v>
      </c>
      <c r="F842">
        <v>99.751328999999998</v>
      </c>
      <c r="G842">
        <v>79.997693999999996</v>
      </c>
      <c r="H842">
        <v>-19.932725000000001</v>
      </c>
      <c r="I842">
        <v>-100</v>
      </c>
      <c r="J842">
        <v>180</v>
      </c>
      <c r="K842">
        <v>100.64700000000001</v>
      </c>
      <c r="L842">
        <v>1.5007E-2</v>
      </c>
      <c r="M842">
        <f>(F842*CalPhotonTurnigy!$AE$30*CalPhotonTurnigy!$AF$36+CalPhotonTurnigy!$AE$36)/CalPhotonTurnigy!$AE$30</f>
        <v>112.80618136210947</v>
      </c>
    </row>
    <row r="843" spans="1:13" x14ac:dyDescent="0.3">
      <c r="A843">
        <v>110.054867</v>
      </c>
      <c r="B843">
        <v>180</v>
      </c>
      <c r="C843">
        <v>0</v>
      </c>
      <c r="D843">
        <v>2.95</v>
      </c>
      <c r="E843">
        <v>79.812854000000002</v>
      </c>
      <c r="F843">
        <v>99.751328999999998</v>
      </c>
      <c r="G843">
        <v>79.997693999999996</v>
      </c>
      <c r="H843">
        <v>-19.938475</v>
      </c>
      <c r="I843">
        <v>-100</v>
      </c>
      <c r="J843">
        <v>180</v>
      </c>
      <c r="K843">
        <v>100.64700000000001</v>
      </c>
      <c r="L843">
        <v>1.5007E-2</v>
      </c>
      <c r="M843">
        <f>(F843*CalPhotonTurnigy!$AE$30*CalPhotonTurnigy!$AF$36+CalPhotonTurnigy!$AE$36)/CalPhotonTurnigy!$AE$30</f>
        <v>112.80618136210947</v>
      </c>
    </row>
    <row r="844" spans="1:13" x14ac:dyDescent="0.3">
      <c r="A844">
        <v>110.069873</v>
      </c>
      <c r="B844">
        <v>180</v>
      </c>
      <c r="C844">
        <v>0</v>
      </c>
      <c r="D844">
        <v>2.9489999999999998</v>
      </c>
      <c r="E844">
        <v>79.806753</v>
      </c>
      <c r="F844">
        <v>99.751328999999998</v>
      </c>
      <c r="G844">
        <v>79.997693999999996</v>
      </c>
      <c r="H844">
        <v>-19.944576000000001</v>
      </c>
      <c r="I844">
        <v>-100</v>
      </c>
      <c r="J844">
        <v>180</v>
      </c>
      <c r="K844">
        <v>100.64700000000001</v>
      </c>
      <c r="L844">
        <v>1.5006E-2</v>
      </c>
      <c r="M844">
        <f>(F844*CalPhotonTurnigy!$AE$30*CalPhotonTurnigy!$AF$36+CalPhotonTurnigy!$AE$36)/CalPhotonTurnigy!$AE$30</f>
        <v>112.80618136210947</v>
      </c>
    </row>
    <row r="845" spans="1:13" x14ac:dyDescent="0.3">
      <c r="A845">
        <v>110.084885</v>
      </c>
      <c r="B845">
        <v>180</v>
      </c>
      <c r="C845">
        <v>0</v>
      </c>
      <c r="D845">
        <v>2.948</v>
      </c>
      <c r="E845">
        <v>79.800351000000006</v>
      </c>
      <c r="F845">
        <v>99.751328999999998</v>
      </c>
      <c r="G845">
        <v>79.997693999999996</v>
      </c>
      <c r="H845">
        <v>-19.950977999999999</v>
      </c>
      <c r="I845">
        <v>-100</v>
      </c>
      <c r="J845">
        <v>180</v>
      </c>
      <c r="K845">
        <v>100.64700000000001</v>
      </c>
      <c r="L845">
        <v>1.5011999999999999E-2</v>
      </c>
      <c r="M845">
        <f>(F845*CalPhotonTurnigy!$AE$30*CalPhotonTurnigy!$AF$36+CalPhotonTurnigy!$AE$36)/CalPhotonTurnigy!$AE$30</f>
        <v>112.80618136210947</v>
      </c>
    </row>
    <row r="846" spans="1:13" x14ac:dyDescent="0.3">
      <c r="A846">
        <v>110.099884</v>
      </c>
      <c r="B846">
        <v>180</v>
      </c>
      <c r="C846">
        <v>0</v>
      </c>
      <c r="D846">
        <v>2.948</v>
      </c>
      <c r="E846">
        <v>79.794841000000005</v>
      </c>
      <c r="F846">
        <v>99.751328999999998</v>
      </c>
      <c r="G846">
        <v>79.997693999999996</v>
      </c>
      <c r="H846">
        <v>-19.956489000000001</v>
      </c>
      <c r="I846">
        <v>-100</v>
      </c>
      <c r="J846">
        <v>180</v>
      </c>
      <c r="K846">
        <v>100.64700000000001</v>
      </c>
      <c r="L846">
        <v>1.4999E-2</v>
      </c>
      <c r="M846">
        <f>(F846*CalPhotonTurnigy!$AE$30*CalPhotonTurnigy!$AF$36+CalPhotonTurnigy!$AE$36)/CalPhotonTurnigy!$AE$30</f>
        <v>112.80618136210947</v>
      </c>
    </row>
    <row r="847" spans="1:13" x14ac:dyDescent="0.3">
      <c r="A847">
        <v>110.114892</v>
      </c>
      <c r="B847">
        <v>180</v>
      </c>
      <c r="C847">
        <v>0</v>
      </c>
      <c r="D847">
        <v>2.9460000000000002</v>
      </c>
      <c r="E847">
        <v>79.787794000000005</v>
      </c>
      <c r="F847">
        <v>99.751328999999998</v>
      </c>
      <c r="G847">
        <v>79.997693999999996</v>
      </c>
      <c r="H847">
        <v>-19.963535</v>
      </c>
      <c r="I847">
        <v>-100</v>
      </c>
      <c r="J847">
        <v>180</v>
      </c>
      <c r="K847">
        <v>100.64700000000001</v>
      </c>
      <c r="L847">
        <v>1.5008000000000001E-2</v>
      </c>
      <c r="M847">
        <f>(F847*CalPhotonTurnigy!$AE$30*CalPhotonTurnigy!$AF$36+CalPhotonTurnigy!$AE$36)/CalPhotonTurnigy!$AE$30</f>
        <v>112.80618136210947</v>
      </c>
    </row>
    <row r="848" spans="1:13" x14ac:dyDescent="0.3">
      <c r="A848">
        <v>110.129903</v>
      </c>
      <c r="B848">
        <v>180</v>
      </c>
      <c r="C848">
        <v>0</v>
      </c>
      <c r="D848">
        <v>2.948</v>
      </c>
      <c r="E848">
        <v>79.784034000000005</v>
      </c>
      <c r="F848">
        <v>99.751328999999998</v>
      </c>
      <c r="G848">
        <v>79.997693999999996</v>
      </c>
      <c r="H848">
        <v>-19.967295</v>
      </c>
      <c r="I848">
        <v>-100</v>
      </c>
      <c r="J848">
        <v>180</v>
      </c>
      <c r="K848">
        <v>100.64700000000001</v>
      </c>
      <c r="L848">
        <v>1.5011E-2</v>
      </c>
      <c r="M848">
        <f>(F848*CalPhotonTurnigy!$AE$30*CalPhotonTurnigy!$AF$36+CalPhotonTurnigy!$AE$36)/CalPhotonTurnigy!$AE$30</f>
        <v>112.80618136210947</v>
      </c>
    </row>
    <row r="849" spans="1:13" x14ac:dyDescent="0.3">
      <c r="A849">
        <v>110.144904</v>
      </c>
      <c r="B849">
        <v>180</v>
      </c>
      <c r="C849">
        <v>0</v>
      </c>
      <c r="D849">
        <v>2.9470000000000001</v>
      </c>
      <c r="E849">
        <v>79.779646</v>
      </c>
      <c r="F849">
        <v>99.751328999999998</v>
      </c>
      <c r="G849">
        <v>79.997693999999996</v>
      </c>
      <c r="H849">
        <v>-19.971682999999999</v>
      </c>
      <c r="I849">
        <v>-100</v>
      </c>
      <c r="J849">
        <v>180</v>
      </c>
      <c r="K849">
        <v>100.64700000000001</v>
      </c>
      <c r="L849">
        <v>1.5001E-2</v>
      </c>
      <c r="M849">
        <f>(F849*CalPhotonTurnigy!$AE$30*CalPhotonTurnigy!$AF$36+CalPhotonTurnigy!$AE$36)/CalPhotonTurnigy!$AE$30</f>
        <v>112.80618136210947</v>
      </c>
    </row>
    <row r="850" spans="1:13" x14ac:dyDescent="0.3">
      <c r="A850">
        <v>110.159902</v>
      </c>
      <c r="B850">
        <v>180</v>
      </c>
      <c r="C850">
        <v>0</v>
      </c>
      <c r="D850">
        <v>2.9470000000000001</v>
      </c>
      <c r="E850">
        <v>79.775869999999998</v>
      </c>
      <c r="F850">
        <v>99.751328999999998</v>
      </c>
      <c r="G850">
        <v>79.997693999999996</v>
      </c>
      <c r="H850">
        <v>-19.975459000000001</v>
      </c>
      <c r="I850">
        <v>-100</v>
      </c>
      <c r="J850">
        <v>180</v>
      </c>
      <c r="K850">
        <v>100.64700000000001</v>
      </c>
      <c r="L850">
        <v>1.4997999999999999E-2</v>
      </c>
      <c r="M850">
        <f>(F850*CalPhotonTurnigy!$AE$30*CalPhotonTurnigy!$AF$36+CalPhotonTurnigy!$AE$36)/CalPhotonTurnigy!$AE$30</f>
        <v>112.80618136210947</v>
      </c>
    </row>
    <row r="851" spans="1:13" x14ac:dyDescent="0.3">
      <c r="A851">
        <v>110.17490599999999</v>
      </c>
      <c r="B851">
        <v>180</v>
      </c>
      <c r="C851">
        <v>0</v>
      </c>
      <c r="D851">
        <v>2.9460000000000002</v>
      </c>
      <c r="E851">
        <v>79.771467000000001</v>
      </c>
      <c r="F851">
        <v>99.751328999999998</v>
      </c>
      <c r="G851">
        <v>79.997693999999996</v>
      </c>
      <c r="H851">
        <v>-19.979862000000001</v>
      </c>
      <c r="I851">
        <v>-100</v>
      </c>
      <c r="J851">
        <v>180</v>
      </c>
      <c r="K851">
        <v>100.64700000000001</v>
      </c>
      <c r="L851">
        <v>1.5004E-2</v>
      </c>
      <c r="M851">
        <f>(F851*CalPhotonTurnigy!$AE$30*CalPhotonTurnigy!$AF$36+CalPhotonTurnigy!$AE$36)/CalPhotonTurnigy!$AE$30</f>
        <v>112.80618136210947</v>
      </c>
    </row>
    <row r="852" spans="1:13" x14ac:dyDescent="0.3">
      <c r="A852">
        <v>110.189913</v>
      </c>
      <c r="B852">
        <v>180</v>
      </c>
      <c r="C852">
        <v>0</v>
      </c>
      <c r="D852">
        <v>2.9460000000000002</v>
      </c>
      <c r="E852">
        <v>79.767678000000004</v>
      </c>
      <c r="F852">
        <v>99.751328999999998</v>
      </c>
      <c r="G852">
        <v>79.997693999999996</v>
      </c>
      <c r="H852">
        <v>-19.983650999999998</v>
      </c>
      <c r="I852">
        <v>-100</v>
      </c>
      <c r="J852">
        <v>180</v>
      </c>
      <c r="K852">
        <v>100.64700000000001</v>
      </c>
      <c r="L852">
        <v>1.5007E-2</v>
      </c>
      <c r="M852">
        <f>(F852*CalPhotonTurnigy!$AE$30*CalPhotonTurnigy!$AF$36+CalPhotonTurnigy!$AE$36)/CalPhotonTurnigy!$AE$30</f>
        <v>112.80618136210947</v>
      </c>
    </row>
    <row r="853" spans="1:13" x14ac:dyDescent="0.3">
      <c r="A853">
        <v>110.204916</v>
      </c>
      <c r="B853">
        <v>180</v>
      </c>
      <c r="C853">
        <v>0</v>
      </c>
      <c r="D853">
        <v>2.9460000000000002</v>
      </c>
      <c r="E853">
        <v>79.764418000000006</v>
      </c>
      <c r="F853">
        <v>99.751328999999998</v>
      </c>
      <c r="G853">
        <v>79.997693999999996</v>
      </c>
      <c r="H853">
        <v>-19.986910999999999</v>
      </c>
      <c r="I853">
        <v>-100</v>
      </c>
      <c r="J853">
        <v>180</v>
      </c>
      <c r="K853">
        <v>100.64700000000001</v>
      </c>
      <c r="L853">
        <v>1.5003000000000001E-2</v>
      </c>
      <c r="M853">
        <f>(F853*CalPhotonTurnigy!$AE$30*CalPhotonTurnigy!$AF$36+CalPhotonTurnigy!$AE$36)/CalPhotonTurnigy!$AE$30</f>
        <v>112.80618136210947</v>
      </c>
    </row>
    <row r="854" spans="1:13" x14ac:dyDescent="0.3">
      <c r="A854">
        <v>110.219919</v>
      </c>
      <c r="B854">
        <v>180</v>
      </c>
      <c r="C854">
        <v>0</v>
      </c>
      <c r="D854">
        <v>2.9470000000000001</v>
      </c>
      <c r="E854">
        <v>79.762765000000002</v>
      </c>
      <c r="F854">
        <v>99.751328999999998</v>
      </c>
      <c r="G854">
        <v>79.997693999999996</v>
      </c>
      <c r="H854">
        <v>-19.988564</v>
      </c>
      <c r="I854">
        <v>-100</v>
      </c>
      <c r="J854">
        <v>180</v>
      </c>
      <c r="K854">
        <v>100.64700000000001</v>
      </c>
      <c r="L854">
        <v>1.5003000000000001E-2</v>
      </c>
      <c r="M854">
        <f>(F854*CalPhotonTurnigy!$AE$30*CalPhotonTurnigy!$AF$36+CalPhotonTurnigy!$AE$36)/CalPhotonTurnigy!$AE$30</f>
        <v>112.80618136210947</v>
      </c>
    </row>
    <row r="855" spans="1:13" x14ac:dyDescent="0.3">
      <c r="A855">
        <v>110.23493000000001</v>
      </c>
      <c r="B855">
        <v>180</v>
      </c>
      <c r="C855">
        <v>0</v>
      </c>
      <c r="D855">
        <v>2.944</v>
      </c>
      <c r="E855">
        <v>79.756729000000007</v>
      </c>
      <c r="F855">
        <v>99.751328999999998</v>
      </c>
      <c r="G855">
        <v>79.997693999999996</v>
      </c>
      <c r="H855">
        <v>-19.994599999999998</v>
      </c>
      <c r="I855">
        <v>-100</v>
      </c>
      <c r="J855">
        <v>180</v>
      </c>
      <c r="K855">
        <v>100.64700000000001</v>
      </c>
      <c r="L855">
        <v>1.5011E-2</v>
      </c>
      <c r="M855">
        <f>(F855*CalPhotonTurnigy!$AE$30*CalPhotonTurnigy!$AF$36+CalPhotonTurnigy!$AE$36)/CalPhotonTurnigy!$AE$30</f>
        <v>112.80618136210947</v>
      </c>
    </row>
    <row r="856" spans="1:13" x14ac:dyDescent="0.3">
      <c r="A856">
        <v>110.24993000000001</v>
      </c>
      <c r="B856">
        <v>180</v>
      </c>
      <c r="C856">
        <v>0</v>
      </c>
      <c r="D856">
        <v>2.944</v>
      </c>
      <c r="E856">
        <v>79.751535000000004</v>
      </c>
      <c r="F856">
        <v>99.751328999999998</v>
      </c>
      <c r="G856">
        <v>79.997693999999996</v>
      </c>
      <c r="H856">
        <v>-19.999794999999999</v>
      </c>
      <c r="I856">
        <v>-100</v>
      </c>
      <c r="J856">
        <v>180</v>
      </c>
      <c r="K856">
        <v>100.64700000000001</v>
      </c>
      <c r="L856">
        <v>1.4999999999999999E-2</v>
      </c>
      <c r="M856">
        <f>(F856*CalPhotonTurnigy!$AE$30*CalPhotonTurnigy!$AF$36+CalPhotonTurnigy!$AE$36)/CalPhotonTurnigy!$AE$30</f>
        <v>112.80618136210947</v>
      </c>
    </row>
    <row r="857" spans="1:13" x14ac:dyDescent="0.3">
      <c r="A857">
        <v>110.264928</v>
      </c>
      <c r="B857">
        <v>180</v>
      </c>
      <c r="C857">
        <v>0</v>
      </c>
      <c r="D857">
        <v>2.9390000000000001</v>
      </c>
      <c r="E857">
        <v>79.740139999999997</v>
      </c>
      <c r="F857">
        <v>99.751328999999998</v>
      </c>
      <c r="G857">
        <v>79.997693999999996</v>
      </c>
      <c r="H857">
        <v>-20.011189000000002</v>
      </c>
      <c r="I857">
        <v>-100</v>
      </c>
      <c r="J857">
        <v>180</v>
      </c>
      <c r="K857">
        <v>100.64700000000001</v>
      </c>
      <c r="L857">
        <v>1.4997999999999999E-2</v>
      </c>
      <c r="M857">
        <f>(F857*CalPhotonTurnigy!$AE$30*CalPhotonTurnigy!$AF$36+CalPhotonTurnigy!$AE$36)/CalPhotonTurnigy!$AE$30</f>
        <v>112.80618136210947</v>
      </c>
    </row>
    <row r="858" spans="1:13" x14ac:dyDescent="0.3">
      <c r="A858">
        <v>110.279928</v>
      </c>
      <c r="B858">
        <v>180</v>
      </c>
      <c r="C858">
        <v>0</v>
      </c>
      <c r="D858">
        <v>2.9409999999999998</v>
      </c>
      <c r="E858">
        <v>79.733795000000001</v>
      </c>
      <c r="F858">
        <v>99.751328999999998</v>
      </c>
      <c r="G858">
        <v>79.997693999999996</v>
      </c>
      <c r="H858">
        <v>-20.017534000000001</v>
      </c>
      <c r="I858">
        <v>-100</v>
      </c>
      <c r="J858">
        <v>180</v>
      </c>
      <c r="K858">
        <v>100.64700000000001</v>
      </c>
      <c r="L858">
        <v>1.4999999999999999E-2</v>
      </c>
      <c r="M858">
        <f>(F858*CalPhotonTurnigy!$AE$30*CalPhotonTurnigy!$AF$36+CalPhotonTurnigy!$AE$36)/CalPhotonTurnigy!$AE$30</f>
        <v>112.80618136210947</v>
      </c>
    </row>
    <row r="859" spans="1:13" x14ac:dyDescent="0.3">
      <c r="A859">
        <v>110.29492999999999</v>
      </c>
      <c r="B859">
        <v>180</v>
      </c>
      <c r="C859">
        <v>0</v>
      </c>
      <c r="D859">
        <v>2.9369999999999998</v>
      </c>
      <c r="E859">
        <v>79.722560999999999</v>
      </c>
      <c r="F859">
        <v>99.751328999999998</v>
      </c>
      <c r="G859">
        <v>79.997693999999996</v>
      </c>
      <c r="H859">
        <v>-20.028769</v>
      </c>
      <c r="I859">
        <v>-100</v>
      </c>
      <c r="J859">
        <v>180</v>
      </c>
      <c r="K859">
        <v>100.64700000000001</v>
      </c>
      <c r="L859">
        <v>1.5002E-2</v>
      </c>
      <c r="M859">
        <f>(F859*CalPhotonTurnigy!$AE$30*CalPhotonTurnigy!$AF$36+CalPhotonTurnigy!$AE$36)/CalPhotonTurnigy!$AE$30</f>
        <v>112.80618136210947</v>
      </c>
    </row>
    <row r="860" spans="1:13" x14ac:dyDescent="0.3">
      <c r="A860">
        <v>110.309929</v>
      </c>
      <c r="B860">
        <v>180</v>
      </c>
      <c r="C860">
        <v>0</v>
      </c>
      <c r="D860">
        <v>2.9369999999999998</v>
      </c>
      <c r="E860">
        <v>79.711735000000004</v>
      </c>
      <c r="F860">
        <v>99.751328999999998</v>
      </c>
      <c r="G860">
        <v>79.997693999999996</v>
      </c>
      <c r="H860">
        <v>-20.039594000000001</v>
      </c>
      <c r="I860">
        <v>-100</v>
      </c>
      <c r="J860">
        <v>180</v>
      </c>
      <c r="K860">
        <v>100.64700000000001</v>
      </c>
      <c r="L860">
        <v>1.4999E-2</v>
      </c>
      <c r="M860">
        <f>(F860*CalPhotonTurnigy!$AE$30*CalPhotonTurnigy!$AF$36+CalPhotonTurnigy!$AE$36)/CalPhotonTurnigy!$AE$30</f>
        <v>112.80618136210947</v>
      </c>
    </row>
    <row r="861" spans="1:13" x14ac:dyDescent="0.3">
      <c r="A861">
        <v>110.324929</v>
      </c>
      <c r="B861">
        <v>180</v>
      </c>
      <c r="C861">
        <v>0</v>
      </c>
      <c r="D861">
        <v>2.9359999999999999</v>
      </c>
      <c r="E861">
        <v>79.701262</v>
      </c>
      <c r="F861">
        <v>99.751328999999998</v>
      </c>
      <c r="G861">
        <v>79.997693999999996</v>
      </c>
      <c r="H861">
        <v>-20.050066999999999</v>
      </c>
      <c r="I861">
        <v>-100</v>
      </c>
      <c r="J861">
        <v>180</v>
      </c>
      <c r="K861">
        <v>100.64700000000001</v>
      </c>
      <c r="L861">
        <v>1.4999999999999999E-2</v>
      </c>
      <c r="M861">
        <f>(F861*CalPhotonTurnigy!$AE$30*CalPhotonTurnigy!$AF$36+CalPhotonTurnigy!$AE$36)/CalPhotonTurnigy!$AE$30</f>
        <v>112.80618136210947</v>
      </c>
    </row>
    <row r="862" spans="1:13" x14ac:dyDescent="0.3">
      <c r="A862">
        <v>110.33992499999999</v>
      </c>
      <c r="B862">
        <v>180</v>
      </c>
      <c r="C862">
        <v>0</v>
      </c>
      <c r="D862">
        <v>2.931</v>
      </c>
      <c r="E862">
        <v>79.685310000000001</v>
      </c>
      <c r="F862">
        <v>99.751328999999998</v>
      </c>
      <c r="G862">
        <v>79.997693999999996</v>
      </c>
      <c r="H862">
        <v>-20.066019000000001</v>
      </c>
      <c r="I862">
        <v>-100</v>
      </c>
      <c r="J862">
        <v>180</v>
      </c>
      <c r="K862">
        <v>100.64700000000001</v>
      </c>
      <c r="L862">
        <v>1.4996000000000001E-2</v>
      </c>
      <c r="M862">
        <f>(F862*CalPhotonTurnigy!$AE$30*CalPhotonTurnigy!$AF$36+CalPhotonTurnigy!$AE$36)/CalPhotonTurnigy!$AE$30</f>
        <v>112.80618136210947</v>
      </c>
    </row>
    <row r="863" spans="1:13" x14ac:dyDescent="0.3">
      <c r="A863">
        <v>110.354921</v>
      </c>
      <c r="B863">
        <v>180</v>
      </c>
      <c r="C863">
        <v>0</v>
      </c>
      <c r="D863">
        <v>2.9319999999999999</v>
      </c>
      <c r="E863">
        <v>79.672734000000005</v>
      </c>
      <c r="F863">
        <v>99.751328999999998</v>
      </c>
      <c r="G863">
        <v>79.997693999999996</v>
      </c>
      <c r="H863">
        <v>-20.078595</v>
      </c>
      <c r="I863">
        <v>-100</v>
      </c>
      <c r="J863">
        <v>180</v>
      </c>
      <c r="K863">
        <v>100.64700000000001</v>
      </c>
      <c r="L863">
        <v>1.4996000000000001E-2</v>
      </c>
      <c r="M863">
        <f>(F863*CalPhotonTurnigy!$AE$30*CalPhotonTurnigy!$AF$36+CalPhotonTurnigy!$AE$36)/CalPhotonTurnigy!$AE$30</f>
        <v>112.80618136210947</v>
      </c>
    </row>
    <row r="864" spans="1:13" x14ac:dyDescent="0.3">
      <c r="A864">
        <v>110.369918</v>
      </c>
      <c r="B864">
        <v>180</v>
      </c>
      <c r="C864">
        <v>0</v>
      </c>
      <c r="D864">
        <v>2.9279999999999999</v>
      </c>
      <c r="E864">
        <v>79.656121999999996</v>
      </c>
      <c r="F864">
        <v>99.751328999999998</v>
      </c>
      <c r="G864">
        <v>79.997693999999996</v>
      </c>
      <c r="H864">
        <v>-20.095206999999998</v>
      </c>
      <c r="I864">
        <v>-100</v>
      </c>
      <c r="J864">
        <v>180</v>
      </c>
      <c r="K864">
        <v>100.64700000000001</v>
      </c>
      <c r="L864">
        <v>1.4997E-2</v>
      </c>
      <c r="M864">
        <f>(F864*CalPhotonTurnigy!$AE$30*CalPhotonTurnigy!$AF$36+CalPhotonTurnigy!$AE$36)/CalPhotonTurnigy!$AE$30</f>
        <v>112.80618136210947</v>
      </c>
    </row>
    <row r="865" spans="1:13" x14ac:dyDescent="0.3">
      <c r="A865">
        <v>110.38493</v>
      </c>
      <c r="B865">
        <v>180</v>
      </c>
      <c r="C865">
        <v>0</v>
      </c>
      <c r="D865">
        <v>2.93</v>
      </c>
      <c r="E865">
        <v>79.645295000000004</v>
      </c>
      <c r="F865">
        <v>99.751328999999998</v>
      </c>
      <c r="G865">
        <v>79.997693999999996</v>
      </c>
      <c r="H865">
        <v>-20.106034999999999</v>
      </c>
      <c r="I865">
        <v>-100</v>
      </c>
      <c r="J865">
        <v>180</v>
      </c>
      <c r="K865">
        <v>100.64700000000001</v>
      </c>
      <c r="L865">
        <v>1.5011999999999999E-2</v>
      </c>
      <c r="M865">
        <f>(F865*CalPhotonTurnigy!$AE$30*CalPhotonTurnigy!$AF$36+CalPhotonTurnigy!$AE$36)/CalPhotonTurnigy!$AE$30</f>
        <v>112.80618136210947</v>
      </c>
    </row>
    <row r="866" spans="1:13" x14ac:dyDescent="0.3">
      <c r="A866">
        <v>110.399939</v>
      </c>
      <c r="B866">
        <v>180</v>
      </c>
      <c r="C866">
        <v>0</v>
      </c>
      <c r="D866">
        <v>2.9319999999999999</v>
      </c>
      <c r="E866">
        <v>79.638290999999995</v>
      </c>
      <c r="F866">
        <v>99.751328999999998</v>
      </c>
      <c r="G866">
        <v>79.997693999999996</v>
      </c>
      <c r="H866">
        <v>-20.113038</v>
      </c>
      <c r="I866">
        <v>-100</v>
      </c>
      <c r="J866">
        <v>180</v>
      </c>
      <c r="K866">
        <v>100.64700000000001</v>
      </c>
      <c r="L866">
        <v>1.5009E-2</v>
      </c>
      <c r="M866">
        <f>(F866*CalPhotonTurnigy!$AE$30*CalPhotonTurnigy!$AF$36+CalPhotonTurnigy!$AE$36)/CalPhotonTurnigy!$AE$30</f>
        <v>112.80618136210947</v>
      </c>
    </row>
    <row r="867" spans="1:13" x14ac:dyDescent="0.3">
      <c r="A867">
        <v>110.41494</v>
      </c>
      <c r="B867">
        <v>180</v>
      </c>
      <c r="C867">
        <v>0</v>
      </c>
      <c r="D867">
        <v>2.9289999999999998</v>
      </c>
      <c r="E867">
        <v>79.628788</v>
      </c>
      <c r="F867">
        <v>99.751328999999998</v>
      </c>
      <c r="G867">
        <v>79.997693999999996</v>
      </c>
      <c r="H867">
        <v>-20.122540999999998</v>
      </c>
      <c r="I867">
        <v>-100</v>
      </c>
      <c r="J867">
        <v>180</v>
      </c>
      <c r="K867">
        <v>100.64700000000001</v>
      </c>
      <c r="L867">
        <v>1.5001E-2</v>
      </c>
      <c r="M867">
        <f>(F867*CalPhotonTurnigy!$AE$30*CalPhotonTurnigy!$AF$36+CalPhotonTurnigy!$AE$36)/CalPhotonTurnigy!$AE$30</f>
        <v>112.80618136210947</v>
      </c>
    </row>
    <row r="868" spans="1:13" x14ac:dyDescent="0.3">
      <c r="A868">
        <v>110.429952</v>
      </c>
      <c r="B868">
        <v>180</v>
      </c>
      <c r="C868">
        <v>0</v>
      </c>
      <c r="D868">
        <v>2.9289999999999998</v>
      </c>
      <c r="E868">
        <v>79.619450000000001</v>
      </c>
      <c r="F868">
        <v>99.751328999999998</v>
      </c>
      <c r="G868">
        <v>79.997693999999996</v>
      </c>
      <c r="H868">
        <v>-20.131879000000001</v>
      </c>
      <c r="I868">
        <v>-100</v>
      </c>
      <c r="J868">
        <v>180</v>
      </c>
      <c r="K868">
        <v>100.64700000000001</v>
      </c>
      <c r="L868">
        <v>1.5011999999999999E-2</v>
      </c>
      <c r="M868">
        <f>(F868*CalPhotonTurnigy!$AE$30*CalPhotonTurnigy!$AF$36+CalPhotonTurnigy!$AE$36)/CalPhotonTurnigy!$AE$30</f>
        <v>112.80618136210947</v>
      </c>
    </row>
    <row r="869" spans="1:13" x14ac:dyDescent="0.3">
      <c r="A869">
        <v>110.44495000000001</v>
      </c>
      <c r="B869">
        <v>180</v>
      </c>
      <c r="C869">
        <v>0</v>
      </c>
      <c r="D869">
        <v>2.9289999999999998</v>
      </c>
      <c r="E869">
        <v>79.611412999999999</v>
      </c>
      <c r="F869">
        <v>99.751328999999998</v>
      </c>
      <c r="G869">
        <v>79.997693999999996</v>
      </c>
      <c r="H869">
        <v>-20.139917000000001</v>
      </c>
      <c r="I869">
        <v>-100</v>
      </c>
      <c r="J869">
        <v>180</v>
      </c>
      <c r="K869">
        <v>100.64700000000001</v>
      </c>
      <c r="L869">
        <v>1.4997999999999999E-2</v>
      </c>
      <c r="M869">
        <f>(F869*CalPhotonTurnigy!$AE$30*CalPhotonTurnigy!$AF$36+CalPhotonTurnigy!$AE$36)/CalPhotonTurnigy!$AE$30</f>
        <v>112.80618136210947</v>
      </c>
    </row>
    <row r="870" spans="1:13" x14ac:dyDescent="0.3">
      <c r="A870">
        <v>110.459947</v>
      </c>
      <c r="B870">
        <v>180</v>
      </c>
      <c r="C870">
        <v>0</v>
      </c>
      <c r="D870">
        <v>2.927</v>
      </c>
      <c r="E870">
        <v>79.602176</v>
      </c>
      <c r="F870">
        <v>99.751328999999998</v>
      </c>
      <c r="G870">
        <v>79.997693999999996</v>
      </c>
      <c r="H870">
        <v>-20.149152999999998</v>
      </c>
      <c r="I870">
        <v>-100</v>
      </c>
      <c r="J870">
        <v>180</v>
      </c>
      <c r="K870">
        <v>100.64700000000001</v>
      </c>
      <c r="L870">
        <v>1.4997E-2</v>
      </c>
      <c r="M870">
        <f>(F870*CalPhotonTurnigy!$AE$30*CalPhotonTurnigy!$AF$36+CalPhotonTurnigy!$AE$36)/CalPhotonTurnigy!$AE$30</f>
        <v>112.80618136210947</v>
      </c>
    </row>
    <row r="871" spans="1:13" x14ac:dyDescent="0.3">
      <c r="A871">
        <v>110.47495000000001</v>
      </c>
      <c r="B871">
        <v>180</v>
      </c>
      <c r="C871">
        <v>0</v>
      </c>
      <c r="D871">
        <v>2.927</v>
      </c>
      <c r="E871">
        <v>79.594227000000004</v>
      </c>
      <c r="F871">
        <v>99.751328999999998</v>
      </c>
      <c r="G871">
        <v>79.997693999999996</v>
      </c>
      <c r="H871">
        <v>-20.157102999999999</v>
      </c>
      <c r="I871">
        <v>-100</v>
      </c>
      <c r="J871">
        <v>180</v>
      </c>
      <c r="K871">
        <v>100.64700000000001</v>
      </c>
      <c r="L871">
        <v>1.5003000000000001E-2</v>
      </c>
      <c r="M871">
        <f>(F871*CalPhotonTurnigy!$AE$30*CalPhotonTurnigy!$AF$36+CalPhotonTurnigy!$AE$36)/CalPhotonTurnigy!$AE$30</f>
        <v>112.80618136210947</v>
      </c>
    </row>
    <row r="872" spans="1:13" x14ac:dyDescent="0.3">
      <c r="A872">
        <v>110.489951</v>
      </c>
      <c r="B872">
        <v>180</v>
      </c>
      <c r="C872">
        <v>0</v>
      </c>
      <c r="D872">
        <v>2.9239999999999999</v>
      </c>
      <c r="E872">
        <v>79.582744000000005</v>
      </c>
      <c r="F872">
        <v>99.751328999999998</v>
      </c>
      <c r="G872">
        <v>79.997693999999996</v>
      </c>
      <c r="H872">
        <v>-20.168586000000001</v>
      </c>
      <c r="I872">
        <v>-100</v>
      </c>
      <c r="J872">
        <v>180</v>
      </c>
      <c r="K872">
        <v>100.64700000000001</v>
      </c>
      <c r="L872">
        <v>1.5001E-2</v>
      </c>
      <c r="M872">
        <f>(F872*CalPhotonTurnigy!$AE$30*CalPhotonTurnigy!$AF$36+CalPhotonTurnigy!$AE$36)/CalPhotonTurnigy!$AE$30</f>
        <v>112.80618136210947</v>
      </c>
    </row>
    <row r="873" spans="1:13" x14ac:dyDescent="0.3">
      <c r="A873">
        <v>110.504953</v>
      </c>
      <c r="B873">
        <v>180</v>
      </c>
      <c r="C873">
        <v>0</v>
      </c>
      <c r="D873">
        <v>2.9209999999999998</v>
      </c>
      <c r="E873">
        <v>79.569378</v>
      </c>
      <c r="F873">
        <v>99.751328999999998</v>
      </c>
      <c r="G873">
        <v>79.997693999999996</v>
      </c>
      <c r="H873">
        <v>-20.181951000000002</v>
      </c>
      <c r="I873">
        <v>-100</v>
      </c>
      <c r="J873">
        <v>180</v>
      </c>
      <c r="K873">
        <v>100.64700000000001</v>
      </c>
      <c r="L873">
        <v>1.5002E-2</v>
      </c>
      <c r="M873">
        <f>(F873*CalPhotonTurnigy!$AE$30*CalPhotonTurnigy!$AF$36+CalPhotonTurnigy!$AE$36)/CalPhotonTurnigy!$AE$30</f>
        <v>112.80618136210947</v>
      </c>
    </row>
    <row r="874" spans="1:13" x14ac:dyDescent="0.3">
      <c r="A874">
        <v>110.519961</v>
      </c>
      <c r="B874">
        <v>180</v>
      </c>
      <c r="C874">
        <v>0</v>
      </c>
      <c r="D874">
        <v>2.9209999999999998</v>
      </c>
      <c r="E874">
        <v>79.556711000000007</v>
      </c>
      <c r="F874">
        <v>99.751328999999998</v>
      </c>
      <c r="G874">
        <v>79.997693999999996</v>
      </c>
      <c r="H874">
        <v>-20.194617999999998</v>
      </c>
      <c r="I874">
        <v>-100</v>
      </c>
      <c r="J874">
        <v>180</v>
      </c>
      <c r="K874">
        <v>100.64700000000001</v>
      </c>
      <c r="L874">
        <v>1.5008000000000001E-2</v>
      </c>
      <c r="M874">
        <f>(F874*CalPhotonTurnigy!$AE$30*CalPhotonTurnigy!$AF$36+CalPhotonTurnigy!$AE$36)/CalPhotonTurnigy!$AE$30</f>
        <v>112.80618136210947</v>
      </c>
    </row>
    <row r="875" spans="1:13" x14ac:dyDescent="0.3">
      <c r="A875">
        <v>110.534958</v>
      </c>
      <c r="B875">
        <v>180</v>
      </c>
      <c r="C875">
        <v>0</v>
      </c>
      <c r="D875">
        <v>2.9169999999999998</v>
      </c>
      <c r="E875">
        <v>79.539998999999995</v>
      </c>
      <c r="F875">
        <v>99.751328999999998</v>
      </c>
      <c r="G875">
        <v>79.997693999999996</v>
      </c>
      <c r="H875">
        <v>-20.211331000000001</v>
      </c>
      <c r="I875">
        <v>-100</v>
      </c>
      <c r="J875">
        <v>180</v>
      </c>
      <c r="K875">
        <v>100.64700000000001</v>
      </c>
      <c r="L875">
        <v>1.4997E-2</v>
      </c>
      <c r="M875">
        <f>(F875*CalPhotonTurnigy!$AE$30*CalPhotonTurnigy!$AF$36+CalPhotonTurnigy!$AE$36)/CalPhotonTurnigy!$AE$30</f>
        <v>112.80618136210947</v>
      </c>
    </row>
    <row r="876" spans="1:13" x14ac:dyDescent="0.3">
      <c r="A876">
        <v>110.549955</v>
      </c>
      <c r="B876">
        <v>180</v>
      </c>
      <c r="C876">
        <v>0</v>
      </c>
      <c r="D876">
        <v>2.915</v>
      </c>
      <c r="E876">
        <v>79.523285999999999</v>
      </c>
      <c r="F876">
        <v>99.751328999999998</v>
      </c>
      <c r="G876">
        <v>79.997693999999996</v>
      </c>
      <c r="H876">
        <v>-20.228043</v>
      </c>
      <c r="I876">
        <v>-100</v>
      </c>
      <c r="J876">
        <v>180</v>
      </c>
      <c r="K876">
        <v>100.64700000000001</v>
      </c>
      <c r="L876">
        <v>1.4997E-2</v>
      </c>
      <c r="M876">
        <f>(F876*CalPhotonTurnigy!$AE$30*CalPhotonTurnigy!$AF$36+CalPhotonTurnigy!$AE$36)/CalPhotonTurnigy!$AE$30</f>
        <v>112.80618136210947</v>
      </c>
    </row>
    <row r="877" spans="1:13" x14ac:dyDescent="0.3">
      <c r="A877">
        <v>110.564955</v>
      </c>
      <c r="B877">
        <v>180</v>
      </c>
      <c r="C877">
        <v>0</v>
      </c>
      <c r="D877">
        <v>2.9140000000000001</v>
      </c>
      <c r="E877">
        <v>79.507734999999997</v>
      </c>
      <c r="F877">
        <v>99.751328999999998</v>
      </c>
      <c r="G877">
        <v>79.997693999999996</v>
      </c>
      <c r="H877">
        <v>-20.243594000000002</v>
      </c>
      <c r="I877">
        <v>-100</v>
      </c>
      <c r="J877">
        <v>180</v>
      </c>
      <c r="K877">
        <v>100.64700000000001</v>
      </c>
      <c r="L877">
        <v>1.4999999999999999E-2</v>
      </c>
      <c r="M877">
        <f>(F877*CalPhotonTurnigy!$AE$30*CalPhotonTurnigy!$AF$36+CalPhotonTurnigy!$AE$36)/CalPhotonTurnigy!$AE$30</f>
        <v>112.80618136210947</v>
      </c>
    </row>
    <row r="878" spans="1:13" x14ac:dyDescent="0.3">
      <c r="A878">
        <v>110.57996199999999</v>
      </c>
      <c r="B878">
        <v>180</v>
      </c>
      <c r="C878">
        <v>0</v>
      </c>
      <c r="D878">
        <v>2.9140000000000001</v>
      </c>
      <c r="E878">
        <v>79.494347000000005</v>
      </c>
      <c r="F878">
        <v>99.751328999999998</v>
      </c>
      <c r="G878">
        <v>79.997693999999996</v>
      </c>
      <c r="H878">
        <v>-20.256982000000001</v>
      </c>
      <c r="I878">
        <v>-100</v>
      </c>
      <c r="J878">
        <v>180</v>
      </c>
      <c r="K878">
        <v>100.64700000000001</v>
      </c>
      <c r="L878">
        <v>1.5007E-2</v>
      </c>
      <c r="M878">
        <f>(F878*CalPhotonTurnigy!$AE$30*CalPhotonTurnigy!$AF$36+CalPhotonTurnigy!$AE$36)/CalPhotonTurnigy!$AE$30</f>
        <v>112.80618136210947</v>
      </c>
    </row>
    <row r="879" spans="1:13" x14ac:dyDescent="0.3">
      <c r="A879">
        <v>110.59496799999999</v>
      </c>
      <c r="B879">
        <v>180</v>
      </c>
      <c r="C879">
        <v>0</v>
      </c>
      <c r="D879">
        <v>2.9169999999999998</v>
      </c>
      <c r="E879">
        <v>79.486315000000005</v>
      </c>
      <c r="F879">
        <v>99.751328999999998</v>
      </c>
      <c r="G879">
        <v>79.997693999999996</v>
      </c>
      <c r="H879">
        <v>-20.265014000000001</v>
      </c>
      <c r="I879">
        <v>-100</v>
      </c>
      <c r="J879">
        <v>180</v>
      </c>
      <c r="K879">
        <v>100.64700000000001</v>
      </c>
      <c r="L879">
        <v>1.5006E-2</v>
      </c>
      <c r="M879">
        <f>(F879*CalPhotonTurnigy!$AE$30*CalPhotonTurnigy!$AF$36+CalPhotonTurnigy!$AE$36)/CalPhotonTurnigy!$AE$30</f>
        <v>112.80618136210947</v>
      </c>
    </row>
    <row r="880" spans="1:13" x14ac:dyDescent="0.3">
      <c r="A880">
        <v>110.609972</v>
      </c>
      <c r="B880">
        <v>180</v>
      </c>
      <c r="C880">
        <v>0</v>
      </c>
      <c r="D880">
        <v>2.9119999999999999</v>
      </c>
      <c r="E880">
        <v>79.473579999999998</v>
      </c>
      <c r="F880">
        <v>99.751328999999998</v>
      </c>
      <c r="G880">
        <v>79.997693999999996</v>
      </c>
      <c r="H880">
        <v>-20.277749</v>
      </c>
      <c r="I880">
        <v>-100</v>
      </c>
      <c r="J880">
        <v>180</v>
      </c>
      <c r="K880">
        <v>100.64700000000001</v>
      </c>
      <c r="L880">
        <v>1.5004E-2</v>
      </c>
      <c r="M880">
        <f>(F880*CalPhotonTurnigy!$AE$30*CalPhotonTurnigy!$AF$36+CalPhotonTurnigy!$AE$36)/CalPhotonTurnigy!$AE$30</f>
        <v>112.80618136210947</v>
      </c>
    </row>
    <row r="881" spans="1:13" x14ac:dyDescent="0.3">
      <c r="A881">
        <v>110.624972</v>
      </c>
      <c r="B881">
        <v>180</v>
      </c>
      <c r="C881">
        <v>0</v>
      </c>
      <c r="D881">
        <v>2.9140000000000001</v>
      </c>
      <c r="E881">
        <v>79.464948000000007</v>
      </c>
      <c r="F881">
        <v>99.751328999999998</v>
      </c>
      <c r="G881">
        <v>79.997693999999996</v>
      </c>
      <c r="H881">
        <v>-20.286382</v>
      </c>
      <c r="I881">
        <v>-100</v>
      </c>
      <c r="J881">
        <v>180</v>
      </c>
      <c r="K881">
        <v>100.64700000000001</v>
      </c>
      <c r="L881">
        <v>1.4999999999999999E-2</v>
      </c>
      <c r="M881">
        <f>(F881*CalPhotonTurnigy!$AE$30*CalPhotonTurnigy!$AF$36+CalPhotonTurnigy!$AE$36)/CalPhotonTurnigy!$AE$30</f>
        <v>112.80618136210947</v>
      </c>
    </row>
    <row r="882" spans="1:13" x14ac:dyDescent="0.3">
      <c r="A882">
        <v>110.63997000000001</v>
      </c>
      <c r="B882">
        <v>180</v>
      </c>
      <c r="C882">
        <v>0</v>
      </c>
      <c r="D882">
        <v>2.9140000000000001</v>
      </c>
      <c r="E882">
        <v>79.457517999999993</v>
      </c>
      <c r="F882">
        <v>99.751328999999998</v>
      </c>
      <c r="G882">
        <v>79.997693999999996</v>
      </c>
      <c r="H882">
        <v>-20.293811000000002</v>
      </c>
      <c r="I882">
        <v>-100</v>
      </c>
      <c r="J882">
        <v>180</v>
      </c>
      <c r="K882">
        <v>100.64700000000001</v>
      </c>
      <c r="L882">
        <v>1.4997999999999999E-2</v>
      </c>
      <c r="M882">
        <f>(F882*CalPhotonTurnigy!$AE$30*CalPhotonTurnigy!$AF$36+CalPhotonTurnigy!$AE$36)/CalPhotonTurnigy!$AE$30</f>
        <v>112.80618136210947</v>
      </c>
    </row>
    <row r="883" spans="1:13" x14ac:dyDescent="0.3">
      <c r="A883">
        <v>110.654972</v>
      </c>
      <c r="B883">
        <v>180</v>
      </c>
      <c r="C883">
        <v>0</v>
      </c>
      <c r="D883">
        <v>2.9140000000000001</v>
      </c>
      <c r="E883">
        <v>79.451122999999995</v>
      </c>
      <c r="F883">
        <v>99.751328999999998</v>
      </c>
      <c r="G883">
        <v>79.997693999999996</v>
      </c>
      <c r="H883">
        <v>-20.300205999999999</v>
      </c>
      <c r="I883">
        <v>-100</v>
      </c>
      <c r="J883">
        <v>180</v>
      </c>
      <c r="K883">
        <v>100.64700000000001</v>
      </c>
      <c r="L883">
        <v>1.5002E-2</v>
      </c>
      <c r="M883">
        <f>(F883*CalPhotonTurnigy!$AE$30*CalPhotonTurnigy!$AF$36+CalPhotonTurnigy!$AE$36)/CalPhotonTurnigy!$AE$30</f>
        <v>112.80618136210947</v>
      </c>
    </row>
    <row r="884" spans="1:13" x14ac:dyDescent="0.3">
      <c r="A884">
        <v>110.669984</v>
      </c>
      <c r="B884">
        <v>180</v>
      </c>
      <c r="C884">
        <v>0</v>
      </c>
      <c r="D884">
        <v>2.9119999999999999</v>
      </c>
      <c r="E884">
        <v>79.442122999999995</v>
      </c>
      <c r="F884">
        <v>99.751328999999998</v>
      </c>
      <c r="G884">
        <v>79.997693999999996</v>
      </c>
      <c r="H884">
        <v>-20.309206</v>
      </c>
      <c r="I884">
        <v>-100</v>
      </c>
      <c r="J884">
        <v>180</v>
      </c>
      <c r="K884">
        <v>100.64700000000001</v>
      </c>
      <c r="L884">
        <v>1.5011999999999999E-2</v>
      </c>
      <c r="M884">
        <f>(F884*CalPhotonTurnigy!$AE$30*CalPhotonTurnigy!$AF$36+CalPhotonTurnigy!$AE$36)/CalPhotonTurnigy!$AE$30</f>
        <v>112.80618136210947</v>
      </c>
    </row>
    <row r="885" spans="1:13" x14ac:dyDescent="0.3">
      <c r="A885">
        <v>110.684988</v>
      </c>
      <c r="B885">
        <v>180</v>
      </c>
      <c r="C885">
        <v>0</v>
      </c>
      <c r="D885">
        <v>2.9140000000000001</v>
      </c>
      <c r="E885">
        <v>79.437873999999994</v>
      </c>
      <c r="F885">
        <v>99.751328999999998</v>
      </c>
      <c r="G885">
        <v>79.997693999999996</v>
      </c>
      <c r="H885">
        <v>-20.313455000000001</v>
      </c>
      <c r="I885">
        <v>-100</v>
      </c>
      <c r="J885">
        <v>180</v>
      </c>
      <c r="K885">
        <v>100.64700000000001</v>
      </c>
      <c r="L885">
        <v>1.5004E-2</v>
      </c>
      <c r="M885">
        <f>(F885*CalPhotonTurnigy!$AE$30*CalPhotonTurnigy!$AF$36+CalPhotonTurnigy!$AE$36)/CalPhotonTurnigy!$AE$30</f>
        <v>112.80618136210947</v>
      </c>
    </row>
    <row r="886" spans="1:13" x14ac:dyDescent="0.3">
      <c r="A886">
        <v>110.699986</v>
      </c>
      <c r="B886">
        <v>180</v>
      </c>
      <c r="C886">
        <v>0</v>
      </c>
      <c r="D886">
        <v>2.9140000000000001</v>
      </c>
      <c r="E886">
        <v>79.434218000000001</v>
      </c>
      <c r="F886">
        <v>99.751328999999998</v>
      </c>
      <c r="G886">
        <v>79.997693999999996</v>
      </c>
      <c r="H886">
        <v>-20.317112000000002</v>
      </c>
      <c r="I886">
        <v>-100</v>
      </c>
      <c r="J886">
        <v>180</v>
      </c>
      <c r="K886">
        <v>100.64700000000001</v>
      </c>
      <c r="L886">
        <v>1.4997999999999999E-2</v>
      </c>
      <c r="M886">
        <f>(F886*CalPhotonTurnigy!$AE$30*CalPhotonTurnigy!$AF$36+CalPhotonTurnigy!$AE$36)/CalPhotonTurnigy!$AE$30</f>
        <v>112.80618136210947</v>
      </c>
    </row>
    <row r="887" spans="1:13" x14ac:dyDescent="0.3">
      <c r="A887">
        <v>110.71499799999999</v>
      </c>
      <c r="B887">
        <v>180</v>
      </c>
      <c r="C887">
        <v>0</v>
      </c>
      <c r="D887">
        <v>2.9119999999999999</v>
      </c>
      <c r="E887">
        <v>79.428738999999993</v>
      </c>
      <c r="F887">
        <v>99.751328999999998</v>
      </c>
      <c r="G887">
        <v>79.997693999999996</v>
      </c>
      <c r="H887">
        <v>-20.322590999999999</v>
      </c>
      <c r="I887">
        <v>-100</v>
      </c>
      <c r="J887">
        <v>180</v>
      </c>
      <c r="K887">
        <v>100.64700000000001</v>
      </c>
      <c r="L887">
        <v>1.5011999999999999E-2</v>
      </c>
      <c r="M887">
        <f>(F887*CalPhotonTurnigy!$AE$30*CalPhotonTurnigy!$AF$36+CalPhotonTurnigy!$AE$36)/CalPhotonTurnigy!$AE$30</f>
        <v>112.80618136210947</v>
      </c>
    </row>
    <row r="888" spans="1:13" x14ac:dyDescent="0.3">
      <c r="A888">
        <v>110.72999799999999</v>
      </c>
      <c r="B888">
        <v>180</v>
      </c>
      <c r="C888">
        <v>0</v>
      </c>
      <c r="D888">
        <v>2.907</v>
      </c>
      <c r="E888">
        <v>79.415858</v>
      </c>
      <c r="F888">
        <v>99.751328999999998</v>
      </c>
      <c r="G888">
        <v>79.997693999999996</v>
      </c>
      <c r="H888">
        <v>-20.335470999999998</v>
      </c>
      <c r="I888">
        <v>-100</v>
      </c>
      <c r="J888">
        <v>180</v>
      </c>
      <c r="K888">
        <v>100.64700000000001</v>
      </c>
      <c r="L888">
        <v>1.4999999999999999E-2</v>
      </c>
      <c r="M888">
        <f>(F888*CalPhotonTurnigy!$AE$30*CalPhotonTurnigy!$AF$36+CalPhotonTurnigy!$AE$36)/CalPhotonTurnigy!$AE$30</f>
        <v>112.80618136210947</v>
      </c>
    </row>
    <row r="889" spans="1:13" x14ac:dyDescent="0.3">
      <c r="A889">
        <v>110.744997</v>
      </c>
      <c r="B889">
        <v>180</v>
      </c>
      <c r="C889">
        <v>0</v>
      </c>
      <c r="D889">
        <v>2.907</v>
      </c>
      <c r="E889">
        <v>79.404770999999997</v>
      </c>
      <c r="F889">
        <v>99.751328999999998</v>
      </c>
      <c r="G889">
        <v>79.997693999999996</v>
      </c>
      <c r="H889">
        <v>-20.346558000000002</v>
      </c>
      <c r="I889">
        <v>-100</v>
      </c>
      <c r="J889">
        <v>180</v>
      </c>
      <c r="K889">
        <v>100.64700000000001</v>
      </c>
      <c r="L889">
        <v>1.4999E-2</v>
      </c>
      <c r="M889">
        <f>(F889*CalPhotonTurnigy!$AE$30*CalPhotonTurnigy!$AF$36+CalPhotonTurnigy!$AE$36)/CalPhotonTurnigy!$AE$30</f>
        <v>112.80618136210947</v>
      </c>
    </row>
    <row r="890" spans="1:13" x14ac:dyDescent="0.3">
      <c r="A890">
        <v>110.760008</v>
      </c>
      <c r="B890">
        <v>180</v>
      </c>
      <c r="C890">
        <v>0</v>
      </c>
      <c r="D890">
        <v>2.907</v>
      </c>
      <c r="E890">
        <v>79.395227000000006</v>
      </c>
      <c r="F890">
        <v>99.751328999999998</v>
      </c>
      <c r="G890">
        <v>79.997693999999996</v>
      </c>
      <c r="H890">
        <v>-20.356102</v>
      </c>
      <c r="I890">
        <v>-100</v>
      </c>
      <c r="J890">
        <v>180</v>
      </c>
      <c r="K890">
        <v>100.64700000000001</v>
      </c>
      <c r="L890">
        <v>1.5011E-2</v>
      </c>
      <c r="M890">
        <f>(F890*CalPhotonTurnigy!$AE$30*CalPhotonTurnigy!$AF$36+CalPhotonTurnigy!$AE$36)/CalPhotonTurnigy!$AE$30</f>
        <v>112.80618136210947</v>
      </c>
    </row>
    <row r="891" spans="1:13" x14ac:dyDescent="0.3">
      <c r="A891">
        <v>110.775006</v>
      </c>
      <c r="B891">
        <v>180</v>
      </c>
      <c r="C891">
        <v>0</v>
      </c>
      <c r="D891">
        <v>2.9060000000000001</v>
      </c>
      <c r="E891">
        <v>79.385845000000003</v>
      </c>
      <c r="F891">
        <v>99.751328999999998</v>
      </c>
      <c r="G891">
        <v>79.997693999999996</v>
      </c>
      <c r="H891">
        <v>-20.365483999999999</v>
      </c>
      <c r="I891">
        <v>-100</v>
      </c>
      <c r="J891">
        <v>180</v>
      </c>
      <c r="K891">
        <v>100.64700000000001</v>
      </c>
      <c r="L891">
        <v>1.4997999999999999E-2</v>
      </c>
      <c r="M891">
        <f>(F891*CalPhotonTurnigy!$AE$30*CalPhotonTurnigy!$AF$36+CalPhotonTurnigy!$AE$36)/CalPhotonTurnigy!$AE$30</f>
        <v>112.80618136210947</v>
      </c>
    </row>
    <row r="892" spans="1:13" x14ac:dyDescent="0.3">
      <c r="A892">
        <v>110.790015</v>
      </c>
      <c r="B892">
        <v>180</v>
      </c>
      <c r="C892">
        <v>0</v>
      </c>
      <c r="D892">
        <v>2.9</v>
      </c>
      <c r="E892">
        <v>79.368423000000007</v>
      </c>
      <c r="F892">
        <v>99.751328999999998</v>
      </c>
      <c r="G892">
        <v>79.997693999999996</v>
      </c>
      <c r="H892">
        <v>-20.382905999999998</v>
      </c>
      <c r="I892">
        <v>-100</v>
      </c>
      <c r="J892">
        <v>180</v>
      </c>
      <c r="K892">
        <v>100.64700000000001</v>
      </c>
      <c r="L892">
        <v>1.5009E-2</v>
      </c>
      <c r="M892">
        <f>(F892*CalPhotonTurnigy!$AE$30*CalPhotonTurnigy!$AF$36+CalPhotonTurnigy!$AE$36)/CalPhotonTurnigy!$AE$30</f>
        <v>112.80618136210947</v>
      </c>
    </row>
    <row r="893" spans="1:13" x14ac:dyDescent="0.3">
      <c r="A893">
        <v>110.80502199999999</v>
      </c>
      <c r="B893">
        <v>180</v>
      </c>
      <c r="C893">
        <v>0</v>
      </c>
      <c r="D893">
        <v>2.9039999999999999</v>
      </c>
      <c r="E893">
        <v>79.359268999999998</v>
      </c>
      <c r="F893">
        <v>99.751328999999998</v>
      </c>
      <c r="G893">
        <v>79.997693999999996</v>
      </c>
      <c r="H893">
        <v>-20.392060000000001</v>
      </c>
      <c r="I893">
        <v>-100</v>
      </c>
      <c r="J893">
        <v>180</v>
      </c>
      <c r="K893">
        <v>100.64700000000001</v>
      </c>
      <c r="L893">
        <v>1.5007E-2</v>
      </c>
      <c r="M893">
        <f>(F893*CalPhotonTurnigy!$AE$30*CalPhotonTurnigy!$AF$36+CalPhotonTurnigy!$AE$36)/CalPhotonTurnigy!$AE$30</f>
        <v>112.80618136210947</v>
      </c>
    </row>
    <row r="894" spans="1:13" x14ac:dyDescent="0.3">
      <c r="A894">
        <v>110.820032</v>
      </c>
      <c r="B894">
        <v>180</v>
      </c>
      <c r="C894">
        <v>0</v>
      </c>
      <c r="D894">
        <v>2.9020000000000001</v>
      </c>
      <c r="E894">
        <v>79.349052</v>
      </c>
      <c r="F894">
        <v>99.751328999999998</v>
      </c>
      <c r="G894">
        <v>79.997693999999996</v>
      </c>
      <c r="H894">
        <v>-20.402277000000002</v>
      </c>
      <c r="I894">
        <v>-100</v>
      </c>
      <c r="J894">
        <v>180</v>
      </c>
      <c r="K894">
        <v>100.64700000000001</v>
      </c>
      <c r="L894">
        <v>1.5010000000000001E-2</v>
      </c>
      <c r="M894">
        <f>(F894*CalPhotonTurnigy!$AE$30*CalPhotonTurnigy!$AF$36+CalPhotonTurnigy!$AE$36)/CalPhotonTurnigy!$AE$30</f>
        <v>112.80618136210947</v>
      </c>
    </row>
    <row r="895" spans="1:13" x14ac:dyDescent="0.3">
      <c r="A895">
        <v>110.835043</v>
      </c>
      <c r="B895">
        <v>180</v>
      </c>
      <c r="C895">
        <v>0</v>
      </c>
      <c r="D895">
        <v>2.9</v>
      </c>
      <c r="E895">
        <v>79.337918000000002</v>
      </c>
      <c r="F895">
        <v>99.751328999999998</v>
      </c>
      <c r="G895">
        <v>79.997693999999996</v>
      </c>
      <c r="H895">
        <v>-20.413411</v>
      </c>
      <c r="I895">
        <v>-100</v>
      </c>
      <c r="J895">
        <v>180</v>
      </c>
      <c r="K895">
        <v>100.64700000000001</v>
      </c>
      <c r="L895">
        <v>1.5011E-2</v>
      </c>
      <c r="M895">
        <f>(F895*CalPhotonTurnigy!$AE$30*CalPhotonTurnigy!$AF$36+CalPhotonTurnigy!$AE$36)/CalPhotonTurnigy!$AE$30</f>
        <v>112.80618136210947</v>
      </c>
    </row>
    <row r="896" spans="1:13" x14ac:dyDescent="0.3">
      <c r="A896">
        <v>110.850048</v>
      </c>
      <c r="B896">
        <v>180</v>
      </c>
      <c r="C896">
        <v>0</v>
      </c>
      <c r="D896">
        <v>2.9</v>
      </c>
      <c r="E896">
        <v>79.327164999999994</v>
      </c>
      <c r="F896">
        <v>99.751328999999998</v>
      </c>
      <c r="G896">
        <v>79.997693999999996</v>
      </c>
      <c r="H896">
        <v>-20.424164000000001</v>
      </c>
      <c r="I896">
        <v>-100</v>
      </c>
      <c r="J896">
        <v>180</v>
      </c>
      <c r="K896">
        <v>100.64700000000001</v>
      </c>
      <c r="L896">
        <v>1.5004999999999999E-2</v>
      </c>
      <c r="M896">
        <f>(F896*CalPhotonTurnigy!$AE$30*CalPhotonTurnigy!$AF$36+CalPhotonTurnigy!$AE$36)/CalPhotonTurnigy!$AE$30</f>
        <v>112.80618136210947</v>
      </c>
    </row>
    <row r="897" spans="1:13" x14ac:dyDescent="0.3">
      <c r="A897">
        <v>110.865059</v>
      </c>
      <c r="B897">
        <v>180</v>
      </c>
      <c r="C897">
        <v>0</v>
      </c>
      <c r="D897">
        <v>2.8969999999999998</v>
      </c>
      <c r="E897">
        <v>79.314397999999997</v>
      </c>
      <c r="F897">
        <v>99.751328999999998</v>
      </c>
      <c r="G897">
        <v>79.997693999999996</v>
      </c>
      <c r="H897">
        <v>-20.436931999999999</v>
      </c>
      <c r="I897">
        <v>-100</v>
      </c>
      <c r="J897">
        <v>180</v>
      </c>
      <c r="K897">
        <v>100.64700000000001</v>
      </c>
      <c r="L897">
        <v>1.5011E-2</v>
      </c>
      <c r="M897">
        <f>(F897*CalPhotonTurnigy!$AE$30*CalPhotonTurnigy!$AF$36+CalPhotonTurnigy!$AE$36)/CalPhotonTurnigy!$AE$30</f>
        <v>112.80618136210947</v>
      </c>
    </row>
    <row r="898" spans="1:13" x14ac:dyDescent="0.3">
      <c r="A898">
        <v>110.88006</v>
      </c>
      <c r="B898">
        <v>180</v>
      </c>
      <c r="C898">
        <v>0</v>
      </c>
      <c r="D898">
        <v>2.8959999999999999</v>
      </c>
      <c r="E898">
        <v>79.302235999999994</v>
      </c>
      <c r="F898">
        <v>99.751328999999998</v>
      </c>
      <c r="G898">
        <v>79.997693999999996</v>
      </c>
      <c r="H898">
        <v>-20.449093000000001</v>
      </c>
      <c r="I898">
        <v>-100</v>
      </c>
      <c r="J898">
        <v>180</v>
      </c>
      <c r="K898">
        <v>100.64700000000001</v>
      </c>
      <c r="L898">
        <v>1.5001E-2</v>
      </c>
      <c r="M898">
        <f>(F898*CalPhotonTurnigy!$AE$30*CalPhotonTurnigy!$AF$36+CalPhotonTurnigy!$AE$36)/CalPhotonTurnigy!$AE$30</f>
        <v>112.80618136210947</v>
      </c>
    </row>
    <row r="899" spans="1:13" x14ac:dyDescent="0.3">
      <c r="A899">
        <v>110.89505800000001</v>
      </c>
      <c r="B899">
        <v>180</v>
      </c>
      <c r="C899">
        <v>0</v>
      </c>
      <c r="D899">
        <v>2.895</v>
      </c>
      <c r="E899">
        <v>79.289424999999994</v>
      </c>
      <c r="F899">
        <v>99.751328999999998</v>
      </c>
      <c r="G899">
        <v>79.997693999999996</v>
      </c>
      <c r="H899">
        <v>-20.461904000000001</v>
      </c>
      <c r="I899">
        <v>-100</v>
      </c>
      <c r="J899">
        <v>180</v>
      </c>
      <c r="K899">
        <v>100.64700000000001</v>
      </c>
      <c r="L899">
        <v>1.4997999999999999E-2</v>
      </c>
      <c r="M899">
        <f>(F899*CalPhotonTurnigy!$AE$30*CalPhotonTurnigy!$AF$36+CalPhotonTurnigy!$AE$36)/CalPhotonTurnigy!$AE$30</f>
        <v>112.80618136210947</v>
      </c>
    </row>
    <row r="900" spans="1:13" x14ac:dyDescent="0.3">
      <c r="A900">
        <v>110.910055</v>
      </c>
      <c r="B900">
        <v>180</v>
      </c>
      <c r="C900">
        <v>0</v>
      </c>
      <c r="D900">
        <v>2.8919999999999999</v>
      </c>
      <c r="E900">
        <v>79.273708999999997</v>
      </c>
      <c r="F900">
        <v>99.751328999999998</v>
      </c>
      <c r="G900">
        <v>79.997693999999996</v>
      </c>
      <c r="H900">
        <v>-20.477620000000002</v>
      </c>
      <c r="I900">
        <v>-100</v>
      </c>
      <c r="J900">
        <v>180</v>
      </c>
      <c r="K900">
        <v>100.64700000000001</v>
      </c>
      <c r="L900">
        <v>1.4997E-2</v>
      </c>
      <c r="M900">
        <f>(F900*CalPhotonTurnigy!$AE$30*CalPhotonTurnigy!$AF$36+CalPhotonTurnigy!$AE$36)/CalPhotonTurnigy!$AE$30</f>
        <v>112.80618136210947</v>
      </c>
    </row>
    <row r="901" spans="1:13" x14ac:dyDescent="0.3">
      <c r="A901">
        <v>110.925061</v>
      </c>
      <c r="B901">
        <v>180</v>
      </c>
      <c r="C901">
        <v>0</v>
      </c>
      <c r="D901">
        <v>2.8889999999999998</v>
      </c>
      <c r="E901">
        <v>79.256660999999994</v>
      </c>
      <c r="F901">
        <v>99.751328999999998</v>
      </c>
      <c r="G901">
        <v>79.997693999999996</v>
      </c>
      <c r="H901">
        <v>-20.494668000000001</v>
      </c>
      <c r="I901">
        <v>-100</v>
      </c>
      <c r="J901">
        <v>180</v>
      </c>
      <c r="K901">
        <v>100.64700000000001</v>
      </c>
      <c r="L901">
        <v>1.5006E-2</v>
      </c>
      <c r="M901">
        <f>(F901*CalPhotonTurnigy!$AE$30*CalPhotonTurnigy!$AF$36+CalPhotonTurnigy!$AE$36)/CalPhotonTurnigy!$AE$30</f>
        <v>112.80618136210947</v>
      </c>
    </row>
    <row r="902" spans="1:13" x14ac:dyDescent="0.3">
      <c r="A902">
        <v>110.940062</v>
      </c>
      <c r="B902">
        <v>180</v>
      </c>
      <c r="C902">
        <v>0</v>
      </c>
      <c r="D902">
        <v>2.891</v>
      </c>
      <c r="E902">
        <v>79.244331000000003</v>
      </c>
      <c r="F902">
        <v>99.751328999999998</v>
      </c>
      <c r="G902">
        <v>79.997693999999996</v>
      </c>
      <c r="H902">
        <v>-20.506997999999999</v>
      </c>
      <c r="I902">
        <v>-100</v>
      </c>
      <c r="J902">
        <v>180</v>
      </c>
      <c r="K902">
        <v>100.64700000000001</v>
      </c>
      <c r="L902">
        <v>1.5001E-2</v>
      </c>
      <c r="M902">
        <f>(F902*CalPhotonTurnigy!$AE$30*CalPhotonTurnigy!$AF$36+CalPhotonTurnigy!$AE$36)/CalPhotonTurnigy!$AE$30</f>
        <v>112.80618136210947</v>
      </c>
    </row>
    <row r="903" spans="1:13" x14ac:dyDescent="0.3">
      <c r="A903">
        <v>110.955074</v>
      </c>
      <c r="B903">
        <v>180</v>
      </c>
      <c r="C903">
        <v>0</v>
      </c>
      <c r="D903">
        <v>2.891</v>
      </c>
      <c r="E903">
        <v>79.233717999999996</v>
      </c>
      <c r="F903">
        <v>99.751328999999998</v>
      </c>
      <c r="G903">
        <v>79.997693999999996</v>
      </c>
      <c r="H903">
        <v>-20.517612</v>
      </c>
      <c r="I903">
        <v>-100</v>
      </c>
      <c r="J903">
        <v>180</v>
      </c>
      <c r="K903">
        <v>100.64700000000001</v>
      </c>
      <c r="L903">
        <v>1.5011999999999999E-2</v>
      </c>
      <c r="M903">
        <f>(F903*CalPhotonTurnigy!$AE$30*CalPhotonTurnigy!$AF$36+CalPhotonTurnigy!$AE$36)/CalPhotonTurnigy!$AE$30</f>
        <v>112.80618136210947</v>
      </c>
    </row>
    <row r="904" spans="1:13" x14ac:dyDescent="0.3">
      <c r="A904">
        <v>110.970084</v>
      </c>
      <c r="B904">
        <v>180</v>
      </c>
      <c r="C904">
        <v>0</v>
      </c>
      <c r="D904">
        <v>2.8860000000000001</v>
      </c>
      <c r="E904">
        <v>79.217536999999993</v>
      </c>
      <c r="F904">
        <v>99.751328999999998</v>
      </c>
      <c r="G904">
        <v>79.997693999999996</v>
      </c>
      <c r="H904">
        <v>-20.533791999999998</v>
      </c>
      <c r="I904">
        <v>-100</v>
      </c>
      <c r="J904">
        <v>180</v>
      </c>
      <c r="K904">
        <v>100.64700000000001</v>
      </c>
      <c r="L904">
        <v>1.5010000000000001E-2</v>
      </c>
      <c r="M904">
        <f>(F904*CalPhotonTurnigy!$AE$30*CalPhotonTurnigy!$AF$36+CalPhotonTurnigy!$AE$36)/CalPhotonTurnigy!$AE$30</f>
        <v>112.80618136210947</v>
      </c>
    </row>
    <row r="905" spans="1:13" x14ac:dyDescent="0.3">
      <c r="A905">
        <v>110.98509300000001</v>
      </c>
      <c r="B905">
        <v>180</v>
      </c>
      <c r="C905">
        <v>0</v>
      </c>
      <c r="D905">
        <v>2.8839999999999999</v>
      </c>
      <c r="E905">
        <v>79.201256999999998</v>
      </c>
      <c r="F905">
        <v>99.751328999999998</v>
      </c>
      <c r="G905">
        <v>79.997693999999996</v>
      </c>
      <c r="H905">
        <v>-20.550072</v>
      </c>
      <c r="I905">
        <v>-100</v>
      </c>
      <c r="J905">
        <v>180</v>
      </c>
      <c r="K905">
        <v>100.64700000000001</v>
      </c>
      <c r="L905">
        <v>1.5009E-2</v>
      </c>
      <c r="M905">
        <f>(F905*CalPhotonTurnigy!$AE$30*CalPhotonTurnigy!$AF$36+CalPhotonTurnigy!$AE$36)/CalPhotonTurnigy!$AE$30</f>
        <v>112.80618136210947</v>
      </c>
    </row>
    <row r="906" spans="1:13" x14ac:dyDescent="0.3">
      <c r="A906">
        <v>111.00009300000001</v>
      </c>
      <c r="B906">
        <v>180</v>
      </c>
      <c r="C906">
        <v>0</v>
      </c>
      <c r="D906">
        <v>2.8860000000000001</v>
      </c>
      <c r="E906">
        <v>79.189593000000002</v>
      </c>
      <c r="F906">
        <v>99.751328999999998</v>
      </c>
      <c r="G906">
        <v>79.997693999999996</v>
      </c>
      <c r="H906">
        <v>-20.561736</v>
      </c>
      <c r="I906">
        <v>-100</v>
      </c>
      <c r="J906">
        <v>180</v>
      </c>
      <c r="K906">
        <v>100.64700000000001</v>
      </c>
      <c r="L906">
        <v>1.4999999999999999E-2</v>
      </c>
      <c r="M906">
        <f>(F906*CalPhotonTurnigy!$AE$30*CalPhotonTurnigy!$AF$36+CalPhotonTurnigy!$AE$36)/CalPhotonTurnigy!$AE$30</f>
        <v>112.80618136210947</v>
      </c>
    </row>
    <row r="907" spans="1:13" x14ac:dyDescent="0.3">
      <c r="A907">
        <v>111.015106</v>
      </c>
      <c r="B907">
        <v>180</v>
      </c>
      <c r="C907">
        <v>0</v>
      </c>
      <c r="D907">
        <v>2.879</v>
      </c>
      <c r="E907">
        <v>79.170145000000005</v>
      </c>
      <c r="F907">
        <v>99.751328999999998</v>
      </c>
      <c r="G907">
        <v>79.997693999999996</v>
      </c>
      <c r="H907">
        <v>-20.581184</v>
      </c>
      <c r="I907">
        <v>-100</v>
      </c>
      <c r="J907">
        <v>180</v>
      </c>
      <c r="K907">
        <v>100.64700000000001</v>
      </c>
      <c r="L907">
        <v>1.5013E-2</v>
      </c>
      <c r="M907">
        <f>(F907*CalPhotonTurnigy!$AE$30*CalPhotonTurnigy!$AF$36+CalPhotonTurnigy!$AE$36)/CalPhotonTurnigy!$AE$30</f>
        <v>112.80618136210947</v>
      </c>
    </row>
    <row r="908" spans="1:13" x14ac:dyDescent="0.3">
      <c r="A908">
        <v>111.030107</v>
      </c>
      <c r="B908">
        <v>180</v>
      </c>
      <c r="C908">
        <v>0</v>
      </c>
      <c r="D908">
        <v>2.8759999999999999</v>
      </c>
      <c r="E908">
        <v>79.148692999999994</v>
      </c>
      <c r="F908">
        <v>99.751328999999998</v>
      </c>
      <c r="G908">
        <v>79.997693999999996</v>
      </c>
      <c r="H908">
        <v>-20.602636</v>
      </c>
      <c r="I908">
        <v>-100</v>
      </c>
      <c r="J908">
        <v>180</v>
      </c>
      <c r="K908">
        <v>100.64700000000001</v>
      </c>
      <c r="L908">
        <v>1.5001E-2</v>
      </c>
      <c r="M908">
        <f>(F908*CalPhotonTurnigy!$AE$30*CalPhotonTurnigy!$AF$36+CalPhotonTurnigy!$AE$36)/CalPhotonTurnigy!$AE$30</f>
        <v>112.80618136210947</v>
      </c>
    </row>
    <row r="909" spans="1:13" x14ac:dyDescent="0.3">
      <c r="A909">
        <v>111.045107</v>
      </c>
      <c r="B909">
        <v>180</v>
      </c>
      <c r="C909">
        <v>0</v>
      </c>
      <c r="D909">
        <v>2.8759999999999999</v>
      </c>
      <c r="E909">
        <v>79.130223000000001</v>
      </c>
      <c r="F909">
        <v>99.751328999999998</v>
      </c>
      <c r="G909">
        <v>79.997693999999996</v>
      </c>
      <c r="H909">
        <v>-20.621106999999999</v>
      </c>
      <c r="I909">
        <v>-100</v>
      </c>
      <c r="J909">
        <v>180</v>
      </c>
      <c r="K909">
        <v>100.64700000000001</v>
      </c>
      <c r="L909">
        <v>1.4999999999999999E-2</v>
      </c>
      <c r="M909">
        <f>(F909*CalPhotonTurnigy!$AE$30*CalPhotonTurnigy!$AF$36+CalPhotonTurnigy!$AE$36)/CalPhotonTurnigy!$AE$30</f>
        <v>112.80618136210947</v>
      </c>
    </row>
    <row r="910" spans="1:13" x14ac:dyDescent="0.3">
      <c r="A910">
        <v>111.060109</v>
      </c>
      <c r="B910">
        <v>180</v>
      </c>
      <c r="C910">
        <v>0</v>
      </c>
      <c r="D910">
        <v>2.875</v>
      </c>
      <c r="E910">
        <v>79.113141999999996</v>
      </c>
      <c r="F910">
        <v>99.751328999999998</v>
      </c>
      <c r="G910">
        <v>79.997693999999996</v>
      </c>
      <c r="H910">
        <v>-20.638186999999999</v>
      </c>
      <c r="I910">
        <v>-100</v>
      </c>
      <c r="J910">
        <v>180</v>
      </c>
      <c r="K910">
        <v>100.64700000000001</v>
      </c>
      <c r="L910">
        <v>1.5002E-2</v>
      </c>
      <c r="M910">
        <f>(F910*CalPhotonTurnigy!$AE$30*CalPhotonTurnigy!$AF$36+CalPhotonTurnigy!$AE$36)/CalPhotonTurnigy!$AE$30</f>
        <v>112.80618136210947</v>
      </c>
    </row>
    <row r="911" spans="1:13" x14ac:dyDescent="0.3">
      <c r="A911">
        <v>111.075118</v>
      </c>
      <c r="B911">
        <v>180</v>
      </c>
      <c r="C911">
        <v>0</v>
      </c>
      <c r="D911">
        <v>2.8690000000000002</v>
      </c>
      <c r="E911">
        <v>79.089004000000003</v>
      </c>
      <c r="F911">
        <v>99.751328999999998</v>
      </c>
      <c r="G911">
        <v>79.997693999999996</v>
      </c>
      <c r="H911">
        <v>-20.662324999999999</v>
      </c>
      <c r="I911">
        <v>-100</v>
      </c>
      <c r="J911">
        <v>180</v>
      </c>
      <c r="K911">
        <v>100.64700000000001</v>
      </c>
      <c r="L911">
        <v>1.5009E-2</v>
      </c>
      <c r="M911">
        <f>(F911*CalPhotonTurnigy!$AE$30*CalPhotonTurnigy!$AF$36+CalPhotonTurnigy!$AE$36)/CalPhotonTurnigy!$AE$30</f>
        <v>112.80618136210947</v>
      </c>
    </row>
    <row r="912" spans="1:13" x14ac:dyDescent="0.3">
      <c r="A912">
        <v>111.090118</v>
      </c>
      <c r="B912">
        <v>180</v>
      </c>
      <c r="C912">
        <v>0</v>
      </c>
      <c r="D912">
        <v>2.87</v>
      </c>
      <c r="E912">
        <v>79.069399000000004</v>
      </c>
      <c r="F912">
        <v>99.751328999999998</v>
      </c>
      <c r="G912">
        <v>79.997693999999996</v>
      </c>
      <c r="H912">
        <v>-20.681930999999999</v>
      </c>
      <c r="I912">
        <v>-100</v>
      </c>
      <c r="J912">
        <v>180</v>
      </c>
      <c r="K912">
        <v>100.64700000000001</v>
      </c>
      <c r="L912">
        <v>1.4999999999999999E-2</v>
      </c>
      <c r="M912">
        <f>(F912*CalPhotonTurnigy!$AE$30*CalPhotonTurnigy!$AF$36+CalPhotonTurnigy!$AE$36)/CalPhotonTurnigy!$AE$30</f>
        <v>112.80618136210947</v>
      </c>
    </row>
    <row r="913" spans="1:13" x14ac:dyDescent="0.3">
      <c r="A913">
        <v>111.105119</v>
      </c>
      <c r="B913">
        <v>180</v>
      </c>
      <c r="C913">
        <v>0</v>
      </c>
      <c r="D913">
        <v>2.87</v>
      </c>
      <c r="E913">
        <v>79.052519000000004</v>
      </c>
      <c r="F913">
        <v>99.751328999999998</v>
      </c>
      <c r="G913">
        <v>79.997693999999996</v>
      </c>
      <c r="H913">
        <v>-20.698810999999999</v>
      </c>
      <c r="I913">
        <v>-100</v>
      </c>
      <c r="J913">
        <v>180</v>
      </c>
      <c r="K913">
        <v>100.64700000000001</v>
      </c>
      <c r="L913">
        <v>1.5001E-2</v>
      </c>
      <c r="M913">
        <f>(F913*CalPhotonTurnigy!$AE$30*CalPhotonTurnigy!$AF$36+CalPhotonTurnigy!$AE$36)/CalPhotonTurnigy!$AE$30</f>
        <v>112.80618136210947</v>
      </c>
    </row>
    <row r="914" spans="1:13" x14ac:dyDescent="0.3">
      <c r="A914">
        <v>111.120126</v>
      </c>
      <c r="B914">
        <v>180</v>
      </c>
      <c r="C914">
        <v>0</v>
      </c>
      <c r="D914">
        <v>2.8690000000000002</v>
      </c>
      <c r="E914">
        <v>79.036805000000001</v>
      </c>
      <c r="F914">
        <v>99.751328999999998</v>
      </c>
      <c r="G914">
        <v>79.997693999999996</v>
      </c>
      <c r="H914">
        <v>-20.714524000000001</v>
      </c>
      <c r="I914">
        <v>-100</v>
      </c>
      <c r="J914">
        <v>180</v>
      </c>
      <c r="K914">
        <v>100.64700000000001</v>
      </c>
      <c r="L914">
        <v>1.5007E-2</v>
      </c>
      <c r="M914">
        <f>(F914*CalPhotonTurnigy!$AE$30*CalPhotonTurnigy!$AF$36+CalPhotonTurnigy!$AE$36)/CalPhotonTurnigy!$AE$30</f>
        <v>112.80618136210947</v>
      </c>
    </row>
    <row r="915" spans="1:13" x14ac:dyDescent="0.3">
      <c r="A915">
        <v>111.13513</v>
      </c>
      <c r="B915">
        <v>180</v>
      </c>
      <c r="C915">
        <v>0</v>
      </c>
      <c r="D915">
        <v>2.8660000000000001</v>
      </c>
      <c r="E915">
        <v>79.018550000000005</v>
      </c>
      <c r="F915">
        <v>99.751328999999998</v>
      </c>
      <c r="G915">
        <v>79.997693999999996</v>
      </c>
      <c r="H915">
        <v>-20.732779000000001</v>
      </c>
      <c r="I915">
        <v>-100</v>
      </c>
      <c r="J915">
        <v>180</v>
      </c>
      <c r="K915">
        <v>100.64700000000001</v>
      </c>
      <c r="L915">
        <v>1.5004E-2</v>
      </c>
      <c r="M915">
        <f>(F915*CalPhotonTurnigy!$AE$30*CalPhotonTurnigy!$AF$36+CalPhotonTurnigy!$AE$36)/CalPhotonTurnigy!$AE$30</f>
        <v>112.80618136210947</v>
      </c>
    </row>
    <row r="916" spans="1:13" x14ac:dyDescent="0.3">
      <c r="A916">
        <v>111.150138</v>
      </c>
      <c r="B916">
        <v>180</v>
      </c>
      <c r="C916">
        <v>0</v>
      </c>
      <c r="D916">
        <v>2.8679999999999999</v>
      </c>
      <c r="E916">
        <v>79.006381000000005</v>
      </c>
      <c r="F916">
        <v>99.751328999999998</v>
      </c>
      <c r="G916">
        <v>79.997693999999996</v>
      </c>
      <c r="H916">
        <v>-20.744948000000001</v>
      </c>
      <c r="I916">
        <v>-100</v>
      </c>
      <c r="J916">
        <v>180</v>
      </c>
      <c r="K916">
        <v>100.64700000000001</v>
      </c>
      <c r="L916">
        <v>1.5008000000000001E-2</v>
      </c>
      <c r="M916">
        <f>(F916*CalPhotonTurnigy!$AE$30*CalPhotonTurnigy!$AF$36+CalPhotonTurnigy!$AE$36)/CalPhotonTurnigy!$AE$30</f>
        <v>112.80618136210947</v>
      </c>
    </row>
    <row r="917" spans="1:13" x14ac:dyDescent="0.3">
      <c r="A917">
        <v>111.165137</v>
      </c>
      <c r="B917">
        <v>180</v>
      </c>
      <c r="C917">
        <v>0</v>
      </c>
      <c r="D917">
        <v>2.8660000000000001</v>
      </c>
      <c r="E917">
        <v>78.992356999999998</v>
      </c>
      <c r="F917">
        <v>99.751328999999998</v>
      </c>
      <c r="G917">
        <v>79.997693999999996</v>
      </c>
      <c r="H917">
        <v>-20.758972</v>
      </c>
      <c r="I917">
        <v>-100</v>
      </c>
      <c r="J917">
        <v>180</v>
      </c>
      <c r="K917">
        <v>100.64700000000001</v>
      </c>
      <c r="L917">
        <v>1.4999E-2</v>
      </c>
      <c r="M917">
        <f>(F917*CalPhotonTurnigy!$AE$30*CalPhotonTurnigy!$AF$36+CalPhotonTurnigy!$AE$36)/CalPhotonTurnigy!$AE$30</f>
        <v>112.80618136210947</v>
      </c>
    </row>
    <row r="918" spans="1:13" x14ac:dyDescent="0.3">
      <c r="A918">
        <v>111.180139</v>
      </c>
      <c r="B918">
        <v>180</v>
      </c>
      <c r="C918">
        <v>0</v>
      </c>
      <c r="D918">
        <v>2.8660000000000001</v>
      </c>
      <c r="E918">
        <v>78.980284999999995</v>
      </c>
      <c r="F918">
        <v>99.751328999999998</v>
      </c>
      <c r="G918">
        <v>79.997693999999996</v>
      </c>
      <c r="H918">
        <v>-20.771045000000001</v>
      </c>
      <c r="I918">
        <v>-100</v>
      </c>
      <c r="J918">
        <v>180</v>
      </c>
      <c r="K918">
        <v>100.64700000000001</v>
      </c>
      <c r="L918">
        <v>1.5002E-2</v>
      </c>
      <c r="M918">
        <f>(F918*CalPhotonTurnigy!$AE$30*CalPhotonTurnigy!$AF$36+CalPhotonTurnigy!$AE$36)/CalPhotonTurnigy!$AE$30</f>
        <v>112.80618136210947</v>
      </c>
    </row>
    <row r="919" spans="1:13" x14ac:dyDescent="0.3">
      <c r="A919">
        <v>111.195148</v>
      </c>
      <c r="B919">
        <v>180</v>
      </c>
      <c r="C919">
        <v>0</v>
      </c>
      <c r="D919">
        <v>2.867</v>
      </c>
      <c r="E919">
        <v>78.971076999999994</v>
      </c>
      <c r="F919">
        <v>99.751328999999998</v>
      </c>
      <c r="G919">
        <v>79.997693999999996</v>
      </c>
      <c r="H919">
        <v>-20.780252000000001</v>
      </c>
      <c r="I919">
        <v>-100</v>
      </c>
      <c r="J919">
        <v>180</v>
      </c>
      <c r="K919">
        <v>100.64700000000001</v>
      </c>
      <c r="L919">
        <v>1.5009E-2</v>
      </c>
      <c r="M919">
        <f>(F919*CalPhotonTurnigy!$AE$30*CalPhotonTurnigy!$AF$36+CalPhotonTurnigy!$AE$36)/CalPhotonTurnigy!$AE$30</f>
        <v>112.80618136210947</v>
      </c>
    </row>
    <row r="920" spans="1:13" x14ac:dyDescent="0.3">
      <c r="A920">
        <v>111.21014599999999</v>
      </c>
      <c r="B920">
        <v>180</v>
      </c>
      <c r="C920">
        <v>0</v>
      </c>
      <c r="D920">
        <v>2.867</v>
      </c>
      <c r="E920">
        <v>78.963151999999994</v>
      </c>
      <c r="F920">
        <v>99.751328999999998</v>
      </c>
      <c r="G920">
        <v>79.997693999999996</v>
      </c>
      <c r="H920">
        <v>-20.788177999999998</v>
      </c>
      <c r="I920">
        <v>-100</v>
      </c>
      <c r="J920">
        <v>180</v>
      </c>
      <c r="K920">
        <v>100.64700000000001</v>
      </c>
      <c r="L920">
        <v>1.4997999999999999E-2</v>
      </c>
      <c r="M920">
        <f>(F920*CalPhotonTurnigy!$AE$30*CalPhotonTurnigy!$AF$36+CalPhotonTurnigy!$AE$36)/CalPhotonTurnigy!$AE$30</f>
        <v>112.80618136210947</v>
      </c>
    </row>
    <row r="921" spans="1:13" x14ac:dyDescent="0.3">
      <c r="A921">
        <v>111.22515300000001</v>
      </c>
      <c r="B921">
        <v>180</v>
      </c>
      <c r="C921">
        <v>0</v>
      </c>
      <c r="D921">
        <v>2.867</v>
      </c>
      <c r="E921">
        <v>78.957515000000001</v>
      </c>
      <c r="F921">
        <v>99.751328999999998</v>
      </c>
      <c r="G921">
        <v>79.997693999999996</v>
      </c>
      <c r="H921">
        <v>-20.793814000000001</v>
      </c>
      <c r="I921">
        <v>-100</v>
      </c>
      <c r="J921">
        <v>180</v>
      </c>
      <c r="K921">
        <v>100.64700000000001</v>
      </c>
      <c r="L921">
        <v>1.5007E-2</v>
      </c>
      <c r="M921">
        <f>(F921*CalPhotonTurnigy!$AE$30*CalPhotonTurnigy!$AF$36+CalPhotonTurnigy!$AE$36)/CalPhotonTurnigy!$AE$30</f>
        <v>112.80618136210947</v>
      </c>
    </row>
    <row r="922" spans="1:13" x14ac:dyDescent="0.3">
      <c r="A922">
        <v>111.240163</v>
      </c>
      <c r="B922">
        <v>180</v>
      </c>
      <c r="C922">
        <v>0</v>
      </c>
      <c r="D922">
        <v>2.867</v>
      </c>
      <c r="E922">
        <v>78.952663999999999</v>
      </c>
      <c r="F922">
        <v>99.751328999999998</v>
      </c>
      <c r="G922">
        <v>79.997693999999996</v>
      </c>
      <c r="H922">
        <v>-20.798665</v>
      </c>
      <c r="I922">
        <v>-100</v>
      </c>
      <c r="J922">
        <v>180</v>
      </c>
      <c r="K922">
        <v>100.64700000000001</v>
      </c>
      <c r="L922">
        <v>1.5010000000000001E-2</v>
      </c>
      <c r="M922">
        <f>(F922*CalPhotonTurnigy!$AE$30*CalPhotonTurnigy!$AF$36+CalPhotonTurnigy!$AE$36)/CalPhotonTurnigy!$AE$30</f>
        <v>112.80618136210947</v>
      </c>
    </row>
    <row r="923" spans="1:13" x14ac:dyDescent="0.3">
      <c r="A923">
        <v>111.255166</v>
      </c>
      <c r="B923">
        <v>180</v>
      </c>
      <c r="C923">
        <v>0</v>
      </c>
      <c r="D923">
        <v>2.867</v>
      </c>
      <c r="E923">
        <v>78.948490000000007</v>
      </c>
      <c r="F923">
        <v>99.751328999999998</v>
      </c>
      <c r="G923">
        <v>79.997693999999996</v>
      </c>
      <c r="H923">
        <v>-20.80284</v>
      </c>
      <c r="I923">
        <v>-100</v>
      </c>
      <c r="J923">
        <v>180</v>
      </c>
      <c r="K923">
        <v>100.64700000000001</v>
      </c>
      <c r="L923">
        <v>1.5003000000000001E-2</v>
      </c>
      <c r="M923">
        <f>(F923*CalPhotonTurnigy!$AE$30*CalPhotonTurnigy!$AF$36+CalPhotonTurnigy!$AE$36)/CalPhotonTurnigy!$AE$30</f>
        <v>112.80618136210947</v>
      </c>
    </row>
    <row r="924" spans="1:13" x14ac:dyDescent="0.3">
      <c r="A924">
        <v>111.270173</v>
      </c>
      <c r="B924">
        <v>180</v>
      </c>
      <c r="C924">
        <v>0</v>
      </c>
      <c r="D924">
        <v>2.8660000000000001</v>
      </c>
      <c r="E924">
        <v>78.942526999999998</v>
      </c>
      <c r="F924">
        <v>99.751328999999998</v>
      </c>
      <c r="G924">
        <v>79.997693999999996</v>
      </c>
      <c r="H924">
        <v>-20.808802</v>
      </c>
      <c r="I924">
        <v>-100</v>
      </c>
      <c r="J924">
        <v>180</v>
      </c>
      <c r="K924">
        <v>100.64700000000001</v>
      </c>
      <c r="L924">
        <v>1.5007E-2</v>
      </c>
      <c r="M924">
        <f>(F924*CalPhotonTurnigy!$AE$30*CalPhotonTurnigy!$AF$36+CalPhotonTurnigy!$AE$36)/CalPhotonTurnigy!$AE$30</f>
        <v>112.80618136210947</v>
      </c>
    </row>
    <row r="925" spans="1:13" x14ac:dyDescent="0.3">
      <c r="A925">
        <v>111.285174</v>
      </c>
      <c r="B925">
        <v>180</v>
      </c>
      <c r="C925">
        <v>0</v>
      </c>
      <c r="D925">
        <v>2.867</v>
      </c>
      <c r="E925">
        <v>78.938580999999999</v>
      </c>
      <c r="F925">
        <v>99.751328999999998</v>
      </c>
      <c r="G925">
        <v>79.997693999999996</v>
      </c>
      <c r="H925">
        <v>-20.812749</v>
      </c>
      <c r="I925">
        <v>-100</v>
      </c>
      <c r="J925">
        <v>180</v>
      </c>
      <c r="K925">
        <v>100.64700000000001</v>
      </c>
      <c r="L925">
        <v>1.5001E-2</v>
      </c>
      <c r="M925">
        <f>(F925*CalPhotonTurnigy!$AE$30*CalPhotonTurnigy!$AF$36+CalPhotonTurnigy!$AE$36)/CalPhotonTurnigy!$AE$30</f>
        <v>112.80618136210947</v>
      </c>
    </row>
    <row r="926" spans="1:13" x14ac:dyDescent="0.3">
      <c r="A926">
        <v>111.300175</v>
      </c>
      <c r="B926">
        <v>180</v>
      </c>
      <c r="C926">
        <v>0</v>
      </c>
      <c r="D926">
        <v>2.867</v>
      </c>
      <c r="E926">
        <v>78.935185000000004</v>
      </c>
      <c r="F926">
        <v>99.751328999999998</v>
      </c>
      <c r="G926">
        <v>79.997693999999996</v>
      </c>
      <c r="H926">
        <v>-20.816144999999999</v>
      </c>
      <c r="I926">
        <v>-100</v>
      </c>
      <c r="J926">
        <v>180</v>
      </c>
      <c r="K926">
        <v>100.64700000000001</v>
      </c>
      <c r="L926">
        <v>1.5001E-2</v>
      </c>
      <c r="M926">
        <f>(F926*CalPhotonTurnigy!$AE$30*CalPhotonTurnigy!$AF$36+CalPhotonTurnigy!$AE$36)/CalPhotonTurnigy!$AE$30</f>
        <v>112.80618136210947</v>
      </c>
    </row>
    <row r="927" spans="1:13" x14ac:dyDescent="0.3">
      <c r="A927">
        <v>111.315183</v>
      </c>
      <c r="B927">
        <v>180</v>
      </c>
      <c r="C927">
        <v>0</v>
      </c>
      <c r="D927">
        <v>2.8679999999999999</v>
      </c>
      <c r="E927">
        <v>78.934633000000005</v>
      </c>
      <c r="F927">
        <v>99.751328999999998</v>
      </c>
      <c r="G927">
        <v>79.997693999999996</v>
      </c>
      <c r="H927">
        <v>-20.816696</v>
      </c>
      <c r="I927">
        <v>-100</v>
      </c>
      <c r="J927">
        <v>180</v>
      </c>
      <c r="K927">
        <v>100.64700000000001</v>
      </c>
      <c r="L927">
        <v>1.5008000000000001E-2</v>
      </c>
      <c r="M927">
        <f>(F927*CalPhotonTurnigy!$AE$30*CalPhotonTurnigy!$AF$36+CalPhotonTurnigy!$AE$36)/CalPhotonTurnigy!$AE$30</f>
        <v>112.80618136210947</v>
      </c>
    </row>
    <row r="928" spans="1:13" x14ac:dyDescent="0.3">
      <c r="A928">
        <v>111.330189</v>
      </c>
      <c r="B928">
        <v>180</v>
      </c>
      <c r="C928">
        <v>0</v>
      </c>
      <c r="D928">
        <v>2.8660000000000001</v>
      </c>
      <c r="E928">
        <v>78.930601999999993</v>
      </c>
      <c r="F928">
        <v>99.751328999999998</v>
      </c>
      <c r="G928">
        <v>79.997693999999996</v>
      </c>
      <c r="H928">
        <v>-20.820727000000002</v>
      </c>
      <c r="I928">
        <v>-100</v>
      </c>
      <c r="J928">
        <v>180</v>
      </c>
      <c r="K928">
        <v>100.64700000000001</v>
      </c>
      <c r="L928">
        <v>1.5006E-2</v>
      </c>
      <c r="M928">
        <f>(F928*CalPhotonTurnigy!$AE$30*CalPhotonTurnigy!$AF$36+CalPhotonTurnigy!$AE$36)/CalPhotonTurnigy!$AE$30</f>
        <v>112.80618136210947</v>
      </c>
    </row>
    <row r="929" spans="1:13" x14ac:dyDescent="0.3">
      <c r="A929">
        <v>111.345192</v>
      </c>
      <c r="B929">
        <v>180</v>
      </c>
      <c r="C929">
        <v>0</v>
      </c>
      <c r="D929">
        <v>2.867</v>
      </c>
      <c r="E929">
        <v>78.929503999999994</v>
      </c>
      <c r="F929">
        <v>99.751328999999998</v>
      </c>
      <c r="G929">
        <v>79.997693999999996</v>
      </c>
      <c r="H929">
        <v>-20.821825</v>
      </c>
      <c r="I929">
        <v>-100</v>
      </c>
      <c r="J929">
        <v>180</v>
      </c>
      <c r="K929">
        <v>100.64700000000001</v>
      </c>
      <c r="L929">
        <v>1.5003000000000001E-2</v>
      </c>
      <c r="M929">
        <f>(F929*CalPhotonTurnigy!$AE$30*CalPhotonTurnigy!$AF$36+CalPhotonTurnigy!$AE$36)/CalPhotonTurnigy!$AE$30</f>
        <v>112.80618136210947</v>
      </c>
    </row>
    <row r="930" spans="1:13" x14ac:dyDescent="0.3">
      <c r="A930">
        <v>111.360204</v>
      </c>
      <c r="B930">
        <v>180</v>
      </c>
      <c r="C930">
        <v>0</v>
      </c>
      <c r="D930">
        <v>2.867</v>
      </c>
      <c r="E930">
        <v>78.928559000000007</v>
      </c>
      <c r="F930">
        <v>99.751328999999998</v>
      </c>
      <c r="G930">
        <v>79.997693999999996</v>
      </c>
      <c r="H930">
        <v>-20.822769999999998</v>
      </c>
      <c r="I930">
        <v>-100</v>
      </c>
      <c r="J930">
        <v>180</v>
      </c>
      <c r="K930">
        <v>100.64700000000001</v>
      </c>
      <c r="L930">
        <v>1.5011999999999999E-2</v>
      </c>
      <c r="M930">
        <f>(F930*CalPhotonTurnigy!$AE$30*CalPhotonTurnigy!$AF$36+CalPhotonTurnigy!$AE$36)/CalPhotonTurnigy!$AE$30</f>
        <v>112.80618136210947</v>
      </c>
    </row>
    <row r="931" spans="1:13" x14ac:dyDescent="0.3">
      <c r="A931">
        <v>111.375201</v>
      </c>
      <c r="B931">
        <v>180</v>
      </c>
      <c r="C931">
        <v>0</v>
      </c>
      <c r="D931">
        <v>2.8650000000000002</v>
      </c>
      <c r="E931">
        <v>78.924189999999996</v>
      </c>
      <c r="F931">
        <v>99.751328999999998</v>
      </c>
      <c r="G931">
        <v>79.997693999999996</v>
      </c>
      <c r="H931">
        <v>-20.82714</v>
      </c>
      <c r="I931">
        <v>-100</v>
      </c>
      <c r="J931">
        <v>180</v>
      </c>
      <c r="K931">
        <v>100.64700000000001</v>
      </c>
      <c r="L931">
        <v>1.4997E-2</v>
      </c>
      <c r="M931">
        <f>(F931*CalPhotonTurnigy!$AE$30*CalPhotonTurnigy!$AF$36+CalPhotonTurnigy!$AE$36)/CalPhotonTurnigy!$AE$30</f>
        <v>112.80618136210947</v>
      </c>
    </row>
    <row r="932" spans="1:13" x14ac:dyDescent="0.3">
      <c r="A932">
        <v>111.39021</v>
      </c>
      <c r="B932">
        <v>180</v>
      </c>
      <c r="C932">
        <v>0</v>
      </c>
      <c r="D932">
        <v>2.8650000000000002</v>
      </c>
      <c r="E932">
        <v>78.920428999999999</v>
      </c>
      <c r="F932">
        <v>99.751328999999998</v>
      </c>
      <c r="G932">
        <v>79.997693999999996</v>
      </c>
      <c r="H932">
        <v>-20.8309</v>
      </c>
      <c r="I932">
        <v>-100</v>
      </c>
      <c r="J932">
        <v>180</v>
      </c>
      <c r="K932">
        <v>100.64700000000001</v>
      </c>
      <c r="L932">
        <v>1.5009E-2</v>
      </c>
      <c r="M932">
        <f>(F932*CalPhotonTurnigy!$AE$30*CalPhotonTurnigy!$AF$36+CalPhotonTurnigy!$AE$36)/CalPhotonTurnigy!$AE$30</f>
        <v>112.80618136210947</v>
      </c>
    </row>
    <row r="933" spans="1:13" x14ac:dyDescent="0.3">
      <c r="A933">
        <v>111.40521</v>
      </c>
      <c r="B933">
        <v>180</v>
      </c>
      <c r="C933">
        <v>0</v>
      </c>
      <c r="D933">
        <v>2.8650000000000002</v>
      </c>
      <c r="E933">
        <v>78.917192999999997</v>
      </c>
      <c r="F933">
        <v>99.751328999999998</v>
      </c>
      <c r="G933">
        <v>79.997693999999996</v>
      </c>
      <c r="H933">
        <v>-20.834136999999998</v>
      </c>
      <c r="I933">
        <v>-100</v>
      </c>
      <c r="J933">
        <v>180</v>
      </c>
      <c r="K933">
        <v>100.64700000000001</v>
      </c>
      <c r="L933">
        <v>1.4999999999999999E-2</v>
      </c>
      <c r="M933">
        <f>(F933*CalPhotonTurnigy!$AE$30*CalPhotonTurnigy!$AF$36+CalPhotonTurnigy!$AE$36)/CalPhotonTurnigy!$AE$30</f>
        <v>112.80618136210947</v>
      </c>
    </row>
    <row r="934" spans="1:13" x14ac:dyDescent="0.3">
      <c r="A934">
        <v>111.420221</v>
      </c>
      <c r="B934">
        <v>180</v>
      </c>
      <c r="C934">
        <v>0</v>
      </c>
      <c r="D934">
        <v>2.8650000000000002</v>
      </c>
      <c r="E934">
        <v>78.914407999999995</v>
      </c>
      <c r="F934">
        <v>99.751328999999998</v>
      </c>
      <c r="G934">
        <v>79.997693999999996</v>
      </c>
      <c r="H934">
        <v>-20.836922000000001</v>
      </c>
      <c r="I934">
        <v>-100</v>
      </c>
      <c r="J934">
        <v>180</v>
      </c>
      <c r="K934">
        <v>100.64700000000001</v>
      </c>
      <c r="L934">
        <v>1.5011E-2</v>
      </c>
      <c r="M934">
        <f>(F934*CalPhotonTurnigy!$AE$30*CalPhotonTurnigy!$AF$36+CalPhotonTurnigy!$AE$36)/CalPhotonTurnigy!$AE$30</f>
        <v>112.80618136210947</v>
      </c>
    </row>
    <row r="935" spans="1:13" x14ac:dyDescent="0.3">
      <c r="A935">
        <v>111.43522400000001</v>
      </c>
      <c r="B935">
        <v>180</v>
      </c>
      <c r="C935">
        <v>0</v>
      </c>
      <c r="D935">
        <v>2.8639999999999999</v>
      </c>
      <c r="E935">
        <v>78.910825000000003</v>
      </c>
      <c r="F935">
        <v>99.751328999999998</v>
      </c>
      <c r="G935">
        <v>79.997693999999996</v>
      </c>
      <c r="H935">
        <v>-20.840505</v>
      </c>
      <c r="I935">
        <v>-100</v>
      </c>
      <c r="J935">
        <v>180</v>
      </c>
      <c r="K935">
        <v>100.64700000000001</v>
      </c>
      <c r="L935">
        <v>1.5003000000000001E-2</v>
      </c>
      <c r="M935">
        <f>(F935*CalPhotonTurnigy!$AE$30*CalPhotonTurnigy!$AF$36+CalPhotonTurnigy!$AE$36)/CalPhotonTurnigy!$AE$30</f>
        <v>112.80618136210947</v>
      </c>
    </row>
    <row r="936" spans="1:13" x14ac:dyDescent="0.3">
      <c r="A936">
        <v>111.450221</v>
      </c>
      <c r="B936">
        <v>180</v>
      </c>
      <c r="C936">
        <v>0</v>
      </c>
      <c r="D936">
        <v>2.8660000000000001</v>
      </c>
      <c r="E936">
        <v>78.910113999999993</v>
      </c>
      <c r="F936">
        <v>99.751328999999998</v>
      </c>
      <c r="G936">
        <v>79.997693999999996</v>
      </c>
      <c r="H936">
        <v>-20.841214999999998</v>
      </c>
      <c r="I936">
        <v>-100</v>
      </c>
      <c r="J936">
        <v>180</v>
      </c>
      <c r="K936">
        <v>100.64700000000001</v>
      </c>
      <c r="L936">
        <v>1.4997E-2</v>
      </c>
      <c r="M936">
        <f>(F936*CalPhotonTurnigy!$AE$30*CalPhotonTurnigy!$AF$36+CalPhotonTurnigy!$AE$36)/CalPhotonTurnigy!$AE$30</f>
        <v>112.80618136210947</v>
      </c>
    </row>
    <row r="937" spans="1:13" x14ac:dyDescent="0.3">
      <c r="A937">
        <v>111.465228</v>
      </c>
      <c r="B937">
        <v>180</v>
      </c>
      <c r="C937">
        <v>0</v>
      </c>
      <c r="D937">
        <v>2.8620000000000001</v>
      </c>
      <c r="E937">
        <v>78.903570999999999</v>
      </c>
      <c r="F937">
        <v>99.751328999999998</v>
      </c>
      <c r="G937">
        <v>79.997693999999996</v>
      </c>
      <c r="H937">
        <v>-20.847759</v>
      </c>
      <c r="I937">
        <v>-100</v>
      </c>
      <c r="J937">
        <v>180</v>
      </c>
      <c r="K937">
        <v>100.64700000000001</v>
      </c>
      <c r="L937">
        <v>1.5007E-2</v>
      </c>
      <c r="M937">
        <f>(F937*CalPhotonTurnigy!$AE$30*CalPhotonTurnigy!$AF$36+CalPhotonTurnigy!$AE$36)/CalPhotonTurnigy!$AE$30</f>
        <v>112.80618136210947</v>
      </c>
    </row>
    <row r="938" spans="1:13" x14ac:dyDescent="0.3">
      <c r="A938">
        <v>111.480233</v>
      </c>
      <c r="B938">
        <v>180</v>
      </c>
      <c r="C938">
        <v>0</v>
      </c>
      <c r="D938">
        <v>2.8620000000000001</v>
      </c>
      <c r="E938">
        <v>78.897938999999994</v>
      </c>
      <c r="F938">
        <v>99.751328999999998</v>
      </c>
      <c r="G938">
        <v>79.997693999999996</v>
      </c>
      <c r="H938">
        <v>-20.853390000000001</v>
      </c>
      <c r="I938">
        <v>-100</v>
      </c>
      <c r="J938">
        <v>180</v>
      </c>
      <c r="K938">
        <v>100.64700000000001</v>
      </c>
      <c r="L938">
        <v>1.5004999999999999E-2</v>
      </c>
      <c r="M938">
        <f>(F938*CalPhotonTurnigy!$AE$30*CalPhotonTurnigy!$AF$36+CalPhotonTurnigy!$AE$36)/CalPhotonTurnigy!$AE$30</f>
        <v>112.80618136210947</v>
      </c>
    </row>
    <row r="939" spans="1:13" x14ac:dyDescent="0.3">
      <c r="A939">
        <v>111.49524599999999</v>
      </c>
      <c r="B939">
        <v>180</v>
      </c>
      <c r="C939">
        <v>0</v>
      </c>
      <c r="D939">
        <v>2.863</v>
      </c>
      <c r="E939">
        <v>78.894278999999997</v>
      </c>
      <c r="F939">
        <v>99.751328999999998</v>
      </c>
      <c r="G939">
        <v>79.997693999999996</v>
      </c>
      <c r="H939">
        <v>-20.857050000000001</v>
      </c>
      <c r="I939">
        <v>-100</v>
      </c>
      <c r="J939">
        <v>180</v>
      </c>
      <c r="K939">
        <v>100.64700000000001</v>
      </c>
      <c r="L939">
        <v>1.5013E-2</v>
      </c>
      <c r="M939">
        <f>(F939*CalPhotonTurnigy!$AE$30*CalPhotonTurnigy!$AF$36+CalPhotonTurnigy!$AE$36)/CalPhotonTurnigy!$AE$30</f>
        <v>112.80618136210947</v>
      </c>
    </row>
    <row r="940" spans="1:13" x14ac:dyDescent="0.3">
      <c r="A940">
        <v>111.510256</v>
      </c>
      <c r="B940">
        <v>180</v>
      </c>
      <c r="C940">
        <v>0</v>
      </c>
      <c r="D940">
        <v>2.8740000000000001</v>
      </c>
      <c r="E940">
        <v>78.907743999999994</v>
      </c>
      <c r="F940">
        <v>99.751328999999998</v>
      </c>
      <c r="G940">
        <v>79.997693999999996</v>
      </c>
      <c r="H940">
        <v>-20.843585999999998</v>
      </c>
      <c r="I940">
        <v>-100</v>
      </c>
      <c r="J940">
        <v>180</v>
      </c>
      <c r="K940">
        <v>100.64700000000001</v>
      </c>
      <c r="L940">
        <v>1.5010000000000001E-2</v>
      </c>
      <c r="M940">
        <f>(F940*CalPhotonTurnigy!$AE$30*CalPhotonTurnigy!$AF$36+CalPhotonTurnigy!$AE$36)/CalPhotonTurnigy!$AE$30</f>
        <v>112.80618136210947</v>
      </c>
    </row>
    <row r="941" spans="1:13" x14ac:dyDescent="0.3">
      <c r="A941">
        <v>111.525257</v>
      </c>
      <c r="B941">
        <v>180</v>
      </c>
      <c r="C941">
        <v>0</v>
      </c>
      <c r="D941">
        <v>2.8620000000000001</v>
      </c>
      <c r="E941">
        <v>78.901529999999994</v>
      </c>
      <c r="F941">
        <v>99.751328999999998</v>
      </c>
      <c r="G941">
        <v>79.997693999999996</v>
      </c>
      <c r="H941">
        <v>-20.849799000000001</v>
      </c>
      <c r="I941">
        <v>-100</v>
      </c>
      <c r="J941">
        <v>180</v>
      </c>
      <c r="K941">
        <v>100.64700000000001</v>
      </c>
      <c r="L941">
        <v>1.5001E-2</v>
      </c>
      <c r="M941">
        <f>(F941*CalPhotonTurnigy!$AE$30*CalPhotonTurnigy!$AF$36+CalPhotonTurnigy!$AE$36)/CalPhotonTurnigy!$AE$30</f>
        <v>112.80618136210947</v>
      </c>
    </row>
    <row r="942" spans="1:13" x14ac:dyDescent="0.3">
      <c r="A942">
        <v>111.540257</v>
      </c>
      <c r="B942">
        <v>180</v>
      </c>
      <c r="C942">
        <v>0</v>
      </c>
      <c r="D942">
        <v>2.863</v>
      </c>
      <c r="E942">
        <v>78.897369999999995</v>
      </c>
      <c r="F942">
        <v>99.751328999999998</v>
      </c>
      <c r="G942">
        <v>79.997693999999996</v>
      </c>
      <c r="H942">
        <v>-20.853959</v>
      </c>
      <c r="I942">
        <v>-100</v>
      </c>
      <c r="J942">
        <v>180</v>
      </c>
      <c r="K942">
        <v>100.64700000000001</v>
      </c>
      <c r="L942">
        <v>1.4999999999999999E-2</v>
      </c>
      <c r="M942">
        <f>(F942*CalPhotonTurnigy!$AE$30*CalPhotonTurnigy!$AF$36+CalPhotonTurnigy!$AE$36)/CalPhotonTurnigy!$AE$30</f>
        <v>112.80618136210947</v>
      </c>
    </row>
    <row r="943" spans="1:13" x14ac:dyDescent="0.3">
      <c r="A943">
        <v>111.555269</v>
      </c>
      <c r="B943">
        <v>180</v>
      </c>
      <c r="C943">
        <v>0</v>
      </c>
      <c r="D943">
        <v>2.8620000000000001</v>
      </c>
      <c r="E943">
        <v>78.892601999999997</v>
      </c>
      <c r="F943">
        <v>99.751328999999998</v>
      </c>
      <c r="G943">
        <v>79.997693999999996</v>
      </c>
      <c r="H943">
        <v>-20.858726999999998</v>
      </c>
      <c r="I943">
        <v>-100</v>
      </c>
      <c r="J943">
        <v>180</v>
      </c>
      <c r="K943">
        <v>100.64700000000001</v>
      </c>
      <c r="L943">
        <v>1.5011999999999999E-2</v>
      </c>
      <c r="M943">
        <f>(F943*CalPhotonTurnigy!$AE$30*CalPhotonTurnigy!$AF$36+CalPhotonTurnigy!$AE$36)/CalPhotonTurnigy!$AE$30</f>
        <v>112.80618136210947</v>
      </c>
    </row>
    <row r="944" spans="1:13" x14ac:dyDescent="0.3">
      <c r="A944">
        <v>111.570268</v>
      </c>
      <c r="B944">
        <v>180</v>
      </c>
      <c r="C944">
        <v>0</v>
      </c>
      <c r="D944">
        <v>2.859</v>
      </c>
      <c r="E944">
        <v>78.884938000000005</v>
      </c>
      <c r="F944">
        <v>99.751328999999998</v>
      </c>
      <c r="G944">
        <v>79.997693999999996</v>
      </c>
      <c r="H944">
        <v>-20.866391</v>
      </c>
      <c r="I944">
        <v>-100</v>
      </c>
      <c r="J944">
        <v>180</v>
      </c>
      <c r="K944">
        <v>100.64700000000001</v>
      </c>
      <c r="L944">
        <v>1.4999E-2</v>
      </c>
      <c r="M944">
        <f>(F944*CalPhotonTurnigy!$AE$30*CalPhotonTurnigy!$AF$36+CalPhotonTurnigy!$AE$36)/CalPhotonTurnigy!$AE$30</f>
        <v>112.80618136210947</v>
      </c>
    </row>
    <row r="945" spans="1:13" x14ac:dyDescent="0.3">
      <c r="A945">
        <v>111.585273</v>
      </c>
      <c r="B945">
        <v>180</v>
      </c>
      <c r="C945">
        <v>0</v>
      </c>
      <c r="D945">
        <v>2.851</v>
      </c>
      <c r="E945">
        <v>78.866463999999993</v>
      </c>
      <c r="F945">
        <v>99.751328999999998</v>
      </c>
      <c r="G945">
        <v>79.997693999999996</v>
      </c>
      <c r="H945">
        <v>-20.884865999999999</v>
      </c>
      <c r="I945">
        <v>-100</v>
      </c>
      <c r="J945">
        <v>180</v>
      </c>
      <c r="K945">
        <v>100.64700000000001</v>
      </c>
      <c r="L945">
        <v>1.5004999999999999E-2</v>
      </c>
      <c r="M945">
        <f>(F945*CalPhotonTurnigy!$AE$30*CalPhotonTurnigy!$AF$36+CalPhotonTurnigy!$AE$36)/CalPhotonTurnigy!$AE$30</f>
        <v>112.80618136210947</v>
      </c>
    </row>
    <row r="946" spans="1:13" x14ac:dyDescent="0.3">
      <c r="A946">
        <v>111.600285</v>
      </c>
      <c r="B946">
        <v>180</v>
      </c>
      <c r="C946">
        <v>0</v>
      </c>
      <c r="D946">
        <v>2.8570000000000002</v>
      </c>
      <c r="E946">
        <v>78.858877000000007</v>
      </c>
      <c r="F946">
        <v>99.751328999999998</v>
      </c>
      <c r="G946">
        <v>79.997693999999996</v>
      </c>
      <c r="H946">
        <v>-20.892451999999999</v>
      </c>
      <c r="I946">
        <v>-100</v>
      </c>
      <c r="J946">
        <v>180</v>
      </c>
      <c r="K946">
        <v>100.64700000000001</v>
      </c>
      <c r="L946">
        <v>1.5011999999999999E-2</v>
      </c>
      <c r="M946">
        <f>(F946*CalPhotonTurnigy!$AE$30*CalPhotonTurnigy!$AF$36+CalPhotonTurnigy!$AE$36)/CalPhotonTurnigy!$AE$30</f>
        <v>112.80618136210947</v>
      </c>
    </row>
    <row r="947" spans="1:13" x14ac:dyDescent="0.3">
      <c r="A947">
        <v>111.615287</v>
      </c>
      <c r="B947">
        <v>180</v>
      </c>
      <c r="C947">
        <v>0</v>
      </c>
      <c r="D947">
        <v>2.8580000000000001</v>
      </c>
      <c r="E947">
        <v>78.853537000000003</v>
      </c>
      <c r="F947">
        <v>99.751328999999998</v>
      </c>
      <c r="G947">
        <v>79.997693999999996</v>
      </c>
      <c r="H947">
        <v>-20.897793</v>
      </c>
      <c r="I947">
        <v>-100</v>
      </c>
      <c r="J947">
        <v>180</v>
      </c>
      <c r="K947">
        <v>100.64700000000001</v>
      </c>
      <c r="L947">
        <v>1.5002E-2</v>
      </c>
      <c r="M947">
        <f>(F947*CalPhotonTurnigy!$AE$30*CalPhotonTurnigy!$AF$36+CalPhotonTurnigy!$AE$36)/CalPhotonTurnigy!$AE$30</f>
        <v>112.80618136210947</v>
      </c>
    </row>
    <row r="948" spans="1:13" x14ac:dyDescent="0.3">
      <c r="A948">
        <v>111.63029299999999</v>
      </c>
      <c r="B948">
        <v>180</v>
      </c>
      <c r="C948">
        <v>0</v>
      </c>
      <c r="D948">
        <v>2.8570000000000002</v>
      </c>
      <c r="E948">
        <v>78.847752</v>
      </c>
      <c r="F948">
        <v>99.751328999999998</v>
      </c>
      <c r="G948">
        <v>79.997693999999996</v>
      </c>
      <c r="H948">
        <v>-20.903576999999999</v>
      </c>
      <c r="I948">
        <v>-100</v>
      </c>
      <c r="J948">
        <v>180</v>
      </c>
      <c r="K948">
        <v>100.64700000000001</v>
      </c>
      <c r="L948">
        <v>1.5006E-2</v>
      </c>
      <c r="M948">
        <f>(F948*CalPhotonTurnigy!$AE$30*CalPhotonTurnigy!$AF$36+CalPhotonTurnigy!$AE$36)/CalPhotonTurnigy!$AE$30</f>
        <v>112.80618136210947</v>
      </c>
    </row>
    <row r="949" spans="1:13" x14ac:dyDescent="0.3">
      <c r="A949">
        <v>111.64529899999999</v>
      </c>
      <c r="B949">
        <v>180</v>
      </c>
      <c r="C949">
        <v>0</v>
      </c>
      <c r="D949">
        <v>2.8540000000000001</v>
      </c>
      <c r="E949">
        <v>78.838016999999994</v>
      </c>
      <c r="F949">
        <v>99.751328999999998</v>
      </c>
      <c r="G949">
        <v>79.997693999999996</v>
      </c>
      <c r="H949">
        <v>-20.913312000000001</v>
      </c>
      <c r="I949">
        <v>-100</v>
      </c>
      <c r="J949">
        <v>180</v>
      </c>
      <c r="K949">
        <v>100.64700000000001</v>
      </c>
      <c r="L949">
        <v>1.5006E-2</v>
      </c>
      <c r="M949">
        <f>(F949*CalPhotonTurnigy!$AE$30*CalPhotonTurnigy!$AF$36+CalPhotonTurnigy!$AE$36)/CalPhotonTurnigy!$AE$30</f>
        <v>112.80618136210947</v>
      </c>
    </row>
    <row r="950" spans="1:13" x14ac:dyDescent="0.3">
      <c r="A950">
        <v>111.660302</v>
      </c>
      <c r="B950">
        <v>180</v>
      </c>
      <c r="C950">
        <v>0</v>
      </c>
      <c r="D950">
        <v>2.899</v>
      </c>
      <c r="E950">
        <v>78.896174999999999</v>
      </c>
      <c r="F950">
        <v>99.751328999999998</v>
      </c>
      <c r="G950">
        <v>79.997693999999996</v>
      </c>
      <c r="H950">
        <v>-20.855155</v>
      </c>
      <c r="I950">
        <v>-100</v>
      </c>
      <c r="J950">
        <v>180</v>
      </c>
      <c r="K950">
        <v>100.64700000000001</v>
      </c>
      <c r="L950">
        <v>1.5003000000000001E-2</v>
      </c>
      <c r="M950">
        <f>(F950*CalPhotonTurnigy!$AE$30*CalPhotonTurnigy!$AF$36+CalPhotonTurnigy!$AE$36)/CalPhotonTurnigy!$AE$30</f>
        <v>112.80618136210947</v>
      </c>
    </row>
    <row r="951" spans="1:13" x14ac:dyDescent="0.3">
      <c r="A951">
        <v>111.67529999999999</v>
      </c>
      <c r="B951">
        <v>180</v>
      </c>
      <c r="C951">
        <v>0</v>
      </c>
      <c r="D951">
        <v>2.85</v>
      </c>
      <c r="E951">
        <v>78.874950999999996</v>
      </c>
      <c r="F951">
        <v>99.751328999999998</v>
      </c>
      <c r="G951">
        <v>79.997693999999996</v>
      </c>
      <c r="H951">
        <v>-20.876377999999999</v>
      </c>
      <c r="I951">
        <v>-100</v>
      </c>
      <c r="J951">
        <v>180</v>
      </c>
      <c r="K951">
        <v>100.64700000000001</v>
      </c>
      <c r="L951">
        <v>1.4997999999999999E-2</v>
      </c>
      <c r="M951">
        <f>(F951*CalPhotonTurnigy!$AE$30*CalPhotonTurnigy!$AF$36+CalPhotonTurnigy!$AE$36)/CalPhotonTurnigy!$AE$30</f>
        <v>112.80618136210947</v>
      </c>
    </row>
    <row r="952" spans="1:13" x14ac:dyDescent="0.3">
      <c r="A952">
        <v>111.690304</v>
      </c>
      <c r="B952">
        <v>180</v>
      </c>
      <c r="C952">
        <v>0</v>
      </c>
      <c r="D952">
        <v>2.8530000000000002</v>
      </c>
      <c r="E952">
        <v>78.860242</v>
      </c>
      <c r="F952">
        <v>99.751328999999998</v>
      </c>
      <c r="G952">
        <v>79.997693999999996</v>
      </c>
      <c r="H952">
        <v>-20.891088</v>
      </c>
      <c r="I952">
        <v>-100</v>
      </c>
      <c r="J952">
        <v>180</v>
      </c>
      <c r="K952">
        <v>100.64700000000001</v>
      </c>
      <c r="L952">
        <v>1.5004E-2</v>
      </c>
      <c r="M952">
        <f>(F952*CalPhotonTurnigy!$AE$30*CalPhotonTurnigy!$AF$36+CalPhotonTurnigy!$AE$36)/CalPhotonTurnigy!$AE$30</f>
        <v>112.80618136210947</v>
      </c>
    </row>
    <row r="953" spans="1:13" x14ac:dyDescent="0.3">
      <c r="A953">
        <v>111.70530100000001</v>
      </c>
      <c r="B953">
        <v>180</v>
      </c>
      <c r="C953">
        <v>0</v>
      </c>
      <c r="D953">
        <v>2.85</v>
      </c>
      <c r="E953">
        <v>78.842823999999993</v>
      </c>
      <c r="F953">
        <v>99.751328999999998</v>
      </c>
      <c r="G953">
        <v>79.997693999999996</v>
      </c>
      <c r="H953">
        <v>-20.908505999999999</v>
      </c>
      <c r="I953">
        <v>-100</v>
      </c>
      <c r="J953">
        <v>180</v>
      </c>
      <c r="K953">
        <v>100.64700000000001</v>
      </c>
      <c r="L953">
        <v>1.4997E-2</v>
      </c>
      <c r="M953">
        <f>(F953*CalPhotonTurnigy!$AE$30*CalPhotonTurnigy!$AF$36+CalPhotonTurnigy!$AE$36)/CalPhotonTurnigy!$AE$30</f>
        <v>112.80618136210947</v>
      </c>
    </row>
    <row r="954" spans="1:13" x14ac:dyDescent="0.3">
      <c r="A954">
        <v>111.72031</v>
      </c>
      <c r="B954">
        <v>180</v>
      </c>
      <c r="C954">
        <v>0</v>
      </c>
      <c r="D954">
        <v>2.8479999999999999</v>
      </c>
      <c r="E954">
        <v>78.825449000000006</v>
      </c>
      <c r="F954">
        <v>99.751328999999998</v>
      </c>
      <c r="G954">
        <v>79.997693999999996</v>
      </c>
      <c r="H954">
        <v>-20.925879999999999</v>
      </c>
      <c r="I954">
        <v>-100</v>
      </c>
      <c r="J954">
        <v>180</v>
      </c>
      <c r="K954">
        <v>100.64700000000001</v>
      </c>
      <c r="L954">
        <v>1.5009E-2</v>
      </c>
      <c r="M954">
        <f>(F954*CalPhotonTurnigy!$AE$30*CalPhotonTurnigy!$AF$36+CalPhotonTurnigy!$AE$36)/CalPhotonTurnigy!$AE$30</f>
        <v>112.80618136210947</v>
      </c>
    </row>
    <row r="955" spans="1:13" x14ac:dyDescent="0.3">
      <c r="A955">
        <v>111.735319</v>
      </c>
      <c r="B955">
        <v>180</v>
      </c>
      <c r="C955">
        <v>0</v>
      </c>
      <c r="D955">
        <v>2.8410000000000002</v>
      </c>
      <c r="E955">
        <v>78.799777000000006</v>
      </c>
      <c r="F955">
        <v>99.751328999999998</v>
      </c>
      <c r="G955">
        <v>79.997693999999996</v>
      </c>
      <c r="H955">
        <v>-20.951552</v>
      </c>
      <c r="I955">
        <v>-100</v>
      </c>
      <c r="J955">
        <v>180</v>
      </c>
      <c r="K955">
        <v>100.64700000000001</v>
      </c>
      <c r="L955">
        <v>1.5009E-2</v>
      </c>
      <c r="M955">
        <f>(F955*CalPhotonTurnigy!$AE$30*CalPhotonTurnigy!$AF$36+CalPhotonTurnigy!$AE$36)/CalPhotonTurnigy!$AE$30</f>
        <v>112.80618136210947</v>
      </c>
    </row>
    <row r="956" spans="1:13" x14ac:dyDescent="0.3">
      <c r="A956">
        <v>111.750326</v>
      </c>
      <c r="B956">
        <v>180</v>
      </c>
      <c r="C956">
        <v>0</v>
      </c>
      <c r="D956">
        <v>2.839</v>
      </c>
      <c r="E956">
        <v>78.775287000000006</v>
      </c>
      <c r="F956">
        <v>99.751328999999998</v>
      </c>
      <c r="G956">
        <v>79.997693999999996</v>
      </c>
      <c r="H956">
        <v>-20.976043000000001</v>
      </c>
      <c r="I956">
        <v>-100</v>
      </c>
      <c r="J956">
        <v>180</v>
      </c>
      <c r="K956">
        <v>100.64700000000001</v>
      </c>
      <c r="L956">
        <v>1.5007E-2</v>
      </c>
      <c r="M956">
        <f>(F956*CalPhotonTurnigy!$AE$30*CalPhotonTurnigy!$AF$36+CalPhotonTurnigy!$AE$36)/CalPhotonTurnigy!$AE$30</f>
        <v>112.80618136210947</v>
      </c>
    </row>
    <row r="957" spans="1:13" x14ac:dyDescent="0.3">
      <c r="A957">
        <v>111.765322</v>
      </c>
      <c r="B957">
        <v>180</v>
      </c>
      <c r="C957">
        <v>0</v>
      </c>
      <c r="D957">
        <v>2.8540000000000001</v>
      </c>
      <c r="E957">
        <v>78.775654000000003</v>
      </c>
      <c r="F957">
        <v>99.751328999999998</v>
      </c>
      <c r="G957">
        <v>79.997693999999996</v>
      </c>
      <c r="H957">
        <v>-20.975676</v>
      </c>
      <c r="I957">
        <v>-100</v>
      </c>
      <c r="J957">
        <v>180</v>
      </c>
      <c r="K957">
        <v>100.64700000000001</v>
      </c>
      <c r="L957">
        <v>1.4996000000000001E-2</v>
      </c>
      <c r="M957">
        <f>(F957*CalPhotonTurnigy!$AE$30*CalPhotonTurnigy!$AF$36+CalPhotonTurnigy!$AE$36)/CalPhotonTurnigy!$AE$30</f>
        <v>112.80618136210947</v>
      </c>
    </row>
    <row r="958" spans="1:13" x14ac:dyDescent="0.3">
      <c r="A958">
        <v>111.78032</v>
      </c>
      <c r="B958">
        <v>180</v>
      </c>
      <c r="C958">
        <v>0</v>
      </c>
      <c r="D958">
        <v>2.835</v>
      </c>
      <c r="E958">
        <v>78.748551000000006</v>
      </c>
      <c r="F958">
        <v>99.751328999999998</v>
      </c>
      <c r="G958">
        <v>79.997693999999996</v>
      </c>
      <c r="H958">
        <v>-21.002779</v>
      </c>
      <c r="I958">
        <v>-100</v>
      </c>
      <c r="J958">
        <v>180</v>
      </c>
      <c r="K958">
        <v>100.64700000000001</v>
      </c>
      <c r="L958">
        <v>1.4997999999999999E-2</v>
      </c>
      <c r="M958">
        <f>(F958*CalPhotonTurnigy!$AE$30*CalPhotonTurnigy!$AF$36+CalPhotonTurnigy!$AE$36)/CalPhotonTurnigy!$AE$30</f>
        <v>112.80618136210947</v>
      </c>
    </row>
    <row r="959" spans="1:13" x14ac:dyDescent="0.3">
      <c r="A959">
        <v>111.79531900000001</v>
      </c>
      <c r="B959">
        <v>180</v>
      </c>
      <c r="C959">
        <v>0</v>
      </c>
      <c r="D959">
        <v>2.8340000000000001</v>
      </c>
      <c r="E959">
        <v>78.722823000000005</v>
      </c>
      <c r="F959">
        <v>99.751328999999998</v>
      </c>
      <c r="G959">
        <v>79.997693999999996</v>
      </c>
      <c r="H959">
        <v>-21.028506</v>
      </c>
      <c r="I959">
        <v>-100</v>
      </c>
      <c r="J959">
        <v>180</v>
      </c>
      <c r="K959">
        <v>100.64700000000001</v>
      </c>
      <c r="L959">
        <v>1.4999E-2</v>
      </c>
      <c r="M959">
        <f>(F959*CalPhotonTurnigy!$AE$30*CalPhotonTurnigy!$AF$36+CalPhotonTurnigy!$AE$36)/CalPhotonTurnigy!$AE$30</f>
        <v>112.80618136210947</v>
      </c>
    </row>
    <row r="960" spans="1:13" x14ac:dyDescent="0.3">
      <c r="A960">
        <v>111.810321</v>
      </c>
      <c r="B960">
        <v>180</v>
      </c>
      <c r="C960">
        <v>0</v>
      </c>
      <c r="D960">
        <v>2.8290000000000002</v>
      </c>
      <c r="E960">
        <v>78.694693999999998</v>
      </c>
      <c r="F960">
        <v>99.751328999999998</v>
      </c>
      <c r="G960">
        <v>79.997693999999996</v>
      </c>
      <c r="H960">
        <v>-21.056635</v>
      </c>
      <c r="I960">
        <v>-100</v>
      </c>
      <c r="J960">
        <v>180</v>
      </c>
      <c r="K960">
        <v>100.64700000000001</v>
      </c>
      <c r="L960">
        <v>1.5002E-2</v>
      </c>
      <c r="M960">
        <f>(F960*CalPhotonTurnigy!$AE$30*CalPhotonTurnigy!$AF$36+CalPhotonTurnigy!$AE$36)/CalPhotonTurnigy!$AE$30</f>
        <v>112.80618136210947</v>
      </c>
    </row>
    <row r="961" spans="1:13" x14ac:dyDescent="0.3">
      <c r="A961">
        <v>111.825321</v>
      </c>
      <c r="B961">
        <v>180</v>
      </c>
      <c r="C961">
        <v>0</v>
      </c>
      <c r="D961">
        <v>2.831</v>
      </c>
      <c r="E961">
        <v>78.672860999999997</v>
      </c>
      <c r="F961">
        <v>99.751328999999998</v>
      </c>
      <c r="G961">
        <v>79.997693999999996</v>
      </c>
      <c r="H961">
        <v>-21.078468000000001</v>
      </c>
      <c r="I961">
        <v>-100</v>
      </c>
      <c r="J961">
        <v>180</v>
      </c>
      <c r="K961">
        <v>100.64700000000001</v>
      </c>
      <c r="L961">
        <v>1.4999999999999999E-2</v>
      </c>
      <c r="M961">
        <f>(F961*CalPhotonTurnigy!$AE$30*CalPhotonTurnigy!$AF$36+CalPhotonTurnigy!$AE$36)/CalPhotonTurnigy!$AE$30</f>
        <v>112.80618136210947</v>
      </c>
    </row>
    <row r="962" spans="1:13" x14ac:dyDescent="0.3">
      <c r="A962">
        <v>111.840329</v>
      </c>
      <c r="B962">
        <v>180</v>
      </c>
      <c r="C962">
        <v>0</v>
      </c>
      <c r="D962">
        <v>2.8330000000000002</v>
      </c>
      <c r="E962">
        <v>78.656453999999997</v>
      </c>
      <c r="F962">
        <v>99.751328999999998</v>
      </c>
      <c r="G962">
        <v>79.997693999999996</v>
      </c>
      <c r="H962">
        <v>-21.094874999999998</v>
      </c>
      <c r="I962">
        <v>-100</v>
      </c>
      <c r="J962">
        <v>180</v>
      </c>
      <c r="K962">
        <v>100.64700000000001</v>
      </c>
      <c r="L962">
        <v>1.5008000000000001E-2</v>
      </c>
      <c r="M962">
        <f>(F962*CalPhotonTurnigy!$AE$30*CalPhotonTurnigy!$AF$36+CalPhotonTurnigy!$AE$36)/CalPhotonTurnigy!$AE$30</f>
        <v>112.80618136210947</v>
      </c>
    </row>
    <row r="963" spans="1:13" x14ac:dyDescent="0.3">
      <c r="A963">
        <v>111.855335</v>
      </c>
      <c r="B963">
        <v>180</v>
      </c>
      <c r="C963">
        <v>0</v>
      </c>
      <c r="D963">
        <v>2.83</v>
      </c>
      <c r="E963">
        <v>78.638739000000001</v>
      </c>
      <c r="F963">
        <v>99.751328999999998</v>
      </c>
      <c r="G963">
        <v>79.997693999999996</v>
      </c>
      <c r="H963">
        <v>-21.112590000000001</v>
      </c>
      <c r="I963">
        <v>-100</v>
      </c>
      <c r="J963">
        <v>180</v>
      </c>
      <c r="K963">
        <v>100.64700000000001</v>
      </c>
      <c r="L963">
        <v>1.5006E-2</v>
      </c>
      <c r="M963">
        <f>(F963*CalPhotonTurnigy!$AE$30*CalPhotonTurnigy!$AF$36+CalPhotonTurnigy!$AE$36)/CalPhotonTurnigy!$AE$30</f>
        <v>112.80618136210947</v>
      </c>
    </row>
    <row r="964" spans="1:13" x14ac:dyDescent="0.3">
      <c r="A964">
        <v>111.87033099999999</v>
      </c>
      <c r="B964">
        <v>180</v>
      </c>
      <c r="C964">
        <v>0</v>
      </c>
      <c r="D964">
        <v>2.8290000000000002</v>
      </c>
      <c r="E964">
        <v>78.622290000000007</v>
      </c>
      <c r="F964">
        <v>99.751328999999998</v>
      </c>
      <c r="G964">
        <v>79.997693999999996</v>
      </c>
      <c r="H964">
        <v>-21.12904</v>
      </c>
      <c r="I964">
        <v>-100</v>
      </c>
      <c r="J964">
        <v>180</v>
      </c>
      <c r="K964">
        <v>100.64700000000001</v>
      </c>
      <c r="L964">
        <v>1.4996000000000001E-2</v>
      </c>
      <c r="M964">
        <f>(F964*CalPhotonTurnigy!$AE$30*CalPhotonTurnigy!$AF$36+CalPhotonTurnigy!$AE$36)/CalPhotonTurnigy!$AE$30</f>
        <v>112.80618136210947</v>
      </c>
    </row>
    <row r="965" spans="1:13" x14ac:dyDescent="0.3">
      <c r="A965">
        <v>111.885341</v>
      </c>
      <c r="B965">
        <v>180</v>
      </c>
      <c r="C965">
        <v>0</v>
      </c>
      <c r="D965">
        <v>2.8290000000000002</v>
      </c>
      <c r="E965">
        <v>78.608129000000005</v>
      </c>
      <c r="F965">
        <v>99.751328999999998</v>
      </c>
      <c r="G965">
        <v>79.997693999999996</v>
      </c>
      <c r="H965">
        <v>-21.143201000000001</v>
      </c>
      <c r="I965">
        <v>-100</v>
      </c>
      <c r="J965">
        <v>180</v>
      </c>
      <c r="K965">
        <v>100.64700000000001</v>
      </c>
      <c r="L965">
        <v>1.5010000000000001E-2</v>
      </c>
      <c r="M965">
        <f>(F965*CalPhotonTurnigy!$AE$30*CalPhotonTurnigy!$AF$36+CalPhotonTurnigy!$AE$36)/CalPhotonTurnigy!$AE$30</f>
        <v>112.80618136210947</v>
      </c>
    </row>
    <row r="966" spans="1:13" x14ac:dyDescent="0.3">
      <c r="A966">
        <v>111.900346</v>
      </c>
      <c r="B966">
        <v>180</v>
      </c>
      <c r="C966">
        <v>0</v>
      </c>
      <c r="D966">
        <v>2.8279999999999998</v>
      </c>
      <c r="E966">
        <v>78.593540000000004</v>
      </c>
      <c r="F966">
        <v>99.751328999999998</v>
      </c>
      <c r="G966">
        <v>79.997693999999996</v>
      </c>
      <c r="H966">
        <v>-21.157789000000001</v>
      </c>
      <c r="I966">
        <v>-100</v>
      </c>
      <c r="J966">
        <v>180</v>
      </c>
      <c r="K966">
        <v>100.64700000000001</v>
      </c>
      <c r="L966">
        <v>1.5004999999999999E-2</v>
      </c>
      <c r="M966">
        <f>(F966*CalPhotonTurnigy!$AE$30*CalPhotonTurnigy!$AF$36+CalPhotonTurnigy!$AE$36)/CalPhotonTurnigy!$AE$30</f>
        <v>112.80618136210947</v>
      </c>
    </row>
    <row r="967" spans="1:13" x14ac:dyDescent="0.3">
      <c r="A967">
        <v>111.91534799999999</v>
      </c>
      <c r="B967">
        <v>180</v>
      </c>
      <c r="C967">
        <v>0</v>
      </c>
      <c r="D967">
        <v>2.831</v>
      </c>
      <c r="E967">
        <v>78.585779000000002</v>
      </c>
      <c r="F967">
        <v>99.751328999999998</v>
      </c>
      <c r="G967">
        <v>79.997693999999996</v>
      </c>
      <c r="H967">
        <v>-21.16555</v>
      </c>
      <c r="I967">
        <v>-100</v>
      </c>
      <c r="J967">
        <v>180</v>
      </c>
      <c r="K967">
        <v>100.64700000000001</v>
      </c>
      <c r="L967">
        <v>1.5002E-2</v>
      </c>
      <c r="M967">
        <f>(F967*CalPhotonTurnigy!$AE$30*CalPhotonTurnigy!$AF$36+CalPhotonTurnigy!$AE$36)/CalPhotonTurnigy!$AE$30</f>
        <v>112.80618136210947</v>
      </c>
    </row>
    <row r="968" spans="1:13" x14ac:dyDescent="0.3">
      <c r="A968">
        <v>111.930348</v>
      </c>
      <c r="B968">
        <v>180</v>
      </c>
      <c r="C968">
        <v>0</v>
      </c>
      <c r="D968">
        <v>2.83</v>
      </c>
      <c r="E968">
        <v>78.5779</v>
      </c>
      <c r="F968">
        <v>99.751328999999998</v>
      </c>
      <c r="G968">
        <v>79.997693999999996</v>
      </c>
      <c r="H968">
        <v>-21.17343</v>
      </c>
      <c r="I968">
        <v>-100</v>
      </c>
      <c r="J968">
        <v>180</v>
      </c>
      <c r="K968">
        <v>100.64700000000001</v>
      </c>
      <c r="L968">
        <v>1.4999999999999999E-2</v>
      </c>
      <c r="M968">
        <f>(F968*CalPhotonTurnigy!$AE$30*CalPhotonTurnigy!$AF$36+CalPhotonTurnigy!$AE$36)/CalPhotonTurnigy!$AE$30</f>
        <v>112.80618136210947</v>
      </c>
    </row>
    <row r="969" spans="1:13" x14ac:dyDescent="0.3">
      <c r="A969">
        <v>111.945347</v>
      </c>
      <c r="B969">
        <v>180</v>
      </c>
      <c r="C969">
        <v>0</v>
      </c>
      <c r="D969">
        <v>2.83</v>
      </c>
      <c r="E969">
        <v>78.571117999999998</v>
      </c>
      <c r="F969">
        <v>99.751328999999998</v>
      </c>
      <c r="G969">
        <v>79.997693999999996</v>
      </c>
      <c r="H969">
        <v>-21.180211</v>
      </c>
      <c r="I969">
        <v>-100</v>
      </c>
      <c r="J969">
        <v>180</v>
      </c>
      <c r="K969">
        <v>100.64700000000001</v>
      </c>
      <c r="L969">
        <v>1.4999E-2</v>
      </c>
      <c r="M969">
        <f>(F969*CalPhotonTurnigy!$AE$30*CalPhotonTurnigy!$AF$36+CalPhotonTurnigy!$AE$36)/CalPhotonTurnigy!$AE$30</f>
        <v>112.80618136210947</v>
      </c>
    </row>
    <row r="970" spans="1:13" x14ac:dyDescent="0.3">
      <c r="A970">
        <v>111.960354</v>
      </c>
      <c r="B970">
        <v>180</v>
      </c>
      <c r="C970">
        <v>0</v>
      </c>
      <c r="D970">
        <v>2.8290000000000002</v>
      </c>
      <c r="E970">
        <v>78.562882000000002</v>
      </c>
      <c r="F970">
        <v>99.751328999999998</v>
      </c>
      <c r="G970">
        <v>79.997693999999996</v>
      </c>
      <c r="H970">
        <v>-21.188448000000001</v>
      </c>
      <c r="I970">
        <v>-100</v>
      </c>
      <c r="J970">
        <v>180</v>
      </c>
      <c r="K970">
        <v>100.64700000000001</v>
      </c>
      <c r="L970">
        <v>1.5007E-2</v>
      </c>
      <c r="M970">
        <f>(F970*CalPhotonTurnigy!$AE$30*CalPhotonTurnigy!$AF$36+CalPhotonTurnigy!$AE$36)/CalPhotonTurnigy!$AE$30</f>
        <v>112.80618136210947</v>
      </c>
    </row>
    <row r="971" spans="1:13" x14ac:dyDescent="0.3">
      <c r="A971">
        <v>111.97537</v>
      </c>
      <c r="B971">
        <v>180</v>
      </c>
      <c r="C971">
        <v>0</v>
      </c>
      <c r="D971">
        <v>2.8290000000000002</v>
      </c>
      <c r="E971">
        <v>78.555792999999994</v>
      </c>
      <c r="F971">
        <v>99.751328999999998</v>
      </c>
      <c r="G971">
        <v>79.997693999999996</v>
      </c>
      <c r="H971">
        <v>-21.195537000000002</v>
      </c>
      <c r="I971">
        <v>-100</v>
      </c>
      <c r="J971">
        <v>180</v>
      </c>
      <c r="K971">
        <v>100.64700000000001</v>
      </c>
      <c r="L971">
        <v>1.5016E-2</v>
      </c>
      <c r="M971">
        <f>(F971*CalPhotonTurnigy!$AE$30*CalPhotonTurnigy!$AF$36+CalPhotonTurnigy!$AE$36)/CalPhotonTurnigy!$AE$30</f>
        <v>112.80618136210947</v>
      </c>
    </row>
    <row r="972" spans="1:13" x14ac:dyDescent="0.3">
      <c r="A972">
        <v>111.990369</v>
      </c>
      <c r="B972">
        <v>180</v>
      </c>
      <c r="C972">
        <v>0</v>
      </c>
      <c r="D972">
        <v>2.8260000000000001</v>
      </c>
      <c r="E972">
        <v>78.546090000000007</v>
      </c>
      <c r="F972">
        <v>99.751328999999998</v>
      </c>
      <c r="G972">
        <v>79.997693999999996</v>
      </c>
      <c r="H972">
        <v>-21.205238999999999</v>
      </c>
      <c r="I972">
        <v>-100</v>
      </c>
      <c r="J972">
        <v>180</v>
      </c>
      <c r="K972">
        <v>100.64700000000001</v>
      </c>
      <c r="L972">
        <v>1.4999E-2</v>
      </c>
      <c r="M972">
        <f>(F972*CalPhotonTurnigy!$AE$30*CalPhotonTurnigy!$AF$36+CalPhotonTurnigy!$AE$36)/CalPhotonTurnigy!$AE$30</f>
        <v>112.80618136210947</v>
      </c>
    </row>
    <row r="973" spans="1:13" x14ac:dyDescent="0.3">
      <c r="A973">
        <v>112.005376</v>
      </c>
      <c r="B973">
        <v>180</v>
      </c>
      <c r="C973">
        <v>0</v>
      </c>
      <c r="D973">
        <v>2.8250000000000002</v>
      </c>
      <c r="E973">
        <v>78.535336000000001</v>
      </c>
      <c r="F973">
        <v>99.751328999999998</v>
      </c>
      <c r="G973">
        <v>79.997693999999996</v>
      </c>
      <c r="H973">
        <v>-21.215993000000001</v>
      </c>
      <c r="I973">
        <v>-100</v>
      </c>
      <c r="J973">
        <v>180</v>
      </c>
      <c r="K973">
        <v>100.64700000000001</v>
      </c>
      <c r="L973">
        <v>1.5007E-2</v>
      </c>
      <c r="M973">
        <f>(F973*CalPhotonTurnigy!$AE$30*CalPhotonTurnigy!$AF$36+CalPhotonTurnigy!$AE$36)/CalPhotonTurnigy!$AE$30</f>
        <v>112.80618136210947</v>
      </c>
    </row>
    <row r="974" spans="1:13" x14ac:dyDescent="0.3">
      <c r="A974">
        <v>112.02037199999999</v>
      </c>
      <c r="B974">
        <v>180</v>
      </c>
      <c r="C974">
        <v>0</v>
      </c>
      <c r="D974">
        <v>2.8250000000000002</v>
      </c>
      <c r="E974">
        <v>78.527282</v>
      </c>
      <c r="F974">
        <v>99.751328999999998</v>
      </c>
      <c r="G974">
        <v>79.997693999999996</v>
      </c>
      <c r="H974">
        <v>-21.224048</v>
      </c>
      <c r="I974">
        <v>-100</v>
      </c>
      <c r="J974">
        <v>180</v>
      </c>
      <c r="K974">
        <v>100.64700000000001</v>
      </c>
      <c r="L974">
        <v>1.4996000000000001E-2</v>
      </c>
      <c r="M974">
        <f>(F974*CalPhotonTurnigy!$AE$30*CalPhotonTurnigy!$AF$36+CalPhotonTurnigy!$AE$36)/CalPhotonTurnigy!$AE$30</f>
        <v>112.80618136210947</v>
      </c>
    </row>
    <row r="975" spans="1:13" x14ac:dyDescent="0.3">
      <c r="A975">
        <v>112.03536800000001</v>
      </c>
      <c r="B975">
        <v>180</v>
      </c>
      <c r="C975">
        <v>0</v>
      </c>
      <c r="D975">
        <v>2.8210000000000002</v>
      </c>
      <c r="E975">
        <v>78.513137999999998</v>
      </c>
      <c r="F975">
        <v>99.751328999999998</v>
      </c>
      <c r="G975">
        <v>79.997693999999996</v>
      </c>
      <c r="H975">
        <v>-21.238191</v>
      </c>
      <c r="I975">
        <v>-100</v>
      </c>
      <c r="J975">
        <v>180</v>
      </c>
      <c r="K975">
        <v>100.64700000000001</v>
      </c>
      <c r="L975">
        <v>1.4996000000000001E-2</v>
      </c>
      <c r="M975">
        <f>(F975*CalPhotonTurnigy!$AE$30*CalPhotonTurnigy!$AF$36+CalPhotonTurnigy!$AE$36)/CalPhotonTurnigy!$AE$30</f>
        <v>112.80618136210947</v>
      </c>
    </row>
    <row r="976" spans="1:13" x14ac:dyDescent="0.3">
      <c r="A976">
        <v>112.050372</v>
      </c>
      <c r="B976">
        <v>180</v>
      </c>
      <c r="C976">
        <v>0</v>
      </c>
      <c r="D976">
        <v>2.8220000000000001</v>
      </c>
      <c r="E976">
        <v>78.503367999999995</v>
      </c>
      <c r="F976">
        <v>99.751328999999998</v>
      </c>
      <c r="G976">
        <v>79.997693999999996</v>
      </c>
      <c r="H976">
        <v>-21.247962000000001</v>
      </c>
      <c r="I976">
        <v>-100</v>
      </c>
      <c r="J976">
        <v>180</v>
      </c>
      <c r="K976">
        <v>100.64700000000001</v>
      </c>
      <c r="L976">
        <v>1.5004E-2</v>
      </c>
      <c r="M976">
        <f>(F976*CalPhotonTurnigy!$AE$30*CalPhotonTurnigy!$AF$36+CalPhotonTurnigy!$AE$36)/CalPhotonTurnigy!$AE$30</f>
        <v>112.80618136210947</v>
      </c>
    </row>
    <row r="977" spans="1:13" x14ac:dyDescent="0.3">
      <c r="A977">
        <v>112.06537</v>
      </c>
      <c r="B977">
        <v>180</v>
      </c>
      <c r="C977">
        <v>0</v>
      </c>
      <c r="D977">
        <v>2.8210000000000002</v>
      </c>
      <c r="E977">
        <v>78.492553000000001</v>
      </c>
      <c r="F977">
        <v>99.751328999999998</v>
      </c>
      <c r="G977">
        <v>79.997693999999996</v>
      </c>
      <c r="H977">
        <v>-21.258776999999998</v>
      </c>
      <c r="I977">
        <v>-100</v>
      </c>
      <c r="J977">
        <v>180</v>
      </c>
      <c r="K977">
        <v>100.64700000000001</v>
      </c>
      <c r="L977">
        <v>1.4997999999999999E-2</v>
      </c>
      <c r="M977">
        <f>(F977*CalPhotonTurnigy!$AE$30*CalPhotonTurnigy!$AF$36+CalPhotonTurnigy!$AE$36)/CalPhotonTurnigy!$AE$30</f>
        <v>112.80618136210947</v>
      </c>
    </row>
    <row r="978" spans="1:13" x14ac:dyDescent="0.3">
      <c r="A978">
        <v>112.080378</v>
      </c>
      <c r="B978">
        <v>180</v>
      </c>
      <c r="C978">
        <v>0</v>
      </c>
      <c r="D978">
        <v>2.819</v>
      </c>
      <c r="E978">
        <v>78.480836999999994</v>
      </c>
      <c r="F978">
        <v>99.751328999999998</v>
      </c>
      <c r="G978">
        <v>79.997693999999996</v>
      </c>
      <c r="H978">
        <v>-21.270492000000001</v>
      </c>
      <c r="I978">
        <v>-100</v>
      </c>
      <c r="J978">
        <v>180</v>
      </c>
      <c r="K978">
        <v>100.64700000000001</v>
      </c>
      <c r="L978">
        <v>1.5008000000000001E-2</v>
      </c>
      <c r="M978">
        <f>(F978*CalPhotonTurnigy!$AE$30*CalPhotonTurnigy!$AF$36+CalPhotonTurnigy!$AE$36)/CalPhotonTurnigy!$AE$30</f>
        <v>112.80618136210947</v>
      </c>
    </row>
    <row r="979" spans="1:13" x14ac:dyDescent="0.3">
      <c r="A979">
        <v>112.095383</v>
      </c>
      <c r="B979">
        <v>180</v>
      </c>
      <c r="C979">
        <v>0</v>
      </c>
      <c r="D979">
        <v>2.8210000000000002</v>
      </c>
      <c r="E979">
        <v>78.474362999999997</v>
      </c>
      <c r="F979">
        <v>99.751328999999998</v>
      </c>
      <c r="G979">
        <v>79.997693999999996</v>
      </c>
      <c r="H979">
        <v>-21.276966000000002</v>
      </c>
      <c r="I979">
        <v>-100</v>
      </c>
      <c r="J979">
        <v>180</v>
      </c>
      <c r="K979">
        <v>100.64700000000001</v>
      </c>
      <c r="L979">
        <v>1.5004999999999999E-2</v>
      </c>
      <c r="M979">
        <f>(F979*CalPhotonTurnigy!$AE$30*CalPhotonTurnigy!$AF$36+CalPhotonTurnigy!$AE$36)/CalPhotonTurnigy!$AE$30</f>
        <v>112.80618136210947</v>
      </c>
    </row>
    <row r="980" spans="1:13" x14ac:dyDescent="0.3">
      <c r="A980">
        <v>112.110381</v>
      </c>
      <c r="B980">
        <v>180</v>
      </c>
      <c r="C980">
        <v>0</v>
      </c>
      <c r="D980">
        <v>2.8180000000000001</v>
      </c>
      <c r="E980">
        <v>78.463976000000002</v>
      </c>
      <c r="F980">
        <v>99.751328999999998</v>
      </c>
      <c r="G980">
        <v>79.997693999999996</v>
      </c>
      <c r="H980">
        <v>-21.287353</v>
      </c>
      <c r="I980">
        <v>-100</v>
      </c>
      <c r="J980">
        <v>180</v>
      </c>
      <c r="K980">
        <v>100.64700000000001</v>
      </c>
      <c r="L980">
        <v>1.4997999999999999E-2</v>
      </c>
      <c r="M980">
        <f>(F980*CalPhotonTurnigy!$AE$30*CalPhotonTurnigy!$AF$36+CalPhotonTurnigy!$AE$36)/CalPhotonTurnigy!$AE$30</f>
        <v>112.80618136210947</v>
      </c>
    </row>
    <row r="981" spans="1:13" x14ac:dyDescent="0.3">
      <c r="A981">
        <v>112.125388</v>
      </c>
      <c r="B981">
        <v>180</v>
      </c>
      <c r="C981">
        <v>0</v>
      </c>
      <c r="D981">
        <v>2.8159999999999998</v>
      </c>
      <c r="E981">
        <v>78.451423000000005</v>
      </c>
      <c r="F981">
        <v>99.751328999999998</v>
      </c>
      <c r="G981">
        <v>79.997693999999996</v>
      </c>
      <c r="H981">
        <v>-21.299906</v>
      </c>
      <c r="I981">
        <v>-100</v>
      </c>
      <c r="J981">
        <v>180</v>
      </c>
      <c r="K981">
        <v>100.64700000000001</v>
      </c>
      <c r="L981">
        <v>1.5007E-2</v>
      </c>
      <c r="M981">
        <f>(F981*CalPhotonTurnigy!$AE$30*CalPhotonTurnigy!$AF$36+CalPhotonTurnigy!$AE$36)/CalPhotonTurnigy!$AE$30</f>
        <v>112.80618136210947</v>
      </c>
    </row>
    <row r="982" spans="1:13" x14ac:dyDescent="0.3">
      <c r="A982">
        <v>112.140389</v>
      </c>
      <c r="B982">
        <v>180</v>
      </c>
      <c r="C982">
        <v>0</v>
      </c>
      <c r="D982">
        <v>2.8149999999999999</v>
      </c>
      <c r="E982">
        <v>78.439412000000004</v>
      </c>
      <c r="F982">
        <v>99.751328999999998</v>
      </c>
      <c r="G982">
        <v>79.997693999999996</v>
      </c>
      <c r="H982">
        <v>-21.311917000000001</v>
      </c>
      <c r="I982">
        <v>-100</v>
      </c>
      <c r="J982">
        <v>180</v>
      </c>
      <c r="K982">
        <v>100.64700000000001</v>
      </c>
      <c r="L982">
        <v>1.5001E-2</v>
      </c>
      <c r="M982">
        <f>(F982*CalPhotonTurnigy!$AE$30*CalPhotonTurnigy!$AF$36+CalPhotonTurnigy!$AE$36)/CalPhotonTurnigy!$AE$30</f>
        <v>112.80618136210947</v>
      </c>
    </row>
    <row r="983" spans="1:13" x14ac:dyDescent="0.3">
      <c r="A983">
        <v>112.155394</v>
      </c>
      <c r="B983">
        <v>180</v>
      </c>
      <c r="C983">
        <v>0</v>
      </c>
      <c r="D983">
        <v>2.8149999999999999</v>
      </c>
      <c r="E983">
        <v>78.429073000000002</v>
      </c>
      <c r="F983">
        <v>99.751328999999998</v>
      </c>
      <c r="G983">
        <v>79.997693999999996</v>
      </c>
      <c r="H983">
        <v>-21.322255999999999</v>
      </c>
      <c r="I983">
        <v>-100</v>
      </c>
      <c r="J983">
        <v>180</v>
      </c>
      <c r="K983">
        <v>100.64700000000001</v>
      </c>
      <c r="L983">
        <v>1.5004999999999999E-2</v>
      </c>
      <c r="M983">
        <f>(F983*CalPhotonTurnigy!$AE$30*CalPhotonTurnigy!$AF$36+CalPhotonTurnigy!$AE$36)/CalPhotonTurnigy!$AE$30</f>
        <v>112.80618136210947</v>
      </c>
    </row>
    <row r="984" spans="1:13" x14ac:dyDescent="0.3">
      <c r="A984">
        <v>112.170399</v>
      </c>
      <c r="B984">
        <v>180</v>
      </c>
      <c r="C984">
        <v>0</v>
      </c>
      <c r="D984">
        <v>2.8149999999999999</v>
      </c>
      <c r="E984">
        <v>78.420174000000003</v>
      </c>
      <c r="F984">
        <v>99.751328999999998</v>
      </c>
      <c r="G984">
        <v>79.997693999999996</v>
      </c>
      <c r="H984">
        <v>-21.331154999999999</v>
      </c>
      <c r="I984">
        <v>-100</v>
      </c>
      <c r="J984">
        <v>180</v>
      </c>
      <c r="K984">
        <v>100.64700000000001</v>
      </c>
      <c r="L984">
        <v>1.5004999999999999E-2</v>
      </c>
      <c r="M984">
        <f>(F984*CalPhotonTurnigy!$AE$30*CalPhotonTurnigy!$AF$36+CalPhotonTurnigy!$AE$36)/CalPhotonTurnigy!$AE$30</f>
        <v>112.80618136210947</v>
      </c>
    </row>
    <row r="985" spans="1:13" x14ac:dyDescent="0.3">
      <c r="A985">
        <v>112.185407</v>
      </c>
      <c r="B985">
        <v>180</v>
      </c>
      <c r="C985">
        <v>0</v>
      </c>
      <c r="D985">
        <v>2.8130000000000002</v>
      </c>
      <c r="E985">
        <v>78.408896999999996</v>
      </c>
      <c r="F985">
        <v>99.751328999999998</v>
      </c>
      <c r="G985">
        <v>79.997693999999996</v>
      </c>
      <c r="H985">
        <v>-21.342431999999999</v>
      </c>
      <c r="I985">
        <v>-100</v>
      </c>
      <c r="J985">
        <v>180</v>
      </c>
      <c r="K985">
        <v>100.64700000000001</v>
      </c>
      <c r="L985">
        <v>1.5008000000000001E-2</v>
      </c>
      <c r="M985">
        <f>(F985*CalPhotonTurnigy!$AE$30*CalPhotonTurnigy!$AF$36+CalPhotonTurnigy!$AE$36)/CalPhotonTurnigy!$AE$30</f>
        <v>112.80618136210947</v>
      </c>
    </row>
    <row r="986" spans="1:13" x14ac:dyDescent="0.3">
      <c r="A986">
        <v>112.200411</v>
      </c>
      <c r="B986">
        <v>180</v>
      </c>
      <c r="C986">
        <v>0</v>
      </c>
      <c r="D986">
        <v>2.8149999999999999</v>
      </c>
      <c r="E986">
        <v>78.402809000000005</v>
      </c>
      <c r="F986">
        <v>99.751328999999998</v>
      </c>
      <c r="G986">
        <v>79.997693999999996</v>
      </c>
      <c r="H986">
        <v>-21.348520000000001</v>
      </c>
      <c r="I986">
        <v>-100</v>
      </c>
      <c r="J986">
        <v>180</v>
      </c>
      <c r="K986">
        <v>100.64700000000001</v>
      </c>
      <c r="L986">
        <v>1.5004E-2</v>
      </c>
      <c r="M986">
        <f>(F986*CalPhotonTurnigy!$AE$30*CalPhotonTurnigy!$AF$36+CalPhotonTurnigy!$AE$36)/CalPhotonTurnigy!$AE$30</f>
        <v>112.80618136210947</v>
      </c>
    </row>
    <row r="987" spans="1:13" x14ac:dyDescent="0.3">
      <c r="A987">
        <v>112.215416</v>
      </c>
      <c r="B987">
        <v>180</v>
      </c>
      <c r="C987">
        <v>0</v>
      </c>
      <c r="D987">
        <v>2.8149999999999999</v>
      </c>
      <c r="E987">
        <v>78.397570000000002</v>
      </c>
      <c r="F987">
        <v>99.751328999999998</v>
      </c>
      <c r="G987">
        <v>79.997693999999996</v>
      </c>
      <c r="H987">
        <v>-21.353760000000001</v>
      </c>
      <c r="I987">
        <v>-100</v>
      </c>
      <c r="J987">
        <v>180</v>
      </c>
      <c r="K987">
        <v>100.64700000000001</v>
      </c>
      <c r="L987">
        <v>1.5004999999999999E-2</v>
      </c>
      <c r="M987">
        <f>(F987*CalPhotonTurnigy!$AE$30*CalPhotonTurnigy!$AF$36+CalPhotonTurnigy!$AE$36)/CalPhotonTurnigy!$AE$30</f>
        <v>112.80618136210947</v>
      </c>
    </row>
    <row r="988" spans="1:13" x14ac:dyDescent="0.3">
      <c r="A988">
        <v>112.230417</v>
      </c>
      <c r="B988">
        <v>180</v>
      </c>
      <c r="C988">
        <v>0</v>
      </c>
      <c r="D988">
        <v>2.8130000000000002</v>
      </c>
      <c r="E988">
        <v>78.390647000000001</v>
      </c>
      <c r="F988">
        <v>99.751328999999998</v>
      </c>
      <c r="G988">
        <v>79.997693999999996</v>
      </c>
      <c r="H988">
        <v>-21.360683000000002</v>
      </c>
      <c r="I988">
        <v>-100</v>
      </c>
      <c r="J988">
        <v>180</v>
      </c>
      <c r="K988">
        <v>100.64700000000001</v>
      </c>
      <c r="L988">
        <v>1.5001E-2</v>
      </c>
      <c r="M988">
        <f>(F988*CalPhotonTurnigy!$AE$30*CalPhotonTurnigy!$AF$36+CalPhotonTurnigy!$AE$36)/CalPhotonTurnigy!$AE$30</f>
        <v>112.80618136210947</v>
      </c>
    </row>
    <row r="989" spans="1:13" x14ac:dyDescent="0.3">
      <c r="A989">
        <v>112.245429</v>
      </c>
      <c r="B989">
        <v>180</v>
      </c>
      <c r="C989">
        <v>0</v>
      </c>
      <c r="D989">
        <v>2.8130000000000002</v>
      </c>
      <c r="E989">
        <v>78.383482000000001</v>
      </c>
      <c r="F989">
        <v>99.751328999999998</v>
      </c>
      <c r="G989">
        <v>79.997693999999996</v>
      </c>
      <c r="H989">
        <v>-21.367847999999999</v>
      </c>
      <c r="I989">
        <v>-100</v>
      </c>
      <c r="J989">
        <v>180</v>
      </c>
      <c r="K989">
        <v>100.64700000000001</v>
      </c>
      <c r="L989">
        <v>1.5011999999999999E-2</v>
      </c>
      <c r="M989">
        <f>(F989*CalPhotonTurnigy!$AE$30*CalPhotonTurnigy!$AF$36+CalPhotonTurnigy!$AE$36)/CalPhotonTurnigy!$AE$30</f>
        <v>112.80618136210947</v>
      </c>
    </row>
    <row r="990" spans="1:13" x14ac:dyDescent="0.3">
      <c r="A990">
        <v>112.260435</v>
      </c>
      <c r="B990">
        <v>180</v>
      </c>
      <c r="C990">
        <v>0</v>
      </c>
      <c r="D990">
        <v>2.8109999999999999</v>
      </c>
      <c r="E990">
        <v>78.374899999999997</v>
      </c>
      <c r="F990">
        <v>99.751328999999998</v>
      </c>
      <c r="G990">
        <v>79.997693999999996</v>
      </c>
      <c r="H990">
        <v>-21.376429000000002</v>
      </c>
      <c r="I990">
        <v>-100</v>
      </c>
      <c r="J990">
        <v>180</v>
      </c>
      <c r="K990">
        <v>100.64700000000001</v>
      </c>
      <c r="L990">
        <v>1.5006E-2</v>
      </c>
      <c r="M990">
        <f>(F990*CalPhotonTurnigy!$AE$30*CalPhotonTurnigy!$AF$36+CalPhotonTurnigy!$AE$36)/CalPhotonTurnigy!$AE$30</f>
        <v>112.80618136210947</v>
      </c>
    </row>
    <row r="991" spans="1:13" x14ac:dyDescent="0.3">
      <c r="A991">
        <v>112.27543300000001</v>
      </c>
      <c r="B991">
        <v>180</v>
      </c>
      <c r="C991">
        <v>0</v>
      </c>
      <c r="D991">
        <v>2.8109999999999999</v>
      </c>
      <c r="E991">
        <v>78.367514</v>
      </c>
      <c r="F991">
        <v>99.751328999999998</v>
      </c>
      <c r="G991">
        <v>79.997693999999996</v>
      </c>
      <c r="H991">
        <v>-21.383814999999998</v>
      </c>
      <c r="I991">
        <v>-100</v>
      </c>
      <c r="J991">
        <v>180</v>
      </c>
      <c r="K991">
        <v>100.64700000000001</v>
      </c>
      <c r="L991">
        <v>1.4997999999999999E-2</v>
      </c>
      <c r="M991">
        <f>(F991*CalPhotonTurnigy!$AE$30*CalPhotonTurnigy!$AF$36+CalPhotonTurnigy!$AE$36)/CalPhotonTurnigy!$AE$30</f>
        <v>112.80618136210947</v>
      </c>
    </row>
    <row r="992" spans="1:13" x14ac:dyDescent="0.3">
      <c r="A992">
        <v>112.290429</v>
      </c>
      <c r="B992">
        <v>180</v>
      </c>
      <c r="C992">
        <v>0</v>
      </c>
      <c r="D992">
        <v>2.8090000000000002</v>
      </c>
      <c r="E992">
        <v>78.357533000000004</v>
      </c>
      <c r="F992">
        <v>99.751328999999998</v>
      </c>
      <c r="G992">
        <v>79.997693999999996</v>
      </c>
      <c r="H992">
        <v>-21.393795999999998</v>
      </c>
      <c r="I992">
        <v>-100</v>
      </c>
      <c r="J992">
        <v>180</v>
      </c>
      <c r="K992">
        <v>100.64700000000001</v>
      </c>
      <c r="L992">
        <v>1.4996000000000001E-2</v>
      </c>
      <c r="M992">
        <f>(F992*CalPhotonTurnigy!$AE$30*CalPhotonTurnigy!$AF$36+CalPhotonTurnigy!$AE$36)/CalPhotonTurnigy!$AE$30</f>
        <v>112.80618136210947</v>
      </c>
    </row>
    <row r="993" spans="1:13" x14ac:dyDescent="0.3">
      <c r="A993">
        <v>112.30542800000001</v>
      </c>
      <c r="B993">
        <v>180</v>
      </c>
      <c r="C993">
        <v>0</v>
      </c>
      <c r="D993">
        <v>2.8109999999999999</v>
      </c>
      <c r="E993">
        <v>78.352566999999993</v>
      </c>
      <c r="F993">
        <v>99.751328999999998</v>
      </c>
      <c r="G993">
        <v>79.997693999999996</v>
      </c>
      <c r="H993">
        <v>-21.398762000000001</v>
      </c>
      <c r="I993">
        <v>-100</v>
      </c>
      <c r="J993">
        <v>180</v>
      </c>
      <c r="K993">
        <v>100.64700000000001</v>
      </c>
      <c r="L993">
        <v>1.4999E-2</v>
      </c>
      <c r="M993">
        <f>(F993*CalPhotonTurnigy!$AE$30*CalPhotonTurnigy!$AF$36+CalPhotonTurnigy!$AE$36)/CalPhotonTurnigy!$AE$30</f>
        <v>112.80618136210947</v>
      </c>
    </row>
    <row r="994" spans="1:13" x14ac:dyDescent="0.3">
      <c r="A994">
        <v>112.320435</v>
      </c>
      <c r="B994">
        <v>180</v>
      </c>
      <c r="C994">
        <v>0</v>
      </c>
      <c r="D994">
        <v>2.81</v>
      </c>
      <c r="E994">
        <v>78.347085000000007</v>
      </c>
      <c r="F994">
        <v>99.751328999999998</v>
      </c>
      <c r="G994">
        <v>79.997693999999996</v>
      </c>
      <c r="H994">
        <v>-21.404243999999998</v>
      </c>
      <c r="I994">
        <v>-100</v>
      </c>
      <c r="J994">
        <v>180</v>
      </c>
      <c r="K994">
        <v>100.64700000000001</v>
      </c>
      <c r="L994">
        <v>1.5007E-2</v>
      </c>
      <c r="M994">
        <f>(F994*CalPhotonTurnigy!$AE$30*CalPhotonTurnigy!$AF$36+CalPhotonTurnigy!$AE$36)/CalPhotonTurnigy!$AE$30</f>
        <v>112.80618136210947</v>
      </c>
    </row>
    <row r="995" spans="1:13" x14ac:dyDescent="0.3">
      <c r="A995">
        <v>112.335438</v>
      </c>
      <c r="B995">
        <v>180</v>
      </c>
      <c r="C995">
        <v>0</v>
      </c>
      <c r="D995">
        <v>2.8090000000000002</v>
      </c>
      <c r="E995">
        <v>78.341157999999993</v>
      </c>
      <c r="F995">
        <v>99.751328999999998</v>
      </c>
      <c r="G995">
        <v>79.997693999999996</v>
      </c>
      <c r="H995">
        <v>-21.410170999999998</v>
      </c>
      <c r="I995">
        <v>-100</v>
      </c>
      <c r="J995">
        <v>180</v>
      </c>
      <c r="K995">
        <v>100.64700000000001</v>
      </c>
      <c r="L995">
        <v>1.5003000000000001E-2</v>
      </c>
      <c r="M995">
        <f>(F995*CalPhotonTurnigy!$AE$30*CalPhotonTurnigy!$AF$36+CalPhotonTurnigy!$AE$36)/CalPhotonTurnigy!$AE$30</f>
        <v>112.80618136210947</v>
      </c>
    </row>
    <row r="996" spans="1:13" x14ac:dyDescent="0.3">
      <c r="A996">
        <v>112.350442</v>
      </c>
      <c r="B996">
        <v>180</v>
      </c>
      <c r="C996">
        <v>0</v>
      </c>
      <c r="D996">
        <v>2.806</v>
      </c>
      <c r="E996">
        <v>78.331220999999999</v>
      </c>
      <c r="F996">
        <v>99.751328999999998</v>
      </c>
      <c r="G996">
        <v>79.997693999999996</v>
      </c>
      <c r="H996">
        <v>-21.420107999999999</v>
      </c>
      <c r="I996">
        <v>-100</v>
      </c>
      <c r="J996">
        <v>180</v>
      </c>
      <c r="K996">
        <v>100.64700000000001</v>
      </c>
      <c r="L996">
        <v>1.5004E-2</v>
      </c>
      <c r="M996">
        <f>(F996*CalPhotonTurnigy!$AE$30*CalPhotonTurnigy!$AF$36+CalPhotonTurnigy!$AE$36)/CalPhotonTurnigy!$AE$30</f>
        <v>112.80618136210947</v>
      </c>
    </row>
    <row r="997" spans="1:13" x14ac:dyDescent="0.3">
      <c r="A997">
        <v>112.365454</v>
      </c>
      <c r="B997">
        <v>180</v>
      </c>
      <c r="C997">
        <v>0</v>
      </c>
      <c r="D997">
        <v>2.8069999999999999</v>
      </c>
      <c r="E997">
        <v>78.323876999999996</v>
      </c>
      <c r="F997">
        <v>99.751328999999998</v>
      </c>
      <c r="G997">
        <v>79.997693999999996</v>
      </c>
      <c r="H997">
        <v>-21.427451999999999</v>
      </c>
      <c r="I997">
        <v>-100</v>
      </c>
      <c r="J997">
        <v>180</v>
      </c>
      <c r="K997">
        <v>100.64700000000001</v>
      </c>
      <c r="L997">
        <v>1.5011999999999999E-2</v>
      </c>
      <c r="M997">
        <f>(F997*CalPhotonTurnigy!$AE$30*CalPhotonTurnigy!$AF$36+CalPhotonTurnigy!$AE$36)/CalPhotonTurnigy!$AE$30</f>
        <v>112.80618136210947</v>
      </c>
    </row>
    <row r="998" spans="1:13" x14ac:dyDescent="0.3">
      <c r="A998">
        <v>112.38045099999999</v>
      </c>
      <c r="B998">
        <v>180</v>
      </c>
      <c r="C998">
        <v>0</v>
      </c>
      <c r="D998">
        <v>2.81</v>
      </c>
      <c r="E998">
        <v>78.322395999999998</v>
      </c>
      <c r="F998">
        <v>99.751328999999998</v>
      </c>
      <c r="G998">
        <v>79.997693999999996</v>
      </c>
      <c r="H998">
        <v>-21.428934000000002</v>
      </c>
      <c r="I998">
        <v>-100</v>
      </c>
      <c r="J998">
        <v>180</v>
      </c>
      <c r="K998">
        <v>100.64700000000001</v>
      </c>
      <c r="L998">
        <v>1.4997E-2</v>
      </c>
      <c r="M998">
        <f>(F998*CalPhotonTurnigy!$AE$30*CalPhotonTurnigy!$AF$36+CalPhotonTurnigy!$AE$36)/CalPhotonTurnigy!$AE$30</f>
        <v>112.80618136210947</v>
      </c>
    </row>
    <row r="999" spans="1:13" x14ac:dyDescent="0.3">
      <c r="A999">
        <v>112.395455</v>
      </c>
      <c r="B999">
        <v>180</v>
      </c>
      <c r="C999">
        <v>0</v>
      </c>
      <c r="D999">
        <v>2.8090000000000002</v>
      </c>
      <c r="E999">
        <v>78.318701000000004</v>
      </c>
      <c r="F999">
        <v>99.751328999999998</v>
      </c>
      <c r="G999">
        <v>79.997693999999996</v>
      </c>
      <c r="H999">
        <v>-21.432628000000001</v>
      </c>
      <c r="I999">
        <v>-100</v>
      </c>
      <c r="J999">
        <v>180</v>
      </c>
      <c r="K999">
        <v>100.64700000000001</v>
      </c>
      <c r="L999">
        <v>1.5004E-2</v>
      </c>
      <c r="M999">
        <f>(F999*CalPhotonTurnigy!$AE$30*CalPhotonTurnigy!$AF$36+CalPhotonTurnigy!$AE$36)/CalPhotonTurnigy!$AE$30</f>
        <v>112.80618136210947</v>
      </c>
    </row>
    <row r="1000" spans="1:13" x14ac:dyDescent="0.3">
      <c r="A1000">
        <v>112.410454</v>
      </c>
      <c r="B1000">
        <v>180</v>
      </c>
      <c r="C1000">
        <v>0</v>
      </c>
      <c r="D1000">
        <v>2.8090000000000002</v>
      </c>
      <c r="E1000">
        <v>78.315522000000001</v>
      </c>
      <c r="F1000">
        <v>99.751328999999998</v>
      </c>
      <c r="G1000">
        <v>79.997693999999996</v>
      </c>
      <c r="H1000">
        <v>-21.435807</v>
      </c>
      <c r="I1000">
        <v>-100</v>
      </c>
      <c r="J1000">
        <v>180</v>
      </c>
      <c r="K1000">
        <v>100.64700000000001</v>
      </c>
      <c r="L1000">
        <v>1.4999E-2</v>
      </c>
      <c r="M1000">
        <f>(F1000*CalPhotonTurnigy!$AE$30*CalPhotonTurnigy!$AF$36+CalPhotonTurnigy!$AE$36)/CalPhotonTurnigy!$AE$30</f>
        <v>112.80618136210947</v>
      </c>
    </row>
    <row r="1001" spans="1:13" x14ac:dyDescent="0.3">
      <c r="A1001">
        <v>112.425454</v>
      </c>
      <c r="B1001">
        <v>180</v>
      </c>
      <c r="C1001">
        <v>0</v>
      </c>
      <c r="D1001">
        <v>2.8069999999999999</v>
      </c>
      <c r="E1001">
        <v>78.310366000000002</v>
      </c>
      <c r="F1001">
        <v>99.751328999999998</v>
      </c>
      <c r="G1001">
        <v>79.997693999999996</v>
      </c>
      <c r="H1001">
        <v>-21.440963</v>
      </c>
      <c r="I1001">
        <v>-100</v>
      </c>
      <c r="J1001">
        <v>180</v>
      </c>
      <c r="K1001">
        <v>100.64700000000001</v>
      </c>
      <c r="L1001">
        <v>1.4999999999999999E-2</v>
      </c>
      <c r="M1001">
        <f>(F1001*CalPhotonTurnigy!$AE$30*CalPhotonTurnigy!$AF$36+CalPhotonTurnigy!$AE$36)/CalPhotonTurnigy!$AE$30</f>
        <v>112.80618136210947</v>
      </c>
    </row>
    <row r="1002" spans="1:13" x14ac:dyDescent="0.3">
      <c r="A1002">
        <v>112.44045699999999</v>
      </c>
      <c r="B1002">
        <v>180</v>
      </c>
      <c r="C1002">
        <v>0</v>
      </c>
      <c r="D1002">
        <v>2.8079999999999998</v>
      </c>
      <c r="E1002">
        <v>78.307139000000006</v>
      </c>
      <c r="F1002">
        <v>99.751328999999998</v>
      </c>
      <c r="G1002">
        <v>79.997693999999996</v>
      </c>
      <c r="H1002">
        <v>-21.444189999999999</v>
      </c>
      <c r="I1002">
        <v>-100</v>
      </c>
      <c r="J1002">
        <v>180</v>
      </c>
      <c r="K1002">
        <v>100.64700000000001</v>
      </c>
      <c r="L1002">
        <v>1.5003000000000001E-2</v>
      </c>
      <c r="M1002">
        <f>(F1002*CalPhotonTurnigy!$AE$30*CalPhotonTurnigy!$AF$36+CalPhotonTurnigy!$AE$36)/CalPhotonTurnigy!$AE$30</f>
        <v>112.80618136210947</v>
      </c>
    </row>
    <row r="1003" spans="1:13" x14ac:dyDescent="0.3">
      <c r="A1003">
        <v>112.45546400000001</v>
      </c>
      <c r="B1003">
        <v>180</v>
      </c>
      <c r="C1003">
        <v>0</v>
      </c>
      <c r="D1003">
        <v>2.8079999999999998</v>
      </c>
      <c r="E1003">
        <v>78.304361999999998</v>
      </c>
      <c r="F1003">
        <v>99.751328999999998</v>
      </c>
      <c r="G1003">
        <v>79.997693999999996</v>
      </c>
      <c r="H1003">
        <v>-21.446967000000001</v>
      </c>
      <c r="I1003">
        <v>-100</v>
      </c>
      <c r="J1003">
        <v>180</v>
      </c>
      <c r="K1003">
        <v>100.64700000000001</v>
      </c>
      <c r="L1003">
        <v>1.5007E-2</v>
      </c>
      <c r="M1003">
        <f>(F1003*CalPhotonTurnigy!$AE$30*CalPhotonTurnigy!$AF$36+CalPhotonTurnigy!$AE$36)/CalPhotonTurnigy!$AE$30</f>
        <v>112.80618136210947</v>
      </c>
    </row>
    <row r="1004" spans="1:13" x14ac:dyDescent="0.3">
      <c r="A1004">
        <v>112.470468</v>
      </c>
      <c r="B1004">
        <v>180</v>
      </c>
      <c r="C1004">
        <v>0</v>
      </c>
      <c r="D1004">
        <v>2.8050000000000002</v>
      </c>
      <c r="E1004">
        <v>78.298340999999994</v>
      </c>
      <c r="F1004">
        <v>99.751328999999998</v>
      </c>
      <c r="G1004">
        <v>79.997693999999996</v>
      </c>
      <c r="H1004">
        <v>-21.452988000000001</v>
      </c>
      <c r="I1004">
        <v>-100</v>
      </c>
      <c r="J1004">
        <v>180</v>
      </c>
      <c r="K1004">
        <v>100.64700000000001</v>
      </c>
      <c r="L1004">
        <v>1.5004E-2</v>
      </c>
      <c r="M1004">
        <f>(F1004*CalPhotonTurnigy!$AE$30*CalPhotonTurnigy!$AF$36+CalPhotonTurnigy!$AE$36)/CalPhotonTurnigy!$AE$30</f>
        <v>112.80618136210947</v>
      </c>
    </row>
    <row r="1005" spans="1:13" x14ac:dyDescent="0.3">
      <c r="A1005">
        <v>112.48546899999999</v>
      </c>
      <c r="B1005">
        <v>180</v>
      </c>
      <c r="C1005">
        <v>0</v>
      </c>
      <c r="D1005">
        <v>2.8050000000000002</v>
      </c>
      <c r="E1005">
        <v>78.293159000000003</v>
      </c>
      <c r="F1005">
        <v>99.751328999999998</v>
      </c>
      <c r="G1005">
        <v>79.997693999999996</v>
      </c>
      <c r="H1005">
        <v>-21.458169999999999</v>
      </c>
      <c r="I1005">
        <v>-100</v>
      </c>
      <c r="J1005">
        <v>180</v>
      </c>
      <c r="K1005">
        <v>100.64700000000001</v>
      </c>
      <c r="L1005">
        <v>1.5001E-2</v>
      </c>
      <c r="M1005">
        <f>(F1005*CalPhotonTurnigy!$AE$30*CalPhotonTurnigy!$AF$36+CalPhotonTurnigy!$AE$36)/CalPhotonTurnigy!$AE$30</f>
        <v>112.80618136210947</v>
      </c>
    </row>
    <row r="1006" spans="1:13" x14ac:dyDescent="0.3">
      <c r="A1006">
        <v>112.500473</v>
      </c>
      <c r="B1006">
        <v>180</v>
      </c>
      <c r="C1006">
        <v>0</v>
      </c>
      <c r="D1006">
        <v>2.8039999999999998</v>
      </c>
      <c r="E1006">
        <v>78.286277999999996</v>
      </c>
      <c r="F1006">
        <v>99.751328999999998</v>
      </c>
      <c r="G1006">
        <v>79.997693999999996</v>
      </c>
      <c r="H1006">
        <v>-21.465052</v>
      </c>
      <c r="I1006">
        <v>-100</v>
      </c>
      <c r="J1006">
        <v>180</v>
      </c>
      <c r="K1006">
        <v>100.64700000000001</v>
      </c>
      <c r="L1006">
        <v>1.5004E-2</v>
      </c>
      <c r="M1006">
        <f>(F1006*CalPhotonTurnigy!$AE$30*CalPhotonTurnigy!$AF$36+CalPhotonTurnigy!$AE$36)/CalPhotonTurnigy!$AE$30</f>
        <v>112.80618136210947</v>
      </c>
    </row>
    <row r="1007" spans="1:13" x14ac:dyDescent="0.3">
      <c r="A1007">
        <v>112.51548200000001</v>
      </c>
      <c r="B1007">
        <v>180</v>
      </c>
      <c r="C1007">
        <v>0</v>
      </c>
      <c r="D1007">
        <v>2.8010000000000002</v>
      </c>
      <c r="E1007">
        <v>78.276720999999995</v>
      </c>
      <c r="F1007">
        <v>99.751328999999998</v>
      </c>
      <c r="G1007">
        <v>79.997693999999996</v>
      </c>
      <c r="H1007">
        <v>-21.474608</v>
      </c>
      <c r="I1007">
        <v>-100</v>
      </c>
      <c r="J1007">
        <v>180</v>
      </c>
      <c r="K1007">
        <v>100.64700000000001</v>
      </c>
      <c r="L1007">
        <v>1.5009E-2</v>
      </c>
      <c r="M1007">
        <f>(F1007*CalPhotonTurnigy!$AE$30*CalPhotonTurnigy!$AF$36+CalPhotonTurnigy!$AE$36)/CalPhotonTurnigy!$AE$30</f>
        <v>112.80618136210947</v>
      </c>
    </row>
    <row r="1008" spans="1:13" x14ac:dyDescent="0.3">
      <c r="A1008">
        <v>112.53049</v>
      </c>
      <c r="B1008">
        <v>180</v>
      </c>
      <c r="C1008">
        <v>0</v>
      </c>
      <c r="D1008">
        <v>2.8010000000000002</v>
      </c>
      <c r="E1008">
        <v>78.268495999999999</v>
      </c>
      <c r="F1008">
        <v>99.751328999999998</v>
      </c>
      <c r="G1008">
        <v>79.997693999999996</v>
      </c>
      <c r="H1008">
        <v>-21.482834</v>
      </c>
      <c r="I1008">
        <v>-100</v>
      </c>
      <c r="J1008">
        <v>180</v>
      </c>
      <c r="K1008">
        <v>100.64700000000001</v>
      </c>
      <c r="L1008">
        <v>1.5008000000000001E-2</v>
      </c>
      <c r="M1008">
        <f>(F1008*CalPhotonTurnigy!$AE$30*CalPhotonTurnigy!$AF$36+CalPhotonTurnigy!$AE$36)/CalPhotonTurnigy!$AE$30</f>
        <v>112.80618136210947</v>
      </c>
    </row>
    <row r="1009" spans="1:13" x14ac:dyDescent="0.3">
      <c r="A1009">
        <v>112.545492</v>
      </c>
      <c r="B1009">
        <v>180</v>
      </c>
      <c r="C1009">
        <v>0</v>
      </c>
      <c r="D1009">
        <v>2.8010000000000002</v>
      </c>
      <c r="E1009">
        <v>78.261415999999997</v>
      </c>
      <c r="F1009">
        <v>99.751328999999998</v>
      </c>
      <c r="G1009">
        <v>79.997693999999996</v>
      </c>
      <c r="H1009">
        <v>-21.489913000000001</v>
      </c>
      <c r="I1009">
        <v>-100</v>
      </c>
      <c r="J1009">
        <v>180</v>
      </c>
      <c r="K1009">
        <v>100.64700000000001</v>
      </c>
      <c r="L1009">
        <v>1.5002E-2</v>
      </c>
      <c r="M1009">
        <f>(F1009*CalPhotonTurnigy!$AE$30*CalPhotonTurnigy!$AF$36+CalPhotonTurnigy!$AE$36)/CalPhotonTurnigy!$AE$30</f>
        <v>112.80618136210947</v>
      </c>
    </row>
    <row r="1010" spans="1:13" x14ac:dyDescent="0.3">
      <c r="A1010">
        <v>112.5605</v>
      </c>
      <c r="B1010">
        <v>180</v>
      </c>
      <c r="C1010">
        <v>0</v>
      </c>
      <c r="D1010">
        <v>2.7989999999999999</v>
      </c>
      <c r="E1010">
        <v>78.251686000000007</v>
      </c>
      <c r="F1010">
        <v>99.751328999999998</v>
      </c>
      <c r="G1010">
        <v>79.997693999999996</v>
      </c>
      <c r="H1010">
        <v>-21.499642999999999</v>
      </c>
      <c r="I1010">
        <v>-100</v>
      </c>
      <c r="J1010">
        <v>180</v>
      </c>
      <c r="K1010">
        <v>100.64700000000001</v>
      </c>
      <c r="L1010">
        <v>1.5008000000000001E-2</v>
      </c>
      <c r="M1010">
        <f>(F1010*CalPhotonTurnigy!$AE$30*CalPhotonTurnigy!$AF$36+CalPhotonTurnigy!$AE$36)/CalPhotonTurnigy!$AE$30</f>
        <v>112.80618136210947</v>
      </c>
    </row>
    <row r="1011" spans="1:13" x14ac:dyDescent="0.3">
      <c r="A1011">
        <v>112.575503</v>
      </c>
      <c r="B1011">
        <v>180</v>
      </c>
      <c r="C1011">
        <v>0</v>
      </c>
      <c r="D1011">
        <v>2.8050000000000002</v>
      </c>
      <c r="E1011">
        <v>78.253011999999998</v>
      </c>
      <c r="F1011">
        <v>99.751328999999998</v>
      </c>
      <c r="G1011">
        <v>79.997693999999996</v>
      </c>
      <c r="H1011">
        <v>-21.498318000000001</v>
      </c>
      <c r="I1011">
        <v>-100</v>
      </c>
      <c r="J1011">
        <v>180</v>
      </c>
      <c r="K1011">
        <v>100.64700000000001</v>
      </c>
      <c r="L1011">
        <v>1.5003000000000001E-2</v>
      </c>
      <c r="M1011">
        <f>(F1011*CalPhotonTurnigy!$AE$30*CalPhotonTurnigy!$AF$36+CalPhotonTurnigy!$AE$36)/CalPhotonTurnigy!$AE$30</f>
        <v>112.80618136210947</v>
      </c>
    </row>
    <row r="1012" spans="1:13" x14ac:dyDescent="0.3">
      <c r="A1012">
        <v>112.590506</v>
      </c>
      <c r="B1012">
        <v>180</v>
      </c>
      <c r="C1012">
        <v>0</v>
      </c>
      <c r="D1012">
        <v>2.8</v>
      </c>
      <c r="E1012">
        <v>78.245665000000002</v>
      </c>
      <c r="F1012">
        <v>99.751328999999998</v>
      </c>
      <c r="G1012">
        <v>79.997693999999996</v>
      </c>
      <c r="H1012">
        <v>-21.505665</v>
      </c>
      <c r="I1012">
        <v>-100</v>
      </c>
      <c r="J1012">
        <v>180</v>
      </c>
      <c r="K1012">
        <v>100.64700000000001</v>
      </c>
      <c r="L1012">
        <v>1.5003000000000001E-2</v>
      </c>
      <c r="M1012">
        <f>(F1012*CalPhotonTurnigy!$AE$30*CalPhotonTurnigy!$AF$36+CalPhotonTurnigy!$AE$36)/CalPhotonTurnigy!$AE$30</f>
        <v>112.80618136210947</v>
      </c>
    </row>
    <row r="1013" spans="1:13" x14ac:dyDescent="0.3">
      <c r="A1013">
        <v>112.605502</v>
      </c>
      <c r="B1013">
        <v>180</v>
      </c>
      <c r="C1013">
        <v>0</v>
      </c>
      <c r="D1013">
        <v>2.7989999999999999</v>
      </c>
      <c r="E1013">
        <v>78.238129000000001</v>
      </c>
      <c r="F1013">
        <v>99.751328999999998</v>
      </c>
      <c r="G1013">
        <v>79.997693999999996</v>
      </c>
      <c r="H1013">
        <v>-21.513200999999999</v>
      </c>
      <c r="I1013">
        <v>-100</v>
      </c>
      <c r="J1013">
        <v>180</v>
      </c>
      <c r="K1013">
        <v>100.64700000000001</v>
      </c>
      <c r="L1013">
        <v>1.4996000000000001E-2</v>
      </c>
      <c r="M1013">
        <f>(F1013*CalPhotonTurnigy!$AE$30*CalPhotonTurnigy!$AF$36+CalPhotonTurnigy!$AE$36)/CalPhotonTurnigy!$AE$30</f>
        <v>112.80618136210947</v>
      </c>
    </row>
    <row r="1014" spans="1:13" x14ac:dyDescent="0.3">
      <c r="A1014">
        <v>112.62051200000001</v>
      </c>
      <c r="B1014">
        <v>180</v>
      </c>
      <c r="C1014">
        <v>0</v>
      </c>
      <c r="D1014">
        <v>2.7970000000000002</v>
      </c>
      <c r="E1014">
        <v>78.229215999999994</v>
      </c>
      <c r="F1014">
        <v>99.751328999999998</v>
      </c>
      <c r="G1014">
        <v>79.997693999999996</v>
      </c>
      <c r="H1014">
        <v>-21.522113000000001</v>
      </c>
      <c r="I1014">
        <v>-100</v>
      </c>
      <c r="J1014">
        <v>180</v>
      </c>
      <c r="K1014">
        <v>100.64700000000001</v>
      </c>
      <c r="L1014">
        <v>1.5010000000000001E-2</v>
      </c>
      <c r="M1014">
        <f>(F1014*CalPhotonTurnigy!$AE$30*CalPhotonTurnigy!$AF$36+CalPhotonTurnigy!$AE$36)/CalPhotonTurnigy!$AE$30</f>
        <v>112.80618136210947</v>
      </c>
    </row>
    <row r="1015" spans="1:13" x14ac:dyDescent="0.3">
      <c r="A1015">
        <v>112.635524</v>
      </c>
      <c r="B1015">
        <v>180</v>
      </c>
      <c r="C1015">
        <v>0</v>
      </c>
      <c r="D1015">
        <v>2.7970000000000002</v>
      </c>
      <c r="E1015">
        <v>78.221545000000006</v>
      </c>
      <c r="F1015">
        <v>99.751328999999998</v>
      </c>
      <c r="G1015">
        <v>79.997693999999996</v>
      </c>
      <c r="H1015">
        <v>-21.529783999999999</v>
      </c>
      <c r="I1015">
        <v>-100</v>
      </c>
      <c r="J1015">
        <v>180</v>
      </c>
      <c r="K1015">
        <v>100.64700000000001</v>
      </c>
      <c r="L1015">
        <v>1.5011999999999999E-2</v>
      </c>
      <c r="M1015">
        <f>(F1015*CalPhotonTurnigy!$AE$30*CalPhotonTurnigy!$AF$36+CalPhotonTurnigy!$AE$36)/CalPhotonTurnigy!$AE$30</f>
        <v>112.80618136210947</v>
      </c>
    </row>
    <row r="1016" spans="1:13" x14ac:dyDescent="0.3">
      <c r="A1016">
        <v>112.65053</v>
      </c>
      <c r="B1016">
        <v>180</v>
      </c>
      <c r="C1016">
        <v>0</v>
      </c>
      <c r="D1016">
        <v>2.7970000000000002</v>
      </c>
      <c r="E1016">
        <v>78.214943000000005</v>
      </c>
      <c r="F1016">
        <v>99.751328999999998</v>
      </c>
      <c r="G1016">
        <v>79.997693999999996</v>
      </c>
      <c r="H1016">
        <v>-21.536386</v>
      </c>
      <c r="I1016">
        <v>-100</v>
      </c>
      <c r="J1016">
        <v>180</v>
      </c>
      <c r="K1016">
        <v>100.64700000000001</v>
      </c>
      <c r="L1016">
        <v>1.5006E-2</v>
      </c>
      <c r="M1016">
        <f>(F1016*CalPhotonTurnigy!$AE$30*CalPhotonTurnigy!$AF$36+CalPhotonTurnigy!$AE$36)/CalPhotonTurnigy!$AE$30</f>
        <v>112.80618136210947</v>
      </c>
    </row>
    <row r="1017" spans="1:13" x14ac:dyDescent="0.3">
      <c r="A1017">
        <v>112.665532</v>
      </c>
      <c r="B1017">
        <v>180</v>
      </c>
      <c r="C1017">
        <v>0</v>
      </c>
      <c r="D1017">
        <v>2.8</v>
      </c>
      <c r="E1017">
        <v>78.212902999999997</v>
      </c>
      <c r="F1017">
        <v>99.751328999999998</v>
      </c>
      <c r="G1017">
        <v>79.997693999999996</v>
      </c>
      <c r="H1017">
        <v>-21.538426000000001</v>
      </c>
      <c r="I1017">
        <v>-100</v>
      </c>
      <c r="J1017">
        <v>180</v>
      </c>
      <c r="K1017">
        <v>100.64700000000001</v>
      </c>
      <c r="L1017">
        <v>1.5002E-2</v>
      </c>
      <c r="M1017">
        <f>(F1017*CalPhotonTurnigy!$AE$30*CalPhotonTurnigy!$AF$36+CalPhotonTurnigy!$AE$36)/CalPhotonTurnigy!$AE$30</f>
        <v>112.80618136210947</v>
      </c>
    </row>
    <row r="1018" spans="1:13" x14ac:dyDescent="0.3">
      <c r="A1018">
        <v>112.680531</v>
      </c>
      <c r="B1018">
        <v>180</v>
      </c>
      <c r="C1018">
        <v>0</v>
      </c>
      <c r="D1018">
        <v>2.7989999999999999</v>
      </c>
      <c r="E1018">
        <v>78.209933000000007</v>
      </c>
      <c r="F1018">
        <v>99.751328999999998</v>
      </c>
      <c r="G1018">
        <v>79.997693999999996</v>
      </c>
      <c r="H1018">
        <v>-21.541395999999999</v>
      </c>
      <c r="I1018">
        <v>-100</v>
      </c>
      <c r="J1018">
        <v>180</v>
      </c>
      <c r="K1018">
        <v>100.64700000000001</v>
      </c>
      <c r="L1018">
        <v>1.4999E-2</v>
      </c>
      <c r="M1018">
        <f>(F1018*CalPhotonTurnigy!$AE$30*CalPhotonTurnigy!$AF$36+CalPhotonTurnigy!$AE$36)/CalPhotonTurnigy!$AE$30</f>
        <v>112.80618136210947</v>
      </c>
    </row>
    <row r="1019" spans="1:13" x14ac:dyDescent="0.3">
      <c r="A1019">
        <v>112.695538</v>
      </c>
      <c r="B1019">
        <v>180</v>
      </c>
      <c r="C1019">
        <v>0</v>
      </c>
      <c r="D1019">
        <v>2.802</v>
      </c>
      <c r="E1019">
        <v>78.212233999999995</v>
      </c>
      <c r="F1019">
        <v>99.751328999999998</v>
      </c>
      <c r="G1019">
        <v>79.997693999999996</v>
      </c>
      <c r="H1019">
        <v>-21.539095</v>
      </c>
      <c r="I1019">
        <v>-100</v>
      </c>
      <c r="J1019">
        <v>180</v>
      </c>
      <c r="K1019">
        <v>100.64700000000001</v>
      </c>
      <c r="L1019">
        <v>1.5007E-2</v>
      </c>
      <c r="M1019">
        <f>(F1019*CalPhotonTurnigy!$AE$30*CalPhotonTurnigy!$AF$36+CalPhotonTurnigy!$AE$36)/CalPhotonTurnigy!$AE$30</f>
        <v>112.80618136210947</v>
      </c>
    </row>
    <row r="1020" spans="1:13" x14ac:dyDescent="0.3">
      <c r="A1020">
        <v>112.710545</v>
      </c>
      <c r="B1020">
        <v>180</v>
      </c>
      <c r="C1020">
        <v>0</v>
      </c>
      <c r="D1020">
        <v>2.7890000000000001</v>
      </c>
      <c r="E1020">
        <v>78.194784999999996</v>
      </c>
      <c r="F1020">
        <v>99.751328999999998</v>
      </c>
      <c r="G1020">
        <v>79.997693999999996</v>
      </c>
      <c r="H1020">
        <v>-21.556543999999999</v>
      </c>
      <c r="I1020">
        <v>-100</v>
      </c>
      <c r="J1020">
        <v>180</v>
      </c>
      <c r="K1020">
        <v>100.64700000000001</v>
      </c>
      <c r="L1020">
        <v>1.5007E-2</v>
      </c>
      <c r="M1020">
        <f>(F1020*CalPhotonTurnigy!$AE$30*CalPhotonTurnigy!$AF$36+CalPhotonTurnigy!$AE$36)/CalPhotonTurnigy!$AE$30</f>
        <v>112.80618136210947</v>
      </c>
    </row>
    <row r="1021" spans="1:13" x14ac:dyDescent="0.3">
      <c r="A1021">
        <v>112.725556</v>
      </c>
      <c r="B1021">
        <v>180</v>
      </c>
      <c r="C1021">
        <v>0</v>
      </c>
      <c r="D1021">
        <v>2.7949999999999999</v>
      </c>
      <c r="E1021">
        <v>78.188269000000005</v>
      </c>
      <c r="F1021">
        <v>99.751328999999998</v>
      </c>
      <c r="G1021">
        <v>79.997693999999996</v>
      </c>
      <c r="H1021">
        <v>-21.563061000000001</v>
      </c>
      <c r="I1021">
        <v>-100</v>
      </c>
      <c r="J1021">
        <v>180</v>
      </c>
      <c r="K1021">
        <v>100.64700000000001</v>
      </c>
      <c r="L1021">
        <v>1.5011E-2</v>
      </c>
      <c r="M1021">
        <f>(F1021*CalPhotonTurnigy!$AE$30*CalPhotonTurnigy!$AF$36+CalPhotonTurnigy!$AE$36)/CalPhotonTurnigy!$AE$30</f>
        <v>112.80618136210947</v>
      </c>
    </row>
    <row r="1022" spans="1:13" x14ac:dyDescent="0.3">
      <c r="A1022">
        <v>112.740561</v>
      </c>
      <c r="B1022">
        <v>180</v>
      </c>
      <c r="C1022">
        <v>0</v>
      </c>
      <c r="D1022">
        <v>2.7919999999999998</v>
      </c>
      <c r="E1022">
        <v>78.179015000000007</v>
      </c>
      <c r="F1022">
        <v>99.751328999999998</v>
      </c>
      <c r="G1022">
        <v>79.997693999999996</v>
      </c>
      <c r="H1022">
        <v>-21.572315</v>
      </c>
      <c r="I1022">
        <v>-100</v>
      </c>
      <c r="J1022">
        <v>180</v>
      </c>
      <c r="K1022">
        <v>100.64700000000001</v>
      </c>
      <c r="L1022">
        <v>1.5004999999999999E-2</v>
      </c>
      <c r="M1022">
        <f>(F1022*CalPhotonTurnigy!$AE$30*CalPhotonTurnigy!$AF$36+CalPhotonTurnigy!$AE$36)/CalPhotonTurnigy!$AE$30</f>
        <v>112.80618136210947</v>
      </c>
    </row>
    <row r="1023" spans="1:13" x14ac:dyDescent="0.3">
      <c r="A1023">
        <v>112.755566</v>
      </c>
      <c r="B1023">
        <v>180</v>
      </c>
      <c r="C1023">
        <v>0</v>
      </c>
      <c r="D1023">
        <v>2.7919999999999998</v>
      </c>
      <c r="E1023">
        <v>78.169833999999994</v>
      </c>
      <c r="F1023">
        <v>99.751328999999998</v>
      </c>
      <c r="G1023">
        <v>79.997693999999996</v>
      </c>
      <c r="H1023">
        <v>-21.581495</v>
      </c>
      <c r="I1023">
        <v>-100</v>
      </c>
      <c r="J1023">
        <v>180</v>
      </c>
      <c r="K1023">
        <v>100.64700000000001</v>
      </c>
      <c r="L1023">
        <v>1.5004999999999999E-2</v>
      </c>
      <c r="M1023">
        <f>(F1023*CalPhotonTurnigy!$AE$30*CalPhotonTurnigy!$AF$36+CalPhotonTurnigy!$AE$36)/CalPhotonTurnigy!$AE$30</f>
        <v>112.80618136210947</v>
      </c>
    </row>
    <row r="1024" spans="1:13" x14ac:dyDescent="0.3">
      <c r="A1024">
        <v>112.77057499999999</v>
      </c>
      <c r="B1024">
        <v>180</v>
      </c>
      <c r="C1024">
        <v>0</v>
      </c>
      <c r="D1024">
        <v>2.7930000000000001</v>
      </c>
      <c r="E1024">
        <v>78.164364000000006</v>
      </c>
      <c r="F1024">
        <v>99.751328999999998</v>
      </c>
      <c r="G1024">
        <v>79.997693999999996</v>
      </c>
      <c r="H1024">
        <v>-21.586964999999999</v>
      </c>
      <c r="I1024">
        <v>-100</v>
      </c>
      <c r="J1024">
        <v>180</v>
      </c>
      <c r="K1024">
        <v>100.64700000000001</v>
      </c>
      <c r="L1024">
        <v>1.5009E-2</v>
      </c>
      <c r="M1024">
        <f>(F1024*CalPhotonTurnigy!$AE$30*CalPhotonTurnigy!$AF$36+CalPhotonTurnigy!$AE$36)/CalPhotonTurnigy!$AE$30</f>
        <v>112.80618136210947</v>
      </c>
    </row>
    <row r="1025" spans="1:13" x14ac:dyDescent="0.3">
      <c r="A1025">
        <v>112.785583</v>
      </c>
      <c r="B1025">
        <v>180</v>
      </c>
      <c r="C1025">
        <v>0</v>
      </c>
      <c r="D1025">
        <v>2.7930000000000001</v>
      </c>
      <c r="E1025">
        <v>78.159655999999998</v>
      </c>
      <c r="F1025">
        <v>99.751328999999998</v>
      </c>
      <c r="G1025">
        <v>79.997693999999996</v>
      </c>
      <c r="H1025">
        <v>-21.591673</v>
      </c>
      <c r="I1025">
        <v>-100</v>
      </c>
      <c r="J1025">
        <v>180</v>
      </c>
      <c r="K1025">
        <v>100.64700000000001</v>
      </c>
      <c r="L1025">
        <v>1.5008000000000001E-2</v>
      </c>
      <c r="M1025">
        <f>(F1025*CalPhotonTurnigy!$AE$30*CalPhotonTurnigy!$AF$36+CalPhotonTurnigy!$AE$36)/CalPhotonTurnigy!$AE$30</f>
        <v>112.80618136210947</v>
      </c>
    </row>
    <row r="1026" spans="1:13" x14ac:dyDescent="0.3">
      <c r="A1026">
        <v>112.800589</v>
      </c>
      <c r="B1026">
        <v>180</v>
      </c>
      <c r="C1026">
        <v>0</v>
      </c>
      <c r="D1026">
        <v>2.7919999999999998</v>
      </c>
      <c r="E1026">
        <v>78.154388999999995</v>
      </c>
      <c r="F1026">
        <v>99.751328999999998</v>
      </c>
      <c r="G1026">
        <v>79.997693999999996</v>
      </c>
      <c r="H1026">
        <v>-21.596941000000001</v>
      </c>
      <c r="I1026">
        <v>-100</v>
      </c>
      <c r="J1026">
        <v>180</v>
      </c>
      <c r="K1026">
        <v>100.64700000000001</v>
      </c>
      <c r="L1026">
        <v>1.5006E-2</v>
      </c>
      <c r="M1026">
        <f>(F1026*CalPhotonTurnigy!$AE$30*CalPhotonTurnigy!$AF$36+CalPhotonTurnigy!$AE$36)/CalPhotonTurnigy!$AE$30</f>
        <v>112.80618136210947</v>
      </c>
    </row>
    <row r="1027" spans="1:13" x14ac:dyDescent="0.3">
      <c r="A1027">
        <v>112.815602</v>
      </c>
      <c r="B1027">
        <v>180</v>
      </c>
      <c r="C1027">
        <v>0</v>
      </c>
      <c r="D1027">
        <v>2.7850000000000001</v>
      </c>
      <c r="E1027">
        <v>78.138904999999994</v>
      </c>
      <c r="F1027">
        <v>99.751328999999998</v>
      </c>
      <c r="G1027">
        <v>79.997693999999996</v>
      </c>
      <c r="H1027">
        <v>-21.612424000000001</v>
      </c>
      <c r="I1027">
        <v>-100</v>
      </c>
      <c r="J1027">
        <v>180</v>
      </c>
      <c r="K1027">
        <v>100.64700000000001</v>
      </c>
      <c r="L1027">
        <v>1.5013E-2</v>
      </c>
      <c r="M1027">
        <f>(F1027*CalPhotonTurnigy!$AE$30*CalPhotonTurnigy!$AF$36+CalPhotonTurnigy!$AE$36)/CalPhotonTurnigy!$AE$30</f>
        <v>112.80618136210947</v>
      </c>
    </row>
    <row r="1028" spans="1:13" x14ac:dyDescent="0.3">
      <c r="A1028">
        <v>112.830601</v>
      </c>
      <c r="B1028">
        <v>180</v>
      </c>
      <c r="C1028">
        <v>0</v>
      </c>
      <c r="D1028">
        <v>2.7919999999999998</v>
      </c>
      <c r="E1028">
        <v>78.135313999999994</v>
      </c>
      <c r="F1028">
        <v>99.751328999999998</v>
      </c>
      <c r="G1028">
        <v>79.997693999999996</v>
      </c>
      <c r="H1028">
        <v>-21.616015999999998</v>
      </c>
      <c r="I1028">
        <v>-100</v>
      </c>
      <c r="J1028">
        <v>180</v>
      </c>
      <c r="K1028">
        <v>100.64700000000001</v>
      </c>
      <c r="L1028">
        <v>1.4999E-2</v>
      </c>
      <c r="M1028">
        <f>(F1028*CalPhotonTurnigy!$AE$30*CalPhotonTurnigy!$AF$36+CalPhotonTurnigy!$AE$36)/CalPhotonTurnigy!$AE$30</f>
        <v>112.80618136210947</v>
      </c>
    </row>
    <row r="1029" spans="1:13" x14ac:dyDescent="0.3">
      <c r="A1029">
        <v>112.845608</v>
      </c>
      <c r="B1029">
        <v>180</v>
      </c>
      <c r="C1029">
        <v>0</v>
      </c>
      <c r="D1029">
        <v>2.79</v>
      </c>
      <c r="E1029">
        <v>78.129789000000002</v>
      </c>
      <c r="F1029">
        <v>99.751328999999998</v>
      </c>
      <c r="G1029">
        <v>79.997693999999996</v>
      </c>
      <c r="H1029">
        <v>-21.621541000000001</v>
      </c>
      <c r="I1029">
        <v>-100</v>
      </c>
      <c r="J1029">
        <v>180</v>
      </c>
      <c r="K1029">
        <v>100.64700000000001</v>
      </c>
      <c r="L1029">
        <v>1.5007E-2</v>
      </c>
      <c r="M1029">
        <f>(F1029*CalPhotonTurnigy!$AE$30*CalPhotonTurnigy!$AF$36+CalPhotonTurnigy!$AE$36)/CalPhotonTurnigy!$AE$30</f>
        <v>112.80618136210947</v>
      </c>
    </row>
    <row r="1030" spans="1:13" x14ac:dyDescent="0.3">
      <c r="A1030">
        <v>112.860619</v>
      </c>
      <c r="B1030">
        <v>180</v>
      </c>
      <c r="C1030">
        <v>0</v>
      </c>
      <c r="D1030">
        <v>2.7839999999999998</v>
      </c>
      <c r="E1030">
        <v>78.116510000000005</v>
      </c>
      <c r="F1030">
        <v>99.751328999999998</v>
      </c>
      <c r="G1030">
        <v>79.997693999999996</v>
      </c>
      <c r="H1030">
        <v>-21.634819</v>
      </c>
      <c r="I1030">
        <v>-100</v>
      </c>
      <c r="J1030">
        <v>180</v>
      </c>
      <c r="K1030">
        <v>100.64700000000001</v>
      </c>
      <c r="L1030">
        <v>1.5011E-2</v>
      </c>
      <c r="M1030">
        <f>(F1030*CalPhotonTurnigy!$AE$30*CalPhotonTurnigy!$AF$36+CalPhotonTurnigy!$AE$36)/CalPhotonTurnigy!$AE$30</f>
        <v>112.80618136210947</v>
      </c>
    </row>
    <row r="1031" spans="1:13" x14ac:dyDescent="0.3">
      <c r="A1031">
        <v>112.875618</v>
      </c>
      <c r="B1031">
        <v>180</v>
      </c>
      <c r="C1031">
        <v>0</v>
      </c>
      <c r="D1031">
        <v>2.7850000000000001</v>
      </c>
      <c r="E1031">
        <v>78.106297999999995</v>
      </c>
      <c r="F1031">
        <v>99.751328999999998</v>
      </c>
      <c r="G1031">
        <v>79.997693999999996</v>
      </c>
      <c r="H1031">
        <v>-21.645032</v>
      </c>
      <c r="I1031">
        <v>-100</v>
      </c>
      <c r="J1031">
        <v>180</v>
      </c>
      <c r="K1031">
        <v>100.64700000000001</v>
      </c>
      <c r="L1031">
        <v>1.4999E-2</v>
      </c>
      <c r="M1031">
        <f>(F1031*CalPhotonTurnigy!$AE$30*CalPhotonTurnigy!$AF$36+CalPhotonTurnigy!$AE$36)/CalPhotonTurnigy!$AE$30</f>
        <v>112.80618136210947</v>
      </c>
    </row>
    <row r="1032" spans="1:13" x14ac:dyDescent="0.3">
      <c r="A1032">
        <v>112.890618</v>
      </c>
      <c r="B1032">
        <v>180</v>
      </c>
      <c r="C1032">
        <v>0</v>
      </c>
      <c r="D1032">
        <v>2.786</v>
      </c>
      <c r="E1032">
        <v>78.098725999999999</v>
      </c>
      <c r="F1032">
        <v>99.751328999999998</v>
      </c>
      <c r="G1032">
        <v>79.997693999999996</v>
      </c>
      <c r="H1032">
        <v>-21.652602999999999</v>
      </c>
      <c r="I1032">
        <v>-100</v>
      </c>
      <c r="J1032">
        <v>180</v>
      </c>
      <c r="K1032">
        <v>100.64700000000001</v>
      </c>
      <c r="L1032">
        <v>1.4999999999999999E-2</v>
      </c>
      <c r="M1032">
        <f>(F1032*CalPhotonTurnigy!$AE$30*CalPhotonTurnigy!$AF$36+CalPhotonTurnigy!$AE$36)/CalPhotonTurnigy!$AE$30</f>
        <v>112.80618136210947</v>
      </c>
    </row>
    <row r="1033" spans="1:13" x14ac:dyDescent="0.3">
      <c r="A1033">
        <v>112.905614</v>
      </c>
      <c r="B1033">
        <v>180</v>
      </c>
      <c r="C1033">
        <v>0</v>
      </c>
      <c r="D1033">
        <v>2.7869999999999999</v>
      </c>
      <c r="E1033">
        <v>78.093429</v>
      </c>
      <c r="F1033">
        <v>99.751328999999998</v>
      </c>
      <c r="G1033">
        <v>79.997693999999996</v>
      </c>
      <c r="H1033">
        <v>-21.657900999999999</v>
      </c>
      <c r="I1033">
        <v>-100</v>
      </c>
      <c r="J1033">
        <v>180</v>
      </c>
      <c r="K1033">
        <v>100.64700000000001</v>
      </c>
      <c r="L1033">
        <v>1.4996000000000001E-2</v>
      </c>
      <c r="M1033">
        <f>(F1033*CalPhotonTurnigy!$AE$30*CalPhotonTurnigy!$AF$36+CalPhotonTurnigy!$AE$36)/CalPhotonTurnigy!$AE$30</f>
        <v>112.80618136210947</v>
      </c>
    </row>
    <row r="1034" spans="1:13" x14ac:dyDescent="0.3">
      <c r="A1034">
        <v>112.920619</v>
      </c>
      <c r="B1034">
        <v>180</v>
      </c>
      <c r="C1034">
        <v>0</v>
      </c>
      <c r="D1034">
        <v>2.786</v>
      </c>
      <c r="E1034">
        <v>78.087650999999994</v>
      </c>
      <c r="F1034">
        <v>99.751328999999998</v>
      </c>
      <c r="G1034">
        <v>79.997693999999996</v>
      </c>
      <c r="H1034">
        <v>-21.663678999999998</v>
      </c>
      <c r="I1034">
        <v>-100</v>
      </c>
      <c r="J1034">
        <v>180</v>
      </c>
      <c r="K1034">
        <v>100.64700000000001</v>
      </c>
      <c r="L1034">
        <v>1.5004999999999999E-2</v>
      </c>
      <c r="M1034">
        <f>(F1034*CalPhotonTurnigy!$AE$30*CalPhotonTurnigy!$AF$36+CalPhotonTurnigy!$AE$36)/CalPhotonTurnigy!$AE$30</f>
        <v>112.80618136210947</v>
      </c>
    </row>
    <row r="1035" spans="1:13" x14ac:dyDescent="0.3">
      <c r="A1035">
        <v>112.935619</v>
      </c>
      <c r="B1035">
        <v>180</v>
      </c>
      <c r="C1035">
        <v>0</v>
      </c>
      <c r="D1035">
        <v>2.7869999999999999</v>
      </c>
      <c r="E1035">
        <v>78.083896999999993</v>
      </c>
      <c r="F1035">
        <v>99.751328999999998</v>
      </c>
      <c r="G1035">
        <v>79.997693999999996</v>
      </c>
      <c r="H1035">
        <v>-21.667432000000002</v>
      </c>
      <c r="I1035">
        <v>-100</v>
      </c>
      <c r="J1035">
        <v>180</v>
      </c>
      <c r="K1035">
        <v>100.64700000000001</v>
      </c>
      <c r="L1035">
        <v>1.4999999999999999E-2</v>
      </c>
      <c r="M1035">
        <f>(F1035*CalPhotonTurnigy!$AE$30*CalPhotonTurnigy!$AF$36+CalPhotonTurnigy!$AE$36)/CalPhotonTurnigy!$AE$30</f>
        <v>112.80618136210947</v>
      </c>
    </row>
    <row r="1036" spans="1:13" x14ac:dyDescent="0.3">
      <c r="A1036">
        <v>112.950626</v>
      </c>
      <c r="B1036">
        <v>180</v>
      </c>
      <c r="C1036">
        <v>0</v>
      </c>
      <c r="D1036">
        <v>2.7839999999999998</v>
      </c>
      <c r="E1036">
        <v>78.077009000000004</v>
      </c>
      <c r="F1036">
        <v>99.751328999999998</v>
      </c>
      <c r="G1036">
        <v>79.997693999999996</v>
      </c>
      <c r="H1036">
        <v>-21.674320999999999</v>
      </c>
      <c r="I1036">
        <v>-100</v>
      </c>
      <c r="J1036">
        <v>180</v>
      </c>
      <c r="K1036">
        <v>100.64700000000001</v>
      </c>
      <c r="L1036">
        <v>1.5007E-2</v>
      </c>
      <c r="M1036">
        <f>(F1036*CalPhotonTurnigy!$AE$30*CalPhotonTurnigy!$AF$36+CalPhotonTurnigy!$AE$36)/CalPhotonTurnigy!$AE$30</f>
        <v>112.80618136210947</v>
      </c>
    </row>
    <row r="1037" spans="1:13" x14ac:dyDescent="0.3">
      <c r="A1037">
        <v>112.965628</v>
      </c>
      <c r="B1037">
        <v>180</v>
      </c>
      <c r="C1037">
        <v>0</v>
      </c>
      <c r="D1037">
        <v>2.782</v>
      </c>
      <c r="E1037">
        <v>78.067420999999996</v>
      </c>
      <c r="F1037">
        <v>99.751328999999998</v>
      </c>
      <c r="G1037">
        <v>79.997693999999996</v>
      </c>
      <c r="H1037">
        <v>-21.683907999999999</v>
      </c>
      <c r="I1037">
        <v>-100</v>
      </c>
      <c r="J1037">
        <v>180</v>
      </c>
      <c r="K1037">
        <v>100.64700000000001</v>
      </c>
      <c r="L1037">
        <v>1.5002E-2</v>
      </c>
      <c r="M1037">
        <f>(F1037*CalPhotonTurnigy!$AE$30*CalPhotonTurnigy!$AF$36+CalPhotonTurnigy!$AE$36)/CalPhotonTurnigy!$AE$30</f>
        <v>112.80618136210947</v>
      </c>
    </row>
    <row r="1038" spans="1:13" x14ac:dyDescent="0.3">
      <c r="A1038">
        <v>112.980637</v>
      </c>
      <c r="B1038">
        <v>180</v>
      </c>
      <c r="C1038">
        <v>0</v>
      </c>
      <c r="D1038">
        <v>2.78</v>
      </c>
      <c r="E1038">
        <v>78.056728000000007</v>
      </c>
      <c r="F1038">
        <v>99.751328999999998</v>
      </c>
      <c r="G1038">
        <v>79.997693999999996</v>
      </c>
      <c r="H1038">
        <v>-21.694600999999999</v>
      </c>
      <c r="I1038">
        <v>-100</v>
      </c>
      <c r="J1038">
        <v>180</v>
      </c>
      <c r="K1038">
        <v>100.64700000000001</v>
      </c>
      <c r="L1038">
        <v>1.5009E-2</v>
      </c>
      <c r="M1038">
        <f>(F1038*CalPhotonTurnigy!$AE$30*CalPhotonTurnigy!$AF$36+CalPhotonTurnigy!$AE$36)/CalPhotonTurnigy!$AE$30</f>
        <v>112.80618136210947</v>
      </c>
    </row>
    <row r="1039" spans="1:13" x14ac:dyDescent="0.3">
      <c r="A1039">
        <v>112.995643</v>
      </c>
      <c r="B1039">
        <v>180</v>
      </c>
      <c r="C1039">
        <v>0</v>
      </c>
      <c r="D1039">
        <v>2.778</v>
      </c>
      <c r="E1039">
        <v>78.043863000000002</v>
      </c>
      <c r="F1039">
        <v>99.751328999999998</v>
      </c>
      <c r="G1039">
        <v>79.997693999999996</v>
      </c>
      <c r="H1039">
        <v>-21.707467000000001</v>
      </c>
      <c r="I1039">
        <v>-100</v>
      </c>
      <c r="J1039">
        <v>180</v>
      </c>
      <c r="K1039">
        <v>100.64700000000001</v>
      </c>
      <c r="L1039">
        <v>1.5006E-2</v>
      </c>
      <c r="M1039">
        <f>(F1039*CalPhotonTurnigy!$AE$30*CalPhotonTurnigy!$AF$36+CalPhotonTurnigy!$AE$36)/CalPhotonTurnigy!$AE$30</f>
        <v>112.80618136210947</v>
      </c>
    </row>
    <row r="1040" spans="1:13" x14ac:dyDescent="0.3">
      <c r="A1040">
        <v>113.01065199999999</v>
      </c>
      <c r="B1040">
        <v>180</v>
      </c>
      <c r="C1040">
        <v>0</v>
      </c>
      <c r="D1040">
        <v>2.7770000000000001</v>
      </c>
      <c r="E1040">
        <v>78.031565999999998</v>
      </c>
      <c r="F1040">
        <v>99.751328999999998</v>
      </c>
      <c r="G1040">
        <v>79.997693999999996</v>
      </c>
      <c r="H1040">
        <v>-21.719763</v>
      </c>
      <c r="I1040">
        <v>-100</v>
      </c>
      <c r="J1040">
        <v>180</v>
      </c>
      <c r="K1040">
        <v>100.64700000000001</v>
      </c>
      <c r="L1040">
        <v>1.5009E-2</v>
      </c>
      <c r="M1040">
        <f>(F1040*CalPhotonTurnigy!$AE$30*CalPhotonTurnigy!$AF$36+CalPhotonTurnigy!$AE$36)/CalPhotonTurnigy!$AE$30</f>
        <v>112.80618136210947</v>
      </c>
    </row>
    <row r="1041" spans="1:13" x14ac:dyDescent="0.3">
      <c r="A1041">
        <v>113.025655</v>
      </c>
      <c r="B1041">
        <v>180</v>
      </c>
      <c r="C1041">
        <v>0</v>
      </c>
      <c r="D1041">
        <v>2.7749999999999999</v>
      </c>
      <c r="E1041">
        <v>78.017317000000006</v>
      </c>
      <c r="F1041">
        <v>99.751328999999998</v>
      </c>
      <c r="G1041">
        <v>79.997693999999996</v>
      </c>
      <c r="H1041">
        <v>-21.734013000000001</v>
      </c>
      <c r="I1041">
        <v>-100</v>
      </c>
      <c r="J1041">
        <v>180</v>
      </c>
      <c r="K1041">
        <v>100.64700000000001</v>
      </c>
      <c r="L1041">
        <v>1.5003000000000001E-2</v>
      </c>
      <c r="M1041">
        <f>(F1041*CalPhotonTurnigy!$AE$30*CalPhotonTurnigy!$AF$36+CalPhotonTurnigy!$AE$36)/CalPhotonTurnigy!$AE$30</f>
        <v>112.80618136210947</v>
      </c>
    </row>
    <row r="1042" spans="1:13" x14ac:dyDescent="0.3">
      <c r="A1042">
        <v>113.040663</v>
      </c>
      <c r="B1042">
        <v>180</v>
      </c>
      <c r="C1042">
        <v>0</v>
      </c>
      <c r="D1042">
        <v>2.7730000000000001</v>
      </c>
      <c r="E1042">
        <v>78.002605000000003</v>
      </c>
      <c r="F1042">
        <v>99.751328999999998</v>
      </c>
      <c r="G1042">
        <v>79.997693999999996</v>
      </c>
      <c r="H1042">
        <v>-21.748723999999999</v>
      </c>
      <c r="I1042">
        <v>-100</v>
      </c>
      <c r="J1042">
        <v>180</v>
      </c>
      <c r="K1042">
        <v>100.64700000000001</v>
      </c>
      <c r="L1042">
        <v>1.5008000000000001E-2</v>
      </c>
      <c r="M1042">
        <f>(F1042*CalPhotonTurnigy!$AE$30*CalPhotonTurnigy!$AF$36+CalPhotonTurnigy!$AE$36)/CalPhotonTurnigy!$AE$30</f>
        <v>112.80618136210947</v>
      </c>
    </row>
    <row r="1043" spans="1:13" x14ac:dyDescent="0.3">
      <c r="A1043">
        <v>113.05567000000001</v>
      </c>
      <c r="B1043">
        <v>180</v>
      </c>
      <c r="C1043">
        <v>0</v>
      </c>
      <c r="D1043">
        <v>2.7719999999999998</v>
      </c>
      <c r="E1043">
        <v>77.988718000000006</v>
      </c>
      <c r="F1043">
        <v>99.751328999999998</v>
      </c>
      <c r="G1043">
        <v>79.997693999999996</v>
      </c>
      <c r="H1043">
        <v>-21.762612000000001</v>
      </c>
      <c r="I1043">
        <v>-100</v>
      </c>
      <c r="J1043">
        <v>180</v>
      </c>
      <c r="K1043">
        <v>100.64700000000001</v>
      </c>
      <c r="L1043">
        <v>1.5007E-2</v>
      </c>
      <c r="M1043">
        <f>(F1043*CalPhotonTurnigy!$AE$30*CalPhotonTurnigy!$AF$36+CalPhotonTurnigy!$AE$36)/CalPhotonTurnigy!$AE$30</f>
        <v>112.80618136210947</v>
      </c>
    </row>
    <row r="1044" spans="1:13" x14ac:dyDescent="0.3">
      <c r="A1044">
        <v>113.070674</v>
      </c>
      <c r="B1044">
        <v>180</v>
      </c>
      <c r="C1044">
        <v>0</v>
      </c>
      <c r="D1044">
        <v>2.7669999999999999</v>
      </c>
      <c r="E1044">
        <v>77.969420999999997</v>
      </c>
      <c r="F1044">
        <v>99.751328999999998</v>
      </c>
      <c r="G1044">
        <v>79.997693999999996</v>
      </c>
      <c r="H1044">
        <v>-21.781908000000001</v>
      </c>
      <c r="I1044">
        <v>-100</v>
      </c>
      <c r="J1044">
        <v>180</v>
      </c>
      <c r="K1044">
        <v>100.64700000000001</v>
      </c>
      <c r="L1044">
        <v>1.5004E-2</v>
      </c>
      <c r="M1044">
        <f>(F1044*CalPhotonTurnigy!$AE$30*CalPhotonTurnigy!$AF$36+CalPhotonTurnigy!$AE$36)/CalPhotonTurnigy!$AE$30</f>
        <v>112.80618136210947</v>
      </c>
    </row>
    <row r="1045" spans="1:13" x14ac:dyDescent="0.3">
      <c r="A1045">
        <v>113.085672</v>
      </c>
      <c r="B1045">
        <v>180</v>
      </c>
      <c r="C1045">
        <v>0</v>
      </c>
      <c r="D1045">
        <v>2.7669999999999999</v>
      </c>
      <c r="E1045">
        <v>77.951582999999999</v>
      </c>
      <c r="F1045">
        <v>99.751328999999998</v>
      </c>
      <c r="G1045">
        <v>79.997693999999996</v>
      </c>
      <c r="H1045">
        <v>-21.799745999999999</v>
      </c>
      <c r="I1045">
        <v>-100</v>
      </c>
      <c r="J1045">
        <v>180</v>
      </c>
      <c r="K1045">
        <v>100.64700000000001</v>
      </c>
      <c r="L1045">
        <v>1.4997999999999999E-2</v>
      </c>
      <c r="M1045">
        <f>(F1045*CalPhotonTurnigy!$AE$30*CalPhotonTurnigy!$AF$36+CalPhotonTurnigy!$AE$36)/CalPhotonTurnigy!$AE$30</f>
        <v>112.80618136210947</v>
      </c>
    </row>
    <row r="1046" spans="1:13" x14ac:dyDescent="0.3">
      <c r="A1046">
        <v>113.100679</v>
      </c>
      <c r="B1046">
        <v>180</v>
      </c>
      <c r="C1046">
        <v>0</v>
      </c>
      <c r="D1046">
        <v>2.766</v>
      </c>
      <c r="E1046">
        <v>77.935000000000002</v>
      </c>
      <c r="F1046">
        <v>99.751328999999998</v>
      </c>
      <c r="G1046">
        <v>79.997693999999996</v>
      </c>
      <c r="H1046">
        <v>-21.816329</v>
      </c>
      <c r="I1046">
        <v>-100</v>
      </c>
      <c r="J1046">
        <v>180</v>
      </c>
      <c r="K1046">
        <v>100.64700000000001</v>
      </c>
      <c r="L1046">
        <v>1.5007E-2</v>
      </c>
      <c r="M1046">
        <f>(F1046*CalPhotonTurnigy!$AE$30*CalPhotonTurnigy!$AF$36+CalPhotonTurnigy!$AE$36)/CalPhotonTurnigy!$AE$30</f>
        <v>112.80618136210947</v>
      </c>
    </row>
    <row r="1047" spans="1:13" x14ac:dyDescent="0.3">
      <c r="A1047">
        <v>113.115681</v>
      </c>
      <c r="B1047">
        <v>180</v>
      </c>
      <c r="C1047">
        <v>0</v>
      </c>
      <c r="D1047">
        <v>2.7629999999999999</v>
      </c>
      <c r="E1047">
        <v>77.917045999999999</v>
      </c>
      <c r="F1047">
        <v>99.751328999999998</v>
      </c>
      <c r="G1047">
        <v>79.997693999999996</v>
      </c>
      <c r="H1047">
        <v>-21.834282999999999</v>
      </c>
      <c r="I1047">
        <v>-100</v>
      </c>
      <c r="J1047">
        <v>180</v>
      </c>
      <c r="K1047">
        <v>100.64700000000001</v>
      </c>
      <c r="L1047">
        <v>1.5002E-2</v>
      </c>
      <c r="M1047">
        <f>(F1047*CalPhotonTurnigy!$AE$30*CalPhotonTurnigy!$AF$36+CalPhotonTurnigy!$AE$36)/CalPhotonTurnigy!$AE$30</f>
        <v>112.80618136210947</v>
      </c>
    </row>
    <row r="1048" spans="1:13" x14ac:dyDescent="0.3">
      <c r="A1048">
        <v>113.130683</v>
      </c>
      <c r="B1048">
        <v>180</v>
      </c>
      <c r="C1048">
        <v>0</v>
      </c>
      <c r="D1048">
        <v>2.7589999999999999</v>
      </c>
      <c r="E1048">
        <v>77.895455999999996</v>
      </c>
      <c r="F1048">
        <v>99.751328999999998</v>
      </c>
      <c r="G1048">
        <v>79.997693999999996</v>
      </c>
      <c r="H1048">
        <v>-21.855872999999999</v>
      </c>
      <c r="I1048">
        <v>-100</v>
      </c>
      <c r="J1048">
        <v>180</v>
      </c>
      <c r="K1048">
        <v>100.64700000000001</v>
      </c>
      <c r="L1048">
        <v>1.5002E-2</v>
      </c>
      <c r="M1048">
        <f>(F1048*CalPhotonTurnigy!$AE$30*CalPhotonTurnigy!$AF$36+CalPhotonTurnigy!$AE$36)/CalPhotonTurnigy!$AE$30</f>
        <v>112.80618136210947</v>
      </c>
    </row>
    <row r="1049" spans="1:13" x14ac:dyDescent="0.3">
      <c r="A1049">
        <v>113.145685</v>
      </c>
      <c r="B1049">
        <v>180</v>
      </c>
      <c r="C1049">
        <v>0</v>
      </c>
      <c r="D1049">
        <v>2.7629999999999999</v>
      </c>
      <c r="E1049">
        <v>77.881776000000002</v>
      </c>
      <c r="F1049">
        <v>99.751328999999998</v>
      </c>
      <c r="G1049">
        <v>79.997693999999996</v>
      </c>
      <c r="H1049">
        <v>-21.869554000000001</v>
      </c>
      <c r="I1049">
        <v>-100</v>
      </c>
      <c r="J1049">
        <v>180</v>
      </c>
      <c r="K1049">
        <v>100.64700000000001</v>
      </c>
      <c r="L1049">
        <v>1.5002E-2</v>
      </c>
      <c r="M1049">
        <f>(F1049*CalPhotonTurnigy!$AE$30*CalPhotonTurnigy!$AF$36+CalPhotonTurnigy!$AE$36)/CalPhotonTurnigy!$AE$30</f>
        <v>112.80618136210947</v>
      </c>
    </row>
    <row r="1050" spans="1:13" x14ac:dyDescent="0.3">
      <c r="A1050">
        <v>113.160696</v>
      </c>
      <c r="B1050">
        <v>180</v>
      </c>
      <c r="C1050">
        <v>0</v>
      </c>
      <c r="D1050">
        <v>2.762</v>
      </c>
      <c r="E1050">
        <v>77.868770999999995</v>
      </c>
      <c r="F1050">
        <v>99.751328999999998</v>
      </c>
      <c r="G1050">
        <v>79.997693999999996</v>
      </c>
      <c r="H1050">
        <v>-21.882558</v>
      </c>
      <c r="I1050">
        <v>-100</v>
      </c>
      <c r="J1050">
        <v>180</v>
      </c>
      <c r="K1050">
        <v>100.64700000000001</v>
      </c>
      <c r="L1050">
        <v>1.5011E-2</v>
      </c>
      <c r="M1050">
        <f>(F1050*CalPhotonTurnigy!$AE$30*CalPhotonTurnigy!$AF$36+CalPhotonTurnigy!$AE$36)/CalPhotonTurnigy!$AE$30</f>
        <v>112.80618136210947</v>
      </c>
    </row>
    <row r="1051" spans="1:13" x14ac:dyDescent="0.3">
      <c r="A1051">
        <v>113.17570499999999</v>
      </c>
      <c r="B1051">
        <v>180</v>
      </c>
      <c r="C1051">
        <v>0</v>
      </c>
      <c r="D1051">
        <v>2.762</v>
      </c>
      <c r="E1051">
        <v>77.857577000000006</v>
      </c>
      <c r="F1051">
        <v>99.751328999999998</v>
      </c>
      <c r="G1051">
        <v>79.997693999999996</v>
      </c>
      <c r="H1051">
        <v>-21.893751999999999</v>
      </c>
      <c r="I1051">
        <v>-100</v>
      </c>
      <c r="J1051">
        <v>180</v>
      </c>
      <c r="K1051">
        <v>100.64700000000001</v>
      </c>
      <c r="L1051">
        <v>1.5009E-2</v>
      </c>
      <c r="M1051">
        <f>(F1051*CalPhotonTurnigy!$AE$30*CalPhotonTurnigy!$AF$36+CalPhotonTurnigy!$AE$36)/CalPhotonTurnigy!$AE$30</f>
        <v>112.80618136210947</v>
      </c>
    </row>
    <row r="1052" spans="1:13" x14ac:dyDescent="0.3">
      <c r="A1052">
        <v>113.190715</v>
      </c>
      <c r="B1052">
        <v>180</v>
      </c>
      <c r="C1052">
        <v>0</v>
      </c>
      <c r="D1052">
        <v>2.7570000000000001</v>
      </c>
      <c r="E1052">
        <v>77.840569000000002</v>
      </c>
      <c r="F1052">
        <v>99.751328999999998</v>
      </c>
      <c r="G1052">
        <v>79.997693999999996</v>
      </c>
      <c r="H1052">
        <v>-21.910761000000001</v>
      </c>
      <c r="I1052">
        <v>-100</v>
      </c>
      <c r="J1052">
        <v>180</v>
      </c>
      <c r="K1052">
        <v>100.64700000000001</v>
      </c>
      <c r="L1052">
        <v>1.5010000000000001E-2</v>
      </c>
      <c r="M1052">
        <f>(F1052*CalPhotonTurnigy!$AE$30*CalPhotonTurnigy!$AF$36+CalPhotonTurnigy!$AE$36)/CalPhotonTurnigy!$AE$30</f>
        <v>112.80618136210947</v>
      </c>
    </row>
    <row r="1053" spans="1:13" x14ac:dyDescent="0.3">
      <c r="A1053">
        <v>113.20571099999999</v>
      </c>
      <c r="B1053">
        <v>180</v>
      </c>
      <c r="C1053">
        <v>0</v>
      </c>
      <c r="D1053">
        <v>2.7549999999999999</v>
      </c>
      <c r="E1053">
        <v>77.822237000000001</v>
      </c>
      <c r="F1053">
        <v>99.751328999999998</v>
      </c>
      <c r="G1053">
        <v>79.997693999999996</v>
      </c>
      <c r="H1053">
        <v>-21.929093000000002</v>
      </c>
      <c r="I1053">
        <v>-100</v>
      </c>
      <c r="J1053">
        <v>180</v>
      </c>
      <c r="K1053">
        <v>100.64700000000001</v>
      </c>
      <c r="L1053">
        <v>1.4996000000000001E-2</v>
      </c>
      <c r="M1053">
        <f>(F1053*CalPhotonTurnigy!$AE$30*CalPhotonTurnigy!$AF$36+CalPhotonTurnigy!$AE$36)/CalPhotonTurnigy!$AE$30</f>
        <v>112.80618136210947</v>
      </c>
    </row>
    <row r="1054" spans="1:13" x14ac:dyDescent="0.3">
      <c r="A1054">
        <v>113.220721</v>
      </c>
      <c r="B1054">
        <v>180</v>
      </c>
      <c r="C1054">
        <v>0</v>
      </c>
      <c r="D1054">
        <v>2.7559999999999998</v>
      </c>
      <c r="E1054">
        <v>77.808914000000001</v>
      </c>
      <c r="F1054">
        <v>99.751328999999998</v>
      </c>
      <c r="G1054">
        <v>79.997693999999996</v>
      </c>
      <c r="H1054">
        <v>-21.942415</v>
      </c>
      <c r="I1054">
        <v>-100</v>
      </c>
      <c r="J1054">
        <v>180</v>
      </c>
      <c r="K1054">
        <v>100.64700000000001</v>
      </c>
      <c r="L1054">
        <v>1.5010000000000001E-2</v>
      </c>
      <c r="M1054">
        <f>(F1054*CalPhotonTurnigy!$AE$30*CalPhotonTurnigy!$AF$36+CalPhotonTurnigy!$AE$36)/CalPhotonTurnigy!$AE$30</f>
        <v>112.80618136210947</v>
      </c>
    </row>
    <row r="1055" spans="1:13" x14ac:dyDescent="0.3">
      <c r="A1055">
        <v>113.23572799999999</v>
      </c>
      <c r="B1055">
        <v>180</v>
      </c>
      <c r="C1055">
        <v>0</v>
      </c>
      <c r="D1055">
        <v>2.7530000000000001</v>
      </c>
      <c r="E1055">
        <v>77.792523000000003</v>
      </c>
      <c r="F1055">
        <v>99.751328999999998</v>
      </c>
      <c r="G1055">
        <v>79.997693999999996</v>
      </c>
      <c r="H1055">
        <v>-21.958805999999999</v>
      </c>
      <c r="I1055">
        <v>-100</v>
      </c>
      <c r="J1055">
        <v>180</v>
      </c>
      <c r="K1055">
        <v>100.64700000000001</v>
      </c>
      <c r="L1055">
        <v>1.5007E-2</v>
      </c>
      <c r="M1055">
        <f>(F1055*CalPhotonTurnigy!$AE$30*CalPhotonTurnigy!$AF$36+CalPhotonTurnigy!$AE$36)/CalPhotonTurnigy!$AE$30</f>
        <v>112.80618136210947</v>
      </c>
    </row>
    <row r="1056" spans="1:13" x14ac:dyDescent="0.3">
      <c r="A1056">
        <v>113.25073399999999</v>
      </c>
      <c r="B1056">
        <v>180</v>
      </c>
      <c r="C1056">
        <v>0</v>
      </c>
      <c r="D1056">
        <v>2.7530000000000001</v>
      </c>
      <c r="E1056">
        <v>77.778412000000003</v>
      </c>
      <c r="F1056">
        <v>99.751328999999998</v>
      </c>
      <c r="G1056">
        <v>79.997693999999996</v>
      </c>
      <c r="H1056">
        <v>-21.972918</v>
      </c>
      <c r="I1056">
        <v>-100</v>
      </c>
      <c r="J1056">
        <v>180</v>
      </c>
      <c r="K1056">
        <v>100.64700000000001</v>
      </c>
      <c r="L1056">
        <v>1.5006E-2</v>
      </c>
      <c r="M1056">
        <f>(F1056*CalPhotonTurnigy!$AE$30*CalPhotonTurnigy!$AF$36+CalPhotonTurnigy!$AE$36)/CalPhotonTurnigy!$AE$30</f>
        <v>112.80618136210947</v>
      </c>
    </row>
    <row r="1057" spans="1:13" x14ac:dyDescent="0.3">
      <c r="A1057">
        <v>113.265745</v>
      </c>
      <c r="B1057">
        <v>180</v>
      </c>
      <c r="C1057">
        <v>0</v>
      </c>
      <c r="D1057">
        <v>2.7519999999999998</v>
      </c>
      <c r="E1057">
        <v>77.765032000000005</v>
      </c>
      <c r="F1057">
        <v>99.751328999999998</v>
      </c>
      <c r="G1057">
        <v>79.997693999999996</v>
      </c>
      <c r="H1057">
        <v>-21.986297</v>
      </c>
      <c r="I1057">
        <v>-100</v>
      </c>
      <c r="J1057">
        <v>180</v>
      </c>
      <c r="K1057">
        <v>100.64700000000001</v>
      </c>
      <c r="L1057">
        <v>1.5011E-2</v>
      </c>
      <c r="M1057">
        <f>(F1057*CalPhotonTurnigy!$AE$30*CalPhotonTurnigy!$AF$36+CalPhotonTurnigy!$AE$36)/CalPhotonTurnigy!$AE$30</f>
        <v>112.80618136210947</v>
      </c>
    </row>
    <row r="1058" spans="1:13" x14ac:dyDescent="0.3">
      <c r="A1058">
        <v>113.280754</v>
      </c>
      <c r="B1058">
        <v>180</v>
      </c>
      <c r="C1058">
        <v>0</v>
      </c>
      <c r="D1058">
        <v>2.7490000000000001</v>
      </c>
      <c r="E1058">
        <v>77.748583999999994</v>
      </c>
      <c r="F1058">
        <v>99.751328999999998</v>
      </c>
      <c r="G1058">
        <v>79.997693999999996</v>
      </c>
      <c r="H1058">
        <v>-22.002745000000001</v>
      </c>
      <c r="I1058">
        <v>-100</v>
      </c>
      <c r="J1058">
        <v>180</v>
      </c>
      <c r="K1058">
        <v>100.64700000000001</v>
      </c>
      <c r="L1058">
        <v>1.5009E-2</v>
      </c>
      <c r="M1058">
        <f>(F1058*CalPhotonTurnigy!$AE$30*CalPhotonTurnigy!$AF$36+CalPhotonTurnigy!$AE$36)/CalPhotonTurnigy!$AE$30</f>
        <v>112.80618136210947</v>
      </c>
    </row>
    <row r="1059" spans="1:13" x14ac:dyDescent="0.3">
      <c r="A1059">
        <v>113.295756</v>
      </c>
      <c r="B1059">
        <v>180</v>
      </c>
      <c r="C1059">
        <v>0</v>
      </c>
      <c r="D1059">
        <v>2.7480000000000002</v>
      </c>
      <c r="E1059">
        <v>77.733189999999993</v>
      </c>
      <c r="F1059">
        <v>99.751328999999998</v>
      </c>
      <c r="G1059">
        <v>79.997693999999996</v>
      </c>
      <c r="H1059">
        <v>-22.018139000000001</v>
      </c>
      <c r="I1059">
        <v>-100</v>
      </c>
      <c r="J1059">
        <v>180</v>
      </c>
      <c r="K1059">
        <v>100.64700000000001</v>
      </c>
      <c r="L1059">
        <v>1.5002E-2</v>
      </c>
      <c r="M1059">
        <f>(F1059*CalPhotonTurnigy!$AE$30*CalPhotonTurnigy!$AF$36+CalPhotonTurnigy!$AE$36)/CalPhotonTurnigy!$AE$30</f>
        <v>112.80618136210947</v>
      </c>
    </row>
    <row r="1060" spans="1:13" x14ac:dyDescent="0.3">
      <c r="A1060">
        <v>113.310756</v>
      </c>
      <c r="B1060">
        <v>180</v>
      </c>
      <c r="C1060">
        <v>0</v>
      </c>
      <c r="D1060">
        <v>2.7509999999999999</v>
      </c>
      <c r="E1060">
        <v>77.723640000000003</v>
      </c>
      <c r="F1060">
        <v>99.751328999999998</v>
      </c>
      <c r="G1060">
        <v>79.997693999999996</v>
      </c>
      <c r="H1060">
        <v>-22.027688999999999</v>
      </c>
      <c r="I1060">
        <v>-100</v>
      </c>
      <c r="J1060">
        <v>180</v>
      </c>
      <c r="K1060">
        <v>100.64700000000001</v>
      </c>
      <c r="L1060">
        <v>1.4999999999999999E-2</v>
      </c>
      <c r="M1060">
        <f>(F1060*CalPhotonTurnigy!$AE$30*CalPhotonTurnigy!$AF$36+CalPhotonTurnigy!$AE$36)/CalPhotonTurnigy!$AE$30</f>
        <v>112.80618136210947</v>
      </c>
    </row>
    <row r="1061" spans="1:13" x14ac:dyDescent="0.3">
      <c r="A1061">
        <v>113.325761</v>
      </c>
      <c r="B1061">
        <v>180</v>
      </c>
      <c r="C1061">
        <v>0</v>
      </c>
      <c r="D1061">
        <v>2.75</v>
      </c>
      <c r="E1061">
        <v>77.714185999999998</v>
      </c>
      <c r="F1061">
        <v>99.751328999999998</v>
      </c>
      <c r="G1061">
        <v>79.997693999999996</v>
      </c>
      <c r="H1061">
        <v>-22.037144000000001</v>
      </c>
      <c r="I1061">
        <v>-100</v>
      </c>
      <c r="J1061">
        <v>180</v>
      </c>
      <c r="K1061">
        <v>100.64700000000001</v>
      </c>
      <c r="L1061">
        <v>1.5004999999999999E-2</v>
      </c>
      <c r="M1061">
        <f>(F1061*CalPhotonTurnigy!$AE$30*CalPhotonTurnigy!$AF$36+CalPhotonTurnigy!$AE$36)/CalPhotonTurnigy!$AE$30</f>
        <v>112.80618136210947</v>
      </c>
    </row>
    <row r="1062" spans="1:13" x14ac:dyDescent="0.3">
      <c r="A1062">
        <v>113.340765</v>
      </c>
      <c r="B1062">
        <v>180</v>
      </c>
      <c r="C1062">
        <v>0</v>
      </c>
      <c r="D1062">
        <v>2.7490000000000001</v>
      </c>
      <c r="E1062">
        <v>77.704813999999999</v>
      </c>
      <c r="F1062">
        <v>99.751328999999998</v>
      </c>
      <c r="G1062">
        <v>79.997693999999996</v>
      </c>
      <c r="H1062">
        <v>-22.046514999999999</v>
      </c>
      <c r="I1062">
        <v>-100</v>
      </c>
      <c r="J1062">
        <v>180</v>
      </c>
      <c r="K1062">
        <v>100.64700000000001</v>
      </c>
      <c r="L1062">
        <v>1.5004E-2</v>
      </c>
      <c r="M1062">
        <f>(F1062*CalPhotonTurnigy!$AE$30*CalPhotonTurnigy!$AF$36+CalPhotonTurnigy!$AE$36)/CalPhotonTurnigy!$AE$30</f>
        <v>112.80618136210947</v>
      </c>
    </row>
    <row r="1063" spans="1:13" x14ac:dyDescent="0.3">
      <c r="A1063">
        <v>113.355774</v>
      </c>
      <c r="B1063">
        <v>179</v>
      </c>
      <c r="C1063">
        <v>0</v>
      </c>
      <c r="D1063">
        <v>2.7469999999999999</v>
      </c>
      <c r="E1063">
        <v>77.693043000000003</v>
      </c>
      <c r="F1063">
        <v>99.751328999999998</v>
      </c>
      <c r="G1063">
        <v>79.997693999999996</v>
      </c>
      <c r="H1063">
        <v>-22.058287</v>
      </c>
      <c r="I1063">
        <v>-100</v>
      </c>
      <c r="J1063">
        <v>179</v>
      </c>
      <c r="K1063">
        <v>100.64700000000001</v>
      </c>
      <c r="L1063">
        <v>1.5009E-2</v>
      </c>
      <c r="M1063">
        <f>(F1063*CalPhotonTurnigy!$AE$30*CalPhotonTurnigy!$AF$36+CalPhotonTurnigy!$AE$36)/CalPhotonTurnigy!$AE$30</f>
        <v>112.80618136210947</v>
      </c>
    </row>
    <row r="1064" spans="1:13" x14ac:dyDescent="0.3">
      <c r="A1064">
        <v>113.37078</v>
      </c>
      <c r="B1064">
        <v>179</v>
      </c>
      <c r="C1064">
        <v>0</v>
      </c>
      <c r="D1064">
        <v>2.746</v>
      </c>
      <c r="E1064">
        <v>77.681674999999998</v>
      </c>
      <c r="F1064">
        <v>99.751328999999998</v>
      </c>
      <c r="G1064">
        <v>79.997693999999996</v>
      </c>
      <c r="H1064">
        <v>-22.069655000000001</v>
      </c>
      <c r="I1064">
        <v>-100</v>
      </c>
      <c r="J1064">
        <v>179</v>
      </c>
      <c r="K1064">
        <v>100.64700000000001</v>
      </c>
      <c r="L1064">
        <v>1.5006E-2</v>
      </c>
      <c r="M1064">
        <f>(F1064*CalPhotonTurnigy!$AE$30*CalPhotonTurnigy!$AF$36+CalPhotonTurnigy!$AE$36)/CalPhotonTurnigy!$AE$30</f>
        <v>112.80618136210947</v>
      </c>
    </row>
    <row r="1065" spans="1:13" x14ac:dyDescent="0.3">
      <c r="A1065">
        <v>113.385784</v>
      </c>
      <c r="B1065">
        <v>179</v>
      </c>
      <c r="C1065">
        <v>0</v>
      </c>
      <c r="D1065">
        <v>2.7450000000000001</v>
      </c>
      <c r="E1065">
        <v>77.670653999999999</v>
      </c>
      <c r="F1065">
        <v>99.751328999999998</v>
      </c>
      <c r="G1065">
        <v>79.997693999999996</v>
      </c>
      <c r="H1065">
        <v>-22.080676</v>
      </c>
      <c r="I1065">
        <v>-100</v>
      </c>
      <c r="J1065">
        <v>179</v>
      </c>
      <c r="K1065">
        <v>100.64700000000001</v>
      </c>
      <c r="L1065">
        <v>1.5004E-2</v>
      </c>
      <c r="M1065">
        <f>(F1065*CalPhotonTurnigy!$AE$30*CalPhotonTurnigy!$AF$36+CalPhotonTurnigy!$AE$36)/CalPhotonTurnigy!$AE$30</f>
        <v>112.80618136210947</v>
      </c>
    </row>
    <row r="1066" spans="1:13" x14ac:dyDescent="0.3">
      <c r="A1066">
        <v>113.40079</v>
      </c>
      <c r="B1066">
        <v>179</v>
      </c>
      <c r="C1066">
        <v>0</v>
      </c>
      <c r="D1066">
        <v>2.7450000000000001</v>
      </c>
      <c r="E1066">
        <v>77.661167000000006</v>
      </c>
      <c r="F1066">
        <v>99.751328999999998</v>
      </c>
      <c r="G1066">
        <v>79.997693999999996</v>
      </c>
      <c r="H1066">
        <v>-22.090161999999999</v>
      </c>
      <c r="I1066">
        <v>-100</v>
      </c>
      <c r="J1066">
        <v>179</v>
      </c>
      <c r="K1066">
        <v>100.64700000000001</v>
      </c>
      <c r="L1066">
        <v>1.5006E-2</v>
      </c>
      <c r="M1066">
        <f>(F1066*CalPhotonTurnigy!$AE$30*CalPhotonTurnigy!$AF$36+CalPhotonTurnigy!$AE$36)/CalPhotonTurnigy!$AE$30</f>
        <v>112.80618136210947</v>
      </c>
    </row>
    <row r="1067" spans="1:13" x14ac:dyDescent="0.3">
      <c r="A1067">
        <v>113.41579</v>
      </c>
      <c r="B1067">
        <v>179</v>
      </c>
      <c r="C1067">
        <v>0</v>
      </c>
      <c r="D1067">
        <v>2.7440000000000002</v>
      </c>
      <c r="E1067">
        <v>77.651764999999997</v>
      </c>
      <c r="F1067">
        <v>99.751328999999998</v>
      </c>
      <c r="G1067">
        <v>79.997693999999996</v>
      </c>
      <c r="H1067">
        <v>-22.099564000000001</v>
      </c>
      <c r="I1067">
        <v>-100</v>
      </c>
      <c r="J1067">
        <v>179</v>
      </c>
      <c r="K1067">
        <v>100.64700000000001</v>
      </c>
      <c r="L1067">
        <v>1.4999999999999999E-2</v>
      </c>
      <c r="M1067">
        <f>(F1067*CalPhotonTurnigy!$AE$30*CalPhotonTurnigy!$AF$36+CalPhotonTurnigy!$AE$36)/CalPhotonTurnigy!$AE$30</f>
        <v>112.80618136210947</v>
      </c>
    </row>
    <row r="1068" spans="1:13" x14ac:dyDescent="0.3">
      <c r="A1068">
        <v>113.430801</v>
      </c>
      <c r="B1068">
        <v>179</v>
      </c>
      <c r="C1068">
        <v>0</v>
      </c>
      <c r="D1068">
        <v>2.74</v>
      </c>
      <c r="E1068">
        <v>77.637486999999993</v>
      </c>
      <c r="F1068">
        <v>99.751328999999998</v>
      </c>
      <c r="G1068">
        <v>79.997693999999996</v>
      </c>
      <c r="H1068">
        <v>-22.113842000000002</v>
      </c>
      <c r="I1068">
        <v>-100</v>
      </c>
      <c r="J1068">
        <v>179</v>
      </c>
      <c r="K1068">
        <v>100.64700000000001</v>
      </c>
      <c r="L1068">
        <v>1.5011E-2</v>
      </c>
      <c r="M1068">
        <f>(F1068*CalPhotonTurnigy!$AE$30*CalPhotonTurnigy!$AF$36+CalPhotonTurnigy!$AE$36)/CalPhotonTurnigy!$AE$30</f>
        <v>112.80618136210947</v>
      </c>
    </row>
    <row r="1069" spans="1:13" x14ac:dyDescent="0.3">
      <c r="A1069">
        <v>113.44580000000001</v>
      </c>
      <c r="B1069">
        <v>179</v>
      </c>
      <c r="C1069">
        <v>0</v>
      </c>
      <c r="D1069">
        <v>2.74</v>
      </c>
      <c r="E1069">
        <v>77.625196000000003</v>
      </c>
      <c r="F1069">
        <v>99.751328999999998</v>
      </c>
      <c r="G1069">
        <v>79.997693999999996</v>
      </c>
      <c r="H1069">
        <v>-22.126132999999999</v>
      </c>
      <c r="I1069">
        <v>-100</v>
      </c>
      <c r="J1069">
        <v>179</v>
      </c>
      <c r="K1069">
        <v>100.64700000000001</v>
      </c>
      <c r="L1069">
        <v>1.4999E-2</v>
      </c>
      <c r="M1069">
        <f>(F1069*CalPhotonTurnigy!$AE$30*CalPhotonTurnigy!$AF$36+CalPhotonTurnigy!$AE$36)/CalPhotonTurnigy!$AE$30</f>
        <v>112.80618136210947</v>
      </c>
    </row>
    <row r="1070" spans="1:13" x14ac:dyDescent="0.3">
      <c r="A1070">
        <v>113.460808</v>
      </c>
      <c r="B1070">
        <v>179</v>
      </c>
      <c r="C1070">
        <v>0</v>
      </c>
      <c r="D1070">
        <v>2.742</v>
      </c>
      <c r="E1070">
        <v>77.617092</v>
      </c>
      <c r="F1070">
        <v>99.751328999999998</v>
      </c>
      <c r="G1070">
        <v>79.997693999999996</v>
      </c>
      <c r="H1070">
        <v>-22.134236999999999</v>
      </c>
      <c r="I1070">
        <v>-100</v>
      </c>
      <c r="J1070">
        <v>179</v>
      </c>
      <c r="K1070">
        <v>100.64700000000001</v>
      </c>
      <c r="L1070">
        <v>1.5008000000000001E-2</v>
      </c>
      <c r="M1070">
        <f>(F1070*CalPhotonTurnigy!$AE$30*CalPhotonTurnigy!$AF$36+CalPhotonTurnigy!$AE$36)/CalPhotonTurnigy!$AE$30</f>
        <v>112.80618136210947</v>
      </c>
    </row>
    <row r="1071" spans="1:13" x14ac:dyDescent="0.3">
      <c r="A1071">
        <v>113.47580600000001</v>
      </c>
      <c r="B1071">
        <v>179</v>
      </c>
      <c r="C1071">
        <v>0</v>
      </c>
      <c r="D1071">
        <v>2.74</v>
      </c>
      <c r="E1071">
        <v>77.607641000000001</v>
      </c>
      <c r="F1071">
        <v>99.751328999999998</v>
      </c>
      <c r="G1071">
        <v>79.997693999999996</v>
      </c>
      <c r="H1071">
        <v>-22.143688999999998</v>
      </c>
      <c r="I1071">
        <v>-100</v>
      </c>
      <c r="J1071">
        <v>179</v>
      </c>
      <c r="K1071">
        <v>100.64700000000001</v>
      </c>
      <c r="L1071">
        <v>1.4997999999999999E-2</v>
      </c>
      <c r="M1071">
        <f>(F1071*CalPhotonTurnigy!$AE$30*CalPhotonTurnigy!$AF$36+CalPhotonTurnigy!$AE$36)/CalPhotonTurnigy!$AE$30</f>
        <v>112.80618136210947</v>
      </c>
    </row>
    <row r="1072" spans="1:13" x14ac:dyDescent="0.3">
      <c r="A1072">
        <v>113.490809</v>
      </c>
      <c r="B1072">
        <v>179</v>
      </c>
      <c r="C1072">
        <v>0</v>
      </c>
      <c r="D1072">
        <v>2.7370000000000001</v>
      </c>
      <c r="E1072">
        <v>77.594549999999998</v>
      </c>
      <c r="F1072">
        <v>99.751328999999998</v>
      </c>
      <c r="G1072">
        <v>79.997693999999996</v>
      </c>
      <c r="H1072">
        <v>-22.156780000000001</v>
      </c>
      <c r="I1072">
        <v>-100</v>
      </c>
      <c r="J1072">
        <v>179</v>
      </c>
      <c r="K1072">
        <v>100.64700000000001</v>
      </c>
      <c r="L1072">
        <v>1.5003000000000001E-2</v>
      </c>
      <c r="M1072">
        <f>(F1072*CalPhotonTurnigy!$AE$30*CalPhotonTurnigy!$AF$36+CalPhotonTurnigy!$AE$36)/CalPhotonTurnigy!$AE$30</f>
        <v>112.80618136210947</v>
      </c>
    </row>
    <row r="1073" spans="1:13" x14ac:dyDescent="0.3">
      <c r="A1073">
        <v>113.505809</v>
      </c>
      <c r="B1073">
        <v>179</v>
      </c>
      <c r="C1073">
        <v>0</v>
      </c>
      <c r="D1073">
        <v>2.7370000000000001</v>
      </c>
      <c r="E1073">
        <v>77.583280999999999</v>
      </c>
      <c r="F1073">
        <v>99.751328999999998</v>
      </c>
      <c r="G1073">
        <v>79.997693999999996</v>
      </c>
      <c r="H1073">
        <v>-22.168047999999999</v>
      </c>
      <c r="I1073">
        <v>-100</v>
      </c>
      <c r="J1073">
        <v>179</v>
      </c>
      <c r="K1073">
        <v>100.64700000000001</v>
      </c>
      <c r="L1073">
        <v>1.4999999999999999E-2</v>
      </c>
      <c r="M1073">
        <f>(F1073*CalPhotonTurnigy!$AE$30*CalPhotonTurnigy!$AF$36+CalPhotonTurnigy!$AE$36)/CalPhotonTurnigy!$AE$30</f>
        <v>112.80618136210947</v>
      </c>
    </row>
    <row r="1074" spans="1:13" x14ac:dyDescent="0.3">
      <c r="A1074">
        <v>113.520816</v>
      </c>
      <c r="B1074">
        <v>179</v>
      </c>
      <c r="C1074">
        <v>0</v>
      </c>
      <c r="D1074">
        <v>2.7360000000000002</v>
      </c>
      <c r="E1074">
        <v>77.572340999999994</v>
      </c>
      <c r="F1074">
        <v>99.751328999999998</v>
      </c>
      <c r="G1074">
        <v>79.997693999999996</v>
      </c>
      <c r="H1074">
        <v>-22.178988</v>
      </c>
      <c r="I1074">
        <v>-100</v>
      </c>
      <c r="J1074">
        <v>179</v>
      </c>
      <c r="K1074">
        <v>100.64700000000001</v>
      </c>
      <c r="L1074">
        <v>1.5007E-2</v>
      </c>
      <c r="M1074">
        <f>(F1074*CalPhotonTurnigy!$AE$30*CalPhotonTurnigy!$AF$36+CalPhotonTurnigy!$AE$36)/CalPhotonTurnigy!$AE$30</f>
        <v>112.80618136210947</v>
      </c>
    </row>
    <row r="1075" spans="1:13" x14ac:dyDescent="0.3">
      <c r="A1075">
        <v>113.53582400000001</v>
      </c>
      <c r="B1075">
        <v>179</v>
      </c>
      <c r="C1075">
        <v>0</v>
      </c>
      <c r="D1075">
        <v>2.7360000000000002</v>
      </c>
      <c r="E1075">
        <v>77.562925000000007</v>
      </c>
      <c r="F1075">
        <v>99.751328999999998</v>
      </c>
      <c r="G1075">
        <v>79.997693999999996</v>
      </c>
      <c r="H1075">
        <v>-22.188404999999999</v>
      </c>
      <c r="I1075">
        <v>-100</v>
      </c>
      <c r="J1075">
        <v>179</v>
      </c>
      <c r="K1075">
        <v>100.64700000000001</v>
      </c>
      <c r="L1075">
        <v>1.5008000000000001E-2</v>
      </c>
      <c r="M1075">
        <f>(F1075*CalPhotonTurnigy!$AE$30*CalPhotonTurnigy!$AF$36+CalPhotonTurnigy!$AE$36)/CalPhotonTurnigy!$AE$30</f>
        <v>112.80618136210947</v>
      </c>
    </row>
    <row r="1076" spans="1:13" x14ac:dyDescent="0.3">
      <c r="A1076">
        <v>113.55083</v>
      </c>
      <c r="B1076">
        <v>179</v>
      </c>
      <c r="C1076">
        <v>0</v>
      </c>
      <c r="D1076">
        <v>2.7360000000000002</v>
      </c>
      <c r="E1076">
        <v>77.554820000000007</v>
      </c>
      <c r="F1076">
        <v>99.751328999999998</v>
      </c>
      <c r="G1076">
        <v>79.997693999999996</v>
      </c>
      <c r="H1076">
        <v>-22.196508999999999</v>
      </c>
      <c r="I1076">
        <v>-100</v>
      </c>
      <c r="J1076">
        <v>179</v>
      </c>
      <c r="K1076">
        <v>100.64700000000001</v>
      </c>
      <c r="L1076">
        <v>1.5006E-2</v>
      </c>
      <c r="M1076">
        <f>(F1076*CalPhotonTurnigy!$AE$30*CalPhotonTurnigy!$AF$36+CalPhotonTurnigy!$AE$36)/CalPhotonTurnigy!$AE$30</f>
        <v>112.80618136210947</v>
      </c>
    </row>
    <row r="1077" spans="1:13" x14ac:dyDescent="0.3">
      <c r="A1077">
        <v>113.56583500000001</v>
      </c>
      <c r="B1077">
        <v>179</v>
      </c>
      <c r="C1077">
        <v>0</v>
      </c>
      <c r="D1077">
        <v>2.734</v>
      </c>
      <c r="E1077">
        <v>77.544121000000004</v>
      </c>
      <c r="F1077">
        <v>99.751328999999998</v>
      </c>
      <c r="G1077">
        <v>79.997693999999996</v>
      </c>
      <c r="H1077">
        <v>-22.207208000000001</v>
      </c>
      <c r="I1077">
        <v>-100</v>
      </c>
      <c r="J1077">
        <v>179</v>
      </c>
      <c r="K1077">
        <v>100.64700000000001</v>
      </c>
      <c r="L1077">
        <v>1.5004999999999999E-2</v>
      </c>
      <c r="M1077">
        <f>(F1077*CalPhotonTurnigy!$AE$30*CalPhotonTurnigy!$AF$36+CalPhotonTurnigy!$AE$36)/CalPhotonTurnigy!$AE$30</f>
        <v>112.80618136210947</v>
      </c>
    </row>
    <row r="1078" spans="1:13" x14ac:dyDescent="0.3">
      <c r="A1078">
        <v>113.580838</v>
      </c>
      <c r="B1078">
        <v>179</v>
      </c>
      <c r="C1078">
        <v>0</v>
      </c>
      <c r="D1078">
        <v>2.734</v>
      </c>
      <c r="E1078">
        <v>77.536153999999996</v>
      </c>
      <c r="F1078">
        <v>99.751328999999998</v>
      </c>
      <c r="G1078">
        <v>79.997693999999996</v>
      </c>
      <c r="H1078">
        <v>-22.215176</v>
      </c>
      <c r="I1078">
        <v>-100</v>
      </c>
      <c r="J1078">
        <v>179</v>
      </c>
      <c r="K1078">
        <v>100.64700000000001</v>
      </c>
      <c r="L1078">
        <v>1.5003000000000001E-2</v>
      </c>
      <c r="M1078">
        <f>(F1078*CalPhotonTurnigy!$AE$30*CalPhotonTurnigy!$AF$36+CalPhotonTurnigy!$AE$36)/CalPhotonTurnigy!$AE$30</f>
        <v>112.80618136210947</v>
      </c>
    </row>
    <row r="1079" spans="1:13" x14ac:dyDescent="0.3">
      <c r="A1079">
        <v>113.59583600000001</v>
      </c>
      <c r="B1079">
        <v>178</v>
      </c>
      <c r="C1079">
        <v>0</v>
      </c>
      <c r="D1079">
        <v>2.734</v>
      </c>
      <c r="E1079">
        <v>77.528054999999995</v>
      </c>
      <c r="F1079">
        <v>99.751328999999998</v>
      </c>
      <c r="G1079">
        <v>79.997693999999996</v>
      </c>
      <c r="H1079">
        <v>-22.223275000000001</v>
      </c>
      <c r="I1079">
        <v>-100</v>
      </c>
      <c r="J1079">
        <v>178</v>
      </c>
      <c r="K1079">
        <v>100.64700000000001</v>
      </c>
      <c r="L1079">
        <v>1.4997999999999999E-2</v>
      </c>
      <c r="M1079">
        <f>(F1079*CalPhotonTurnigy!$AE$30*CalPhotonTurnigy!$AF$36+CalPhotonTurnigy!$AE$36)/CalPhotonTurnigy!$AE$30</f>
        <v>112.80618136210947</v>
      </c>
    </row>
    <row r="1080" spans="1:13" x14ac:dyDescent="0.3">
      <c r="A1080">
        <v>113.61083600000001</v>
      </c>
      <c r="B1080">
        <v>178</v>
      </c>
      <c r="C1080">
        <v>0</v>
      </c>
      <c r="D1080">
        <v>2.734</v>
      </c>
      <c r="E1080">
        <v>77.521084000000002</v>
      </c>
      <c r="F1080">
        <v>99.751328999999998</v>
      </c>
      <c r="G1080">
        <v>79.997693999999996</v>
      </c>
      <c r="H1080">
        <v>-22.230246000000001</v>
      </c>
      <c r="I1080">
        <v>-100</v>
      </c>
      <c r="J1080">
        <v>178</v>
      </c>
      <c r="K1080">
        <v>100.64700000000001</v>
      </c>
      <c r="L1080">
        <v>1.4999999999999999E-2</v>
      </c>
      <c r="M1080">
        <f>(F1080*CalPhotonTurnigy!$AE$30*CalPhotonTurnigy!$AF$36+CalPhotonTurnigy!$AE$36)/CalPhotonTurnigy!$AE$30</f>
        <v>112.80618136210947</v>
      </c>
    </row>
    <row r="1081" spans="1:13" x14ac:dyDescent="0.3">
      <c r="A1081">
        <v>113.625848</v>
      </c>
      <c r="B1081">
        <v>178</v>
      </c>
      <c r="C1081">
        <v>0</v>
      </c>
      <c r="D1081">
        <v>2.73</v>
      </c>
      <c r="E1081">
        <v>77.510114999999999</v>
      </c>
      <c r="F1081">
        <v>99.751328999999998</v>
      </c>
      <c r="G1081">
        <v>79.997693999999996</v>
      </c>
      <c r="H1081">
        <v>-22.241215</v>
      </c>
      <c r="I1081">
        <v>-100</v>
      </c>
      <c r="J1081">
        <v>178</v>
      </c>
      <c r="K1081">
        <v>100.64700000000001</v>
      </c>
      <c r="L1081">
        <v>1.5011999999999999E-2</v>
      </c>
      <c r="M1081">
        <f>(F1081*CalPhotonTurnigy!$AE$30*CalPhotonTurnigy!$AF$36+CalPhotonTurnigy!$AE$36)/CalPhotonTurnigy!$AE$30</f>
        <v>112.80618136210947</v>
      </c>
    </row>
    <row r="1082" spans="1:13" x14ac:dyDescent="0.3">
      <c r="A1082">
        <v>113.64086</v>
      </c>
      <c r="B1082">
        <v>178</v>
      </c>
      <c r="C1082">
        <v>0</v>
      </c>
      <c r="D1082">
        <v>2.73</v>
      </c>
      <c r="E1082">
        <v>77.500673000000006</v>
      </c>
      <c r="F1082">
        <v>99.751328999999998</v>
      </c>
      <c r="G1082">
        <v>79.997693999999996</v>
      </c>
      <c r="H1082">
        <v>-22.250655999999999</v>
      </c>
      <c r="I1082">
        <v>-100</v>
      </c>
      <c r="J1082">
        <v>178</v>
      </c>
      <c r="K1082">
        <v>100.64700000000001</v>
      </c>
      <c r="L1082">
        <v>1.5011999999999999E-2</v>
      </c>
      <c r="M1082">
        <f>(F1082*CalPhotonTurnigy!$AE$30*CalPhotonTurnigy!$AF$36+CalPhotonTurnigy!$AE$36)/CalPhotonTurnigy!$AE$30</f>
        <v>112.80618136210947</v>
      </c>
    </row>
    <row r="1083" spans="1:13" x14ac:dyDescent="0.3">
      <c r="A1083">
        <v>113.655866</v>
      </c>
      <c r="B1083">
        <v>178</v>
      </c>
      <c r="C1083">
        <v>0</v>
      </c>
      <c r="D1083">
        <v>2.7309999999999999</v>
      </c>
      <c r="E1083">
        <v>77.493790000000004</v>
      </c>
      <c r="F1083">
        <v>99.751328999999998</v>
      </c>
      <c r="G1083">
        <v>79.997693999999996</v>
      </c>
      <c r="H1083">
        <v>-22.257539999999999</v>
      </c>
      <c r="I1083">
        <v>-100</v>
      </c>
      <c r="J1083">
        <v>178</v>
      </c>
      <c r="K1083">
        <v>100.64700000000001</v>
      </c>
      <c r="L1083">
        <v>1.5006E-2</v>
      </c>
      <c r="M1083">
        <f>(F1083*CalPhotonTurnigy!$AE$30*CalPhotonTurnigy!$AF$36+CalPhotonTurnigy!$AE$36)/CalPhotonTurnigy!$AE$30</f>
        <v>112.80618136210947</v>
      </c>
    </row>
    <row r="1084" spans="1:13" x14ac:dyDescent="0.3">
      <c r="A1084">
        <v>113.67086999999999</v>
      </c>
      <c r="B1084">
        <v>178</v>
      </c>
      <c r="C1084">
        <v>0</v>
      </c>
      <c r="D1084">
        <v>2.7280000000000002</v>
      </c>
      <c r="E1084">
        <v>77.482892000000007</v>
      </c>
      <c r="F1084">
        <v>99.751328999999998</v>
      </c>
      <c r="G1084">
        <v>79.997693999999996</v>
      </c>
      <c r="H1084">
        <v>-22.268438</v>
      </c>
      <c r="I1084">
        <v>-100</v>
      </c>
      <c r="J1084">
        <v>178</v>
      </c>
      <c r="K1084">
        <v>100.64700000000001</v>
      </c>
      <c r="L1084">
        <v>1.5004E-2</v>
      </c>
      <c r="M1084">
        <f>(F1084*CalPhotonTurnigy!$AE$30*CalPhotonTurnigy!$AF$36+CalPhotonTurnigy!$AE$36)/CalPhotonTurnigy!$AE$30</f>
        <v>112.80618136210947</v>
      </c>
    </row>
    <row r="1085" spans="1:13" x14ac:dyDescent="0.3">
      <c r="A1085">
        <v>113.685872</v>
      </c>
      <c r="B1085">
        <v>178</v>
      </c>
      <c r="C1085">
        <v>0</v>
      </c>
      <c r="D1085">
        <v>2.7290000000000001</v>
      </c>
      <c r="E1085">
        <v>77.474755000000002</v>
      </c>
      <c r="F1085">
        <v>99.751328999999998</v>
      </c>
      <c r="G1085">
        <v>79.997693999999996</v>
      </c>
      <c r="H1085">
        <v>-22.276574</v>
      </c>
      <c r="I1085">
        <v>-100</v>
      </c>
      <c r="J1085">
        <v>178</v>
      </c>
      <c r="K1085">
        <v>100.64700000000001</v>
      </c>
      <c r="L1085">
        <v>1.5002E-2</v>
      </c>
      <c r="M1085">
        <f>(F1085*CalPhotonTurnigy!$AE$30*CalPhotonTurnigy!$AF$36+CalPhotonTurnigy!$AE$36)/CalPhotonTurnigy!$AE$30</f>
        <v>112.80618136210947</v>
      </c>
    </row>
    <row r="1086" spans="1:13" x14ac:dyDescent="0.3">
      <c r="A1086">
        <v>113.700879</v>
      </c>
      <c r="B1086">
        <v>178</v>
      </c>
      <c r="C1086">
        <v>0</v>
      </c>
      <c r="D1086">
        <v>2.7269999999999999</v>
      </c>
      <c r="E1086">
        <v>77.465262999999993</v>
      </c>
      <c r="F1086">
        <v>99.751328999999998</v>
      </c>
      <c r="G1086">
        <v>79.997693999999996</v>
      </c>
      <c r="H1086">
        <v>-22.286066000000002</v>
      </c>
      <c r="I1086">
        <v>-100</v>
      </c>
      <c r="J1086">
        <v>178</v>
      </c>
      <c r="K1086">
        <v>100.64700000000001</v>
      </c>
      <c r="L1086">
        <v>1.5007E-2</v>
      </c>
      <c r="M1086">
        <f>(F1086*CalPhotonTurnigy!$AE$30*CalPhotonTurnigy!$AF$36+CalPhotonTurnigy!$AE$36)/CalPhotonTurnigy!$AE$30</f>
        <v>112.80618136210947</v>
      </c>
    </row>
    <row r="1087" spans="1:13" x14ac:dyDescent="0.3">
      <c r="A1087">
        <v>113.715881</v>
      </c>
      <c r="B1087">
        <v>178</v>
      </c>
      <c r="C1087">
        <v>0</v>
      </c>
      <c r="D1087">
        <v>2.7250000000000001</v>
      </c>
      <c r="E1087">
        <v>77.453359000000006</v>
      </c>
      <c r="F1087">
        <v>99.751328999999998</v>
      </c>
      <c r="G1087">
        <v>79.997693999999996</v>
      </c>
      <c r="H1087">
        <v>-22.297969999999999</v>
      </c>
      <c r="I1087">
        <v>-100</v>
      </c>
      <c r="J1087">
        <v>178</v>
      </c>
      <c r="K1087">
        <v>100.64700000000001</v>
      </c>
      <c r="L1087">
        <v>1.5002E-2</v>
      </c>
      <c r="M1087">
        <f>(F1087*CalPhotonTurnigy!$AE$30*CalPhotonTurnigy!$AF$36+CalPhotonTurnigy!$AE$36)/CalPhotonTurnigy!$AE$30</f>
        <v>112.80618136210947</v>
      </c>
    </row>
    <row r="1088" spans="1:13" x14ac:dyDescent="0.3">
      <c r="A1088">
        <v>113.73089400000001</v>
      </c>
      <c r="B1088">
        <v>178</v>
      </c>
      <c r="C1088">
        <v>0</v>
      </c>
      <c r="D1088">
        <v>2.7210000000000001</v>
      </c>
      <c r="E1088">
        <v>77.436886000000001</v>
      </c>
      <c r="F1088">
        <v>99.751328999999998</v>
      </c>
      <c r="G1088">
        <v>79.997693999999996</v>
      </c>
      <c r="H1088">
        <v>-22.314444000000002</v>
      </c>
      <c r="I1088">
        <v>-100</v>
      </c>
      <c r="J1088">
        <v>178</v>
      </c>
      <c r="K1088">
        <v>100.64700000000001</v>
      </c>
      <c r="L1088">
        <v>1.5013E-2</v>
      </c>
      <c r="M1088">
        <f>(F1088*CalPhotonTurnigy!$AE$30*CalPhotonTurnigy!$AF$36+CalPhotonTurnigy!$AE$36)/CalPhotonTurnigy!$AE$30</f>
        <v>112.80618136210947</v>
      </c>
    </row>
    <row r="1089" spans="1:13" x14ac:dyDescent="0.3">
      <c r="A1089">
        <v>113.74589</v>
      </c>
      <c r="B1089">
        <v>178</v>
      </c>
      <c r="C1089">
        <v>0</v>
      </c>
      <c r="D1089">
        <v>2.7160000000000002</v>
      </c>
      <c r="E1089">
        <v>77.415226000000004</v>
      </c>
      <c r="F1089">
        <v>99.751328999999998</v>
      </c>
      <c r="G1089">
        <v>79.997693999999996</v>
      </c>
      <c r="H1089">
        <v>-22.336103000000001</v>
      </c>
      <c r="I1089">
        <v>-100</v>
      </c>
      <c r="J1089">
        <v>178</v>
      </c>
      <c r="K1089">
        <v>100.64700000000001</v>
      </c>
      <c r="L1089">
        <v>1.4996000000000001E-2</v>
      </c>
      <c r="M1089">
        <f>(F1089*CalPhotonTurnigy!$AE$30*CalPhotonTurnigy!$AF$36+CalPhotonTurnigy!$AE$36)/CalPhotonTurnigy!$AE$30</f>
        <v>112.80618136210947</v>
      </c>
    </row>
    <row r="1090" spans="1:13" x14ac:dyDescent="0.3">
      <c r="A1090">
        <v>113.760898</v>
      </c>
      <c r="B1090">
        <v>178</v>
      </c>
      <c r="C1090">
        <v>0</v>
      </c>
      <c r="D1090">
        <v>2.718</v>
      </c>
      <c r="E1090">
        <v>77.400317999999999</v>
      </c>
      <c r="F1090">
        <v>99.751328999999998</v>
      </c>
      <c r="G1090">
        <v>79.997693999999996</v>
      </c>
      <c r="H1090">
        <v>-22.351012000000001</v>
      </c>
      <c r="I1090">
        <v>-100</v>
      </c>
      <c r="J1090">
        <v>178</v>
      </c>
      <c r="K1090">
        <v>100.64700000000001</v>
      </c>
      <c r="L1090">
        <v>1.5008000000000001E-2</v>
      </c>
      <c r="M1090">
        <f>(F1090*CalPhotonTurnigy!$AE$30*CalPhotonTurnigy!$AF$36+CalPhotonTurnigy!$AE$36)/CalPhotonTurnigy!$AE$30</f>
        <v>112.80618136210947</v>
      </c>
    </row>
    <row r="1091" spans="1:13" x14ac:dyDescent="0.3">
      <c r="A1091">
        <v>113.775901</v>
      </c>
      <c r="B1091">
        <v>178</v>
      </c>
      <c r="C1091">
        <v>0</v>
      </c>
      <c r="D1091">
        <v>2.7170000000000001</v>
      </c>
      <c r="E1091">
        <v>77.384988000000007</v>
      </c>
      <c r="F1091">
        <v>99.751328999999998</v>
      </c>
      <c r="G1091">
        <v>79.997693999999996</v>
      </c>
      <c r="H1091">
        <v>-22.366340999999998</v>
      </c>
      <c r="I1091">
        <v>-100</v>
      </c>
      <c r="J1091">
        <v>178</v>
      </c>
      <c r="K1091">
        <v>100.64700000000001</v>
      </c>
      <c r="L1091">
        <v>1.5003000000000001E-2</v>
      </c>
      <c r="M1091">
        <f>(F1091*CalPhotonTurnigy!$AE$30*CalPhotonTurnigy!$AF$36+CalPhotonTurnigy!$AE$36)/CalPhotonTurnigy!$AE$30</f>
        <v>112.80618136210947</v>
      </c>
    </row>
    <row r="1092" spans="1:13" x14ac:dyDescent="0.3">
      <c r="A1092">
        <v>113.79091200000001</v>
      </c>
      <c r="B1092">
        <v>178</v>
      </c>
      <c r="C1092">
        <v>0</v>
      </c>
      <c r="D1092">
        <v>2.7149999999999999</v>
      </c>
      <c r="E1092">
        <v>77.369294999999994</v>
      </c>
      <c r="F1092">
        <v>99.751328999999998</v>
      </c>
      <c r="G1092">
        <v>79.997693999999996</v>
      </c>
      <c r="H1092">
        <v>-22.382034000000001</v>
      </c>
      <c r="I1092">
        <v>-100</v>
      </c>
      <c r="J1092">
        <v>178</v>
      </c>
      <c r="K1092">
        <v>100.64700000000001</v>
      </c>
      <c r="L1092">
        <v>1.5011E-2</v>
      </c>
      <c r="M1092">
        <f>(F1092*CalPhotonTurnigy!$AE$30*CalPhotonTurnigy!$AF$36+CalPhotonTurnigy!$AE$36)/CalPhotonTurnigy!$AE$30</f>
        <v>112.80618136210947</v>
      </c>
    </row>
    <row r="1093" spans="1:13" x14ac:dyDescent="0.3">
      <c r="A1093">
        <v>113.80591099999999</v>
      </c>
      <c r="B1093">
        <v>177</v>
      </c>
      <c r="C1093">
        <v>0</v>
      </c>
      <c r="D1093">
        <v>2.7170000000000001</v>
      </c>
      <c r="E1093">
        <v>77.358283</v>
      </c>
      <c r="F1093">
        <v>99.751328999999998</v>
      </c>
      <c r="G1093">
        <v>79.997693999999996</v>
      </c>
      <c r="H1093">
        <v>-22.393045999999998</v>
      </c>
      <c r="I1093">
        <v>-100</v>
      </c>
      <c r="J1093">
        <v>177</v>
      </c>
      <c r="K1093">
        <v>100.64700000000001</v>
      </c>
      <c r="L1093">
        <v>1.4999E-2</v>
      </c>
      <c r="M1093">
        <f>(F1093*CalPhotonTurnigy!$AE$30*CalPhotonTurnigy!$AF$36+CalPhotonTurnigy!$AE$36)/CalPhotonTurnigy!$AE$30</f>
        <v>112.80618136210947</v>
      </c>
    </row>
    <row r="1094" spans="1:13" x14ac:dyDescent="0.3">
      <c r="A1094">
        <v>113.820911</v>
      </c>
      <c r="B1094">
        <v>177</v>
      </c>
      <c r="C1094">
        <v>0</v>
      </c>
      <c r="D1094">
        <v>2.7170000000000001</v>
      </c>
      <c r="E1094">
        <v>77.348804000000001</v>
      </c>
      <c r="F1094">
        <v>99.751328999999998</v>
      </c>
      <c r="G1094">
        <v>79.997693999999996</v>
      </c>
      <c r="H1094">
        <v>-22.402525000000001</v>
      </c>
      <c r="I1094">
        <v>-100</v>
      </c>
      <c r="J1094">
        <v>177</v>
      </c>
      <c r="K1094">
        <v>100.64700000000001</v>
      </c>
      <c r="L1094">
        <v>1.4999999999999999E-2</v>
      </c>
      <c r="M1094">
        <f>(F1094*CalPhotonTurnigy!$AE$30*CalPhotonTurnigy!$AF$36+CalPhotonTurnigy!$AE$36)/CalPhotonTurnigy!$AE$30</f>
        <v>112.80618136210947</v>
      </c>
    </row>
    <row r="1095" spans="1:13" x14ac:dyDescent="0.3">
      <c r="A1095">
        <v>113.835922</v>
      </c>
      <c r="B1095">
        <v>177</v>
      </c>
      <c r="C1095">
        <v>0</v>
      </c>
      <c r="D1095">
        <v>2.7149999999999999</v>
      </c>
      <c r="E1095">
        <v>77.338145999999995</v>
      </c>
      <c r="F1095">
        <v>99.751328999999998</v>
      </c>
      <c r="G1095">
        <v>79.997693999999996</v>
      </c>
      <c r="H1095">
        <v>-22.413183</v>
      </c>
      <c r="I1095">
        <v>-100</v>
      </c>
      <c r="J1095">
        <v>177</v>
      </c>
      <c r="K1095">
        <v>100.64700000000001</v>
      </c>
      <c r="L1095">
        <v>1.5011E-2</v>
      </c>
      <c r="M1095">
        <f>(F1095*CalPhotonTurnigy!$AE$30*CalPhotonTurnigy!$AF$36+CalPhotonTurnigy!$AE$36)/CalPhotonTurnigy!$AE$30</f>
        <v>112.80618136210947</v>
      </c>
    </row>
    <row r="1096" spans="1:13" x14ac:dyDescent="0.3">
      <c r="A1096">
        <v>113.850934</v>
      </c>
      <c r="B1096">
        <v>177</v>
      </c>
      <c r="C1096">
        <v>0</v>
      </c>
      <c r="D1096">
        <v>2.714</v>
      </c>
      <c r="E1096">
        <v>77.327723000000006</v>
      </c>
      <c r="F1096">
        <v>99.751328999999998</v>
      </c>
      <c r="G1096">
        <v>79.997693999999996</v>
      </c>
      <c r="H1096">
        <v>-22.423605999999999</v>
      </c>
      <c r="I1096">
        <v>-100</v>
      </c>
      <c r="J1096">
        <v>177</v>
      </c>
      <c r="K1096">
        <v>100.64700000000001</v>
      </c>
      <c r="L1096">
        <v>1.5011999999999999E-2</v>
      </c>
      <c r="M1096">
        <f>(F1096*CalPhotonTurnigy!$AE$30*CalPhotonTurnigy!$AF$36+CalPhotonTurnigy!$AE$36)/CalPhotonTurnigy!$AE$30</f>
        <v>112.80618136210947</v>
      </c>
    </row>
    <row r="1097" spans="1:13" x14ac:dyDescent="0.3">
      <c r="A1097">
        <v>113.865938</v>
      </c>
      <c r="B1097">
        <v>177</v>
      </c>
      <c r="C1097">
        <v>0</v>
      </c>
      <c r="D1097">
        <v>2.7160000000000002</v>
      </c>
      <c r="E1097">
        <v>77.321252000000001</v>
      </c>
      <c r="F1097">
        <v>99.751328999999998</v>
      </c>
      <c r="G1097">
        <v>79.997693999999996</v>
      </c>
      <c r="H1097">
        <v>-22.430078000000002</v>
      </c>
      <c r="I1097">
        <v>-100</v>
      </c>
      <c r="J1097">
        <v>177</v>
      </c>
      <c r="K1097">
        <v>100.64700000000001</v>
      </c>
      <c r="L1097">
        <v>1.5004E-2</v>
      </c>
      <c r="M1097">
        <f>(F1097*CalPhotonTurnigy!$AE$30*CalPhotonTurnigy!$AF$36+CalPhotonTurnigy!$AE$36)/CalPhotonTurnigy!$AE$30</f>
        <v>112.80618136210947</v>
      </c>
    </row>
    <row r="1098" spans="1:13" x14ac:dyDescent="0.3">
      <c r="A1098">
        <v>113.88094599999999</v>
      </c>
      <c r="B1098">
        <v>177</v>
      </c>
      <c r="C1098">
        <v>0</v>
      </c>
      <c r="D1098">
        <v>2.7130000000000001</v>
      </c>
      <c r="E1098">
        <v>77.311930000000004</v>
      </c>
      <c r="F1098">
        <v>99.751328999999998</v>
      </c>
      <c r="G1098">
        <v>79.997693999999996</v>
      </c>
      <c r="H1098">
        <v>-22.439399000000002</v>
      </c>
      <c r="I1098">
        <v>-100</v>
      </c>
      <c r="J1098">
        <v>177</v>
      </c>
      <c r="K1098">
        <v>100.64700000000001</v>
      </c>
      <c r="L1098">
        <v>1.5008000000000001E-2</v>
      </c>
      <c r="M1098">
        <f>(F1098*CalPhotonTurnigy!$AE$30*CalPhotonTurnigy!$AF$36+CalPhotonTurnigy!$AE$36)/CalPhotonTurnigy!$AE$30</f>
        <v>112.80618136210947</v>
      </c>
    </row>
    <row r="1099" spans="1:13" x14ac:dyDescent="0.3">
      <c r="A1099">
        <v>113.89595300000001</v>
      </c>
      <c r="B1099">
        <v>177</v>
      </c>
      <c r="C1099">
        <v>0</v>
      </c>
      <c r="D1099">
        <v>2.7189999999999999</v>
      </c>
      <c r="E1099">
        <v>77.312663000000001</v>
      </c>
      <c r="F1099">
        <v>99.751328999999998</v>
      </c>
      <c r="G1099">
        <v>79.997693999999996</v>
      </c>
      <c r="H1099">
        <v>-22.438666000000001</v>
      </c>
      <c r="I1099">
        <v>-100</v>
      </c>
      <c r="J1099">
        <v>177</v>
      </c>
      <c r="K1099">
        <v>100.64700000000001</v>
      </c>
      <c r="L1099">
        <v>1.5007E-2</v>
      </c>
      <c r="M1099">
        <f>(F1099*CalPhotonTurnigy!$AE$30*CalPhotonTurnigy!$AF$36+CalPhotonTurnigy!$AE$36)/CalPhotonTurnigy!$AE$30</f>
        <v>112.80618136210947</v>
      </c>
    </row>
    <row r="1100" spans="1:13" x14ac:dyDescent="0.3">
      <c r="A1100">
        <v>113.910955</v>
      </c>
      <c r="B1100">
        <v>177</v>
      </c>
      <c r="C1100">
        <v>0</v>
      </c>
      <c r="D1100">
        <v>2.7120000000000002</v>
      </c>
      <c r="E1100">
        <v>77.302036000000001</v>
      </c>
      <c r="F1100">
        <v>99.751328999999998</v>
      </c>
      <c r="G1100">
        <v>79.997693999999996</v>
      </c>
      <c r="H1100">
        <v>-22.449293000000001</v>
      </c>
      <c r="I1100">
        <v>-100</v>
      </c>
      <c r="J1100">
        <v>177</v>
      </c>
      <c r="K1100">
        <v>100.64700000000001</v>
      </c>
      <c r="L1100">
        <v>1.5002E-2</v>
      </c>
      <c r="M1100">
        <f>(F1100*CalPhotonTurnigy!$AE$30*CalPhotonTurnigy!$AF$36+CalPhotonTurnigy!$AE$36)/CalPhotonTurnigy!$AE$30</f>
        <v>112.80618136210947</v>
      </c>
    </row>
    <row r="1101" spans="1:13" x14ac:dyDescent="0.3">
      <c r="A1101">
        <v>113.925963</v>
      </c>
      <c r="B1101">
        <v>177</v>
      </c>
      <c r="C1101">
        <v>0</v>
      </c>
      <c r="D1101">
        <v>2.7130000000000001</v>
      </c>
      <c r="E1101">
        <v>77.295392000000007</v>
      </c>
      <c r="F1101">
        <v>99.751328999999998</v>
      </c>
      <c r="G1101">
        <v>79.997693999999996</v>
      </c>
      <c r="H1101">
        <v>-22.455938</v>
      </c>
      <c r="I1101">
        <v>-100</v>
      </c>
      <c r="J1101">
        <v>177</v>
      </c>
      <c r="K1101">
        <v>100.64700000000001</v>
      </c>
      <c r="L1101">
        <v>1.5008000000000001E-2</v>
      </c>
      <c r="M1101">
        <f>(F1101*CalPhotonTurnigy!$AE$30*CalPhotonTurnigy!$AF$36+CalPhotonTurnigy!$AE$36)/CalPhotonTurnigy!$AE$30</f>
        <v>112.80618136210947</v>
      </c>
    </row>
    <row r="1102" spans="1:13" x14ac:dyDescent="0.3">
      <c r="A1102">
        <v>113.940971</v>
      </c>
      <c r="B1102">
        <v>177</v>
      </c>
      <c r="C1102">
        <v>0</v>
      </c>
      <c r="D1102">
        <v>2.7109999999999999</v>
      </c>
      <c r="E1102">
        <v>77.285917999999995</v>
      </c>
      <c r="F1102">
        <v>99.751328999999998</v>
      </c>
      <c r="G1102">
        <v>79.997693999999996</v>
      </c>
      <c r="H1102">
        <v>-22.465411</v>
      </c>
      <c r="I1102">
        <v>-100</v>
      </c>
      <c r="J1102">
        <v>177</v>
      </c>
      <c r="K1102">
        <v>100.64700000000001</v>
      </c>
      <c r="L1102">
        <v>1.5008000000000001E-2</v>
      </c>
      <c r="M1102">
        <f>(F1102*CalPhotonTurnigy!$AE$30*CalPhotonTurnigy!$AF$36+CalPhotonTurnigy!$AE$36)/CalPhotonTurnigy!$AE$30</f>
        <v>112.80618136210947</v>
      </c>
    </row>
    <row r="1103" spans="1:13" x14ac:dyDescent="0.3">
      <c r="A1103">
        <v>113.955969</v>
      </c>
      <c r="B1103">
        <v>177</v>
      </c>
      <c r="C1103">
        <v>0</v>
      </c>
      <c r="D1103">
        <v>2.706</v>
      </c>
      <c r="E1103">
        <v>77.270251000000002</v>
      </c>
      <c r="F1103">
        <v>99.751328999999998</v>
      </c>
      <c r="G1103">
        <v>79.997693999999996</v>
      </c>
      <c r="H1103">
        <v>-22.481078</v>
      </c>
      <c r="I1103">
        <v>-100</v>
      </c>
      <c r="J1103">
        <v>177</v>
      </c>
      <c r="K1103">
        <v>100.64700000000001</v>
      </c>
      <c r="L1103">
        <v>1.4997999999999999E-2</v>
      </c>
      <c r="M1103">
        <f>(F1103*CalPhotonTurnigy!$AE$30*CalPhotonTurnigy!$AF$36+CalPhotonTurnigy!$AE$36)/CalPhotonTurnigy!$AE$30</f>
        <v>112.80618136210947</v>
      </c>
    </row>
    <row r="1104" spans="1:13" x14ac:dyDescent="0.3">
      <c r="A1104">
        <v>113.97098</v>
      </c>
      <c r="B1104">
        <v>177</v>
      </c>
      <c r="C1104">
        <v>0</v>
      </c>
      <c r="D1104">
        <v>2.71</v>
      </c>
      <c r="E1104">
        <v>77.263026999999994</v>
      </c>
      <c r="F1104">
        <v>99.751328999999998</v>
      </c>
      <c r="G1104">
        <v>79.997693999999996</v>
      </c>
      <c r="H1104">
        <v>-22.488302000000001</v>
      </c>
      <c r="I1104">
        <v>-100</v>
      </c>
      <c r="J1104">
        <v>177</v>
      </c>
      <c r="K1104">
        <v>100.64700000000001</v>
      </c>
      <c r="L1104">
        <v>1.5011E-2</v>
      </c>
      <c r="M1104">
        <f>(F1104*CalPhotonTurnigy!$AE$30*CalPhotonTurnigy!$AF$36+CalPhotonTurnigy!$AE$36)/CalPhotonTurnigy!$AE$30</f>
        <v>112.80618136210947</v>
      </c>
    </row>
    <row r="1105" spans="1:13" x14ac:dyDescent="0.3">
      <c r="A1105">
        <v>113.98599</v>
      </c>
      <c r="B1105">
        <v>177</v>
      </c>
      <c r="C1105">
        <v>0</v>
      </c>
      <c r="D1105">
        <v>2.7080000000000002</v>
      </c>
      <c r="E1105">
        <v>77.253050999999999</v>
      </c>
      <c r="F1105">
        <v>99.751328999999998</v>
      </c>
      <c r="G1105">
        <v>79.997693999999996</v>
      </c>
      <c r="H1105">
        <v>-22.498277999999999</v>
      </c>
      <c r="I1105">
        <v>-100</v>
      </c>
      <c r="J1105">
        <v>177</v>
      </c>
      <c r="K1105">
        <v>100.64700000000001</v>
      </c>
      <c r="L1105">
        <v>1.5010000000000001E-2</v>
      </c>
      <c r="M1105">
        <f>(F1105*CalPhotonTurnigy!$AE$30*CalPhotonTurnigy!$AF$36+CalPhotonTurnigy!$AE$36)/CalPhotonTurnigy!$AE$30</f>
        <v>112.80618136210947</v>
      </c>
    </row>
    <row r="1106" spans="1:13" x14ac:dyDescent="0.3">
      <c r="A1106">
        <v>114.000997</v>
      </c>
      <c r="B1106">
        <v>177</v>
      </c>
      <c r="C1106">
        <v>0</v>
      </c>
      <c r="D1106">
        <v>2.7050000000000001</v>
      </c>
      <c r="E1106">
        <v>77.240703999999994</v>
      </c>
      <c r="F1106">
        <v>99.751328999999998</v>
      </c>
      <c r="G1106">
        <v>79.997693999999996</v>
      </c>
      <c r="H1106">
        <v>-22.510625000000001</v>
      </c>
      <c r="I1106">
        <v>-100</v>
      </c>
      <c r="J1106">
        <v>177</v>
      </c>
      <c r="K1106">
        <v>100.64700000000001</v>
      </c>
      <c r="L1106">
        <v>1.5007E-2</v>
      </c>
      <c r="M1106">
        <f>(F1106*CalPhotonTurnigy!$AE$30*CalPhotonTurnigy!$AF$36+CalPhotonTurnigy!$AE$36)/CalPhotonTurnigy!$AE$30</f>
        <v>112.80618136210947</v>
      </c>
    </row>
    <row r="1107" spans="1:13" x14ac:dyDescent="0.3">
      <c r="A1107">
        <v>114.01600000000001</v>
      </c>
      <c r="B1107">
        <v>177</v>
      </c>
      <c r="C1107">
        <v>0</v>
      </c>
      <c r="D1107">
        <v>2.7050000000000001</v>
      </c>
      <c r="E1107">
        <v>77.230074999999999</v>
      </c>
      <c r="F1107">
        <v>99.751328999999998</v>
      </c>
      <c r="G1107">
        <v>79.997693999999996</v>
      </c>
      <c r="H1107">
        <v>-22.521253999999999</v>
      </c>
      <c r="I1107">
        <v>-100</v>
      </c>
      <c r="J1107">
        <v>177</v>
      </c>
      <c r="K1107">
        <v>100.64700000000001</v>
      </c>
      <c r="L1107">
        <v>1.5003000000000001E-2</v>
      </c>
      <c r="M1107">
        <f>(F1107*CalPhotonTurnigy!$AE$30*CalPhotonTurnigy!$AF$36+CalPhotonTurnigy!$AE$36)/CalPhotonTurnigy!$AE$30</f>
        <v>112.80618136210947</v>
      </c>
    </row>
    <row r="1108" spans="1:13" x14ac:dyDescent="0.3">
      <c r="A1108">
        <v>114.031008</v>
      </c>
      <c r="B1108">
        <v>177</v>
      </c>
      <c r="C1108">
        <v>0</v>
      </c>
      <c r="D1108">
        <v>2.7040000000000002</v>
      </c>
      <c r="E1108">
        <v>77.218418</v>
      </c>
      <c r="F1108">
        <v>99.751328999999998</v>
      </c>
      <c r="G1108">
        <v>79.997693999999996</v>
      </c>
      <c r="H1108">
        <v>-22.532910999999999</v>
      </c>
      <c r="I1108">
        <v>-100</v>
      </c>
      <c r="J1108">
        <v>177</v>
      </c>
      <c r="K1108">
        <v>100.64700000000001</v>
      </c>
      <c r="L1108">
        <v>1.5008000000000001E-2</v>
      </c>
      <c r="M1108">
        <f>(F1108*CalPhotonTurnigy!$AE$30*CalPhotonTurnigy!$AF$36+CalPhotonTurnigy!$AE$36)/CalPhotonTurnigy!$AE$30</f>
        <v>112.80618136210947</v>
      </c>
    </row>
    <row r="1109" spans="1:13" x14ac:dyDescent="0.3">
      <c r="A1109">
        <v>114.04601599999999</v>
      </c>
      <c r="B1109">
        <v>177</v>
      </c>
      <c r="C1109">
        <v>0</v>
      </c>
      <c r="D1109">
        <v>2.7050000000000001</v>
      </c>
      <c r="E1109">
        <v>77.210892999999999</v>
      </c>
      <c r="F1109">
        <v>99.751328999999998</v>
      </c>
      <c r="G1109">
        <v>79.997693999999996</v>
      </c>
      <c r="H1109">
        <v>-22.540436</v>
      </c>
      <c r="I1109">
        <v>-100</v>
      </c>
      <c r="J1109">
        <v>177</v>
      </c>
      <c r="K1109">
        <v>100.64700000000001</v>
      </c>
      <c r="L1109">
        <v>1.5008000000000001E-2</v>
      </c>
      <c r="M1109">
        <f>(F1109*CalPhotonTurnigy!$AE$30*CalPhotonTurnigy!$AF$36+CalPhotonTurnigy!$AE$36)/CalPhotonTurnigy!$AE$30</f>
        <v>112.80618136210947</v>
      </c>
    </row>
    <row r="1110" spans="1:13" x14ac:dyDescent="0.3">
      <c r="A1110">
        <v>114.061013</v>
      </c>
      <c r="B1110">
        <v>177</v>
      </c>
      <c r="C1110">
        <v>0</v>
      </c>
      <c r="D1110">
        <v>2.702</v>
      </c>
      <c r="E1110">
        <v>77.199395999999993</v>
      </c>
      <c r="F1110">
        <v>99.751328999999998</v>
      </c>
      <c r="G1110">
        <v>79.997693999999996</v>
      </c>
      <c r="H1110">
        <v>-22.551932999999998</v>
      </c>
      <c r="I1110">
        <v>-100</v>
      </c>
      <c r="J1110">
        <v>177</v>
      </c>
      <c r="K1110">
        <v>100.64700000000001</v>
      </c>
      <c r="L1110">
        <v>1.4997E-2</v>
      </c>
      <c r="M1110">
        <f>(F1110*CalPhotonTurnigy!$AE$30*CalPhotonTurnigy!$AF$36+CalPhotonTurnigy!$AE$36)/CalPhotonTurnigy!$AE$30</f>
        <v>112.80618136210947</v>
      </c>
    </row>
    <row r="1111" spans="1:13" x14ac:dyDescent="0.3">
      <c r="A1111">
        <v>114.076025</v>
      </c>
      <c r="B1111">
        <v>176</v>
      </c>
      <c r="C1111">
        <v>0</v>
      </c>
      <c r="D1111">
        <v>2.7</v>
      </c>
      <c r="E1111">
        <v>77.185732999999999</v>
      </c>
      <c r="F1111">
        <v>99.751328999999998</v>
      </c>
      <c r="G1111">
        <v>79.997693999999996</v>
      </c>
      <c r="H1111">
        <v>-22.565597</v>
      </c>
      <c r="I1111">
        <v>-100</v>
      </c>
      <c r="J1111">
        <v>176</v>
      </c>
      <c r="K1111">
        <v>100.64700000000001</v>
      </c>
      <c r="L1111">
        <v>1.5011999999999999E-2</v>
      </c>
      <c r="M1111">
        <f>(F1111*CalPhotonTurnigy!$AE$30*CalPhotonTurnigy!$AF$36+CalPhotonTurnigy!$AE$36)/CalPhotonTurnigy!$AE$30</f>
        <v>112.80618136210947</v>
      </c>
    </row>
    <row r="1112" spans="1:13" x14ac:dyDescent="0.3">
      <c r="A1112">
        <v>114.09103399999999</v>
      </c>
      <c r="B1112">
        <v>176</v>
      </c>
      <c r="C1112">
        <v>0</v>
      </c>
      <c r="D1112">
        <v>2.7</v>
      </c>
      <c r="E1112">
        <v>77.173969999999997</v>
      </c>
      <c r="F1112">
        <v>99.751328999999998</v>
      </c>
      <c r="G1112">
        <v>79.997693999999996</v>
      </c>
      <c r="H1112">
        <v>-22.577359000000001</v>
      </c>
      <c r="I1112">
        <v>-100</v>
      </c>
      <c r="J1112">
        <v>176</v>
      </c>
      <c r="K1112">
        <v>100.64700000000001</v>
      </c>
      <c r="L1112">
        <v>1.5009E-2</v>
      </c>
      <c r="M1112">
        <f>(F1112*CalPhotonTurnigy!$AE$30*CalPhotonTurnigy!$AF$36+CalPhotonTurnigy!$AE$36)/CalPhotonTurnigy!$AE$30</f>
        <v>112.80618136210947</v>
      </c>
    </row>
    <row r="1113" spans="1:13" x14ac:dyDescent="0.3">
      <c r="A1113">
        <v>114.106032</v>
      </c>
      <c r="B1113">
        <v>176</v>
      </c>
      <c r="C1113">
        <v>0</v>
      </c>
      <c r="D1113">
        <v>2.7040000000000002</v>
      </c>
      <c r="E1113">
        <v>77.170129000000003</v>
      </c>
      <c r="F1113">
        <v>99.751328999999998</v>
      </c>
      <c r="G1113">
        <v>79.997693999999996</v>
      </c>
      <c r="H1113">
        <v>-22.581199999999999</v>
      </c>
      <c r="I1113">
        <v>-100</v>
      </c>
      <c r="J1113">
        <v>176</v>
      </c>
      <c r="K1113">
        <v>100.64700000000001</v>
      </c>
      <c r="L1113">
        <v>1.4997999999999999E-2</v>
      </c>
      <c r="M1113">
        <f>(F1113*CalPhotonTurnigy!$AE$30*CalPhotonTurnigy!$AF$36+CalPhotonTurnigy!$AE$36)/CalPhotonTurnigy!$AE$30</f>
        <v>112.80618136210947</v>
      </c>
    </row>
    <row r="1114" spans="1:13" x14ac:dyDescent="0.3">
      <c r="A1114">
        <v>114.12103399999999</v>
      </c>
      <c r="B1114">
        <v>176</v>
      </c>
      <c r="C1114">
        <v>0</v>
      </c>
      <c r="D1114">
        <v>2.7010000000000001</v>
      </c>
      <c r="E1114">
        <v>77.163053000000005</v>
      </c>
      <c r="F1114">
        <v>99.751328999999998</v>
      </c>
      <c r="G1114">
        <v>79.997693999999996</v>
      </c>
      <c r="H1114">
        <v>-22.588276</v>
      </c>
      <c r="I1114">
        <v>-100</v>
      </c>
      <c r="J1114">
        <v>176</v>
      </c>
      <c r="K1114">
        <v>100.64700000000001</v>
      </c>
      <c r="L1114">
        <v>1.5002E-2</v>
      </c>
      <c r="M1114">
        <f>(F1114*CalPhotonTurnigy!$AE$30*CalPhotonTurnigy!$AF$36+CalPhotonTurnigy!$AE$36)/CalPhotonTurnigy!$AE$30</f>
        <v>112.80618136210947</v>
      </c>
    </row>
    <row r="1115" spans="1:13" x14ac:dyDescent="0.3">
      <c r="A1115">
        <v>114.136042</v>
      </c>
      <c r="B1115">
        <v>176</v>
      </c>
      <c r="C1115">
        <v>0</v>
      </c>
      <c r="D1115">
        <v>2.7010000000000001</v>
      </c>
      <c r="E1115">
        <v>77.156963000000005</v>
      </c>
      <c r="F1115">
        <v>99.751328999999998</v>
      </c>
      <c r="G1115">
        <v>79.997693999999996</v>
      </c>
      <c r="H1115">
        <v>-22.594366000000001</v>
      </c>
      <c r="I1115">
        <v>-100</v>
      </c>
      <c r="J1115">
        <v>176</v>
      </c>
      <c r="K1115">
        <v>100.64700000000001</v>
      </c>
      <c r="L1115">
        <v>1.5008000000000001E-2</v>
      </c>
      <c r="M1115">
        <f>(F1115*CalPhotonTurnigy!$AE$30*CalPhotonTurnigy!$AF$36+CalPhotonTurnigy!$AE$36)/CalPhotonTurnigy!$AE$30</f>
        <v>112.80618136210947</v>
      </c>
    </row>
    <row r="1116" spans="1:13" x14ac:dyDescent="0.3">
      <c r="A1116">
        <v>114.151042</v>
      </c>
      <c r="B1116">
        <v>176</v>
      </c>
      <c r="C1116">
        <v>0</v>
      </c>
      <c r="D1116">
        <v>2.7010000000000001</v>
      </c>
      <c r="E1116">
        <v>77.150464999999997</v>
      </c>
      <c r="F1116">
        <v>99.751328999999998</v>
      </c>
      <c r="G1116">
        <v>79.997693999999996</v>
      </c>
      <c r="H1116">
        <v>-22.600864000000001</v>
      </c>
      <c r="I1116">
        <v>-100</v>
      </c>
      <c r="J1116">
        <v>176</v>
      </c>
      <c r="K1116">
        <v>100.64700000000001</v>
      </c>
      <c r="L1116">
        <v>1.4999999999999999E-2</v>
      </c>
      <c r="M1116">
        <f>(F1116*CalPhotonTurnigy!$AE$30*CalPhotonTurnigy!$AF$36+CalPhotonTurnigy!$AE$36)/CalPhotonTurnigy!$AE$30</f>
        <v>112.80618136210947</v>
      </c>
    </row>
    <row r="1117" spans="1:13" x14ac:dyDescent="0.3">
      <c r="A1117">
        <v>114.16604</v>
      </c>
      <c r="B1117">
        <v>176</v>
      </c>
      <c r="C1117">
        <v>0</v>
      </c>
      <c r="D1117">
        <v>2.7010000000000001</v>
      </c>
      <c r="E1117">
        <v>77.146129999999999</v>
      </c>
      <c r="F1117">
        <v>99.751328999999998</v>
      </c>
      <c r="G1117">
        <v>79.997693999999996</v>
      </c>
      <c r="H1117">
        <v>-22.6052</v>
      </c>
      <c r="I1117">
        <v>-100</v>
      </c>
      <c r="J1117">
        <v>176</v>
      </c>
      <c r="K1117">
        <v>100.64700000000001</v>
      </c>
      <c r="L1117">
        <v>1.4997999999999999E-2</v>
      </c>
      <c r="M1117">
        <f>(F1117*CalPhotonTurnigy!$AE$30*CalPhotonTurnigy!$AF$36+CalPhotonTurnigy!$AE$36)/CalPhotonTurnigy!$AE$30</f>
        <v>112.80618136210947</v>
      </c>
    </row>
    <row r="1118" spans="1:13" x14ac:dyDescent="0.3">
      <c r="A1118">
        <v>114.18104200000001</v>
      </c>
      <c r="B1118">
        <v>176</v>
      </c>
      <c r="C1118">
        <v>0</v>
      </c>
      <c r="D1118">
        <v>2.7010000000000001</v>
      </c>
      <c r="E1118">
        <v>77.141141000000005</v>
      </c>
      <c r="F1118">
        <v>99.751328999999998</v>
      </c>
      <c r="G1118">
        <v>79.997693999999996</v>
      </c>
      <c r="H1118">
        <v>-22.610188000000001</v>
      </c>
      <c r="I1118">
        <v>-100</v>
      </c>
      <c r="J1118">
        <v>176</v>
      </c>
      <c r="K1118">
        <v>100.64700000000001</v>
      </c>
      <c r="L1118">
        <v>1.5002E-2</v>
      </c>
      <c r="M1118">
        <f>(F1118*CalPhotonTurnigy!$AE$30*CalPhotonTurnigy!$AF$36+CalPhotonTurnigy!$AE$36)/CalPhotonTurnigy!$AE$30</f>
        <v>112.80618136210947</v>
      </c>
    </row>
    <row r="1119" spans="1:13" x14ac:dyDescent="0.3">
      <c r="A1119">
        <v>114.196045</v>
      </c>
      <c r="B1119">
        <v>176</v>
      </c>
      <c r="C1119">
        <v>0</v>
      </c>
      <c r="D1119">
        <v>2.702</v>
      </c>
      <c r="E1119">
        <v>77.139364</v>
      </c>
      <c r="F1119">
        <v>99.751328999999998</v>
      </c>
      <c r="G1119">
        <v>79.997693999999996</v>
      </c>
      <c r="H1119">
        <v>-22.611965999999999</v>
      </c>
      <c r="I1119">
        <v>-100</v>
      </c>
      <c r="J1119">
        <v>176</v>
      </c>
      <c r="K1119">
        <v>100.64700000000001</v>
      </c>
      <c r="L1119">
        <v>1.5003000000000001E-2</v>
      </c>
      <c r="M1119">
        <f>(F1119*CalPhotonTurnigy!$AE$30*CalPhotonTurnigy!$AF$36+CalPhotonTurnigy!$AE$36)/CalPhotonTurnigy!$AE$30</f>
        <v>112.80618136210947</v>
      </c>
    </row>
    <row r="1120" spans="1:13" x14ac:dyDescent="0.3">
      <c r="A1120">
        <v>114.211052</v>
      </c>
      <c r="B1120">
        <v>176</v>
      </c>
      <c r="C1120">
        <v>0</v>
      </c>
      <c r="D1120">
        <v>2.6989999999999998</v>
      </c>
      <c r="E1120">
        <v>77.132801999999998</v>
      </c>
      <c r="F1120">
        <v>99.751328999999998</v>
      </c>
      <c r="G1120">
        <v>79.997693999999996</v>
      </c>
      <c r="H1120">
        <v>-22.618527</v>
      </c>
      <c r="I1120">
        <v>-100</v>
      </c>
      <c r="J1120">
        <v>176</v>
      </c>
      <c r="K1120">
        <v>100.64700000000001</v>
      </c>
      <c r="L1120">
        <v>1.5007E-2</v>
      </c>
      <c r="M1120">
        <f>(F1120*CalPhotonTurnigy!$AE$30*CalPhotonTurnigy!$AF$36+CalPhotonTurnigy!$AE$36)/CalPhotonTurnigy!$AE$30</f>
        <v>112.80618136210947</v>
      </c>
    </row>
    <row r="1121" spans="1:13" x14ac:dyDescent="0.3">
      <c r="A1121">
        <v>114.22604800000001</v>
      </c>
      <c r="B1121">
        <v>176</v>
      </c>
      <c r="C1121">
        <v>0</v>
      </c>
      <c r="D1121">
        <v>2.7010000000000001</v>
      </c>
      <c r="E1121">
        <v>77.130930000000006</v>
      </c>
      <c r="F1121">
        <v>99.751328999999998</v>
      </c>
      <c r="G1121">
        <v>79.997693999999996</v>
      </c>
      <c r="H1121">
        <v>-22.620398999999999</v>
      </c>
      <c r="I1121">
        <v>-100</v>
      </c>
      <c r="J1121">
        <v>176</v>
      </c>
      <c r="K1121">
        <v>100.64700000000001</v>
      </c>
      <c r="L1121">
        <v>1.4996000000000001E-2</v>
      </c>
      <c r="M1121">
        <f>(F1121*CalPhotonTurnigy!$AE$30*CalPhotonTurnigy!$AF$36+CalPhotonTurnigy!$AE$36)/CalPhotonTurnigy!$AE$30</f>
        <v>112.80618136210947</v>
      </c>
    </row>
    <row r="1122" spans="1:13" x14ac:dyDescent="0.3">
      <c r="A1122">
        <v>114.241057</v>
      </c>
      <c r="B1122">
        <v>176</v>
      </c>
      <c r="C1122">
        <v>0</v>
      </c>
      <c r="D1122">
        <v>2.698</v>
      </c>
      <c r="E1122">
        <v>77.124285999999998</v>
      </c>
      <c r="F1122">
        <v>99.751328999999998</v>
      </c>
      <c r="G1122">
        <v>79.997693999999996</v>
      </c>
      <c r="H1122">
        <v>-22.627044000000001</v>
      </c>
      <c r="I1122">
        <v>-100</v>
      </c>
      <c r="J1122">
        <v>176</v>
      </c>
      <c r="K1122">
        <v>100.64700000000001</v>
      </c>
      <c r="L1122">
        <v>1.5009E-2</v>
      </c>
      <c r="M1122">
        <f>(F1122*CalPhotonTurnigy!$AE$30*CalPhotonTurnigy!$AF$36+CalPhotonTurnigy!$AE$36)/CalPhotonTurnigy!$AE$30</f>
        <v>112.80618136210947</v>
      </c>
    </row>
    <row r="1123" spans="1:13" x14ac:dyDescent="0.3">
      <c r="A1123">
        <v>114.25606399999999</v>
      </c>
      <c r="B1123">
        <v>176</v>
      </c>
      <c r="C1123">
        <v>0</v>
      </c>
      <c r="D1123">
        <v>2.7</v>
      </c>
      <c r="E1123">
        <v>77.121083999999996</v>
      </c>
      <c r="F1123">
        <v>99.751328999999998</v>
      </c>
      <c r="G1123">
        <v>79.997693999999996</v>
      </c>
      <c r="H1123">
        <v>-22.630244999999999</v>
      </c>
      <c r="I1123">
        <v>-100</v>
      </c>
      <c r="J1123">
        <v>176</v>
      </c>
      <c r="K1123">
        <v>100.64700000000001</v>
      </c>
      <c r="L1123">
        <v>1.5007E-2</v>
      </c>
      <c r="M1123">
        <f>(F1123*CalPhotonTurnigy!$AE$30*CalPhotonTurnigy!$AF$36+CalPhotonTurnigy!$AE$36)/CalPhotonTurnigy!$AE$30</f>
        <v>112.80618136210947</v>
      </c>
    </row>
    <row r="1124" spans="1:13" x14ac:dyDescent="0.3">
      <c r="A1124">
        <v>114.271075</v>
      </c>
      <c r="B1124">
        <v>176</v>
      </c>
      <c r="C1124">
        <v>0</v>
      </c>
      <c r="D1124">
        <v>2.7010000000000001</v>
      </c>
      <c r="E1124">
        <v>77.120846999999998</v>
      </c>
      <c r="F1124">
        <v>99.751328999999998</v>
      </c>
      <c r="G1124">
        <v>79.997693999999996</v>
      </c>
      <c r="H1124">
        <v>-22.630483000000002</v>
      </c>
      <c r="I1124">
        <v>-100</v>
      </c>
      <c r="J1124">
        <v>176</v>
      </c>
      <c r="K1124">
        <v>100.64700000000001</v>
      </c>
      <c r="L1124">
        <v>1.5011E-2</v>
      </c>
      <c r="M1124">
        <f>(F1124*CalPhotonTurnigy!$AE$30*CalPhotonTurnigy!$AF$36+CalPhotonTurnigy!$AE$36)/CalPhotonTurnigy!$AE$30</f>
        <v>112.80618136210947</v>
      </c>
    </row>
    <row r="1125" spans="1:13" x14ac:dyDescent="0.3">
      <c r="A1125">
        <v>114.286085</v>
      </c>
      <c r="B1125">
        <v>176</v>
      </c>
      <c r="C1125">
        <v>0</v>
      </c>
      <c r="D1125">
        <v>2.698</v>
      </c>
      <c r="E1125">
        <v>77.115607999999995</v>
      </c>
      <c r="F1125">
        <v>99.751328999999998</v>
      </c>
      <c r="G1125">
        <v>79.997693999999996</v>
      </c>
      <c r="H1125">
        <v>-22.635722000000001</v>
      </c>
      <c r="I1125">
        <v>-100</v>
      </c>
      <c r="J1125">
        <v>176</v>
      </c>
      <c r="K1125">
        <v>100.64700000000001</v>
      </c>
      <c r="L1125">
        <v>1.5010000000000001E-2</v>
      </c>
      <c r="M1125">
        <f>(F1125*CalPhotonTurnigy!$AE$30*CalPhotonTurnigy!$AF$36+CalPhotonTurnigy!$AE$36)/CalPhotonTurnigy!$AE$30</f>
        <v>112.80618136210947</v>
      </c>
    </row>
    <row r="1126" spans="1:13" x14ac:dyDescent="0.3">
      <c r="A1126">
        <v>114.301086</v>
      </c>
      <c r="B1126">
        <v>176</v>
      </c>
      <c r="C1126">
        <v>0</v>
      </c>
      <c r="D1126">
        <v>2.6970000000000001</v>
      </c>
      <c r="E1126">
        <v>77.108581000000001</v>
      </c>
      <c r="F1126">
        <v>99.751328999999998</v>
      </c>
      <c r="G1126">
        <v>79.997693999999996</v>
      </c>
      <c r="H1126">
        <v>-22.642748999999998</v>
      </c>
      <c r="I1126">
        <v>-100</v>
      </c>
      <c r="J1126">
        <v>176</v>
      </c>
      <c r="K1126">
        <v>100.64700000000001</v>
      </c>
      <c r="L1126">
        <v>1.5001E-2</v>
      </c>
      <c r="M1126">
        <f>(F1126*CalPhotonTurnigy!$AE$30*CalPhotonTurnigy!$AF$36+CalPhotonTurnigy!$AE$36)/CalPhotonTurnigy!$AE$30</f>
        <v>112.80618136210947</v>
      </c>
    </row>
    <row r="1127" spans="1:13" x14ac:dyDescent="0.3">
      <c r="A1127">
        <v>114.316096</v>
      </c>
      <c r="B1127">
        <v>176</v>
      </c>
      <c r="C1127">
        <v>0</v>
      </c>
      <c r="D1127">
        <v>2.7</v>
      </c>
      <c r="E1127">
        <v>77.107569999999996</v>
      </c>
      <c r="F1127">
        <v>99.751328999999998</v>
      </c>
      <c r="G1127">
        <v>79.997693999999996</v>
      </c>
      <c r="H1127">
        <v>-22.64376</v>
      </c>
      <c r="I1127">
        <v>-100</v>
      </c>
      <c r="J1127">
        <v>176</v>
      </c>
      <c r="K1127">
        <v>100.64700000000001</v>
      </c>
      <c r="L1127">
        <v>1.5010000000000001E-2</v>
      </c>
      <c r="M1127">
        <f>(F1127*CalPhotonTurnigy!$AE$30*CalPhotonTurnigy!$AF$36+CalPhotonTurnigy!$AE$36)/CalPhotonTurnigy!$AE$30</f>
        <v>112.80618136210947</v>
      </c>
    </row>
    <row r="1128" spans="1:13" x14ac:dyDescent="0.3">
      <c r="A1128">
        <v>114.331104</v>
      </c>
      <c r="B1128">
        <v>176</v>
      </c>
      <c r="C1128">
        <v>0</v>
      </c>
      <c r="D1128">
        <v>2.7</v>
      </c>
      <c r="E1128">
        <v>77.106700000000004</v>
      </c>
      <c r="F1128">
        <v>99.751328999999998</v>
      </c>
      <c r="G1128">
        <v>79.997693999999996</v>
      </c>
      <c r="H1128">
        <v>-22.644628999999998</v>
      </c>
      <c r="I1128">
        <v>-100</v>
      </c>
      <c r="J1128">
        <v>176</v>
      </c>
      <c r="K1128">
        <v>100.64700000000001</v>
      </c>
      <c r="L1128">
        <v>1.5008000000000001E-2</v>
      </c>
      <c r="M1128">
        <f>(F1128*CalPhotonTurnigy!$AE$30*CalPhotonTurnigy!$AF$36+CalPhotonTurnigy!$AE$36)/CalPhotonTurnigy!$AE$30</f>
        <v>112.80618136210947</v>
      </c>
    </row>
    <row r="1129" spans="1:13" x14ac:dyDescent="0.3">
      <c r="A1129">
        <v>114.346103</v>
      </c>
      <c r="B1129">
        <v>176</v>
      </c>
      <c r="C1129">
        <v>0</v>
      </c>
      <c r="D1129">
        <v>2.7</v>
      </c>
      <c r="E1129">
        <v>77.105952000000002</v>
      </c>
      <c r="F1129">
        <v>99.751328999999998</v>
      </c>
      <c r="G1129">
        <v>79.997693999999996</v>
      </c>
      <c r="H1129">
        <v>-22.645378000000001</v>
      </c>
      <c r="I1129">
        <v>-100</v>
      </c>
      <c r="J1129">
        <v>176</v>
      </c>
      <c r="K1129">
        <v>100.64700000000001</v>
      </c>
      <c r="L1129">
        <v>1.4999E-2</v>
      </c>
      <c r="M1129">
        <f>(F1129*CalPhotonTurnigy!$AE$30*CalPhotonTurnigy!$AF$36+CalPhotonTurnigy!$AE$36)/CalPhotonTurnigy!$AE$30</f>
        <v>112.80618136210947</v>
      </c>
    </row>
    <row r="1130" spans="1:13" x14ac:dyDescent="0.3">
      <c r="A1130">
        <v>114.36109999999999</v>
      </c>
      <c r="B1130">
        <v>176</v>
      </c>
      <c r="C1130">
        <v>0</v>
      </c>
      <c r="D1130">
        <v>2.7010000000000001</v>
      </c>
      <c r="E1130">
        <v>77.106566999999998</v>
      </c>
      <c r="F1130">
        <v>99.751328999999998</v>
      </c>
      <c r="G1130">
        <v>79.997693999999996</v>
      </c>
      <c r="H1130">
        <v>-22.644763000000001</v>
      </c>
      <c r="I1130">
        <v>-100</v>
      </c>
      <c r="J1130">
        <v>176</v>
      </c>
      <c r="K1130">
        <v>100.64700000000001</v>
      </c>
      <c r="L1130">
        <v>1.4997E-2</v>
      </c>
      <c r="M1130">
        <f>(F1130*CalPhotonTurnigy!$AE$30*CalPhotonTurnigy!$AF$36+CalPhotonTurnigy!$AE$36)/CalPhotonTurnigy!$AE$30</f>
        <v>112.80618136210947</v>
      </c>
    </row>
    <row r="1131" spans="1:13" x14ac:dyDescent="0.3">
      <c r="A1131">
        <v>114.37611099999999</v>
      </c>
      <c r="B1131">
        <v>176</v>
      </c>
      <c r="C1131">
        <v>0</v>
      </c>
      <c r="D1131">
        <v>2.7</v>
      </c>
      <c r="E1131">
        <v>77.105836999999994</v>
      </c>
      <c r="F1131">
        <v>99.751328999999998</v>
      </c>
      <c r="G1131">
        <v>79.997693999999996</v>
      </c>
      <c r="H1131">
        <v>-22.645492000000001</v>
      </c>
      <c r="I1131">
        <v>-100</v>
      </c>
      <c r="J1131">
        <v>176</v>
      </c>
      <c r="K1131">
        <v>100.64700000000001</v>
      </c>
      <c r="L1131">
        <v>1.5011E-2</v>
      </c>
      <c r="M1131">
        <f>(F1131*CalPhotonTurnigy!$AE$30*CalPhotonTurnigy!$AF$36+CalPhotonTurnigy!$AE$36)/CalPhotonTurnigy!$AE$30</f>
        <v>112.80618136210947</v>
      </c>
    </row>
    <row r="1132" spans="1:13" x14ac:dyDescent="0.3">
      <c r="A1132">
        <v>114.39111200000001</v>
      </c>
      <c r="B1132">
        <v>176</v>
      </c>
      <c r="C1132">
        <v>0</v>
      </c>
      <c r="D1132">
        <v>2.7</v>
      </c>
      <c r="E1132">
        <v>77.105209000000002</v>
      </c>
      <c r="F1132">
        <v>99.751328999999998</v>
      </c>
      <c r="G1132">
        <v>79.997693999999996</v>
      </c>
      <c r="H1132">
        <v>-22.64612</v>
      </c>
      <c r="I1132">
        <v>-100</v>
      </c>
      <c r="J1132">
        <v>176</v>
      </c>
      <c r="K1132">
        <v>100.64700000000001</v>
      </c>
      <c r="L1132">
        <v>1.5001E-2</v>
      </c>
      <c r="M1132">
        <f>(F1132*CalPhotonTurnigy!$AE$30*CalPhotonTurnigy!$AF$36+CalPhotonTurnigy!$AE$36)/CalPhotonTurnigy!$AE$30</f>
        <v>112.80618136210947</v>
      </c>
    </row>
    <row r="1133" spans="1:13" x14ac:dyDescent="0.3">
      <c r="A1133">
        <v>114.40611800000001</v>
      </c>
      <c r="B1133">
        <v>176</v>
      </c>
      <c r="C1133">
        <v>0</v>
      </c>
      <c r="D1133">
        <v>2.7029999999999998</v>
      </c>
      <c r="E1133">
        <v>77.109705000000005</v>
      </c>
      <c r="F1133">
        <v>99.751328999999998</v>
      </c>
      <c r="G1133">
        <v>79.997693999999996</v>
      </c>
      <c r="H1133">
        <v>-22.641624</v>
      </c>
      <c r="I1133">
        <v>-100</v>
      </c>
      <c r="J1133">
        <v>176</v>
      </c>
      <c r="K1133">
        <v>100.64700000000001</v>
      </c>
      <c r="L1133">
        <v>1.5006E-2</v>
      </c>
      <c r="M1133">
        <f>(F1133*CalPhotonTurnigy!$AE$30*CalPhotonTurnigy!$AF$36+CalPhotonTurnigy!$AE$36)/CalPhotonTurnigy!$AE$30</f>
        <v>112.80618136210947</v>
      </c>
    </row>
    <row r="1134" spans="1:13" x14ac:dyDescent="0.3">
      <c r="A1134">
        <v>114.42111800000001</v>
      </c>
      <c r="B1134">
        <v>176</v>
      </c>
      <c r="C1134">
        <v>0</v>
      </c>
      <c r="D1134">
        <v>2.698</v>
      </c>
      <c r="E1134">
        <v>77.106019000000003</v>
      </c>
      <c r="F1134">
        <v>99.751328999999998</v>
      </c>
      <c r="G1134">
        <v>79.997693999999996</v>
      </c>
      <c r="H1134">
        <v>-22.645309999999998</v>
      </c>
      <c r="I1134">
        <v>-100</v>
      </c>
      <c r="J1134">
        <v>176</v>
      </c>
      <c r="K1134">
        <v>100.64700000000001</v>
      </c>
      <c r="L1134">
        <v>1.4999999999999999E-2</v>
      </c>
      <c r="M1134">
        <f>(F1134*CalPhotonTurnigy!$AE$30*CalPhotonTurnigy!$AF$36+CalPhotonTurnigy!$AE$36)/CalPhotonTurnigy!$AE$30</f>
        <v>112.80618136210947</v>
      </c>
    </row>
    <row r="1135" spans="1:13" x14ac:dyDescent="0.3">
      <c r="A1135">
        <v>114.43611900000001</v>
      </c>
      <c r="B1135">
        <v>176</v>
      </c>
      <c r="C1135">
        <v>0</v>
      </c>
      <c r="D1135">
        <v>2.7010000000000001</v>
      </c>
      <c r="E1135">
        <v>77.107883999999999</v>
      </c>
      <c r="F1135">
        <v>99.751328999999998</v>
      </c>
      <c r="G1135">
        <v>79.997693999999996</v>
      </c>
      <c r="H1135">
        <v>-22.643445</v>
      </c>
      <c r="I1135">
        <v>-100</v>
      </c>
      <c r="J1135">
        <v>176</v>
      </c>
      <c r="K1135">
        <v>100.64700000000001</v>
      </c>
      <c r="L1135">
        <v>1.5001E-2</v>
      </c>
      <c r="M1135">
        <f>(F1135*CalPhotonTurnigy!$AE$30*CalPhotonTurnigy!$AF$36+CalPhotonTurnigy!$AE$36)/CalPhotonTurnigy!$AE$30</f>
        <v>112.80618136210947</v>
      </c>
    </row>
    <row r="1136" spans="1:13" x14ac:dyDescent="0.3">
      <c r="A1136">
        <v>114.45112899999999</v>
      </c>
      <c r="B1136">
        <v>176</v>
      </c>
      <c r="C1136">
        <v>0</v>
      </c>
      <c r="D1136">
        <v>2.7</v>
      </c>
      <c r="E1136">
        <v>77.106970000000004</v>
      </c>
      <c r="F1136">
        <v>99.751328999999998</v>
      </c>
      <c r="G1136">
        <v>79.997693999999996</v>
      </c>
      <c r="H1136">
        <v>-22.644359000000001</v>
      </c>
      <c r="I1136">
        <v>-100</v>
      </c>
      <c r="J1136">
        <v>176</v>
      </c>
      <c r="K1136">
        <v>100.64700000000001</v>
      </c>
      <c r="L1136">
        <v>1.5010000000000001E-2</v>
      </c>
      <c r="M1136">
        <f>(F1136*CalPhotonTurnigy!$AE$30*CalPhotonTurnigy!$AF$36+CalPhotonTurnigy!$AE$36)/CalPhotonTurnigy!$AE$30</f>
        <v>112.80618136210947</v>
      </c>
    </row>
    <row r="1137" spans="1:13" x14ac:dyDescent="0.3">
      <c r="A1137">
        <v>114.466126</v>
      </c>
      <c r="B1137">
        <v>176</v>
      </c>
      <c r="C1137">
        <v>0</v>
      </c>
      <c r="D1137">
        <v>2.698</v>
      </c>
      <c r="E1137">
        <v>77.103666000000004</v>
      </c>
      <c r="F1137">
        <v>99.751328999999998</v>
      </c>
      <c r="G1137">
        <v>79.997693999999996</v>
      </c>
      <c r="H1137">
        <v>-22.647663999999999</v>
      </c>
      <c r="I1137">
        <v>-100</v>
      </c>
      <c r="J1137">
        <v>176</v>
      </c>
      <c r="K1137">
        <v>100.64700000000001</v>
      </c>
      <c r="L1137">
        <v>1.4997E-2</v>
      </c>
      <c r="M1137">
        <f>(F1137*CalPhotonTurnigy!$AE$30*CalPhotonTurnigy!$AF$36+CalPhotonTurnigy!$AE$36)/CalPhotonTurnigy!$AE$30</f>
        <v>112.80618136210947</v>
      </c>
    </row>
    <row r="1138" spans="1:13" x14ac:dyDescent="0.3">
      <c r="A1138">
        <v>114.481131</v>
      </c>
      <c r="B1138">
        <v>176</v>
      </c>
      <c r="C1138">
        <v>0</v>
      </c>
      <c r="D1138">
        <v>2.698</v>
      </c>
      <c r="E1138">
        <v>77.100821999999994</v>
      </c>
      <c r="F1138">
        <v>99.751328999999998</v>
      </c>
      <c r="G1138">
        <v>79.997693999999996</v>
      </c>
      <c r="H1138">
        <v>-22.650507000000001</v>
      </c>
      <c r="I1138">
        <v>-100</v>
      </c>
      <c r="J1138">
        <v>176</v>
      </c>
      <c r="K1138">
        <v>100.64700000000001</v>
      </c>
      <c r="L1138">
        <v>1.5004999999999999E-2</v>
      </c>
      <c r="M1138">
        <f>(F1138*CalPhotonTurnigy!$AE$30*CalPhotonTurnigy!$AF$36+CalPhotonTurnigy!$AE$36)/CalPhotonTurnigy!$AE$30</f>
        <v>112.80618136210947</v>
      </c>
    </row>
    <row r="1139" spans="1:13" x14ac:dyDescent="0.3">
      <c r="A1139">
        <v>114.496128</v>
      </c>
      <c r="B1139">
        <v>176</v>
      </c>
      <c r="C1139">
        <v>0</v>
      </c>
      <c r="D1139">
        <v>2.7</v>
      </c>
      <c r="E1139">
        <v>77.100893999999997</v>
      </c>
      <c r="F1139">
        <v>99.751328999999998</v>
      </c>
      <c r="G1139">
        <v>79.997693999999996</v>
      </c>
      <c r="H1139">
        <v>-22.650435999999999</v>
      </c>
      <c r="I1139">
        <v>-100</v>
      </c>
      <c r="J1139">
        <v>176</v>
      </c>
      <c r="K1139">
        <v>100.64700000000001</v>
      </c>
      <c r="L1139">
        <v>1.4997E-2</v>
      </c>
      <c r="M1139">
        <f>(F1139*CalPhotonTurnigy!$AE$30*CalPhotonTurnigy!$AF$36+CalPhotonTurnigy!$AE$36)/CalPhotonTurnigy!$AE$30</f>
        <v>112.80618136210947</v>
      </c>
    </row>
    <row r="1140" spans="1:13" x14ac:dyDescent="0.3">
      <c r="A1140">
        <v>114.51113599999999</v>
      </c>
      <c r="B1140">
        <v>176</v>
      </c>
      <c r="C1140">
        <v>0</v>
      </c>
      <c r="D1140">
        <v>2.698</v>
      </c>
      <c r="E1140">
        <v>77.098436000000007</v>
      </c>
      <c r="F1140">
        <v>99.751328999999998</v>
      </c>
      <c r="G1140">
        <v>79.997693999999996</v>
      </c>
      <c r="H1140">
        <v>-22.652892999999999</v>
      </c>
      <c r="I1140">
        <v>-100</v>
      </c>
      <c r="J1140">
        <v>176</v>
      </c>
      <c r="K1140">
        <v>100.64700000000001</v>
      </c>
      <c r="L1140">
        <v>1.5008000000000001E-2</v>
      </c>
      <c r="M1140">
        <f>(F1140*CalPhotonTurnigy!$AE$30*CalPhotonTurnigy!$AF$36+CalPhotonTurnigy!$AE$36)/CalPhotonTurnigy!$AE$30</f>
        <v>112.80618136210947</v>
      </c>
    </row>
    <row r="1141" spans="1:13" x14ac:dyDescent="0.3">
      <c r="A1141">
        <v>114.526144</v>
      </c>
      <c r="B1141">
        <v>176</v>
      </c>
      <c r="C1141">
        <v>0</v>
      </c>
      <c r="D1141">
        <v>2.6970000000000001</v>
      </c>
      <c r="E1141">
        <v>77.095061999999999</v>
      </c>
      <c r="F1141">
        <v>99.751328999999998</v>
      </c>
      <c r="G1141">
        <v>79.997693999999996</v>
      </c>
      <c r="H1141">
        <v>-22.656267</v>
      </c>
      <c r="I1141">
        <v>-100</v>
      </c>
      <c r="J1141">
        <v>176</v>
      </c>
      <c r="K1141">
        <v>100.64700000000001</v>
      </c>
      <c r="L1141">
        <v>1.5008000000000001E-2</v>
      </c>
      <c r="M1141">
        <f>(F1141*CalPhotonTurnigy!$AE$30*CalPhotonTurnigy!$AF$36+CalPhotonTurnigy!$AE$36)/CalPhotonTurnigy!$AE$30</f>
        <v>112.80618136210947</v>
      </c>
    </row>
    <row r="1142" spans="1:13" x14ac:dyDescent="0.3">
      <c r="A1142">
        <v>114.54115400000001</v>
      </c>
      <c r="B1142">
        <v>176</v>
      </c>
      <c r="C1142">
        <v>0</v>
      </c>
      <c r="D1142">
        <v>2.7</v>
      </c>
      <c r="E1142">
        <v>77.095938000000004</v>
      </c>
      <c r="F1142">
        <v>99.751328999999998</v>
      </c>
      <c r="G1142">
        <v>79.997693999999996</v>
      </c>
      <c r="H1142">
        <v>-22.655391999999999</v>
      </c>
      <c r="I1142">
        <v>-100</v>
      </c>
      <c r="J1142">
        <v>176</v>
      </c>
      <c r="K1142">
        <v>100.64700000000001</v>
      </c>
      <c r="L1142">
        <v>1.5010000000000001E-2</v>
      </c>
      <c r="M1142">
        <f>(F1142*CalPhotonTurnigy!$AE$30*CalPhotonTurnigy!$AF$36+CalPhotonTurnigy!$AE$36)/CalPhotonTurnigy!$AE$30</f>
        <v>112.80618136210947</v>
      </c>
    </row>
    <row r="1143" spans="1:13" x14ac:dyDescent="0.3">
      <c r="A1143">
        <v>114.556166</v>
      </c>
      <c r="B1143">
        <v>176</v>
      </c>
      <c r="C1143">
        <v>0</v>
      </c>
      <c r="D1143">
        <v>2.7010000000000001</v>
      </c>
      <c r="E1143">
        <v>77.099209999999999</v>
      </c>
      <c r="F1143">
        <v>99.751328999999998</v>
      </c>
      <c r="G1143">
        <v>79.997693999999996</v>
      </c>
      <c r="H1143">
        <v>-22.652118999999999</v>
      </c>
      <c r="I1143">
        <v>-100</v>
      </c>
      <c r="J1143">
        <v>176</v>
      </c>
      <c r="K1143">
        <v>100.64700000000001</v>
      </c>
      <c r="L1143">
        <v>1.5011999999999999E-2</v>
      </c>
      <c r="M1143">
        <f>(F1143*CalPhotonTurnigy!$AE$30*CalPhotonTurnigy!$AF$36+CalPhotonTurnigy!$AE$36)/CalPhotonTurnigy!$AE$30</f>
        <v>112.80618136210947</v>
      </c>
    </row>
    <row r="1144" spans="1:13" x14ac:dyDescent="0.3">
      <c r="A1144">
        <v>114.571174</v>
      </c>
      <c r="B1144">
        <v>176</v>
      </c>
      <c r="C1144">
        <v>0</v>
      </c>
      <c r="D1144">
        <v>2.7</v>
      </c>
      <c r="E1144">
        <v>77.099507000000003</v>
      </c>
      <c r="F1144">
        <v>99.751328999999998</v>
      </c>
      <c r="G1144">
        <v>79.997693999999996</v>
      </c>
      <c r="H1144">
        <v>-22.651823</v>
      </c>
      <c r="I1144">
        <v>-100</v>
      </c>
      <c r="J1144">
        <v>176</v>
      </c>
      <c r="K1144">
        <v>100.64700000000001</v>
      </c>
      <c r="L1144">
        <v>1.5008000000000001E-2</v>
      </c>
      <c r="M1144">
        <f>(F1144*CalPhotonTurnigy!$AE$30*CalPhotonTurnigy!$AF$36+CalPhotonTurnigy!$AE$36)/CalPhotonTurnigy!$AE$30</f>
        <v>112.80618136210947</v>
      </c>
    </row>
    <row r="1145" spans="1:13" x14ac:dyDescent="0.3">
      <c r="A1145">
        <v>114.58618</v>
      </c>
      <c r="B1145">
        <v>176</v>
      </c>
      <c r="C1145">
        <v>0</v>
      </c>
      <c r="D1145">
        <v>2.6989999999999998</v>
      </c>
      <c r="E1145">
        <v>77.098501999999996</v>
      </c>
      <c r="F1145">
        <v>99.751328999999998</v>
      </c>
      <c r="G1145">
        <v>79.997693999999996</v>
      </c>
      <c r="H1145">
        <v>-22.652826999999998</v>
      </c>
      <c r="I1145">
        <v>-100</v>
      </c>
      <c r="J1145">
        <v>176</v>
      </c>
      <c r="K1145">
        <v>100.64700000000001</v>
      </c>
      <c r="L1145">
        <v>1.5006E-2</v>
      </c>
      <c r="M1145">
        <f>(F1145*CalPhotonTurnigy!$AE$30*CalPhotonTurnigy!$AF$36+CalPhotonTurnigy!$AE$36)/CalPhotonTurnigy!$AE$30</f>
        <v>112.80618136210947</v>
      </c>
    </row>
    <row r="1146" spans="1:13" x14ac:dyDescent="0.3">
      <c r="A1146">
        <v>114.60118300000001</v>
      </c>
      <c r="B1146">
        <v>176</v>
      </c>
      <c r="C1146">
        <v>0</v>
      </c>
      <c r="D1146">
        <v>2.6989999999999998</v>
      </c>
      <c r="E1146">
        <v>77.097638000000003</v>
      </c>
      <c r="F1146">
        <v>99.751328999999998</v>
      </c>
      <c r="G1146">
        <v>79.997693999999996</v>
      </c>
      <c r="H1146">
        <v>-22.653690999999998</v>
      </c>
      <c r="I1146">
        <v>-100</v>
      </c>
      <c r="J1146">
        <v>176</v>
      </c>
      <c r="K1146">
        <v>100.64700000000001</v>
      </c>
      <c r="L1146">
        <v>1.5003000000000001E-2</v>
      </c>
      <c r="M1146">
        <f>(F1146*CalPhotonTurnigy!$AE$30*CalPhotonTurnigy!$AF$36+CalPhotonTurnigy!$AE$36)/CalPhotonTurnigy!$AE$30</f>
        <v>112.80618136210947</v>
      </c>
    </row>
    <row r="1147" spans="1:13" x14ac:dyDescent="0.3">
      <c r="A1147">
        <v>114.616192</v>
      </c>
      <c r="B1147">
        <v>176</v>
      </c>
      <c r="C1147">
        <v>0</v>
      </c>
      <c r="D1147">
        <v>2.6949999999999998</v>
      </c>
      <c r="E1147">
        <v>77.090596000000005</v>
      </c>
      <c r="F1147">
        <v>99.751328999999998</v>
      </c>
      <c r="G1147">
        <v>79.997693999999996</v>
      </c>
      <c r="H1147">
        <v>-22.660733</v>
      </c>
      <c r="I1147">
        <v>-100</v>
      </c>
      <c r="J1147">
        <v>176</v>
      </c>
      <c r="K1147">
        <v>100.64700000000001</v>
      </c>
      <c r="L1147">
        <v>1.5009E-2</v>
      </c>
      <c r="M1147">
        <f>(F1147*CalPhotonTurnigy!$AE$30*CalPhotonTurnigy!$AF$36+CalPhotonTurnigy!$AE$36)/CalPhotonTurnigy!$AE$30</f>
        <v>112.80618136210947</v>
      </c>
    </row>
    <row r="1148" spans="1:13" x14ac:dyDescent="0.3">
      <c r="A1148">
        <v>114.63119</v>
      </c>
      <c r="B1148">
        <v>176</v>
      </c>
      <c r="C1148">
        <v>0</v>
      </c>
      <c r="D1148">
        <v>2.7010000000000001</v>
      </c>
      <c r="E1148">
        <v>77.093355000000003</v>
      </c>
      <c r="F1148">
        <v>99.751328999999998</v>
      </c>
      <c r="G1148">
        <v>79.997693999999996</v>
      </c>
      <c r="H1148">
        <v>-22.657975</v>
      </c>
      <c r="I1148">
        <v>-100</v>
      </c>
      <c r="J1148">
        <v>176</v>
      </c>
      <c r="K1148">
        <v>100.64700000000001</v>
      </c>
      <c r="L1148">
        <v>1.4997999999999999E-2</v>
      </c>
      <c r="M1148">
        <f>(F1148*CalPhotonTurnigy!$AE$30*CalPhotonTurnigy!$AF$36+CalPhotonTurnigy!$AE$36)/CalPhotonTurnigy!$AE$30</f>
        <v>112.80618136210947</v>
      </c>
    </row>
    <row r="1149" spans="1:13" x14ac:dyDescent="0.3">
      <c r="A1149">
        <v>114.646193</v>
      </c>
      <c r="B1149">
        <v>176</v>
      </c>
      <c r="C1149">
        <v>0</v>
      </c>
      <c r="D1149">
        <v>2.7010000000000001</v>
      </c>
      <c r="E1149">
        <v>77.095727999999994</v>
      </c>
      <c r="F1149">
        <v>99.751328999999998</v>
      </c>
      <c r="G1149">
        <v>79.997693999999996</v>
      </c>
      <c r="H1149">
        <v>-22.655601000000001</v>
      </c>
      <c r="I1149">
        <v>-100</v>
      </c>
      <c r="J1149">
        <v>176</v>
      </c>
      <c r="K1149">
        <v>100.64700000000001</v>
      </c>
      <c r="L1149">
        <v>1.5003000000000001E-2</v>
      </c>
      <c r="M1149">
        <f>(F1149*CalPhotonTurnigy!$AE$30*CalPhotonTurnigy!$AF$36+CalPhotonTurnigy!$AE$36)/CalPhotonTurnigy!$AE$30</f>
        <v>112.80618136210947</v>
      </c>
    </row>
    <row r="1150" spans="1:13" x14ac:dyDescent="0.3">
      <c r="A1150">
        <v>114.66120100000001</v>
      </c>
      <c r="B1150">
        <v>176</v>
      </c>
      <c r="C1150">
        <v>0</v>
      </c>
      <c r="D1150">
        <v>2.7010000000000001</v>
      </c>
      <c r="E1150">
        <v>77.097769999999997</v>
      </c>
      <c r="F1150">
        <v>99.751328999999998</v>
      </c>
      <c r="G1150">
        <v>79.997693999999996</v>
      </c>
      <c r="H1150">
        <v>-22.653559000000001</v>
      </c>
      <c r="I1150">
        <v>-100</v>
      </c>
      <c r="J1150">
        <v>176</v>
      </c>
      <c r="K1150">
        <v>100.64700000000001</v>
      </c>
      <c r="L1150">
        <v>1.5008000000000001E-2</v>
      </c>
      <c r="M1150">
        <f>(F1150*CalPhotonTurnigy!$AE$30*CalPhotonTurnigy!$AF$36+CalPhotonTurnigy!$AE$36)/CalPhotonTurnigy!$AE$30</f>
        <v>112.80618136210947</v>
      </c>
    </row>
    <row r="1151" spans="1:13" x14ac:dyDescent="0.3">
      <c r="A1151">
        <v>114.676208</v>
      </c>
      <c r="B1151">
        <v>176</v>
      </c>
      <c r="C1151">
        <v>0</v>
      </c>
      <c r="D1151">
        <v>2.7</v>
      </c>
      <c r="E1151">
        <v>77.098268000000004</v>
      </c>
      <c r="F1151">
        <v>99.751328999999998</v>
      </c>
      <c r="G1151">
        <v>79.997693999999996</v>
      </c>
      <c r="H1151">
        <v>-22.653061999999998</v>
      </c>
      <c r="I1151">
        <v>-100</v>
      </c>
      <c r="J1151">
        <v>176</v>
      </c>
      <c r="K1151">
        <v>100.64700000000001</v>
      </c>
      <c r="L1151">
        <v>1.5007E-2</v>
      </c>
      <c r="M1151">
        <f>(F1151*CalPhotonTurnigy!$AE$30*CalPhotonTurnigy!$AF$36+CalPhotonTurnigy!$AE$36)/CalPhotonTurnigy!$AE$30</f>
        <v>112.80618136210947</v>
      </c>
    </row>
    <row r="1152" spans="1:13" x14ac:dyDescent="0.3">
      <c r="A1152">
        <v>114.691208</v>
      </c>
      <c r="B1152">
        <v>176</v>
      </c>
      <c r="C1152">
        <v>0</v>
      </c>
      <c r="D1152">
        <v>2.6989999999999998</v>
      </c>
      <c r="E1152">
        <v>77.097436000000002</v>
      </c>
      <c r="F1152">
        <v>99.751328999999998</v>
      </c>
      <c r="G1152">
        <v>79.997693999999996</v>
      </c>
      <c r="H1152">
        <v>-22.653893</v>
      </c>
      <c r="I1152">
        <v>-100</v>
      </c>
      <c r="J1152">
        <v>176</v>
      </c>
      <c r="K1152">
        <v>100.64700000000001</v>
      </c>
      <c r="L1152">
        <v>1.4999999999999999E-2</v>
      </c>
      <c r="M1152">
        <f>(F1152*CalPhotonTurnigy!$AE$30*CalPhotonTurnigy!$AF$36+CalPhotonTurnigy!$AE$36)/CalPhotonTurnigy!$AE$30</f>
        <v>112.80618136210947</v>
      </c>
    </row>
    <row r="1153" spans="1:13" x14ac:dyDescent="0.3">
      <c r="A1153">
        <v>114.706219</v>
      </c>
      <c r="B1153">
        <v>176</v>
      </c>
      <c r="C1153">
        <v>0</v>
      </c>
      <c r="D1153">
        <v>2.7</v>
      </c>
      <c r="E1153">
        <v>77.097980000000007</v>
      </c>
      <c r="F1153">
        <v>99.751328999999998</v>
      </c>
      <c r="G1153">
        <v>79.997693999999996</v>
      </c>
      <c r="H1153">
        <v>-22.653348999999999</v>
      </c>
      <c r="I1153">
        <v>-100</v>
      </c>
      <c r="J1153">
        <v>176</v>
      </c>
      <c r="K1153">
        <v>100.64700000000001</v>
      </c>
      <c r="L1153">
        <v>1.5011E-2</v>
      </c>
      <c r="M1153">
        <f>(F1153*CalPhotonTurnigy!$AE$30*CalPhotonTurnigy!$AF$36+CalPhotonTurnigy!$AE$36)/CalPhotonTurnigy!$AE$30</f>
        <v>112.80618136210947</v>
      </c>
    </row>
    <row r="1154" spans="1:13" x14ac:dyDescent="0.3">
      <c r="A1154">
        <v>114.721225</v>
      </c>
      <c r="B1154">
        <v>176</v>
      </c>
      <c r="C1154">
        <v>0</v>
      </c>
      <c r="D1154">
        <v>2.7010000000000001</v>
      </c>
      <c r="E1154">
        <v>77.099708000000007</v>
      </c>
      <c r="F1154">
        <v>99.751328999999998</v>
      </c>
      <c r="G1154">
        <v>79.997693999999996</v>
      </c>
      <c r="H1154">
        <v>-22.651620999999999</v>
      </c>
      <c r="I1154">
        <v>-100</v>
      </c>
      <c r="J1154">
        <v>176</v>
      </c>
      <c r="K1154">
        <v>100.64700000000001</v>
      </c>
      <c r="L1154">
        <v>1.5006E-2</v>
      </c>
      <c r="M1154">
        <f>(F1154*CalPhotonTurnigy!$AE$30*CalPhotonTurnigy!$AF$36+CalPhotonTurnigy!$AE$36)/CalPhotonTurnigy!$AE$30</f>
        <v>112.80618136210947</v>
      </c>
    </row>
    <row r="1155" spans="1:13" x14ac:dyDescent="0.3">
      <c r="A1155">
        <v>114.736226</v>
      </c>
      <c r="B1155">
        <v>176</v>
      </c>
      <c r="C1155">
        <v>0</v>
      </c>
      <c r="D1155">
        <v>2.7010000000000001</v>
      </c>
      <c r="E1155">
        <v>77.102453999999994</v>
      </c>
      <c r="F1155">
        <v>99.751328999999998</v>
      </c>
      <c r="G1155">
        <v>79.997693999999996</v>
      </c>
      <c r="H1155">
        <v>-22.648875</v>
      </c>
      <c r="I1155">
        <v>-100</v>
      </c>
      <c r="J1155">
        <v>176</v>
      </c>
      <c r="K1155">
        <v>100.64700000000001</v>
      </c>
      <c r="L1155">
        <v>1.5001E-2</v>
      </c>
      <c r="M1155">
        <f>(F1155*CalPhotonTurnigy!$AE$30*CalPhotonTurnigy!$AF$36+CalPhotonTurnigy!$AE$36)/CalPhotonTurnigy!$AE$30</f>
        <v>112.80618136210947</v>
      </c>
    </row>
    <row r="1156" spans="1:13" x14ac:dyDescent="0.3">
      <c r="A1156">
        <v>114.75122399999999</v>
      </c>
      <c r="B1156">
        <v>176</v>
      </c>
      <c r="C1156">
        <v>0</v>
      </c>
      <c r="D1156">
        <v>2.698</v>
      </c>
      <c r="E1156">
        <v>77.099778999999998</v>
      </c>
      <c r="F1156">
        <v>99.751328999999998</v>
      </c>
      <c r="G1156">
        <v>79.997693999999996</v>
      </c>
      <c r="H1156">
        <v>-22.65155</v>
      </c>
      <c r="I1156">
        <v>-100</v>
      </c>
      <c r="J1156">
        <v>176</v>
      </c>
      <c r="K1156">
        <v>100.64700000000001</v>
      </c>
      <c r="L1156">
        <v>1.4997999999999999E-2</v>
      </c>
      <c r="M1156">
        <f>(F1156*CalPhotonTurnigy!$AE$30*CalPhotonTurnigy!$AF$36+CalPhotonTurnigy!$AE$36)/CalPhotonTurnigy!$AE$30</f>
        <v>112.80618136210947</v>
      </c>
    </row>
    <row r="1157" spans="1:13" x14ac:dyDescent="0.3">
      <c r="A1157">
        <v>114.766227</v>
      </c>
      <c r="B1157">
        <v>176</v>
      </c>
      <c r="C1157">
        <v>0</v>
      </c>
      <c r="D1157">
        <v>2.7010000000000001</v>
      </c>
      <c r="E1157">
        <v>77.101256000000006</v>
      </c>
      <c r="F1157">
        <v>99.751328999999998</v>
      </c>
      <c r="G1157">
        <v>79.997693999999996</v>
      </c>
      <c r="H1157">
        <v>-22.650072999999999</v>
      </c>
      <c r="I1157">
        <v>-100</v>
      </c>
      <c r="J1157">
        <v>176</v>
      </c>
      <c r="K1157">
        <v>100.64700000000001</v>
      </c>
      <c r="L1157">
        <v>1.5003000000000001E-2</v>
      </c>
      <c r="M1157">
        <f>(F1157*CalPhotonTurnigy!$AE$30*CalPhotonTurnigy!$AF$36+CalPhotonTurnigy!$AE$36)/CalPhotonTurnigy!$AE$30</f>
        <v>112.80618136210947</v>
      </c>
    </row>
    <row r="1158" spans="1:13" x14ac:dyDescent="0.3">
      <c r="A1158">
        <v>114.781234</v>
      </c>
      <c r="B1158">
        <v>176</v>
      </c>
      <c r="C1158">
        <v>0</v>
      </c>
      <c r="D1158">
        <v>2.7</v>
      </c>
      <c r="E1158">
        <v>77.101267000000007</v>
      </c>
      <c r="F1158">
        <v>99.751328999999998</v>
      </c>
      <c r="G1158">
        <v>79.997693999999996</v>
      </c>
      <c r="H1158">
        <v>-22.650061999999998</v>
      </c>
      <c r="I1158">
        <v>-100</v>
      </c>
      <c r="J1158">
        <v>176</v>
      </c>
      <c r="K1158">
        <v>100.64700000000001</v>
      </c>
      <c r="L1158">
        <v>1.5007E-2</v>
      </c>
      <c r="M1158">
        <f>(F1158*CalPhotonTurnigy!$AE$30*CalPhotonTurnigy!$AF$36+CalPhotonTurnigy!$AE$36)/CalPhotonTurnigy!$AE$30</f>
        <v>112.80618136210947</v>
      </c>
    </row>
    <row r="1159" spans="1:13" x14ac:dyDescent="0.3">
      <c r="A1159">
        <v>114.796235</v>
      </c>
      <c r="B1159">
        <v>176</v>
      </c>
      <c r="C1159">
        <v>0</v>
      </c>
      <c r="D1159">
        <v>2.6989999999999998</v>
      </c>
      <c r="E1159">
        <v>77.100016999999994</v>
      </c>
      <c r="F1159">
        <v>99.751328999999998</v>
      </c>
      <c r="G1159">
        <v>79.997693999999996</v>
      </c>
      <c r="H1159">
        <v>-22.651312000000001</v>
      </c>
      <c r="I1159">
        <v>-100</v>
      </c>
      <c r="J1159">
        <v>176</v>
      </c>
      <c r="K1159">
        <v>100.64700000000001</v>
      </c>
      <c r="L1159">
        <v>1.5001E-2</v>
      </c>
      <c r="M1159">
        <f>(F1159*CalPhotonTurnigy!$AE$30*CalPhotonTurnigy!$AF$36+CalPhotonTurnigy!$AE$36)/CalPhotonTurnigy!$AE$30</f>
        <v>112.80618136210947</v>
      </c>
    </row>
    <row r="1160" spans="1:13" x14ac:dyDescent="0.3">
      <c r="A1160">
        <v>114.811246</v>
      </c>
      <c r="B1160">
        <v>176</v>
      </c>
      <c r="C1160">
        <v>0</v>
      </c>
      <c r="D1160">
        <v>2.7010000000000001</v>
      </c>
      <c r="E1160">
        <v>77.102720000000005</v>
      </c>
      <c r="F1160">
        <v>99.751328999999998</v>
      </c>
      <c r="G1160">
        <v>79.997693999999996</v>
      </c>
      <c r="H1160">
        <v>-22.648609</v>
      </c>
      <c r="I1160">
        <v>-100</v>
      </c>
      <c r="J1160">
        <v>176</v>
      </c>
      <c r="K1160">
        <v>100.64700000000001</v>
      </c>
      <c r="L1160">
        <v>1.5011E-2</v>
      </c>
      <c r="M1160">
        <f>(F1160*CalPhotonTurnigy!$AE$30*CalPhotonTurnigy!$AF$36+CalPhotonTurnigy!$AE$36)/CalPhotonTurnigy!$AE$30</f>
        <v>112.80618136210947</v>
      </c>
    </row>
    <row r="1161" spans="1:13" x14ac:dyDescent="0.3">
      <c r="A1161">
        <v>114.826249</v>
      </c>
      <c r="B1161">
        <v>176</v>
      </c>
      <c r="C1161">
        <v>0</v>
      </c>
      <c r="D1161">
        <v>2.7</v>
      </c>
      <c r="E1161">
        <v>77.102526999999995</v>
      </c>
      <c r="F1161">
        <v>99.751328999999998</v>
      </c>
      <c r="G1161">
        <v>79.997693999999996</v>
      </c>
      <c r="H1161">
        <v>-22.648802</v>
      </c>
      <c r="I1161">
        <v>-100</v>
      </c>
      <c r="J1161">
        <v>176</v>
      </c>
      <c r="K1161">
        <v>100.64700000000001</v>
      </c>
      <c r="L1161">
        <v>1.5003000000000001E-2</v>
      </c>
      <c r="M1161">
        <f>(F1161*CalPhotonTurnigy!$AE$30*CalPhotonTurnigy!$AF$36+CalPhotonTurnigy!$AE$36)/CalPhotonTurnigy!$AE$30</f>
        <v>112.80618136210947</v>
      </c>
    </row>
    <row r="1162" spans="1:13" x14ac:dyDescent="0.3">
      <c r="A1162">
        <v>114.841246</v>
      </c>
      <c r="B1162">
        <v>176</v>
      </c>
      <c r="C1162">
        <v>0</v>
      </c>
      <c r="D1162">
        <v>2.7</v>
      </c>
      <c r="E1162">
        <v>77.102361000000002</v>
      </c>
      <c r="F1162">
        <v>99.751328999999998</v>
      </c>
      <c r="G1162">
        <v>79.997693999999996</v>
      </c>
      <c r="H1162">
        <v>-22.648969000000001</v>
      </c>
      <c r="I1162">
        <v>-100</v>
      </c>
      <c r="J1162">
        <v>176</v>
      </c>
      <c r="K1162">
        <v>100.64700000000001</v>
      </c>
      <c r="L1162">
        <v>1.4997E-2</v>
      </c>
      <c r="M1162">
        <f>(F1162*CalPhotonTurnigy!$AE$30*CalPhotonTurnigy!$AF$36+CalPhotonTurnigy!$AE$36)/CalPhotonTurnigy!$AE$30</f>
        <v>112.80618136210947</v>
      </c>
    </row>
    <row r="1163" spans="1:13" x14ac:dyDescent="0.3">
      <c r="A1163">
        <v>114.85625400000001</v>
      </c>
      <c r="B1163">
        <v>176</v>
      </c>
      <c r="C1163">
        <v>0</v>
      </c>
      <c r="D1163">
        <v>2.7010000000000001</v>
      </c>
      <c r="E1163">
        <v>77.104736000000003</v>
      </c>
      <c r="F1163">
        <v>99.751328999999998</v>
      </c>
      <c r="G1163">
        <v>79.997693999999996</v>
      </c>
      <c r="H1163">
        <v>-22.646592999999999</v>
      </c>
      <c r="I1163">
        <v>-100</v>
      </c>
      <c r="J1163">
        <v>176</v>
      </c>
      <c r="K1163">
        <v>100.64700000000001</v>
      </c>
      <c r="L1163">
        <v>1.5008000000000001E-2</v>
      </c>
      <c r="M1163">
        <f>(F1163*CalPhotonTurnigy!$AE$30*CalPhotonTurnigy!$AF$36+CalPhotonTurnigy!$AE$36)/CalPhotonTurnigy!$AE$30</f>
        <v>112.80618136210947</v>
      </c>
    </row>
    <row r="1164" spans="1:13" x14ac:dyDescent="0.3">
      <c r="A1164">
        <v>114.87125399999999</v>
      </c>
      <c r="B1164">
        <v>176</v>
      </c>
      <c r="C1164">
        <v>0</v>
      </c>
      <c r="D1164">
        <v>2.6989999999999998</v>
      </c>
      <c r="E1164">
        <v>77.103003000000001</v>
      </c>
      <c r="F1164">
        <v>99.751328999999998</v>
      </c>
      <c r="G1164">
        <v>79.997693999999996</v>
      </c>
      <c r="H1164">
        <v>-22.648326999999998</v>
      </c>
      <c r="I1164">
        <v>-100</v>
      </c>
      <c r="J1164">
        <v>176</v>
      </c>
      <c r="K1164">
        <v>100.64700000000001</v>
      </c>
      <c r="L1164">
        <v>1.4999999999999999E-2</v>
      </c>
      <c r="M1164">
        <f>(F1164*CalPhotonTurnigy!$AE$30*CalPhotonTurnigy!$AF$36+CalPhotonTurnigy!$AE$36)/CalPhotonTurnigy!$AE$30</f>
        <v>112.80618136210947</v>
      </c>
    </row>
    <row r="1165" spans="1:13" x14ac:dyDescent="0.3">
      <c r="A1165">
        <v>114.886262</v>
      </c>
      <c r="B1165">
        <v>176</v>
      </c>
      <c r="C1165">
        <v>0</v>
      </c>
      <c r="D1165">
        <v>2.6970000000000001</v>
      </c>
      <c r="E1165">
        <v>77.098991999999996</v>
      </c>
      <c r="F1165">
        <v>99.751328999999998</v>
      </c>
      <c r="G1165">
        <v>79.997693999999996</v>
      </c>
      <c r="H1165">
        <v>-22.652338</v>
      </c>
      <c r="I1165">
        <v>-100</v>
      </c>
      <c r="J1165">
        <v>176</v>
      </c>
      <c r="K1165">
        <v>100.64700000000001</v>
      </c>
      <c r="L1165">
        <v>1.5008000000000001E-2</v>
      </c>
      <c r="M1165">
        <f>(F1165*CalPhotonTurnigy!$AE$30*CalPhotonTurnigy!$AF$36+CalPhotonTurnigy!$AE$36)/CalPhotonTurnigy!$AE$30</f>
        <v>112.80618136210947</v>
      </c>
    </row>
    <row r="1166" spans="1:13" x14ac:dyDescent="0.3">
      <c r="A1166">
        <v>114.901274</v>
      </c>
      <c r="B1166">
        <v>176</v>
      </c>
      <c r="C1166">
        <v>0</v>
      </c>
      <c r="D1166">
        <v>2.7010000000000001</v>
      </c>
      <c r="E1166">
        <v>77.100577999999999</v>
      </c>
      <c r="F1166">
        <v>99.751328999999998</v>
      </c>
      <c r="G1166">
        <v>79.997693999999996</v>
      </c>
      <c r="H1166">
        <v>-22.650751</v>
      </c>
      <c r="I1166">
        <v>-100</v>
      </c>
      <c r="J1166">
        <v>176</v>
      </c>
      <c r="K1166">
        <v>100.64700000000001</v>
      </c>
      <c r="L1166">
        <v>1.5011999999999999E-2</v>
      </c>
      <c r="M1166">
        <f>(F1166*CalPhotonTurnigy!$AE$30*CalPhotonTurnigy!$AF$36+CalPhotonTurnigy!$AE$36)/CalPhotonTurnigy!$AE$30</f>
        <v>112.80618136210947</v>
      </c>
    </row>
    <row r="1167" spans="1:13" x14ac:dyDescent="0.3">
      <c r="A1167">
        <v>114.916285</v>
      </c>
      <c r="B1167">
        <v>176</v>
      </c>
      <c r="C1167">
        <v>0</v>
      </c>
      <c r="D1167">
        <v>2.7</v>
      </c>
      <c r="E1167">
        <v>77.100684000000001</v>
      </c>
      <c r="F1167">
        <v>99.751328999999998</v>
      </c>
      <c r="G1167">
        <v>79.997693999999996</v>
      </c>
      <c r="H1167">
        <v>-22.650645000000001</v>
      </c>
      <c r="I1167">
        <v>-100</v>
      </c>
      <c r="J1167">
        <v>176</v>
      </c>
      <c r="K1167">
        <v>100.64700000000001</v>
      </c>
      <c r="L1167">
        <v>1.5011E-2</v>
      </c>
      <c r="M1167">
        <f>(F1167*CalPhotonTurnigy!$AE$30*CalPhotonTurnigy!$AF$36+CalPhotonTurnigy!$AE$36)/CalPhotonTurnigy!$AE$30</f>
        <v>112.80618136210947</v>
      </c>
    </row>
    <row r="1168" spans="1:13" x14ac:dyDescent="0.3">
      <c r="A1168">
        <v>114.93129399999999</v>
      </c>
      <c r="B1168">
        <v>176</v>
      </c>
      <c r="C1168">
        <v>0</v>
      </c>
      <c r="D1168">
        <v>2.7029999999999998</v>
      </c>
      <c r="E1168">
        <v>77.105812</v>
      </c>
      <c r="F1168">
        <v>99.751328999999998</v>
      </c>
      <c r="G1168">
        <v>79.997693999999996</v>
      </c>
      <c r="H1168">
        <v>-22.645517000000002</v>
      </c>
      <c r="I1168">
        <v>-100</v>
      </c>
      <c r="J1168">
        <v>176</v>
      </c>
      <c r="K1168">
        <v>100.64700000000001</v>
      </c>
      <c r="L1168">
        <v>1.5009E-2</v>
      </c>
      <c r="M1168">
        <f>(F1168*CalPhotonTurnigy!$AE$30*CalPhotonTurnigy!$AF$36+CalPhotonTurnigy!$AE$36)/CalPhotonTurnigy!$AE$30</f>
        <v>112.80618136210947</v>
      </c>
    </row>
    <row r="1169" spans="1:13" x14ac:dyDescent="0.3">
      <c r="A1169">
        <v>114.94629999999999</v>
      </c>
      <c r="B1169">
        <v>176</v>
      </c>
      <c r="C1169">
        <v>0</v>
      </c>
      <c r="D1169">
        <v>2.6989999999999998</v>
      </c>
      <c r="E1169">
        <v>77.103927999999996</v>
      </c>
      <c r="F1169">
        <v>99.751328999999998</v>
      </c>
      <c r="G1169">
        <v>79.997693999999996</v>
      </c>
      <c r="H1169">
        <v>-22.647400999999999</v>
      </c>
      <c r="I1169">
        <v>-100</v>
      </c>
      <c r="J1169">
        <v>176</v>
      </c>
      <c r="K1169">
        <v>100.64700000000001</v>
      </c>
      <c r="L1169">
        <v>1.5006E-2</v>
      </c>
      <c r="M1169">
        <f>(F1169*CalPhotonTurnigy!$AE$30*CalPhotonTurnigy!$AF$36+CalPhotonTurnigy!$AE$36)/CalPhotonTurnigy!$AE$30</f>
        <v>112.80618136210947</v>
      </c>
    </row>
    <row r="1170" spans="1:13" x14ac:dyDescent="0.3">
      <c r="A1170">
        <v>114.961303</v>
      </c>
      <c r="B1170">
        <v>176</v>
      </c>
      <c r="C1170">
        <v>0</v>
      </c>
      <c r="D1170">
        <v>2.6989999999999998</v>
      </c>
      <c r="E1170">
        <v>77.102306999999996</v>
      </c>
      <c r="F1170">
        <v>99.751328999999998</v>
      </c>
      <c r="G1170">
        <v>79.997693999999996</v>
      </c>
      <c r="H1170">
        <v>-22.649021999999999</v>
      </c>
      <c r="I1170">
        <v>-100</v>
      </c>
      <c r="J1170">
        <v>176</v>
      </c>
      <c r="K1170">
        <v>100.64700000000001</v>
      </c>
      <c r="L1170">
        <v>1.5003000000000001E-2</v>
      </c>
      <c r="M1170">
        <f>(F1170*CalPhotonTurnigy!$AE$30*CalPhotonTurnigy!$AF$36+CalPhotonTurnigy!$AE$36)/CalPhotonTurnigy!$AE$30</f>
        <v>112.80618136210947</v>
      </c>
    </row>
    <row r="1171" spans="1:13" x14ac:dyDescent="0.3">
      <c r="A1171">
        <v>114.976313</v>
      </c>
      <c r="B1171">
        <v>176</v>
      </c>
      <c r="C1171">
        <v>0</v>
      </c>
      <c r="D1171">
        <v>2.6989999999999998</v>
      </c>
      <c r="E1171">
        <v>77.100911999999994</v>
      </c>
      <c r="F1171">
        <v>99.751328999999998</v>
      </c>
      <c r="G1171">
        <v>79.997693999999996</v>
      </c>
      <c r="H1171">
        <v>-22.650417000000001</v>
      </c>
      <c r="I1171">
        <v>-100</v>
      </c>
      <c r="J1171">
        <v>176</v>
      </c>
      <c r="K1171">
        <v>100.64700000000001</v>
      </c>
      <c r="L1171">
        <v>1.5010000000000001E-2</v>
      </c>
      <c r="M1171">
        <f>(F1171*CalPhotonTurnigy!$AE$30*CalPhotonTurnigy!$AF$36+CalPhotonTurnigy!$AE$36)/CalPhotonTurnigy!$AE$30</f>
        <v>112.80618136210947</v>
      </c>
    </row>
    <row r="1172" spans="1:13" x14ac:dyDescent="0.3">
      <c r="A1172">
        <v>114.991321</v>
      </c>
      <c r="B1172">
        <v>176</v>
      </c>
      <c r="C1172">
        <v>0</v>
      </c>
      <c r="D1172">
        <v>2.698</v>
      </c>
      <c r="E1172">
        <v>77.098451999999995</v>
      </c>
      <c r="F1172">
        <v>99.751328999999998</v>
      </c>
      <c r="G1172">
        <v>79.997693999999996</v>
      </c>
      <c r="H1172">
        <v>-22.652877</v>
      </c>
      <c r="I1172">
        <v>-100</v>
      </c>
      <c r="J1172">
        <v>176</v>
      </c>
      <c r="K1172">
        <v>100.64700000000001</v>
      </c>
      <c r="L1172">
        <v>1.5008000000000001E-2</v>
      </c>
      <c r="M1172">
        <f>(F1172*CalPhotonTurnigy!$AE$30*CalPhotonTurnigy!$AF$36+CalPhotonTurnigy!$AE$36)/CalPhotonTurnigy!$AE$30</f>
        <v>112.80618136210947</v>
      </c>
    </row>
    <row r="1173" spans="1:13" x14ac:dyDescent="0.3">
      <c r="A1173">
        <v>115.00632</v>
      </c>
      <c r="B1173">
        <v>176</v>
      </c>
      <c r="C1173">
        <v>0</v>
      </c>
      <c r="D1173">
        <v>2.7010000000000001</v>
      </c>
      <c r="E1173">
        <v>77.101374000000007</v>
      </c>
      <c r="F1173">
        <v>99.751328999999998</v>
      </c>
      <c r="G1173">
        <v>79.997693999999996</v>
      </c>
      <c r="H1173">
        <v>-22.649956</v>
      </c>
      <c r="I1173">
        <v>-100</v>
      </c>
      <c r="J1173">
        <v>176</v>
      </c>
      <c r="K1173">
        <v>100.64700000000001</v>
      </c>
      <c r="L1173">
        <v>1.4999E-2</v>
      </c>
      <c r="M1173">
        <f>(F1173*CalPhotonTurnigy!$AE$30*CalPhotonTurnigy!$AF$36+CalPhotonTurnigy!$AE$36)/CalPhotonTurnigy!$AE$30</f>
        <v>112.80618136210947</v>
      </c>
    </row>
    <row r="1174" spans="1:13" x14ac:dyDescent="0.3">
      <c r="A1174">
        <v>115.02133000000001</v>
      </c>
      <c r="B1174">
        <v>176</v>
      </c>
      <c r="C1174">
        <v>0</v>
      </c>
      <c r="D1174">
        <v>2.698</v>
      </c>
      <c r="E1174">
        <v>77.098849999999999</v>
      </c>
      <c r="F1174">
        <v>99.751328999999998</v>
      </c>
      <c r="G1174">
        <v>79.997693999999996</v>
      </c>
      <c r="H1174">
        <v>-22.652480000000001</v>
      </c>
      <c r="I1174">
        <v>-100</v>
      </c>
      <c r="J1174">
        <v>176</v>
      </c>
      <c r="K1174">
        <v>100.64700000000001</v>
      </c>
      <c r="L1174">
        <v>1.5010000000000001E-2</v>
      </c>
      <c r="M1174">
        <f>(F1174*CalPhotonTurnigy!$AE$30*CalPhotonTurnigy!$AF$36+CalPhotonTurnigy!$AE$36)/CalPhotonTurnigy!$AE$30</f>
        <v>112.80618136210947</v>
      </c>
    </row>
    <row r="1175" spans="1:13" x14ac:dyDescent="0.3">
      <c r="A1175">
        <v>115.036338</v>
      </c>
      <c r="B1175">
        <v>176</v>
      </c>
      <c r="C1175">
        <v>0</v>
      </c>
      <c r="D1175">
        <v>2.7010000000000001</v>
      </c>
      <c r="E1175">
        <v>77.100455999999994</v>
      </c>
      <c r="F1175">
        <v>99.751328999999998</v>
      </c>
      <c r="G1175">
        <v>79.997693999999996</v>
      </c>
      <c r="H1175">
        <v>-22.650873000000001</v>
      </c>
      <c r="I1175">
        <v>-100</v>
      </c>
      <c r="J1175">
        <v>176</v>
      </c>
      <c r="K1175">
        <v>100.64700000000001</v>
      </c>
      <c r="L1175">
        <v>1.5008000000000001E-2</v>
      </c>
      <c r="M1175">
        <f>(F1175*CalPhotonTurnigy!$AE$30*CalPhotonTurnigy!$AF$36+CalPhotonTurnigy!$AE$36)/CalPhotonTurnigy!$AE$30</f>
        <v>112.80618136210947</v>
      </c>
    </row>
    <row r="1176" spans="1:13" x14ac:dyDescent="0.3">
      <c r="A1176">
        <v>115.05133600000001</v>
      </c>
      <c r="B1176">
        <v>176</v>
      </c>
      <c r="C1176">
        <v>0</v>
      </c>
      <c r="D1176">
        <v>2.6970000000000001</v>
      </c>
      <c r="E1176">
        <v>77.096800000000002</v>
      </c>
      <c r="F1176">
        <v>99.751328999999998</v>
      </c>
      <c r="G1176">
        <v>79.997693999999996</v>
      </c>
      <c r="H1176">
        <v>-22.654529</v>
      </c>
      <c r="I1176">
        <v>-100</v>
      </c>
      <c r="J1176">
        <v>176</v>
      </c>
      <c r="K1176">
        <v>100.64700000000001</v>
      </c>
      <c r="L1176">
        <v>1.4997999999999999E-2</v>
      </c>
      <c r="M1176">
        <f>(F1176*CalPhotonTurnigy!$AE$30*CalPhotonTurnigy!$AF$36+CalPhotonTurnigy!$AE$36)/CalPhotonTurnigy!$AE$30</f>
        <v>112.80618136210947</v>
      </c>
    </row>
    <row r="1177" spans="1:13" x14ac:dyDescent="0.3">
      <c r="A1177">
        <v>115.06634699999999</v>
      </c>
      <c r="B1177">
        <v>176</v>
      </c>
      <c r="C1177">
        <v>0</v>
      </c>
      <c r="D1177">
        <v>2.698</v>
      </c>
      <c r="E1177">
        <v>77.094914000000003</v>
      </c>
      <c r="F1177">
        <v>99.751328999999998</v>
      </c>
      <c r="G1177">
        <v>79.997693999999996</v>
      </c>
      <c r="H1177">
        <v>-22.656416</v>
      </c>
      <c r="I1177">
        <v>-100</v>
      </c>
      <c r="J1177">
        <v>176</v>
      </c>
      <c r="K1177">
        <v>100.64700000000001</v>
      </c>
      <c r="L1177">
        <v>1.5011E-2</v>
      </c>
      <c r="M1177">
        <f>(F1177*CalPhotonTurnigy!$AE$30*CalPhotonTurnigy!$AF$36+CalPhotonTurnigy!$AE$36)/CalPhotonTurnigy!$AE$30</f>
        <v>112.80618136210947</v>
      </c>
    </row>
    <row r="1178" spans="1:13" x14ac:dyDescent="0.3">
      <c r="A1178">
        <v>115.081356</v>
      </c>
      <c r="B1178">
        <v>176</v>
      </c>
      <c r="C1178">
        <v>0</v>
      </c>
      <c r="D1178">
        <v>2.7010000000000001</v>
      </c>
      <c r="E1178">
        <v>77.097070000000002</v>
      </c>
      <c r="F1178">
        <v>99.751328999999998</v>
      </c>
      <c r="G1178">
        <v>79.997693999999996</v>
      </c>
      <c r="H1178">
        <v>-22.654260000000001</v>
      </c>
      <c r="I1178">
        <v>-100</v>
      </c>
      <c r="J1178">
        <v>176</v>
      </c>
      <c r="K1178">
        <v>100.64700000000001</v>
      </c>
      <c r="L1178">
        <v>1.5009E-2</v>
      </c>
      <c r="M1178">
        <f>(F1178*CalPhotonTurnigy!$AE$30*CalPhotonTurnigy!$AF$36+CalPhotonTurnigy!$AE$36)/CalPhotonTurnigy!$AE$30</f>
        <v>112.80618136210947</v>
      </c>
    </row>
    <row r="1179" spans="1:13" x14ac:dyDescent="0.3">
      <c r="A1179">
        <v>115.096355</v>
      </c>
      <c r="B1179">
        <v>176</v>
      </c>
      <c r="C1179">
        <v>0</v>
      </c>
      <c r="D1179">
        <v>2.7010000000000001</v>
      </c>
      <c r="E1179">
        <v>77.098923999999997</v>
      </c>
      <c r="F1179">
        <v>99.751328999999998</v>
      </c>
      <c r="G1179">
        <v>79.997693999999996</v>
      </c>
      <c r="H1179">
        <v>-22.652405000000002</v>
      </c>
      <c r="I1179">
        <v>-100</v>
      </c>
      <c r="J1179">
        <v>176</v>
      </c>
      <c r="K1179">
        <v>100.64700000000001</v>
      </c>
      <c r="L1179">
        <v>1.4999E-2</v>
      </c>
      <c r="M1179">
        <f>(F1179*CalPhotonTurnigy!$AE$30*CalPhotonTurnigy!$AF$36+CalPhotonTurnigy!$AE$36)/CalPhotonTurnigy!$AE$30</f>
        <v>112.80618136210947</v>
      </c>
    </row>
    <row r="1180" spans="1:13" x14ac:dyDescent="0.3">
      <c r="A1180">
        <v>115.111366</v>
      </c>
      <c r="B1180">
        <v>176</v>
      </c>
      <c r="C1180">
        <v>0</v>
      </c>
      <c r="D1180">
        <v>2.6989999999999998</v>
      </c>
      <c r="E1180">
        <v>77.098000999999996</v>
      </c>
      <c r="F1180">
        <v>99.751328999999998</v>
      </c>
      <c r="G1180">
        <v>79.997693999999996</v>
      </c>
      <c r="H1180">
        <v>-22.653327999999998</v>
      </c>
      <c r="I1180">
        <v>-100</v>
      </c>
      <c r="J1180">
        <v>176</v>
      </c>
      <c r="K1180">
        <v>100.64700000000001</v>
      </c>
      <c r="L1180">
        <v>1.5011E-2</v>
      </c>
      <c r="M1180">
        <f>(F1180*CalPhotonTurnigy!$AE$30*CalPhotonTurnigy!$AF$36+CalPhotonTurnigy!$AE$36)/CalPhotonTurnigy!$AE$30</f>
        <v>112.80618136210947</v>
      </c>
    </row>
    <row r="1181" spans="1:13" x14ac:dyDescent="0.3">
      <c r="A1181">
        <v>115.126369</v>
      </c>
      <c r="B1181">
        <v>176</v>
      </c>
      <c r="C1181">
        <v>0</v>
      </c>
      <c r="D1181">
        <v>2.7010000000000001</v>
      </c>
      <c r="E1181">
        <v>77.099726000000004</v>
      </c>
      <c r="F1181">
        <v>99.751328999999998</v>
      </c>
      <c r="G1181">
        <v>79.997693999999996</v>
      </c>
      <c r="H1181">
        <v>-22.651603000000001</v>
      </c>
      <c r="I1181">
        <v>-100</v>
      </c>
      <c r="J1181">
        <v>176</v>
      </c>
      <c r="K1181">
        <v>100.64700000000001</v>
      </c>
      <c r="L1181">
        <v>1.5003000000000001E-2</v>
      </c>
      <c r="M1181">
        <f>(F1181*CalPhotonTurnigy!$AE$30*CalPhotonTurnigy!$AF$36+CalPhotonTurnigy!$AE$36)/CalPhotonTurnigy!$AE$30</f>
        <v>112.80618136210947</v>
      </c>
    </row>
    <row r="1182" spans="1:13" x14ac:dyDescent="0.3">
      <c r="A1182">
        <v>115.14137700000001</v>
      </c>
      <c r="B1182">
        <v>176</v>
      </c>
      <c r="C1182">
        <v>0</v>
      </c>
      <c r="D1182">
        <v>2.7</v>
      </c>
      <c r="E1182">
        <v>77.099951000000004</v>
      </c>
      <c r="F1182">
        <v>99.751328999999998</v>
      </c>
      <c r="G1182">
        <v>79.997693999999996</v>
      </c>
      <c r="H1182">
        <v>-22.651378999999999</v>
      </c>
      <c r="I1182">
        <v>-100</v>
      </c>
      <c r="J1182">
        <v>176</v>
      </c>
      <c r="K1182">
        <v>100.64700000000001</v>
      </c>
      <c r="L1182">
        <v>1.5008000000000001E-2</v>
      </c>
      <c r="M1182">
        <f>(F1182*CalPhotonTurnigy!$AE$30*CalPhotonTurnigy!$AF$36+CalPhotonTurnigy!$AE$36)/CalPhotonTurnigy!$AE$30</f>
        <v>112.80618136210947</v>
      </c>
    </row>
    <row r="1183" spans="1:13" x14ac:dyDescent="0.3">
      <c r="A1183">
        <v>115.156385</v>
      </c>
      <c r="B1183">
        <v>176</v>
      </c>
      <c r="C1183">
        <v>0</v>
      </c>
      <c r="D1183">
        <v>2.7010000000000001</v>
      </c>
      <c r="E1183">
        <v>77.102663000000007</v>
      </c>
      <c r="F1183">
        <v>99.751328999999998</v>
      </c>
      <c r="G1183">
        <v>79.997693999999996</v>
      </c>
      <c r="H1183">
        <v>-22.648665999999999</v>
      </c>
      <c r="I1183">
        <v>-100</v>
      </c>
      <c r="J1183">
        <v>176</v>
      </c>
      <c r="K1183">
        <v>100.64700000000001</v>
      </c>
      <c r="L1183">
        <v>1.5008000000000001E-2</v>
      </c>
      <c r="M1183">
        <f>(F1183*CalPhotonTurnigy!$AE$30*CalPhotonTurnigy!$AF$36+CalPhotonTurnigy!$AE$36)/CalPhotonTurnigy!$AE$30</f>
        <v>112.80618136210947</v>
      </c>
    </row>
    <row r="1184" spans="1:13" x14ac:dyDescent="0.3">
      <c r="A1184">
        <v>115.17139</v>
      </c>
      <c r="B1184">
        <v>176</v>
      </c>
      <c r="C1184">
        <v>0</v>
      </c>
      <c r="D1184">
        <v>2.698</v>
      </c>
      <c r="E1184">
        <v>77.099958999999998</v>
      </c>
      <c r="F1184">
        <v>99.751328999999998</v>
      </c>
      <c r="G1184">
        <v>79.997693999999996</v>
      </c>
      <c r="H1184">
        <v>-22.65137</v>
      </c>
      <c r="I1184">
        <v>-100</v>
      </c>
      <c r="J1184">
        <v>176</v>
      </c>
      <c r="K1184">
        <v>100.64700000000001</v>
      </c>
      <c r="L1184">
        <v>1.5004999999999999E-2</v>
      </c>
      <c r="M1184">
        <f>(F1184*CalPhotonTurnigy!$AE$30*CalPhotonTurnigy!$AF$36+CalPhotonTurnigy!$AE$36)/CalPhotonTurnigy!$AE$30</f>
        <v>112.80618136210947</v>
      </c>
    </row>
    <row r="1185" spans="1:13" x14ac:dyDescent="0.3">
      <c r="A1185">
        <v>115.186386</v>
      </c>
      <c r="B1185">
        <v>176</v>
      </c>
      <c r="C1185">
        <v>0</v>
      </c>
      <c r="D1185">
        <v>2.7</v>
      </c>
      <c r="E1185">
        <v>77.100150999999997</v>
      </c>
      <c r="F1185">
        <v>99.751328999999998</v>
      </c>
      <c r="G1185">
        <v>79.997693999999996</v>
      </c>
      <c r="H1185">
        <v>-22.651178000000002</v>
      </c>
      <c r="I1185">
        <v>-100</v>
      </c>
      <c r="J1185">
        <v>176</v>
      </c>
      <c r="K1185">
        <v>100.64700000000001</v>
      </c>
      <c r="L1185">
        <v>1.4996000000000001E-2</v>
      </c>
      <c r="M1185">
        <f>(F1185*CalPhotonTurnigy!$AE$30*CalPhotonTurnigy!$AF$36+CalPhotonTurnigy!$AE$36)/CalPhotonTurnigy!$AE$30</f>
        <v>112.80618136210947</v>
      </c>
    </row>
    <row r="1186" spans="1:13" x14ac:dyDescent="0.3">
      <c r="A1186">
        <v>115.20139500000001</v>
      </c>
      <c r="B1186">
        <v>176</v>
      </c>
      <c r="C1186">
        <v>0</v>
      </c>
      <c r="D1186">
        <v>2.6970000000000001</v>
      </c>
      <c r="E1186">
        <v>77.096537999999995</v>
      </c>
      <c r="F1186">
        <v>99.751328999999998</v>
      </c>
      <c r="G1186">
        <v>79.997693999999996</v>
      </c>
      <c r="H1186">
        <v>-22.654792</v>
      </c>
      <c r="I1186">
        <v>-100</v>
      </c>
      <c r="J1186">
        <v>176</v>
      </c>
      <c r="K1186">
        <v>100.64700000000001</v>
      </c>
      <c r="L1186">
        <v>1.5009E-2</v>
      </c>
      <c r="M1186">
        <f>(F1186*CalPhotonTurnigy!$AE$30*CalPhotonTurnigy!$AF$36+CalPhotonTurnigy!$AE$36)/CalPhotonTurnigy!$AE$30</f>
        <v>112.80618136210947</v>
      </c>
    </row>
    <row r="1187" spans="1:13" x14ac:dyDescent="0.3">
      <c r="A1187">
        <v>115.21639399999999</v>
      </c>
      <c r="B1187">
        <v>176</v>
      </c>
      <c r="C1187">
        <v>0</v>
      </c>
      <c r="D1187">
        <v>2.7010000000000001</v>
      </c>
      <c r="E1187">
        <v>77.098466999999999</v>
      </c>
      <c r="F1187">
        <v>99.751328999999998</v>
      </c>
      <c r="G1187">
        <v>79.997693999999996</v>
      </c>
      <c r="H1187">
        <v>-22.652861999999999</v>
      </c>
      <c r="I1187">
        <v>-100</v>
      </c>
      <c r="J1187">
        <v>176</v>
      </c>
      <c r="K1187">
        <v>100.64700000000001</v>
      </c>
      <c r="L1187">
        <v>1.4999E-2</v>
      </c>
      <c r="M1187">
        <f>(F1187*CalPhotonTurnigy!$AE$30*CalPhotonTurnigy!$AF$36+CalPhotonTurnigy!$AE$36)/CalPhotonTurnigy!$AE$30</f>
        <v>112.80618136210947</v>
      </c>
    </row>
    <row r="1188" spans="1:13" x14ac:dyDescent="0.3">
      <c r="A1188">
        <v>115.231391</v>
      </c>
      <c r="B1188">
        <v>176</v>
      </c>
      <c r="C1188">
        <v>0</v>
      </c>
      <c r="D1188">
        <v>2.7010000000000001</v>
      </c>
      <c r="E1188">
        <v>77.100127000000001</v>
      </c>
      <c r="F1188">
        <v>99.751328999999998</v>
      </c>
      <c r="G1188">
        <v>79.997693999999996</v>
      </c>
      <c r="H1188">
        <v>-22.651202999999999</v>
      </c>
      <c r="I1188">
        <v>-100</v>
      </c>
      <c r="J1188">
        <v>176</v>
      </c>
      <c r="K1188">
        <v>100.64700000000001</v>
      </c>
      <c r="L1188">
        <v>1.4997E-2</v>
      </c>
      <c r="M1188">
        <f>(F1188*CalPhotonTurnigy!$AE$30*CalPhotonTurnigy!$AF$36+CalPhotonTurnigy!$AE$36)/CalPhotonTurnigy!$AE$30</f>
        <v>112.80618136210947</v>
      </c>
    </row>
    <row r="1189" spans="1:13" x14ac:dyDescent="0.3">
      <c r="A1189">
        <v>115.246388</v>
      </c>
      <c r="B1189">
        <v>176</v>
      </c>
      <c r="C1189">
        <v>0</v>
      </c>
      <c r="D1189">
        <v>2.69</v>
      </c>
      <c r="E1189">
        <v>77.085177999999999</v>
      </c>
      <c r="F1189">
        <v>99.751328999999998</v>
      </c>
      <c r="G1189">
        <v>79.997693999999996</v>
      </c>
      <c r="H1189">
        <v>-22.666150999999999</v>
      </c>
      <c r="I1189">
        <v>-100</v>
      </c>
      <c r="J1189">
        <v>176</v>
      </c>
      <c r="K1189">
        <v>100.64700000000001</v>
      </c>
      <c r="L1189">
        <v>1.4997E-2</v>
      </c>
      <c r="M1189">
        <f>(F1189*CalPhotonTurnigy!$AE$30*CalPhotonTurnigy!$AF$36+CalPhotonTurnigy!$AE$36)/CalPhotonTurnigy!$AE$30</f>
        <v>112.80618136210947</v>
      </c>
    </row>
    <row r="1190" spans="1:13" x14ac:dyDescent="0.3">
      <c r="A1190">
        <v>115.261394</v>
      </c>
      <c r="B1190">
        <v>176</v>
      </c>
      <c r="C1190">
        <v>0</v>
      </c>
      <c r="D1190">
        <v>2.698</v>
      </c>
      <c r="E1190">
        <v>77.084913</v>
      </c>
      <c r="F1190">
        <v>99.751328999999998</v>
      </c>
      <c r="G1190">
        <v>79.997693999999996</v>
      </c>
      <c r="H1190">
        <v>-22.666416000000002</v>
      </c>
      <c r="I1190">
        <v>-100</v>
      </c>
      <c r="J1190">
        <v>176</v>
      </c>
      <c r="K1190">
        <v>100.64700000000001</v>
      </c>
      <c r="L1190">
        <v>1.5006E-2</v>
      </c>
      <c r="M1190">
        <f>(F1190*CalPhotonTurnigy!$AE$30*CalPhotonTurnigy!$AF$36+CalPhotonTurnigy!$AE$36)/CalPhotonTurnigy!$AE$30</f>
        <v>112.80618136210947</v>
      </c>
    </row>
    <row r="1191" spans="1:13" x14ac:dyDescent="0.3">
      <c r="A1191">
        <v>115.276405</v>
      </c>
      <c r="B1191">
        <v>176</v>
      </c>
      <c r="C1191">
        <v>0</v>
      </c>
      <c r="D1191">
        <v>2.7</v>
      </c>
      <c r="E1191">
        <v>77.087204999999997</v>
      </c>
      <c r="F1191">
        <v>99.751328999999998</v>
      </c>
      <c r="G1191">
        <v>79.997693999999996</v>
      </c>
      <c r="H1191">
        <v>-22.664124000000001</v>
      </c>
      <c r="I1191">
        <v>-100</v>
      </c>
      <c r="J1191">
        <v>176</v>
      </c>
      <c r="K1191">
        <v>100.64700000000001</v>
      </c>
      <c r="L1191">
        <v>1.5011E-2</v>
      </c>
      <c r="M1191">
        <f>(F1191*CalPhotonTurnigy!$AE$30*CalPhotonTurnigy!$AF$36+CalPhotonTurnigy!$AE$36)/CalPhotonTurnigy!$AE$30</f>
        <v>112.80618136210947</v>
      </c>
    </row>
    <row r="1192" spans="1:13" x14ac:dyDescent="0.3">
      <c r="A1192">
        <v>115.291414</v>
      </c>
      <c r="B1192">
        <v>176</v>
      </c>
      <c r="C1192">
        <v>0</v>
      </c>
      <c r="D1192">
        <v>2.7</v>
      </c>
      <c r="E1192">
        <v>77.089177000000007</v>
      </c>
      <c r="F1192">
        <v>99.751328999999998</v>
      </c>
      <c r="G1192">
        <v>79.997693999999996</v>
      </c>
      <c r="H1192">
        <v>-22.662151999999999</v>
      </c>
      <c r="I1192">
        <v>-100</v>
      </c>
      <c r="J1192">
        <v>176</v>
      </c>
      <c r="K1192">
        <v>100.64700000000001</v>
      </c>
      <c r="L1192">
        <v>1.5009E-2</v>
      </c>
      <c r="M1192">
        <f>(F1192*CalPhotonTurnigy!$AE$30*CalPhotonTurnigy!$AF$36+CalPhotonTurnigy!$AE$36)/CalPhotonTurnigy!$AE$30</f>
        <v>112.80618136210947</v>
      </c>
    </row>
    <row r="1193" spans="1:13" x14ac:dyDescent="0.3">
      <c r="A1193">
        <v>115.306421</v>
      </c>
      <c r="B1193">
        <v>176</v>
      </c>
      <c r="C1193">
        <v>0</v>
      </c>
      <c r="D1193">
        <v>2.698</v>
      </c>
      <c r="E1193">
        <v>77.088353999999995</v>
      </c>
      <c r="F1193">
        <v>99.751328999999998</v>
      </c>
      <c r="G1193">
        <v>79.997693999999996</v>
      </c>
      <c r="H1193">
        <v>-22.662974999999999</v>
      </c>
      <c r="I1193">
        <v>-100</v>
      </c>
      <c r="J1193">
        <v>176</v>
      </c>
      <c r="K1193">
        <v>100.64700000000001</v>
      </c>
      <c r="L1193">
        <v>1.5007E-2</v>
      </c>
      <c r="M1193">
        <f>(F1193*CalPhotonTurnigy!$AE$30*CalPhotonTurnigy!$AF$36+CalPhotonTurnigy!$AE$36)/CalPhotonTurnigy!$AE$30</f>
        <v>112.80618136210947</v>
      </c>
    </row>
    <row r="1194" spans="1:13" x14ac:dyDescent="0.3">
      <c r="A1194">
        <v>115.321421</v>
      </c>
      <c r="B1194">
        <v>176</v>
      </c>
      <c r="C1194">
        <v>0</v>
      </c>
      <c r="D1194">
        <v>2.6970000000000001</v>
      </c>
      <c r="E1194">
        <v>77.086386000000005</v>
      </c>
      <c r="F1194">
        <v>99.751328999999998</v>
      </c>
      <c r="G1194">
        <v>79.997693999999996</v>
      </c>
      <c r="H1194">
        <v>-22.664943000000001</v>
      </c>
      <c r="I1194">
        <v>-100</v>
      </c>
      <c r="J1194">
        <v>176</v>
      </c>
      <c r="K1194">
        <v>100.64700000000001</v>
      </c>
      <c r="L1194">
        <v>1.4999999999999999E-2</v>
      </c>
      <c r="M1194">
        <f>(F1194*CalPhotonTurnigy!$AE$30*CalPhotonTurnigy!$AF$36+CalPhotonTurnigy!$AE$36)/CalPhotonTurnigy!$AE$30</f>
        <v>112.80618136210947</v>
      </c>
    </row>
    <row r="1195" spans="1:13" x14ac:dyDescent="0.3">
      <c r="A1195">
        <v>115.336431</v>
      </c>
      <c r="B1195">
        <v>176</v>
      </c>
      <c r="C1195">
        <v>0</v>
      </c>
      <c r="D1195">
        <v>2.7</v>
      </c>
      <c r="E1195">
        <v>77.088472999999993</v>
      </c>
      <c r="F1195">
        <v>99.751328999999998</v>
      </c>
      <c r="G1195">
        <v>79.997693999999996</v>
      </c>
      <c r="H1195">
        <v>-22.662856999999999</v>
      </c>
      <c r="I1195">
        <v>-100</v>
      </c>
      <c r="J1195">
        <v>176</v>
      </c>
      <c r="K1195">
        <v>100.64700000000001</v>
      </c>
      <c r="L1195">
        <v>1.5010000000000001E-2</v>
      </c>
      <c r="M1195">
        <f>(F1195*CalPhotonTurnigy!$AE$30*CalPhotonTurnigy!$AF$36+CalPhotonTurnigy!$AE$36)/CalPhotonTurnigy!$AE$30</f>
        <v>112.80618136210947</v>
      </c>
    </row>
    <row r="1196" spans="1:13" x14ac:dyDescent="0.3">
      <c r="A1196">
        <v>115.35144200000001</v>
      </c>
      <c r="B1196">
        <v>176</v>
      </c>
      <c r="C1196">
        <v>0</v>
      </c>
      <c r="D1196">
        <v>2.698</v>
      </c>
      <c r="E1196">
        <v>77.087748000000005</v>
      </c>
      <c r="F1196">
        <v>99.751328999999998</v>
      </c>
      <c r="G1196">
        <v>79.997693999999996</v>
      </c>
      <c r="H1196">
        <v>-22.663581000000001</v>
      </c>
      <c r="I1196">
        <v>-100</v>
      </c>
      <c r="J1196">
        <v>176</v>
      </c>
      <c r="K1196">
        <v>100.64700000000001</v>
      </c>
      <c r="L1196">
        <v>1.5011E-2</v>
      </c>
      <c r="M1196">
        <f>(F1196*CalPhotonTurnigy!$AE$30*CalPhotonTurnigy!$AF$36+CalPhotonTurnigy!$AE$36)/CalPhotonTurnigy!$AE$30</f>
        <v>112.80618136210947</v>
      </c>
    </row>
    <row r="1197" spans="1:13" x14ac:dyDescent="0.3">
      <c r="A1197">
        <v>115.366443</v>
      </c>
      <c r="B1197">
        <v>176</v>
      </c>
      <c r="C1197">
        <v>0</v>
      </c>
      <c r="D1197">
        <v>2.6989999999999998</v>
      </c>
      <c r="E1197">
        <v>77.088384000000005</v>
      </c>
      <c r="F1197">
        <v>99.751328999999998</v>
      </c>
      <c r="G1197">
        <v>79.997693999999996</v>
      </c>
      <c r="H1197">
        <v>-22.662945000000001</v>
      </c>
      <c r="I1197">
        <v>-100</v>
      </c>
      <c r="J1197">
        <v>176</v>
      </c>
      <c r="K1197">
        <v>100.64700000000001</v>
      </c>
      <c r="L1197">
        <v>1.5001E-2</v>
      </c>
      <c r="M1197">
        <f>(F1197*CalPhotonTurnigy!$AE$30*CalPhotonTurnigy!$AF$36+CalPhotonTurnigy!$AE$36)/CalPhotonTurnigy!$AE$30</f>
        <v>112.80618136210947</v>
      </c>
    </row>
    <row r="1198" spans="1:13" x14ac:dyDescent="0.3">
      <c r="A1198">
        <v>115.381441</v>
      </c>
      <c r="B1198">
        <v>176</v>
      </c>
      <c r="C1198">
        <v>0</v>
      </c>
      <c r="D1198">
        <v>2.6970000000000001</v>
      </c>
      <c r="E1198">
        <v>77.085151999999994</v>
      </c>
      <c r="F1198">
        <v>99.751328999999998</v>
      </c>
      <c r="G1198">
        <v>79.997693999999996</v>
      </c>
      <c r="H1198">
        <v>-22.666177000000001</v>
      </c>
      <c r="I1198">
        <v>-100</v>
      </c>
      <c r="J1198">
        <v>176</v>
      </c>
      <c r="K1198">
        <v>100.64700000000001</v>
      </c>
      <c r="L1198">
        <v>1.4997999999999999E-2</v>
      </c>
      <c r="M1198">
        <f>(F1198*CalPhotonTurnigy!$AE$30*CalPhotonTurnigy!$AF$36+CalPhotonTurnigy!$AE$36)/CalPhotonTurnigy!$AE$30</f>
        <v>112.80618136210947</v>
      </c>
    </row>
    <row r="1199" spans="1:13" x14ac:dyDescent="0.3">
      <c r="A1199">
        <v>115.396449</v>
      </c>
      <c r="B1199">
        <v>176</v>
      </c>
      <c r="C1199">
        <v>0</v>
      </c>
      <c r="D1199">
        <v>2.698</v>
      </c>
      <c r="E1199">
        <v>77.084890999999999</v>
      </c>
      <c r="F1199">
        <v>99.751328999999998</v>
      </c>
      <c r="G1199">
        <v>79.997693999999996</v>
      </c>
      <c r="H1199">
        <v>-22.666439</v>
      </c>
      <c r="I1199">
        <v>-100</v>
      </c>
      <c r="J1199">
        <v>176</v>
      </c>
      <c r="K1199">
        <v>100.64700000000001</v>
      </c>
      <c r="L1199">
        <v>1.5008000000000001E-2</v>
      </c>
      <c r="M1199">
        <f>(F1199*CalPhotonTurnigy!$AE$30*CalPhotonTurnigy!$AF$36+CalPhotonTurnigy!$AE$36)/CalPhotonTurnigy!$AE$30</f>
        <v>112.80618136210947</v>
      </c>
    </row>
    <row r="1200" spans="1:13" x14ac:dyDescent="0.3">
      <c r="A1200">
        <v>115.411445</v>
      </c>
      <c r="B1200">
        <v>176</v>
      </c>
      <c r="C1200">
        <v>0</v>
      </c>
      <c r="D1200">
        <v>2.6930000000000001</v>
      </c>
      <c r="E1200">
        <v>77.075844000000004</v>
      </c>
      <c r="F1200">
        <v>99.751328999999998</v>
      </c>
      <c r="G1200">
        <v>79.997693999999996</v>
      </c>
      <c r="H1200">
        <v>-22.675485999999999</v>
      </c>
      <c r="I1200">
        <v>-100</v>
      </c>
      <c r="J1200">
        <v>176</v>
      </c>
      <c r="K1200">
        <v>100.64700000000001</v>
      </c>
      <c r="L1200">
        <v>1.4996000000000001E-2</v>
      </c>
      <c r="M1200">
        <f>(F1200*CalPhotonTurnigy!$AE$30*CalPhotonTurnigy!$AF$36+CalPhotonTurnigy!$AE$36)/CalPhotonTurnigy!$AE$30</f>
        <v>112.80618136210947</v>
      </c>
    </row>
    <row r="1201" spans="1:13" x14ac:dyDescent="0.3">
      <c r="A1201">
        <v>115.426451</v>
      </c>
      <c r="B1201">
        <v>176</v>
      </c>
      <c r="C1201">
        <v>0</v>
      </c>
      <c r="D1201">
        <v>2.6920000000000002</v>
      </c>
      <c r="E1201">
        <v>77.066795999999997</v>
      </c>
      <c r="F1201">
        <v>99.751328999999998</v>
      </c>
      <c r="G1201">
        <v>79.997693999999996</v>
      </c>
      <c r="H1201">
        <v>-22.684532999999998</v>
      </c>
      <c r="I1201">
        <v>-100</v>
      </c>
      <c r="J1201">
        <v>176</v>
      </c>
      <c r="K1201">
        <v>100.64700000000001</v>
      </c>
      <c r="L1201">
        <v>1.5006E-2</v>
      </c>
      <c r="M1201">
        <f>(F1201*CalPhotonTurnigy!$AE$30*CalPhotonTurnigy!$AF$36+CalPhotonTurnigy!$AE$36)/CalPhotonTurnigy!$AE$30</f>
        <v>112.80618136210947</v>
      </c>
    </row>
    <row r="1202" spans="1:13" x14ac:dyDescent="0.3">
      <c r="A1202">
        <v>115.441447</v>
      </c>
      <c r="B1202">
        <v>176</v>
      </c>
      <c r="C1202">
        <v>0</v>
      </c>
      <c r="D1202">
        <v>2.6920000000000002</v>
      </c>
      <c r="E1202">
        <v>77.059009000000003</v>
      </c>
      <c r="F1202">
        <v>99.751328999999998</v>
      </c>
      <c r="G1202">
        <v>79.997693999999996</v>
      </c>
      <c r="H1202">
        <v>-22.692319999999999</v>
      </c>
      <c r="I1202">
        <v>-100</v>
      </c>
      <c r="J1202">
        <v>176</v>
      </c>
      <c r="K1202">
        <v>100.64700000000001</v>
      </c>
      <c r="L1202">
        <v>1.4996000000000001E-2</v>
      </c>
      <c r="M1202">
        <f>(F1202*CalPhotonTurnigy!$AE$30*CalPhotonTurnigy!$AF$36+CalPhotonTurnigy!$AE$36)/CalPhotonTurnigy!$AE$30</f>
        <v>112.80618136210947</v>
      </c>
    </row>
    <row r="1203" spans="1:13" x14ac:dyDescent="0.3">
      <c r="A1203">
        <v>115.456453</v>
      </c>
      <c r="B1203">
        <v>176</v>
      </c>
      <c r="C1203">
        <v>0</v>
      </c>
      <c r="D1203">
        <v>2.68</v>
      </c>
      <c r="E1203">
        <v>77.033378999999996</v>
      </c>
      <c r="F1203">
        <v>99.751328999999998</v>
      </c>
      <c r="G1203">
        <v>79.997693999999996</v>
      </c>
      <c r="H1203">
        <v>-22.717949999999998</v>
      </c>
      <c r="I1203">
        <v>-100</v>
      </c>
      <c r="J1203">
        <v>176</v>
      </c>
      <c r="K1203">
        <v>100.64700000000001</v>
      </c>
      <c r="L1203">
        <v>1.5006E-2</v>
      </c>
      <c r="M1203">
        <f>(F1203*CalPhotonTurnigy!$AE$30*CalPhotonTurnigy!$AF$36+CalPhotonTurnigy!$AE$36)/CalPhotonTurnigy!$AE$30</f>
        <v>112.80618136210947</v>
      </c>
    </row>
    <row r="1204" spans="1:13" x14ac:dyDescent="0.3">
      <c r="A1204">
        <v>115.471451</v>
      </c>
      <c r="B1204">
        <v>175</v>
      </c>
      <c r="C1204">
        <v>0</v>
      </c>
      <c r="D1204">
        <v>2.6760000000000002</v>
      </c>
      <c r="E1204">
        <v>77.004991000000004</v>
      </c>
      <c r="F1204">
        <v>99.751328999999998</v>
      </c>
      <c r="G1204">
        <v>79.997693999999996</v>
      </c>
      <c r="H1204">
        <v>-22.746338000000002</v>
      </c>
      <c r="I1204">
        <v>-100</v>
      </c>
      <c r="J1204">
        <v>175</v>
      </c>
      <c r="K1204">
        <v>100.64700000000001</v>
      </c>
      <c r="L1204">
        <v>1.4997999999999999E-2</v>
      </c>
      <c r="M1204">
        <f>(F1204*CalPhotonTurnigy!$AE$30*CalPhotonTurnigy!$AF$36+CalPhotonTurnigy!$AE$36)/CalPhotonTurnigy!$AE$30</f>
        <v>112.80618136210947</v>
      </c>
    </row>
    <row r="1205" spans="1:13" x14ac:dyDescent="0.3">
      <c r="A1205">
        <v>115.486447</v>
      </c>
      <c r="B1205">
        <v>175</v>
      </c>
      <c r="C1205">
        <v>0</v>
      </c>
      <c r="D1205">
        <v>2.6749999999999998</v>
      </c>
      <c r="E1205">
        <v>76.979279000000005</v>
      </c>
      <c r="F1205">
        <v>99.751328999999998</v>
      </c>
      <c r="G1205">
        <v>79.997693999999996</v>
      </c>
      <c r="H1205">
        <v>-22.77205</v>
      </c>
      <c r="I1205">
        <v>-100</v>
      </c>
      <c r="J1205">
        <v>175</v>
      </c>
      <c r="K1205">
        <v>100.64700000000001</v>
      </c>
      <c r="L1205">
        <v>1.4996000000000001E-2</v>
      </c>
      <c r="M1205">
        <f>(F1205*CalPhotonTurnigy!$AE$30*CalPhotonTurnigy!$AF$36+CalPhotonTurnigy!$AE$36)/CalPhotonTurnigy!$AE$30</f>
        <v>112.80618136210947</v>
      </c>
    </row>
    <row r="1206" spans="1:13" x14ac:dyDescent="0.3">
      <c r="A1206">
        <v>115.50145000000001</v>
      </c>
      <c r="B1206">
        <v>175</v>
      </c>
      <c r="C1206">
        <v>0</v>
      </c>
      <c r="D1206">
        <v>2.669</v>
      </c>
      <c r="E1206">
        <v>76.948278000000002</v>
      </c>
      <c r="F1206">
        <v>99.751328999999998</v>
      </c>
      <c r="G1206">
        <v>79.997693999999996</v>
      </c>
      <c r="H1206">
        <v>-22.803052000000001</v>
      </c>
      <c r="I1206">
        <v>-100</v>
      </c>
      <c r="J1206">
        <v>175</v>
      </c>
      <c r="K1206">
        <v>100.64700000000001</v>
      </c>
      <c r="L1206">
        <v>1.5003000000000001E-2</v>
      </c>
      <c r="M1206">
        <f>(F1206*CalPhotonTurnigy!$AE$30*CalPhotonTurnigy!$AF$36+CalPhotonTurnigy!$AE$36)/CalPhotonTurnigy!$AE$30</f>
        <v>112.80618136210947</v>
      </c>
    </row>
    <row r="1207" spans="1:13" x14ac:dyDescent="0.3">
      <c r="A1207">
        <v>115.51646</v>
      </c>
      <c r="B1207">
        <v>175</v>
      </c>
      <c r="C1207">
        <v>0</v>
      </c>
      <c r="D1207">
        <v>2.6629999999999998</v>
      </c>
      <c r="E1207">
        <v>76.911439999999999</v>
      </c>
      <c r="F1207">
        <v>99.751328999999998</v>
      </c>
      <c r="G1207">
        <v>79.997693999999996</v>
      </c>
      <c r="H1207">
        <v>-22.83989</v>
      </c>
      <c r="I1207">
        <v>-100</v>
      </c>
      <c r="J1207">
        <v>175</v>
      </c>
      <c r="K1207">
        <v>100.64700000000001</v>
      </c>
      <c r="L1207">
        <v>1.5010000000000001E-2</v>
      </c>
      <c r="M1207">
        <f>(F1207*CalPhotonTurnigy!$AE$30*CalPhotonTurnigy!$AF$36+CalPhotonTurnigy!$AE$36)/CalPhotonTurnigy!$AE$30</f>
        <v>112.80618136210947</v>
      </c>
    </row>
    <row r="1208" spans="1:13" x14ac:dyDescent="0.3">
      <c r="A1208">
        <v>115.531463</v>
      </c>
      <c r="B1208">
        <v>175</v>
      </c>
      <c r="C1208">
        <v>0</v>
      </c>
      <c r="D1208">
        <v>2.6619999999999999</v>
      </c>
      <c r="E1208">
        <v>76.878437000000005</v>
      </c>
      <c r="F1208">
        <v>99.751328999999998</v>
      </c>
      <c r="G1208">
        <v>79.997693999999996</v>
      </c>
      <c r="H1208">
        <v>-22.872892</v>
      </c>
      <c r="I1208">
        <v>-100</v>
      </c>
      <c r="J1208">
        <v>175</v>
      </c>
      <c r="K1208">
        <v>100.64700000000001</v>
      </c>
      <c r="L1208">
        <v>1.5003000000000001E-2</v>
      </c>
      <c r="M1208">
        <f>(F1208*CalPhotonTurnigy!$AE$30*CalPhotonTurnigy!$AF$36+CalPhotonTurnigy!$AE$36)/CalPhotonTurnigy!$AE$30</f>
        <v>112.80618136210947</v>
      </c>
    </row>
    <row r="1209" spans="1:13" x14ac:dyDescent="0.3">
      <c r="A1209">
        <v>115.54647199999999</v>
      </c>
      <c r="B1209">
        <v>174</v>
      </c>
      <c r="C1209">
        <v>0</v>
      </c>
      <c r="D1209">
        <v>2.657</v>
      </c>
      <c r="E1209">
        <v>76.842389999999995</v>
      </c>
      <c r="F1209">
        <v>99.751328999999998</v>
      </c>
      <c r="G1209">
        <v>79.997693999999996</v>
      </c>
      <c r="H1209">
        <v>-22.908939</v>
      </c>
      <c r="I1209">
        <v>-100</v>
      </c>
      <c r="J1209">
        <v>174</v>
      </c>
      <c r="K1209">
        <v>100.64700000000001</v>
      </c>
      <c r="L1209">
        <v>1.5009E-2</v>
      </c>
      <c r="M1209">
        <f>(F1209*CalPhotonTurnigy!$AE$30*CalPhotonTurnigy!$AF$36+CalPhotonTurnigy!$AE$36)/CalPhotonTurnigy!$AE$30</f>
        <v>112.80618136210947</v>
      </c>
    </row>
    <row r="1210" spans="1:13" x14ac:dyDescent="0.3">
      <c r="A1210">
        <v>115.56147900000001</v>
      </c>
      <c r="B1210">
        <v>174</v>
      </c>
      <c r="C1210">
        <v>0</v>
      </c>
      <c r="D1210">
        <v>2.6509999999999998</v>
      </c>
      <c r="E1210">
        <v>76.801164999999997</v>
      </c>
      <c r="F1210">
        <v>99.751328999999998</v>
      </c>
      <c r="G1210">
        <v>79.997693999999996</v>
      </c>
      <c r="H1210">
        <v>-22.950164000000001</v>
      </c>
      <c r="I1210">
        <v>-100</v>
      </c>
      <c r="J1210">
        <v>174</v>
      </c>
      <c r="K1210">
        <v>100.64700000000001</v>
      </c>
      <c r="L1210">
        <v>1.5007E-2</v>
      </c>
      <c r="M1210">
        <f>(F1210*CalPhotonTurnigy!$AE$30*CalPhotonTurnigy!$AF$36+CalPhotonTurnigy!$AE$36)/CalPhotonTurnigy!$AE$30</f>
        <v>112.80618136210947</v>
      </c>
    </row>
    <row r="1211" spans="1:13" x14ac:dyDescent="0.3">
      <c r="A1211">
        <v>115.576481</v>
      </c>
      <c r="B1211">
        <v>174</v>
      </c>
      <c r="C1211">
        <v>0</v>
      </c>
      <c r="D1211">
        <v>2.6469999999999998</v>
      </c>
      <c r="E1211">
        <v>76.760552000000004</v>
      </c>
      <c r="F1211">
        <v>99.751328999999998</v>
      </c>
      <c r="G1211">
        <v>79.997693999999996</v>
      </c>
      <c r="H1211">
        <v>-22.990777000000001</v>
      </c>
      <c r="I1211">
        <v>-100</v>
      </c>
      <c r="J1211">
        <v>174</v>
      </c>
      <c r="K1211">
        <v>100.64700000000001</v>
      </c>
      <c r="L1211">
        <v>1.5002E-2</v>
      </c>
      <c r="M1211">
        <f>(F1211*CalPhotonTurnigy!$AE$30*CalPhotonTurnigy!$AF$36+CalPhotonTurnigy!$AE$36)/CalPhotonTurnigy!$AE$30</f>
        <v>112.80618136210947</v>
      </c>
    </row>
    <row r="1212" spans="1:13" x14ac:dyDescent="0.3">
      <c r="A1212">
        <v>115.591493</v>
      </c>
      <c r="B1212">
        <v>174</v>
      </c>
      <c r="C1212">
        <v>0</v>
      </c>
      <c r="D1212">
        <v>2.6429999999999998</v>
      </c>
      <c r="E1212">
        <v>76.719187000000005</v>
      </c>
      <c r="F1212">
        <v>99.751328999999998</v>
      </c>
      <c r="G1212">
        <v>79.997693999999996</v>
      </c>
      <c r="H1212">
        <v>-23.032143000000001</v>
      </c>
      <c r="I1212">
        <v>-100</v>
      </c>
      <c r="J1212">
        <v>174</v>
      </c>
      <c r="K1212">
        <v>100.64700000000001</v>
      </c>
      <c r="L1212">
        <v>1.5011999999999999E-2</v>
      </c>
      <c r="M1212">
        <f>(F1212*CalPhotonTurnigy!$AE$30*CalPhotonTurnigy!$AF$36+CalPhotonTurnigy!$AE$36)/CalPhotonTurnigy!$AE$30</f>
        <v>112.80618136210947</v>
      </c>
    </row>
    <row r="1213" spans="1:13" x14ac:dyDescent="0.3">
      <c r="A1213">
        <v>115.606489</v>
      </c>
      <c r="B1213">
        <v>173</v>
      </c>
      <c r="C1213">
        <v>0</v>
      </c>
      <c r="D1213">
        <v>2.6349999999999998</v>
      </c>
      <c r="E1213">
        <v>76.670776000000004</v>
      </c>
      <c r="F1213">
        <v>99.751328999999998</v>
      </c>
      <c r="G1213">
        <v>79.997693999999996</v>
      </c>
      <c r="H1213">
        <v>-23.080553999999999</v>
      </c>
      <c r="I1213">
        <v>-100</v>
      </c>
      <c r="J1213">
        <v>173</v>
      </c>
      <c r="K1213">
        <v>100.64700000000001</v>
      </c>
      <c r="L1213">
        <v>1.4996000000000001E-2</v>
      </c>
      <c r="M1213">
        <f>(F1213*CalPhotonTurnigy!$AE$30*CalPhotonTurnigy!$AF$36+CalPhotonTurnigy!$AE$36)/CalPhotonTurnigy!$AE$30</f>
        <v>112.80618136210947</v>
      </c>
    </row>
    <row r="1214" spans="1:13" x14ac:dyDescent="0.3">
      <c r="A1214">
        <v>115.621498</v>
      </c>
      <c r="B1214">
        <v>173</v>
      </c>
      <c r="C1214">
        <v>0</v>
      </c>
      <c r="D1214">
        <v>2.6349999999999998</v>
      </c>
      <c r="E1214">
        <v>76.629058000000001</v>
      </c>
      <c r="F1214">
        <v>99.751328999999998</v>
      </c>
      <c r="G1214">
        <v>79.997693999999996</v>
      </c>
      <c r="H1214">
        <v>-23.122271999999999</v>
      </c>
      <c r="I1214">
        <v>-100</v>
      </c>
      <c r="J1214">
        <v>173</v>
      </c>
      <c r="K1214">
        <v>100.64700000000001</v>
      </c>
      <c r="L1214">
        <v>1.5009E-2</v>
      </c>
      <c r="M1214">
        <f>(F1214*CalPhotonTurnigy!$AE$30*CalPhotonTurnigy!$AF$36+CalPhotonTurnigy!$AE$36)/CalPhotonTurnigy!$AE$30</f>
        <v>112.80618136210947</v>
      </c>
    </row>
    <row r="1215" spans="1:13" x14ac:dyDescent="0.3">
      <c r="A1215">
        <v>115.636503</v>
      </c>
      <c r="B1215">
        <v>173</v>
      </c>
      <c r="C1215">
        <v>0</v>
      </c>
      <c r="D1215">
        <v>2.63</v>
      </c>
      <c r="E1215">
        <v>76.585429000000005</v>
      </c>
      <c r="F1215">
        <v>99.751328999999998</v>
      </c>
      <c r="G1215">
        <v>79.997693999999996</v>
      </c>
      <c r="H1215">
        <v>-23.165900000000001</v>
      </c>
      <c r="I1215">
        <v>-100</v>
      </c>
      <c r="J1215">
        <v>173</v>
      </c>
      <c r="K1215">
        <v>100.64700000000001</v>
      </c>
      <c r="L1215">
        <v>1.5004999999999999E-2</v>
      </c>
      <c r="M1215">
        <f>(F1215*CalPhotonTurnigy!$AE$30*CalPhotonTurnigy!$AF$36+CalPhotonTurnigy!$AE$36)/CalPhotonTurnigy!$AE$30</f>
        <v>112.80618136210947</v>
      </c>
    </row>
    <row r="1216" spans="1:13" x14ac:dyDescent="0.3">
      <c r="A1216">
        <v>115.651506</v>
      </c>
      <c r="B1216">
        <v>173</v>
      </c>
      <c r="C1216">
        <v>0</v>
      </c>
      <c r="D1216">
        <v>2.629</v>
      </c>
      <c r="E1216">
        <v>76.545271999999997</v>
      </c>
      <c r="F1216">
        <v>99.751328999999998</v>
      </c>
      <c r="G1216">
        <v>79.997693999999996</v>
      </c>
      <c r="H1216">
        <v>-23.206057000000001</v>
      </c>
      <c r="I1216">
        <v>-100</v>
      </c>
      <c r="J1216">
        <v>173</v>
      </c>
      <c r="K1216">
        <v>100.64700000000001</v>
      </c>
      <c r="L1216">
        <v>1.5003000000000001E-2</v>
      </c>
      <c r="M1216">
        <f>(F1216*CalPhotonTurnigy!$AE$30*CalPhotonTurnigy!$AF$36+CalPhotonTurnigy!$AE$36)/CalPhotonTurnigy!$AE$30</f>
        <v>112.80618136210947</v>
      </c>
    </row>
    <row r="1217" spans="1:13" x14ac:dyDescent="0.3">
      <c r="A1217">
        <v>115.666515</v>
      </c>
      <c r="B1217">
        <v>173</v>
      </c>
      <c r="C1217">
        <v>0</v>
      </c>
      <c r="D1217">
        <v>2.6240000000000001</v>
      </c>
      <c r="E1217">
        <v>76.502968999999993</v>
      </c>
      <c r="F1217">
        <v>99.751328999999998</v>
      </c>
      <c r="G1217">
        <v>79.997693999999996</v>
      </c>
      <c r="H1217">
        <v>-23.248360000000002</v>
      </c>
      <c r="I1217">
        <v>-100</v>
      </c>
      <c r="J1217">
        <v>173</v>
      </c>
      <c r="K1217">
        <v>100.64700000000001</v>
      </c>
      <c r="L1217">
        <v>1.5009E-2</v>
      </c>
      <c r="M1217">
        <f>(F1217*CalPhotonTurnigy!$AE$30*CalPhotonTurnigy!$AF$36+CalPhotonTurnigy!$AE$36)/CalPhotonTurnigy!$AE$30</f>
        <v>112.80618136210947</v>
      </c>
    </row>
    <row r="1218" spans="1:13" x14ac:dyDescent="0.3">
      <c r="A1218">
        <v>115.681523</v>
      </c>
      <c r="B1218">
        <v>172</v>
      </c>
      <c r="C1218">
        <v>0</v>
      </c>
      <c r="D1218">
        <v>2.62</v>
      </c>
      <c r="E1218">
        <v>76.460091000000006</v>
      </c>
      <c r="F1218">
        <v>99.751328999999998</v>
      </c>
      <c r="G1218">
        <v>79.997693999999996</v>
      </c>
      <c r="H1218">
        <v>-23.291239000000001</v>
      </c>
      <c r="I1218">
        <v>-100</v>
      </c>
      <c r="J1218">
        <v>172</v>
      </c>
      <c r="K1218">
        <v>100.64700000000001</v>
      </c>
      <c r="L1218">
        <v>1.5008000000000001E-2</v>
      </c>
      <c r="M1218">
        <f>(F1218*CalPhotonTurnigy!$AE$30*CalPhotonTurnigy!$AF$36+CalPhotonTurnigy!$AE$36)/CalPhotonTurnigy!$AE$30</f>
        <v>112.80618136210947</v>
      </c>
    </row>
    <row r="1219" spans="1:13" x14ac:dyDescent="0.3">
      <c r="A1219">
        <v>115.696528</v>
      </c>
      <c r="B1219">
        <v>172</v>
      </c>
      <c r="C1219">
        <v>0</v>
      </c>
      <c r="D1219">
        <v>2.6240000000000001</v>
      </c>
      <c r="E1219">
        <v>76.429586</v>
      </c>
      <c r="F1219">
        <v>99.751328999999998</v>
      </c>
      <c r="G1219">
        <v>79.997693999999996</v>
      </c>
      <c r="H1219">
        <v>-23.321743999999999</v>
      </c>
      <c r="I1219">
        <v>-100</v>
      </c>
      <c r="J1219">
        <v>172</v>
      </c>
      <c r="K1219">
        <v>100.64700000000001</v>
      </c>
      <c r="L1219">
        <v>1.5004999999999999E-2</v>
      </c>
      <c r="M1219">
        <f>(F1219*CalPhotonTurnigy!$AE$30*CalPhotonTurnigy!$AF$36+CalPhotonTurnigy!$AE$36)/CalPhotonTurnigy!$AE$30</f>
        <v>112.80618136210947</v>
      </c>
    </row>
    <row r="1220" spans="1:13" x14ac:dyDescent="0.3">
      <c r="A1220">
        <v>115.711524</v>
      </c>
      <c r="B1220">
        <v>172</v>
      </c>
      <c r="C1220">
        <v>0</v>
      </c>
      <c r="D1220">
        <v>2.621</v>
      </c>
      <c r="E1220">
        <v>76.398156999999998</v>
      </c>
      <c r="F1220">
        <v>99.751328999999998</v>
      </c>
      <c r="G1220">
        <v>79.997693999999996</v>
      </c>
      <c r="H1220">
        <v>-23.353173000000002</v>
      </c>
      <c r="I1220">
        <v>-100</v>
      </c>
      <c r="J1220">
        <v>172</v>
      </c>
      <c r="K1220">
        <v>100.64700000000001</v>
      </c>
      <c r="L1220">
        <v>1.4996000000000001E-2</v>
      </c>
      <c r="M1220">
        <f>(F1220*CalPhotonTurnigy!$AE$30*CalPhotonTurnigy!$AF$36+CalPhotonTurnigy!$AE$36)/CalPhotonTurnigy!$AE$30</f>
        <v>112.80618136210947</v>
      </c>
    </row>
    <row r="1221" spans="1:13" x14ac:dyDescent="0.3">
      <c r="A1221">
        <v>115.726524</v>
      </c>
      <c r="B1221">
        <v>172</v>
      </c>
      <c r="C1221">
        <v>0</v>
      </c>
      <c r="D1221">
        <v>2.6219999999999999</v>
      </c>
      <c r="E1221">
        <v>76.372377</v>
      </c>
      <c r="F1221">
        <v>99.751328999999998</v>
      </c>
      <c r="G1221">
        <v>79.997693999999996</v>
      </c>
      <c r="H1221">
        <v>-23.378952000000002</v>
      </c>
      <c r="I1221">
        <v>-100</v>
      </c>
      <c r="J1221">
        <v>172</v>
      </c>
      <c r="K1221">
        <v>100.64700000000001</v>
      </c>
      <c r="L1221">
        <v>1.4999999999999999E-2</v>
      </c>
      <c r="M1221">
        <f>(F1221*CalPhotonTurnigy!$AE$30*CalPhotonTurnigy!$AF$36+CalPhotonTurnigy!$AE$36)/CalPhotonTurnigy!$AE$30</f>
        <v>112.80618136210947</v>
      </c>
    </row>
    <row r="1222" spans="1:13" x14ac:dyDescent="0.3">
      <c r="A1222">
        <v>115.74153099999999</v>
      </c>
      <c r="B1222">
        <v>172</v>
      </c>
      <c r="C1222">
        <v>0</v>
      </c>
      <c r="D1222">
        <v>2.6179999999999999</v>
      </c>
      <c r="E1222">
        <v>76.345011999999997</v>
      </c>
      <c r="F1222">
        <v>99.751328999999998</v>
      </c>
      <c r="G1222">
        <v>79.997693999999996</v>
      </c>
      <c r="H1222">
        <v>-23.406317000000001</v>
      </c>
      <c r="I1222">
        <v>-100</v>
      </c>
      <c r="J1222">
        <v>172</v>
      </c>
      <c r="K1222">
        <v>100.64700000000001</v>
      </c>
      <c r="L1222">
        <v>1.5007E-2</v>
      </c>
      <c r="M1222">
        <f>(F1222*CalPhotonTurnigy!$AE$30*CalPhotonTurnigy!$AF$36+CalPhotonTurnigy!$AE$36)/CalPhotonTurnigy!$AE$30</f>
        <v>112.80618136210947</v>
      </c>
    </row>
    <row r="1223" spans="1:13" x14ac:dyDescent="0.3">
      <c r="A1223">
        <v>115.756533</v>
      </c>
      <c r="B1223">
        <v>171</v>
      </c>
      <c r="C1223">
        <v>0</v>
      </c>
      <c r="D1223">
        <v>2.617</v>
      </c>
      <c r="E1223">
        <v>76.318860999999998</v>
      </c>
      <c r="F1223">
        <v>99.751328999999998</v>
      </c>
      <c r="G1223">
        <v>79.997693999999996</v>
      </c>
      <c r="H1223">
        <v>-23.432468</v>
      </c>
      <c r="I1223">
        <v>-100</v>
      </c>
      <c r="J1223">
        <v>171</v>
      </c>
      <c r="K1223">
        <v>100.64700000000001</v>
      </c>
      <c r="L1223">
        <v>1.5002E-2</v>
      </c>
      <c r="M1223">
        <f>(F1223*CalPhotonTurnigy!$AE$30*CalPhotonTurnigy!$AF$36+CalPhotonTurnigy!$AE$36)/CalPhotonTurnigy!$AE$30</f>
        <v>112.80618136210947</v>
      </c>
    </row>
    <row r="1224" spans="1:13" x14ac:dyDescent="0.3">
      <c r="A1224">
        <v>115.77153300000001</v>
      </c>
      <c r="B1224">
        <v>171</v>
      </c>
      <c r="C1224">
        <v>0</v>
      </c>
      <c r="D1224">
        <v>2.6139999999999999</v>
      </c>
      <c r="E1224">
        <v>76.291167000000002</v>
      </c>
      <c r="F1224">
        <v>99.751328999999998</v>
      </c>
      <c r="G1224">
        <v>79.997693999999996</v>
      </c>
      <c r="H1224">
        <v>-23.460162</v>
      </c>
      <c r="I1224">
        <v>-100</v>
      </c>
      <c r="J1224">
        <v>171</v>
      </c>
      <c r="K1224">
        <v>100.64700000000001</v>
      </c>
      <c r="L1224">
        <v>1.4999999999999999E-2</v>
      </c>
      <c r="M1224">
        <f>(F1224*CalPhotonTurnigy!$AE$30*CalPhotonTurnigy!$AF$36+CalPhotonTurnigy!$AE$36)/CalPhotonTurnigy!$AE$30</f>
        <v>112.80618136210947</v>
      </c>
    </row>
    <row r="1225" spans="1:13" x14ac:dyDescent="0.3">
      <c r="A1225">
        <v>115.78653199999999</v>
      </c>
      <c r="B1225">
        <v>171</v>
      </c>
      <c r="C1225">
        <v>0</v>
      </c>
      <c r="D1225">
        <v>2.613</v>
      </c>
      <c r="E1225">
        <v>76.266022000000007</v>
      </c>
      <c r="F1225">
        <v>99.751328999999998</v>
      </c>
      <c r="G1225">
        <v>79.997693999999996</v>
      </c>
      <c r="H1225">
        <v>-23.485306999999999</v>
      </c>
      <c r="I1225">
        <v>-100</v>
      </c>
      <c r="J1225">
        <v>171</v>
      </c>
      <c r="K1225">
        <v>100.64700000000001</v>
      </c>
      <c r="L1225">
        <v>1.4999E-2</v>
      </c>
      <c r="M1225">
        <f>(F1225*CalPhotonTurnigy!$AE$30*CalPhotonTurnigy!$AF$36+CalPhotonTurnigy!$AE$36)/CalPhotonTurnigy!$AE$30</f>
        <v>112.80618136210947</v>
      </c>
    </row>
    <row r="1226" spans="1:13" x14ac:dyDescent="0.3">
      <c r="A1226">
        <v>115.801531</v>
      </c>
      <c r="B1226">
        <v>171</v>
      </c>
      <c r="C1226">
        <v>0</v>
      </c>
      <c r="D1226">
        <v>2.613</v>
      </c>
      <c r="E1226">
        <v>76.244370000000004</v>
      </c>
      <c r="F1226">
        <v>99.751328999999998</v>
      </c>
      <c r="G1226">
        <v>79.997693999999996</v>
      </c>
      <c r="H1226">
        <v>-23.506959999999999</v>
      </c>
      <c r="I1226">
        <v>-100</v>
      </c>
      <c r="J1226">
        <v>171</v>
      </c>
      <c r="K1226">
        <v>100.64700000000001</v>
      </c>
      <c r="L1226">
        <v>1.4999E-2</v>
      </c>
      <c r="M1226">
        <f>(F1226*CalPhotonTurnigy!$AE$30*CalPhotonTurnigy!$AF$36+CalPhotonTurnigy!$AE$36)/CalPhotonTurnigy!$AE$30</f>
        <v>112.80618136210947</v>
      </c>
    </row>
    <row r="1227" spans="1:13" x14ac:dyDescent="0.3">
      <c r="A1227">
        <v>115.816543</v>
      </c>
      <c r="B1227">
        <v>171</v>
      </c>
      <c r="C1227">
        <v>0</v>
      </c>
      <c r="D1227">
        <v>2.6030000000000002</v>
      </c>
      <c r="E1227">
        <v>76.210165000000003</v>
      </c>
      <c r="F1227">
        <v>99.751328999999998</v>
      </c>
      <c r="G1227">
        <v>79.997693999999996</v>
      </c>
      <c r="H1227">
        <v>-23.541164999999999</v>
      </c>
      <c r="I1227">
        <v>-100</v>
      </c>
      <c r="J1227">
        <v>171</v>
      </c>
      <c r="K1227">
        <v>100.64700000000001</v>
      </c>
      <c r="L1227">
        <v>1.5011999999999999E-2</v>
      </c>
      <c r="M1227">
        <f>(F1227*CalPhotonTurnigy!$AE$30*CalPhotonTurnigy!$AF$36+CalPhotonTurnigy!$AE$36)/CalPhotonTurnigy!$AE$30</f>
        <v>112.80618136210947</v>
      </c>
    </row>
    <row r="1228" spans="1:13" x14ac:dyDescent="0.3">
      <c r="A1228">
        <v>115.83154999999999</v>
      </c>
      <c r="B1228">
        <v>171</v>
      </c>
      <c r="C1228">
        <v>0</v>
      </c>
      <c r="D1228">
        <v>2.6120000000000001</v>
      </c>
      <c r="E1228">
        <v>76.194980000000001</v>
      </c>
      <c r="F1228">
        <v>99.751328999999998</v>
      </c>
      <c r="G1228">
        <v>79.997693999999996</v>
      </c>
      <c r="H1228">
        <v>-23.556349000000001</v>
      </c>
      <c r="I1228">
        <v>-100</v>
      </c>
      <c r="J1228">
        <v>171</v>
      </c>
      <c r="K1228">
        <v>100.64700000000001</v>
      </c>
      <c r="L1228">
        <v>1.5007E-2</v>
      </c>
      <c r="M1228">
        <f>(F1228*CalPhotonTurnigy!$AE$30*CalPhotonTurnigy!$AF$36+CalPhotonTurnigy!$AE$36)/CalPhotonTurnigy!$AE$30</f>
        <v>112.80618136210947</v>
      </c>
    </row>
    <row r="1229" spans="1:13" x14ac:dyDescent="0.3">
      <c r="A1229">
        <v>115.84654999999999</v>
      </c>
      <c r="B1229">
        <v>171</v>
      </c>
      <c r="C1229">
        <v>0</v>
      </c>
      <c r="D1229">
        <v>2.6110000000000002</v>
      </c>
      <c r="E1229">
        <v>76.180610000000001</v>
      </c>
      <c r="F1229">
        <v>99.751328999999998</v>
      </c>
      <c r="G1229">
        <v>79.997693999999996</v>
      </c>
      <c r="H1229">
        <v>-23.570720000000001</v>
      </c>
      <c r="I1229">
        <v>-100</v>
      </c>
      <c r="J1229">
        <v>171</v>
      </c>
      <c r="K1229">
        <v>100.64700000000001</v>
      </c>
      <c r="L1229">
        <v>1.4999999999999999E-2</v>
      </c>
      <c r="M1229">
        <f>(F1229*CalPhotonTurnigy!$AE$30*CalPhotonTurnigy!$AF$36+CalPhotonTurnigy!$AE$36)/CalPhotonTurnigy!$AE$30</f>
        <v>112.80618136210947</v>
      </c>
    </row>
    <row r="1230" spans="1:13" x14ac:dyDescent="0.3">
      <c r="A1230">
        <v>115.861553</v>
      </c>
      <c r="B1230">
        <v>171</v>
      </c>
      <c r="C1230">
        <v>0</v>
      </c>
      <c r="D1230">
        <v>2.6120000000000001</v>
      </c>
      <c r="E1230">
        <v>76.169538000000003</v>
      </c>
      <c r="F1230">
        <v>99.751328999999998</v>
      </c>
      <c r="G1230">
        <v>79.997693999999996</v>
      </c>
      <c r="H1230">
        <v>-23.581792</v>
      </c>
      <c r="I1230">
        <v>-100</v>
      </c>
      <c r="J1230">
        <v>171</v>
      </c>
      <c r="K1230">
        <v>100.64700000000001</v>
      </c>
      <c r="L1230">
        <v>1.5003000000000001E-2</v>
      </c>
      <c r="M1230">
        <f>(F1230*CalPhotonTurnigy!$AE$30*CalPhotonTurnigy!$AF$36+CalPhotonTurnigy!$AE$36)/CalPhotonTurnigy!$AE$30</f>
        <v>112.80618136210947</v>
      </c>
    </row>
    <row r="1231" spans="1:13" x14ac:dyDescent="0.3">
      <c r="A1231">
        <v>115.87656200000001</v>
      </c>
      <c r="B1231">
        <v>171</v>
      </c>
      <c r="C1231">
        <v>0</v>
      </c>
      <c r="D1231">
        <v>2.61</v>
      </c>
      <c r="E1231">
        <v>76.157409000000001</v>
      </c>
      <c r="F1231">
        <v>99.751328999999998</v>
      </c>
      <c r="G1231">
        <v>79.997693999999996</v>
      </c>
      <c r="H1231">
        <v>-23.593920000000001</v>
      </c>
      <c r="I1231">
        <v>-100</v>
      </c>
      <c r="J1231">
        <v>171</v>
      </c>
      <c r="K1231">
        <v>100.64700000000001</v>
      </c>
      <c r="L1231">
        <v>1.5009E-2</v>
      </c>
      <c r="M1231">
        <f>(F1231*CalPhotonTurnigy!$AE$30*CalPhotonTurnigy!$AF$36+CalPhotonTurnigy!$AE$36)/CalPhotonTurnigy!$AE$30</f>
        <v>112.80618136210947</v>
      </c>
    </row>
    <row r="1232" spans="1:13" x14ac:dyDescent="0.3">
      <c r="A1232">
        <v>115.89156199999999</v>
      </c>
      <c r="B1232">
        <v>171</v>
      </c>
      <c r="C1232">
        <v>0</v>
      </c>
      <c r="D1232">
        <v>2.6110000000000002</v>
      </c>
      <c r="E1232">
        <v>76.148268999999999</v>
      </c>
      <c r="F1232">
        <v>99.751328999999998</v>
      </c>
      <c r="G1232">
        <v>79.997693999999996</v>
      </c>
      <c r="H1232">
        <v>-23.603061</v>
      </c>
      <c r="I1232">
        <v>-100</v>
      </c>
      <c r="J1232">
        <v>171</v>
      </c>
      <c r="K1232">
        <v>100.64700000000001</v>
      </c>
      <c r="L1232">
        <v>1.4999999999999999E-2</v>
      </c>
      <c r="M1232">
        <f>(F1232*CalPhotonTurnigy!$AE$30*CalPhotonTurnigy!$AF$36+CalPhotonTurnigy!$AE$36)/CalPhotonTurnigy!$AE$30</f>
        <v>112.80618136210947</v>
      </c>
    </row>
    <row r="1233" spans="1:13" x14ac:dyDescent="0.3">
      <c r="A1233">
        <v>115.906561</v>
      </c>
      <c r="B1233">
        <v>170</v>
      </c>
      <c r="C1233">
        <v>0</v>
      </c>
      <c r="D1233">
        <v>2.61</v>
      </c>
      <c r="E1233">
        <v>76.139100999999997</v>
      </c>
      <c r="F1233">
        <v>99.751328999999998</v>
      </c>
      <c r="G1233">
        <v>79.997693999999996</v>
      </c>
      <c r="H1233">
        <v>-23.612228000000002</v>
      </c>
      <c r="I1233">
        <v>-100</v>
      </c>
      <c r="J1233">
        <v>170</v>
      </c>
      <c r="K1233">
        <v>100.64700000000001</v>
      </c>
      <c r="L1233">
        <v>1.4999E-2</v>
      </c>
      <c r="M1233">
        <f>(F1233*CalPhotonTurnigy!$AE$30*CalPhotonTurnigy!$AF$36+CalPhotonTurnigy!$AE$36)/CalPhotonTurnigy!$AE$30</f>
        <v>112.80618136210947</v>
      </c>
    </row>
    <row r="1234" spans="1:13" x14ac:dyDescent="0.3">
      <c r="A1234">
        <v>115.921558</v>
      </c>
      <c r="B1234">
        <v>170</v>
      </c>
      <c r="C1234">
        <v>0</v>
      </c>
      <c r="D1234">
        <v>2.61</v>
      </c>
      <c r="E1234">
        <v>76.131210999999993</v>
      </c>
      <c r="F1234">
        <v>99.751328999999998</v>
      </c>
      <c r="G1234">
        <v>79.997693999999996</v>
      </c>
      <c r="H1234">
        <v>-23.620118999999999</v>
      </c>
      <c r="I1234">
        <v>-100</v>
      </c>
      <c r="J1234">
        <v>170</v>
      </c>
      <c r="K1234">
        <v>100.64700000000001</v>
      </c>
      <c r="L1234">
        <v>1.4997E-2</v>
      </c>
      <c r="M1234">
        <f>(F1234*CalPhotonTurnigy!$AE$30*CalPhotonTurnigy!$AF$36+CalPhotonTurnigy!$AE$36)/CalPhotonTurnigy!$AE$30</f>
        <v>112.80618136210947</v>
      </c>
    </row>
    <row r="1235" spans="1:13" x14ac:dyDescent="0.3">
      <c r="A1235">
        <v>115.936565</v>
      </c>
      <c r="B1235">
        <v>170</v>
      </c>
      <c r="C1235">
        <v>0</v>
      </c>
      <c r="D1235">
        <v>2.6110000000000002</v>
      </c>
      <c r="E1235">
        <v>76.125720000000001</v>
      </c>
      <c r="F1235">
        <v>99.751328999999998</v>
      </c>
      <c r="G1235">
        <v>79.997693999999996</v>
      </c>
      <c r="H1235">
        <v>-23.625609000000001</v>
      </c>
      <c r="I1235">
        <v>-100</v>
      </c>
      <c r="J1235">
        <v>170</v>
      </c>
      <c r="K1235">
        <v>100.64700000000001</v>
      </c>
      <c r="L1235">
        <v>1.5007E-2</v>
      </c>
      <c r="M1235">
        <f>(F1235*CalPhotonTurnigy!$AE$30*CalPhotonTurnigy!$AF$36+CalPhotonTurnigy!$AE$36)/CalPhotonTurnigy!$AE$30</f>
        <v>112.80618136210947</v>
      </c>
    </row>
    <row r="1236" spans="1:13" x14ac:dyDescent="0.3">
      <c r="A1236">
        <v>115.951573</v>
      </c>
      <c r="B1236">
        <v>170</v>
      </c>
      <c r="C1236">
        <v>0</v>
      </c>
      <c r="D1236">
        <v>2.61</v>
      </c>
      <c r="E1236">
        <v>76.118392999999998</v>
      </c>
      <c r="F1236">
        <v>99.751328999999998</v>
      </c>
      <c r="G1236">
        <v>79.997693999999996</v>
      </c>
      <c r="H1236">
        <v>-23.632936000000001</v>
      </c>
      <c r="I1236">
        <v>-100</v>
      </c>
      <c r="J1236">
        <v>170</v>
      </c>
      <c r="K1236">
        <v>100.64700000000001</v>
      </c>
      <c r="L1236">
        <v>1.5008000000000001E-2</v>
      </c>
      <c r="M1236">
        <f>(F1236*CalPhotonTurnigy!$AE$30*CalPhotonTurnigy!$AF$36+CalPhotonTurnigy!$AE$36)/CalPhotonTurnigy!$AE$30</f>
        <v>112.80618136210947</v>
      </c>
    </row>
    <row r="1237" spans="1:13" x14ac:dyDescent="0.3">
      <c r="A1237">
        <v>115.966572</v>
      </c>
      <c r="B1237">
        <v>170</v>
      </c>
      <c r="C1237">
        <v>0</v>
      </c>
      <c r="D1237">
        <v>2.6059999999999999</v>
      </c>
      <c r="E1237">
        <v>76.106881999999999</v>
      </c>
      <c r="F1237">
        <v>99.751328999999998</v>
      </c>
      <c r="G1237">
        <v>79.997693999999996</v>
      </c>
      <c r="H1237">
        <v>-23.644447</v>
      </c>
      <c r="I1237">
        <v>-100</v>
      </c>
      <c r="J1237">
        <v>170</v>
      </c>
      <c r="K1237">
        <v>100.64700000000001</v>
      </c>
      <c r="L1237">
        <v>1.4999E-2</v>
      </c>
      <c r="M1237">
        <f>(F1237*CalPhotonTurnigy!$AE$30*CalPhotonTurnigy!$AF$36+CalPhotonTurnigy!$AE$36)/CalPhotonTurnigy!$AE$30</f>
        <v>112.80618136210947</v>
      </c>
    </row>
    <row r="1238" spans="1:13" x14ac:dyDescent="0.3">
      <c r="A1238">
        <v>115.981572</v>
      </c>
      <c r="B1238">
        <v>170</v>
      </c>
      <c r="C1238">
        <v>0</v>
      </c>
      <c r="D1238">
        <v>2.609</v>
      </c>
      <c r="E1238">
        <v>76.100879000000006</v>
      </c>
      <c r="F1238">
        <v>99.751328999999998</v>
      </c>
      <c r="G1238">
        <v>79.997693999999996</v>
      </c>
      <c r="H1238">
        <v>-23.650451</v>
      </c>
      <c r="I1238">
        <v>-100</v>
      </c>
      <c r="J1238">
        <v>170</v>
      </c>
      <c r="K1238">
        <v>100.64700000000001</v>
      </c>
      <c r="L1238">
        <v>1.4999999999999999E-2</v>
      </c>
      <c r="M1238">
        <f>(F1238*CalPhotonTurnigy!$AE$30*CalPhotonTurnigy!$AF$36+CalPhotonTurnigy!$AE$36)/CalPhotonTurnigy!$AE$30</f>
        <v>112.80618136210947</v>
      </c>
    </row>
    <row r="1239" spans="1:13" x14ac:dyDescent="0.3">
      <c r="A1239">
        <v>115.996573</v>
      </c>
      <c r="B1239">
        <v>170</v>
      </c>
      <c r="C1239">
        <v>0</v>
      </c>
      <c r="D1239">
        <v>2.61</v>
      </c>
      <c r="E1239">
        <v>76.097014000000001</v>
      </c>
      <c r="F1239">
        <v>99.751328999999998</v>
      </c>
      <c r="G1239">
        <v>79.997693999999996</v>
      </c>
      <c r="H1239">
        <v>-23.654315</v>
      </c>
      <c r="I1239">
        <v>-100</v>
      </c>
      <c r="J1239">
        <v>170</v>
      </c>
      <c r="K1239">
        <v>100.64700000000001</v>
      </c>
      <c r="L1239">
        <v>1.5001E-2</v>
      </c>
      <c r="M1239">
        <f>(F1239*CalPhotonTurnigy!$AE$30*CalPhotonTurnigy!$AF$36+CalPhotonTurnigy!$AE$36)/CalPhotonTurnigy!$AE$30</f>
        <v>112.80618136210947</v>
      </c>
    </row>
    <row r="1240" spans="1:13" x14ac:dyDescent="0.3">
      <c r="A1240">
        <v>116.011571</v>
      </c>
      <c r="B1240">
        <v>170</v>
      </c>
      <c r="C1240">
        <v>0</v>
      </c>
      <c r="D1240">
        <v>2.61</v>
      </c>
      <c r="E1240">
        <v>76.094989999999996</v>
      </c>
      <c r="F1240">
        <v>99.751328999999998</v>
      </c>
      <c r="G1240">
        <v>79.997693999999996</v>
      </c>
      <c r="H1240">
        <v>-23.656338999999999</v>
      </c>
      <c r="I1240">
        <v>-100</v>
      </c>
      <c r="J1240">
        <v>170</v>
      </c>
      <c r="K1240">
        <v>100.64700000000001</v>
      </c>
      <c r="L1240">
        <v>1.4997999999999999E-2</v>
      </c>
      <c r="M1240">
        <f>(F1240*CalPhotonTurnigy!$AE$30*CalPhotonTurnigy!$AF$36+CalPhotonTurnigy!$AE$36)/CalPhotonTurnigy!$AE$30</f>
        <v>112.80618136210947</v>
      </c>
    </row>
    <row r="1241" spans="1:13" x14ac:dyDescent="0.3">
      <c r="A1241">
        <v>116.026574</v>
      </c>
      <c r="B1241">
        <v>170</v>
      </c>
      <c r="C1241">
        <v>0</v>
      </c>
      <c r="D1241">
        <v>2.609</v>
      </c>
      <c r="E1241">
        <v>76.090643999999998</v>
      </c>
      <c r="F1241">
        <v>99.751328999999998</v>
      </c>
      <c r="G1241">
        <v>79.997693999999996</v>
      </c>
      <c r="H1241">
        <v>-23.660685000000001</v>
      </c>
      <c r="I1241">
        <v>-100</v>
      </c>
      <c r="J1241">
        <v>170</v>
      </c>
      <c r="K1241">
        <v>100.64700000000001</v>
      </c>
      <c r="L1241">
        <v>1.5003000000000001E-2</v>
      </c>
      <c r="M1241">
        <f>(F1241*CalPhotonTurnigy!$AE$30*CalPhotonTurnigy!$AF$36+CalPhotonTurnigy!$AE$36)/CalPhotonTurnigy!$AE$30</f>
        <v>112.80618136210947</v>
      </c>
    </row>
    <row r="1242" spans="1:13" x14ac:dyDescent="0.3">
      <c r="A1242">
        <v>116.041574</v>
      </c>
      <c r="B1242">
        <v>170</v>
      </c>
      <c r="C1242">
        <v>0</v>
      </c>
      <c r="D1242">
        <v>2.609</v>
      </c>
      <c r="E1242">
        <v>76.086905000000002</v>
      </c>
      <c r="F1242">
        <v>99.751328999999998</v>
      </c>
      <c r="G1242">
        <v>79.997693999999996</v>
      </c>
      <c r="H1242">
        <v>-23.664425000000001</v>
      </c>
      <c r="I1242">
        <v>-100</v>
      </c>
      <c r="J1242">
        <v>170</v>
      </c>
      <c r="K1242">
        <v>100.64700000000001</v>
      </c>
      <c r="L1242">
        <v>1.4999999999999999E-2</v>
      </c>
      <c r="M1242">
        <f>(F1242*CalPhotonTurnigy!$AE$30*CalPhotonTurnigy!$AF$36+CalPhotonTurnigy!$AE$36)/CalPhotonTurnigy!$AE$30</f>
        <v>112.80618136210947</v>
      </c>
    </row>
    <row r="1243" spans="1:13" x14ac:dyDescent="0.3">
      <c r="A1243">
        <v>116.05658200000001</v>
      </c>
      <c r="B1243">
        <v>170</v>
      </c>
      <c r="C1243">
        <v>0</v>
      </c>
      <c r="D1243">
        <v>2.6070000000000002</v>
      </c>
      <c r="E1243">
        <v>76.081080999999998</v>
      </c>
      <c r="F1243">
        <v>99.751328999999998</v>
      </c>
      <c r="G1243">
        <v>79.997693999999996</v>
      </c>
      <c r="H1243">
        <v>-23.670248000000001</v>
      </c>
      <c r="I1243">
        <v>-100</v>
      </c>
      <c r="J1243">
        <v>170</v>
      </c>
      <c r="K1243">
        <v>100.64700000000001</v>
      </c>
      <c r="L1243">
        <v>1.5008000000000001E-2</v>
      </c>
      <c r="M1243">
        <f>(F1243*CalPhotonTurnigy!$AE$30*CalPhotonTurnigy!$AF$36+CalPhotonTurnigy!$AE$36)/CalPhotonTurnigy!$AE$30</f>
        <v>112.80618136210947</v>
      </c>
    </row>
    <row r="1244" spans="1:13" x14ac:dyDescent="0.3">
      <c r="A1244">
        <v>116.071594</v>
      </c>
      <c r="B1244">
        <v>170</v>
      </c>
      <c r="C1244">
        <v>0</v>
      </c>
      <c r="D1244">
        <v>2.6070000000000002</v>
      </c>
      <c r="E1244">
        <v>76.076069000000004</v>
      </c>
      <c r="F1244">
        <v>99.751328999999998</v>
      </c>
      <c r="G1244">
        <v>79.997693999999996</v>
      </c>
      <c r="H1244">
        <v>-23.675260000000002</v>
      </c>
      <c r="I1244">
        <v>-100</v>
      </c>
      <c r="J1244">
        <v>170</v>
      </c>
      <c r="K1244">
        <v>100.64700000000001</v>
      </c>
      <c r="L1244">
        <v>1.5011999999999999E-2</v>
      </c>
      <c r="M1244">
        <f>(F1244*CalPhotonTurnigy!$AE$30*CalPhotonTurnigy!$AF$36+CalPhotonTurnigy!$AE$36)/CalPhotonTurnigy!$AE$30</f>
        <v>112.80618136210947</v>
      </c>
    </row>
    <row r="1245" spans="1:13" x14ac:dyDescent="0.3">
      <c r="A1245">
        <v>116.086601</v>
      </c>
      <c r="B1245">
        <v>170</v>
      </c>
      <c r="C1245">
        <v>0</v>
      </c>
      <c r="D1245">
        <v>2.6059999999999999</v>
      </c>
      <c r="E1245">
        <v>76.069149999999993</v>
      </c>
      <c r="F1245">
        <v>99.751328999999998</v>
      </c>
      <c r="G1245">
        <v>79.997693999999996</v>
      </c>
      <c r="H1245">
        <v>-23.682179000000001</v>
      </c>
      <c r="I1245">
        <v>-100</v>
      </c>
      <c r="J1245">
        <v>170</v>
      </c>
      <c r="K1245">
        <v>100.64700000000001</v>
      </c>
      <c r="L1245">
        <v>1.5007E-2</v>
      </c>
      <c r="M1245">
        <f>(F1245*CalPhotonTurnigy!$AE$30*CalPhotonTurnigy!$AF$36+CalPhotonTurnigy!$AE$36)/CalPhotonTurnigy!$AE$30</f>
        <v>112.80618136210947</v>
      </c>
    </row>
    <row r="1246" spans="1:13" x14ac:dyDescent="0.3">
      <c r="A1246">
        <v>116.101608</v>
      </c>
      <c r="B1246">
        <v>170</v>
      </c>
      <c r="C1246">
        <v>0</v>
      </c>
      <c r="D1246">
        <v>2.609</v>
      </c>
      <c r="E1246">
        <v>76.068408000000005</v>
      </c>
      <c r="F1246">
        <v>99.751328999999998</v>
      </c>
      <c r="G1246">
        <v>79.997693999999996</v>
      </c>
      <c r="H1246">
        <v>-23.682921</v>
      </c>
      <c r="I1246">
        <v>-100</v>
      </c>
      <c r="J1246">
        <v>170</v>
      </c>
      <c r="K1246">
        <v>100.64700000000001</v>
      </c>
      <c r="L1246">
        <v>1.5007E-2</v>
      </c>
      <c r="M1246">
        <f>(F1246*CalPhotonTurnigy!$AE$30*CalPhotonTurnigy!$AF$36+CalPhotonTurnigy!$AE$36)/CalPhotonTurnigy!$AE$30</f>
        <v>112.80618136210947</v>
      </c>
    </row>
    <row r="1247" spans="1:13" x14ac:dyDescent="0.3">
      <c r="A1247">
        <v>116.116614</v>
      </c>
      <c r="B1247">
        <v>170</v>
      </c>
      <c r="C1247">
        <v>0</v>
      </c>
      <c r="D1247">
        <v>2.6059999999999999</v>
      </c>
      <c r="E1247">
        <v>76.062556000000001</v>
      </c>
      <c r="F1247">
        <v>99.751328999999998</v>
      </c>
      <c r="G1247">
        <v>79.997693999999996</v>
      </c>
      <c r="H1247">
        <v>-23.688773000000001</v>
      </c>
      <c r="I1247">
        <v>-100</v>
      </c>
      <c r="J1247">
        <v>170</v>
      </c>
      <c r="K1247">
        <v>100.64700000000001</v>
      </c>
      <c r="L1247">
        <v>1.5006E-2</v>
      </c>
      <c r="M1247">
        <f>(F1247*CalPhotonTurnigy!$AE$30*CalPhotonTurnigy!$AF$36+CalPhotonTurnigy!$AE$36)/CalPhotonTurnigy!$AE$30</f>
        <v>112.80618136210947</v>
      </c>
    </row>
    <row r="1248" spans="1:13" x14ac:dyDescent="0.3">
      <c r="A1248">
        <v>116.131618</v>
      </c>
      <c r="B1248">
        <v>170</v>
      </c>
      <c r="C1248">
        <v>0</v>
      </c>
      <c r="D1248">
        <v>2.5779999999999998</v>
      </c>
      <c r="E1248">
        <v>76.013164000000003</v>
      </c>
      <c r="F1248">
        <v>99.751328999999998</v>
      </c>
      <c r="G1248">
        <v>79.997693999999996</v>
      </c>
      <c r="H1248">
        <v>-23.738164999999999</v>
      </c>
      <c r="I1248">
        <v>-100</v>
      </c>
      <c r="J1248">
        <v>170</v>
      </c>
      <c r="K1248">
        <v>100.64700000000001</v>
      </c>
      <c r="L1248">
        <v>1.5004E-2</v>
      </c>
      <c r="M1248">
        <f>(F1248*CalPhotonTurnigy!$AE$30*CalPhotonTurnigy!$AF$36+CalPhotonTurnigy!$AE$36)/CalPhotonTurnigy!$AE$30</f>
        <v>112.80618136210947</v>
      </c>
    </row>
    <row r="1249" spans="1:13" x14ac:dyDescent="0.3">
      <c r="A1249">
        <v>116.146626</v>
      </c>
      <c r="B1249">
        <v>170</v>
      </c>
      <c r="C1249">
        <v>0</v>
      </c>
      <c r="D1249">
        <v>2.6059999999999999</v>
      </c>
      <c r="E1249">
        <v>76.015017999999998</v>
      </c>
      <c r="F1249">
        <v>99.751328999999998</v>
      </c>
      <c r="G1249">
        <v>79.997693999999996</v>
      </c>
      <c r="H1249">
        <v>-23.736312000000002</v>
      </c>
      <c r="I1249">
        <v>-100</v>
      </c>
      <c r="J1249">
        <v>170</v>
      </c>
      <c r="K1249">
        <v>100.64700000000001</v>
      </c>
      <c r="L1249">
        <v>1.5008000000000001E-2</v>
      </c>
      <c r="M1249">
        <f>(F1249*CalPhotonTurnigy!$AE$30*CalPhotonTurnigy!$AF$36+CalPhotonTurnigy!$AE$36)/CalPhotonTurnigy!$AE$30</f>
        <v>112.80618136210947</v>
      </c>
    </row>
    <row r="1250" spans="1:13" x14ac:dyDescent="0.3">
      <c r="A1250">
        <v>116.16163400000001</v>
      </c>
      <c r="B1250">
        <v>170</v>
      </c>
      <c r="C1250">
        <v>0</v>
      </c>
      <c r="D1250">
        <v>2.6080000000000001</v>
      </c>
      <c r="E1250">
        <v>76.020528999999996</v>
      </c>
      <c r="F1250">
        <v>99.751328999999998</v>
      </c>
      <c r="G1250">
        <v>79.997693999999996</v>
      </c>
      <c r="H1250">
        <v>-23.730801</v>
      </c>
      <c r="I1250">
        <v>-100</v>
      </c>
      <c r="J1250">
        <v>170</v>
      </c>
      <c r="K1250">
        <v>100.64700000000001</v>
      </c>
      <c r="L1250">
        <v>1.5008000000000001E-2</v>
      </c>
      <c r="M1250">
        <f>(F1250*CalPhotonTurnigy!$AE$30*CalPhotonTurnigy!$AF$36+CalPhotonTurnigy!$AE$36)/CalPhotonTurnigy!$AE$30</f>
        <v>112.80618136210947</v>
      </c>
    </row>
    <row r="1251" spans="1:13" x14ac:dyDescent="0.3">
      <c r="A1251">
        <v>116.176644</v>
      </c>
      <c r="B1251">
        <v>170</v>
      </c>
      <c r="C1251">
        <v>0</v>
      </c>
      <c r="D1251">
        <v>2.6059999999999999</v>
      </c>
      <c r="E1251">
        <v>76.022660000000002</v>
      </c>
      <c r="F1251">
        <v>99.751328999999998</v>
      </c>
      <c r="G1251">
        <v>79.997693999999996</v>
      </c>
      <c r="H1251">
        <v>-23.728670000000001</v>
      </c>
      <c r="I1251">
        <v>-100</v>
      </c>
      <c r="J1251">
        <v>170</v>
      </c>
      <c r="K1251">
        <v>100.64700000000001</v>
      </c>
      <c r="L1251">
        <v>1.5010000000000001E-2</v>
      </c>
      <c r="M1251">
        <f>(F1251*CalPhotonTurnigy!$AE$30*CalPhotonTurnigy!$AF$36+CalPhotonTurnigy!$AE$36)/CalPhotonTurnigy!$AE$30</f>
        <v>112.80618136210947</v>
      </c>
    </row>
    <row r="1252" spans="1:13" x14ac:dyDescent="0.3">
      <c r="A1252">
        <v>116.191644</v>
      </c>
      <c r="B1252">
        <v>170</v>
      </c>
      <c r="C1252">
        <v>0</v>
      </c>
      <c r="D1252">
        <v>2.6059999999999999</v>
      </c>
      <c r="E1252">
        <v>76.023188000000005</v>
      </c>
      <c r="F1252">
        <v>99.751328999999998</v>
      </c>
      <c r="G1252">
        <v>79.997693999999996</v>
      </c>
      <c r="H1252">
        <v>-23.728141000000001</v>
      </c>
      <c r="I1252">
        <v>-100</v>
      </c>
      <c r="J1252">
        <v>170</v>
      </c>
      <c r="K1252">
        <v>100.64700000000001</v>
      </c>
      <c r="L1252">
        <v>1.4999999999999999E-2</v>
      </c>
      <c r="M1252">
        <f>(F1252*CalPhotonTurnigy!$AE$30*CalPhotonTurnigy!$AF$36+CalPhotonTurnigy!$AE$36)/CalPhotonTurnigy!$AE$30</f>
        <v>112.80618136210947</v>
      </c>
    </row>
    <row r="1253" spans="1:13" x14ac:dyDescent="0.3">
      <c r="A1253">
        <v>116.206643</v>
      </c>
      <c r="B1253">
        <v>170</v>
      </c>
      <c r="C1253">
        <v>0</v>
      </c>
      <c r="D1253">
        <v>2.6080000000000001</v>
      </c>
      <c r="E1253">
        <v>76.027557999999999</v>
      </c>
      <c r="F1253">
        <v>99.751328999999998</v>
      </c>
      <c r="G1253">
        <v>79.997693999999996</v>
      </c>
      <c r="H1253">
        <v>-23.723772</v>
      </c>
      <c r="I1253">
        <v>-100</v>
      </c>
      <c r="J1253">
        <v>170</v>
      </c>
      <c r="K1253">
        <v>100.64700000000001</v>
      </c>
      <c r="L1253">
        <v>1.4999E-2</v>
      </c>
      <c r="M1253">
        <f>(F1253*CalPhotonTurnigy!$AE$30*CalPhotonTurnigy!$AF$36+CalPhotonTurnigy!$AE$36)/CalPhotonTurnigy!$AE$30</f>
        <v>112.80618136210947</v>
      </c>
    </row>
    <row r="1254" spans="1:13" x14ac:dyDescent="0.3">
      <c r="A1254">
        <v>116.221649</v>
      </c>
      <c r="B1254">
        <v>170</v>
      </c>
      <c r="C1254">
        <v>0</v>
      </c>
      <c r="D1254">
        <v>2.6070000000000002</v>
      </c>
      <c r="E1254">
        <v>76.030011999999999</v>
      </c>
      <c r="F1254">
        <v>99.751328999999998</v>
      </c>
      <c r="G1254">
        <v>79.997693999999996</v>
      </c>
      <c r="H1254">
        <v>-23.721316999999999</v>
      </c>
      <c r="I1254">
        <v>-100</v>
      </c>
      <c r="J1254">
        <v>170</v>
      </c>
      <c r="K1254">
        <v>100.64700000000001</v>
      </c>
      <c r="L1254">
        <v>1.5006E-2</v>
      </c>
      <c r="M1254">
        <f>(F1254*CalPhotonTurnigy!$AE$30*CalPhotonTurnigy!$AF$36+CalPhotonTurnigy!$AE$36)/CalPhotonTurnigy!$AE$30</f>
        <v>112.80618136210947</v>
      </c>
    </row>
    <row r="1255" spans="1:13" x14ac:dyDescent="0.3">
      <c r="A1255">
        <v>116.236645</v>
      </c>
      <c r="B1255">
        <v>170</v>
      </c>
      <c r="C1255">
        <v>0</v>
      </c>
      <c r="D1255">
        <v>2.609</v>
      </c>
      <c r="E1255">
        <v>76.034733000000003</v>
      </c>
      <c r="F1255">
        <v>99.751328999999998</v>
      </c>
      <c r="G1255">
        <v>79.997693999999996</v>
      </c>
      <c r="H1255">
        <v>-23.716595999999999</v>
      </c>
      <c r="I1255">
        <v>-100</v>
      </c>
      <c r="J1255">
        <v>170</v>
      </c>
      <c r="K1255">
        <v>100.64700000000001</v>
      </c>
      <c r="L1255">
        <v>1.4996000000000001E-2</v>
      </c>
      <c r="M1255">
        <f>(F1255*CalPhotonTurnigy!$AE$30*CalPhotonTurnigy!$AF$36+CalPhotonTurnigy!$AE$36)/CalPhotonTurnigy!$AE$30</f>
        <v>112.80618136210947</v>
      </c>
    </row>
    <row r="1256" spans="1:13" x14ac:dyDescent="0.3">
      <c r="A1256">
        <v>116.251653</v>
      </c>
      <c r="B1256">
        <v>170</v>
      </c>
      <c r="C1256">
        <v>0</v>
      </c>
      <c r="D1256">
        <v>2.609</v>
      </c>
      <c r="E1256">
        <v>76.038794999999993</v>
      </c>
      <c r="F1256">
        <v>99.751328999999998</v>
      </c>
      <c r="G1256">
        <v>79.997693999999996</v>
      </c>
      <c r="H1256">
        <v>-23.712534000000002</v>
      </c>
      <c r="I1256">
        <v>-100</v>
      </c>
      <c r="J1256">
        <v>170</v>
      </c>
      <c r="K1256">
        <v>100.64700000000001</v>
      </c>
      <c r="L1256">
        <v>1.5008000000000001E-2</v>
      </c>
      <c r="M1256">
        <f>(F1256*CalPhotonTurnigy!$AE$30*CalPhotonTurnigy!$AF$36+CalPhotonTurnigy!$AE$36)/CalPhotonTurnigy!$AE$30</f>
        <v>112.80618136210947</v>
      </c>
    </row>
    <row r="1257" spans="1:13" x14ac:dyDescent="0.3">
      <c r="A1257">
        <v>116.26665199999999</v>
      </c>
      <c r="B1257">
        <v>170</v>
      </c>
      <c r="C1257">
        <v>0</v>
      </c>
      <c r="D1257">
        <v>2.6080000000000001</v>
      </c>
      <c r="E1257">
        <v>76.040986000000004</v>
      </c>
      <c r="F1257">
        <v>99.751328999999998</v>
      </c>
      <c r="G1257">
        <v>79.997693999999996</v>
      </c>
      <c r="H1257">
        <v>-23.710343999999999</v>
      </c>
      <c r="I1257">
        <v>-100</v>
      </c>
      <c r="J1257">
        <v>170</v>
      </c>
      <c r="K1257">
        <v>100.64700000000001</v>
      </c>
      <c r="L1257">
        <v>1.4999E-2</v>
      </c>
      <c r="M1257">
        <f>(F1257*CalPhotonTurnigy!$AE$30*CalPhotonTurnigy!$AF$36+CalPhotonTurnigy!$AE$36)/CalPhotonTurnigy!$AE$30</f>
        <v>112.80618136210947</v>
      </c>
    </row>
    <row r="1258" spans="1:13" x14ac:dyDescent="0.3">
      <c r="A1258">
        <v>116.281662</v>
      </c>
      <c r="B1258">
        <v>170</v>
      </c>
      <c r="C1258">
        <v>0</v>
      </c>
      <c r="D1258">
        <v>2.609</v>
      </c>
      <c r="E1258">
        <v>76.044174999999996</v>
      </c>
      <c r="F1258">
        <v>99.751328999999998</v>
      </c>
      <c r="G1258">
        <v>79.997693999999996</v>
      </c>
      <c r="H1258">
        <v>-23.707155</v>
      </c>
      <c r="I1258">
        <v>-100</v>
      </c>
      <c r="J1258">
        <v>170</v>
      </c>
      <c r="K1258">
        <v>100.64700000000001</v>
      </c>
      <c r="L1258">
        <v>1.5010000000000001E-2</v>
      </c>
      <c r="M1258">
        <f>(F1258*CalPhotonTurnigy!$AE$30*CalPhotonTurnigy!$AF$36+CalPhotonTurnigy!$AE$36)/CalPhotonTurnigy!$AE$30</f>
        <v>112.80618136210947</v>
      </c>
    </row>
    <row r="1259" spans="1:13" x14ac:dyDescent="0.3">
      <c r="A1259">
        <v>116.296671</v>
      </c>
      <c r="B1259">
        <v>170</v>
      </c>
      <c r="C1259">
        <v>0</v>
      </c>
      <c r="D1259">
        <v>2.6070000000000002</v>
      </c>
      <c r="E1259">
        <v>76.044309999999996</v>
      </c>
      <c r="F1259">
        <v>99.751328999999998</v>
      </c>
      <c r="G1259">
        <v>79.997693999999996</v>
      </c>
      <c r="H1259">
        <v>-23.707018999999999</v>
      </c>
      <c r="I1259">
        <v>-100</v>
      </c>
      <c r="J1259">
        <v>170</v>
      </c>
      <c r="K1259">
        <v>100.64700000000001</v>
      </c>
      <c r="L1259">
        <v>1.5009E-2</v>
      </c>
      <c r="M1259">
        <f>(F1259*CalPhotonTurnigy!$AE$30*CalPhotonTurnigy!$AF$36+CalPhotonTurnigy!$AE$36)/CalPhotonTurnigy!$AE$30</f>
        <v>112.80618136210947</v>
      </c>
    </row>
    <row r="1260" spans="1:13" x14ac:dyDescent="0.3">
      <c r="A1260">
        <v>116.311679</v>
      </c>
      <c r="B1260">
        <v>170</v>
      </c>
      <c r="C1260">
        <v>0</v>
      </c>
      <c r="D1260">
        <v>2.6059999999999999</v>
      </c>
      <c r="E1260">
        <v>76.043121999999997</v>
      </c>
      <c r="F1260">
        <v>99.751328999999998</v>
      </c>
      <c r="G1260">
        <v>79.997693999999996</v>
      </c>
      <c r="H1260">
        <v>-23.708207000000002</v>
      </c>
      <c r="I1260">
        <v>-100</v>
      </c>
      <c r="J1260">
        <v>170</v>
      </c>
      <c r="K1260">
        <v>100.64700000000001</v>
      </c>
      <c r="L1260">
        <v>1.5008000000000001E-2</v>
      </c>
      <c r="M1260">
        <f>(F1260*CalPhotonTurnigy!$AE$30*CalPhotonTurnigy!$AF$36+CalPhotonTurnigy!$AE$36)/CalPhotonTurnigy!$AE$30</f>
        <v>112.80618136210947</v>
      </c>
    </row>
    <row r="1261" spans="1:13" x14ac:dyDescent="0.3">
      <c r="A1261">
        <v>116.326685</v>
      </c>
      <c r="B1261">
        <v>170</v>
      </c>
      <c r="C1261">
        <v>0</v>
      </c>
      <c r="D1261">
        <v>2.6080000000000001</v>
      </c>
      <c r="E1261">
        <v>76.044708999999997</v>
      </c>
      <c r="F1261">
        <v>99.751328999999998</v>
      </c>
      <c r="G1261">
        <v>79.997693999999996</v>
      </c>
      <c r="H1261">
        <v>-23.706620999999998</v>
      </c>
      <c r="I1261">
        <v>-100</v>
      </c>
      <c r="J1261">
        <v>170</v>
      </c>
      <c r="K1261">
        <v>100.64700000000001</v>
      </c>
      <c r="L1261">
        <v>1.5006E-2</v>
      </c>
      <c r="M1261">
        <f>(F1261*CalPhotonTurnigy!$AE$30*CalPhotonTurnigy!$AF$36+CalPhotonTurnigy!$AE$36)/CalPhotonTurnigy!$AE$30</f>
        <v>112.80618136210947</v>
      </c>
    </row>
    <row r="1262" spans="1:13" x14ac:dyDescent="0.3">
      <c r="A1262">
        <v>116.34168099999999</v>
      </c>
      <c r="B1262">
        <v>170</v>
      </c>
      <c r="C1262">
        <v>0</v>
      </c>
      <c r="D1262">
        <v>2.6059999999999999</v>
      </c>
      <c r="E1262">
        <v>76.043464999999998</v>
      </c>
      <c r="F1262">
        <v>99.751328999999998</v>
      </c>
      <c r="G1262">
        <v>79.997693999999996</v>
      </c>
      <c r="H1262">
        <v>-23.707864000000001</v>
      </c>
      <c r="I1262">
        <v>-100</v>
      </c>
      <c r="J1262">
        <v>170</v>
      </c>
      <c r="K1262">
        <v>100.64700000000001</v>
      </c>
      <c r="L1262">
        <v>1.4996000000000001E-2</v>
      </c>
      <c r="M1262">
        <f>(F1262*CalPhotonTurnigy!$AE$30*CalPhotonTurnigy!$AF$36+CalPhotonTurnigy!$AE$36)/CalPhotonTurnigy!$AE$30</f>
        <v>112.80618136210947</v>
      </c>
    </row>
    <row r="1263" spans="1:13" x14ac:dyDescent="0.3">
      <c r="A1263">
        <v>116.356689</v>
      </c>
      <c r="B1263">
        <v>170</v>
      </c>
      <c r="C1263">
        <v>0</v>
      </c>
      <c r="D1263">
        <v>2.6059999999999999</v>
      </c>
      <c r="E1263">
        <v>76.042394999999999</v>
      </c>
      <c r="F1263">
        <v>99.751328999999998</v>
      </c>
      <c r="G1263">
        <v>79.997693999999996</v>
      </c>
      <c r="H1263">
        <v>-23.708933999999999</v>
      </c>
      <c r="I1263">
        <v>-100</v>
      </c>
      <c r="J1263">
        <v>170</v>
      </c>
      <c r="K1263">
        <v>100.64700000000001</v>
      </c>
      <c r="L1263">
        <v>1.5008000000000001E-2</v>
      </c>
      <c r="M1263">
        <f>(F1263*CalPhotonTurnigy!$AE$30*CalPhotonTurnigy!$AF$36+CalPhotonTurnigy!$AE$36)/CalPhotonTurnigy!$AE$30</f>
        <v>112.80618136210947</v>
      </c>
    </row>
    <row r="1264" spans="1:13" x14ac:dyDescent="0.3">
      <c r="A1264">
        <v>116.371695</v>
      </c>
      <c r="B1264">
        <v>170</v>
      </c>
      <c r="C1264">
        <v>0</v>
      </c>
      <c r="D1264">
        <v>2.6070000000000002</v>
      </c>
      <c r="E1264">
        <v>76.042778999999996</v>
      </c>
      <c r="F1264">
        <v>99.751328999999998</v>
      </c>
      <c r="G1264">
        <v>79.997693999999996</v>
      </c>
      <c r="H1264">
        <v>-23.708549999999999</v>
      </c>
      <c r="I1264">
        <v>-100</v>
      </c>
      <c r="J1264">
        <v>170</v>
      </c>
      <c r="K1264">
        <v>100.64700000000001</v>
      </c>
      <c r="L1264">
        <v>1.5006E-2</v>
      </c>
      <c r="M1264">
        <f>(F1264*CalPhotonTurnigy!$AE$30*CalPhotonTurnigy!$AF$36+CalPhotonTurnigy!$AE$36)/CalPhotonTurnigy!$AE$30</f>
        <v>112.80618136210947</v>
      </c>
    </row>
    <row r="1265" spans="1:13" x14ac:dyDescent="0.3">
      <c r="A1265">
        <v>116.38669299999999</v>
      </c>
      <c r="B1265">
        <v>170</v>
      </c>
      <c r="C1265">
        <v>0</v>
      </c>
      <c r="D1265">
        <v>2.6059999999999999</v>
      </c>
      <c r="E1265">
        <v>76.040499999999994</v>
      </c>
      <c r="F1265">
        <v>99.751328999999998</v>
      </c>
      <c r="G1265">
        <v>79.997693999999996</v>
      </c>
      <c r="H1265">
        <v>-23.710829</v>
      </c>
      <c r="I1265">
        <v>-100</v>
      </c>
      <c r="J1265">
        <v>170</v>
      </c>
      <c r="K1265">
        <v>100.64700000000001</v>
      </c>
      <c r="L1265">
        <v>1.4997999999999999E-2</v>
      </c>
      <c r="M1265">
        <f>(F1265*CalPhotonTurnigy!$AE$30*CalPhotonTurnigy!$AF$36+CalPhotonTurnigy!$AE$36)/CalPhotonTurnigy!$AE$30</f>
        <v>112.80618136210947</v>
      </c>
    </row>
    <row r="1266" spans="1:13" x14ac:dyDescent="0.3">
      <c r="A1266">
        <v>116.40169899999999</v>
      </c>
      <c r="B1266">
        <v>170</v>
      </c>
      <c r="C1266">
        <v>0</v>
      </c>
      <c r="D1266">
        <v>2.6070000000000002</v>
      </c>
      <c r="E1266">
        <v>76.041149000000004</v>
      </c>
      <c r="F1266">
        <v>99.751328999999998</v>
      </c>
      <c r="G1266">
        <v>79.997693999999996</v>
      </c>
      <c r="H1266">
        <v>-23.710180999999999</v>
      </c>
      <c r="I1266">
        <v>-100</v>
      </c>
      <c r="J1266">
        <v>170</v>
      </c>
      <c r="K1266">
        <v>100.64700000000001</v>
      </c>
      <c r="L1266">
        <v>1.5006E-2</v>
      </c>
      <c r="M1266">
        <f>(F1266*CalPhotonTurnigy!$AE$30*CalPhotonTurnigy!$AF$36+CalPhotonTurnigy!$AE$36)/CalPhotonTurnigy!$AE$30</f>
        <v>112.80618136210947</v>
      </c>
    </row>
    <row r="1267" spans="1:13" x14ac:dyDescent="0.3">
      <c r="A1267">
        <v>116.416695</v>
      </c>
      <c r="B1267">
        <v>170</v>
      </c>
      <c r="C1267">
        <v>0</v>
      </c>
      <c r="D1267">
        <v>2.6059999999999999</v>
      </c>
      <c r="E1267">
        <v>76.039096999999998</v>
      </c>
      <c r="F1267">
        <v>99.751328999999998</v>
      </c>
      <c r="G1267">
        <v>79.997693999999996</v>
      </c>
      <c r="H1267">
        <v>-23.712232</v>
      </c>
      <c r="I1267">
        <v>-100</v>
      </c>
      <c r="J1267">
        <v>170</v>
      </c>
      <c r="K1267">
        <v>100.64700000000001</v>
      </c>
      <c r="L1267">
        <v>1.4996000000000001E-2</v>
      </c>
      <c r="M1267">
        <f>(F1267*CalPhotonTurnigy!$AE$30*CalPhotonTurnigy!$AF$36+CalPhotonTurnigy!$AE$36)/CalPhotonTurnigy!$AE$30</f>
        <v>112.80618136210947</v>
      </c>
    </row>
    <row r="1268" spans="1:13" x14ac:dyDescent="0.3">
      <c r="A1268">
        <v>116.431703</v>
      </c>
      <c r="B1268">
        <v>170</v>
      </c>
      <c r="C1268">
        <v>0</v>
      </c>
      <c r="D1268">
        <v>2.6070000000000002</v>
      </c>
      <c r="E1268">
        <v>76.039940999999999</v>
      </c>
      <c r="F1268">
        <v>99.751328999999998</v>
      </c>
      <c r="G1268">
        <v>79.997693999999996</v>
      </c>
      <c r="H1268">
        <v>-23.711387999999999</v>
      </c>
      <c r="I1268">
        <v>-100</v>
      </c>
      <c r="J1268">
        <v>170</v>
      </c>
      <c r="K1268">
        <v>100.64700000000001</v>
      </c>
      <c r="L1268">
        <v>1.5008000000000001E-2</v>
      </c>
      <c r="M1268">
        <f>(F1268*CalPhotonTurnigy!$AE$30*CalPhotonTurnigy!$AF$36+CalPhotonTurnigy!$AE$36)/CalPhotonTurnigy!$AE$30</f>
        <v>112.80618136210947</v>
      </c>
    </row>
    <row r="1269" spans="1:13" x14ac:dyDescent="0.3">
      <c r="A1269">
        <v>116.446707</v>
      </c>
      <c r="B1269">
        <v>170</v>
      </c>
      <c r="C1269">
        <v>0</v>
      </c>
      <c r="D1269">
        <v>2.6070000000000002</v>
      </c>
      <c r="E1269">
        <v>76.040666999999999</v>
      </c>
      <c r="F1269">
        <v>99.751328999999998</v>
      </c>
      <c r="G1269">
        <v>79.997693999999996</v>
      </c>
      <c r="H1269">
        <v>-23.710661999999999</v>
      </c>
      <c r="I1269">
        <v>-100</v>
      </c>
      <c r="J1269">
        <v>170</v>
      </c>
      <c r="K1269">
        <v>100.64700000000001</v>
      </c>
      <c r="L1269">
        <v>1.5004E-2</v>
      </c>
      <c r="M1269">
        <f>(F1269*CalPhotonTurnigy!$AE$30*CalPhotonTurnigy!$AF$36+CalPhotonTurnigy!$AE$36)/CalPhotonTurnigy!$AE$30</f>
        <v>112.80618136210947</v>
      </c>
    </row>
    <row r="1270" spans="1:13" x14ac:dyDescent="0.3">
      <c r="A1270">
        <v>116.461708</v>
      </c>
      <c r="B1270">
        <v>170</v>
      </c>
      <c r="C1270">
        <v>0</v>
      </c>
      <c r="D1270">
        <v>2.609</v>
      </c>
      <c r="E1270">
        <v>76.043901000000005</v>
      </c>
      <c r="F1270">
        <v>99.751328999999998</v>
      </c>
      <c r="G1270">
        <v>79.997693999999996</v>
      </c>
      <c r="H1270">
        <v>-23.707429000000001</v>
      </c>
      <c r="I1270">
        <v>-100</v>
      </c>
      <c r="J1270">
        <v>170</v>
      </c>
      <c r="K1270">
        <v>100.64700000000001</v>
      </c>
      <c r="L1270">
        <v>1.5001E-2</v>
      </c>
      <c r="M1270">
        <f>(F1270*CalPhotonTurnigy!$AE$30*CalPhotonTurnigy!$AF$36+CalPhotonTurnigy!$AE$36)/CalPhotonTurnigy!$AE$30</f>
        <v>112.80618136210947</v>
      </c>
    </row>
    <row r="1271" spans="1:13" x14ac:dyDescent="0.3">
      <c r="A1271">
        <v>116.47670599999999</v>
      </c>
      <c r="B1271">
        <v>170</v>
      </c>
      <c r="C1271">
        <v>0</v>
      </c>
      <c r="D1271">
        <v>2.6080000000000001</v>
      </c>
      <c r="E1271">
        <v>76.045377999999999</v>
      </c>
      <c r="F1271">
        <v>99.751328999999998</v>
      </c>
      <c r="G1271">
        <v>79.997693999999996</v>
      </c>
      <c r="H1271">
        <v>-23.705950999999999</v>
      </c>
      <c r="I1271">
        <v>-100</v>
      </c>
      <c r="J1271">
        <v>170</v>
      </c>
      <c r="K1271">
        <v>100.64700000000001</v>
      </c>
      <c r="L1271">
        <v>1.4997999999999999E-2</v>
      </c>
      <c r="M1271">
        <f>(F1271*CalPhotonTurnigy!$AE$30*CalPhotonTurnigy!$AF$36+CalPhotonTurnigy!$AE$36)/CalPhotonTurnigy!$AE$30</f>
        <v>112.80618136210947</v>
      </c>
    </row>
    <row r="1272" spans="1:13" x14ac:dyDescent="0.3">
      <c r="A1272">
        <v>116.49171</v>
      </c>
      <c r="B1272">
        <v>170</v>
      </c>
      <c r="C1272">
        <v>0</v>
      </c>
      <c r="D1272">
        <v>2.6080000000000001</v>
      </c>
      <c r="E1272">
        <v>76.04665</v>
      </c>
      <c r="F1272">
        <v>99.751328999999998</v>
      </c>
      <c r="G1272">
        <v>79.997693999999996</v>
      </c>
      <c r="H1272">
        <v>-23.704678999999999</v>
      </c>
      <c r="I1272">
        <v>-100</v>
      </c>
      <c r="J1272">
        <v>170</v>
      </c>
      <c r="K1272">
        <v>100.64700000000001</v>
      </c>
      <c r="L1272">
        <v>1.5004E-2</v>
      </c>
      <c r="M1272">
        <f>(F1272*CalPhotonTurnigy!$AE$30*CalPhotonTurnigy!$AF$36+CalPhotonTurnigy!$AE$36)/CalPhotonTurnigy!$AE$30</f>
        <v>112.80618136210947</v>
      </c>
    </row>
    <row r="1273" spans="1:13" x14ac:dyDescent="0.3">
      <c r="A1273">
        <v>116.506719</v>
      </c>
      <c r="B1273">
        <v>170</v>
      </c>
      <c r="C1273">
        <v>0</v>
      </c>
      <c r="D1273">
        <v>2.6080000000000001</v>
      </c>
      <c r="E1273">
        <v>76.047743999999994</v>
      </c>
      <c r="F1273">
        <v>99.751328999999998</v>
      </c>
      <c r="G1273">
        <v>79.997693999999996</v>
      </c>
      <c r="H1273">
        <v>-23.703585</v>
      </c>
      <c r="I1273">
        <v>-100</v>
      </c>
      <c r="J1273">
        <v>170</v>
      </c>
      <c r="K1273">
        <v>100.64700000000001</v>
      </c>
      <c r="L1273">
        <v>1.5009E-2</v>
      </c>
      <c r="M1273">
        <f>(F1273*CalPhotonTurnigy!$AE$30*CalPhotonTurnigy!$AF$36+CalPhotonTurnigy!$AE$36)/CalPhotonTurnigy!$AE$30</f>
        <v>112.80618136210947</v>
      </c>
    </row>
    <row r="1274" spans="1:13" x14ac:dyDescent="0.3">
      <c r="A1274">
        <v>116.521728</v>
      </c>
      <c r="B1274">
        <v>170</v>
      </c>
      <c r="C1274">
        <v>0</v>
      </c>
      <c r="D1274">
        <v>2.609</v>
      </c>
      <c r="E1274">
        <v>76.049988999999997</v>
      </c>
      <c r="F1274">
        <v>99.751328999999998</v>
      </c>
      <c r="G1274">
        <v>79.997693999999996</v>
      </c>
      <c r="H1274">
        <v>-23.701339999999998</v>
      </c>
      <c r="I1274">
        <v>-100</v>
      </c>
      <c r="J1274">
        <v>170</v>
      </c>
      <c r="K1274">
        <v>100.64700000000001</v>
      </c>
      <c r="L1274">
        <v>1.5009E-2</v>
      </c>
      <c r="M1274">
        <f>(F1274*CalPhotonTurnigy!$AE$30*CalPhotonTurnigy!$AF$36+CalPhotonTurnigy!$AE$36)/CalPhotonTurnigy!$AE$30</f>
        <v>112.80618136210947</v>
      </c>
    </row>
    <row r="1275" spans="1:13" x14ac:dyDescent="0.3">
      <c r="A1275">
        <v>116.536727</v>
      </c>
      <c r="B1275">
        <v>170</v>
      </c>
      <c r="C1275">
        <v>0</v>
      </c>
      <c r="D1275">
        <v>2.6080000000000001</v>
      </c>
      <c r="E1275">
        <v>76.050617000000003</v>
      </c>
      <c r="F1275">
        <v>99.751328999999998</v>
      </c>
      <c r="G1275">
        <v>79.997693999999996</v>
      </c>
      <c r="H1275">
        <v>-23.700711999999999</v>
      </c>
      <c r="I1275">
        <v>-100</v>
      </c>
      <c r="J1275">
        <v>170</v>
      </c>
      <c r="K1275">
        <v>100.64700000000001</v>
      </c>
      <c r="L1275">
        <v>1.4999E-2</v>
      </c>
      <c r="M1275">
        <f>(F1275*CalPhotonTurnigy!$AE$30*CalPhotonTurnigy!$AF$36+CalPhotonTurnigy!$AE$36)/CalPhotonTurnigy!$AE$30</f>
        <v>112.80618136210947</v>
      </c>
    </row>
    <row r="1276" spans="1:13" x14ac:dyDescent="0.3">
      <c r="A1276">
        <v>116.55172899999999</v>
      </c>
      <c r="B1276">
        <v>170</v>
      </c>
      <c r="C1276">
        <v>0</v>
      </c>
      <c r="D1276">
        <v>2.6059999999999999</v>
      </c>
      <c r="E1276">
        <v>76.047246000000001</v>
      </c>
      <c r="F1276">
        <v>99.751328999999998</v>
      </c>
      <c r="G1276">
        <v>79.997693999999996</v>
      </c>
      <c r="H1276">
        <v>-23.704084000000002</v>
      </c>
      <c r="I1276">
        <v>-100</v>
      </c>
      <c r="J1276">
        <v>170</v>
      </c>
      <c r="K1276">
        <v>100.64700000000001</v>
      </c>
      <c r="L1276">
        <v>1.5002E-2</v>
      </c>
      <c r="M1276">
        <f>(F1276*CalPhotonTurnigy!$AE$30*CalPhotonTurnigy!$AF$36+CalPhotonTurnigy!$AE$36)/CalPhotonTurnigy!$AE$30</f>
        <v>112.80618136210947</v>
      </c>
    </row>
    <row r="1277" spans="1:13" x14ac:dyDescent="0.3">
      <c r="A1277">
        <v>116.566737</v>
      </c>
      <c r="B1277">
        <v>170</v>
      </c>
      <c r="C1277">
        <v>0</v>
      </c>
      <c r="D1277">
        <v>2.6059999999999999</v>
      </c>
      <c r="E1277">
        <v>76.045648</v>
      </c>
      <c r="F1277">
        <v>99.751328999999998</v>
      </c>
      <c r="G1277">
        <v>79.997693999999996</v>
      </c>
      <c r="H1277">
        <v>-23.705680999999998</v>
      </c>
      <c r="I1277">
        <v>-100</v>
      </c>
      <c r="J1277">
        <v>170</v>
      </c>
      <c r="K1277">
        <v>100.64700000000001</v>
      </c>
      <c r="L1277">
        <v>1.5008000000000001E-2</v>
      </c>
      <c r="M1277">
        <f>(F1277*CalPhotonTurnigy!$AE$30*CalPhotonTurnigy!$AF$36+CalPhotonTurnigy!$AE$36)/CalPhotonTurnigy!$AE$30</f>
        <v>112.80618136210947</v>
      </c>
    </row>
    <row r="1278" spans="1:13" x14ac:dyDescent="0.3">
      <c r="A1278">
        <v>116.581733</v>
      </c>
      <c r="B1278">
        <v>170</v>
      </c>
      <c r="C1278">
        <v>0</v>
      </c>
      <c r="D1278">
        <v>2.6080000000000001</v>
      </c>
      <c r="E1278">
        <v>76.046881999999997</v>
      </c>
      <c r="F1278">
        <v>99.751328999999998</v>
      </c>
      <c r="G1278">
        <v>79.997693999999996</v>
      </c>
      <c r="H1278">
        <v>-23.704446999999998</v>
      </c>
      <c r="I1278">
        <v>-100</v>
      </c>
      <c r="J1278">
        <v>170</v>
      </c>
      <c r="K1278">
        <v>100.64700000000001</v>
      </c>
      <c r="L1278">
        <v>1.4996000000000001E-2</v>
      </c>
      <c r="M1278">
        <f>(F1278*CalPhotonTurnigy!$AE$30*CalPhotonTurnigy!$AF$36+CalPhotonTurnigy!$AE$36)/CalPhotonTurnigy!$AE$30</f>
        <v>112.80618136210947</v>
      </c>
    </row>
    <row r="1279" spans="1:13" x14ac:dyDescent="0.3">
      <c r="A1279">
        <v>116.59673600000001</v>
      </c>
      <c r="B1279">
        <v>170</v>
      </c>
      <c r="C1279">
        <v>0</v>
      </c>
      <c r="D1279">
        <v>2.6080000000000001</v>
      </c>
      <c r="E1279">
        <v>76.047944000000001</v>
      </c>
      <c r="F1279">
        <v>99.751328999999998</v>
      </c>
      <c r="G1279">
        <v>79.997693999999996</v>
      </c>
      <c r="H1279">
        <v>-23.703385000000001</v>
      </c>
      <c r="I1279">
        <v>-100</v>
      </c>
      <c r="J1279">
        <v>170</v>
      </c>
      <c r="K1279">
        <v>100.64700000000001</v>
      </c>
      <c r="L1279">
        <v>1.5003000000000001E-2</v>
      </c>
      <c r="M1279">
        <f>(F1279*CalPhotonTurnigy!$AE$30*CalPhotonTurnigy!$AF$36+CalPhotonTurnigy!$AE$36)/CalPhotonTurnigy!$AE$30</f>
        <v>112.80618136210947</v>
      </c>
    </row>
    <row r="1280" spans="1:13" x14ac:dyDescent="0.3">
      <c r="A1280">
        <v>116.611746</v>
      </c>
      <c r="B1280">
        <v>170</v>
      </c>
      <c r="C1280">
        <v>0</v>
      </c>
      <c r="D1280">
        <v>2.6070000000000002</v>
      </c>
      <c r="E1280">
        <v>76.047552999999994</v>
      </c>
      <c r="F1280">
        <v>99.751328999999998</v>
      </c>
      <c r="G1280">
        <v>79.997693999999996</v>
      </c>
      <c r="H1280">
        <v>-23.703776000000001</v>
      </c>
      <c r="I1280">
        <v>-100</v>
      </c>
      <c r="J1280">
        <v>170</v>
      </c>
      <c r="K1280">
        <v>100.64700000000001</v>
      </c>
      <c r="L1280">
        <v>1.5010000000000001E-2</v>
      </c>
      <c r="M1280">
        <f>(F1280*CalPhotonTurnigy!$AE$30*CalPhotonTurnigy!$AF$36+CalPhotonTurnigy!$AE$36)/CalPhotonTurnigy!$AE$30</f>
        <v>112.80618136210947</v>
      </c>
    </row>
    <row r="1281" spans="1:13" x14ac:dyDescent="0.3">
      <c r="A1281">
        <v>116.62675400000001</v>
      </c>
      <c r="B1281">
        <v>170</v>
      </c>
      <c r="C1281">
        <v>0</v>
      </c>
      <c r="D1281">
        <v>2.605</v>
      </c>
      <c r="E1281">
        <v>76.043305000000004</v>
      </c>
      <c r="F1281">
        <v>99.751328999999998</v>
      </c>
      <c r="G1281">
        <v>79.997693999999996</v>
      </c>
      <c r="H1281">
        <v>-23.708024999999999</v>
      </c>
      <c r="I1281">
        <v>-100</v>
      </c>
      <c r="J1281">
        <v>170</v>
      </c>
      <c r="K1281">
        <v>100.64700000000001</v>
      </c>
      <c r="L1281">
        <v>1.5008000000000001E-2</v>
      </c>
      <c r="M1281">
        <f>(F1281*CalPhotonTurnigy!$AE$30*CalPhotonTurnigy!$AF$36+CalPhotonTurnigy!$AE$36)/CalPhotonTurnigy!$AE$30</f>
        <v>112.80618136210947</v>
      </c>
    </row>
    <row r="1282" spans="1:13" x14ac:dyDescent="0.3">
      <c r="A1282">
        <v>116.641752</v>
      </c>
      <c r="B1282">
        <v>170</v>
      </c>
      <c r="C1282">
        <v>0</v>
      </c>
      <c r="D1282">
        <v>2.6070000000000002</v>
      </c>
      <c r="E1282">
        <v>76.043560999999997</v>
      </c>
      <c r="F1282">
        <v>99.751328999999998</v>
      </c>
      <c r="G1282">
        <v>79.997693999999996</v>
      </c>
      <c r="H1282">
        <v>-23.707768000000002</v>
      </c>
      <c r="I1282">
        <v>-100</v>
      </c>
      <c r="J1282">
        <v>170</v>
      </c>
      <c r="K1282">
        <v>100.64700000000001</v>
      </c>
      <c r="L1282">
        <v>1.4997999999999999E-2</v>
      </c>
      <c r="M1282">
        <f>(F1282*CalPhotonTurnigy!$AE$30*CalPhotonTurnigy!$AF$36+CalPhotonTurnigy!$AE$36)/CalPhotonTurnigy!$AE$30</f>
        <v>112.80618136210947</v>
      </c>
    </row>
    <row r="1283" spans="1:13" x14ac:dyDescent="0.3">
      <c r="A1283">
        <v>116.65674799999999</v>
      </c>
      <c r="B1283">
        <v>170</v>
      </c>
      <c r="C1283">
        <v>0</v>
      </c>
      <c r="D1283">
        <v>2.6040000000000001</v>
      </c>
      <c r="E1283">
        <v>76.038565000000006</v>
      </c>
      <c r="F1283">
        <v>99.751328999999998</v>
      </c>
      <c r="G1283">
        <v>79.997693999999996</v>
      </c>
      <c r="H1283">
        <v>-23.712764</v>
      </c>
      <c r="I1283">
        <v>-100</v>
      </c>
      <c r="J1283">
        <v>170</v>
      </c>
      <c r="K1283">
        <v>100.64700000000001</v>
      </c>
      <c r="L1283">
        <v>1.4996000000000001E-2</v>
      </c>
      <c r="M1283">
        <f>(F1283*CalPhotonTurnigy!$AE$30*CalPhotonTurnigy!$AF$36+CalPhotonTurnigy!$AE$36)/CalPhotonTurnigy!$AE$30</f>
        <v>112.80618136210947</v>
      </c>
    </row>
    <row r="1284" spans="1:13" x14ac:dyDescent="0.3">
      <c r="A1284">
        <v>116.671756</v>
      </c>
      <c r="B1284">
        <v>170</v>
      </c>
      <c r="C1284">
        <v>0</v>
      </c>
      <c r="D1284">
        <v>2.6059999999999999</v>
      </c>
      <c r="E1284">
        <v>76.036873999999997</v>
      </c>
      <c r="F1284">
        <v>99.751328999999998</v>
      </c>
      <c r="G1284">
        <v>79.997693999999996</v>
      </c>
      <c r="H1284">
        <v>-23.714455000000001</v>
      </c>
      <c r="I1284">
        <v>-100</v>
      </c>
      <c r="J1284">
        <v>170</v>
      </c>
      <c r="K1284">
        <v>100.64700000000001</v>
      </c>
      <c r="L1284">
        <v>1.5008000000000001E-2</v>
      </c>
      <c r="M1284">
        <f>(F1284*CalPhotonTurnigy!$AE$30*CalPhotonTurnigy!$AF$36+CalPhotonTurnigy!$AE$36)/CalPhotonTurnigy!$AE$30</f>
        <v>112.80618136210947</v>
      </c>
    </row>
    <row r="1285" spans="1:13" x14ac:dyDescent="0.3">
      <c r="A1285">
        <v>116.68675399999999</v>
      </c>
      <c r="B1285">
        <v>170</v>
      </c>
      <c r="C1285">
        <v>0</v>
      </c>
      <c r="D1285">
        <v>2.605</v>
      </c>
      <c r="E1285">
        <v>76.034115</v>
      </c>
      <c r="F1285">
        <v>99.751328999999998</v>
      </c>
      <c r="G1285">
        <v>79.997693999999996</v>
      </c>
      <c r="H1285">
        <v>-23.717214999999999</v>
      </c>
      <c r="I1285">
        <v>-100</v>
      </c>
      <c r="J1285">
        <v>170</v>
      </c>
      <c r="K1285">
        <v>100.64700000000001</v>
      </c>
      <c r="L1285">
        <v>1.4997999999999999E-2</v>
      </c>
      <c r="M1285">
        <f>(F1285*CalPhotonTurnigy!$AE$30*CalPhotonTurnigy!$AF$36+CalPhotonTurnigy!$AE$36)/CalPhotonTurnigy!$AE$30</f>
        <v>112.80618136210947</v>
      </c>
    </row>
    <row r="1286" spans="1:13" x14ac:dyDescent="0.3">
      <c r="A1286">
        <v>116.70176499999999</v>
      </c>
      <c r="B1286">
        <v>170</v>
      </c>
      <c r="C1286">
        <v>0</v>
      </c>
      <c r="D1286">
        <v>2.6040000000000001</v>
      </c>
      <c r="E1286">
        <v>76.030434999999997</v>
      </c>
      <c r="F1286">
        <v>99.751328999999998</v>
      </c>
      <c r="G1286">
        <v>79.997693999999996</v>
      </c>
      <c r="H1286">
        <v>-23.720894000000001</v>
      </c>
      <c r="I1286">
        <v>-100</v>
      </c>
      <c r="J1286">
        <v>170</v>
      </c>
      <c r="K1286">
        <v>100.64700000000001</v>
      </c>
      <c r="L1286">
        <v>1.5011E-2</v>
      </c>
      <c r="M1286">
        <f>(F1286*CalPhotonTurnigy!$AE$30*CalPhotonTurnigy!$AF$36+CalPhotonTurnigy!$AE$36)/CalPhotonTurnigy!$AE$30</f>
        <v>112.80618136210947</v>
      </c>
    </row>
    <row r="1287" spans="1:13" x14ac:dyDescent="0.3">
      <c r="A1287">
        <v>116.716765</v>
      </c>
      <c r="B1287">
        <v>170</v>
      </c>
      <c r="C1287">
        <v>0</v>
      </c>
      <c r="D1287">
        <v>2.6030000000000002</v>
      </c>
      <c r="E1287">
        <v>76.025964000000002</v>
      </c>
      <c r="F1287">
        <v>99.751328999999998</v>
      </c>
      <c r="G1287">
        <v>79.997693999999996</v>
      </c>
      <c r="H1287">
        <v>-23.725365</v>
      </c>
      <c r="I1287">
        <v>-100</v>
      </c>
      <c r="J1287">
        <v>170</v>
      </c>
      <c r="K1287">
        <v>100.64700000000001</v>
      </c>
      <c r="L1287">
        <v>1.4999999999999999E-2</v>
      </c>
      <c r="M1287">
        <f>(F1287*CalPhotonTurnigy!$AE$30*CalPhotonTurnigy!$AF$36+CalPhotonTurnigy!$AE$36)/CalPhotonTurnigy!$AE$30</f>
        <v>112.80618136210947</v>
      </c>
    </row>
    <row r="1288" spans="1:13" x14ac:dyDescent="0.3">
      <c r="A1288">
        <v>116.731764</v>
      </c>
      <c r="B1288">
        <v>170</v>
      </c>
      <c r="C1288">
        <v>0</v>
      </c>
      <c r="D1288">
        <v>2.601</v>
      </c>
      <c r="E1288">
        <v>76.019506000000007</v>
      </c>
      <c r="F1288">
        <v>99.751328999999998</v>
      </c>
      <c r="G1288">
        <v>79.997693999999996</v>
      </c>
      <c r="H1288">
        <v>-23.731824</v>
      </c>
      <c r="I1288">
        <v>-100</v>
      </c>
      <c r="J1288">
        <v>170</v>
      </c>
      <c r="K1288">
        <v>100.64700000000001</v>
      </c>
      <c r="L1288">
        <v>1.4999E-2</v>
      </c>
      <c r="M1288">
        <f>(F1288*CalPhotonTurnigy!$AE$30*CalPhotonTurnigy!$AF$36+CalPhotonTurnigy!$AE$36)/CalPhotonTurnigy!$AE$30</f>
        <v>112.80618136210947</v>
      </c>
    </row>
    <row r="1289" spans="1:13" x14ac:dyDescent="0.3">
      <c r="A1289">
        <v>116.74677</v>
      </c>
      <c r="B1289">
        <v>170</v>
      </c>
      <c r="C1289">
        <v>0</v>
      </c>
      <c r="D1289">
        <v>2.601</v>
      </c>
      <c r="E1289">
        <v>76.012642</v>
      </c>
      <c r="F1289">
        <v>99.751328999999998</v>
      </c>
      <c r="G1289">
        <v>79.997693999999996</v>
      </c>
      <c r="H1289">
        <v>-23.738688</v>
      </c>
      <c r="I1289">
        <v>-100</v>
      </c>
      <c r="J1289">
        <v>170</v>
      </c>
      <c r="K1289">
        <v>100.64700000000001</v>
      </c>
      <c r="L1289">
        <v>1.5006E-2</v>
      </c>
      <c r="M1289">
        <f>(F1289*CalPhotonTurnigy!$AE$30*CalPhotonTurnigy!$AF$36+CalPhotonTurnigy!$AE$36)/CalPhotonTurnigy!$AE$30</f>
        <v>112.80618136210947</v>
      </c>
    </row>
    <row r="1290" spans="1:13" x14ac:dyDescent="0.3">
      <c r="A1290">
        <v>116.76177300000001</v>
      </c>
      <c r="B1290">
        <v>170</v>
      </c>
      <c r="C1290">
        <v>0</v>
      </c>
      <c r="D1290">
        <v>2.6019999999999999</v>
      </c>
      <c r="E1290">
        <v>76.009345999999994</v>
      </c>
      <c r="F1290">
        <v>99.751328999999998</v>
      </c>
      <c r="G1290">
        <v>79.997693999999996</v>
      </c>
      <c r="H1290">
        <v>-23.741983999999999</v>
      </c>
      <c r="I1290">
        <v>-100</v>
      </c>
      <c r="J1290">
        <v>170</v>
      </c>
      <c r="K1290">
        <v>100.64700000000001</v>
      </c>
      <c r="L1290">
        <v>1.5003000000000001E-2</v>
      </c>
      <c r="M1290">
        <f>(F1290*CalPhotonTurnigy!$AE$30*CalPhotonTurnigy!$AF$36+CalPhotonTurnigy!$AE$36)/CalPhotonTurnigy!$AE$30</f>
        <v>112.80618136210947</v>
      </c>
    </row>
    <row r="1291" spans="1:13" x14ac:dyDescent="0.3">
      <c r="A1291">
        <v>116.776782</v>
      </c>
      <c r="B1291">
        <v>170</v>
      </c>
      <c r="C1291">
        <v>0</v>
      </c>
      <c r="D1291">
        <v>2.6</v>
      </c>
      <c r="E1291">
        <v>76.002592000000007</v>
      </c>
      <c r="F1291">
        <v>99.751328999999998</v>
      </c>
      <c r="G1291">
        <v>79.997693999999996</v>
      </c>
      <c r="H1291">
        <v>-23.748737999999999</v>
      </c>
      <c r="I1291">
        <v>-100</v>
      </c>
      <c r="J1291">
        <v>170</v>
      </c>
      <c r="K1291">
        <v>100.64700000000001</v>
      </c>
      <c r="L1291">
        <v>1.5009E-2</v>
      </c>
      <c r="M1291">
        <f>(F1291*CalPhotonTurnigy!$AE$30*CalPhotonTurnigy!$AF$36+CalPhotonTurnigy!$AE$36)/CalPhotonTurnigy!$AE$30</f>
        <v>112.80618136210947</v>
      </c>
    </row>
    <row r="1292" spans="1:13" x14ac:dyDescent="0.3">
      <c r="A1292">
        <v>116.79178899999999</v>
      </c>
      <c r="B1292">
        <v>170</v>
      </c>
      <c r="C1292">
        <v>0</v>
      </c>
      <c r="D1292">
        <v>2.597</v>
      </c>
      <c r="E1292">
        <v>75.992859999999993</v>
      </c>
      <c r="F1292">
        <v>99.751328999999998</v>
      </c>
      <c r="G1292">
        <v>79.997693999999996</v>
      </c>
      <c r="H1292">
        <v>-23.758469000000002</v>
      </c>
      <c r="I1292">
        <v>-100</v>
      </c>
      <c r="J1292">
        <v>170</v>
      </c>
      <c r="K1292">
        <v>100.64700000000001</v>
      </c>
      <c r="L1292">
        <v>1.5007E-2</v>
      </c>
      <c r="M1292">
        <f>(F1292*CalPhotonTurnigy!$AE$30*CalPhotonTurnigy!$AF$36+CalPhotonTurnigy!$AE$36)/CalPhotonTurnigy!$AE$30</f>
        <v>112.80618136210947</v>
      </c>
    </row>
    <row r="1293" spans="1:13" x14ac:dyDescent="0.3">
      <c r="A1293">
        <v>116.806792</v>
      </c>
      <c r="B1293">
        <v>170</v>
      </c>
      <c r="C1293">
        <v>0</v>
      </c>
      <c r="D1293">
        <v>2.5950000000000002</v>
      </c>
      <c r="E1293">
        <v>75.980563000000004</v>
      </c>
      <c r="F1293">
        <v>99.751328999999998</v>
      </c>
      <c r="G1293">
        <v>79.997693999999996</v>
      </c>
      <c r="H1293">
        <v>-23.770765999999998</v>
      </c>
      <c r="I1293">
        <v>-100</v>
      </c>
      <c r="J1293">
        <v>170</v>
      </c>
      <c r="K1293">
        <v>100.64700000000001</v>
      </c>
      <c r="L1293">
        <v>1.5003000000000001E-2</v>
      </c>
      <c r="M1293">
        <f>(F1293*CalPhotonTurnigy!$AE$30*CalPhotonTurnigy!$AF$36+CalPhotonTurnigy!$AE$36)/CalPhotonTurnigy!$AE$30</f>
        <v>112.80618136210947</v>
      </c>
    </row>
    <row r="1294" spans="1:13" x14ac:dyDescent="0.3">
      <c r="A1294">
        <v>116.82180099999999</v>
      </c>
      <c r="B1294">
        <v>169</v>
      </c>
      <c r="C1294">
        <v>0</v>
      </c>
      <c r="D1294">
        <v>2.589</v>
      </c>
      <c r="E1294">
        <v>75.959517000000005</v>
      </c>
      <c r="F1294">
        <v>99.751328999999998</v>
      </c>
      <c r="G1294">
        <v>79.997693999999996</v>
      </c>
      <c r="H1294">
        <v>-23.791813000000001</v>
      </c>
      <c r="I1294">
        <v>-100</v>
      </c>
      <c r="J1294">
        <v>169</v>
      </c>
      <c r="K1294">
        <v>100.64700000000001</v>
      </c>
      <c r="L1294">
        <v>1.5009E-2</v>
      </c>
      <c r="M1294">
        <f>(F1294*CalPhotonTurnigy!$AE$30*CalPhotonTurnigy!$AF$36+CalPhotonTurnigy!$AE$36)/CalPhotonTurnigy!$AE$30</f>
        <v>112.80618136210947</v>
      </c>
    </row>
    <row r="1295" spans="1:13" x14ac:dyDescent="0.3">
      <c r="A1295">
        <v>116.836808</v>
      </c>
      <c r="B1295">
        <v>169</v>
      </c>
      <c r="C1295">
        <v>0</v>
      </c>
      <c r="D1295">
        <v>2.593</v>
      </c>
      <c r="E1295">
        <v>75.949246000000002</v>
      </c>
      <c r="F1295">
        <v>99.751328999999998</v>
      </c>
      <c r="G1295">
        <v>79.997693999999996</v>
      </c>
      <c r="H1295">
        <v>-23.802083</v>
      </c>
      <c r="I1295">
        <v>-100</v>
      </c>
      <c r="J1295">
        <v>169</v>
      </c>
      <c r="K1295">
        <v>100.64700000000001</v>
      </c>
      <c r="L1295">
        <v>1.5007E-2</v>
      </c>
      <c r="M1295">
        <f>(F1295*CalPhotonTurnigy!$AE$30*CalPhotonTurnigy!$AF$36+CalPhotonTurnigy!$AE$36)/CalPhotonTurnigy!$AE$30</f>
        <v>112.80618136210947</v>
      </c>
    </row>
    <row r="1296" spans="1:13" x14ac:dyDescent="0.3">
      <c r="A1296">
        <v>116.851806</v>
      </c>
      <c r="B1296">
        <v>169</v>
      </c>
      <c r="C1296">
        <v>0</v>
      </c>
      <c r="D1296">
        <v>2.59</v>
      </c>
      <c r="E1296">
        <v>75.935170999999997</v>
      </c>
      <c r="F1296">
        <v>99.751328999999998</v>
      </c>
      <c r="G1296">
        <v>79.997693999999996</v>
      </c>
      <c r="H1296">
        <v>-23.816158000000001</v>
      </c>
      <c r="I1296">
        <v>-100</v>
      </c>
      <c r="J1296">
        <v>169</v>
      </c>
      <c r="K1296">
        <v>100.64700000000001</v>
      </c>
      <c r="L1296">
        <v>1.4997999999999999E-2</v>
      </c>
      <c r="M1296">
        <f>(F1296*CalPhotonTurnigy!$AE$30*CalPhotonTurnigy!$AF$36+CalPhotonTurnigy!$AE$36)/CalPhotonTurnigy!$AE$30</f>
        <v>112.80618136210947</v>
      </c>
    </row>
    <row r="1297" spans="1:13" x14ac:dyDescent="0.3">
      <c r="A1297">
        <v>116.866809</v>
      </c>
      <c r="B1297">
        <v>169</v>
      </c>
      <c r="C1297">
        <v>0</v>
      </c>
      <c r="D1297">
        <v>2.5920000000000001</v>
      </c>
      <c r="E1297">
        <v>75.925673000000003</v>
      </c>
      <c r="F1297">
        <v>99.751328999999998</v>
      </c>
      <c r="G1297">
        <v>79.997693999999996</v>
      </c>
      <c r="H1297">
        <v>-23.825655999999999</v>
      </c>
      <c r="I1297">
        <v>-100</v>
      </c>
      <c r="J1297">
        <v>169</v>
      </c>
      <c r="K1297">
        <v>100.64700000000001</v>
      </c>
      <c r="L1297">
        <v>1.5003000000000001E-2</v>
      </c>
      <c r="M1297">
        <f>(F1297*CalPhotonTurnigy!$AE$30*CalPhotonTurnigy!$AF$36+CalPhotonTurnigy!$AE$36)/CalPhotonTurnigy!$AE$30</f>
        <v>112.80618136210947</v>
      </c>
    </row>
    <row r="1298" spans="1:13" x14ac:dyDescent="0.3">
      <c r="A1298">
        <v>116.881818</v>
      </c>
      <c r="B1298">
        <v>169</v>
      </c>
      <c r="C1298">
        <v>0</v>
      </c>
      <c r="D1298">
        <v>2.5920000000000001</v>
      </c>
      <c r="E1298">
        <v>75.917497999999995</v>
      </c>
      <c r="F1298">
        <v>99.751328999999998</v>
      </c>
      <c r="G1298">
        <v>79.997693999999996</v>
      </c>
      <c r="H1298">
        <v>-23.833831</v>
      </c>
      <c r="I1298">
        <v>-100</v>
      </c>
      <c r="J1298">
        <v>169</v>
      </c>
      <c r="K1298">
        <v>100.64700000000001</v>
      </c>
      <c r="L1298">
        <v>1.5009E-2</v>
      </c>
      <c r="M1298">
        <f>(F1298*CalPhotonTurnigy!$AE$30*CalPhotonTurnigy!$AF$36+CalPhotonTurnigy!$AE$36)/CalPhotonTurnigy!$AE$30</f>
        <v>112.80618136210947</v>
      </c>
    </row>
    <row r="1299" spans="1:13" x14ac:dyDescent="0.3">
      <c r="A1299">
        <v>116.896818</v>
      </c>
      <c r="B1299">
        <v>169</v>
      </c>
      <c r="C1299">
        <v>0</v>
      </c>
      <c r="D1299">
        <v>2.589</v>
      </c>
      <c r="E1299">
        <v>75.905221999999995</v>
      </c>
      <c r="F1299">
        <v>99.751328999999998</v>
      </c>
      <c r="G1299">
        <v>79.997693999999996</v>
      </c>
      <c r="H1299">
        <v>-23.846107</v>
      </c>
      <c r="I1299">
        <v>-100</v>
      </c>
      <c r="J1299">
        <v>169</v>
      </c>
      <c r="K1299">
        <v>100.64700000000001</v>
      </c>
      <c r="L1299">
        <v>1.4999999999999999E-2</v>
      </c>
      <c r="M1299">
        <f>(F1299*CalPhotonTurnigy!$AE$30*CalPhotonTurnigy!$AF$36+CalPhotonTurnigy!$AE$36)/CalPhotonTurnigy!$AE$30</f>
        <v>112.80618136210947</v>
      </c>
    </row>
    <row r="1300" spans="1:13" x14ac:dyDescent="0.3">
      <c r="A1300">
        <v>116.911828</v>
      </c>
      <c r="B1300">
        <v>169</v>
      </c>
      <c r="C1300">
        <v>0</v>
      </c>
      <c r="D1300">
        <v>2.5859999999999999</v>
      </c>
      <c r="E1300">
        <v>75.890721999999997</v>
      </c>
      <c r="F1300">
        <v>99.751328999999998</v>
      </c>
      <c r="G1300">
        <v>79.997693999999996</v>
      </c>
      <c r="H1300">
        <v>-23.860607000000002</v>
      </c>
      <c r="I1300">
        <v>-100</v>
      </c>
      <c r="J1300">
        <v>169</v>
      </c>
      <c r="K1300">
        <v>100.64700000000001</v>
      </c>
      <c r="L1300">
        <v>1.5010000000000001E-2</v>
      </c>
      <c r="M1300">
        <f>(F1300*CalPhotonTurnigy!$AE$30*CalPhotonTurnigy!$AF$36+CalPhotonTurnigy!$AE$36)/CalPhotonTurnigy!$AE$30</f>
        <v>112.80618136210947</v>
      </c>
    </row>
    <row r="1301" spans="1:13" x14ac:dyDescent="0.3">
      <c r="A1301">
        <v>116.926828</v>
      </c>
      <c r="B1301">
        <v>169</v>
      </c>
      <c r="C1301">
        <v>0</v>
      </c>
      <c r="D1301">
        <v>2.5870000000000002</v>
      </c>
      <c r="E1301">
        <v>75.879552000000004</v>
      </c>
      <c r="F1301">
        <v>99.751328999999998</v>
      </c>
      <c r="G1301">
        <v>79.997693999999996</v>
      </c>
      <c r="H1301">
        <v>-23.871777999999999</v>
      </c>
      <c r="I1301">
        <v>-100</v>
      </c>
      <c r="J1301">
        <v>169</v>
      </c>
      <c r="K1301">
        <v>100.64700000000001</v>
      </c>
      <c r="L1301">
        <v>1.4999999999999999E-2</v>
      </c>
      <c r="M1301">
        <f>(F1301*CalPhotonTurnigy!$AE$30*CalPhotonTurnigy!$AF$36+CalPhotonTurnigy!$AE$36)/CalPhotonTurnigy!$AE$30</f>
        <v>112.80618136210947</v>
      </c>
    </row>
    <row r="1302" spans="1:13" x14ac:dyDescent="0.3">
      <c r="A1302">
        <v>116.941835</v>
      </c>
      <c r="B1302">
        <v>169</v>
      </c>
      <c r="C1302">
        <v>0</v>
      </c>
      <c r="D1302">
        <v>2.585</v>
      </c>
      <c r="E1302">
        <v>75.867312999999996</v>
      </c>
      <c r="F1302">
        <v>99.751328999999998</v>
      </c>
      <c r="G1302">
        <v>79.997693999999996</v>
      </c>
      <c r="H1302">
        <v>-23.884017</v>
      </c>
      <c r="I1302">
        <v>-100</v>
      </c>
      <c r="J1302">
        <v>169</v>
      </c>
      <c r="K1302">
        <v>100.64700000000001</v>
      </c>
      <c r="L1302">
        <v>1.5007E-2</v>
      </c>
      <c r="M1302">
        <f>(F1302*CalPhotonTurnigy!$AE$30*CalPhotonTurnigy!$AF$36+CalPhotonTurnigy!$AE$36)/CalPhotonTurnigy!$AE$30</f>
        <v>112.80618136210947</v>
      </c>
    </row>
    <row r="1303" spans="1:13" x14ac:dyDescent="0.3">
      <c r="A1303">
        <v>116.95684199999999</v>
      </c>
      <c r="B1303">
        <v>169</v>
      </c>
      <c r="C1303">
        <v>0</v>
      </c>
      <c r="D1303">
        <v>2.6190000000000002</v>
      </c>
      <c r="E1303">
        <v>75.911845</v>
      </c>
      <c r="F1303">
        <v>99.751328999999998</v>
      </c>
      <c r="G1303">
        <v>79.997693999999996</v>
      </c>
      <c r="H1303">
        <v>-23.839485</v>
      </c>
      <c r="I1303">
        <v>-100</v>
      </c>
      <c r="J1303">
        <v>169</v>
      </c>
      <c r="K1303">
        <v>100.64700000000001</v>
      </c>
      <c r="L1303">
        <v>1.5007E-2</v>
      </c>
      <c r="M1303">
        <f>(F1303*CalPhotonTurnigy!$AE$30*CalPhotonTurnigy!$AF$36+CalPhotonTurnigy!$AE$36)/CalPhotonTurnigy!$AE$30</f>
        <v>112.80618136210947</v>
      </c>
    </row>
    <row r="1304" spans="1:13" x14ac:dyDescent="0.3">
      <c r="A1304">
        <v>116.97184</v>
      </c>
      <c r="B1304">
        <v>169</v>
      </c>
      <c r="C1304">
        <v>0</v>
      </c>
      <c r="D1304">
        <v>2.581</v>
      </c>
      <c r="E1304">
        <v>75.888559000000001</v>
      </c>
      <c r="F1304">
        <v>99.751328999999998</v>
      </c>
      <c r="G1304">
        <v>79.997693999999996</v>
      </c>
      <c r="H1304">
        <v>-23.862770000000001</v>
      </c>
      <c r="I1304">
        <v>-100</v>
      </c>
      <c r="J1304">
        <v>169</v>
      </c>
      <c r="K1304">
        <v>100.64700000000001</v>
      </c>
      <c r="L1304">
        <v>1.4997999999999999E-2</v>
      </c>
      <c r="M1304">
        <f>(F1304*CalPhotonTurnigy!$AE$30*CalPhotonTurnigy!$AF$36+CalPhotonTurnigy!$AE$36)/CalPhotonTurnigy!$AE$30</f>
        <v>112.80618136210947</v>
      </c>
    </row>
    <row r="1305" spans="1:13" x14ac:dyDescent="0.3">
      <c r="A1305">
        <v>116.98684</v>
      </c>
      <c r="B1305">
        <v>169</v>
      </c>
      <c r="C1305">
        <v>0</v>
      </c>
      <c r="D1305">
        <v>2.58</v>
      </c>
      <c r="E1305">
        <v>75.865885000000006</v>
      </c>
      <c r="F1305">
        <v>99.751328999999998</v>
      </c>
      <c r="G1305">
        <v>79.997693999999996</v>
      </c>
      <c r="H1305">
        <v>-23.885445000000001</v>
      </c>
      <c r="I1305">
        <v>-100</v>
      </c>
      <c r="J1305">
        <v>169</v>
      </c>
      <c r="K1305">
        <v>100.64700000000001</v>
      </c>
      <c r="L1305">
        <v>1.4999999999999999E-2</v>
      </c>
      <c r="M1305">
        <f>(F1305*CalPhotonTurnigy!$AE$30*CalPhotonTurnigy!$AF$36+CalPhotonTurnigy!$AE$36)/CalPhotonTurnigy!$AE$30</f>
        <v>112.80618136210947</v>
      </c>
    </row>
    <row r="1306" spans="1:13" x14ac:dyDescent="0.3">
      <c r="A1306">
        <v>117.001841</v>
      </c>
      <c r="B1306">
        <v>169</v>
      </c>
      <c r="C1306">
        <v>0</v>
      </c>
      <c r="D1306">
        <v>2.581</v>
      </c>
      <c r="E1306">
        <v>75.848985999999996</v>
      </c>
      <c r="F1306">
        <v>99.751328999999998</v>
      </c>
      <c r="G1306">
        <v>79.997693999999996</v>
      </c>
      <c r="H1306">
        <v>-23.902342999999998</v>
      </c>
      <c r="I1306">
        <v>-100</v>
      </c>
      <c r="J1306">
        <v>169</v>
      </c>
      <c r="K1306">
        <v>100.64700000000001</v>
      </c>
      <c r="L1306">
        <v>1.5001E-2</v>
      </c>
      <c r="M1306">
        <f>(F1306*CalPhotonTurnigy!$AE$30*CalPhotonTurnigy!$AF$36+CalPhotonTurnigy!$AE$36)/CalPhotonTurnigy!$AE$30</f>
        <v>112.80618136210947</v>
      </c>
    </row>
    <row r="1307" spans="1:13" x14ac:dyDescent="0.3">
      <c r="A1307">
        <v>117.016853</v>
      </c>
      <c r="B1307">
        <v>169</v>
      </c>
      <c r="C1307">
        <v>0</v>
      </c>
      <c r="D1307">
        <v>2.577</v>
      </c>
      <c r="E1307">
        <v>75.826556999999994</v>
      </c>
      <c r="F1307">
        <v>99.751328999999998</v>
      </c>
      <c r="G1307">
        <v>79.997693999999996</v>
      </c>
      <c r="H1307">
        <v>-23.924772999999998</v>
      </c>
      <c r="I1307">
        <v>-100</v>
      </c>
      <c r="J1307">
        <v>169</v>
      </c>
      <c r="K1307">
        <v>100.64700000000001</v>
      </c>
      <c r="L1307">
        <v>1.5011999999999999E-2</v>
      </c>
      <c r="M1307">
        <f>(F1307*CalPhotonTurnigy!$AE$30*CalPhotonTurnigy!$AF$36+CalPhotonTurnigy!$AE$36)/CalPhotonTurnigy!$AE$30</f>
        <v>112.80618136210947</v>
      </c>
    </row>
    <row r="1308" spans="1:13" x14ac:dyDescent="0.3">
      <c r="A1308">
        <v>117.031859</v>
      </c>
      <c r="B1308">
        <v>169</v>
      </c>
      <c r="C1308">
        <v>0</v>
      </c>
      <c r="D1308">
        <v>2.5779999999999998</v>
      </c>
      <c r="E1308">
        <v>75.809872999999996</v>
      </c>
      <c r="F1308">
        <v>99.751328999999998</v>
      </c>
      <c r="G1308">
        <v>79.997693999999996</v>
      </c>
      <c r="H1308">
        <v>-23.941457</v>
      </c>
      <c r="I1308">
        <v>-100</v>
      </c>
      <c r="J1308">
        <v>169</v>
      </c>
      <c r="K1308">
        <v>100.64700000000001</v>
      </c>
      <c r="L1308">
        <v>1.5006E-2</v>
      </c>
      <c r="M1308">
        <f>(F1308*CalPhotonTurnigy!$AE$30*CalPhotonTurnigy!$AF$36+CalPhotonTurnigy!$AE$36)/CalPhotonTurnigy!$AE$30</f>
        <v>112.80618136210947</v>
      </c>
    </row>
    <row r="1309" spans="1:13" x14ac:dyDescent="0.3">
      <c r="A1309">
        <v>117.046859</v>
      </c>
      <c r="B1309">
        <v>169</v>
      </c>
      <c r="C1309">
        <v>0</v>
      </c>
      <c r="D1309">
        <v>2.58</v>
      </c>
      <c r="E1309">
        <v>75.798139000000006</v>
      </c>
      <c r="F1309">
        <v>99.751328999999998</v>
      </c>
      <c r="G1309">
        <v>79.997693999999996</v>
      </c>
      <c r="H1309">
        <v>-23.953189999999999</v>
      </c>
      <c r="I1309">
        <v>-100</v>
      </c>
      <c r="J1309">
        <v>169</v>
      </c>
      <c r="K1309">
        <v>100.64700000000001</v>
      </c>
      <c r="L1309">
        <v>1.4999999999999999E-2</v>
      </c>
      <c r="M1309">
        <f>(F1309*CalPhotonTurnigy!$AE$30*CalPhotonTurnigy!$AF$36+CalPhotonTurnigy!$AE$36)/CalPhotonTurnigy!$AE$30</f>
        <v>112.80618136210947</v>
      </c>
    </row>
    <row r="1310" spans="1:13" x14ac:dyDescent="0.3">
      <c r="A1310">
        <v>117.061865</v>
      </c>
      <c r="B1310">
        <v>168</v>
      </c>
      <c r="C1310">
        <v>0</v>
      </c>
      <c r="D1310">
        <v>2.58</v>
      </c>
      <c r="E1310">
        <v>75.788038999999998</v>
      </c>
      <c r="F1310">
        <v>99.751328999999998</v>
      </c>
      <c r="G1310">
        <v>79.997693999999996</v>
      </c>
      <c r="H1310">
        <v>-23.963290000000001</v>
      </c>
      <c r="I1310">
        <v>-100</v>
      </c>
      <c r="J1310">
        <v>168</v>
      </c>
      <c r="K1310">
        <v>100.64700000000001</v>
      </c>
      <c r="L1310">
        <v>1.5006E-2</v>
      </c>
      <c r="M1310">
        <f>(F1310*CalPhotonTurnigy!$AE$30*CalPhotonTurnigy!$AF$36+CalPhotonTurnigy!$AE$36)/CalPhotonTurnigy!$AE$30</f>
        <v>112.80618136210947</v>
      </c>
    </row>
    <row r="1311" spans="1:13" x14ac:dyDescent="0.3">
      <c r="A1311">
        <v>117.07686099999999</v>
      </c>
      <c r="B1311">
        <v>168</v>
      </c>
      <c r="C1311">
        <v>0</v>
      </c>
      <c r="D1311">
        <v>2.5790000000000002</v>
      </c>
      <c r="E1311">
        <v>75.778030000000001</v>
      </c>
      <c r="F1311">
        <v>99.751328999999998</v>
      </c>
      <c r="G1311">
        <v>79.997693999999996</v>
      </c>
      <c r="H1311">
        <v>-23.973299000000001</v>
      </c>
      <c r="I1311">
        <v>-100</v>
      </c>
      <c r="J1311">
        <v>168</v>
      </c>
      <c r="K1311">
        <v>100.64700000000001</v>
      </c>
      <c r="L1311">
        <v>1.4996000000000001E-2</v>
      </c>
      <c r="M1311">
        <f>(F1311*CalPhotonTurnigy!$AE$30*CalPhotonTurnigy!$AF$36+CalPhotonTurnigy!$AE$36)/CalPhotonTurnigy!$AE$30</f>
        <v>112.80618136210947</v>
      </c>
    </row>
    <row r="1312" spans="1:13" x14ac:dyDescent="0.3">
      <c r="A1312">
        <v>117.09186699999999</v>
      </c>
      <c r="B1312">
        <v>168</v>
      </c>
      <c r="C1312">
        <v>0</v>
      </c>
      <c r="D1312">
        <v>2.58</v>
      </c>
      <c r="E1312">
        <v>75.770730999999998</v>
      </c>
      <c r="F1312">
        <v>99.751328999999998</v>
      </c>
      <c r="G1312">
        <v>79.997693999999996</v>
      </c>
      <c r="H1312">
        <v>-23.980598000000001</v>
      </c>
      <c r="I1312">
        <v>-100</v>
      </c>
      <c r="J1312">
        <v>168</v>
      </c>
      <c r="K1312">
        <v>100.64700000000001</v>
      </c>
      <c r="L1312">
        <v>1.5006E-2</v>
      </c>
      <c r="M1312">
        <f>(F1312*CalPhotonTurnigy!$AE$30*CalPhotonTurnigy!$AF$36+CalPhotonTurnigy!$AE$36)/CalPhotonTurnigy!$AE$30</f>
        <v>112.80618136210947</v>
      </c>
    </row>
    <row r="1313" spans="1:13" x14ac:dyDescent="0.3">
      <c r="A1313">
        <v>117.106865</v>
      </c>
      <c r="B1313">
        <v>168</v>
      </c>
      <c r="C1313">
        <v>0</v>
      </c>
      <c r="D1313">
        <v>2.577</v>
      </c>
      <c r="E1313">
        <v>75.760499999999993</v>
      </c>
      <c r="F1313">
        <v>99.751328999999998</v>
      </c>
      <c r="G1313">
        <v>79.997693999999996</v>
      </c>
      <c r="H1313">
        <v>-23.990829000000002</v>
      </c>
      <c r="I1313">
        <v>-100</v>
      </c>
      <c r="J1313">
        <v>168</v>
      </c>
      <c r="K1313">
        <v>100.64700000000001</v>
      </c>
      <c r="L1313">
        <v>1.4997999999999999E-2</v>
      </c>
      <c r="M1313">
        <f>(F1313*CalPhotonTurnigy!$AE$30*CalPhotonTurnigy!$AF$36+CalPhotonTurnigy!$AE$36)/CalPhotonTurnigy!$AE$30</f>
        <v>112.80618136210947</v>
      </c>
    </row>
    <row r="1314" spans="1:13" x14ac:dyDescent="0.3">
      <c r="A1314">
        <v>117.121878</v>
      </c>
      <c r="B1314">
        <v>168</v>
      </c>
      <c r="C1314">
        <v>0</v>
      </c>
      <c r="D1314">
        <v>2.581</v>
      </c>
      <c r="E1314">
        <v>75.756961000000004</v>
      </c>
      <c r="F1314">
        <v>99.751328999999998</v>
      </c>
      <c r="G1314">
        <v>79.997693999999996</v>
      </c>
      <c r="H1314">
        <v>-23.994368000000001</v>
      </c>
      <c r="I1314">
        <v>-100</v>
      </c>
      <c r="J1314">
        <v>168</v>
      </c>
      <c r="K1314">
        <v>100.64700000000001</v>
      </c>
      <c r="L1314">
        <v>1.5013E-2</v>
      </c>
      <c r="M1314">
        <f>(F1314*CalPhotonTurnigy!$AE$30*CalPhotonTurnigy!$AF$36+CalPhotonTurnigy!$AE$36)/CalPhotonTurnigy!$AE$30</f>
        <v>112.80618136210947</v>
      </c>
    </row>
    <row r="1315" spans="1:13" x14ac:dyDescent="0.3">
      <c r="A1315">
        <v>117.136876</v>
      </c>
      <c r="B1315">
        <v>168</v>
      </c>
      <c r="C1315">
        <v>0</v>
      </c>
      <c r="D1315">
        <v>2.577</v>
      </c>
      <c r="E1315">
        <v>75.748648000000003</v>
      </c>
      <c r="F1315">
        <v>99.751328999999998</v>
      </c>
      <c r="G1315">
        <v>79.997693999999996</v>
      </c>
      <c r="H1315">
        <v>-24.002682</v>
      </c>
      <c r="I1315">
        <v>-100</v>
      </c>
      <c r="J1315">
        <v>168</v>
      </c>
      <c r="K1315">
        <v>100.64700000000001</v>
      </c>
      <c r="L1315">
        <v>1.4997999999999999E-2</v>
      </c>
      <c r="M1315">
        <f>(F1315*CalPhotonTurnigy!$AE$30*CalPhotonTurnigy!$AF$36+CalPhotonTurnigy!$AE$36)/CalPhotonTurnigy!$AE$30</f>
        <v>112.80618136210947</v>
      </c>
    </row>
    <row r="1316" spans="1:13" x14ac:dyDescent="0.3">
      <c r="A1316">
        <v>117.151876</v>
      </c>
      <c r="B1316">
        <v>168</v>
      </c>
      <c r="C1316">
        <v>0</v>
      </c>
      <c r="D1316">
        <v>2.58</v>
      </c>
      <c r="E1316">
        <v>75.745444000000006</v>
      </c>
      <c r="F1316">
        <v>99.751328999999998</v>
      </c>
      <c r="G1316">
        <v>79.997693999999996</v>
      </c>
      <c r="H1316">
        <v>-24.005884999999999</v>
      </c>
      <c r="I1316">
        <v>-100</v>
      </c>
      <c r="J1316">
        <v>168</v>
      </c>
      <c r="K1316">
        <v>100.64700000000001</v>
      </c>
      <c r="L1316">
        <v>1.4999999999999999E-2</v>
      </c>
      <c r="M1316">
        <f>(F1316*CalPhotonTurnigy!$AE$30*CalPhotonTurnigy!$AF$36+CalPhotonTurnigy!$AE$36)/CalPhotonTurnigy!$AE$30</f>
        <v>112.80618136210947</v>
      </c>
    </row>
    <row r="1317" spans="1:13" x14ac:dyDescent="0.3">
      <c r="A1317">
        <v>117.166873</v>
      </c>
      <c r="B1317">
        <v>168</v>
      </c>
      <c r="C1317">
        <v>0</v>
      </c>
      <c r="D1317">
        <v>2.577</v>
      </c>
      <c r="E1317">
        <v>75.738735000000005</v>
      </c>
      <c r="F1317">
        <v>99.751328999999998</v>
      </c>
      <c r="G1317">
        <v>79.997693999999996</v>
      </c>
      <c r="H1317">
        <v>-24.012594</v>
      </c>
      <c r="I1317">
        <v>-100</v>
      </c>
      <c r="J1317">
        <v>168</v>
      </c>
      <c r="K1317">
        <v>100.64700000000001</v>
      </c>
      <c r="L1317">
        <v>1.4997E-2</v>
      </c>
      <c r="M1317">
        <f>(F1317*CalPhotonTurnigy!$AE$30*CalPhotonTurnigy!$AF$36+CalPhotonTurnigy!$AE$36)/CalPhotonTurnigy!$AE$30</f>
        <v>112.80618136210947</v>
      </c>
    </row>
    <row r="1318" spans="1:13" x14ac:dyDescent="0.3">
      <c r="A1318">
        <v>117.18188499999999</v>
      </c>
      <c r="B1318">
        <v>168</v>
      </c>
      <c r="C1318">
        <v>0</v>
      </c>
      <c r="D1318">
        <v>2.5779999999999998</v>
      </c>
      <c r="E1318">
        <v>75.734279000000001</v>
      </c>
      <c r="F1318">
        <v>99.751328999999998</v>
      </c>
      <c r="G1318">
        <v>79.997693999999996</v>
      </c>
      <c r="H1318">
        <v>-24.017050000000001</v>
      </c>
      <c r="I1318">
        <v>-100</v>
      </c>
      <c r="J1318">
        <v>168</v>
      </c>
      <c r="K1318">
        <v>100.64700000000001</v>
      </c>
      <c r="L1318">
        <v>1.5011999999999999E-2</v>
      </c>
      <c r="M1318">
        <f>(F1318*CalPhotonTurnigy!$AE$30*CalPhotonTurnigy!$AF$36+CalPhotonTurnigy!$AE$36)/CalPhotonTurnigy!$AE$30</f>
        <v>112.80618136210947</v>
      </c>
    </row>
    <row r="1319" spans="1:13" x14ac:dyDescent="0.3">
      <c r="A1319">
        <v>117.19688499999999</v>
      </c>
      <c r="B1319">
        <v>168</v>
      </c>
      <c r="C1319">
        <v>0</v>
      </c>
      <c r="D1319">
        <v>2.5790000000000002</v>
      </c>
      <c r="E1319">
        <v>75.731762000000003</v>
      </c>
      <c r="F1319">
        <v>99.751328999999998</v>
      </c>
      <c r="G1319">
        <v>79.997693999999996</v>
      </c>
      <c r="H1319">
        <v>-24.019566999999999</v>
      </c>
      <c r="I1319">
        <v>-100</v>
      </c>
      <c r="J1319">
        <v>168</v>
      </c>
      <c r="K1319">
        <v>100.64700000000001</v>
      </c>
      <c r="L1319">
        <v>1.4999999999999999E-2</v>
      </c>
      <c r="M1319">
        <f>(F1319*CalPhotonTurnigy!$AE$30*CalPhotonTurnigy!$AF$36+CalPhotonTurnigy!$AE$36)/CalPhotonTurnigy!$AE$30</f>
        <v>112.80618136210947</v>
      </c>
    </row>
    <row r="1320" spans="1:13" x14ac:dyDescent="0.3">
      <c r="A1320">
        <v>117.211883</v>
      </c>
      <c r="B1320">
        <v>168</v>
      </c>
      <c r="C1320">
        <v>0</v>
      </c>
      <c r="D1320">
        <v>2.5790000000000002</v>
      </c>
      <c r="E1320">
        <v>75.729596000000001</v>
      </c>
      <c r="F1320">
        <v>99.751328999999998</v>
      </c>
      <c r="G1320">
        <v>79.997693999999996</v>
      </c>
      <c r="H1320">
        <v>-24.021733999999999</v>
      </c>
      <c r="I1320">
        <v>-100</v>
      </c>
      <c r="J1320">
        <v>168</v>
      </c>
      <c r="K1320">
        <v>100.64700000000001</v>
      </c>
      <c r="L1320">
        <v>1.4997999999999999E-2</v>
      </c>
      <c r="M1320">
        <f>(F1320*CalPhotonTurnigy!$AE$30*CalPhotonTurnigy!$AF$36+CalPhotonTurnigy!$AE$36)/CalPhotonTurnigy!$AE$30</f>
        <v>112.80618136210947</v>
      </c>
    </row>
    <row r="1321" spans="1:13" x14ac:dyDescent="0.3">
      <c r="A1321">
        <v>117.22688599999999</v>
      </c>
      <c r="B1321">
        <v>168</v>
      </c>
      <c r="C1321">
        <v>0</v>
      </c>
      <c r="D1321">
        <v>2.5720000000000001</v>
      </c>
      <c r="E1321">
        <v>75.717186999999996</v>
      </c>
      <c r="F1321">
        <v>99.751328999999998</v>
      </c>
      <c r="G1321">
        <v>79.997693999999996</v>
      </c>
      <c r="H1321">
        <v>-24.034143</v>
      </c>
      <c r="I1321">
        <v>-100</v>
      </c>
      <c r="J1321">
        <v>168</v>
      </c>
      <c r="K1321">
        <v>100.64700000000001</v>
      </c>
      <c r="L1321">
        <v>1.5003000000000001E-2</v>
      </c>
      <c r="M1321">
        <f>(F1321*CalPhotonTurnigy!$AE$30*CalPhotonTurnigy!$AF$36+CalPhotonTurnigy!$AE$36)/CalPhotonTurnigy!$AE$30</f>
        <v>112.80618136210947</v>
      </c>
    </row>
    <row r="1322" spans="1:13" x14ac:dyDescent="0.3">
      <c r="A1322">
        <v>117.24188599999999</v>
      </c>
      <c r="B1322">
        <v>168</v>
      </c>
      <c r="C1322">
        <v>0</v>
      </c>
      <c r="D1322">
        <v>2.5760000000000001</v>
      </c>
      <c r="E1322">
        <v>75.711780000000005</v>
      </c>
      <c r="F1322">
        <v>99.751328999999998</v>
      </c>
      <c r="G1322">
        <v>79.997693999999996</v>
      </c>
      <c r="H1322">
        <v>-24.039549999999998</v>
      </c>
      <c r="I1322">
        <v>-100</v>
      </c>
      <c r="J1322">
        <v>168</v>
      </c>
      <c r="K1322">
        <v>100.64700000000001</v>
      </c>
      <c r="L1322">
        <v>1.4999999999999999E-2</v>
      </c>
      <c r="M1322">
        <f>(F1322*CalPhotonTurnigy!$AE$30*CalPhotonTurnigy!$AF$36+CalPhotonTurnigy!$AE$36)/CalPhotonTurnigy!$AE$30</f>
        <v>112.80618136210947</v>
      </c>
    </row>
    <row r="1323" spans="1:13" x14ac:dyDescent="0.3">
      <c r="A1323">
        <v>117.25689300000001</v>
      </c>
      <c r="B1323">
        <v>168</v>
      </c>
      <c r="C1323">
        <v>0</v>
      </c>
      <c r="D1323">
        <v>2.5779999999999998</v>
      </c>
      <c r="E1323">
        <v>75.711083000000002</v>
      </c>
      <c r="F1323">
        <v>99.751328999999998</v>
      </c>
      <c r="G1323">
        <v>79.997693999999996</v>
      </c>
      <c r="H1323">
        <v>-24.040247000000001</v>
      </c>
      <c r="I1323">
        <v>-100</v>
      </c>
      <c r="J1323">
        <v>168</v>
      </c>
      <c r="K1323">
        <v>100.64700000000001</v>
      </c>
      <c r="L1323">
        <v>1.5007E-2</v>
      </c>
      <c r="M1323">
        <f>(F1323*CalPhotonTurnigy!$AE$30*CalPhotonTurnigy!$AF$36+CalPhotonTurnigy!$AE$36)/CalPhotonTurnigy!$AE$30</f>
        <v>112.80618136210947</v>
      </c>
    </row>
    <row r="1324" spans="1:13" x14ac:dyDescent="0.3">
      <c r="A1324">
        <v>117.271891</v>
      </c>
      <c r="B1324">
        <v>168</v>
      </c>
      <c r="C1324">
        <v>0</v>
      </c>
      <c r="D1324">
        <v>2.5779999999999998</v>
      </c>
      <c r="E1324">
        <v>75.710482999999996</v>
      </c>
      <c r="F1324">
        <v>99.751328999999998</v>
      </c>
      <c r="G1324">
        <v>79.997693999999996</v>
      </c>
      <c r="H1324">
        <v>-24.040845999999998</v>
      </c>
      <c r="I1324">
        <v>-100</v>
      </c>
      <c r="J1324">
        <v>168</v>
      </c>
      <c r="K1324">
        <v>100.64700000000001</v>
      </c>
      <c r="L1324">
        <v>1.4997999999999999E-2</v>
      </c>
      <c r="M1324">
        <f>(F1324*CalPhotonTurnigy!$AE$30*CalPhotonTurnigy!$AF$36+CalPhotonTurnigy!$AE$36)/CalPhotonTurnigy!$AE$30</f>
        <v>112.80618136210947</v>
      </c>
    </row>
    <row r="1325" spans="1:13" x14ac:dyDescent="0.3">
      <c r="A1325">
        <v>117.286902</v>
      </c>
      <c r="B1325">
        <v>168</v>
      </c>
      <c r="C1325">
        <v>0</v>
      </c>
      <c r="D1325">
        <v>2.58</v>
      </c>
      <c r="E1325">
        <v>75.712603999999999</v>
      </c>
      <c r="F1325">
        <v>99.751328999999998</v>
      </c>
      <c r="G1325">
        <v>79.997693999999996</v>
      </c>
      <c r="H1325">
        <v>-24.038724999999999</v>
      </c>
      <c r="I1325">
        <v>-100</v>
      </c>
      <c r="J1325">
        <v>168</v>
      </c>
      <c r="K1325">
        <v>100.64700000000001</v>
      </c>
      <c r="L1325">
        <v>1.5011E-2</v>
      </c>
      <c r="M1325">
        <f>(F1325*CalPhotonTurnigy!$AE$30*CalPhotonTurnigy!$AF$36+CalPhotonTurnigy!$AE$36)/CalPhotonTurnigy!$AE$30</f>
        <v>112.80618136210947</v>
      </c>
    </row>
    <row r="1326" spans="1:13" x14ac:dyDescent="0.3">
      <c r="A1326">
        <v>117.301912</v>
      </c>
      <c r="B1326">
        <v>168</v>
      </c>
      <c r="C1326">
        <v>0</v>
      </c>
      <c r="D1326">
        <v>2.577</v>
      </c>
      <c r="E1326">
        <v>75.710474000000005</v>
      </c>
      <c r="F1326">
        <v>99.751328999999998</v>
      </c>
      <c r="G1326">
        <v>79.997693999999996</v>
      </c>
      <c r="H1326">
        <v>-24.040856000000002</v>
      </c>
      <c r="I1326">
        <v>-100</v>
      </c>
      <c r="J1326">
        <v>168</v>
      </c>
      <c r="K1326">
        <v>100.64700000000001</v>
      </c>
      <c r="L1326">
        <v>1.5010000000000001E-2</v>
      </c>
      <c r="M1326">
        <f>(F1326*CalPhotonTurnigy!$AE$30*CalPhotonTurnigy!$AF$36+CalPhotonTurnigy!$AE$36)/CalPhotonTurnigy!$AE$30</f>
        <v>112.80618136210947</v>
      </c>
    </row>
    <row r="1327" spans="1:13" x14ac:dyDescent="0.3">
      <c r="A1327">
        <v>117.316918</v>
      </c>
      <c r="B1327">
        <v>168</v>
      </c>
      <c r="C1327">
        <v>0</v>
      </c>
      <c r="D1327">
        <v>2.58</v>
      </c>
      <c r="E1327">
        <v>75.712596000000005</v>
      </c>
      <c r="F1327">
        <v>99.751328999999998</v>
      </c>
      <c r="G1327">
        <v>79.997693999999996</v>
      </c>
      <c r="H1327">
        <v>-24.038733000000001</v>
      </c>
      <c r="I1327">
        <v>-100</v>
      </c>
      <c r="J1327">
        <v>168</v>
      </c>
      <c r="K1327">
        <v>100.64700000000001</v>
      </c>
      <c r="L1327">
        <v>1.5006E-2</v>
      </c>
      <c r="M1327">
        <f>(F1327*CalPhotonTurnigy!$AE$30*CalPhotonTurnigy!$AF$36+CalPhotonTurnigy!$AE$36)/CalPhotonTurnigy!$AE$30</f>
        <v>112.80618136210947</v>
      </c>
    </row>
    <row r="1328" spans="1:13" x14ac:dyDescent="0.3">
      <c r="A1328">
        <v>117.33192099999999</v>
      </c>
      <c r="B1328">
        <v>168</v>
      </c>
      <c r="C1328">
        <v>0</v>
      </c>
      <c r="D1328">
        <v>2.581</v>
      </c>
      <c r="E1328">
        <v>75.717059000000006</v>
      </c>
      <c r="F1328">
        <v>99.751328999999998</v>
      </c>
      <c r="G1328">
        <v>79.997693999999996</v>
      </c>
      <c r="H1328">
        <v>-24.034269999999999</v>
      </c>
      <c r="I1328">
        <v>-100</v>
      </c>
      <c r="J1328">
        <v>168</v>
      </c>
      <c r="K1328">
        <v>100.64700000000001</v>
      </c>
      <c r="L1328">
        <v>1.5003000000000001E-2</v>
      </c>
      <c r="M1328">
        <f>(F1328*CalPhotonTurnigy!$AE$30*CalPhotonTurnigy!$AF$36+CalPhotonTurnigy!$AE$36)/CalPhotonTurnigy!$AE$30</f>
        <v>112.80618136210947</v>
      </c>
    </row>
    <row r="1329" spans="1:13" x14ac:dyDescent="0.3">
      <c r="A1329">
        <v>117.34692099999999</v>
      </c>
      <c r="B1329">
        <v>168</v>
      </c>
      <c r="C1329">
        <v>0</v>
      </c>
      <c r="D1329">
        <v>2.581</v>
      </c>
      <c r="E1329">
        <v>75.719581000000005</v>
      </c>
      <c r="F1329">
        <v>99.751328999999998</v>
      </c>
      <c r="G1329">
        <v>79.997693999999996</v>
      </c>
      <c r="H1329">
        <v>-24.031748</v>
      </c>
      <c r="I1329">
        <v>-100</v>
      </c>
      <c r="J1329">
        <v>168</v>
      </c>
      <c r="K1329">
        <v>100.64700000000001</v>
      </c>
      <c r="L1329">
        <v>1.4999999999999999E-2</v>
      </c>
      <c r="M1329">
        <f>(F1329*CalPhotonTurnigy!$AE$30*CalPhotonTurnigy!$AF$36+CalPhotonTurnigy!$AE$36)/CalPhotonTurnigy!$AE$30</f>
        <v>112.80618136210947</v>
      </c>
    </row>
    <row r="1330" spans="1:13" x14ac:dyDescent="0.3">
      <c r="A1330">
        <v>117.361929</v>
      </c>
      <c r="B1330">
        <v>168</v>
      </c>
      <c r="C1330">
        <v>0</v>
      </c>
      <c r="D1330">
        <v>2.577</v>
      </c>
      <c r="E1330">
        <v>75.716476999999998</v>
      </c>
      <c r="F1330">
        <v>99.751328999999998</v>
      </c>
      <c r="G1330">
        <v>79.997693999999996</v>
      </c>
      <c r="H1330">
        <v>-24.034852000000001</v>
      </c>
      <c r="I1330">
        <v>-100</v>
      </c>
      <c r="J1330">
        <v>168</v>
      </c>
      <c r="K1330">
        <v>100.64700000000001</v>
      </c>
      <c r="L1330">
        <v>1.5008000000000001E-2</v>
      </c>
      <c r="M1330">
        <f>(F1330*CalPhotonTurnigy!$AE$30*CalPhotonTurnigy!$AF$36+CalPhotonTurnigy!$AE$36)/CalPhotonTurnigy!$AE$30</f>
        <v>112.80618136210947</v>
      </c>
    </row>
    <row r="1331" spans="1:13" x14ac:dyDescent="0.3">
      <c r="A1331">
        <v>117.376925</v>
      </c>
      <c r="B1331">
        <v>168</v>
      </c>
      <c r="C1331">
        <v>0</v>
      </c>
      <c r="D1331">
        <v>2.577</v>
      </c>
      <c r="E1331">
        <v>75.713807000000003</v>
      </c>
      <c r="F1331">
        <v>99.751328999999998</v>
      </c>
      <c r="G1331">
        <v>79.997693999999996</v>
      </c>
      <c r="H1331">
        <v>-24.037523</v>
      </c>
      <c r="I1331">
        <v>-100</v>
      </c>
      <c r="J1331">
        <v>168</v>
      </c>
      <c r="K1331">
        <v>100.64700000000001</v>
      </c>
      <c r="L1331">
        <v>1.4996000000000001E-2</v>
      </c>
      <c r="M1331">
        <f>(F1331*CalPhotonTurnigy!$AE$30*CalPhotonTurnigy!$AF$36+CalPhotonTurnigy!$AE$36)/CalPhotonTurnigy!$AE$30</f>
        <v>112.80618136210947</v>
      </c>
    </row>
    <row r="1332" spans="1:13" x14ac:dyDescent="0.3">
      <c r="A1332">
        <v>117.391931</v>
      </c>
      <c r="B1332">
        <v>168</v>
      </c>
      <c r="C1332">
        <v>0</v>
      </c>
      <c r="D1332">
        <v>2.577</v>
      </c>
      <c r="E1332">
        <v>75.711507999999995</v>
      </c>
      <c r="F1332">
        <v>99.751328999999998</v>
      </c>
      <c r="G1332">
        <v>79.997693999999996</v>
      </c>
      <c r="H1332">
        <v>-24.039821</v>
      </c>
      <c r="I1332">
        <v>-100</v>
      </c>
      <c r="J1332">
        <v>168</v>
      </c>
      <c r="K1332">
        <v>100.64700000000001</v>
      </c>
      <c r="L1332">
        <v>1.5006E-2</v>
      </c>
      <c r="M1332">
        <f>(F1332*CalPhotonTurnigy!$AE$30*CalPhotonTurnigy!$AF$36+CalPhotonTurnigy!$AE$36)/CalPhotonTurnigy!$AE$30</f>
        <v>112.80618136210947</v>
      </c>
    </row>
    <row r="1333" spans="1:13" x14ac:dyDescent="0.3">
      <c r="A1333">
        <v>117.40692900000001</v>
      </c>
      <c r="B1333">
        <v>168</v>
      </c>
      <c r="C1333">
        <v>0</v>
      </c>
      <c r="D1333">
        <v>2.5790000000000002</v>
      </c>
      <c r="E1333">
        <v>75.712168000000005</v>
      </c>
      <c r="F1333">
        <v>99.751328999999998</v>
      </c>
      <c r="G1333">
        <v>79.997693999999996</v>
      </c>
      <c r="H1333">
        <v>-24.039162000000001</v>
      </c>
      <c r="I1333">
        <v>-100</v>
      </c>
      <c r="J1333">
        <v>168</v>
      </c>
      <c r="K1333">
        <v>100.64700000000001</v>
      </c>
      <c r="L1333">
        <v>1.4997999999999999E-2</v>
      </c>
      <c r="M1333">
        <f>(F1333*CalPhotonTurnigy!$AE$30*CalPhotonTurnigy!$AF$36+CalPhotonTurnigy!$AE$36)/CalPhotonTurnigy!$AE$30</f>
        <v>112.80618136210947</v>
      </c>
    </row>
    <row r="1334" spans="1:13" x14ac:dyDescent="0.3">
      <c r="A1334">
        <v>117.421936</v>
      </c>
      <c r="B1334">
        <v>168</v>
      </c>
      <c r="C1334">
        <v>0</v>
      </c>
      <c r="D1334">
        <v>2.5779999999999998</v>
      </c>
      <c r="E1334">
        <v>75.711416999999997</v>
      </c>
      <c r="F1334">
        <v>99.751328999999998</v>
      </c>
      <c r="G1334">
        <v>79.997693999999996</v>
      </c>
      <c r="H1334">
        <v>-24.039912999999999</v>
      </c>
      <c r="I1334">
        <v>-100</v>
      </c>
      <c r="J1334">
        <v>168</v>
      </c>
      <c r="K1334">
        <v>100.64700000000001</v>
      </c>
      <c r="L1334">
        <v>1.5007E-2</v>
      </c>
      <c r="M1334">
        <f>(F1334*CalPhotonTurnigy!$AE$30*CalPhotonTurnigy!$AF$36+CalPhotonTurnigy!$AE$36)/CalPhotonTurnigy!$AE$30</f>
        <v>112.80618136210947</v>
      </c>
    </row>
    <row r="1335" spans="1:13" x14ac:dyDescent="0.3">
      <c r="A1335">
        <v>117.43694000000001</v>
      </c>
      <c r="B1335">
        <v>168</v>
      </c>
      <c r="C1335">
        <v>0</v>
      </c>
      <c r="D1335">
        <v>2.58</v>
      </c>
      <c r="E1335">
        <v>75.713408000000001</v>
      </c>
      <c r="F1335">
        <v>99.751328999999998</v>
      </c>
      <c r="G1335">
        <v>79.997693999999996</v>
      </c>
      <c r="H1335">
        <v>-24.037921999999998</v>
      </c>
      <c r="I1335">
        <v>-100</v>
      </c>
      <c r="J1335">
        <v>168</v>
      </c>
      <c r="K1335">
        <v>100.64700000000001</v>
      </c>
      <c r="L1335">
        <v>1.5004E-2</v>
      </c>
      <c r="M1335">
        <f>(F1335*CalPhotonTurnigy!$AE$30*CalPhotonTurnigy!$AF$36+CalPhotonTurnigy!$AE$36)/CalPhotonTurnigy!$AE$30</f>
        <v>112.80618136210947</v>
      </c>
    </row>
    <row r="1336" spans="1:13" x14ac:dyDescent="0.3">
      <c r="A1336">
        <v>117.451948</v>
      </c>
      <c r="B1336">
        <v>168</v>
      </c>
      <c r="C1336">
        <v>0</v>
      </c>
      <c r="D1336">
        <v>2.5779999999999998</v>
      </c>
      <c r="E1336">
        <v>75.712483000000006</v>
      </c>
      <c r="F1336">
        <v>99.751328999999998</v>
      </c>
      <c r="G1336">
        <v>79.997693999999996</v>
      </c>
      <c r="H1336">
        <v>-24.038845999999999</v>
      </c>
      <c r="I1336">
        <v>-100</v>
      </c>
      <c r="J1336">
        <v>168</v>
      </c>
      <c r="K1336">
        <v>100.64700000000001</v>
      </c>
      <c r="L1336">
        <v>1.5008000000000001E-2</v>
      </c>
      <c r="M1336">
        <f>(F1336*CalPhotonTurnigy!$AE$30*CalPhotonTurnigy!$AF$36+CalPhotonTurnigy!$AE$36)/CalPhotonTurnigy!$AE$30</f>
        <v>112.80618136210947</v>
      </c>
    </row>
    <row r="1337" spans="1:13" x14ac:dyDescent="0.3">
      <c r="A1337">
        <v>117.466955</v>
      </c>
      <c r="B1337">
        <v>168</v>
      </c>
      <c r="C1337">
        <v>0</v>
      </c>
      <c r="D1337">
        <v>2.577</v>
      </c>
      <c r="E1337">
        <v>75.710369999999998</v>
      </c>
      <c r="F1337">
        <v>99.751328999999998</v>
      </c>
      <c r="G1337">
        <v>79.997693999999996</v>
      </c>
      <c r="H1337">
        <v>-24.040959999999998</v>
      </c>
      <c r="I1337">
        <v>-100</v>
      </c>
      <c r="J1337">
        <v>168</v>
      </c>
      <c r="K1337">
        <v>100.64700000000001</v>
      </c>
      <c r="L1337">
        <v>1.5007E-2</v>
      </c>
      <c r="M1337">
        <f>(F1337*CalPhotonTurnigy!$AE$30*CalPhotonTurnigy!$AF$36+CalPhotonTurnigy!$AE$36)/CalPhotonTurnigy!$AE$30</f>
        <v>112.80618136210947</v>
      </c>
    </row>
    <row r="1338" spans="1:13" x14ac:dyDescent="0.3">
      <c r="A1338">
        <v>117.481953</v>
      </c>
      <c r="B1338">
        <v>168</v>
      </c>
      <c r="C1338">
        <v>0</v>
      </c>
      <c r="D1338">
        <v>2.581</v>
      </c>
      <c r="E1338">
        <v>75.713825</v>
      </c>
      <c r="F1338">
        <v>99.751328999999998</v>
      </c>
      <c r="G1338">
        <v>79.997693999999996</v>
      </c>
      <c r="H1338">
        <v>-24.037503999999998</v>
      </c>
      <c r="I1338">
        <v>-100</v>
      </c>
      <c r="J1338">
        <v>168</v>
      </c>
      <c r="K1338">
        <v>100.64700000000001</v>
      </c>
      <c r="L1338">
        <v>1.4997999999999999E-2</v>
      </c>
      <c r="M1338">
        <f>(F1338*CalPhotonTurnigy!$AE$30*CalPhotonTurnigy!$AF$36+CalPhotonTurnigy!$AE$36)/CalPhotonTurnigy!$AE$30</f>
        <v>112.80618136210947</v>
      </c>
    </row>
    <row r="1339" spans="1:13" x14ac:dyDescent="0.3">
      <c r="A1339">
        <v>117.49695699999999</v>
      </c>
      <c r="B1339">
        <v>168</v>
      </c>
      <c r="C1339">
        <v>0</v>
      </c>
      <c r="D1339">
        <v>2.5790000000000002</v>
      </c>
      <c r="E1339">
        <v>75.714162000000002</v>
      </c>
      <c r="F1339">
        <v>99.751328999999998</v>
      </c>
      <c r="G1339">
        <v>79.997693999999996</v>
      </c>
      <c r="H1339">
        <v>-24.037168000000001</v>
      </c>
      <c r="I1339">
        <v>-100</v>
      </c>
      <c r="J1339">
        <v>168</v>
      </c>
      <c r="K1339">
        <v>100.64700000000001</v>
      </c>
      <c r="L1339">
        <v>1.5004E-2</v>
      </c>
      <c r="M1339">
        <f>(F1339*CalPhotonTurnigy!$AE$30*CalPhotonTurnigy!$AF$36+CalPhotonTurnigy!$AE$36)/CalPhotonTurnigy!$AE$30</f>
        <v>112.80618136210947</v>
      </c>
    </row>
    <row r="1340" spans="1:13" x14ac:dyDescent="0.3">
      <c r="A1340">
        <v>117.511956</v>
      </c>
      <c r="B1340">
        <v>168</v>
      </c>
      <c r="C1340">
        <v>0</v>
      </c>
      <c r="D1340">
        <v>2.577</v>
      </c>
      <c r="E1340">
        <v>75.711814000000004</v>
      </c>
      <c r="F1340">
        <v>99.751328999999998</v>
      </c>
      <c r="G1340">
        <v>79.997693999999996</v>
      </c>
      <c r="H1340">
        <v>-24.039515999999999</v>
      </c>
      <c r="I1340">
        <v>-100</v>
      </c>
      <c r="J1340">
        <v>168</v>
      </c>
      <c r="K1340">
        <v>100.64700000000001</v>
      </c>
      <c r="L1340">
        <v>1.4999E-2</v>
      </c>
      <c r="M1340">
        <f>(F1340*CalPhotonTurnigy!$AE$30*CalPhotonTurnigy!$AF$36+CalPhotonTurnigy!$AE$36)/CalPhotonTurnigy!$AE$30</f>
        <v>112.80618136210947</v>
      </c>
    </row>
    <row r="1341" spans="1:13" x14ac:dyDescent="0.3">
      <c r="A1341">
        <v>117.526965</v>
      </c>
      <c r="B1341">
        <v>168</v>
      </c>
      <c r="C1341">
        <v>0</v>
      </c>
      <c r="D1341">
        <v>2.5760000000000001</v>
      </c>
      <c r="E1341">
        <v>75.707155999999998</v>
      </c>
      <c r="F1341">
        <v>99.751328999999998</v>
      </c>
      <c r="G1341">
        <v>79.997693999999996</v>
      </c>
      <c r="H1341">
        <v>-24.044174000000002</v>
      </c>
      <c r="I1341">
        <v>-100</v>
      </c>
      <c r="J1341">
        <v>168</v>
      </c>
      <c r="K1341">
        <v>100.64700000000001</v>
      </c>
      <c r="L1341">
        <v>1.5009E-2</v>
      </c>
      <c r="M1341">
        <f>(F1341*CalPhotonTurnigy!$AE$30*CalPhotonTurnigy!$AF$36+CalPhotonTurnigy!$AE$36)/CalPhotonTurnigy!$AE$30</f>
        <v>112.80618136210947</v>
      </c>
    </row>
    <row r="1342" spans="1:13" x14ac:dyDescent="0.3">
      <c r="A1342">
        <v>117.54196899999999</v>
      </c>
      <c r="B1342">
        <v>168</v>
      </c>
      <c r="C1342">
        <v>0</v>
      </c>
      <c r="D1342">
        <v>2.5790000000000002</v>
      </c>
      <c r="E1342">
        <v>75.708422999999996</v>
      </c>
      <c r="F1342">
        <v>99.751328999999998</v>
      </c>
      <c r="G1342">
        <v>79.997693999999996</v>
      </c>
      <c r="H1342">
        <v>-24.042907</v>
      </c>
      <c r="I1342">
        <v>-100</v>
      </c>
      <c r="J1342">
        <v>168</v>
      </c>
      <c r="K1342">
        <v>100.64700000000001</v>
      </c>
      <c r="L1342">
        <v>1.5004E-2</v>
      </c>
      <c r="M1342">
        <f>(F1342*CalPhotonTurnigy!$AE$30*CalPhotonTurnigy!$AF$36+CalPhotonTurnigy!$AE$36)/CalPhotonTurnigy!$AE$30</f>
        <v>112.80618136210947</v>
      </c>
    </row>
    <row r="1343" spans="1:13" x14ac:dyDescent="0.3">
      <c r="A1343">
        <v>117.556977</v>
      </c>
      <c r="B1343">
        <v>168</v>
      </c>
      <c r="C1343">
        <v>0</v>
      </c>
      <c r="D1343">
        <v>2.5779999999999998</v>
      </c>
      <c r="E1343">
        <v>75.708194000000006</v>
      </c>
      <c r="F1343">
        <v>99.751328999999998</v>
      </c>
      <c r="G1343">
        <v>79.997693999999996</v>
      </c>
      <c r="H1343">
        <v>-24.043134999999999</v>
      </c>
      <c r="I1343">
        <v>-100</v>
      </c>
      <c r="J1343">
        <v>168</v>
      </c>
      <c r="K1343">
        <v>100.64700000000001</v>
      </c>
      <c r="L1343">
        <v>1.5008000000000001E-2</v>
      </c>
      <c r="M1343">
        <f>(F1343*CalPhotonTurnigy!$AE$30*CalPhotonTurnigy!$AF$36+CalPhotonTurnigy!$AE$36)/CalPhotonTurnigy!$AE$30</f>
        <v>112.80618136210947</v>
      </c>
    </row>
    <row r="1344" spans="1:13" x14ac:dyDescent="0.3">
      <c r="A1344">
        <v>117.571985</v>
      </c>
      <c r="B1344">
        <v>168</v>
      </c>
      <c r="C1344">
        <v>0</v>
      </c>
      <c r="D1344">
        <v>2.5779999999999998</v>
      </c>
      <c r="E1344">
        <v>75.707997000000006</v>
      </c>
      <c r="F1344">
        <v>99.751328999999998</v>
      </c>
      <c r="G1344">
        <v>79.997693999999996</v>
      </c>
      <c r="H1344">
        <v>-24.043331999999999</v>
      </c>
      <c r="I1344">
        <v>-100</v>
      </c>
      <c r="J1344">
        <v>168</v>
      </c>
      <c r="K1344">
        <v>100.64700000000001</v>
      </c>
      <c r="L1344">
        <v>1.5008000000000001E-2</v>
      </c>
      <c r="M1344">
        <f>(F1344*CalPhotonTurnigy!$AE$30*CalPhotonTurnigy!$AF$36+CalPhotonTurnigy!$AE$36)/CalPhotonTurnigy!$AE$30</f>
        <v>112.80618136210947</v>
      </c>
    </row>
    <row r="1345" spans="1:13" x14ac:dyDescent="0.3">
      <c r="A1345">
        <v>117.586985</v>
      </c>
      <c r="B1345">
        <v>168</v>
      </c>
      <c r="C1345">
        <v>0</v>
      </c>
      <c r="D1345">
        <v>2.5790000000000002</v>
      </c>
      <c r="E1345">
        <v>75.709147000000002</v>
      </c>
      <c r="F1345">
        <v>99.751328999999998</v>
      </c>
      <c r="G1345">
        <v>79.997693999999996</v>
      </c>
      <c r="H1345">
        <v>-24.042182</v>
      </c>
      <c r="I1345">
        <v>-100</v>
      </c>
      <c r="J1345">
        <v>168</v>
      </c>
      <c r="K1345">
        <v>100.64700000000001</v>
      </c>
      <c r="L1345">
        <v>1.4999999999999999E-2</v>
      </c>
      <c r="M1345">
        <f>(F1345*CalPhotonTurnigy!$AE$30*CalPhotonTurnigy!$AF$36+CalPhotonTurnigy!$AE$36)/CalPhotonTurnigy!$AE$30</f>
        <v>112.80618136210947</v>
      </c>
    </row>
    <row r="1346" spans="1:13" x14ac:dyDescent="0.3">
      <c r="A1346">
        <v>117.601996</v>
      </c>
      <c r="B1346">
        <v>168</v>
      </c>
      <c r="C1346">
        <v>0</v>
      </c>
      <c r="D1346">
        <v>2.5779999999999998</v>
      </c>
      <c r="E1346">
        <v>75.708816999999996</v>
      </c>
      <c r="F1346">
        <v>99.751328999999998</v>
      </c>
      <c r="G1346">
        <v>79.997693999999996</v>
      </c>
      <c r="H1346">
        <v>-24.042511999999999</v>
      </c>
      <c r="I1346">
        <v>-100</v>
      </c>
      <c r="J1346">
        <v>168</v>
      </c>
      <c r="K1346">
        <v>100.64700000000001</v>
      </c>
      <c r="L1346">
        <v>1.5011E-2</v>
      </c>
      <c r="M1346">
        <f>(F1346*CalPhotonTurnigy!$AE$30*CalPhotonTurnigy!$AF$36+CalPhotonTurnigy!$AE$36)/CalPhotonTurnigy!$AE$30</f>
        <v>112.80618136210947</v>
      </c>
    </row>
    <row r="1347" spans="1:13" x14ac:dyDescent="0.3">
      <c r="A1347">
        <v>117.617007</v>
      </c>
      <c r="B1347">
        <v>168</v>
      </c>
      <c r="C1347">
        <v>0</v>
      </c>
      <c r="D1347">
        <v>2.5779999999999998</v>
      </c>
      <c r="E1347">
        <v>75.708534</v>
      </c>
      <c r="F1347">
        <v>99.751328999999998</v>
      </c>
      <c r="G1347">
        <v>79.997693999999996</v>
      </c>
      <c r="H1347">
        <v>-24.042795999999999</v>
      </c>
      <c r="I1347">
        <v>-100</v>
      </c>
      <c r="J1347">
        <v>168</v>
      </c>
      <c r="K1347">
        <v>100.64700000000001</v>
      </c>
      <c r="L1347">
        <v>1.5011E-2</v>
      </c>
      <c r="M1347">
        <f>(F1347*CalPhotonTurnigy!$AE$30*CalPhotonTurnigy!$AF$36+CalPhotonTurnigy!$AE$36)/CalPhotonTurnigy!$AE$30</f>
        <v>112.80618136210947</v>
      </c>
    </row>
    <row r="1348" spans="1:13" x14ac:dyDescent="0.3">
      <c r="A1348">
        <v>117.632003</v>
      </c>
      <c r="B1348">
        <v>168</v>
      </c>
      <c r="C1348">
        <v>0</v>
      </c>
      <c r="D1348">
        <v>2.5779999999999998</v>
      </c>
      <c r="E1348">
        <v>75.708290000000005</v>
      </c>
      <c r="F1348">
        <v>99.751328999999998</v>
      </c>
      <c r="G1348">
        <v>79.997693999999996</v>
      </c>
      <c r="H1348">
        <v>-24.043040000000001</v>
      </c>
      <c r="I1348">
        <v>-100</v>
      </c>
      <c r="J1348">
        <v>168</v>
      </c>
      <c r="K1348">
        <v>100.64700000000001</v>
      </c>
      <c r="L1348">
        <v>1.4996000000000001E-2</v>
      </c>
      <c r="M1348">
        <f>(F1348*CalPhotonTurnigy!$AE$30*CalPhotonTurnigy!$AF$36+CalPhotonTurnigy!$AE$36)/CalPhotonTurnigy!$AE$30</f>
        <v>112.80618136210947</v>
      </c>
    </row>
    <row r="1349" spans="1:13" x14ac:dyDescent="0.3">
      <c r="A1349">
        <v>117.647015</v>
      </c>
      <c r="B1349">
        <v>168</v>
      </c>
      <c r="C1349">
        <v>0</v>
      </c>
      <c r="D1349">
        <v>2.581</v>
      </c>
      <c r="E1349">
        <v>75.712035999999998</v>
      </c>
      <c r="F1349">
        <v>99.751328999999998</v>
      </c>
      <c r="G1349">
        <v>79.997693999999996</v>
      </c>
      <c r="H1349">
        <v>-24.039294000000002</v>
      </c>
      <c r="I1349">
        <v>-100</v>
      </c>
      <c r="J1349">
        <v>168</v>
      </c>
      <c r="K1349">
        <v>100.64700000000001</v>
      </c>
      <c r="L1349">
        <v>1.5011999999999999E-2</v>
      </c>
      <c r="M1349">
        <f>(F1349*CalPhotonTurnigy!$AE$30*CalPhotonTurnigy!$AF$36+CalPhotonTurnigy!$AE$36)/CalPhotonTurnigy!$AE$30</f>
        <v>112.80618136210947</v>
      </c>
    </row>
    <row r="1350" spans="1:13" x14ac:dyDescent="0.3">
      <c r="A1350">
        <v>117.662019</v>
      </c>
      <c r="B1350">
        <v>168</v>
      </c>
      <c r="C1350">
        <v>0</v>
      </c>
      <c r="D1350">
        <v>2.5779999999999998</v>
      </c>
      <c r="E1350">
        <v>75.711303000000001</v>
      </c>
      <c r="F1350">
        <v>99.751328999999998</v>
      </c>
      <c r="G1350">
        <v>79.997693999999996</v>
      </c>
      <c r="H1350">
        <v>-24.040026000000001</v>
      </c>
      <c r="I1350">
        <v>-100</v>
      </c>
      <c r="J1350">
        <v>168</v>
      </c>
      <c r="K1350">
        <v>100.64700000000001</v>
      </c>
      <c r="L1350">
        <v>1.5004E-2</v>
      </c>
      <c r="M1350">
        <f>(F1350*CalPhotonTurnigy!$AE$30*CalPhotonTurnigy!$AF$36+CalPhotonTurnigy!$AE$36)/CalPhotonTurnigy!$AE$30</f>
        <v>112.80618136210947</v>
      </c>
    </row>
    <row r="1351" spans="1:13" x14ac:dyDescent="0.3">
      <c r="A1351">
        <v>117.677021</v>
      </c>
      <c r="B1351">
        <v>168</v>
      </c>
      <c r="C1351">
        <v>0</v>
      </c>
      <c r="D1351">
        <v>2.5790000000000002</v>
      </c>
      <c r="E1351">
        <v>75.711990999999998</v>
      </c>
      <c r="F1351">
        <v>99.751328999999998</v>
      </c>
      <c r="G1351">
        <v>79.997693999999996</v>
      </c>
      <c r="H1351">
        <v>-24.039338000000001</v>
      </c>
      <c r="I1351">
        <v>-100</v>
      </c>
      <c r="J1351">
        <v>168</v>
      </c>
      <c r="K1351">
        <v>100.64700000000001</v>
      </c>
      <c r="L1351">
        <v>1.5002E-2</v>
      </c>
      <c r="M1351">
        <f>(F1351*CalPhotonTurnigy!$AE$30*CalPhotonTurnigy!$AF$36+CalPhotonTurnigy!$AE$36)/CalPhotonTurnigy!$AE$30</f>
        <v>112.80618136210947</v>
      </c>
    </row>
    <row r="1352" spans="1:13" x14ac:dyDescent="0.3">
      <c r="A1352">
        <v>117.692019</v>
      </c>
      <c r="B1352">
        <v>168</v>
      </c>
      <c r="C1352">
        <v>0</v>
      </c>
      <c r="D1352">
        <v>2.577</v>
      </c>
      <c r="E1352">
        <v>75.709946000000002</v>
      </c>
      <c r="F1352">
        <v>99.751328999999998</v>
      </c>
      <c r="G1352">
        <v>79.997693999999996</v>
      </c>
      <c r="H1352">
        <v>-24.041383</v>
      </c>
      <c r="I1352">
        <v>-100</v>
      </c>
      <c r="J1352">
        <v>168</v>
      </c>
      <c r="K1352">
        <v>100.64700000000001</v>
      </c>
      <c r="L1352">
        <v>1.4997999999999999E-2</v>
      </c>
      <c r="M1352">
        <f>(F1352*CalPhotonTurnigy!$AE$30*CalPhotonTurnigy!$AF$36+CalPhotonTurnigy!$AE$36)/CalPhotonTurnigy!$AE$30</f>
        <v>112.80618136210947</v>
      </c>
    </row>
    <row r="1353" spans="1:13" x14ac:dyDescent="0.3">
      <c r="A1353">
        <v>117.707016</v>
      </c>
      <c r="B1353">
        <v>168</v>
      </c>
      <c r="C1353">
        <v>0</v>
      </c>
      <c r="D1353">
        <v>2.58</v>
      </c>
      <c r="E1353">
        <v>75.712142</v>
      </c>
      <c r="F1353">
        <v>99.751328999999998</v>
      </c>
      <c r="G1353">
        <v>79.997693999999996</v>
      </c>
      <c r="H1353">
        <v>-24.039186999999998</v>
      </c>
      <c r="I1353">
        <v>-100</v>
      </c>
      <c r="J1353">
        <v>168</v>
      </c>
      <c r="K1353">
        <v>100.64700000000001</v>
      </c>
      <c r="L1353">
        <v>1.4997E-2</v>
      </c>
      <c r="M1353">
        <f>(F1353*CalPhotonTurnigy!$AE$30*CalPhotonTurnigy!$AF$36+CalPhotonTurnigy!$AE$36)/CalPhotonTurnigy!$AE$30</f>
        <v>112.80618136210947</v>
      </c>
    </row>
    <row r="1354" spans="1:13" x14ac:dyDescent="0.3">
      <c r="A1354">
        <v>117.722022</v>
      </c>
      <c r="B1354">
        <v>168</v>
      </c>
      <c r="C1354">
        <v>0</v>
      </c>
      <c r="D1354">
        <v>2.577</v>
      </c>
      <c r="E1354">
        <v>75.710076000000001</v>
      </c>
      <c r="F1354">
        <v>99.751328999999998</v>
      </c>
      <c r="G1354">
        <v>79.997693999999996</v>
      </c>
      <c r="H1354">
        <v>-24.041253000000001</v>
      </c>
      <c r="I1354">
        <v>-100</v>
      </c>
      <c r="J1354">
        <v>168</v>
      </c>
      <c r="K1354">
        <v>100.64700000000001</v>
      </c>
      <c r="L1354">
        <v>1.5006E-2</v>
      </c>
      <c r="M1354">
        <f>(F1354*CalPhotonTurnigy!$AE$30*CalPhotonTurnigy!$AF$36+CalPhotonTurnigy!$AE$36)/CalPhotonTurnigy!$AE$30</f>
        <v>112.80618136210947</v>
      </c>
    </row>
    <row r="1355" spans="1:13" x14ac:dyDescent="0.3">
      <c r="A1355">
        <v>117.73701800000001</v>
      </c>
      <c r="B1355">
        <v>168</v>
      </c>
      <c r="C1355">
        <v>0</v>
      </c>
      <c r="D1355">
        <v>2.5779999999999998</v>
      </c>
      <c r="E1355">
        <v>75.709616999999994</v>
      </c>
      <c r="F1355">
        <v>99.751328999999998</v>
      </c>
      <c r="G1355">
        <v>79.997693999999996</v>
      </c>
      <c r="H1355">
        <v>-24.041713000000001</v>
      </c>
      <c r="I1355">
        <v>-100</v>
      </c>
      <c r="J1355">
        <v>168</v>
      </c>
      <c r="K1355">
        <v>100.64700000000001</v>
      </c>
      <c r="L1355">
        <v>1.4996000000000001E-2</v>
      </c>
      <c r="M1355">
        <f>(F1355*CalPhotonTurnigy!$AE$30*CalPhotonTurnigy!$AF$36+CalPhotonTurnigy!$AE$36)/CalPhotonTurnigy!$AE$30</f>
        <v>112.80618136210947</v>
      </c>
    </row>
    <row r="1356" spans="1:13" x14ac:dyDescent="0.3">
      <c r="A1356">
        <v>117.75202400000001</v>
      </c>
      <c r="B1356">
        <v>168</v>
      </c>
      <c r="C1356">
        <v>0</v>
      </c>
      <c r="D1356">
        <v>2.577</v>
      </c>
      <c r="E1356">
        <v>75.707903000000002</v>
      </c>
      <c r="F1356">
        <v>99.751328999999998</v>
      </c>
      <c r="G1356">
        <v>79.997693999999996</v>
      </c>
      <c r="H1356">
        <v>-24.043427000000001</v>
      </c>
      <c r="I1356">
        <v>-100</v>
      </c>
      <c r="J1356">
        <v>168</v>
      </c>
      <c r="K1356">
        <v>100.64700000000001</v>
      </c>
      <c r="L1356">
        <v>1.5006E-2</v>
      </c>
      <c r="M1356">
        <f>(F1356*CalPhotonTurnigy!$AE$30*CalPhotonTurnigy!$AF$36+CalPhotonTurnigy!$AE$36)/CalPhotonTurnigy!$AE$30</f>
        <v>112.80618136210947</v>
      </c>
    </row>
    <row r="1357" spans="1:13" x14ac:dyDescent="0.3">
      <c r="A1357">
        <v>117.76702400000001</v>
      </c>
      <c r="B1357">
        <v>168</v>
      </c>
      <c r="C1357">
        <v>0</v>
      </c>
      <c r="D1357">
        <v>2.577</v>
      </c>
      <c r="E1357">
        <v>75.706428000000002</v>
      </c>
      <c r="F1357">
        <v>99.751328999999998</v>
      </c>
      <c r="G1357">
        <v>79.997693999999996</v>
      </c>
      <c r="H1357">
        <v>-24.044900999999999</v>
      </c>
      <c r="I1357">
        <v>-100</v>
      </c>
      <c r="J1357">
        <v>168</v>
      </c>
      <c r="K1357">
        <v>100.64700000000001</v>
      </c>
      <c r="L1357">
        <v>1.4999999999999999E-2</v>
      </c>
      <c r="M1357">
        <f>(F1357*CalPhotonTurnigy!$AE$30*CalPhotonTurnigy!$AF$36+CalPhotonTurnigy!$AE$36)/CalPhotonTurnigy!$AE$30</f>
        <v>112.80618136210947</v>
      </c>
    </row>
    <row r="1358" spans="1:13" x14ac:dyDescent="0.3">
      <c r="A1358">
        <v>117.78203000000001</v>
      </c>
      <c r="B1358">
        <v>168</v>
      </c>
      <c r="C1358">
        <v>0</v>
      </c>
      <c r="D1358">
        <v>2.577</v>
      </c>
      <c r="E1358">
        <v>75.705158999999995</v>
      </c>
      <c r="F1358">
        <v>99.751328999999998</v>
      </c>
      <c r="G1358">
        <v>79.997693999999996</v>
      </c>
      <c r="H1358">
        <v>-24.046171000000001</v>
      </c>
      <c r="I1358">
        <v>-100</v>
      </c>
      <c r="J1358">
        <v>168</v>
      </c>
      <c r="K1358">
        <v>100.64700000000001</v>
      </c>
      <c r="L1358">
        <v>1.5006E-2</v>
      </c>
      <c r="M1358">
        <f>(F1358*CalPhotonTurnigy!$AE$30*CalPhotonTurnigy!$AF$36+CalPhotonTurnigy!$AE$36)/CalPhotonTurnigy!$AE$30</f>
        <v>112.80618136210947</v>
      </c>
    </row>
    <row r="1359" spans="1:13" x14ac:dyDescent="0.3">
      <c r="A1359">
        <v>117.797038</v>
      </c>
      <c r="B1359">
        <v>168</v>
      </c>
      <c r="C1359">
        <v>0</v>
      </c>
      <c r="D1359">
        <v>2.5790000000000002</v>
      </c>
      <c r="E1359">
        <v>75.706704999999999</v>
      </c>
      <c r="F1359">
        <v>99.751328999999998</v>
      </c>
      <c r="G1359">
        <v>79.997693999999996</v>
      </c>
      <c r="H1359">
        <v>-24.044625</v>
      </c>
      <c r="I1359">
        <v>-100</v>
      </c>
      <c r="J1359">
        <v>168</v>
      </c>
      <c r="K1359">
        <v>100.64700000000001</v>
      </c>
      <c r="L1359">
        <v>1.5008000000000001E-2</v>
      </c>
      <c r="M1359">
        <f>(F1359*CalPhotonTurnigy!$AE$30*CalPhotonTurnigy!$AF$36+CalPhotonTurnigy!$AE$36)/CalPhotonTurnigy!$AE$30</f>
        <v>112.80618136210947</v>
      </c>
    </row>
    <row r="1360" spans="1:13" x14ac:dyDescent="0.3">
      <c r="A1360">
        <v>117.81204099999999</v>
      </c>
      <c r="B1360">
        <v>168</v>
      </c>
      <c r="C1360">
        <v>0</v>
      </c>
      <c r="D1360">
        <v>2.5790000000000002</v>
      </c>
      <c r="E1360">
        <v>75.708034999999995</v>
      </c>
      <c r="F1360">
        <v>99.751328999999998</v>
      </c>
      <c r="G1360">
        <v>79.997693999999996</v>
      </c>
      <c r="H1360">
        <v>-24.043295000000001</v>
      </c>
      <c r="I1360">
        <v>-100</v>
      </c>
      <c r="J1360">
        <v>168</v>
      </c>
      <c r="K1360">
        <v>100.64700000000001</v>
      </c>
      <c r="L1360">
        <v>1.5003000000000001E-2</v>
      </c>
      <c r="M1360">
        <f>(F1360*CalPhotonTurnigy!$AE$30*CalPhotonTurnigy!$AF$36+CalPhotonTurnigy!$AE$36)/CalPhotonTurnigy!$AE$30</f>
        <v>112.80618136210947</v>
      </c>
    </row>
    <row r="1361" spans="1:13" x14ac:dyDescent="0.3">
      <c r="A1361">
        <v>117.82704099999999</v>
      </c>
      <c r="B1361">
        <v>168</v>
      </c>
      <c r="C1361">
        <v>0</v>
      </c>
      <c r="D1361">
        <v>2.5790000000000002</v>
      </c>
      <c r="E1361">
        <v>75.709179000000006</v>
      </c>
      <c r="F1361">
        <v>99.751328999999998</v>
      </c>
      <c r="G1361">
        <v>79.997693999999996</v>
      </c>
      <c r="H1361">
        <v>-24.042149999999999</v>
      </c>
      <c r="I1361">
        <v>-100</v>
      </c>
      <c r="J1361">
        <v>168</v>
      </c>
      <c r="K1361">
        <v>100.64700000000001</v>
      </c>
      <c r="L1361">
        <v>1.4999999999999999E-2</v>
      </c>
      <c r="M1361">
        <f>(F1361*CalPhotonTurnigy!$AE$30*CalPhotonTurnigy!$AF$36+CalPhotonTurnigy!$AE$36)/CalPhotonTurnigy!$AE$30</f>
        <v>112.80618136210947</v>
      </c>
    </row>
    <row r="1362" spans="1:13" x14ac:dyDescent="0.3">
      <c r="A1362">
        <v>117.842039</v>
      </c>
      <c r="B1362">
        <v>168</v>
      </c>
      <c r="C1362">
        <v>0</v>
      </c>
      <c r="D1362">
        <v>2.5760000000000001</v>
      </c>
      <c r="E1362">
        <v>75.704887999999997</v>
      </c>
      <c r="F1362">
        <v>99.751328999999998</v>
      </c>
      <c r="G1362">
        <v>79.997693999999996</v>
      </c>
      <c r="H1362">
        <v>-24.046441000000002</v>
      </c>
      <c r="I1362">
        <v>-100</v>
      </c>
      <c r="J1362">
        <v>168</v>
      </c>
      <c r="K1362">
        <v>100.64700000000001</v>
      </c>
      <c r="L1362">
        <v>1.4997999999999999E-2</v>
      </c>
      <c r="M1362">
        <f>(F1362*CalPhotonTurnigy!$AE$30*CalPhotonTurnigy!$AF$36+CalPhotonTurnigy!$AE$36)/CalPhotonTurnigy!$AE$30</f>
        <v>112.80618136210947</v>
      </c>
    </row>
    <row r="1363" spans="1:13" x14ac:dyDescent="0.3">
      <c r="A1363">
        <v>117.857051</v>
      </c>
      <c r="B1363">
        <v>168</v>
      </c>
      <c r="C1363">
        <v>0</v>
      </c>
      <c r="D1363">
        <v>2.5790000000000002</v>
      </c>
      <c r="E1363">
        <v>75.706472000000005</v>
      </c>
      <c r="F1363">
        <v>99.751328999999998</v>
      </c>
      <c r="G1363">
        <v>79.997693999999996</v>
      </c>
      <c r="H1363">
        <v>-24.044858000000001</v>
      </c>
      <c r="I1363">
        <v>-100</v>
      </c>
      <c r="J1363">
        <v>168</v>
      </c>
      <c r="K1363">
        <v>100.64700000000001</v>
      </c>
      <c r="L1363">
        <v>1.5011999999999999E-2</v>
      </c>
      <c r="M1363">
        <f>(F1363*CalPhotonTurnigy!$AE$30*CalPhotonTurnigy!$AF$36+CalPhotonTurnigy!$AE$36)/CalPhotonTurnigy!$AE$30</f>
        <v>112.80618136210947</v>
      </c>
    </row>
    <row r="1364" spans="1:13" x14ac:dyDescent="0.3">
      <c r="A1364">
        <v>117.872051</v>
      </c>
      <c r="B1364">
        <v>168</v>
      </c>
      <c r="C1364">
        <v>0</v>
      </c>
      <c r="D1364">
        <v>2.573</v>
      </c>
      <c r="E1364">
        <v>75.698600999999996</v>
      </c>
      <c r="F1364">
        <v>99.751328999999998</v>
      </c>
      <c r="G1364">
        <v>79.997693999999996</v>
      </c>
      <c r="H1364">
        <v>-24.052727999999998</v>
      </c>
      <c r="I1364">
        <v>-100</v>
      </c>
      <c r="J1364">
        <v>168</v>
      </c>
      <c r="K1364">
        <v>100.64700000000001</v>
      </c>
      <c r="L1364">
        <v>1.4999999999999999E-2</v>
      </c>
      <c r="M1364">
        <f>(F1364*CalPhotonTurnigy!$AE$30*CalPhotonTurnigy!$AF$36+CalPhotonTurnigy!$AE$36)/CalPhotonTurnigy!$AE$30</f>
        <v>112.80618136210947</v>
      </c>
    </row>
    <row r="1365" spans="1:13" x14ac:dyDescent="0.3">
      <c r="A1365">
        <v>117.887058</v>
      </c>
      <c r="B1365">
        <v>168</v>
      </c>
      <c r="C1365">
        <v>0</v>
      </c>
      <c r="D1365">
        <v>2.5720000000000001</v>
      </c>
      <c r="E1365">
        <v>75.690507999999994</v>
      </c>
      <c r="F1365">
        <v>99.751328999999998</v>
      </c>
      <c r="G1365">
        <v>79.997693999999996</v>
      </c>
      <c r="H1365">
        <v>-24.060822000000002</v>
      </c>
      <c r="I1365">
        <v>-100</v>
      </c>
      <c r="J1365">
        <v>168</v>
      </c>
      <c r="K1365">
        <v>100.64700000000001</v>
      </c>
      <c r="L1365">
        <v>1.5007E-2</v>
      </c>
      <c r="M1365">
        <f>(F1365*CalPhotonTurnigy!$AE$30*CalPhotonTurnigy!$AF$36+CalPhotonTurnigy!$AE$36)/CalPhotonTurnigy!$AE$30</f>
        <v>112.80618136210947</v>
      </c>
    </row>
    <row r="1366" spans="1:13" x14ac:dyDescent="0.3">
      <c r="A1366">
        <v>117.902055</v>
      </c>
      <c r="B1366">
        <v>168</v>
      </c>
      <c r="C1366">
        <v>0</v>
      </c>
      <c r="D1366">
        <v>2.5710000000000002</v>
      </c>
      <c r="E1366">
        <v>75.680902000000003</v>
      </c>
      <c r="F1366">
        <v>99.751328999999998</v>
      </c>
      <c r="G1366">
        <v>79.997693999999996</v>
      </c>
      <c r="H1366">
        <v>-24.070426999999999</v>
      </c>
      <c r="I1366">
        <v>-100</v>
      </c>
      <c r="J1366">
        <v>168</v>
      </c>
      <c r="K1366">
        <v>100.64700000000001</v>
      </c>
      <c r="L1366">
        <v>1.4997E-2</v>
      </c>
      <c r="M1366">
        <f>(F1366*CalPhotonTurnigy!$AE$30*CalPhotonTurnigy!$AF$36+CalPhotonTurnigy!$AE$36)/CalPhotonTurnigy!$AE$30</f>
        <v>112.80618136210947</v>
      </c>
    </row>
    <row r="1367" spans="1:13" x14ac:dyDescent="0.3">
      <c r="A1367">
        <v>117.91706000000001</v>
      </c>
      <c r="B1367">
        <v>168</v>
      </c>
      <c r="C1367">
        <v>0</v>
      </c>
      <c r="D1367">
        <v>2.5720000000000001</v>
      </c>
      <c r="E1367">
        <v>75.673955000000007</v>
      </c>
      <c r="F1367">
        <v>99.751328999999998</v>
      </c>
      <c r="G1367">
        <v>79.997693999999996</v>
      </c>
      <c r="H1367">
        <v>-24.077375</v>
      </c>
      <c r="I1367">
        <v>-100</v>
      </c>
      <c r="J1367">
        <v>168</v>
      </c>
      <c r="K1367">
        <v>100.64700000000001</v>
      </c>
      <c r="L1367">
        <v>1.5004999999999999E-2</v>
      </c>
      <c r="M1367">
        <f>(F1367*CalPhotonTurnigy!$AE$30*CalPhotonTurnigy!$AF$36+CalPhotonTurnigy!$AE$36)/CalPhotonTurnigy!$AE$30</f>
        <v>112.80618136210947</v>
      </c>
    </row>
    <row r="1368" spans="1:13" x14ac:dyDescent="0.3">
      <c r="A1368">
        <v>117.93207</v>
      </c>
      <c r="B1368">
        <v>168</v>
      </c>
      <c r="C1368">
        <v>0</v>
      </c>
      <c r="D1368">
        <v>2.573</v>
      </c>
      <c r="E1368">
        <v>75.670615999999995</v>
      </c>
      <c r="F1368">
        <v>99.751328999999998</v>
      </c>
      <c r="G1368">
        <v>79.997693999999996</v>
      </c>
      <c r="H1368">
        <v>-24.080712999999999</v>
      </c>
      <c r="I1368">
        <v>-100</v>
      </c>
      <c r="J1368">
        <v>168</v>
      </c>
      <c r="K1368">
        <v>100.64700000000001</v>
      </c>
      <c r="L1368">
        <v>1.5010000000000001E-2</v>
      </c>
      <c r="M1368">
        <f>(F1368*CalPhotonTurnigy!$AE$30*CalPhotonTurnigy!$AF$36+CalPhotonTurnigy!$AE$36)/CalPhotonTurnigy!$AE$30</f>
        <v>112.80618136210947</v>
      </c>
    </row>
    <row r="1369" spans="1:13" x14ac:dyDescent="0.3">
      <c r="A1369">
        <v>117.94707</v>
      </c>
      <c r="B1369">
        <v>168</v>
      </c>
      <c r="C1369">
        <v>0</v>
      </c>
      <c r="D1369">
        <v>2.5720000000000001</v>
      </c>
      <c r="E1369">
        <v>75.665102000000005</v>
      </c>
      <c r="F1369">
        <v>99.751328999999998</v>
      </c>
      <c r="G1369">
        <v>79.997693999999996</v>
      </c>
      <c r="H1369">
        <v>-24.086227000000001</v>
      </c>
      <c r="I1369">
        <v>-100</v>
      </c>
      <c r="J1369">
        <v>168</v>
      </c>
      <c r="K1369">
        <v>100.64700000000001</v>
      </c>
      <c r="L1369">
        <v>1.4999999999999999E-2</v>
      </c>
      <c r="M1369">
        <f>(F1369*CalPhotonTurnigy!$AE$30*CalPhotonTurnigy!$AF$36+CalPhotonTurnigy!$AE$36)/CalPhotonTurnigy!$AE$30</f>
        <v>112.80618136210947</v>
      </c>
    </row>
    <row r="1370" spans="1:13" x14ac:dyDescent="0.3">
      <c r="A1370">
        <v>117.96207</v>
      </c>
      <c r="B1370">
        <v>168</v>
      </c>
      <c r="C1370">
        <v>0</v>
      </c>
      <c r="D1370">
        <v>2.5680000000000001</v>
      </c>
      <c r="E1370">
        <v>75.655073000000002</v>
      </c>
      <c r="F1370">
        <v>99.751328999999998</v>
      </c>
      <c r="G1370">
        <v>79.997693999999996</v>
      </c>
      <c r="H1370">
        <v>-24.096257000000001</v>
      </c>
      <c r="I1370">
        <v>-100</v>
      </c>
      <c r="J1370">
        <v>168</v>
      </c>
      <c r="K1370">
        <v>100.64700000000001</v>
      </c>
      <c r="L1370">
        <v>1.4999999999999999E-2</v>
      </c>
      <c r="M1370">
        <f>(F1370*CalPhotonTurnigy!$AE$30*CalPhotonTurnigy!$AF$36+CalPhotonTurnigy!$AE$36)/CalPhotonTurnigy!$AE$30</f>
        <v>112.80618136210947</v>
      </c>
    </row>
    <row r="1371" spans="1:13" x14ac:dyDescent="0.3">
      <c r="A1371">
        <v>117.977068</v>
      </c>
      <c r="B1371">
        <v>168</v>
      </c>
      <c r="C1371">
        <v>0</v>
      </c>
      <c r="D1371">
        <v>2.5680000000000001</v>
      </c>
      <c r="E1371">
        <v>75.645118999999994</v>
      </c>
      <c r="F1371">
        <v>99.751328999999998</v>
      </c>
      <c r="G1371">
        <v>79.997693999999996</v>
      </c>
      <c r="H1371">
        <v>-24.106210999999998</v>
      </c>
      <c r="I1371">
        <v>-100</v>
      </c>
      <c r="J1371">
        <v>168</v>
      </c>
      <c r="K1371">
        <v>100.64700000000001</v>
      </c>
      <c r="L1371">
        <v>1.4997999999999999E-2</v>
      </c>
      <c r="M1371">
        <f>(F1371*CalPhotonTurnigy!$AE$30*CalPhotonTurnigy!$AF$36+CalPhotonTurnigy!$AE$36)/CalPhotonTurnigy!$AE$30</f>
        <v>112.80618136210947</v>
      </c>
    </row>
    <row r="1372" spans="1:13" x14ac:dyDescent="0.3">
      <c r="A1372">
        <v>117.992071</v>
      </c>
      <c r="B1372">
        <v>168</v>
      </c>
      <c r="C1372">
        <v>0</v>
      </c>
      <c r="D1372">
        <v>2.569</v>
      </c>
      <c r="E1372">
        <v>75.639195000000001</v>
      </c>
      <c r="F1372">
        <v>99.751328999999998</v>
      </c>
      <c r="G1372">
        <v>79.997693999999996</v>
      </c>
      <c r="H1372">
        <v>-24.112134999999999</v>
      </c>
      <c r="I1372">
        <v>-100</v>
      </c>
      <c r="J1372">
        <v>168</v>
      </c>
      <c r="K1372">
        <v>100.64700000000001</v>
      </c>
      <c r="L1372">
        <v>1.5003000000000001E-2</v>
      </c>
      <c r="M1372">
        <f>(F1372*CalPhotonTurnigy!$AE$30*CalPhotonTurnigy!$AF$36+CalPhotonTurnigy!$AE$36)/CalPhotonTurnigy!$AE$30</f>
        <v>112.80618136210947</v>
      </c>
    </row>
    <row r="1373" spans="1:13" x14ac:dyDescent="0.3">
      <c r="A1373">
        <v>118.007081</v>
      </c>
      <c r="B1373">
        <v>168</v>
      </c>
      <c r="C1373">
        <v>0</v>
      </c>
      <c r="D1373">
        <v>2.56</v>
      </c>
      <c r="E1373">
        <v>75.619551000000001</v>
      </c>
      <c r="F1373">
        <v>99.751328999999998</v>
      </c>
      <c r="G1373">
        <v>79.997693999999996</v>
      </c>
      <c r="H1373">
        <v>-24.131779000000002</v>
      </c>
      <c r="I1373">
        <v>-100</v>
      </c>
      <c r="J1373">
        <v>168</v>
      </c>
      <c r="K1373">
        <v>100.64700000000001</v>
      </c>
      <c r="L1373">
        <v>1.5010000000000001E-2</v>
      </c>
      <c r="M1373">
        <f>(F1373*CalPhotonTurnigy!$AE$30*CalPhotonTurnigy!$AF$36+CalPhotonTurnigy!$AE$36)/CalPhotonTurnigy!$AE$30</f>
        <v>112.80618136210947</v>
      </c>
    </row>
    <row r="1374" spans="1:13" x14ac:dyDescent="0.3">
      <c r="A1374">
        <v>118.022077</v>
      </c>
      <c r="B1374">
        <v>168</v>
      </c>
      <c r="C1374">
        <v>0</v>
      </c>
      <c r="D1374">
        <v>2.573</v>
      </c>
      <c r="E1374">
        <v>75.623804000000007</v>
      </c>
      <c r="F1374">
        <v>99.751328999999998</v>
      </c>
      <c r="G1374">
        <v>79.997693999999996</v>
      </c>
      <c r="H1374">
        <v>-24.127524999999999</v>
      </c>
      <c r="I1374">
        <v>-100</v>
      </c>
      <c r="J1374">
        <v>168</v>
      </c>
      <c r="K1374">
        <v>100.64700000000001</v>
      </c>
      <c r="L1374">
        <v>1.4996000000000001E-2</v>
      </c>
      <c r="M1374">
        <f>(F1374*CalPhotonTurnigy!$AE$30*CalPhotonTurnigy!$AF$36+CalPhotonTurnigy!$AE$36)/CalPhotonTurnigy!$AE$30</f>
        <v>112.80618136210947</v>
      </c>
    </row>
    <row r="1375" spans="1:13" x14ac:dyDescent="0.3">
      <c r="A1375">
        <v>118.037088</v>
      </c>
      <c r="B1375">
        <v>168</v>
      </c>
      <c r="C1375">
        <v>0</v>
      </c>
      <c r="D1375">
        <v>2.5630000000000002</v>
      </c>
      <c r="E1375">
        <v>75.610269000000002</v>
      </c>
      <c r="F1375">
        <v>99.751328999999998</v>
      </c>
      <c r="G1375">
        <v>79.997693999999996</v>
      </c>
      <c r="H1375">
        <v>-24.14106</v>
      </c>
      <c r="I1375">
        <v>-100</v>
      </c>
      <c r="J1375">
        <v>168</v>
      </c>
      <c r="K1375">
        <v>100.64700000000001</v>
      </c>
      <c r="L1375">
        <v>1.5011E-2</v>
      </c>
      <c r="M1375">
        <f>(F1375*CalPhotonTurnigy!$AE$30*CalPhotonTurnigy!$AF$36+CalPhotonTurnigy!$AE$36)/CalPhotonTurnigy!$AE$30</f>
        <v>112.80618136210947</v>
      </c>
    </row>
    <row r="1376" spans="1:13" x14ac:dyDescent="0.3">
      <c r="A1376">
        <v>118.05209600000001</v>
      </c>
      <c r="B1376">
        <v>167</v>
      </c>
      <c r="C1376">
        <v>0</v>
      </c>
      <c r="D1376">
        <v>2.56</v>
      </c>
      <c r="E1376">
        <v>75.594646999999995</v>
      </c>
      <c r="F1376">
        <v>99.751328999999998</v>
      </c>
      <c r="G1376">
        <v>79.997693999999996</v>
      </c>
      <c r="H1376">
        <v>-24.156683000000001</v>
      </c>
      <c r="I1376">
        <v>-100</v>
      </c>
      <c r="J1376">
        <v>167</v>
      </c>
      <c r="K1376">
        <v>100.64700000000001</v>
      </c>
      <c r="L1376">
        <v>1.5008000000000001E-2</v>
      </c>
      <c r="M1376">
        <f>(F1376*CalPhotonTurnigy!$AE$30*CalPhotonTurnigy!$AF$36+CalPhotonTurnigy!$AE$36)/CalPhotonTurnigy!$AE$30</f>
        <v>112.80618136210947</v>
      </c>
    </row>
    <row r="1377" spans="1:13" x14ac:dyDescent="0.3">
      <c r="A1377">
        <v>118.067106</v>
      </c>
      <c r="B1377">
        <v>167</v>
      </c>
      <c r="C1377">
        <v>0</v>
      </c>
      <c r="D1377">
        <v>2.5609999999999999</v>
      </c>
      <c r="E1377">
        <v>75.582521999999997</v>
      </c>
      <c r="F1377">
        <v>99.751328999999998</v>
      </c>
      <c r="G1377">
        <v>79.997693999999996</v>
      </c>
      <c r="H1377">
        <v>-24.168807000000001</v>
      </c>
      <c r="I1377">
        <v>-100</v>
      </c>
      <c r="J1377">
        <v>167</v>
      </c>
      <c r="K1377">
        <v>100.64700000000001</v>
      </c>
      <c r="L1377">
        <v>1.5010000000000001E-2</v>
      </c>
      <c r="M1377">
        <f>(F1377*CalPhotonTurnigy!$AE$30*CalPhotonTurnigy!$AF$36+CalPhotonTurnigy!$AE$36)/CalPhotonTurnigy!$AE$30</f>
        <v>112.80618136210947</v>
      </c>
    </row>
    <row r="1378" spans="1:13" x14ac:dyDescent="0.3">
      <c r="A1378">
        <v>118.08210699999999</v>
      </c>
      <c r="B1378">
        <v>167</v>
      </c>
      <c r="C1378">
        <v>0</v>
      </c>
      <c r="D1378">
        <v>2.556</v>
      </c>
      <c r="E1378">
        <v>75.564136000000005</v>
      </c>
      <c r="F1378">
        <v>99.751328999999998</v>
      </c>
      <c r="G1378">
        <v>79.997693999999996</v>
      </c>
      <c r="H1378">
        <v>-24.187194000000002</v>
      </c>
      <c r="I1378">
        <v>-100</v>
      </c>
      <c r="J1378">
        <v>167</v>
      </c>
      <c r="K1378">
        <v>100.64700000000001</v>
      </c>
      <c r="L1378">
        <v>1.5001E-2</v>
      </c>
      <c r="M1378">
        <f>(F1378*CalPhotonTurnigy!$AE$30*CalPhotonTurnigy!$AF$36+CalPhotonTurnigy!$AE$36)/CalPhotonTurnigy!$AE$30</f>
        <v>112.80618136210947</v>
      </c>
    </row>
    <row r="1379" spans="1:13" x14ac:dyDescent="0.3">
      <c r="A1379">
        <v>118.097106</v>
      </c>
      <c r="B1379">
        <v>167</v>
      </c>
      <c r="C1379">
        <v>0</v>
      </c>
      <c r="D1379">
        <v>2.5609999999999999</v>
      </c>
      <c r="E1379">
        <v>75.556259999999995</v>
      </c>
      <c r="F1379">
        <v>99.751328999999998</v>
      </c>
      <c r="G1379">
        <v>79.997693999999996</v>
      </c>
      <c r="H1379">
        <v>-24.195070000000001</v>
      </c>
      <c r="I1379">
        <v>-100</v>
      </c>
      <c r="J1379">
        <v>167</v>
      </c>
      <c r="K1379">
        <v>100.64700000000001</v>
      </c>
      <c r="L1379">
        <v>1.4999E-2</v>
      </c>
      <c r="M1379">
        <f>(F1379*CalPhotonTurnigy!$AE$30*CalPhotonTurnigy!$AF$36+CalPhotonTurnigy!$AE$36)/CalPhotonTurnigy!$AE$30</f>
        <v>112.80618136210947</v>
      </c>
    </row>
    <row r="1380" spans="1:13" x14ac:dyDescent="0.3">
      <c r="A1380">
        <v>118.112105</v>
      </c>
      <c r="B1380">
        <v>167</v>
      </c>
      <c r="C1380">
        <v>0</v>
      </c>
      <c r="D1380">
        <v>2.5550000000000002</v>
      </c>
      <c r="E1380">
        <v>75.538872999999995</v>
      </c>
      <c r="F1380">
        <v>99.751328999999998</v>
      </c>
      <c r="G1380">
        <v>79.997693999999996</v>
      </c>
      <c r="H1380">
        <v>-24.212456</v>
      </c>
      <c r="I1380">
        <v>-100</v>
      </c>
      <c r="J1380">
        <v>167</v>
      </c>
      <c r="K1380">
        <v>100.64700000000001</v>
      </c>
      <c r="L1380">
        <v>1.4999E-2</v>
      </c>
      <c r="M1380">
        <f>(F1380*CalPhotonTurnigy!$AE$30*CalPhotonTurnigy!$AF$36+CalPhotonTurnigy!$AE$36)/CalPhotonTurnigy!$AE$30</f>
        <v>112.80618136210947</v>
      </c>
    </row>
    <row r="1381" spans="1:13" x14ac:dyDescent="0.3">
      <c r="A1381">
        <v>118.127117</v>
      </c>
      <c r="B1381">
        <v>167</v>
      </c>
      <c r="C1381">
        <v>0</v>
      </c>
      <c r="D1381">
        <v>2.5590000000000002</v>
      </c>
      <c r="E1381">
        <v>75.530539000000005</v>
      </c>
      <c r="F1381">
        <v>99.751328999999998</v>
      </c>
      <c r="G1381">
        <v>79.997693999999996</v>
      </c>
      <c r="H1381">
        <v>-24.220790999999998</v>
      </c>
      <c r="I1381">
        <v>-100</v>
      </c>
      <c r="J1381">
        <v>167</v>
      </c>
      <c r="K1381">
        <v>100.64700000000001</v>
      </c>
      <c r="L1381">
        <v>1.5011999999999999E-2</v>
      </c>
      <c r="M1381">
        <f>(F1381*CalPhotonTurnigy!$AE$30*CalPhotonTurnigy!$AF$36+CalPhotonTurnigy!$AE$36)/CalPhotonTurnigy!$AE$30</f>
        <v>112.80618136210947</v>
      </c>
    </row>
    <row r="1382" spans="1:13" x14ac:dyDescent="0.3">
      <c r="A1382">
        <v>118.142126</v>
      </c>
      <c r="B1382">
        <v>167</v>
      </c>
      <c r="C1382">
        <v>0</v>
      </c>
      <c r="D1382">
        <v>2.5590000000000002</v>
      </c>
      <c r="E1382">
        <v>75.523364999999998</v>
      </c>
      <c r="F1382">
        <v>99.751328999999998</v>
      </c>
      <c r="G1382">
        <v>79.997693999999996</v>
      </c>
      <c r="H1382">
        <v>-24.227964</v>
      </c>
      <c r="I1382">
        <v>-100</v>
      </c>
      <c r="J1382">
        <v>167</v>
      </c>
      <c r="K1382">
        <v>100.64700000000001</v>
      </c>
      <c r="L1382">
        <v>1.5009E-2</v>
      </c>
      <c r="M1382">
        <f>(F1382*CalPhotonTurnigy!$AE$30*CalPhotonTurnigy!$AF$36+CalPhotonTurnigy!$AE$36)/CalPhotonTurnigy!$AE$30</f>
        <v>112.80618136210947</v>
      </c>
    </row>
    <row r="1383" spans="1:13" x14ac:dyDescent="0.3">
      <c r="A1383">
        <v>118.157123</v>
      </c>
      <c r="B1383">
        <v>167</v>
      </c>
      <c r="C1383">
        <v>0</v>
      </c>
      <c r="D1383">
        <v>2.556</v>
      </c>
      <c r="E1383">
        <v>75.511882</v>
      </c>
      <c r="F1383">
        <v>99.751328999999998</v>
      </c>
      <c r="G1383">
        <v>79.997693999999996</v>
      </c>
      <c r="H1383">
        <v>-24.239446999999998</v>
      </c>
      <c r="I1383">
        <v>-100</v>
      </c>
      <c r="J1383">
        <v>167</v>
      </c>
      <c r="K1383">
        <v>100.64700000000001</v>
      </c>
      <c r="L1383">
        <v>1.4997E-2</v>
      </c>
      <c r="M1383">
        <f>(F1383*CalPhotonTurnigy!$AE$30*CalPhotonTurnigy!$AF$36+CalPhotonTurnigy!$AE$36)/CalPhotonTurnigy!$AE$30</f>
        <v>112.80618136210947</v>
      </c>
    </row>
    <row r="1384" spans="1:13" x14ac:dyDescent="0.3">
      <c r="A1384">
        <v>118.17212600000001</v>
      </c>
      <c r="B1384">
        <v>167</v>
      </c>
      <c r="C1384">
        <v>0</v>
      </c>
      <c r="D1384">
        <v>2.556</v>
      </c>
      <c r="E1384">
        <v>75.501998</v>
      </c>
      <c r="F1384">
        <v>99.751328999999998</v>
      </c>
      <c r="G1384">
        <v>79.997693999999996</v>
      </c>
      <c r="H1384">
        <v>-24.249331999999999</v>
      </c>
      <c r="I1384">
        <v>-100</v>
      </c>
      <c r="J1384">
        <v>167</v>
      </c>
      <c r="K1384">
        <v>100.64700000000001</v>
      </c>
      <c r="L1384">
        <v>1.5003000000000001E-2</v>
      </c>
      <c r="M1384">
        <f>(F1384*CalPhotonTurnigy!$AE$30*CalPhotonTurnigy!$AF$36+CalPhotonTurnigy!$AE$36)/CalPhotonTurnigy!$AE$30</f>
        <v>112.80618136210947</v>
      </c>
    </row>
    <row r="1385" spans="1:13" x14ac:dyDescent="0.3">
      <c r="A1385">
        <v>118.18712600000001</v>
      </c>
      <c r="B1385">
        <v>167</v>
      </c>
      <c r="C1385">
        <v>0</v>
      </c>
      <c r="D1385">
        <v>2.5529999999999999</v>
      </c>
      <c r="E1385">
        <v>75.489504999999994</v>
      </c>
      <c r="F1385">
        <v>99.751328999999998</v>
      </c>
      <c r="G1385">
        <v>79.997693999999996</v>
      </c>
      <c r="H1385">
        <v>-24.261824000000001</v>
      </c>
      <c r="I1385">
        <v>-100</v>
      </c>
      <c r="J1385">
        <v>167</v>
      </c>
      <c r="K1385">
        <v>100.64700000000001</v>
      </c>
      <c r="L1385">
        <v>1.4999999999999999E-2</v>
      </c>
      <c r="M1385">
        <f>(F1385*CalPhotonTurnigy!$AE$30*CalPhotonTurnigy!$AF$36+CalPhotonTurnigy!$AE$36)/CalPhotonTurnigy!$AE$30</f>
        <v>112.80618136210947</v>
      </c>
    </row>
    <row r="1386" spans="1:13" x14ac:dyDescent="0.3">
      <c r="A1386">
        <v>118.202134</v>
      </c>
      <c r="B1386">
        <v>167</v>
      </c>
      <c r="C1386">
        <v>0</v>
      </c>
      <c r="D1386">
        <v>2.556</v>
      </c>
      <c r="E1386">
        <v>75.482737999999998</v>
      </c>
      <c r="F1386">
        <v>99.751328999999998</v>
      </c>
      <c r="G1386">
        <v>79.997693999999996</v>
      </c>
      <c r="H1386">
        <v>-24.268591000000001</v>
      </c>
      <c r="I1386">
        <v>-100</v>
      </c>
      <c r="J1386">
        <v>167</v>
      </c>
      <c r="K1386">
        <v>100.64700000000001</v>
      </c>
      <c r="L1386">
        <v>1.5008000000000001E-2</v>
      </c>
      <c r="M1386">
        <f>(F1386*CalPhotonTurnigy!$AE$30*CalPhotonTurnigy!$AF$36+CalPhotonTurnigy!$AE$36)/CalPhotonTurnigy!$AE$30</f>
        <v>112.80618136210947</v>
      </c>
    </row>
    <row r="1387" spans="1:13" x14ac:dyDescent="0.3">
      <c r="A1387">
        <v>118.21713200000001</v>
      </c>
      <c r="B1387">
        <v>167</v>
      </c>
      <c r="C1387">
        <v>0</v>
      </c>
      <c r="D1387">
        <v>2.5529999999999999</v>
      </c>
      <c r="E1387">
        <v>75.472926999999999</v>
      </c>
      <c r="F1387">
        <v>99.751328999999998</v>
      </c>
      <c r="G1387">
        <v>79.997693999999996</v>
      </c>
      <c r="H1387">
        <v>-24.278402</v>
      </c>
      <c r="I1387">
        <v>-100</v>
      </c>
      <c r="J1387">
        <v>167</v>
      </c>
      <c r="K1387">
        <v>100.64700000000001</v>
      </c>
      <c r="L1387">
        <v>1.4997999999999999E-2</v>
      </c>
      <c r="M1387">
        <f>(F1387*CalPhotonTurnigy!$AE$30*CalPhotonTurnigy!$AF$36+CalPhotonTurnigy!$AE$36)/CalPhotonTurnigy!$AE$30</f>
        <v>112.80618136210947</v>
      </c>
    </row>
    <row r="1388" spans="1:13" x14ac:dyDescent="0.3">
      <c r="A1388">
        <v>118.232142</v>
      </c>
      <c r="B1388">
        <v>167</v>
      </c>
      <c r="C1388">
        <v>0</v>
      </c>
      <c r="D1388">
        <v>2.5550000000000002</v>
      </c>
      <c r="E1388">
        <v>75.467140999999998</v>
      </c>
      <c r="F1388">
        <v>99.751328999999998</v>
      </c>
      <c r="G1388">
        <v>79.997693999999996</v>
      </c>
      <c r="H1388">
        <v>-24.284188</v>
      </c>
      <c r="I1388">
        <v>-100</v>
      </c>
      <c r="J1388">
        <v>167</v>
      </c>
      <c r="K1388">
        <v>100.64700000000001</v>
      </c>
      <c r="L1388">
        <v>1.5010000000000001E-2</v>
      </c>
      <c r="M1388">
        <f>(F1388*CalPhotonTurnigy!$AE$30*CalPhotonTurnigy!$AF$36+CalPhotonTurnigy!$AE$36)/CalPhotonTurnigy!$AE$30</f>
        <v>112.80618136210947</v>
      </c>
    </row>
    <row r="1389" spans="1:13" x14ac:dyDescent="0.3">
      <c r="A1389">
        <v>118.247153</v>
      </c>
      <c r="B1389">
        <v>167</v>
      </c>
      <c r="C1389">
        <v>0</v>
      </c>
      <c r="D1389">
        <v>2.5550000000000002</v>
      </c>
      <c r="E1389">
        <v>75.462160999999995</v>
      </c>
      <c r="F1389">
        <v>99.751328999999998</v>
      </c>
      <c r="G1389">
        <v>79.997693999999996</v>
      </c>
      <c r="H1389">
        <v>-24.289168</v>
      </c>
      <c r="I1389">
        <v>-100</v>
      </c>
      <c r="J1389">
        <v>167</v>
      </c>
      <c r="K1389">
        <v>100.64700000000001</v>
      </c>
      <c r="L1389">
        <v>1.5011E-2</v>
      </c>
      <c r="M1389">
        <f>(F1389*CalPhotonTurnigy!$AE$30*CalPhotonTurnigy!$AF$36+CalPhotonTurnigy!$AE$36)/CalPhotonTurnigy!$AE$30</f>
        <v>112.80618136210947</v>
      </c>
    </row>
    <row r="1390" spans="1:13" x14ac:dyDescent="0.3">
      <c r="A1390">
        <v>118.262152</v>
      </c>
      <c r="B1390">
        <v>167</v>
      </c>
      <c r="C1390">
        <v>0</v>
      </c>
      <c r="D1390">
        <v>2.556</v>
      </c>
      <c r="E1390">
        <v>75.459205999999995</v>
      </c>
      <c r="F1390">
        <v>99.751328999999998</v>
      </c>
      <c r="G1390">
        <v>79.997693999999996</v>
      </c>
      <c r="H1390">
        <v>-24.292123</v>
      </c>
      <c r="I1390">
        <v>-100</v>
      </c>
      <c r="J1390">
        <v>167</v>
      </c>
      <c r="K1390">
        <v>100.64700000000001</v>
      </c>
      <c r="L1390">
        <v>1.4999E-2</v>
      </c>
      <c r="M1390">
        <f>(F1390*CalPhotonTurnigy!$AE$30*CalPhotonTurnigy!$AF$36+CalPhotonTurnigy!$AE$36)/CalPhotonTurnigy!$AE$30</f>
        <v>112.80618136210947</v>
      </c>
    </row>
    <row r="1391" spans="1:13" x14ac:dyDescent="0.3">
      <c r="A1391">
        <v>118.277153</v>
      </c>
      <c r="B1391">
        <v>167</v>
      </c>
      <c r="C1391">
        <v>0</v>
      </c>
      <c r="D1391">
        <v>2.5550000000000002</v>
      </c>
      <c r="E1391">
        <v>75.455332999999996</v>
      </c>
      <c r="F1391">
        <v>99.751328999999998</v>
      </c>
      <c r="G1391">
        <v>79.997693999999996</v>
      </c>
      <c r="H1391">
        <v>-24.295997</v>
      </c>
      <c r="I1391">
        <v>-100</v>
      </c>
      <c r="J1391">
        <v>167</v>
      </c>
      <c r="K1391">
        <v>100.64700000000001</v>
      </c>
      <c r="L1391">
        <v>1.5001E-2</v>
      </c>
      <c r="M1391">
        <f>(F1391*CalPhotonTurnigy!$AE$30*CalPhotonTurnigy!$AF$36+CalPhotonTurnigy!$AE$36)/CalPhotonTurnigy!$AE$30</f>
        <v>112.80618136210947</v>
      </c>
    </row>
    <row r="1392" spans="1:13" x14ac:dyDescent="0.3">
      <c r="A1392">
        <v>118.292162</v>
      </c>
      <c r="B1392">
        <v>167</v>
      </c>
      <c r="C1392">
        <v>0</v>
      </c>
      <c r="D1392">
        <v>2.5539999999999998</v>
      </c>
      <c r="E1392">
        <v>75.450669000000005</v>
      </c>
      <c r="F1392">
        <v>99.751328999999998</v>
      </c>
      <c r="G1392">
        <v>79.997693999999996</v>
      </c>
      <c r="H1392">
        <v>-24.300660000000001</v>
      </c>
      <c r="I1392">
        <v>-100</v>
      </c>
      <c r="J1392">
        <v>167</v>
      </c>
      <c r="K1392">
        <v>100.64700000000001</v>
      </c>
      <c r="L1392">
        <v>1.5009E-2</v>
      </c>
      <c r="M1392">
        <f>(F1392*CalPhotonTurnigy!$AE$30*CalPhotonTurnigy!$AF$36+CalPhotonTurnigy!$AE$36)/CalPhotonTurnigy!$AE$30</f>
        <v>112.80618136210947</v>
      </c>
    </row>
    <row r="1393" spans="1:13" x14ac:dyDescent="0.3">
      <c r="A1393">
        <v>118.30717</v>
      </c>
      <c r="B1393">
        <v>167</v>
      </c>
      <c r="C1393">
        <v>0</v>
      </c>
      <c r="D1393">
        <v>2.5550000000000002</v>
      </c>
      <c r="E1393">
        <v>75.447986999999998</v>
      </c>
      <c r="F1393">
        <v>99.751328999999998</v>
      </c>
      <c r="G1393">
        <v>79.997693999999996</v>
      </c>
      <c r="H1393">
        <v>-24.303343000000002</v>
      </c>
      <c r="I1393">
        <v>-100</v>
      </c>
      <c r="J1393">
        <v>167</v>
      </c>
      <c r="K1393">
        <v>100.64700000000001</v>
      </c>
      <c r="L1393">
        <v>1.5008000000000001E-2</v>
      </c>
      <c r="M1393">
        <f>(F1393*CalPhotonTurnigy!$AE$30*CalPhotonTurnigy!$AF$36+CalPhotonTurnigy!$AE$36)/CalPhotonTurnigy!$AE$30</f>
        <v>112.80618136210947</v>
      </c>
    </row>
    <row r="1394" spans="1:13" x14ac:dyDescent="0.3">
      <c r="A1394">
        <v>118.322175</v>
      </c>
      <c r="B1394">
        <v>167</v>
      </c>
      <c r="C1394">
        <v>0</v>
      </c>
      <c r="D1394">
        <v>2.5539999999999998</v>
      </c>
      <c r="E1394">
        <v>75.444346999999993</v>
      </c>
      <c r="F1394">
        <v>99.751328999999998</v>
      </c>
      <c r="G1394">
        <v>79.997693999999996</v>
      </c>
      <c r="H1394">
        <v>-24.306982000000001</v>
      </c>
      <c r="I1394">
        <v>-100</v>
      </c>
      <c r="J1394">
        <v>167</v>
      </c>
      <c r="K1394">
        <v>100.64700000000001</v>
      </c>
      <c r="L1394">
        <v>1.5004999999999999E-2</v>
      </c>
      <c r="M1394">
        <f>(F1394*CalPhotonTurnigy!$AE$30*CalPhotonTurnigy!$AF$36+CalPhotonTurnigy!$AE$36)/CalPhotonTurnigy!$AE$30</f>
        <v>112.80618136210947</v>
      </c>
    </row>
    <row r="1395" spans="1:13" x14ac:dyDescent="0.3">
      <c r="A1395">
        <v>118.33717900000001</v>
      </c>
      <c r="B1395">
        <v>167</v>
      </c>
      <c r="C1395">
        <v>0</v>
      </c>
      <c r="D1395">
        <v>2.5550000000000002</v>
      </c>
      <c r="E1395">
        <v>75.442545999999993</v>
      </c>
      <c r="F1395">
        <v>99.751328999999998</v>
      </c>
      <c r="G1395">
        <v>79.997693999999996</v>
      </c>
      <c r="H1395">
        <v>-24.308782999999998</v>
      </c>
      <c r="I1395">
        <v>-100</v>
      </c>
      <c r="J1395">
        <v>167</v>
      </c>
      <c r="K1395">
        <v>100.64700000000001</v>
      </c>
      <c r="L1395">
        <v>1.5004E-2</v>
      </c>
      <c r="M1395">
        <f>(F1395*CalPhotonTurnigy!$AE$30*CalPhotonTurnigy!$AF$36+CalPhotonTurnigy!$AE$36)/CalPhotonTurnigy!$AE$30</f>
        <v>112.80618136210947</v>
      </c>
    </row>
    <row r="1396" spans="1:13" x14ac:dyDescent="0.3">
      <c r="A1396">
        <v>118.35217900000001</v>
      </c>
      <c r="B1396">
        <v>167</v>
      </c>
      <c r="C1396">
        <v>0</v>
      </c>
      <c r="D1396">
        <v>2.5539999999999998</v>
      </c>
      <c r="E1396">
        <v>75.439666000000003</v>
      </c>
      <c r="F1396">
        <v>99.751328999999998</v>
      </c>
      <c r="G1396">
        <v>79.997693999999996</v>
      </c>
      <c r="H1396">
        <v>-24.311662999999999</v>
      </c>
      <c r="I1396">
        <v>-100</v>
      </c>
      <c r="J1396">
        <v>167</v>
      </c>
      <c r="K1396">
        <v>100.64700000000001</v>
      </c>
      <c r="L1396">
        <v>1.4999999999999999E-2</v>
      </c>
      <c r="M1396">
        <f>(F1396*CalPhotonTurnigy!$AE$30*CalPhotonTurnigy!$AF$36+CalPhotonTurnigy!$AE$36)/CalPhotonTurnigy!$AE$30</f>
        <v>112.80618136210947</v>
      </c>
    </row>
    <row r="1397" spans="1:13" x14ac:dyDescent="0.3">
      <c r="A1397">
        <v>118.367182</v>
      </c>
      <c r="B1397">
        <v>167</v>
      </c>
      <c r="C1397">
        <v>0</v>
      </c>
      <c r="D1397">
        <v>2.5550000000000002</v>
      </c>
      <c r="E1397">
        <v>75.438518000000002</v>
      </c>
      <c r="F1397">
        <v>99.751328999999998</v>
      </c>
      <c r="G1397">
        <v>79.997693999999996</v>
      </c>
      <c r="H1397">
        <v>-24.312812000000001</v>
      </c>
      <c r="I1397">
        <v>-100</v>
      </c>
      <c r="J1397">
        <v>167</v>
      </c>
      <c r="K1397">
        <v>100.64700000000001</v>
      </c>
      <c r="L1397">
        <v>1.5003000000000001E-2</v>
      </c>
      <c r="M1397">
        <f>(F1397*CalPhotonTurnigy!$AE$30*CalPhotonTurnigy!$AF$36+CalPhotonTurnigy!$AE$36)/CalPhotonTurnigy!$AE$30</f>
        <v>112.80618136210947</v>
      </c>
    </row>
    <row r="1398" spans="1:13" x14ac:dyDescent="0.3">
      <c r="A1398">
        <v>118.38218000000001</v>
      </c>
      <c r="B1398">
        <v>166</v>
      </c>
      <c r="C1398">
        <v>0</v>
      </c>
      <c r="D1398">
        <v>2.548</v>
      </c>
      <c r="E1398">
        <v>75.426883000000004</v>
      </c>
      <c r="F1398">
        <v>99.751328999999998</v>
      </c>
      <c r="G1398">
        <v>79.997693999999996</v>
      </c>
      <c r="H1398">
        <v>-24.324445999999998</v>
      </c>
      <c r="I1398">
        <v>-100</v>
      </c>
      <c r="J1398">
        <v>166</v>
      </c>
      <c r="K1398">
        <v>100.64700000000001</v>
      </c>
      <c r="L1398">
        <v>1.4997999999999999E-2</v>
      </c>
      <c r="M1398">
        <f>(F1398*CalPhotonTurnigy!$AE$30*CalPhotonTurnigy!$AF$36+CalPhotonTurnigy!$AE$36)/CalPhotonTurnigy!$AE$30</f>
        <v>112.80618136210947</v>
      </c>
    </row>
    <row r="1399" spans="1:13" x14ac:dyDescent="0.3">
      <c r="A1399">
        <v>118.39717899999999</v>
      </c>
      <c r="B1399">
        <v>167</v>
      </c>
      <c r="C1399">
        <v>0</v>
      </c>
      <c r="D1399">
        <v>2.5790000000000002</v>
      </c>
      <c r="E1399">
        <v>75.467423999999994</v>
      </c>
      <c r="F1399">
        <v>99.751328999999998</v>
      </c>
      <c r="G1399">
        <v>79.997693999999996</v>
      </c>
      <c r="H1399">
        <v>-24.283905000000001</v>
      </c>
      <c r="I1399">
        <v>-100</v>
      </c>
      <c r="J1399">
        <v>167</v>
      </c>
      <c r="K1399">
        <v>100.64700000000001</v>
      </c>
      <c r="L1399">
        <v>1.4999E-2</v>
      </c>
      <c r="M1399">
        <f>(F1399*CalPhotonTurnigy!$AE$30*CalPhotonTurnigy!$AF$36+CalPhotonTurnigy!$AE$36)/CalPhotonTurnigy!$AE$30</f>
        <v>112.80618136210947</v>
      </c>
    </row>
    <row r="1400" spans="1:13" x14ac:dyDescent="0.3">
      <c r="A1400">
        <v>118.41218600000001</v>
      </c>
      <c r="B1400">
        <v>166</v>
      </c>
      <c r="C1400">
        <v>0</v>
      </c>
      <c r="D1400">
        <v>2.5190000000000001</v>
      </c>
      <c r="E1400">
        <v>75.403848999999994</v>
      </c>
      <c r="F1400">
        <v>99.751328999999998</v>
      </c>
      <c r="G1400">
        <v>79.997693999999996</v>
      </c>
      <c r="H1400">
        <v>-24.347480000000001</v>
      </c>
      <c r="I1400">
        <v>-100</v>
      </c>
      <c r="J1400">
        <v>166</v>
      </c>
      <c r="K1400">
        <v>100.64700000000001</v>
      </c>
      <c r="L1400">
        <v>1.5007E-2</v>
      </c>
      <c r="M1400">
        <f>(F1400*CalPhotonTurnigy!$AE$30*CalPhotonTurnigy!$AF$36+CalPhotonTurnigy!$AE$36)/CalPhotonTurnigy!$AE$30</f>
        <v>112.80618136210947</v>
      </c>
    </row>
    <row r="1401" spans="1:13" x14ac:dyDescent="0.3">
      <c r="A1401">
        <v>118.427184</v>
      </c>
      <c r="B1401">
        <v>166</v>
      </c>
      <c r="C1401">
        <v>0</v>
      </c>
      <c r="D1401">
        <v>2.552</v>
      </c>
      <c r="E1401">
        <v>75.403704000000005</v>
      </c>
      <c r="F1401">
        <v>99.751328999999998</v>
      </c>
      <c r="G1401">
        <v>79.997693999999996</v>
      </c>
      <c r="H1401">
        <v>-24.347626000000002</v>
      </c>
      <c r="I1401">
        <v>-100</v>
      </c>
      <c r="J1401">
        <v>166</v>
      </c>
      <c r="K1401">
        <v>100.64700000000001</v>
      </c>
      <c r="L1401">
        <v>1.4997999999999999E-2</v>
      </c>
      <c r="M1401">
        <f>(F1401*CalPhotonTurnigy!$AE$30*CalPhotonTurnigy!$AF$36+CalPhotonTurnigy!$AE$36)/CalPhotonTurnigy!$AE$30</f>
        <v>112.80618136210947</v>
      </c>
    </row>
    <row r="1402" spans="1:13" x14ac:dyDescent="0.3">
      <c r="A1402">
        <v>118.44219</v>
      </c>
      <c r="B1402">
        <v>166</v>
      </c>
      <c r="C1402">
        <v>0</v>
      </c>
      <c r="D1402">
        <v>2.5529999999999999</v>
      </c>
      <c r="E1402">
        <v>75.404910999999998</v>
      </c>
      <c r="F1402">
        <v>99.751328999999998</v>
      </c>
      <c r="G1402">
        <v>79.997693999999996</v>
      </c>
      <c r="H1402">
        <v>-24.346418</v>
      </c>
      <c r="I1402">
        <v>-100</v>
      </c>
      <c r="J1402">
        <v>166</v>
      </c>
      <c r="K1402">
        <v>100.64700000000001</v>
      </c>
      <c r="L1402">
        <v>1.5006E-2</v>
      </c>
      <c r="M1402">
        <f>(F1402*CalPhotonTurnigy!$AE$30*CalPhotonTurnigy!$AF$36+CalPhotonTurnigy!$AE$36)/CalPhotonTurnigy!$AE$30</f>
        <v>112.80618136210947</v>
      </c>
    </row>
    <row r="1403" spans="1:13" x14ac:dyDescent="0.3">
      <c r="A1403">
        <v>118.457188</v>
      </c>
      <c r="B1403">
        <v>166</v>
      </c>
      <c r="C1403">
        <v>0</v>
      </c>
      <c r="D1403">
        <v>2.556</v>
      </c>
      <c r="E1403">
        <v>75.409946000000005</v>
      </c>
      <c r="F1403">
        <v>99.751328999999998</v>
      </c>
      <c r="G1403">
        <v>79.997693999999996</v>
      </c>
      <c r="H1403">
        <v>-24.341384000000001</v>
      </c>
      <c r="I1403">
        <v>-100</v>
      </c>
      <c r="J1403">
        <v>166</v>
      </c>
      <c r="K1403">
        <v>100.64700000000001</v>
      </c>
      <c r="L1403">
        <v>1.4997999999999999E-2</v>
      </c>
      <c r="M1403">
        <f>(F1403*CalPhotonTurnigy!$AE$30*CalPhotonTurnigy!$AF$36+CalPhotonTurnigy!$AE$36)/CalPhotonTurnigy!$AE$30</f>
        <v>112.80618136210947</v>
      </c>
    </row>
    <row r="1404" spans="1:13" x14ac:dyDescent="0.3">
      <c r="A1404">
        <v>118.472195</v>
      </c>
      <c r="B1404">
        <v>166</v>
      </c>
      <c r="C1404">
        <v>0</v>
      </c>
      <c r="D1404">
        <v>2.5489999999999999</v>
      </c>
      <c r="E1404">
        <v>75.403621999999999</v>
      </c>
      <c r="F1404">
        <v>99.751328999999998</v>
      </c>
      <c r="G1404">
        <v>79.997693999999996</v>
      </c>
      <c r="H1404">
        <v>-24.347708000000001</v>
      </c>
      <c r="I1404">
        <v>-100</v>
      </c>
      <c r="J1404">
        <v>166</v>
      </c>
      <c r="K1404">
        <v>100.64700000000001</v>
      </c>
      <c r="L1404">
        <v>1.5007E-2</v>
      </c>
      <c r="M1404">
        <f>(F1404*CalPhotonTurnigy!$AE$30*CalPhotonTurnigy!$AF$36+CalPhotonTurnigy!$AE$36)/CalPhotonTurnigy!$AE$30</f>
        <v>112.80618136210947</v>
      </c>
    </row>
    <row r="1405" spans="1:13" x14ac:dyDescent="0.3">
      <c r="A1405">
        <v>118.48719199999999</v>
      </c>
      <c r="B1405">
        <v>166</v>
      </c>
      <c r="C1405">
        <v>0</v>
      </c>
      <c r="D1405">
        <v>2.5539999999999998</v>
      </c>
      <c r="E1405">
        <v>75.406172999999995</v>
      </c>
      <c r="F1405">
        <v>99.751328999999998</v>
      </c>
      <c r="G1405">
        <v>79.997693999999996</v>
      </c>
      <c r="H1405">
        <v>-24.345157</v>
      </c>
      <c r="I1405">
        <v>-100</v>
      </c>
      <c r="J1405">
        <v>166</v>
      </c>
      <c r="K1405">
        <v>100.64700000000001</v>
      </c>
      <c r="L1405">
        <v>1.4997E-2</v>
      </c>
      <c r="M1405">
        <f>(F1405*CalPhotonTurnigy!$AE$30*CalPhotonTurnigy!$AF$36+CalPhotonTurnigy!$AE$36)/CalPhotonTurnigy!$AE$30</f>
        <v>112.80618136210947</v>
      </c>
    </row>
    <row r="1406" spans="1:13" x14ac:dyDescent="0.3">
      <c r="A1406">
        <v>118.50219800000001</v>
      </c>
      <c r="B1406">
        <v>166</v>
      </c>
      <c r="C1406">
        <v>0</v>
      </c>
      <c r="D1406">
        <v>2.5550000000000002</v>
      </c>
      <c r="E1406">
        <v>75.409699000000003</v>
      </c>
      <c r="F1406">
        <v>99.751328999999998</v>
      </c>
      <c r="G1406">
        <v>79.997693999999996</v>
      </c>
      <c r="H1406">
        <v>-24.341629999999999</v>
      </c>
      <c r="I1406">
        <v>-100</v>
      </c>
      <c r="J1406">
        <v>166</v>
      </c>
      <c r="K1406">
        <v>100.64700000000001</v>
      </c>
      <c r="L1406">
        <v>1.5006E-2</v>
      </c>
      <c r="M1406">
        <f>(F1406*CalPhotonTurnigy!$AE$30*CalPhotonTurnigy!$AF$36+CalPhotonTurnigy!$AE$36)/CalPhotonTurnigy!$AE$30</f>
        <v>112.80618136210947</v>
      </c>
    </row>
    <row r="1407" spans="1:13" x14ac:dyDescent="0.3">
      <c r="A1407">
        <v>118.517208</v>
      </c>
      <c r="B1407">
        <v>166</v>
      </c>
      <c r="C1407">
        <v>0</v>
      </c>
      <c r="D1407">
        <v>2.5569999999999999</v>
      </c>
      <c r="E1407">
        <v>75.416728000000006</v>
      </c>
      <c r="F1407">
        <v>99.751328999999998</v>
      </c>
      <c r="G1407">
        <v>79.997693999999996</v>
      </c>
      <c r="H1407">
        <v>-24.334600999999999</v>
      </c>
      <c r="I1407">
        <v>-100</v>
      </c>
      <c r="J1407">
        <v>166</v>
      </c>
      <c r="K1407">
        <v>100.64700000000001</v>
      </c>
      <c r="L1407">
        <v>1.5010000000000001E-2</v>
      </c>
      <c r="M1407">
        <f>(F1407*CalPhotonTurnigy!$AE$30*CalPhotonTurnigy!$AF$36+CalPhotonTurnigy!$AE$36)/CalPhotonTurnigy!$AE$30</f>
        <v>112.80618136210947</v>
      </c>
    </row>
    <row r="1408" spans="1:13" x14ac:dyDescent="0.3">
      <c r="A1408">
        <v>118.532207</v>
      </c>
      <c r="B1408">
        <v>166</v>
      </c>
      <c r="C1408">
        <v>0</v>
      </c>
      <c r="D1408">
        <v>2.5539999999999998</v>
      </c>
      <c r="E1408">
        <v>75.417449000000005</v>
      </c>
      <c r="F1408">
        <v>99.751328999999998</v>
      </c>
      <c r="G1408">
        <v>79.997693999999996</v>
      </c>
      <c r="H1408">
        <v>-24.333880000000001</v>
      </c>
      <c r="I1408">
        <v>-100</v>
      </c>
      <c r="J1408">
        <v>166</v>
      </c>
      <c r="K1408">
        <v>100.64700000000001</v>
      </c>
      <c r="L1408">
        <v>1.4999E-2</v>
      </c>
      <c r="M1408">
        <f>(F1408*CalPhotonTurnigy!$AE$30*CalPhotonTurnigy!$AF$36+CalPhotonTurnigy!$AE$36)/CalPhotonTurnigy!$AE$30</f>
        <v>112.80618136210947</v>
      </c>
    </row>
    <row r="1409" spans="1:13" x14ac:dyDescent="0.3">
      <c r="A1409">
        <v>118.547217</v>
      </c>
      <c r="B1409">
        <v>166</v>
      </c>
      <c r="C1409">
        <v>0</v>
      </c>
      <c r="D1409">
        <v>2.5529999999999999</v>
      </c>
      <c r="E1409">
        <v>75.416737999999995</v>
      </c>
      <c r="F1409">
        <v>99.751328999999998</v>
      </c>
      <c r="G1409">
        <v>79.997693999999996</v>
      </c>
      <c r="H1409">
        <v>-24.334591</v>
      </c>
      <c r="I1409">
        <v>-100</v>
      </c>
      <c r="J1409">
        <v>166</v>
      </c>
      <c r="K1409">
        <v>100.64700000000001</v>
      </c>
      <c r="L1409">
        <v>1.5010000000000001E-2</v>
      </c>
      <c r="M1409">
        <f>(F1409*CalPhotonTurnigy!$AE$30*CalPhotonTurnigy!$AF$36+CalPhotonTurnigy!$AE$36)/CalPhotonTurnigy!$AE$30</f>
        <v>112.80618136210947</v>
      </c>
    </row>
    <row r="1410" spans="1:13" x14ac:dyDescent="0.3">
      <c r="A1410">
        <v>118.56221600000001</v>
      </c>
      <c r="B1410">
        <v>166</v>
      </c>
      <c r="C1410">
        <v>0</v>
      </c>
      <c r="D1410">
        <v>2.5539999999999998</v>
      </c>
      <c r="E1410">
        <v>75.417457999999996</v>
      </c>
      <c r="F1410">
        <v>99.751328999999998</v>
      </c>
      <c r="G1410">
        <v>79.997693999999996</v>
      </c>
      <c r="H1410">
        <v>-24.333870999999998</v>
      </c>
      <c r="I1410">
        <v>-100</v>
      </c>
      <c r="J1410">
        <v>166</v>
      </c>
      <c r="K1410">
        <v>100.64700000000001</v>
      </c>
      <c r="L1410">
        <v>1.4999E-2</v>
      </c>
      <c r="M1410">
        <f>(F1410*CalPhotonTurnigy!$AE$30*CalPhotonTurnigy!$AF$36+CalPhotonTurnigy!$AE$36)/CalPhotonTurnigy!$AE$30</f>
        <v>112.80618136210947</v>
      </c>
    </row>
    <row r="1411" spans="1:13" x14ac:dyDescent="0.3">
      <c r="A1411">
        <v>118.57721600000001</v>
      </c>
      <c r="B1411">
        <v>166</v>
      </c>
      <c r="C1411">
        <v>0</v>
      </c>
      <c r="D1411">
        <v>2.5539999999999998</v>
      </c>
      <c r="E1411">
        <v>75.418077999999994</v>
      </c>
      <c r="F1411">
        <v>99.751328999999998</v>
      </c>
      <c r="G1411">
        <v>79.997693999999996</v>
      </c>
      <c r="H1411">
        <v>-24.333252000000002</v>
      </c>
      <c r="I1411">
        <v>-100</v>
      </c>
      <c r="J1411">
        <v>166</v>
      </c>
      <c r="K1411">
        <v>100.64700000000001</v>
      </c>
      <c r="L1411">
        <v>1.4999999999999999E-2</v>
      </c>
      <c r="M1411">
        <f>(F1411*CalPhotonTurnigy!$AE$30*CalPhotonTurnigy!$AF$36+CalPhotonTurnigy!$AE$36)/CalPhotonTurnigy!$AE$30</f>
        <v>112.80618136210947</v>
      </c>
    </row>
    <row r="1412" spans="1:13" x14ac:dyDescent="0.3">
      <c r="A1412">
        <v>118.592218</v>
      </c>
      <c r="B1412">
        <v>166</v>
      </c>
      <c r="C1412">
        <v>0</v>
      </c>
      <c r="D1412">
        <v>2.5499999999999998</v>
      </c>
      <c r="E1412">
        <v>75.411952999999997</v>
      </c>
      <c r="F1412">
        <v>99.751328999999998</v>
      </c>
      <c r="G1412">
        <v>79.997693999999996</v>
      </c>
      <c r="H1412">
        <v>-24.339376999999999</v>
      </c>
      <c r="I1412">
        <v>-100</v>
      </c>
      <c r="J1412">
        <v>166</v>
      </c>
      <c r="K1412">
        <v>100.64700000000001</v>
      </c>
      <c r="L1412">
        <v>1.5002E-2</v>
      </c>
      <c r="M1412">
        <f>(F1412*CalPhotonTurnigy!$AE$30*CalPhotonTurnigy!$AF$36+CalPhotonTurnigy!$AE$36)/CalPhotonTurnigy!$AE$30</f>
        <v>112.80618136210947</v>
      </c>
    </row>
    <row r="1413" spans="1:13" x14ac:dyDescent="0.3">
      <c r="A1413">
        <v>118.607218</v>
      </c>
      <c r="B1413">
        <v>166</v>
      </c>
      <c r="C1413">
        <v>0</v>
      </c>
      <c r="D1413">
        <v>2.5510000000000002</v>
      </c>
      <c r="E1413">
        <v>75.408012999999997</v>
      </c>
      <c r="F1413">
        <v>99.751328999999998</v>
      </c>
      <c r="G1413">
        <v>79.997693999999996</v>
      </c>
      <c r="H1413">
        <v>-24.343316000000002</v>
      </c>
      <c r="I1413">
        <v>-100</v>
      </c>
      <c r="J1413">
        <v>166</v>
      </c>
      <c r="K1413">
        <v>100.64700000000001</v>
      </c>
      <c r="L1413">
        <v>1.4999999999999999E-2</v>
      </c>
      <c r="M1413">
        <f>(F1413*CalPhotonTurnigy!$AE$30*CalPhotonTurnigy!$AF$36+CalPhotonTurnigy!$AE$36)/CalPhotonTurnigy!$AE$30</f>
        <v>112.80618136210947</v>
      </c>
    </row>
    <row r="1414" spans="1:13" x14ac:dyDescent="0.3">
      <c r="A1414">
        <v>118.622229</v>
      </c>
      <c r="B1414">
        <v>166</v>
      </c>
      <c r="C1414">
        <v>0</v>
      </c>
      <c r="D1414">
        <v>2.556</v>
      </c>
      <c r="E1414">
        <v>75.413945999999996</v>
      </c>
      <c r="F1414">
        <v>99.751328999999998</v>
      </c>
      <c r="G1414">
        <v>79.997693999999996</v>
      </c>
      <c r="H1414">
        <v>-24.337382999999999</v>
      </c>
      <c r="I1414">
        <v>-100</v>
      </c>
      <c r="J1414">
        <v>166</v>
      </c>
      <c r="K1414">
        <v>100.64700000000001</v>
      </c>
      <c r="L1414">
        <v>1.5011E-2</v>
      </c>
      <c r="M1414">
        <f>(F1414*CalPhotonTurnigy!$AE$30*CalPhotonTurnigy!$AF$36+CalPhotonTurnigy!$AE$36)/CalPhotonTurnigy!$AE$30</f>
        <v>112.80618136210947</v>
      </c>
    </row>
    <row r="1415" spans="1:13" x14ac:dyDescent="0.3">
      <c r="A1415">
        <v>118.637238</v>
      </c>
      <c r="B1415">
        <v>166</v>
      </c>
      <c r="C1415">
        <v>0</v>
      </c>
      <c r="D1415">
        <v>2.5529999999999999</v>
      </c>
      <c r="E1415">
        <v>75.413724000000002</v>
      </c>
      <c r="F1415">
        <v>99.751328999999998</v>
      </c>
      <c r="G1415">
        <v>79.997693999999996</v>
      </c>
      <c r="H1415">
        <v>-24.337605</v>
      </c>
      <c r="I1415">
        <v>-100</v>
      </c>
      <c r="J1415">
        <v>166</v>
      </c>
      <c r="K1415">
        <v>100.64700000000001</v>
      </c>
      <c r="L1415">
        <v>1.5009E-2</v>
      </c>
      <c r="M1415">
        <f>(F1415*CalPhotonTurnigy!$AE$30*CalPhotonTurnigy!$AF$36+CalPhotonTurnigy!$AE$36)/CalPhotonTurnigy!$AE$30</f>
        <v>112.80618136210947</v>
      </c>
    </row>
    <row r="1416" spans="1:13" x14ac:dyDescent="0.3">
      <c r="A1416">
        <v>118.652241</v>
      </c>
      <c r="B1416">
        <v>166</v>
      </c>
      <c r="C1416">
        <v>0</v>
      </c>
      <c r="D1416">
        <v>2.5529999999999999</v>
      </c>
      <c r="E1416">
        <v>75.413533000000001</v>
      </c>
      <c r="F1416">
        <v>99.751328999999998</v>
      </c>
      <c r="G1416">
        <v>79.997693999999996</v>
      </c>
      <c r="H1416">
        <v>-24.337796000000001</v>
      </c>
      <c r="I1416">
        <v>-100</v>
      </c>
      <c r="J1416">
        <v>166</v>
      </c>
      <c r="K1416">
        <v>100.64700000000001</v>
      </c>
      <c r="L1416">
        <v>1.5003000000000001E-2</v>
      </c>
      <c r="M1416">
        <f>(F1416*CalPhotonTurnigy!$AE$30*CalPhotonTurnigy!$AF$36+CalPhotonTurnigy!$AE$36)/CalPhotonTurnigy!$AE$30</f>
        <v>112.80618136210947</v>
      </c>
    </row>
    <row r="1417" spans="1:13" x14ac:dyDescent="0.3">
      <c r="A1417">
        <v>118.667241</v>
      </c>
      <c r="B1417">
        <v>166</v>
      </c>
      <c r="C1417">
        <v>0</v>
      </c>
      <c r="D1417">
        <v>2.552</v>
      </c>
      <c r="E1417">
        <v>75.412036999999998</v>
      </c>
      <c r="F1417">
        <v>99.751328999999998</v>
      </c>
      <c r="G1417">
        <v>79.997693999999996</v>
      </c>
      <c r="H1417">
        <v>-24.339293000000001</v>
      </c>
      <c r="I1417">
        <v>-100</v>
      </c>
      <c r="J1417">
        <v>166</v>
      </c>
      <c r="K1417">
        <v>100.64700000000001</v>
      </c>
      <c r="L1417">
        <v>1.4999999999999999E-2</v>
      </c>
      <c r="M1417">
        <f>(F1417*CalPhotonTurnigy!$AE$30*CalPhotonTurnigy!$AF$36+CalPhotonTurnigy!$AE$36)/CalPhotonTurnigy!$AE$30</f>
        <v>112.80618136210947</v>
      </c>
    </row>
    <row r="1418" spans="1:13" x14ac:dyDescent="0.3">
      <c r="A1418">
        <v>118.68224499999999</v>
      </c>
      <c r="B1418">
        <v>166</v>
      </c>
      <c r="C1418">
        <v>0</v>
      </c>
      <c r="D1418">
        <v>2.552</v>
      </c>
      <c r="E1418">
        <v>75.409417000000005</v>
      </c>
      <c r="F1418">
        <v>99.751328999999998</v>
      </c>
      <c r="G1418">
        <v>79.997693999999996</v>
      </c>
      <c r="H1418">
        <v>-24.341912000000001</v>
      </c>
      <c r="I1418">
        <v>-100</v>
      </c>
      <c r="J1418">
        <v>166</v>
      </c>
      <c r="K1418">
        <v>100.64700000000001</v>
      </c>
      <c r="L1418">
        <v>1.5004E-2</v>
      </c>
      <c r="M1418">
        <f>(F1418*CalPhotonTurnigy!$AE$30*CalPhotonTurnigy!$AF$36+CalPhotonTurnigy!$AE$36)/CalPhotonTurnigy!$AE$30</f>
        <v>112.80618136210947</v>
      </c>
    </row>
    <row r="1419" spans="1:13" x14ac:dyDescent="0.3">
      <c r="A1419">
        <v>118.697242</v>
      </c>
      <c r="B1419">
        <v>167</v>
      </c>
      <c r="C1419">
        <v>0</v>
      </c>
      <c r="D1419">
        <v>2.5720000000000001</v>
      </c>
      <c r="E1419">
        <v>75.440443999999999</v>
      </c>
      <c r="F1419">
        <v>99.751328999999998</v>
      </c>
      <c r="G1419">
        <v>79.997693999999996</v>
      </c>
      <c r="H1419">
        <v>-24.310884999999999</v>
      </c>
      <c r="I1419">
        <v>-100</v>
      </c>
      <c r="J1419">
        <v>167</v>
      </c>
      <c r="K1419">
        <v>100.64700000000001</v>
      </c>
      <c r="L1419">
        <v>1.4997E-2</v>
      </c>
      <c r="M1419">
        <f>(F1419*CalPhotonTurnigy!$AE$30*CalPhotonTurnigy!$AF$36+CalPhotonTurnigy!$AE$36)/CalPhotonTurnigy!$AE$30</f>
        <v>112.80618136210947</v>
      </c>
    </row>
    <row r="1420" spans="1:13" x14ac:dyDescent="0.3">
      <c r="A1420">
        <v>118.71224599999999</v>
      </c>
      <c r="B1420">
        <v>167</v>
      </c>
      <c r="C1420">
        <v>0</v>
      </c>
      <c r="D1420">
        <v>2.5529999999999999</v>
      </c>
      <c r="E1420">
        <v>75.436526000000001</v>
      </c>
      <c r="F1420">
        <v>99.751328999999998</v>
      </c>
      <c r="G1420">
        <v>79.997693999999996</v>
      </c>
      <c r="H1420">
        <v>-24.314803000000001</v>
      </c>
      <c r="I1420">
        <v>-100</v>
      </c>
      <c r="J1420">
        <v>167</v>
      </c>
      <c r="K1420">
        <v>100.64700000000001</v>
      </c>
      <c r="L1420">
        <v>1.5004E-2</v>
      </c>
      <c r="M1420">
        <f>(F1420*CalPhotonTurnigy!$AE$30*CalPhotonTurnigy!$AF$36+CalPhotonTurnigy!$AE$36)/CalPhotonTurnigy!$AE$30</f>
        <v>112.80618136210947</v>
      </c>
    </row>
    <row r="1421" spans="1:13" x14ac:dyDescent="0.3">
      <c r="A1421">
        <v>118.727248</v>
      </c>
      <c r="B1421">
        <v>167</v>
      </c>
      <c r="C1421">
        <v>0</v>
      </c>
      <c r="D1421">
        <v>2.5529999999999999</v>
      </c>
      <c r="E1421">
        <v>75.433154999999999</v>
      </c>
      <c r="F1421">
        <v>99.751328999999998</v>
      </c>
      <c r="G1421">
        <v>79.997693999999996</v>
      </c>
      <c r="H1421">
        <v>-24.318175</v>
      </c>
      <c r="I1421">
        <v>-100</v>
      </c>
      <c r="J1421">
        <v>167</v>
      </c>
      <c r="K1421">
        <v>100.64700000000001</v>
      </c>
      <c r="L1421">
        <v>1.5002E-2</v>
      </c>
      <c r="M1421">
        <f>(F1421*CalPhotonTurnigy!$AE$30*CalPhotonTurnigy!$AF$36+CalPhotonTurnigy!$AE$36)/CalPhotonTurnigy!$AE$30</f>
        <v>112.80618136210947</v>
      </c>
    </row>
    <row r="1422" spans="1:13" x14ac:dyDescent="0.3">
      <c r="A1422">
        <v>118.742248</v>
      </c>
      <c r="B1422">
        <v>167</v>
      </c>
      <c r="C1422">
        <v>0</v>
      </c>
      <c r="D1422">
        <v>2.5550000000000002</v>
      </c>
      <c r="E1422">
        <v>75.432914999999994</v>
      </c>
      <c r="F1422">
        <v>99.751328999999998</v>
      </c>
      <c r="G1422">
        <v>79.997693999999996</v>
      </c>
      <c r="H1422">
        <v>-24.318414000000001</v>
      </c>
      <c r="I1422">
        <v>-100</v>
      </c>
      <c r="J1422">
        <v>167</v>
      </c>
      <c r="K1422">
        <v>100.64700000000001</v>
      </c>
      <c r="L1422">
        <v>1.4999999999999999E-2</v>
      </c>
      <c r="M1422">
        <f>(F1422*CalPhotonTurnigy!$AE$30*CalPhotonTurnigy!$AF$36+CalPhotonTurnigy!$AE$36)/CalPhotonTurnigy!$AE$30</f>
        <v>112.80618136210947</v>
      </c>
    </row>
    <row r="1423" spans="1:13" x14ac:dyDescent="0.3">
      <c r="A1423">
        <v>118.757261</v>
      </c>
      <c r="B1423">
        <v>166</v>
      </c>
      <c r="C1423">
        <v>0</v>
      </c>
      <c r="D1423">
        <v>2.552</v>
      </c>
      <c r="E1423">
        <v>75.427385000000001</v>
      </c>
      <c r="F1423">
        <v>99.751328999999998</v>
      </c>
      <c r="G1423">
        <v>79.997693999999996</v>
      </c>
      <c r="H1423">
        <v>-24.323944000000001</v>
      </c>
      <c r="I1423">
        <v>-100</v>
      </c>
      <c r="J1423">
        <v>166</v>
      </c>
      <c r="K1423">
        <v>100.64700000000001</v>
      </c>
      <c r="L1423">
        <v>1.5013E-2</v>
      </c>
      <c r="M1423">
        <f>(F1423*CalPhotonTurnigy!$AE$30*CalPhotonTurnigy!$AF$36+CalPhotonTurnigy!$AE$36)/CalPhotonTurnigy!$AE$30</f>
        <v>112.80618136210947</v>
      </c>
    </row>
    <row r="1424" spans="1:13" x14ac:dyDescent="0.3">
      <c r="A1424">
        <v>118.77225900000001</v>
      </c>
      <c r="B1424">
        <v>166</v>
      </c>
      <c r="C1424">
        <v>0</v>
      </c>
      <c r="D1424">
        <v>2.552</v>
      </c>
      <c r="E1424">
        <v>75.423957000000001</v>
      </c>
      <c r="F1424">
        <v>99.751328999999998</v>
      </c>
      <c r="G1424">
        <v>79.997693999999996</v>
      </c>
      <c r="H1424">
        <v>-24.327372</v>
      </c>
      <c r="I1424">
        <v>-100</v>
      </c>
      <c r="J1424">
        <v>166</v>
      </c>
      <c r="K1424">
        <v>100.64700000000001</v>
      </c>
      <c r="L1424">
        <v>1.4997999999999999E-2</v>
      </c>
      <c r="M1424">
        <f>(F1424*CalPhotonTurnigy!$AE$30*CalPhotonTurnigy!$AF$36+CalPhotonTurnigy!$AE$36)/CalPhotonTurnigy!$AE$30</f>
        <v>112.80618136210947</v>
      </c>
    </row>
    <row r="1425" spans="1:13" x14ac:dyDescent="0.3">
      <c r="A1425">
        <v>118.78725900000001</v>
      </c>
      <c r="B1425">
        <v>166</v>
      </c>
      <c r="C1425">
        <v>0</v>
      </c>
      <c r="D1425">
        <v>2.5499999999999998</v>
      </c>
      <c r="E1425">
        <v>75.417012999999997</v>
      </c>
      <c r="F1425">
        <v>99.751328999999998</v>
      </c>
      <c r="G1425">
        <v>79.997693999999996</v>
      </c>
      <c r="H1425">
        <v>-24.334316999999999</v>
      </c>
      <c r="I1425">
        <v>-100</v>
      </c>
      <c r="J1425">
        <v>166</v>
      </c>
      <c r="K1425">
        <v>100.64700000000001</v>
      </c>
      <c r="L1425">
        <v>1.4999999999999999E-2</v>
      </c>
      <c r="M1425">
        <f>(F1425*CalPhotonTurnigy!$AE$30*CalPhotonTurnigy!$AF$36+CalPhotonTurnigy!$AE$36)/CalPhotonTurnigy!$AE$30</f>
        <v>112.80618136210947</v>
      </c>
    </row>
    <row r="1426" spans="1:13" x14ac:dyDescent="0.3">
      <c r="A1426">
        <v>118.80226500000001</v>
      </c>
      <c r="B1426">
        <v>166</v>
      </c>
      <c r="C1426">
        <v>0</v>
      </c>
      <c r="D1426">
        <v>2.552</v>
      </c>
      <c r="E1426">
        <v>75.413698999999994</v>
      </c>
      <c r="F1426">
        <v>99.751328999999998</v>
      </c>
      <c r="G1426">
        <v>79.997693999999996</v>
      </c>
      <c r="H1426">
        <v>-24.337630000000001</v>
      </c>
      <c r="I1426">
        <v>-100</v>
      </c>
      <c r="J1426">
        <v>166</v>
      </c>
      <c r="K1426">
        <v>100.64700000000001</v>
      </c>
      <c r="L1426">
        <v>1.5006E-2</v>
      </c>
      <c r="M1426">
        <f>(F1426*CalPhotonTurnigy!$AE$30*CalPhotonTurnigy!$AF$36+CalPhotonTurnigy!$AE$36)/CalPhotonTurnigy!$AE$30</f>
        <v>112.80618136210947</v>
      </c>
    </row>
    <row r="1427" spans="1:13" x14ac:dyDescent="0.3">
      <c r="A1427">
        <v>118.817268</v>
      </c>
      <c r="B1427">
        <v>166</v>
      </c>
      <c r="C1427">
        <v>0</v>
      </c>
      <c r="D1427">
        <v>2.5489999999999999</v>
      </c>
      <c r="E1427">
        <v>75.406852999999998</v>
      </c>
      <c r="F1427">
        <v>99.751328999999998</v>
      </c>
      <c r="G1427">
        <v>79.997693999999996</v>
      </c>
      <c r="H1427">
        <v>-24.344477000000001</v>
      </c>
      <c r="I1427">
        <v>-100</v>
      </c>
      <c r="J1427">
        <v>166</v>
      </c>
      <c r="K1427">
        <v>100.64700000000001</v>
      </c>
      <c r="L1427">
        <v>1.5003000000000001E-2</v>
      </c>
      <c r="M1427">
        <f>(F1427*CalPhotonTurnigy!$AE$30*CalPhotonTurnigy!$AF$36+CalPhotonTurnigy!$AE$36)/CalPhotonTurnigy!$AE$30</f>
        <v>112.80618136210947</v>
      </c>
    </row>
    <row r="1428" spans="1:13" x14ac:dyDescent="0.3">
      <c r="A1428">
        <v>118.832267</v>
      </c>
      <c r="B1428">
        <v>166</v>
      </c>
      <c r="C1428">
        <v>0</v>
      </c>
      <c r="D1428">
        <v>2.5499999999999998</v>
      </c>
      <c r="E1428">
        <v>75.402292000000003</v>
      </c>
      <c r="F1428">
        <v>99.751328999999998</v>
      </c>
      <c r="G1428">
        <v>79.997693999999996</v>
      </c>
      <c r="H1428">
        <v>-24.349036999999999</v>
      </c>
      <c r="I1428">
        <v>-100</v>
      </c>
      <c r="J1428">
        <v>166</v>
      </c>
      <c r="K1428">
        <v>100.64700000000001</v>
      </c>
      <c r="L1428">
        <v>1.4999E-2</v>
      </c>
      <c r="M1428">
        <f>(F1428*CalPhotonTurnigy!$AE$30*CalPhotonTurnigy!$AF$36+CalPhotonTurnigy!$AE$36)/CalPhotonTurnigy!$AE$30</f>
        <v>112.80618136210947</v>
      </c>
    </row>
    <row r="1429" spans="1:13" x14ac:dyDescent="0.3">
      <c r="A1429">
        <v>118.847264</v>
      </c>
      <c r="B1429">
        <v>166</v>
      </c>
      <c r="C1429">
        <v>0</v>
      </c>
      <c r="D1429">
        <v>2.5550000000000002</v>
      </c>
      <c r="E1429">
        <v>75.406360000000006</v>
      </c>
      <c r="F1429">
        <v>99.751328999999998</v>
      </c>
      <c r="G1429">
        <v>79.997693999999996</v>
      </c>
      <c r="H1429">
        <v>-24.344968999999999</v>
      </c>
      <c r="I1429">
        <v>-100</v>
      </c>
      <c r="J1429">
        <v>166</v>
      </c>
      <c r="K1429">
        <v>100.64700000000001</v>
      </c>
      <c r="L1429">
        <v>1.4997E-2</v>
      </c>
      <c r="M1429">
        <f>(F1429*CalPhotonTurnigy!$AE$30*CalPhotonTurnigy!$AF$36+CalPhotonTurnigy!$AE$36)/CalPhotonTurnigy!$AE$30</f>
        <v>112.80618136210947</v>
      </c>
    </row>
    <row r="1430" spans="1:13" x14ac:dyDescent="0.3">
      <c r="A1430">
        <v>118.862269</v>
      </c>
      <c r="B1430">
        <v>166</v>
      </c>
      <c r="C1430">
        <v>0</v>
      </c>
      <c r="D1430">
        <v>2.5489999999999999</v>
      </c>
      <c r="E1430">
        <v>75.400536000000002</v>
      </c>
      <c r="F1430">
        <v>99.751328999999998</v>
      </c>
      <c r="G1430">
        <v>79.997693999999996</v>
      </c>
      <c r="H1430">
        <v>-24.350792999999999</v>
      </c>
      <c r="I1430">
        <v>-100</v>
      </c>
      <c r="J1430">
        <v>166</v>
      </c>
      <c r="K1430">
        <v>100.64700000000001</v>
      </c>
      <c r="L1430">
        <v>1.5004999999999999E-2</v>
      </c>
      <c r="M1430">
        <f>(F1430*CalPhotonTurnigy!$AE$30*CalPhotonTurnigy!$AF$36+CalPhotonTurnigy!$AE$36)/CalPhotonTurnigy!$AE$30</f>
        <v>112.80618136210947</v>
      </c>
    </row>
    <row r="1431" spans="1:13" x14ac:dyDescent="0.3">
      <c r="A1431">
        <v>118.87727700000001</v>
      </c>
      <c r="B1431">
        <v>166</v>
      </c>
      <c r="C1431">
        <v>0</v>
      </c>
      <c r="D1431">
        <v>2.5539999999999998</v>
      </c>
      <c r="E1431">
        <v>75.403518000000005</v>
      </c>
      <c r="F1431">
        <v>99.751328999999998</v>
      </c>
      <c r="G1431">
        <v>79.997693999999996</v>
      </c>
      <c r="H1431">
        <v>-24.347812000000001</v>
      </c>
      <c r="I1431">
        <v>-100</v>
      </c>
      <c r="J1431">
        <v>166</v>
      </c>
      <c r="K1431">
        <v>100.64700000000001</v>
      </c>
      <c r="L1431">
        <v>1.5008000000000001E-2</v>
      </c>
      <c r="M1431">
        <f>(F1431*CalPhotonTurnigy!$AE$30*CalPhotonTurnigy!$AF$36+CalPhotonTurnigy!$AE$36)/CalPhotonTurnigy!$AE$30</f>
        <v>112.80618136210947</v>
      </c>
    </row>
    <row r="1432" spans="1:13" x14ac:dyDescent="0.3">
      <c r="A1432">
        <v>118.89227700000001</v>
      </c>
      <c r="B1432">
        <v>166</v>
      </c>
      <c r="C1432">
        <v>0</v>
      </c>
      <c r="D1432">
        <v>2.552</v>
      </c>
      <c r="E1432">
        <v>75.402086999999995</v>
      </c>
      <c r="F1432">
        <v>99.751328999999998</v>
      </c>
      <c r="G1432">
        <v>79.997693999999996</v>
      </c>
      <c r="H1432">
        <v>-24.349243000000001</v>
      </c>
      <c r="I1432">
        <v>-100</v>
      </c>
      <c r="J1432">
        <v>166</v>
      </c>
      <c r="K1432">
        <v>100.64700000000001</v>
      </c>
      <c r="L1432">
        <v>1.4999999999999999E-2</v>
      </c>
      <c r="M1432">
        <f>(F1432*CalPhotonTurnigy!$AE$30*CalPhotonTurnigy!$AF$36+CalPhotonTurnigy!$AE$36)/CalPhotonTurnigy!$AE$30</f>
        <v>112.80618136210947</v>
      </c>
    </row>
    <row r="1433" spans="1:13" x14ac:dyDescent="0.3">
      <c r="A1433">
        <v>118.90727699999999</v>
      </c>
      <c r="B1433">
        <v>166</v>
      </c>
      <c r="C1433">
        <v>0</v>
      </c>
      <c r="D1433">
        <v>2.5489999999999999</v>
      </c>
      <c r="E1433">
        <v>75.396857999999995</v>
      </c>
      <c r="F1433">
        <v>99.751328999999998</v>
      </c>
      <c r="G1433">
        <v>79.997693999999996</v>
      </c>
      <c r="H1433">
        <v>-24.354471</v>
      </c>
      <c r="I1433">
        <v>-100</v>
      </c>
      <c r="J1433">
        <v>166</v>
      </c>
      <c r="K1433">
        <v>100.64700000000001</v>
      </c>
      <c r="L1433">
        <v>1.4999999999999999E-2</v>
      </c>
      <c r="M1433">
        <f>(F1433*CalPhotonTurnigy!$AE$30*CalPhotonTurnigy!$AF$36+CalPhotonTurnigy!$AE$36)/CalPhotonTurnigy!$AE$30</f>
        <v>112.80618136210947</v>
      </c>
    </row>
    <row r="1434" spans="1:13" x14ac:dyDescent="0.3">
      <c r="A1434">
        <v>118.92227800000001</v>
      </c>
      <c r="B1434">
        <v>166</v>
      </c>
      <c r="C1434">
        <v>0</v>
      </c>
      <c r="D1434">
        <v>2.5499999999999998</v>
      </c>
      <c r="E1434">
        <v>75.393691000000004</v>
      </c>
      <c r="F1434">
        <v>99.751328999999998</v>
      </c>
      <c r="G1434">
        <v>79.997693999999996</v>
      </c>
      <c r="H1434">
        <v>-24.357638000000001</v>
      </c>
      <c r="I1434">
        <v>-100</v>
      </c>
      <c r="J1434">
        <v>166</v>
      </c>
      <c r="K1434">
        <v>100.64700000000001</v>
      </c>
      <c r="L1434">
        <v>1.5001E-2</v>
      </c>
      <c r="M1434">
        <f>(F1434*CalPhotonTurnigy!$AE$30*CalPhotonTurnigy!$AF$36+CalPhotonTurnigy!$AE$36)/CalPhotonTurnigy!$AE$30</f>
        <v>112.80618136210947</v>
      </c>
    </row>
    <row r="1435" spans="1:13" x14ac:dyDescent="0.3">
      <c r="A1435">
        <v>118.93728</v>
      </c>
      <c r="B1435">
        <v>166</v>
      </c>
      <c r="C1435">
        <v>0</v>
      </c>
      <c r="D1435">
        <v>2.5510000000000002</v>
      </c>
      <c r="E1435">
        <v>75.392297999999997</v>
      </c>
      <c r="F1435">
        <v>99.751328999999998</v>
      </c>
      <c r="G1435">
        <v>79.997693999999996</v>
      </c>
      <c r="H1435">
        <v>-24.359031000000002</v>
      </c>
      <c r="I1435">
        <v>-100</v>
      </c>
      <c r="J1435">
        <v>166</v>
      </c>
      <c r="K1435">
        <v>100.64700000000001</v>
      </c>
      <c r="L1435">
        <v>1.5002E-2</v>
      </c>
      <c r="M1435">
        <f>(F1435*CalPhotonTurnigy!$AE$30*CalPhotonTurnigy!$AF$36+CalPhotonTurnigy!$AE$36)/CalPhotonTurnigy!$AE$30</f>
        <v>112.80618136210947</v>
      </c>
    </row>
    <row r="1436" spans="1:13" x14ac:dyDescent="0.3">
      <c r="A1436">
        <v>118.952282</v>
      </c>
      <c r="B1436">
        <v>166</v>
      </c>
      <c r="C1436">
        <v>0</v>
      </c>
      <c r="D1436">
        <v>2.548</v>
      </c>
      <c r="E1436">
        <v>75.385768999999996</v>
      </c>
      <c r="F1436">
        <v>99.751328999999998</v>
      </c>
      <c r="G1436">
        <v>79.997693999999996</v>
      </c>
      <c r="H1436">
        <v>-24.365559999999999</v>
      </c>
      <c r="I1436">
        <v>-100</v>
      </c>
      <c r="J1436">
        <v>166</v>
      </c>
      <c r="K1436">
        <v>100.64700000000001</v>
      </c>
      <c r="L1436">
        <v>1.5002E-2</v>
      </c>
      <c r="M1436">
        <f>(F1436*CalPhotonTurnigy!$AE$30*CalPhotonTurnigy!$AF$36+CalPhotonTurnigy!$AE$36)/CalPhotonTurnigy!$AE$30</f>
        <v>112.80618136210947</v>
      </c>
    </row>
    <row r="1437" spans="1:13" x14ac:dyDescent="0.3">
      <c r="A1437">
        <v>118.96727799999999</v>
      </c>
      <c r="B1437">
        <v>166</v>
      </c>
      <c r="C1437">
        <v>0</v>
      </c>
      <c r="D1437">
        <v>2.5510000000000002</v>
      </c>
      <c r="E1437">
        <v>75.385480999999999</v>
      </c>
      <c r="F1437">
        <v>99.751328999999998</v>
      </c>
      <c r="G1437">
        <v>79.997693999999996</v>
      </c>
      <c r="H1437">
        <v>-24.365848</v>
      </c>
      <c r="I1437">
        <v>-100</v>
      </c>
      <c r="J1437">
        <v>166</v>
      </c>
      <c r="K1437">
        <v>100.64700000000001</v>
      </c>
      <c r="L1437">
        <v>1.4996000000000001E-2</v>
      </c>
      <c r="M1437">
        <f>(F1437*CalPhotonTurnigy!$AE$30*CalPhotonTurnigy!$AF$36+CalPhotonTurnigy!$AE$36)/CalPhotonTurnigy!$AE$30</f>
        <v>112.80618136210947</v>
      </c>
    </row>
    <row r="1438" spans="1:13" x14ac:dyDescent="0.3">
      <c r="A1438">
        <v>118.98227900000001</v>
      </c>
      <c r="B1438">
        <v>166</v>
      </c>
      <c r="C1438">
        <v>0</v>
      </c>
      <c r="D1438">
        <v>2.5489999999999999</v>
      </c>
      <c r="E1438">
        <v>75.382568000000006</v>
      </c>
      <c r="F1438">
        <v>99.751328999999998</v>
      </c>
      <c r="G1438">
        <v>79.997693999999996</v>
      </c>
      <c r="H1438">
        <v>-24.368760999999999</v>
      </c>
      <c r="I1438">
        <v>-100</v>
      </c>
      <c r="J1438">
        <v>166</v>
      </c>
      <c r="K1438">
        <v>100.64700000000001</v>
      </c>
      <c r="L1438">
        <v>1.5001E-2</v>
      </c>
      <c r="M1438">
        <f>(F1438*CalPhotonTurnigy!$AE$30*CalPhotonTurnigy!$AF$36+CalPhotonTurnigy!$AE$36)/CalPhotonTurnigy!$AE$30</f>
        <v>112.80618136210947</v>
      </c>
    </row>
    <row r="1439" spans="1:13" x14ac:dyDescent="0.3">
      <c r="A1439">
        <v>118.997277</v>
      </c>
      <c r="B1439">
        <v>166</v>
      </c>
      <c r="C1439">
        <v>0</v>
      </c>
      <c r="D1439">
        <v>2.552</v>
      </c>
      <c r="E1439">
        <v>75.385392999999993</v>
      </c>
      <c r="F1439">
        <v>99.751328999999998</v>
      </c>
      <c r="G1439">
        <v>79.997693999999996</v>
      </c>
      <c r="H1439">
        <v>-24.365936000000001</v>
      </c>
      <c r="I1439">
        <v>-100</v>
      </c>
      <c r="J1439">
        <v>166</v>
      </c>
      <c r="K1439">
        <v>100.64700000000001</v>
      </c>
      <c r="L1439">
        <v>1.4997999999999999E-2</v>
      </c>
      <c r="M1439">
        <f>(F1439*CalPhotonTurnigy!$AE$30*CalPhotonTurnigy!$AF$36+CalPhotonTurnigy!$AE$36)/CalPhotonTurnigy!$AE$30</f>
        <v>112.80618136210947</v>
      </c>
    </row>
    <row r="1440" spans="1:13" x14ac:dyDescent="0.3">
      <c r="A1440">
        <v>119.01227799999999</v>
      </c>
      <c r="B1440">
        <v>166</v>
      </c>
      <c r="C1440">
        <v>0</v>
      </c>
      <c r="D1440">
        <v>2.5510000000000002</v>
      </c>
      <c r="E1440">
        <v>75.385158000000004</v>
      </c>
      <c r="F1440">
        <v>99.751328999999998</v>
      </c>
      <c r="G1440">
        <v>79.997693999999996</v>
      </c>
      <c r="H1440">
        <v>-24.366171000000001</v>
      </c>
      <c r="I1440">
        <v>-100</v>
      </c>
      <c r="J1440">
        <v>166</v>
      </c>
      <c r="K1440">
        <v>100.64700000000001</v>
      </c>
      <c r="L1440">
        <v>1.5001E-2</v>
      </c>
      <c r="M1440">
        <f>(F1440*CalPhotonTurnigy!$AE$30*CalPhotonTurnigy!$AF$36+CalPhotonTurnigy!$AE$36)/CalPhotonTurnigy!$AE$30</f>
        <v>112.80618136210947</v>
      </c>
    </row>
    <row r="1441" spans="1:13" x14ac:dyDescent="0.3">
      <c r="A1441">
        <v>119.027288</v>
      </c>
      <c r="B1441">
        <v>166</v>
      </c>
      <c r="C1441">
        <v>0</v>
      </c>
      <c r="D1441">
        <v>2.5499999999999998</v>
      </c>
      <c r="E1441">
        <v>75.383623</v>
      </c>
      <c r="F1441">
        <v>99.751328999999998</v>
      </c>
      <c r="G1441">
        <v>79.997693999999996</v>
      </c>
      <c r="H1441">
        <v>-24.367705999999998</v>
      </c>
      <c r="I1441">
        <v>-100</v>
      </c>
      <c r="J1441">
        <v>166</v>
      </c>
      <c r="K1441">
        <v>100.64700000000001</v>
      </c>
      <c r="L1441">
        <v>1.5010000000000001E-2</v>
      </c>
      <c r="M1441">
        <f>(F1441*CalPhotonTurnigy!$AE$30*CalPhotonTurnigy!$AF$36+CalPhotonTurnigy!$AE$36)/CalPhotonTurnigy!$AE$30</f>
        <v>112.80618136210947</v>
      </c>
    </row>
    <row r="1442" spans="1:13" x14ac:dyDescent="0.3">
      <c r="A1442">
        <v>119.042293</v>
      </c>
      <c r="B1442">
        <v>166</v>
      </c>
      <c r="C1442">
        <v>0</v>
      </c>
      <c r="D1442">
        <v>2.5470000000000002</v>
      </c>
      <c r="E1442">
        <v>75.376969000000003</v>
      </c>
      <c r="F1442">
        <v>99.751328999999998</v>
      </c>
      <c r="G1442">
        <v>79.997693999999996</v>
      </c>
      <c r="H1442">
        <v>-24.374359999999999</v>
      </c>
      <c r="I1442">
        <v>-100</v>
      </c>
      <c r="J1442">
        <v>166</v>
      </c>
      <c r="K1442">
        <v>100.64700000000001</v>
      </c>
      <c r="L1442">
        <v>1.5004999999999999E-2</v>
      </c>
      <c r="M1442">
        <f>(F1442*CalPhotonTurnigy!$AE$30*CalPhotonTurnigy!$AF$36+CalPhotonTurnigy!$AE$36)/CalPhotonTurnigy!$AE$30</f>
        <v>112.80618136210947</v>
      </c>
    </row>
    <row r="1443" spans="1:13" x14ac:dyDescent="0.3">
      <c r="A1443">
        <v>119.05729599999999</v>
      </c>
      <c r="B1443">
        <v>166</v>
      </c>
      <c r="C1443">
        <v>0</v>
      </c>
      <c r="D1443">
        <v>2.548</v>
      </c>
      <c r="E1443">
        <v>75.372575999999995</v>
      </c>
      <c r="F1443">
        <v>99.751328999999998</v>
      </c>
      <c r="G1443">
        <v>79.997693999999996</v>
      </c>
      <c r="H1443">
        <v>-24.378753</v>
      </c>
      <c r="I1443">
        <v>-100</v>
      </c>
      <c r="J1443">
        <v>166</v>
      </c>
      <c r="K1443">
        <v>100.64700000000001</v>
      </c>
      <c r="L1443">
        <v>1.5003000000000001E-2</v>
      </c>
      <c r="M1443">
        <f>(F1443*CalPhotonTurnigy!$AE$30*CalPhotonTurnigy!$AF$36+CalPhotonTurnigy!$AE$36)/CalPhotonTurnigy!$AE$30</f>
        <v>112.80618136210947</v>
      </c>
    </row>
    <row r="1444" spans="1:13" x14ac:dyDescent="0.3">
      <c r="A1444">
        <v>119.07229700000001</v>
      </c>
      <c r="B1444">
        <v>166</v>
      </c>
      <c r="C1444">
        <v>0</v>
      </c>
      <c r="D1444">
        <v>2.544</v>
      </c>
      <c r="E1444">
        <v>75.363460000000003</v>
      </c>
      <c r="F1444">
        <v>99.751328999999998</v>
      </c>
      <c r="G1444">
        <v>79.997693999999996</v>
      </c>
      <c r="H1444">
        <v>-24.387868999999998</v>
      </c>
      <c r="I1444">
        <v>-100</v>
      </c>
      <c r="J1444">
        <v>166</v>
      </c>
      <c r="K1444">
        <v>100.64700000000001</v>
      </c>
      <c r="L1444">
        <v>1.5001E-2</v>
      </c>
      <c r="M1444">
        <f>(F1444*CalPhotonTurnigy!$AE$30*CalPhotonTurnigy!$AF$36+CalPhotonTurnigy!$AE$36)/CalPhotonTurnigy!$AE$30</f>
        <v>112.80618136210947</v>
      </c>
    </row>
    <row r="1445" spans="1:13" x14ac:dyDescent="0.3">
      <c r="A1445">
        <v>119.087304</v>
      </c>
      <c r="B1445">
        <v>166</v>
      </c>
      <c r="C1445">
        <v>0</v>
      </c>
      <c r="D1445">
        <v>2.548</v>
      </c>
      <c r="E1445">
        <v>75.362285</v>
      </c>
      <c r="F1445">
        <v>99.751328999999998</v>
      </c>
      <c r="G1445">
        <v>79.997693999999996</v>
      </c>
      <c r="H1445">
        <v>-24.389043999999998</v>
      </c>
      <c r="I1445">
        <v>-100</v>
      </c>
      <c r="J1445">
        <v>166</v>
      </c>
      <c r="K1445">
        <v>100.64700000000001</v>
      </c>
      <c r="L1445">
        <v>1.5007E-2</v>
      </c>
      <c r="M1445">
        <f>(F1445*CalPhotonTurnigy!$AE$30*CalPhotonTurnigy!$AF$36+CalPhotonTurnigy!$AE$36)/CalPhotonTurnigy!$AE$30</f>
        <v>112.80618136210947</v>
      </c>
    </row>
    <row r="1446" spans="1:13" x14ac:dyDescent="0.3">
      <c r="A1446">
        <v>119.102304</v>
      </c>
      <c r="B1446">
        <v>166</v>
      </c>
      <c r="C1446">
        <v>0</v>
      </c>
      <c r="D1446">
        <v>2.548</v>
      </c>
      <c r="E1446">
        <v>75.359938999999997</v>
      </c>
      <c r="F1446">
        <v>99.751328999999998</v>
      </c>
      <c r="G1446">
        <v>79.997693999999996</v>
      </c>
      <c r="H1446">
        <v>-24.391390000000001</v>
      </c>
      <c r="I1446">
        <v>-100</v>
      </c>
      <c r="J1446">
        <v>166</v>
      </c>
      <c r="K1446">
        <v>100.64700000000001</v>
      </c>
      <c r="L1446">
        <v>1.4999999999999999E-2</v>
      </c>
      <c r="M1446">
        <f>(F1446*CalPhotonTurnigy!$AE$30*CalPhotonTurnigy!$AF$36+CalPhotonTurnigy!$AE$36)/CalPhotonTurnigy!$AE$30</f>
        <v>112.80618136210947</v>
      </c>
    </row>
    <row r="1447" spans="1:13" x14ac:dyDescent="0.3">
      <c r="A1447">
        <v>119.117315</v>
      </c>
      <c r="B1447">
        <v>166</v>
      </c>
      <c r="C1447">
        <v>0</v>
      </c>
      <c r="D1447">
        <v>2.5470000000000002</v>
      </c>
      <c r="E1447">
        <v>75.356587000000005</v>
      </c>
      <c r="F1447">
        <v>99.751328999999998</v>
      </c>
      <c r="G1447">
        <v>79.997693999999996</v>
      </c>
      <c r="H1447">
        <v>-24.394742000000001</v>
      </c>
      <c r="I1447">
        <v>-100</v>
      </c>
      <c r="J1447">
        <v>166</v>
      </c>
      <c r="K1447">
        <v>100.64700000000001</v>
      </c>
      <c r="L1447">
        <v>1.5011E-2</v>
      </c>
      <c r="M1447">
        <f>(F1447*CalPhotonTurnigy!$AE$30*CalPhotonTurnigy!$AF$36+CalPhotonTurnigy!$AE$36)/CalPhotonTurnigy!$AE$30</f>
        <v>112.80618136210947</v>
      </c>
    </row>
    <row r="1448" spans="1:13" x14ac:dyDescent="0.3">
      <c r="A1448">
        <v>119.132323</v>
      </c>
      <c r="B1448">
        <v>166</v>
      </c>
      <c r="C1448">
        <v>0</v>
      </c>
      <c r="D1448">
        <v>2.5459999999999998</v>
      </c>
      <c r="E1448">
        <v>75.352367999999998</v>
      </c>
      <c r="F1448">
        <v>99.751328999999998</v>
      </c>
      <c r="G1448">
        <v>79.997693999999996</v>
      </c>
      <c r="H1448">
        <v>-24.398962000000001</v>
      </c>
      <c r="I1448">
        <v>-100</v>
      </c>
      <c r="J1448">
        <v>166</v>
      </c>
      <c r="K1448">
        <v>100.64700000000001</v>
      </c>
      <c r="L1448">
        <v>1.5008000000000001E-2</v>
      </c>
      <c r="M1448">
        <f>(F1448*CalPhotonTurnigy!$AE$30*CalPhotonTurnigy!$AF$36+CalPhotonTurnigy!$AE$36)/CalPhotonTurnigy!$AE$30</f>
        <v>112.80618136210947</v>
      </c>
    </row>
    <row r="1449" spans="1:13" x14ac:dyDescent="0.3">
      <c r="A1449">
        <v>119.147322</v>
      </c>
      <c r="B1449">
        <v>166</v>
      </c>
      <c r="C1449">
        <v>0</v>
      </c>
      <c r="D1449">
        <v>2.5489999999999999</v>
      </c>
      <c r="E1449">
        <v>75.354073999999997</v>
      </c>
      <c r="F1449">
        <v>99.751328999999998</v>
      </c>
      <c r="G1449">
        <v>79.997693999999996</v>
      </c>
      <c r="H1449">
        <v>-24.397255000000001</v>
      </c>
      <c r="I1449">
        <v>-100</v>
      </c>
      <c r="J1449">
        <v>166</v>
      </c>
      <c r="K1449">
        <v>100.64700000000001</v>
      </c>
      <c r="L1449">
        <v>1.4999E-2</v>
      </c>
      <c r="M1449">
        <f>(F1449*CalPhotonTurnigy!$AE$30*CalPhotonTurnigy!$AF$36+CalPhotonTurnigy!$AE$36)/CalPhotonTurnigy!$AE$30</f>
        <v>112.80618136210947</v>
      </c>
    </row>
    <row r="1450" spans="1:13" x14ac:dyDescent="0.3">
      <c r="A1450">
        <v>119.162322</v>
      </c>
      <c r="B1450">
        <v>166</v>
      </c>
      <c r="C1450">
        <v>0</v>
      </c>
      <c r="D1450">
        <v>2.5459999999999998</v>
      </c>
      <c r="E1450">
        <v>75.350205000000003</v>
      </c>
      <c r="F1450">
        <v>99.751328999999998</v>
      </c>
      <c r="G1450">
        <v>79.997693999999996</v>
      </c>
      <c r="H1450">
        <v>-24.401123999999999</v>
      </c>
      <c r="I1450">
        <v>-100</v>
      </c>
      <c r="J1450">
        <v>166</v>
      </c>
      <c r="K1450">
        <v>100.64700000000001</v>
      </c>
      <c r="L1450">
        <v>1.4999999999999999E-2</v>
      </c>
      <c r="M1450">
        <f>(F1450*CalPhotonTurnigy!$AE$30*CalPhotonTurnigy!$AF$36+CalPhotonTurnigy!$AE$36)/CalPhotonTurnigy!$AE$30</f>
        <v>112.80618136210947</v>
      </c>
    </row>
    <row r="1451" spans="1:13" x14ac:dyDescent="0.3">
      <c r="A1451">
        <v>119.177319</v>
      </c>
      <c r="B1451">
        <v>166</v>
      </c>
      <c r="C1451">
        <v>0</v>
      </c>
      <c r="D1451">
        <v>2.548</v>
      </c>
      <c r="E1451">
        <v>75.349545000000006</v>
      </c>
      <c r="F1451">
        <v>99.751328999999998</v>
      </c>
      <c r="G1451">
        <v>79.997693999999996</v>
      </c>
      <c r="H1451">
        <v>-24.401785</v>
      </c>
      <c r="I1451">
        <v>-100</v>
      </c>
      <c r="J1451">
        <v>166</v>
      </c>
      <c r="K1451">
        <v>100.64700000000001</v>
      </c>
      <c r="L1451">
        <v>1.4997E-2</v>
      </c>
      <c r="M1451">
        <f>(F1451*CalPhotonTurnigy!$AE$30*CalPhotonTurnigy!$AF$36+CalPhotonTurnigy!$AE$36)/CalPhotonTurnigy!$AE$30</f>
        <v>112.80618136210947</v>
      </c>
    </row>
    <row r="1452" spans="1:13" x14ac:dyDescent="0.3">
      <c r="A1452">
        <v>119.192329</v>
      </c>
      <c r="B1452">
        <v>166</v>
      </c>
      <c r="C1452">
        <v>0</v>
      </c>
      <c r="D1452">
        <v>2.5529999999999999</v>
      </c>
      <c r="E1452">
        <v>75.358317</v>
      </c>
      <c r="F1452">
        <v>99.751328999999998</v>
      </c>
      <c r="G1452">
        <v>79.997693999999996</v>
      </c>
      <c r="H1452">
        <v>-24.393013</v>
      </c>
      <c r="I1452">
        <v>-100</v>
      </c>
      <c r="J1452">
        <v>166</v>
      </c>
      <c r="K1452">
        <v>100.64700000000001</v>
      </c>
      <c r="L1452">
        <v>1.5010000000000001E-2</v>
      </c>
      <c r="M1452">
        <f>(F1452*CalPhotonTurnigy!$AE$30*CalPhotonTurnigy!$AF$36+CalPhotonTurnigy!$AE$36)/CalPhotonTurnigy!$AE$30</f>
        <v>112.80618136210947</v>
      </c>
    </row>
    <row r="1453" spans="1:13" x14ac:dyDescent="0.3">
      <c r="A1453">
        <v>119.20733199999999</v>
      </c>
      <c r="B1453">
        <v>166</v>
      </c>
      <c r="C1453">
        <v>0</v>
      </c>
      <c r="D1453">
        <v>2.5470000000000002</v>
      </c>
      <c r="E1453">
        <v>75.355189999999993</v>
      </c>
      <c r="F1453">
        <v>99.751328999999998</v>
      </c>
      <c r="G1453">
        <v>79.997693999999996</v>
      </c>
      <c r="H1453">
        <v>-24.396139000000002</v>
      </c>
      <c r="I1453">
        <v>-100</v>
      </c>
      <c r="J1453">
        <v>166</v>
      </c>
      <c r="K1453">
        <v>100.64700000000001</v>
      </c>
      <c r="L1453">
        <v>1.5003000000000001E-2</v>
      </c>
      <c r="M1453">
        <f>(F1453*CalPhotonTurnigy!$AE$30*CalPhotonTurnigy!$AF$36+CalPhotonTurnigy!$AE$36)/CalPhotonTurnigy!$AE$30</f>
        <v>112.80618136210947</v>
      </c>
    </row>
    <row r="1454" spans="1:13" x14ac:dyDescent="0.3">
      <c r="A1454">
        <v>119.222328</v>
      </c>
      <c r="B1454">
        <v>166</v>
      </c>
      <c r="C1454">
        <v>0</v>
      </c>
      <c r="D1454">
        <v>2.548</v>
      </c>
      <c r="E1454">
        <v>75.355169000000004</v>
      </c>
      <c r="F1454">
        <v>99.751328999999998</v>
      </c>
      <c r="G1454">
        <v>79.997693999999996</v>
      </c>
      <c r="H1454">
        <v>-24.396159999999998</v>
      </c>
      <c r="I1454">
        <v>-100</v>
      </c>
      <c r="J1454">
        <v>166</v>
      </c>
      <c r="K1454">
        <v>100.64700000000001</v>
      </c>
      <c r="L1454">
        <v>1.4996000000000001E-2</v>
      </c>
      <c r="M1454">
        <f>(F1454*CalPhotonTurnigy!$AE$30*CalPhotonTurnigy!$AF$36+CalPhotonTurnigy!$AE$36)/CalPhotonTurnigy!$AE$30</f>
        <v>112.80618136210947</v>
      </c>
    </row>
    <row r="1455" spans="1:13" x14ac:dyDescent="0.3">
      <c r="A1455">
        <v>119.237329</v>
      </c>
      <c r="B1455">
        <v>166</v>
      </c>
      <c r="C1455">
        <v>0</v>
      </c>
      <c r="D1455">
        <v>2.5449999999999999</v>
      </c>
      <c r="E1455">
        <v>75.349812999999997</v>
      </c>
      <c r="F1455">
        <v>99.751328999999998</v>
      </c>
      <c r="G1455">
        <v>79.997693999999996</v>
      </c>
      <c r="H1455">
        <v>-24.401516999999998</v>
      </c>
      <c r="I1455">
        <v>-100</v>
      </c>
      <c r="J1455">
        <v>166</v>
      </c>
      <c r="K1455">
        <v>100.64700000000001</v>
      </c>
      <c r="L1455">
        <v>1.5001E-2</v>
      </c>
      <c r="M1455">
        <f>(F1455*CalPhotonTurnigy!$AE$30*CalPhotonTurnigy!$AF$36+CalPhotonTurnigy!$AE$36)/CalPhotonTurnigy!$AE$30</f>
        <v>112.80618136210947</v>
      </c>
    </row>
    <row r="1456" spans="1:13" x14ac:dyDescent="0.3">
      <c r="A1456">
        <v>119.252342</v>
      </c>
      <c r="B1456">
        <v>166</v>
      </c>
      <c r="C1456">
        <v>0</v>
      </c>
      <c r="D1456">
        <v>2.5430000000000001</v>
      </c>
      <c r="E1456">
        <v>75.342534000000001</v>
      </c>
      <c r="F1456">
        <v>99.751328999999998</v>
      </c>
      <c r="G1456">
        <v>79.997693999999996</v>
      </c>
      <c r="H1456">
        <v>-24.408795999999999</v>
      </c>
      <c r="I1456">
        <v>-100</v>
      </c>
      <c r="J1456">
        <v>166</v>
      </c>
      <c r="K1456">
        <v>100.64700000000001</v>
      </c>
      <c r="L1456">
        <v>1.5013E-2</v>
      </c>
      <c r="M1456">
        <f>(F1456*CalPhotonTurnigy!$AE$30*CalPhotonTurnigy!$AF$36+CalPhotonTurnigy!$AE$36)/CalPhotonTurnigy!$AE$30</f>
        <v>112.80618136210947</v>
      </c>
    </row>
    <row r="1457" spans="1:13" x14ac:dyDescent="0.3">
      <c r="A1457">
        <v>119.26734</v>
      </c>
      <c r="B1457">
        <v>166</v>
      </c>
      <c r="C1457">
        <v>0</v>
      </c>
      <c r="D1457">
        <v>2.5430000000000001</v>
      </c>
      <c r="E1457">
        <v>75.336269000000001</v>
      </c>
      <c r="F1457">
        <v>99.751328999999998</v>
      </c>
      <c r="G1457">
        <v>79.997693999999996</v>
      </c>
      <c r="H1457">
        <v>-24.41506</v>
      </c>
      <c r="I1457">
        <v>-100</v>
      </c>
      <c r="J1457">
        <v>166</v>
      </c>
      <c r="K1457">
        <v>100.64700000000001</v>
      </c>
      <c r="L1457">
        <v>1.4997999999999999E-2</v>
      </c>
      <c r="M1457">
        <f>(F1457*CalPhotonTurnigy!$AE$30*CalPhotonTurnigy!$AF$36+CalPhotonTurnigy!$AE$36)/CalPhotonTurnigy!$AE$30</f>
        <v>112.80618136210947</v>
      </c>
    </row>
    <row r="1458" spans="1:13" x14ac:dyDescent="0.3">
      <c r="A1458">
        <v>119.282337</v>
      </c>
      <c r="B1458">
        <v>166</v>
      </c>
      <c r="C1458">
        <v>0</v>
      </c>
      <c r="D1458">
        <v>2.5459999999999998</v>
      </c>
      <c r="E1458">
        <v>75.334883000000005</v>
      </c>
      <c r="F1458">
        <v>99.751328999999998</v>
      </c>
      <c r="G1458">
        <v>79.997693999999996</v>
      </c>
      <c r="H1458">
        <v>-24.416446000000001</v>
      </c>
      <c r="I1458">
        <v>-100</v>
      </c>
      <c r="J1458">
        <v>166</v>
      </c>
      <c r="K1458">
        <v>100.64700000000001</v>
      </c>
      <c r="L1458">
        <v>1.4997E-2</v>
      </c>
      <c r="M1458">
        <f>(F1458*CalPhotonTurnigy!$AE$30*CalPhotonTurnigy!$AF$36+CalPhotonTurnigy!$AE$36)/CalPhotonTurnigy!$AE$30</f>
        <v>112.80618136210947</v>
      </c>
    </row>
    <row r="1459" spans="1:13" x14ac:dyDescent="0.3">
      <c r="A1459">
        <v>119.29734500000001</v>
      </c>
      <c r="B1459">
        <v>166</v>
      </c>
      <c r="C1459">
        <v>0</v>
      </c>
      <c r="D1459">
        <v>2.5499999999999998</v>
      </c>
      <c r="E1459">
        <v>75.340366000000003</v>
      </c>
      <c r="F1459">
        <v>99.751328999999998</v>
      </c>
      <c r="G1459">
        <v>79.997693999999996</v>
      </c>
      <c r="H1459">
        <v>-24.410964</v>
      </c>
      <c r="I1459">
        <v>-100</v>
      </c>
      <c r="J1459">
        <v>166</v>
      </c>
      <c r="K1459">
        <v>100.64700000000001</v>
      </c>
      <c r="L1459">
        <v>1.5008000000000001E-2</v>
      </c>
      <c r="M1459">
        <f>(F1459*CalPhotonTurnigy!$AE$30*CalPhotonTurnigy!$AF$36+CalPhotonTurnigy!$AE$36)/CalPhotonTurnigy!$AE$30</f>
        <v>112.80618136210947</v>
      </c>
    </row>
    <row r="1460" spans="1:13" x14ac:dyDescent="0.3">
      <c r="A1460">
        <v>119.312344</v>
      </c>
      <c r="B1460">
        <v>166</v>
      </c>
      <c r="C1460">
        <v>0</v>
      </c>
      <c r="D1460">
        <v>2.5459999999999998</v>
      </c>
      <c r="E1460">
        <v>75.338408000000001</v>
      </c>
      <c r="F1460">
        <v>99.751328999999998</v>
      </c>
      <c r="G1460">
        <v>79.997693999999996</v>
      </c>
      <c r="H1460">
        <v>-24.412921000000001</v>
      </c>
      <c r="I1460">
        <v>-100</v>
      </c>
      <c r="J1460">
        <v>166</v>
      </c>
      <c r="K1460">
        <v>100.64700000000001</v>
      </c>
      <c r="L1460">
        <v>1.4999E-2</v>
      </c>
      <c r="M1460">
        <f>(F1460*CalPhotonTurnigy!$AE$30*CalPhotonTurnigy!$AF$36+CalPhotonTurnigy!$AE$36)/CalPhotonTurnigy!$AE$30</f>
        <v>112.80618136210947</v>
      </c>
    </row>
    <row r="1461" spans="1:13" x14ac:dyDescent="0.3">
      <c r="A1461">
        <v>119.327355</v>
      </c>
      <c r="B1461">
        <v>166</v>
      </c>
      <c r="C1461">
        <v>0</v>
      </c>
      <c r="D1461">
        <v>2.5409999999999999</v>
      </c>
      <c r="E1461">
        <v>75.328712999999993</v>
      </c>
      <c r="F1461">
        <v>99.751328999999998</v>
      </c>
      <c r="G1461">
        <v>79.997693999999996</v>
      </c>
      <c r="H1461">
        <v>-24.422616999999999</v>
      </c>
      <c r="I1461">
        <v>-100</v>
      </c>
      <c r="J1461">
        <v>166</v>
      </c>
      <c r="K1461">
        <v>100.64700000000001</v>
      </c>
      <c r="L1461">
        <v>1.5011E-2</v>
      </c>
      <c r="M1461">
        <f>(F1461*CalPhotonTurnigy!$AE$30*CalPhotonTurnigy!$AF$36+CalPhotonTurnigy!$AE$36)/CalPhotonTurnigy!$AE$30</f>
        <v>112.80618136210947</v>
      </c>
    </row>
    <row r="1462" spans="1:13" x14ac:dyDescent="0.3">
      <c r="A1462">
        <v>119.342365</v>
      </c>
      <c r="B1462">
        <v>166</v>
      </c>
      <c r="C1462">
        <v>0</v>
      </c>
      <c r="D1462">
        <v>2.5470000000000002</v>
      </c>
      <c r="E1462">
        <v>75.329716000000005</v>
      </c>
      <c r="F1462">
        <v>99.751328999999998</v>
      </c>
      <c r="G1462">
        <v>79.997693999999996</v>
      </c>
      <c r="H1462">
        <v>-24.421613000000001</v>
      </c>
      <c r="I1462">
        <v>-100</v>
      </c>
      <c r="J1462">
        <v>166</v>
      </c>
      <c r="K1462">
        <v>100.64700000000001</v>
      </c>
      <c r="L1462">
        <v>1.5010000000000001E-2</v>
      </c>
      <c r="M1462">
        <f>(F1462*CalPhotonTurnigy!$AE$30*CalPhotonTurnigy!$AF$36+CalPhotonTurnigy!$AE$36)/CalPhotonTurnigy!$AE$30</f>
        <v>112.80618136210947</v>
      </c>
    </row>
    <row r="1463" spans="1:13" x14ac:dyDescent="0.3">
      <c r="A1463">
        <v>119.357377</v>
      </c>
      <c r="B1463">
        <v>166</v>
      </c>
      <c r="C1463">
        <v>0</v>
      </c>
      <c r="D1463">
        <v>2.5449999999999999</v>
      </c>
      <c r="E1463">
        <v>75.327909000000005</v>
      </c>
      <c r="F1463">
        <v>99.751328999999998</v>
      </c>
      <c r="G1463">
        <v>79.997693999999996</v>
      </c>
      <c r="H1463">
        <v>-24.42342</v>
      </c>
      <c r="I1463">
        <v>-100</v>
      </c>
      <c r="J1463">
        <v>166</v>
      </c>
      <c r="K1463">
        <v>100.64700000000001</v>
      </c>
      <c r="L1463">
        <v>1.5011999999999999E-2</v>
      </c>
      <c r="M1463">
        <f>(F1463*CalPhotonTurnigy!$AE$30*CalPhotonTurnigy!$AF$36+CalPhotonTurnigy!$AE$36)/CalPhotonTurnigy!$AE$30</f>
        <v>112.80618136210947</v>
      </c>
    </row>
    <row r="1464" spans="1:13" x14ac:dyDescent="0.3">
      <c r="A1464">
        <v>119.372376</v>
      </c>
      <c r="B1464">
        <v>166</v>
      </c>
      <c r="C1464">
        <v>0</v>
      </c>
      <c r="D1464">
        <v>2.5470000000000002</v>
      </c>
      <c r="E1464">
        <v>75.329025000000001</v>
      </c>
      <c r="F1464">
        <v>99.751328999999998</v>
      </c>
      <c r="G1464">
        <v>79.997693999999996</v>
      </c>
      <c r="H1464">
        <v>-24.422304</v>
      </c>
      <c r="I1464">
        <v>-100</v>
      </c>
      <c r="J1464">
        <v>166</v>
      </c>
      <c r="K1464">
        <v>100.64700000000001</v>
      </c>
      <c r="L1464">
        <v>1.4999E-2</v>
      </c>
      <c r="M1464">
        <f>(F1464*CalPhotonTurnigy!$AE$30*CalPhotonTurnigy!$AF$36+CalPhotonTurnigy!$AE$36)/CalPhotonTurnigy!$AE$30</f>
        <v>112.80618136210947</v>
      </c>
    </row>
    <row r="1465" spans="1:13" x14ac:dyDescent="0.3">
      <c r="A1465">
        <v>119.387377</v>
      </c>
      <c r="B1465">
        <v>166</v>
      </c>
      <c r="C1465">
        <v>0</v>
      </c>
      <c r="D1465">
        <v>2.548</v>
      </c>
      <c r="E1465">
        <v>75.331320000000005</v>
      </c>
      <c r="F1465">
        <v>99.751328999999998</v>
      </c>
      <c r="G1465">
        <v>79.997693999999996</v>
      </c>
      <c r="H1465">
        <v>-24.420009</v>
      </c>
      <c r="I1465">
        <v>-100</v>
      </c>
      <c r="J1465">
        <v>166</v>
      </c>
      <c r="K1465">
        <v>100.64700000000001</v>
      </c>
      <c r="L1465">
        <v>1.5001E-2</v>
      </c>
      <c r="M1465">
        <f>(F1465*CalPhotonTurnigy!$AE$30*CalPhotonTurnigy!$AF$36+CalPhotonTurnigy!$AE$36)/CalPhotonTurnigy!$AE$30</f>
        <v>112.80618136210947</v>
      </c>
    </row>
    <row r="1466" spans="1:13" x14ac:dyDescent="0.3">
      <c r="A1466">
        <v>119.402401</v>
      </c>
      <c r="B1466">
        <v>166</v>
      </c>
      <c r="C1466">
        <v>0</v>
      </c>
      <c r="D1466">
        <v>2.5430000000000001</v>
      </c>
      <c r="E1466">
        <v>75.326617999999996</v>
      </c>
      <c r="F1466">
        <v>99.751328999999998</v>
      </c>
      <c r="G1466">
        <v>79.997693999999996</v>
      </c>
      <c r="H1466">
        <v>-24.424710999999999</v>
      </c>
      <c r="I1466">
        <v>-100</v>
      </c>
      <c r="J1466">
        <v>166</v>
      </c>
      <c r="K1466">
        <v>100.64700000000001</v>
      </c>
      <c r="L1466">
        <v>1.5023999999999999E-2</v>
      </c>
      <c r="M1466">
        <f>(F1466*CalPhotonTurnigy!$AE$30*CalPhotonTurnigy!$AF$36+CalPhotonTurnigy!$AE$36)/CalPhotonTurnigy!$AE$30</f>
        <v>112.80618136210947</v>
      </c>
    </row>
    <row r="1467" spans="1:13" x14ac:dyDescent="0.3">
      <c r="A1467">
        <v>119.417406</v>
      </c>
      <c r="B1467">
        <v>166</v>
      </c>
      <c r="C1467">
        <v>0</v>
      </c>
      <c r="D1467">
        <v>2.5430000000000001</v>
      </c>
      <c r="E1467">
        <v>75.322571999999994</v>
      </c>
      <c r="F1467">
        <v>99.751328999999998</v>
      </c>
      <c r="G1467">
        <v>79.997693999999996</v>
      </c>
      <c r="H1467">
        <v>-24.428757000000001</v>
      </c>
      <c r="I1467">
        <v>-100</v>
      </c>
      <c r="J1467">
        <v>166</v>
      </c>
      <c r="K1467">
        <v>100.64700000000001</v>
      </c>
      <c r="L1467">
        <v>1.5004999999999999E-2</v>
      </c>
      <c r="M1467">
        <f>(F1467*CalPhotonTurnigy!$AE$30*CalPhotonTurnigy!$AF$36+CalPhotonTurnigy!$AE$36)/CalPhotonTurnigy!$AE$30</f>
        <v>112.80618136210947</v>
      </c>
    </row>
    <row r="1468" spans="1:13" x14ac:dyDescent="0.3">
      <c r="A1468">
        <v>119.43240299999999</v>
      </c>
      <c r="B1468">
        <v>166</v>
      </c>
      <c r="C1468">
        <v>0</v>
      </c>
      <c r="D1468">
        <v>2.5449999999999999</v>
      </c>
      <c r="E1468">
        <v>75.321762000000007</v>
      </c>
      <c r="F1468">
        <v>99.751328999999998</v>
      </c>
      <c r="G1468">
        <v>79.997693999999996</v>
      </c>
      <c r="H1468">
        <v>-24.429568</v>
      </c>
      <c r="I1468">
        <v>-100</v>
      </c>
      <c r="J1468">
        <v>166</v>
      </c>
      <c r="K1468">
        <v>100.64700000000001</v>
      </c>
      <c r="L1468">
        <v>1.4997E-2</v>
      </c>
      <c r="M1468">
        <f>(F1468*CalPhotonTurnigy!$AE$30*CalPhotonTurnigy!$AF$36+CalPhotonTurnigy!$AE$36)/CalPhotonTurnigy!$AE$30</f>
        <v>112.80618136210947</v>
      </c>
    </row>
    <row r="1469" spans="1:13" x14ac:dyDescent="0.3">
      <c r="A1469">
        <v>119.44740299999999</v>
      </c>
      <c r="B1469">
        <v>166</v>
      </c>
      <c r="C1469">
        <v>0</v>
      </c>
      <c r="D1469">
        <v>2.5430000000000001</v>
      </c>
      <c r="E1469">
        <v>75.318392000000003</v>
      </c>
      <c r="F1469">
        <v>99.751328999999998</v>
      </c>
      <c r="G1469">
        <v>79.997693999999996</v>
      </c>
      <c r="H1469">
        <v>-24.432936999999999</v>
      </c>
      <c r="I1469">
        <v>-100</v>
      </c>
      <c r="J1469">
        <v>166</v>
      </c>
      <c r="K1469">
        <v>100.64700000000001</v>
      </c>
      <c r="L1469">
        <v>1.4999999999999999E-2</v>
      </c>
      <c r="M1469">
        <f>(F1469*CalPhotonTurnigy!$AE$30*CalPhotonTurnigy!$AF$36+CalPhotonTurnigy!$AE$36)/CalPhotonTurnigy!$AE$30</f>
        <v>112.80618136210947</v>
      </c>
    </row>
    <row r="1470" spans="1:13" x14ac:dyDescent="0.3">
      <c r="A1470">
        <v>119.46241000000001</v>
      </c>
      <c r="B1470">
        <v>166</v>
      </c>
      <c r="C1470">
        <v>0</v>
      </c>
      <c r="D1470">
        <v>2.544</v>
      </c>
      <c r="E1470">
        <v>75.316828999999998</v>
      </c>
      <c r="F1470">
        <v>99.751328999999998</v>
      </c>
      <c r="G1470">
        <v>79.997693999999996</v>
      </c>
      <c r="H1470">
        <v>-24.4345</v>
      </c>
      <c r="I1470">
        <v>-100</v>
      </c>
      <c r="J1470">
        <v>166</v>
      </c>
      <c r="K1470">
        <v>100.64700000000001</v>
      </c>
      <c r="L1470">
        <v>1.5007E-2</v>
      </c>
      <c r="M1470">
        <f>(F1470*CalPhotonTurnigy!$AE$30*CalPhotonTurnigy!$AF$36+CalPhotonTurnigy!$AE$36)/CalPhotonTurnigy!$AE$30</f>
        <v>112.80618136210947</v>
      </c>
    </row>
    <row r="1471" spans="1:13" x14ac:dyDescent="0.3">
      <c r="A1471">
        <v>119.47741499999999</v>
      </c>
      <c r="B1471">
        <v>166</v>
      </c>
      <c r="C1471">
        <v>0</v>
      </c>
      <c r="D1471">
        <v>2.5449999999999999</v>
      </c>
      <c r="E1471">
        <v>75.316820000000007</v>
      </c>
      <c r="F1471">
        <v>99.751328999999998</v>
      </c>
      <c r="G1471">
        <v>79.997693999999996</v>
      </c>
      <c r="H1471">
        <v>-24.43451</v>
      </c>
      <c r="I1471">
        <v>-100</v>
      </c>
      <c r="J1471">
        <v>166</v>
      </c>
      <c r="K1471">
        <v>100.64700000000001</v>
      </c>
      <c r="L1471">
        <v>1.5004999999999999E-2</v>
      </c>
      <c r="M1471">
        <f>(F1471*CalPhotonTurnigy!$AE$30*CalPhotonTurnigy!$AF$36+CalPhotonTurnigy!$AE$36)/CalPhotonTurnigy!$AE$30</f>
        <v>112.80618136210947</v>
      </c>
    </row>
    <row r="1472" spans="1:13" x14ac:dyDescent="0.3">
      <c r="A1472">
        <v>119.49242</v>
      </c>
      <c r="B1472">
        <v>166</v>
      </c>
      <c r="C1472">
        <v>0</v>
      </c>
      <c r="D1472">
        <v>2.544</v>
      </c>
      <c r="E1472">
        <v>75.315476000000004</v>
      </c>
      <c r="F1472">
        <v>99.751328999999998</v>
      </c>
      <c r="G1472">
        <v>79.997693999999996</v>
      </c>
      <c r="H1472">
        <v>-24.435853999999999</v>
      </c>
      <c r="I1472">
        <v>-100</v>
      </c>
      <c r="J1472">
        <v>166</v>
      </c>
      <c r="K1472">
        <v>100.64700000000001</v>
      </c>
      <c r="L1472">
        <v>1.5004999999999999E-2</v>
      </c>
      <c r="M1472">
        <f>(F1472*CalPhotonTurnigy!$AE$30*CalPhotonTurnigy!$AF$36+CalPhotonTurnigy!$AE$36)/CalPhotonTurnigy!$AE$30</f>
        <v>112.80618136210947</v>
      </c>
    </row>
    <row r="1473" spans="1:13" x14ac:dyDescent="0.3">
      <c r="A1473">
        <v>119.507418</v>
      </c>
      <c r="B1473">
        <v>166</v>
      </c>
      <c r="C1473">
        <v>0</v>
      </c>
      <c r="D1473">
        <v>2.5459999999999998</v>
      </c>
      <c r="E1473">
        <v>75.316991000000002</v>
      </c>
      <c r="F1473">
        <v>99.751328999999998</v>
      </c>
      <c r="G1473">
        <v>79.997693999999996</v>
      </c>
      <c r="H1473">
        <v>-24.434338</v>
      </c>
      <c r="I1473">
        <v>-100</v>
      </c>
      <c r="J1473">
        <v>166</v>
      </c>
      <c r="K1473">
        <v>100.64700000000001</v>
      </c>
      <c r="L1473">
        <v>1.4997999999999999E-2</v>
      </c>
      <c r="M1473">
        <f>(F1473*CalPhotonTurnigy!$AE$30*CalPhotonTurnigy!$AF$36+CalPhotonTurnigy!$AE$36)/CalPhotonTurnigy!$AE$30</f>
        <v>112.80618136210947</v>
      </c>
    </row>
    <row r="1474" spans="1:13" x14ac:dyDescent="0.3">
      <c r="A1474">
        <v>119.522423</v>
      </c>
      <c r="B1474">
        <v>166</v>
      </c>
      <c r="C1474">
        <v>0</v>
      </c>
      <c r="D1474">
        <v>2.544</v>
      </c>
      <c r="E1474">
        <v>75.315623000000002</v>
      </c>
      <c r="F1474">
        <v>99.751328999999998</v>
      </c>
      <c r="G1474">
        <v>79.997693999999996</v>
      </c>
      <c r="H1474">
        <v>-24.435706</v>
      </c>
      <c r="I1474">
        <v>-100</v>
      </c>
      <c r="J1474">
        <v>166</v>
      </c>
      <c r="K1474">
        <v>100.64700000000001</v>
      </c>
      <c r="L1474">
        <v>1.5004999999999999E-2</v>
      </c>
      <c r="M1474">
        <f>(F1474*CalPhotonTurnigy!$AE$30*CalPhotonTurnigy!$AF$36+CalPhotonTurnigy!$AE$36)/CalPhotonTurnigy!$AE$30</f>
        <v>112.80618136210947</v>
      </c>
    </row>
    <row r="1475" spans="1:13" x14ac:dyDescent="0.3">
      <c r="A1475">
        <v>119.537436</v>
      </c>
      <c r="B1475">
        <v>166</v>
      </c>
      <c r="C1475">
        <v>0</v>
      </c>
      <c r="D1475">
        <v>2.544</v>
      </c>
      <c r="E1475">
        <v>75.314446000000004</v>
      </c>
      <c r="F1475">
        <v>99.751328999999998</v>
      </c>
      <c r="G1475">
        <v>79.997693999999996</v>
      </c>
      <c r="H1475">
        <v>-24.436883000000002</v>
      </c>
      <c r="I1475">
        <v>-100</v>
      </c>
      <c r="J1475">
        <v>166</v>
      </c>
      <c r="K1475">
        <v>100.64700000000001</v>
      </c>
      <c r="L1475">
        <v>1.5013E-2</v>
      </c>
      <c r="M1475">
        <f>(F1475*CalPhotonTurnigy!$AE$30*CalPhotonTurnigy!$AF$36+CalPhotonTurnigy!$AE$36)/CalPhotonTurnigy!$AE$30</f>
        <v>112.80618136210947</v>
      </c>
    </row>
    <row r="1476" spans="1:13" x14ac:dyDescent="0.3">
      <c r="A1476">
        <v>119.552441</v>
      </c>
      <c r="B1476">
        <v>166</v>
      </c>
      <c r="C1476">
        <v>0</v>
      </c>
      <c r="D1476">
        <v>2.544</v>
      </c>
      <c r="E1476">
        <v>75.313433000000003</v>
      </c>
      <c r="F1476">
        <v>99.751328999999998</v>
      </c>
      <c r="G1476">
        <v>79.997693999999996</v>
      </c>
      <c r="H1476">
        <v>-24.437895999999999</v>
      </c>
      <c r="I1476">
        <v>-100</v>
      </c>
      <c r="J1476">
        <v>166</v>
      </c>
      <c r="K1476">
        <v>100.64700000000001</v>
      </c>
      <c r="L1476">
        <v>1.5004999999999999E-2</v>
      </c>
      <c r="M1476">
        <f>(F1476*CalPhotonTurnigy!$AE$30*CalPhotonTurnigy!$AF$36+CalPhotonTurnigy!$AE$36)/CalPhotonTurnigy!$AE$30</f>
        <v>112.80618136210947</v>
      </c>
    </row>
    <row r="1477" spans="1:13" x14ac:dyDescent="0.3">
      <c r="A1477">
        <v>119.567437</v>
      </c>
      <c r="B1477">
        <v>166</v>
      </c>
      <c r="C1477">
        <v>0</v>
      </c>
      <c r="D1477">
        <v>2.5430000000000001</v>
      </c>
      <c r="E1477">
        <v>75.311226000000005</v>
      </c>
      <c r="F1477">
        <v>99.751328999999998</v>
      </c>
      <c r="G1477">
        <v>79.997693999999996</v>
      </c>
      <c r="H1477">
        <v>-24.440104000000002</v>
      </c>
      <c r="I1477">
        <v>-100</v>
      </c>
      <c r="J1477">
        <v>166</v>
      </c>
      <c r="K1477">
        <v>100.64700000000001</v>
      </c>
      <c r="L1477">
        <v>1.4996000000000001E-2</v>
      </c>
      <c r="M1477">
        <f>(F1477*CalPhotonTurnigy!$AE$30*CalPhotonTurnigy!$AF$36+CalPhotonTurnigy!$AE$36)/CalPhotonTurnigy!$AE$30</f>
        <v>112.80618136210947</v>
      </c>
    </row>
    <row r="1478" spans="1:13" x14ac:dyDescent="0.3">
      <c r="A1478">
        <v>119.582442</v>
      </c>
      <c r="B1478">
        <v>166</v>
      </c>
      <c r="C1478">
        <v>0</v>
      </c>
      <c r="D1478">
        <v>2.5430000000000001</v>
      </c>
      <c r="E1478">
        <v>75.307989000000006</v>
      </c>
      <c r="F1478">
        <v>99.751328999999998</v>
      </c>
      <c r="G1478">
        <v>79.997693999999996</v>
      </c>
      <c r="H1478">
        <v>-24.443339999999999</v>
      </c>
      <c r="I1478">
        <v>-100</v>
      </c>
      <c r="J1478">
        <v>166</v>
      </c>
      <c r="K1478">
        <v>100.64700000000001</v>
      </c>
      <c r="L1478">
        <v>1.5004999999999999E-2</v>
      </c>
      <c r="M1478">
        <f>(F1478*CalPhotonTurnigy!$AE$30*CalPhotonTurnigy!$AF$36+CalPhotonTurnigy!$AE$36)/CalPhotonTurnigy!$AE$30</f>
        <v>112.80618136210947</v>
      </c>
    </row>
    <row r="1479" spans="1:13" x14ac:dyDescent="0.3">
      <c r="A1479">
        <v>119.597447</v>
      </c>
      <c r="B1479">
        <v>166</v>
      </c>
      <c r="C1479">
        <v>0</v>
      </c>
      <c r="D1479">
        <v>2.548</v>
      </c>
      <c r="E1479">
        <v>75.313221999999996</v>
      </c>
      <c r="F1479">
        <v>99.751328999999998</v>
      </c>
      <c r="G1479">
        <v>79.997693999999996</v>
      </c>
      <c r="H1479">
        <v>-24.438106999999999</v>
      </c>
      <c r="I1479">
        <v>-100</v>
      </c>
      <c r="J1479">
        <v>166</v>
      </c>
      <c r="K1479">
        <v>100.64700000000001</v>
      </c>
      <c r="L1479">
        <v>1.5004999999999999E-2</v>
      </c>
      <c r="M1479">
        <f>(F1479*CalPhotonTurnigy!$AE$30*CalPhotonTurnigy!$AF$36+CalPhotonTurnigy!$AE$36)/CalPhotonTurnigy!$AE$30</f>
        <v>112.80618136210947</v>
      </c>
    </row>
    <row r="1480" spans="1:13" x14ac:dyDescent="0.3">
      <c r="A1480">
        <v>119.612447</v>
      </c>
      <c r="B1480">
        <v>166</v>
      </c>
      <c r="C1480">
        <v>0</v>
      </c>
      <c r="D1480">
        <v>2.5430000000000001</v>
      </c>
      <c r="E1480">
        <v>75.311043999999995</v>
      </c>
      <c r="F1480">
        <v>99.751328999999998</v>
      </c>
      <c r="G1480">
        <v>79.997693999999996</v>
      </c>
      <c r="H1480">
        <v>-24.440284999999999</v>
      </c>
      <c r="I1480">
        <v>-100</v>
      </c>
      <c r="J1480">
        <v>166</v>
      </c>
      <c r="K1480">
        <v>100.64700000000001</v>
      </c>
      <c r="L1480">
        <v>1.4999999999999999E-2</v>
      </c>
      <c r="M1480">
        <f>(F1480*CalPhotonTurnigy!$AE$30*CalPhotonTurnigy!$AF$36+CalPhotonTurnigy!$AE$36)/CalPhotonTurnigy!$AE$30</f>
        <v>112.80618136210947</v>
      </c>
    </row>
    <row r="1481" spans="1:13" x14ac:dyDescent="0.3">
      <c r="A1481">
        <v>119.627455</v>
      </c>
      <c r="B1481">
        <v>166</v>
      </c>
      <c r="C1481">
        <v>0</v>
      </c>
      <c r="D1481">
        <v>2.5430000000000001</v>
      </c>
      <c r="E1481">
        <v>75.309169999999995</v>
      </c>
      <c r="F1481">
        <v>99.751328999999998</v>
      </c>
      <c r="G1481">
        <v>79.997693999999996</v>
      </c>
      <c r="H1481">
        <v>-24.442160000000001</v>
      </c>
      <c r="I1481">
        <v>-100</v>
      </c>
      <c r="J1481">
        <v>166</v>
      </c>
      <c r="K1481">
        <v>100.64700000000001</v>
      </c>
      <c r="L1481">
        <v>1.5008000000000001E-2</v>
      </c>
      <c r="M1481">
        <f>(F1481*CalPhotonTurnigy!$AE$30*CalPhotonTurnigy!$AF$36+CalPhotonTurnigy!$AE$36)/CalPhotonTurnigy!$AE$30</f>
        <v>112.80618136210947</v>
      </c>
    </row>
    <row r="1482" spans="1:13" x14ac:dyDescent="0.3">
      <c r="A1482">
        <v>119.642465</v>
      </c>
      <c r="B1482">
        <v>166</v>
      </c>
      <c r="C1482">
        <v>0</v>
      </c>
      <c r="D1482">
        <v>2.5430000000000001</v>
      </c>
      <c r="E1482">
        <v>75.306219999999996</v>
      </c>
      <c r="F1482">
        <v>99.751328999999998</v>
      </c>
      <c r="G1482">
        <v>79.997693999999996</v>
      </c>
      <c r="H1482">
        <v>-24.445108999999999</v>
      </c>
      <c r="I1482">
        <v>-100</v>
      </c>
      <c r="J1482">
        <v>166</v>
      </c>
      <c r="K1482">
        <v>100.64700000000001</v>
      </c>
      <c r="L1482">
        <v>1.5010000000000001E-2</v>
      </c>
      <c r="M1482">
        <f>(F1482*CalPhotonTurnigy!$AE$30*CalPhotonTurnigy!$AF$36+CalPhotonTurnigy!$AE$36)/CalPhotonTurnigy!$AE$30</f>
        <v>112.80618136210947</v>
      </c>
    </row>
    <row r="1483" spans="1:13" x14ac:dyDescent="0.3">
      <c r="A1483">
        <v>119.657472</v>
      </c>
      <c r="B1483">
        <v>166</v>
      </c>
      <c r="C1483">
        <v>0</v>
      </c>
      <c r="D1483">
        <v>2.544</v>
      </c>
      <c r="E1483">
        <v>75.306354999999996</v>
      </c>
      <c r="F1483">
        <v>99.751328999999998</v>
      </c>
      <c r="G1483">
        <v>79.997693999999996</v>
      </c>
      <c r="H1483">
        <v>-24.444973999999998</v>
      </c>
      <c r="I1483">
        <v>-100</v>
      </c>
      <c r="J1483">
        <v>166</v>
      </c>
      <c r="K1483">
        <v>100.64700000000001</v>
      </c>
      <c r="L1483">
        <v>1.5007E-2</v>
      </c>
      <c r="M1483">
        <f>(F1483*CalPhotonTurnigy!$AE$30*CalPhotonTurnigy!$AF$36+CalPhotonTurnigy!$AE$36)/CalPhotonTurnigy!$AE$30</f>
        <v>112.80618136210947</v>
      </c>
    </row>
    <row r="1484" spans="1:13" x14ac:dyDescent="0.3">
      <c r="A1484">
        <v>119.672476</v>
      </c>
      <c r="B1484">
        <v>166</v>
      </c>
      <c r="C1484">
        <v>0</v>
      </c>
      <c r="D1484">
        <v>2.5430000000000001</v>
      </c>
      <c r="E1484">
        <v>75.305135000000007</v>
      </c>
      <c r="F1484">
        <v>99.751328999999998</v>
      </c>
      <c r="G1484">
        <v>79.997693999999996</v>
      </c>
      <c r="H1484">
        <v>-24.446194999999999</v>
      </c>
      <c r="I1484">
        <v>-100</v>
      </c>
      <c r="J1484">
        <v>166</v>
      </c>
      <c r="K1484">
        <v>100.64700000000001</v>
      </c>
      <c r="L1484">
        <v>1.5004E-2</v>
      </c>
      <c r="M1484">
        <f>(F1484*CalPhotonTurnigy!$AE$30*CalPhotonTurnigy!$AF$36+CalPhotonTurnigy!$AE$36)/CalPhotonTurnigy!$AE$30</f>
        <v>112.80618136210947</v>
      </c>
    </row>
    <row r="1485" spans="1:13" x14ac:dyDescent="0.3">
      <c r="A1485">
        <v>119.687479</v>
      </c>
      <c r="B1485">
        <v>166</v>
      </c>
      <c r="C1485">
        <v>0</v>
      </c>
      <c r="D1485">
        <v>2.5430000000000001</v>
      </c>
      <c r="E1485">
        <v>75.302747999999994</v>
      </c>
      <c r="F1485">
        <v>99.751328999999998</v>
      </c>
      <c r="G1485">
        <v>79.997693999999996</v>
      </c>
      <c r="H1485">
        <v>-24.448581999999998</v>
      </c>
      <c r="I1485">
        <v>-100</v>
      </c>
      <c r="J1485">
        <v>166</v>
      </c>
      <c r="K1485">
        <v>100.64700000000001</v>
      </c>
      <c r="L1485">
        <v>1.5003000000000001E-2</v>
      </c>
      <c r="M1485">
        <f>(F1485*CalPhotonTurnigy!$AE$30*CalPhotonTurnigy!$AF$36+CalPhotonTurnigy!$AE$36)/CalPhotonTurnigy!$AE$30</f>
        <v>112.80618136210947</v>
      </c>
    </row>
    <row r="1486" spans="1:13" x14ac:dyDescent="0.3">
      <c r="A1486">
        <v>119.70248599999999</v>
      </c>
      <c r="B1486">
        <v>166</v>
      </c>
      <c r="C1486">
        <v>0</v>
      </c>
      <c r="D1486">
        <v>2.5409999999999999</v>
      </c>
      <c r="E1486">
        <v>75.298021000000006</v>
      </c>
      <c r="F1486">
        <v>99.751328999999998</v>
      </c>
      <c r="G1486">
        <v>79.997693999999996</v>
      </c>
      <c r="H1486">
        <v>-24.453309000000001</v>
      </c>
      <c r="I1486">
        <v>-100</v>
      </c>
      <c r="J1486">
        <v>166</v>
      </c>
      <c r="K1486">
        <v>100.64700000000001</v>
      </c>
      <c r="L1486">
        <v>1.5007E-2</v>
      </c>
      <c r="M1486">
        <f>(F1486*CalPhotonTurnigy!$AE$30*CalPhotonTurnigy!$AF$36+CalPhotonTurnigy!$AE$36)/CalPhotonTurnigy!$AE$30</f>
        <v>112.80618136210947</v>
      </c>
    </row>
    <row r="1487" spans="1:13" x14ac:dyDescent="0.3">
      <c r="A1487">
        <v>119.717483</v>
      </c>
      <c r="B1487">
        <v>166</v>
      </c>
      <c r="C1487">
        <v>0</v>
      </c>
      <c r="D1487">
        <v>2.5419999999999998</v>
      </c>
      <c r="E1487">
        <v>75.295288999999997</v>
      </c>
      <c r="F1487">
        <v>99.751328999999998</v>
      </c>
      <c r="G1487">
        <v>79.997693999999996</v>
      </c>
      <c r="H1487">
        <v>-24.456040000000002</v>
      </c>
      <c r="I1487">
        <v>-100</v>
      </c>
      <c r="J1487">
        <v>166</v>
      </c>
      <c r="K1487">
        <v>100.64700000000001</v>
      </c>
      <c r="L1487">
        <v>1.4997E-2</v>
      </c>
      <c r="M1487">
        <f>(F1487*CalPhotonTurnigy!$AE$30*CalPhotonTurnigy!$AF$36+CalPhotonTurnigy!$AE$36)/CalPhotonTurnigy!$AE$30</f>
        <v>112.80618136210947</v>
      </c>
    </row>
    <row r="1488" spans="1:13" x14ac:dyDescent="0.3">
      <c r="A1488">
        <v>119.732495</v>
      </c>
      <c r="B1488">
        <v>166</v>
      </c>
      <c r="C1488">
        <v>0</v>
      </c>
      <c r="D1488">
        <v>2.5430000000000001</v>
      </c>
      <c r="E1488">
        <v>75.294275999999996</v>
      </c>
      <c r="F1488">
        <v>99.751328999999998</v>
      </c>
      <c r="G1488">
        <v>79.997693999999996</v>
      </c>
      <c r="H1488">
        <v>-24.457053999999999</v>
      </c>
      <c r="I1488">
        <v>-100</v>
      </c>
      <c r="J1488">
        <v>166</v>
      </c>
      <c r="K1488">
        <v>100.64700000000001</v>
      </c>
      <c r="L1488">
        <v>1.5011999999999999E-2</v>
      </c>
      <c r="M1488">
        <f>(F1488*CalPhotonTurnigy!$AE$30*CalPhotonTurnigy!$AF$36+CalPhotonTurnigy!$AE$36)/CalPhotonTurnigy!$AE$30</f>
        <v>112.80618136210947</v>
      </c>
    </row>
    <row r="1489" spans="1:13" x14ac:dyDescent="0.3">
      <c r="A1489">
        <v>119.747491</v>
      </c>
      <c r="B1489">
        <v>166</v>
      </c>
      <c r="C1489">
        <v>0</v>
      </c>
      <c r="D1489">
        <v>2.5470000000000002</v>
      </c>
      <c r="E1489">
        <v>75.300088000000002</v>
      </c>
      <c r="F1489">
        <v>99.751328999999998</v>
      </c>
      <c r="G1489">
        <v>79.997693999999996</v>
      </c>
      <c r="H1489">
        <v>-24.451241</v>
      </c>
      <c r="I1489">
        <v>-100</v>
      </c>
      <c r="J1489">
        <v>166</v>
      </c>
      <c r="K1489">
        <v>100.64700000000001</v>
      </c>
      <c r="L1489">
        <v>1.4996000000000001E-2</v>
      </c>
      <c r="M1489">
        <f>(F1489*CalPhotonTurnigy!$AE$30*CalPhotonTurnigy!$AF$36+CalPhotonTurnigy!$AE$36)/CalPhotonTurnigy!$AE$30</f>
        <v>112.80618136210947</v>
      </c>
    </row>
    <row r="1490" spans="1:13" x14ac:dyDescent="0.3">
      <c r="A1490">
        <v>119.762488</v>
      </c>
      <c r="B1490">
        <v>166</v>
      </c>
      <c r="C1490">
        <v>0</v>
      </c>
      <c r="D1490">
        <v>2.5390000000000001</v>
      </c>
      <c r="E1490">
        <v>75.291720999999995</v>
      </c>
      <c r="F1490">
        <v>99.751328999999998</v>
      </c>
      <c r="G1490">
        <v>79.997693999999996</v>
      </c>
      <c r="H1490">
        <v>-24.459609</v>
      </c>
      <c r="I1490">
        <v>-100</v>
      </c>
      <c r="J1490">
        <v>166</v>
      </c>
      <c r="K1490">
        <v>100.64700000000001</v>
      </c>
      <c r="L1490">
        <v>1.4997E-2</v>
      </c>
      <c r="M1490">
        <f>(F1490*CalPhotonTurnigy!$AE$30*CalPhotonTurnigy!$AF$36+CalPhotonTurnigy!$AE$36)/CalPhotonTurnigy!$AE$30</f>
        <v>112.80618136210947</v>
      </c>
    </row>
    <row r="1491" spans="1:13" x14ac:dyDescent="0.3">
      <c r="A1491">
        <v>119.777494</v>
      </c>
      <c r="B1491">
        <v>166</v>
      </c>
      <c r="C1491">
        <v>0</v>
      </c>
      <c r="D1491">
        <v>2.5470000000000002</v>
      </c>
      <c r="E1491">
        <v>75.297889999999995</v>
      </c>
      <c r="F1491">
        <v>99.751328999999998</v>
      </c>
      <c r="G1491">
        <v>79.997693999999996</v>
      </c>
      <c r="H1491">
        <v>-24.453440000000001</v>
      </c>
      <c r="I1491">
        <v>-100</v>
      </c>
      <c r="J1491">
        <v>166</v>
      </c>
      <c r="K1491">
        <v>100.64700000000001</v>
      </c>
      <c r="L1491">
        <v>1.5006E-2</v>
      </c>
      <c r="M1491">
        <f>(F1491*CalPhotonTurnigy!$AE$30*CalPhotonTurnigy!$AF$36+CalPhotonTurnigy!$AE$36)/CalPhotonTurnigy!$AE$30</f>
        <v>112.80618136210947</v>
      </c>
    </row>
    <row r="1492" spans="1:13" x14ac:dyDescent="0.3">
      <c r="A1492">
        <v>119.792491</v>
      </c>
      <c r="B1492">
        <v>166</v>
      </c>
      <c r="C1492">
        <v>0</v>
      </c>
      <c r="D1492">
        <v>2.5430000000000001</v>
      </c>
      <c r="E1492">
        <v>75.296514000000002</v>
      </c>
      <c r="F1492">
        <v>99.751328999999998</v>
      </c>
      <c r="G1492">
        <v>79.997693999999996</v>
      </c>
      <c r="H1492">
        <v>-24.454816000000001</v>
      </c>
      <c r="I1492">
        <v>-100</v>
      </c>
      <c r="J1492">
        <v>166</v>
      </c>
      <c r="K1492">
        <v>100.64700000000001</v>
      </c>
      <c r="L1492">
        <v>1.4997E-2</v>
      </c>
      <c r="M1492">
        <f>(F1492*CalPhotonTurnigy!$AE$30*CalPhotonTurnigy!$AF$36+CalPhotonTurnigy!$AE$36)/CalPhotonTurnigy!$AE$30</f>
        <v>112.80618136210947</v>
      </c>
    </row>
    <row r="1493" spans="1:13" x14ac:dyDescent="0.3">
      <c r="A1493">
        <v>119.80749400000001</v>
      </c>
      <c r="B1493">
        <v>166</v>
      </c>
      <c r="C1493">
        <v>0</v>
      </c>
      <c r="D1493">
        <v>2.5350000000000001</v>
      </c>
      <c r="E1493">
        <v>75.283294999999995</v>
      </c>
      <c r="F1493">
        <v>99.751328999999998</v>
      </c>
      <c r="G1493">
        <v>79.997693999999996</v>
      </c>
      <c r="H1493">
        <v>-24.468035</v>
      </c>
      <c r="I1493">
        <v>-100</v>
      </c>
      <c r="J1493">
        <v>166</v>
      </c>
      <c r="K1493">
        <v>100.64700000000001</v>
      </c>
      <c r="L1493">
        <v>1.5003000000000001E-2</v>
      </c>
      <c r="M1493">
        <f>(F1493*CalPhotonTurnigy!$AE$30*CalPhotonTurnigy!$AF$36+CalPhotonTurnigy!$AE$36)/CalPhotonTurnigy!$AE$30</f>
        <v>112.80618136210947</v>
      </c>
    </row>
    <row r="1494" spans="1:13" x14ac:dyDescent="0.3">
      <c r="A1494">
        <v>119.822498</v>
      </c>
      <c r="B1494">
        <v>166</v>
      </c>
      <c r="C1494">
        <v>0</v>
      </c>
      <c r="D1494">
        <v>2.54</v>
      </c>
      <c r="E1494">
        <v>75.279943000000003</v>
      </c>
      <c r="F1494">
        <v>99.751328999999998</v>
      </c>
      <c r="G1494">
        <v>79.997693999999996</v>
      </c>
      <c r="H1494">
        <v>-24.471387</v>
      </c>
      <c r="I1494">
        <v>-100</v>
      </c>
      <c r="J1494">
        <v>166</v>
      </c>
      <c r="K1494">
        <v>100.64700000000001</v>
      </c>
      <c r="L1494">
        <v>1.5004E-2</v>
      </c>
      <c r="M1494">
        <f>(F1494*CalPhotonTurnigy!$AE$30*CalPhotonTurnigy!$AF$36+CalPhotonTurnigy!$AE$36)/CalPhotonTurnigy!$AE$30</f>
        <v>112.80618136210947</v>
      </c>
    </row>
    <row r="1495" spans="1:13" x14ac:dyDescent="0.3">
      <c r="A1495">
        <v>119.837503</v>
      </c>
      <c r="B1495">
        <v>166</v>
      </c>
      <c r="C1495">
        <v>0</v>
      </c>
      <c r="D1495">
        <v>2.5430000000000001</v>
      </c>
      <c r="E1495">
        <v>75.281070999999997</v>
      </c>
      <c r="F1495">
        <v>99.751328999999998</v>
      </c>
      <c r="G1495">
        <v>79.997693999999996</v>
      </c>
      <c r="H1495">
        <v>-24.470258999999999</v>
      </c>
      <c r="I1495">
        <v>-100</v>
      </c>
      <c r="J1495">
        <v>166</v>
      </c>
      <c r="K1495">
        <v>100.64700000000001</v>
      </c>
      <c r="L1495">
        <v>1.5004999999999999E-2</v>
      </c>
      <c r="M1495">
        <f>(F1495*CalPhotonTurnigy!$AE$30*CalPhotonTurnigy!$AF$36+CalPhotonTurnigy!$AE$36)/CalPhotonTurnigy!$AE$30</f>
        <v>112.80618136210947</v>
      </c>
    </row>
    <row r="1496" spans="1:13" x14ac:dyDescent="0.3">
      <c r="A1496">
        <v>119.852512</v>
      </c>
      <c r="B1496">
        <v>166</v>
      </c>
      <c r="C1496">
        <v>0</v>
      </c>
      <c r="D1496">
        <v>2.5390000000000001</v>
      </c>
      <c r="E1496">
        <v>75.276691</v>
      </c>
      <c r="F1496">
        <v>99.751328999999998</v>
      </c>
      <c r="G1496">
        <v>79.997693999999996</v>
      </c>
      <c r="H1496">
        <v>-24.474639</v>
      </c>
      <c r="I1496">
        <v>-100</v>
      </c>
      <c r="J1496">
        <v>166</v>
      </c>
      <c r="K1496">
        <v>100.64700000000001</v>
      </c>
      <c r="L1496">
        <v>1.5009E-2</v>
      </c>
      <c r="M1496">
        <f>(F1496*CalPhotonTurnigy!$AE$30*CalPhotonTurnigy!$AF$36+CalPhotonTurnigy!$AE$36)/CalPhotonTurnigy!$AE$30</f>
        <v>112.80618136210947</v>
      </c>
    </row>
    <row r="1497" spans="1:13" x14ac:dyDescent="0.3">
      <c r="A1497">
        <v>119.86751099999999</v>
      </c>
      <c r="B1497">
        <v>166</v>
      </c>
      <c r="C1497">
        <v>0</v>
      </c>
      <c r="D1497">
        <v>2.5430000000000001</v>
      </c>
      <c r="E1497">
        <v>75.279610000000005</v>
      </c>
      <c r="F1497">
        <v>99.751328999999998</v>
      </c>
      <c r="G1497">
        <v>79.997693999999996</v>
      </c>
      <c r="H1497">
        <v>-24.471719</v>
      </c>
      <c r="I1497">
        <v>-100</v>
      </c>
      <c r="J1497">
        <v>166</v>
      </c>
      <c r="K1497">
        <v>100.64700000000001</v>
      </c>
      <c r="L1497">
        <v>1.4999E-2</v>
      </c>
      <c r="M1497">
        <f>(F1497*CalPhotonTurnigy!$AE$30*CalPhotonTurnigy!$AF$36+CalPhotonTurnigy!$AE$36)/CalPhotonTurnigy!$AE$30</f>
        <v>112.80618136210947</v>
      </c>
    </row>
    <row r="1498" spans="1:13" x14ac:dyDescent="0.3">
      <c r="A1498">
        <v>119.882514</v>
      </c>
      <c r="B1498">
        <v>166</v>
      </c>
      <c r="C1498">
        <v>0</v>
      </c>
      <c r="D1498">
        <v>2.544</v>
      </c>
      <c r="E1498">
        <v>75.283460000000005</v>
      </c>
      <c r="F1498">
        <v>99.751328999999998</v>
      </c>
      <c r="G1498">
        <v>79.997693999999996</v>
      </c>
      <c r="H1498">
        <v>-24.467870000000001</v>
      </c>
      <c r="I1498">
        <v>-100</v>
      </c>
      <c r="J1498">
        <v>166</v>
      </c>
      <c r="K1498">
        <v>100.64700000000001</v>
      </c>
      <c r="L1498">
        <v>1.5003000000000001E-2</v>
      </c>
      <c r="M1498">
        <f>(F1498*CalPhotonTurnigy!$AE$30*CalPhotonTurnigy!$AF$36+CalPhotonTurnigy!$AE$36)/CalPhotonTurnigy!$AE$30</f>
        <v>112.80618136210947</v>
      </c>
    </row>
    <row r="1499" spans="1:13" x14ac:dyDescent="0.3">
      <c r="A1499">
        <v>119.89751099999999</v>
      </c>
      <c r="B1499">
        <v>166</v>
      </c>
      <c r="C1499">
        <v>0</v>
      </c>
      <c r="D1499">
        <v>2.5419999999999998</v>
      </c>
      <c r="E1499">
        <v>75.282758999999999</v>
      </c>
      <c r="F1499">
        <v>99.751328999999998</v>
      </c>
      <c r="G1499">
        <v>79.997693999999996</v>
      </c>
      <c r="H1499">
        <v>-24.46857</v>
      </c>
      <c r="I1499">
        <v>-100</v>
      </c>
      <c r="J1499">
        <v>166</v>
      </c>
      <c r="K1499">
        <v>100.64700000000001</v>
      </c>
      <c r="L1499">
        <v>1.4997E-2</v>
      </c>
      <c r="M1499">
        <f>(F1499*CalPhotonTurnigy!$AE$30*CalPhotonTurnigy!$AF$36+CalPhotonTurnigy!$AE$36)/CalPhotonTurnigy!$AE$30</f>
        <v>112.80618136210947</v>
      </c>
    </row>
    <row r="1500" spans="1:13" x14ac:dyDescent="0.3">
      <c r="A1500">
        <v>119.91251699999999</v>
      </c>
      <c r="B1500">
        <v>166</v>
      </c>
      <c r="C1500">
        <v>0</v>
      </c>
      <c r="D1500">
        <v>2.5409999999999999</v>
      </c>
      <c r="E1500">
        <v>75.280818999999994</v>
      </c>
      <c r="F1500">
        <v>99.751328999999998</v>
      </c>
      <c r="G1500">
        <v>79.997693999999996</v>
      </c>
      <c r="H1500">
        <v>-24.470510000000001</v>
      </c>
      <c r="I1500">
        <v>-100</v>
      </c>
      <c r="J1500">
        <v>166</v>
      </c>
      <c r="K1500">
        <v>100.64700000000001</v>
      </c>
      <c r="L1500">
        <v>1.5006E-2</v>
      </c>
      <c r="M1500">
        <f>(F1500*CalPhotonTurnigy!$AE$30*CalPhotonTurnigy!$AF$36+CalPhotonTurnigy!$AE$36)/CalPhotonTurnigy!$AE$30</f>
        <v>112.80618136210947</v>
      </c>
    </row>
    <row r="1501" spans="1:13" x14ac:dyDescent="0.3">
      <c r="A1501">
        <v>119.927514</v>
      </c>
      <c r="B1501">
        <v>166</v>
      </c>
      <c r="C1501">
        <v>0</v>
      </c>
      <c r="D1501">
        <v>2.54</v>
      </c>
      <c r="E1501">
        <v>75.277811999999997</v>
      </c>
      <c r="F1501">
        <v>99.751328999999998</v>
      </c>
      <c r="G1501">
        <v>79.997693999999996</v>
      </c>
      <c r="H1501">
        <v>-24.473517000000001</v>
      </c>
      <c r="I1501">
        <v>-100</v>
      </c>
      <c r="J1501">
        <v>166</v>
      </c>
      <c r="K1501">
        <v>100.64700000000001</v>
      </c>
      <c r="L1501">
        <v>1.4997E-2</v>
      </c>
      <c r="M1501">
        <f>(F1501*CalPhotonTurnigy!$AE$30*CalPhotonTurnigy!$AF$36+CalPhotonTurnigy!$AE$36)/CalPhotonTurnigy!$AE$30</f>
        <v>112.80618136210947</v>
      </c>
    </row>
    <row r="1502" spans="1:13" x14ac:dyDescent="0.3">
      <c r="A1502">
        <v>119.94252</v>
      </c>
      <c r="B1502">
        <v>166</v>
      </c>
      <c r="C1502">
        <v>0</v>
      </c>
      <c r="D1502">
        <v>2.5350000000000001</v>
      </c>
      <c r="E1502">
        <v>75.265857999999994</v>
      </c>
      <c r="F1502">
        <v>99.751328999999998</v>
      </c>
      <c r="G1502">
        <v>79.997693999999996</v>
      </c>
      <c r="H1502">
        <v>-24.485471</v>
      </c>
      <c r="I1502">
        <v>-100</v>
      </c>
      <c r="J1502">
        <v>166</v>
      </c>
      <c r="K1502">
        <v>100.64700000000001</v>
      </c>
      <c r="L1502">
        <v>1.5006E-2</v>
      </c>
      <c r="M1502">
        <f>(F1502*CalPhotonTurnigy!$AE$30*CalPhotonTurnigy!$AF$36+CalPhotonTurnigy!$AE$36)/CalPhotonTurnigy!$AE$30</f>
        <v>112.80618136210947</v>
      </c>
    </row>
    <row r="1503" spans="1:13" x14ac:dyDescent="0.3">
      <c r="A1503">
        <v>119.957516</v>
      </c>
      <c r="B1503">
        <v>166</v>
      </c>
      <c r="C1503">
        <v>0</v>
      </c>
      <c r="D1503">
        <v>2.5419999999999998</v>
      </c>
      <c r="E1503">
        <v>75.267613999999995</v>
      </c>
      <c r="F1503">
        <v>99.751328999999998</v>
      </c>
      <c r="G1503">
        <v>79.997693999999996</v>
      </c>
      <c r="H1503">
        <v>-24.483715</v>
      </c>
      <c r="I1503">
        <v>-100</v>
      </c>
      <c r="J1503">
        <v>166</v>
      </c>
      <c r="K1503">
        <v>100.64700000000001</v>
      </c>
      <c r="L1503">
        <v>1.4996000000000001E-2</v>
      </c>
      <c r="M1503">
        <f>(F1503*CalPhotonTurnigy!$AE$30*CalPhotonTurnigy!$AF$36+CalPhotonTurnigy!$AE$36)/CalPhotonTurnigy!$AE$30</f>
        <v>112.80618136210947</v>
      </c>
    </row>
    <row r="1504" spans="1:13" x14ac:dyDescent="0.3">
      <c r="A1504">
        <v>119.97251199999999</v>
      </c>
      <c r="B1504">
        <v>166</v>
      </c>
      <c r="C1504">
        <v>0</v>
      </c>
      <c r="D1504">
        <v>2.5419999999999998</v>
      </c>
      <c r="E1504">
        <v>75.269125000000003</v>
      </c>
      <c r="F1504">
        <v>99.751328999999998</v>
      </c>
      <c r="G1504">
        <v>79.997693999999996</v>
      </c>
      <c r="H1504">
        <v>-24.482203999999999</v>
      </c>
      <c r="I1504">
        <v>-100</v>
      </c>
      <c r="J1504">
        <v>166</v>
      </c>
      <c r="K1504">
        <v>100.64700000000001</v>
      </c>
      <c r="L1504">
        <v>1.4996000000000001E-2</v>
      </c>
      <c r="M1504">
        <f>(F1504*CalPhotonTurnigy!$AE$30*CalPhotonTurnigy!$AF$36+CalPhotonTurnigy!$AE$36)/CalPhotonTurnigy!$AE$30</f>
        <v>112.80618136210947</v>
      </c>
    </row>
    <row r="1505" spans="1:13" x14ac:dyDescent="0.3">
      <c r="A1505">
        <v>119.987523</v>
      </c>
      <c r="B1505">
        <v>166</v>
      </c>
      <c r="C1505">
        <v>0</v>
      </c>
      <c r="D1505">
        <v>2.5390000000000001</v>
      </c>
      <c r="E1505">
        <v>75.266411000000005</v>
      </c>
      <c r="F1505">
        <v>99.751328999999998</v>
      </c>
      <c r="G1505">
        <v>79.997693999999996</v>
      </c>
      <c r="H1505">
        <v>-24.484918</v>
      </c>
      <c r="I1505">
        <v>-100</v>
      </c>
      <c r="J1505">
        <v>166</v>
      </c>
      <c r="K1505">
        <v>100.64700000000001</v>
      </c>
      <c r="L1505">
        <v>1.5011E-2</v>
      </c>
      <c r="M1505">
        <f>(F1505*CalPhotonTurnigy!$AE$30*CalPhotonTurnigy!$AF$36+CalPhotonTurnigy!$AE$36)/CalPhotonTurnigy!$AE$30</f>
        <v>112.80618136210947</v>
      </c>
    </row>
    <row r="1506" spans="1:13" x14ac:dyDescent="0.3">
      <c r="A1506">
        <v>120.002527</v>
      </c>
      <c r="B1506">
        <v>166</v>
      </c>
      <c r="C1506">
        <v>0</v>
      </c>
      <c r="D1506">
        <v>2.5329999999999999</v>
      </c>
      <c r="E1506">
        <v>75.253366999999997</v>
      </c>
      <c r="F1506">
        <v>99.751328999999998</v>
      </c>
      <c r="G1506">
        <v>79.997693999999996</v>
      </c>
      <c r="H1506">
        <v>-24.497962000000001</v>
      </c>
      <c r="I1506">
        <v>-100</v>
      </c>
      <c r="J1506">
        <v>166</v>
      </c>
      <c r="K1506">
        <v>100.64700000000001</v>
      </c>
      <c r="L1506">
        <v>1.5004E-2</v>
      </c>
      <c r="M1506">
        <f>(F1506*CalPhotonTurnigy!$AE$30*CalPhotonTurnigy!$AF$36+CalPhotonTurnigy!$AE$36)/CalPhotonTurnigy!$AE$30</f>
        <v>112.80618136210947</v>
      </c>
    </row>
    <row r="1507" spans="1:13" x14ac:dyDescent="0.3">
      <c r="A1507">
        <v>120.01752399999999</v>
      </c>
      <c r="B1507">
        <v>166</v>
      </c>
      <c r="C1507">
        <v>0</v>
      </c>
      <c r="D1507">
        <v>2.5369999999999999</v>
      </c>
      <c r="E1507">
        <v>75.248834000000002</v>
      </c>
      <c r="F1507">
        <v>99.751328999999998</v>
      </c>
      <c r="G1507">
        <v>79.997693999999996</v>
      </c>
      <c r="H1507">
        <v>-24.502495</v>
      </c>
      <c r="I1507">
        <v>-100</v>
      </c>
      <c r="J1507">
        <v>166</v>
      </c>
      <c r="K1507">
        <v>100.64700000000001</v>
      </c>
      <c r="L1507">
        <v>1.4997E-2</v>
      </c>
      <c r="M1507">
        <f>(F1507*CalPhotonTurnigy!$AE$30*CalPhotonTurnigy!$AF$36+CalPhotonTurnigy!$AE$36)/CalPhotonTurnigy!$AE$30</f>
        <v>112.80618136210947</v>
      </c>
    </row>
    <row r="1508" spans="1:13" x14ac:dyDescent="0.3">
      <c r="A1508">
        <v>120.032524</v>
      </c>
      <c r="B1508">
        <v>165</v>
      </c>
      <c r="C1508">
        <v>0</v>
      </c>
      <c r="D1508">
        <v>2.5350000000000001</v>
      </c>
      <c r="E1508">
        <v>75.242255</v>
      </c>
      <c r="F1508">
        <v>99.751328999999998</v>
      </c>
      <c r="G1508">
        <v>79.997693999999996</v>
      </c>
      <c r="H1508">
        <v>-24.509073999999998</v>
      </c>
      <c r="I1508">
        <v>-100</v>
      </c>
      <c r="J1508">
        <v>165</v>
      </c>
      <c r="K1508">
        <v>100.64700000000001</v>
      </c>
      <c r="L1508">
        <v>1.4999999999999999E-2</v>
      </c>
      <c r="M1508">
        <f>(F1508*CalPhotonTurnigy!$AE$30*CalPhotonTurnigy!$AF$36+CalPhotonTurnigy!$AE$36)/CalPhotonTurnigy!$AE$30</f>
        <v>112.80618136210947</v>
      </c>
    </row>
    <row r="1509" spans="1:13" x14ac:dyDescent="0.3">
      <c r="A1509">
        <v>120.04753100000001</v>
      </c>
      <c r="B1509">
        <v>165</v>
      </c>
      <c r="C1509">
        <v>0</v>
      </c>
      <c r="D1509">
        <v>2.5329999999999999</v>
      </c>
      <c r="E1509">
        <v>75.232574</v>
      </c>
      <c r="F1509">
        <v>99.751328999999998</v>
      </c>
      <c r="G1509">
        <v>79.997693999999996</v>
      </c>
      <c r="H1509">
        <v>-24.518754999999999</v>
      </c>
      <c r="I1509">
        <v>-100</v>
      </c>
      <c r="J1509">
        <v>165</v>
      </c>
      <c r="K1509">
        <v>100.64700000000001</v>
      </c>
      <c r="L1509">
        <v>1.5007E-2</v>
      </c>
      <c r="M1509">
        <f>(F1509*CalPhotonTurnigy!$AE$30*CalPhotonTurnigy!$AF$36+CalPhotonTurnigy!$AE$36)/CalPhotonTurnigy!$AE$30</f>
        <v>112.80618136210947</v>
      </c>
    </row>
    <row r="1510" spans="1:13" x14ac:dyDescent="0.3">
      <c r="A1510">
        <v>120.06253100000001</v>
      </c>
      <c r="B1510">
        <v>165</v>
      </c>
      <c r="C1510">
        <v>0</v>
      </c>
      <c r="D1510">
        <v>2.532</v>
      </c>
      <c r="E1510">
        <v>75.222900999999993</v>
      </c>
      <c r="F1510">
        <v>99.751328999999998</v>
      </c>
      <c r="G1510">
        <v>79.997693999999996</v>
      </c>
      <c r="H1510">
        <v>-24.528428000000002</v>
      </c>
      <c r="I1510">
        <v>-100</v>
      </c>
      <c r="J1510">
        <v>165</v>
      </c>
      <c r="K1510">
        <v>100.64700000000001</v>
      </c>
      <c r="L1510">
        <v>1.4999999999999999E-2</v>
      </c>
      <c r="M1510">
        <f>(F1510*CalPhotonTurnigy!$AE$30*CalPhotonTurnigy!$AF$36+CalPhotonTurnigy!$AE$36)/CalPhotonTurnigy!$AE$30</f>
        <v>112.80618136210947</v>
      </c>
    </row>
    <row r="1511" spans="1:13" x14ac:dyDescent="0.3">
      <c r="A1511">
        <v>120.077533</v>
      </c>
      <c r="B1511">
        <v>165</v>
      </c>
      <c r="C1511">
        <v>0</v>
      </c>
      <c r="D1511">
        <v>2.5350000000000001</v>
      </c>
      <c r="E1511">
        <v>75.218597000000003</v>
      </c>
      <c r="F1511">
        <v>99.751328999999998</v>
      </c>
      <c r="G1511">
        <v>79.997693999999996</v>
      </c>
      <c r="H1511">
        <v>-24.532733</v>
      </c>
      <c r="I1511">
        <v>-100</v>
      </c>
      <c r="J1511">
        <v>165</v>
      </c>
      <c r="K1511">
        <v>100.64700000000001</v>
      </c>
      <c r="L1511">
        <v>1.5002E-2</v>
      </c>
      <c r="M1511">
        <f>(F1511*CalPhotonTurnigy!$AE$30*CalPhotonTurnigy!$AF$36+CalPhotonTurnigy!$AE$36)/CalPhotonTurnigy!$AE$30</f>
        <v>112.80618136210947</v>
      </c>
    </row>
    <row r="1512" spans="1:13" x14ac:dyDescent="0.3">
      <c r="A1512">
        <v>120.092541</v>
      </c>
      <c r="B1512">
        <v>165</v>
      </c>
      <c r="C1512">
        <v>0</v>
      </c>
      <c r="D1512">
        <v>2.5390000000000001</v>
      </c>
      <c r="E1512">
        <v>75.221593999999996</v>
      </c>
      <c r="F1512">
        <v>99.751328999999998</v>
      </c>
      <c r="G1512">
        <v>79.997693999999996</v>
      </c>
      <c r="H1512">
        <v>-24.529734999999999</v>
      </c>
      <c r="I1512">
        <v>-100</v>
      </c>
      <c r="J1512">
        <v>165</v>
      </c>
      <c r="K1512">
        <v>100.64700000000001</v>
      </c>
      <c r="L1512">
        <v>1.5008000000000001E-2</v>
      </c>
      <c r="M1512">
        <f>(F1512*CalPhotonTurnigy!$AE$30*CalPhotonTurnigy!$AF$36+CalPhotonTurnigy!$AE$36)/CalPhotonTurnigy!$AE$30</f>
        <v>112.80618136210947</v>
      </c>
    </row>
    <row r="1513" spans="1:13" x14ac:dyDescent="0.3">
      <c r="A1513">
        <v>120.107552</v>
      </c>
      <c r="B1513">
        <v>165</v>
      </c>
      <c r="C1513">
        <v>0</v>
      </c>
      <c r="D1513">
        <v>2.5339999999999998</v>
      </c>
      <c r="E1513">
        <v>75.216131000000004</v>
      </c>
      <c r="F1513">
        <v>99.751328999999998</v>
      </c>
      <c r="G1513">
        <v>79.997693999999996</v>
      </c>
      <c r="H1513">
        <v>-24.535198000000001</v>
      </c>
      <c r="I1513">
        <v>-100</v>
      </c>
      <c r="J1513">
        <v>165</v>
      </c>
      <c r="K1513">
        <v>100.64700000000001</v>
      </c>
      <c r="L1513">
        <v>1.5011E-2</v>
      </c>
      <c r="M1513">
        <f>(F1513*CalPhotonTurnigy!$AE$30*CalPhotonTurnigy!$AF$36+CalPhotonTurnigy!$AE$36)/CalPhotonTurnigy!$AE$30</f>
        <v>112.80618136210947</v>
      </c>
    </row>
    <row r="1514" spans="1:13" x14ac:dyDescent="0.3">
      <c r="A1514">
        <v>120.122559</v>
      </c>
      <c r="B1514">
        <v>165</v>
      </c>
      <c r="C1514">
        <v>0</v>
      </c>
      <c r="D1514">
        <v>2.5289999999999999</v>
      </c>
      <c r="E1514">
        <v>75.203385999999995</v>
      </c>
      <c r="F1514">
        <v>99.751328999999998</v>
      </c>
      <c r="G1514">
        <v>79.997693999999996</v>
      </c>
      <c r="H1514">
        <v>-24.547944000000001</v>
      </c>
      <c r="I1514">
        <v>-100</v>
      </c>
      <c r="J1514">
        <v>165</v>
      </c>
      <c r="K1514">
        <v>100.64700000000001</v>
      </c>
      <c r="L1514">
        <v>1.5007E-2</v>
      </c>
      <c r="M1514">
        <f>(F1514*CalPhotonTurnigy!$AE$30*CalPhotonTurnigy!$AF$36+CalPhotonTurnigy!$AE$36)/CalPhotonTurnigy!$AE$30</f>
        <v>112.80618136210947</v>
      </c>
    </row>
    <row r="1515" spans="1:13" x14ac:dyDescent="0.3">
      <c r="A1515">
        <v>120.137563</v>
      </c>
      <c r="B1515">
        <v>165</v>
      </c>
      <c r="C1515">
        <v>0</v>
      </c>
      <c r="D1515">
        <v>2.5339999999999998</v>
      </c>
      <c r="E1515">
        <v>75.200462000000002</v>
      </c>
      <c r="F1515">
        <v>99.751328999999998</v>
      </c>
      <c r="G1515">
        <v>79.997693999999996</v>
      </c>
      <c r="H1515">
        <v>-24.550868000000001</v>
      </c>
      <c r="I1515">
        <v>-100</v>
      </c>
      <c r="J1515">
        <v>165</v>
      </c>
      <c r="K1515">
        <v>100.64700000000001</v>
      </c>
      <c r="L1515">
        <v>1.5004E-2</v>
      </c>
      <c r="M1515">
        <f>(F1515*CalPhotonTurnigy!$AE$30*CalPhotonTurnigy!$AF$36+CalPhotonTurnigy!$AE$36)/CalPhotonTurnigy!$AE$30</f>
        <v>112.80618136210947</v>
      </c>
    </row>
    <row r="1516" spans="1:13" x14ac:dyDescent="0.3">
      <c r="A1516">
        <v>120.152575</v>
      </c>
      <c r="B1516">
        <v>165</v>
      </c>
      <c r="C1516">
        <v>0</v>
      </c>
      <c r="D1516">
        <v>2.5299999999999998</v>
      </c>
      <c r="E1516">
        <v>75.191237999999998</v>
      </c>
      <c r="F1516">
        <v>99.751328999999998</v>
      </c>
      <c r="G1516">
        <v>79.997693999999996</v>
      </c>
      <c r="H1516">
        <v>-24.560091</v>
      </c>
      <c r="I1516">
        <v>-100</v>
      </c>
      <c r="J1516">
        <v>165</v>
      </c>
      <c r="K1516">
        <v>100.64700000000001</v>
      </c>
      <c r="L1516">
        <v>1.5011999999999999E-2</v>
      </c>
      <c r="M1516">
        <f>(F1516*CalPhotonTurnigy!$AE$30*CalPhotonTurnigy!$AF$36+CalPhotonTurnigy!$AE$36)/CalPhotonTurnigy!$AE$30</f>
        <v>112.80618136210947</v>
      </c>
    </row>
    <row r="1517" spans="1:13" x14ac:dyDescent="0.3">
      <c r="A1517">
        <v>120.167571</v>
      </c>
      <c r="B1517">
        <v>165</v>
      </c>
      <c r="C1517">
        <v>0</v>
      </c>
      <c r="D1517">
        <v>2.5289999999999999</v>
      </c>
      <c r="E1517">
        <v>75.181957999999995</v>
      </c>
      <c r="F1517">
        <v>99.751328999999998</v>
      </c>
      <c r="G1517">
        <v>79.997693999999996</v>
      </c>
      <c r="H1517">
        <v>-24.569371</v>
      </c>
      <c r="I1517">
        <v>-100</v>
      </c>
      <c r="J1517">
        <v>165</v>
      </c>
      <c r="K1517">
        <v>100.64700000000001</v>
      </c>
      <c r="L1517">
        <v>1.4996000000000001E-2</v>
      </c>
      <c r="M1517">
        <f>(F1517*CalPhotonTurnigy!$AE$30*CalPhotonTurnigy!$AF$36+CalPhotonTurnigy!$AE$36)/CalPhotonTurnigy!$AE$30</f>
        <v>112.80618136210947</v>
      </c>
    </row>
    <row r="1518" spans="1:13" x14ac:dyDescent="0.3">
      <c r="A1518">
        <v>120.182569</v>
      </c>
      <c r="B1518">
        <v>165</v>
      </c>
      <c r="C1518">
        <v>0</v>
      </c>
      <c r="D1518">
        <v>2.5310000000000001</v>
      </c>
      <c r="E1518">
        <v>75.177997000000005</v>
      </c>
      <c r="F1518">
        <v>99.751328999999998</v>
      </c>
      <c r="G1518">
        <v>79.997693999999996</v>
      </c>
      <c r="H1518">
        <v>-24.573332000000001</v>
      </c>
      <c r="I1518">
        <v>-100</v>
      </c>
      <c r="J1518">
        <v>165</v>
      </c>
      <c r="K1518">
        <v>100.64700000000001</v>
      </c>
      <c r="L1518">
        <v>1.4997999999999999E-2</v>
      </c>
      <c r="M1518">
        <f>(F1518*CalPhotonTurnigy!$AE$30*CalPhotonTurnigy!$AF$36+CalPhotonTurnigy!$AE$36)/CalPhotonTurnigy!$AE$30</f>
        <v>112.80618136210947</v>
      </c>
    </row>
    <row r="1519" spans="1:13" x14ac:dyDescent="0.3">
      <c r="A1519">
        <v>120.19757799999999</v>
      </c>
      <c r="B1519">
        <v>165</v>
      </c>
      <c r="C1519">
        <v>0</v>
      </c>
      <c r="D1519">
        <v>2.532</v>
      </c>
      <c r="E1519">
        <v>75.175931000000006</v>
      </c>
      <c r="F1519">
        <v>99.751328999999998</v>
      </c>
      <c r="G1519">
        <v>79.997693999999996</v>
      </c>
      <c r="H1519">
        <v>-24.575399000000001</v>
      </c>
      <c r="I1519">
        <v>-100</v>
      </c>
      <c r="J1519">
        <v>165</v>
      </c>
      <c r="K1519">
        <v>100.64700000000001</v>
      </c>
      <c r="L1519">
        <v>1.5009E-2</v>
      </c>
      <c r="M1519">
        <f>(F1519*CalPhotonTurnigy!$AE$30*CalPhotonTurnigy!$AF$36+CalPhotonTurnigy!$AE$36)/CalPhotonTurnigy!$AE$30</f>
        <v>112.80618136210947</v>
      </c>
    </row>
    <row r="1520" spans="1:13" x14ac:dyDescent="0.3">
      <c r="A1520">
        <v>120.21258899999999</v>
      </c>
      <c r="B1520">
        <v>165</v>
      </c>
      <c r="C1520">
        <v>0</v>
      </c>
      <c r="D1520">
        <v>2.5310000000000001</v>
      </c>
      <c r="E1520">
        <v>75.171468000000004</v>
      </c>
      <c r="F1520">
        <v>99.751328999999998</v>
      </c>
      <c r="G1520">
        <v>79.997693999999996</v>
      </c>
      <c r="H1520">
        <v>-24.579861999999999</v>
      </c>
      <c r="I1520">
        <v>-100</v>
      </c>
      <c r="J1520">
        <v>165</v>
      </c>
      <c r="K1520">
        <v>100.64700000000001</v>
      </c>
      <c r="L1520">
        <v>1.5011E-2</v>
      </c>
      <c r="M1520">
        <f>(F1520*CalPhotonTurnigy!$AE$30*CalPhotonTurnigy!$AF$36+CalPhotonTurnigy!$AE$36)/CalPhotonTurnigy!$AE$30</f>
        <v>112.80618136210947</v>
      </c>
    </row>
    <row r="1521" spans="1:13" x14ac:dyDescent="0.3">
      <c r="A1521">
        <v>120.227594</v>
      </c>
      <c r="B1521">
        <v>165</v>
      </c>
      <c r="C1521">
        <v>0</v>
      </c>
      <c r="D1521">
        <v>2.5289999999999999</v>
      </c>
      <c r="E1521">
        <v>75.164941999999996</v>
      </c>
      <c r="F1521">
        <v>99.751328999999998</v>
      </c>
      <c r="G1521">
        <v>79.997693999999996</v>
      </c>
      <c r="H1521">
        <v>-24.586387999999999</v>
      </c>
      <c r="I1521">
        <v>-100</v>
      </c>
      <c r="J1521">
        <v>165</v>
      </c>
      <c r="K1521">
        <v>100.64700000000001</v>
      </c>
      <c r="L1521">
        <v>1.5004999999999999E-2</v>
      </c>
      <c r="M1521">
        <f>(F1521*CalPhotonTurnigy!$AE$30*CalPhotonTurnigy!$AF$36+CalPhotonTurnigy!$AE$36)/CalPhotonTurnigy!$AE$30</f>
        <v>112.80618136210947</v>
      </c>
    </row>
    <row r="1522" spans="1:13" x14ac:dyDescent="0.3">
      <c r="A1522">
        <v>120.24260200000001</v>
      </c>
      <c r="B1522">
        <v>165</v>
      </c>
      <c r="C1522">
        <v>0</v>
      </c>
      <c r="D1522">
        <v>2.5299999999999998</v>
      </c>
      <c r="E1522">
        <v>75.160668000000001</v>
      </c>
      <c r="F1522">
        <v>99.751328999999998</v>
      </c>
      <c r="G1522">
        <v>79.997693999999996</v>
      </c>
      <c r="H1522">
        <v>-24.590661000000001</v>
      </c>
      <c r="I1522">
        <v>-100</v>
      </c>
      <c r="J1522">
        <v>165</v>
      </c>
      <c r="K1522">
        <v>100.64700000000001</v>
      </c>
      <c r="L1522">
        <v>1.5008000000000001E-2</v>
      </c>
      <c r="M1522">
        <f>(F1522*CalPhotonTurnigy!$AE$30*CalPhotonTurnigy!$AF$36+CalPhotonTurnigy!$AE$36)/CalPhotonTurnigy!$AE$30</f>
        <v>112.80618136210947</v>
      </c>
    </row>
    <row r="1523" spans="1:13" x14ac:dyDescent="0.3">
      <c r="A1523">
        <v>120.257604</v>
      </c>
      <c r="B1523">
        <v>165</v>
      </c>
      <c r="C1523">
        <v>0</v>
      </c>
      <c r="D1523">
        <v>2.5259999999999998</v>
      </c>
      <c r="E1523">
        <v>75.150273999999996</v>
      </c>
      <c r="F1523">
        <v>99.751328999999998</v>
      </c>
      <c r="G1523">
        <v>79.997693999999996</v>
      </c>
      <c r="H1523">
        <v>-24.601054999999999</v>
      </c>
      <c r="I1523">
        <v>-100</v>
      </c>
      <c r="J1523">
        <v>165</v>
      </c>
      <c r="K1523">
        <v>100.64700000000001</v>
      </c>
      <c r="L1523">
        <v>1.5002E-2</v>
      </c>
      <c r="M1523">
        <f>(F1523*CalPhotonTurnigy!$AE$30*CalPhotonTurnigy!$AF$36+CalPhotonTurnigy!$AE$36)/CalPhotonTurnigy!$AE$30</f>
        <v>112.80618136210947</v>
      </c>
    </row>
    <row r="1524" spans="1:13" x14ac:dyDescent="0.3">
      <c r="A1524">
        <v>120.27260699999999</v>
      </c>
      <c r="B1524">
        <v>165</v>
      </c>
      <c r="C1524">
        <v>0</v>
      </c>
      <c r="D1524">
        <v>2.5299999999999998</v>
      </c>
      <c r="E1524">
        <v>75.148045999999994</v>
      </c>
      <c r="F1524">
        <v>99.751328999999998</v>
      </c>
      <c r="G1524">
        <v>79.997693999999996</v>
      </c>
      <c r="H1524">
        <v>-24.603283000000001</v>
      </c>
      <c r="I1524">
        <v>-100</v>
      </c>
      <c r="J1524">
        <v>165</v>
      </c>
      <c r="K1524">
        <v>100.64700000000001</v>
      </c>
      <c r="L1524">
        <v>1.5003000000000001E-2</v>
      </c>
      <c r="M1524">
        <f>(F1524*CalPhotonTurnigy!$AE$30*CalPhotonTurnigy!$AF$36+CalPhotonTurnigy!$AE$36)/CalPhotonTurnigy!$AE$30</f>
        <v>112.80618136210947</v>
      </c>
    </row>
    <row r="1525" spans="1:13" x14ac:dyDescent="0.3">
      <c r="A1525">
        <v>120.28761900000001</v>
      </c>
      <c r="B1525">
        <v>165</v>
      </c>
      <c r="C1525">
        <v>0</v>
      </c>
      <c r="D1525">
        <v>2.528</v>
      </c>
      <c r="E1525">
        <v>75.143440999999996</v>
      </c>
      <c r="F1525">
        <v>99.751328999999998</v>
      </c>
      <c r="G1525">
        <v>79.997693999999996</v>
      </c>
      <c r="H1525">
        <v>-24.607887999999999</v>
      </c>
      <c r="I1525">
        <v>-100</v>
      </c>
      <c r="J1525">
        <v>165</v>
      </c>
      <c r="K1525">
        <v>100.64700000000001</v>
      </c>
      <c r="L1525">
        <v>1.5011999999999999E-2</v>
      </c>
      <c r="M1525">
        <f>(F1525*CalPhotonTurnigy!$AE$30*CalPhotonTurnigy!$AF$36+CalPhotonTurnigy!$AE$36)/CalPhotonTurnigy!$AE$30</f>
        <v>112.80618136210947</v>
      </c>
    </row>
    <row r="1526" spans="1:13" x14ac:dyDescent="0.3">
      <c r="A1526">
        <v>120.302616</v>
      </c>
      <c r="B1526">
        <v>165</v>
      </c>
      <c r="C1526">
        <v>0</v>
      </c>
      <c r="D1526">
        <v>2.524</v>
      </c>
      <c r="E1526">
        <v>75.132758999999993</v>
      </c>
      <c r="F1526">
        <v>99.751328999999998</v>
      </c>
      <c r="G1526">
        <v>79.997693999999996</v>
      </c>
      <c r="H1526">
        <v>-24.618570999999999</v>
      </c>
      <c r="I1526">
        <v>-100</v>
      </c>
      <c r="J1526">
        <v>165</v>
      </c>
      <c r="K1526">
        <v>100.64700000000001</v>
      </c>
      <c r="L1526">
        <v>1.4997E-2</v>
      </c>
      <c r="M1526">
        <f>(F1526*CalPhotonTurnigy!$AE$30*CalPhotonTurnigy!$AF$36+CalPhotonTurnigy!$AE$36)/CalPhotonTurnigy!$AE$30</f>
        <v>112.80618136210947</v>
      </c>
    </row>
    <row r="1527" spans="1:13" x14ac:dyDescent="0.3">
      <c r="A1527">
        <v>120.31762500000001</v>
      </c>
      <c r="B1527">
        <v>165</v>
      </c>
      <c r="C1527">
        <v>0</v>
      </c>
      <c r="D1527">
        <v>2.528</v>
      </c>
      <c r="E1527">
        <v>75.130285999999998</v>
      </c>
      <c r="F1527">
        <v>99.751328999999998</v>
      </c>
      <c r="G1527">
        <v>79.997693999999996</v>
      </c>
      <c r="H1527">
        <v>-24.621044000000001</v>
      </c>
      <c r="I1527">
        <v>-100</v>
      </c>
      <c r="J1527">
        <v>165</v>
      </c>
      <c r="K1527">
        <v>100.64700000000001</v>
      </c>
      <c r="L1527">
        <v>1.5009E-2</v>
      </c>
      <c r="M1527">
        <f>(F1527*CalPhotonTurnigy!$AE$30*CalPhotonTurnigy!$AF$36+CalPhotonTurnigy!$AE$36)/CalPhotonTurnigy!$AE$30</f>
        <v>112.80618136210947</v>
      </c>
    </row>
    <row r="1528" spans="1:13" x14ac:dyDescent="0.3">
      <c r="A1528">
        <v>120.332624</v>
      </c>
      <c r="B1528">
        <v>165</v>
      </c>
      <c r="C1528">
        <v>0</v>
      </c>
      <c r="D1528">
        <v>2.5270000000000001</v>
      </c>
      <c r="E1528">
        <v>75.126812999999999</v>
      </c>
      <c r="F1528">
        <v>99.751328999999998</v>
      </c>
      <c r="G1528">
        <v>79.997693999999996</v>
      </c>
      <c r="H1528">
        <v>-24.624516</v>
      </c>
      <c r="I1528">
        <v>-100</v>
      </c>
      <c r="J1528">
        <v>165</v>
      </c>
      <c r="K1528">
        <v>100.64700000000001</v>
      </c>
      <c r="L1528">
        <v>1.4999E-2</v>
      </c>
      <c r="M1528">
        <f>(F1528*CalPhotonTurnigy!$AE$30*CalPhotonTurnigy!$AF$36+CalPhotonTurnigy!$AE$36)/CalPhotonTurnigy!$AE$30</f>
        <v>112.80618136210947</v>
      </c>
    </row>
    <row r="1529" spans="1:13" x14ac:dyDescent="0.3">
      <c r="A1529">
        <v>120.347633</v>
      </c>
      <c r="B1529">
        <v>165</v>
      </c>
      <c r="C1529">
        <v>0</v>
      </c>
      <c r="D1529">
        <v>2.5249999999999999</v>
      </c>
      <c r="E1529">
        <v>75.119791000000006</v>
      </c>
      <c r="F1529">
        <v>99.751328999999998</v>
      </c>
      <c r="G1529">
        <v>79.997693999999996</v>
      </c>
      <c r="H1529">
        <v>-24.631537999999999</v>
      </c>
      <c r="I1529">
        <v>-100</v>
      </c>
      <c r="J1529">
        <v>165</v>
      </c>
      <c r="K1529">
        <v>100.64700000000001</v>
      </c>
      <c r="L1529">
        <v>1.5009E-2</v>
      </c>
      <c r="M1529">
        <f>(F1529*CalPhotonTurnigy!$AE$30*CalPhotonTurnigy!$AF$36+CalPhotonTurnigy!$AE$36)/CalPhotonTurnigy!$AE$30</f>
        <v>112.80618136210947</v>
      </c>
    </row>
    <row r="1530" spans="1:13" x14ac:dyDescent="0.3">
      <c r="A1530">
        <v>120.36264199999999</v>
      </c>
      <c r="B1530">
        <v>165</v>
      </c>
      <c r="C1530">
        <v>0</v>
      </c>
      <c r="D1530">
        <v>2.5230000000000001</v>
      </c>
      <c r="E1530">
        <v>75.111057000000002</v>
      </c>
      <c r="F1530">
        <v>99.751328999999998</v>
      </c>
      <c r="G1530">
        <v>79.997693999999996</v>
      </c>
      <c r="H1530">
        <v>-24.640272</v>
      </c>
      <c r="I1530">
        <v>-100</v>
      </c>
      <c r="J1530">
        <v>165</v>
      </c>
      <c r="K1530">
        <v>100.64700000000001</v>
      </c>
      <c r="L1530">
        <v>1.5009E-2</v>
      </c>
      <c r="M1530">
        <f>(F1530*CalPhotonTurnigy!$AE$30*CalPhotonTurnigy!$AF$36+CalPhotonTurnigy!$AE$36)/CalPhotonTurnigy!$AE$30</f>
        <v>112.80618136210947</v>
      </c>
    </row>
    <row r="1531" spans="1:13" x14ac:dyDescent="0.3">
      <c r="A1531">
        <v>120.377645</v>
      </c>
      <c r="B1531">
        <v>165</v>
      </c>
      <c r="C1531">
        <v>0</v>
      </c>
      <c r="D1531">
        <v>2.5219999999999998</v>
      </c>
      <c r="E1531">
        <v>75.100848999999997</v>
      </c>
      <c r="F1531">
        <v>99.751328999999998</v>
      </c>
      <c r="G1531">
        <v>79.997693999999996</v>
      </c>
      <c r="H1531">
        <v>-24.650480000000002</v>
      </c>
      <c r="I1531">
        <v>-100</v>
      </c>
      <c r="J1531">
        <v>165</v>
      </c>
      <c r="K1531">
        <v>100.64700000000001</v>
      </c>
      <c r="L1531">
        <v>1.5003000000000001E-2</v>
      </c>
      <c r="M1531">
        <f>(F1531*CalPhotonTurnigy!$AE$30*CalPhotonTurnigy!$AF$36+CalPhotonTurnigy!$AE$36)/CalPhotonTurnigy!$AE$30</f>
        <v>112.80618136210947</v>
      </c>
    </row>
    <row r="1532" spans="1:13" x14ac:dyDescent="0.3">
      <c r="A1532">
        <v>120.392645</v>
      </c>
      <c r="B1532">
        <v>165</v>
      </c>
      <c r="C1532">
        <v>0</v>
      </c>
      <c r="D1532">
        <v>2.5179999999999998</v>
      </c>
      <c r="E1532">
        <v>75.085333000000006</v>
      </c>
      <c r="F1532">
        <v>99.751328999999998</v>
      </c>
      <c r="G1532">
        <v>79.997693999999996</v>
      </c>
      <c r="H1532">
        <v>-24.665997000000001</v>
      </c>
      <c r="I1532">
        <v>-100</v>
      </c>
      <c r="J1532">
        <v>165</v>
      </c>
      <c r="K1532">
        <v>100.64700000000001</v>
      </c>
      <c r="L1532">
        <v>1.4999999999999999E-2</v>
      </c>
      <c r="M1532">
        <f>(F1532*CalPhotonTurnigy!$AE$30*CalPhotonTurnigy!$AF$36+CalPhotonTurnigy!$AE$36)/CalPhotonTurnigy!$AE$30</f>
        <v>112.80618136210947</v>
      </c>
    </row>
    <row r="1533" spans="1:13" x14ac:dyDescent="0.3">
      <c r="A1533">
        <v>120.407641</v>
      </c>
      <c r="B1533">
        <v>165</v>
      </c>
      <c r="C1533">
        <v>0</v>
      </c>
      <c r="D1533">
        <v>2.5230000000000001</v>
      </c>
      <c r="E1533">
        <v>75.081401</v>
      </c>
      <c r="F1533">
        <v>99.751328999999998</v>
      </c>
      <c r="G1533">
        <v>79.997693999999996</v>
      </c>
      <c r="H1533">
        <v>-24.669927999999999</v>
      </c>
      <c r="I1533">
        <v>-100</v>
      </c>
      <c r="J1533">
        <v>165</v>
      </c>
      <c r="K1533">
        <v>100.64700000000001</v>
      </c>
      <c r="L1533">
        <v>1.4996000000000001E-2</v>
      </c>
      <c r="M1533">
        <f>(F1533*CalPhotonTurnigy!$AE$30*CalPhotonTurnigy!$AF$36+CalPhotonTurnigy!$AE$36)/CalPhotonTurnigy!$AE$30</f>
        <v>112.80618136210947</v>
      </c>
    </row>
    <row r="1534" spans="1:13" x14ac:dyDescent="0.3">
      <c r="A1534">
        <v>120.42264900000001</v>
      </c>
      <c r="B1534">
        <v>165</v>
      </c>
      <c r="C1534">
        <v>0</v>
      </c>
      <c r="D1534">
        <v>2.5190000000000001</v>
      </c>
      <c r="E1534">
        <v>75.071284000000006</v>
      </c>
      <c r="F1534">
        <v>99.751328999999998</v>
      </c>
      <c r="G1534">
        <v>79.997693999999996</v>
      </c>
      <c r="H1534">
        <v>-24.680045</v>
      </c>
      <c r="I1534">
        <v>-100</v>
      </c>
      <c r="J1534">
        <v>165</v>
      </c>
      <c r="K1534">
        <v>100.64700000000001</v>
      </c>
      <c r="L1534">
        <v>1.5008000000000001E-2</v>
      </c>
      <c r="M1534">
        <f>(F1534*CalPhotonTurnigy!$AE$30*CalPhotonTurnigy!$AF$36+CalPhotonTurnigy!$AE$36)/CalPhotonTurnigy!$AE$30</f>
        <v>112.80618136210947</v>
      </c>
    </row>
    <row r="1535" spans="1:13" x14ac:dyDescent="0.3">
      <c r="A1535">
        <v>120.437652</v>
      </c>
      <c r="B1535">
        <v>165</v>
      </c>
      <c r="C1535">
        <v>0</v>
      </c>
      <c r="D1535">
        <v>2.5230000000000001</v>
      </c>
      <c r="E1535">
        <v>75.067965000000001</v>
      </c>
      <c r="F1535">
        <v>99.751328999999998</v>
      </c>
      <c r="G1535">
        <v>79.997693999999996</v>
      </c>
      <c r="H1535">
        <v>-24.683364999999998</v>
      </c>
      <c r="I1535">
        <v>-100</v>
      </c>
      <c r="J1535">
        <v>165</v>
      </c>
      <c r="K1535">
        <v>100.64700000000001</v>
      </c>
      <c r="L1535">
        <v>1.5003000000000001E-2</v>
      </c>
      <c r="M1535">
        <f>(F1535*CalPhotonTurnigy!$AE$30*CalPhotonTurnigy!$AF$36+CalPhotonTurnigy!$AE$36)/CalPhotonTurnigy!$AE$30</f>
        <v>112.80618136210947</v>
      </c>
    </row>
    <row r="1536" spans="1:13" x14ac:dyDescent="0.3">
      <c r="A1536">
        <v>120.452652</v>
      </c>
      <c r="B1536">
        <v>164</v>
      </c>
      <c r="C1536">
        <v>0</v>
      </c>
      <c r="D1536">
        <v>2.5209999999999999</v>
      </c>
      <c r="E1536">
        <v>75.062413000000006</v>
      </c>
      <c r="F1536">
        <v>99.751328999999998</v>
      </c>
      <c r="G1536">
        <v>79.997693999999996</v>
      </c>
      <c r="H1536">
        <v>-24.688915999999999</v>
      </c>
      <c r="I1536">
        <v>-100</v>
      </c>
      <c r="J1536">
        <v>164</v>
      </c>
      <c r="K1536">
        <v>100.64700000000001</v>
      </c>
      <c r="L1536">
        <v>1.4999999999999999E-2</v>
      </c>
      <c r="M1536">
        <f>(F1536*CalPhotonTurnigy!$AE$30*CalPhotonTurnigy!$AF$36+CalPhotonTurnigy!$AE$36)/CalPhotonTurnigy!$AE$30</f>
        <v>112.80618136210947</v>
      </c>
    </row>
    <row r="1537" spans="1:13" x14ac:dyDescent="0.3">
      <c r="A1537">
        <v>120.467659</v>
      </c>
      <c r="B1537">
        <v>164</v>
      </c>
      <c r="C1537">
        <v>0</v>
      </c>
      <c r="D1537">
        <v>2.5209999999999999</v>
      </c>
      <c r="E1537">
        <v>75.057636000000002</v>
      </c>
      <c r="F1537">
        <v>99.751328999999998</v>
      </c>
      <c r="G1537">
        <v>79.997693999999996</v>
      </c>
      <c r="H1537">
        <v>-24.693693</v>
      </c>
      <c r="I1537">
        <v>-100</v>
      </c>
      <c r="J1537">
        <v>164</v>
      </c>
      <c r="K1537">
        <v>100.64700000000001</v>
      </c>
      <c r="L1537">
        <v>1.5007E-2</v>
      </c>
      <c r="M1537">
        <f>(F1537*CalPhotonTurnigy!$AE$30*CalPhotonTurnigy!$AF$36+CalPhotonTurnigy!$AE$36)/CalPhotonTurnigy!$AE$30</f>
        <v>112.80618136210947</v>
      </c>
    </row>
    <row r="1538" spans="1:13" x14ac:dyDescent="0.3">
      <c r="A1538">
        <v>120.48266099999999</v>
      </c>
      <c r="B1538">
        <v>164</v>
      </c>
      <c r="C1538">
        <v>0</v>
      </c>
      <c r="D1538">
        <v>2.5190000000000001</v>
      </c>
      <c r="E1538">
        <v>75.049481999999998</v>
      </c>
      <c r="F1538">
        <v>99.751328999999998</v>
      </c>
      <c r="G1538">
        <v>79.997693999999996</v>
      </c>
      <c r="H1538">
        <v>-24.701847999999998</v>
      </c>
      <c r="I1538">
        <v>-100</v>
      </c>
      <c r="J1538">
        <v>164</v>
      </c>
      <c r="K1538">
        <v>100.64700000000001</v>
      </c>
      <c r="L1538">
        <v>1.5002E-2</v>
      </c>
      <c r="M1538">
        <f>(F1538*CalPhotonTurnigy!$AE$30*CalPhotonTurnigy!$AF$36+CalPhotonTurnigy!$AE$36)/CalPhotonTurnigy!$AE$30</f>
        <v>112.80618136210947</v>
      </c>
    </row>
    <row r="1539" spans="1:13" x14ac:dyDescent="0.3">
      <c r="A1539">
        <v>120.497669</v>
      </c>
      <c r="B1539">
        <v>164</v>
      </c>
      <c r="C1539">
        <v>0</v>
      </c>
      <c r="D1539">
        <v>2.5209999999999999</v>
      </c>
      <c r="E1539">
        <v>75.046508000000003</v>
      </c>
      <c r="F1539">
        <v>99.751328999999998</v>
      </c>
      <c r="G1539">
        <v>79.997693999999996</v>
      </c>
      <c r="H1539">
        <v>-24.704822</v>
      </c>
      <c r="I1539">
        <v>-100</v>
      </c>
      <c r="J1539">
        <v>164</v>
      </c>
      <c r="K1539">
        <v>100.64700000000001</v>
      </c>
      <c r="L1539">
        <v>1.5008000000000001E-2</v>
      </c>
      <c r="M1539">
        <f>(F1539*CalPhotonTurnigy!$AE$30*CalPhotonTurnigy!$AF$36+CalPhotonTurnigy!$AE$36)/CalPhotonTurnigy!$AE$30</f>
        <v>112.80618136210947</v>
      </c>
    </row>
    <row r="1540" spans="1:13" x14ac:dyDescent="0.3">
      <c r="A1540">
        <v>120.512669</v>
      </c>
      <c r="B1540">
        <v>164</v>
      </c>
      <c r="C1540">
        <v>0</v>
      </c>
      <c r="D1540">
        <v>2.5249999999999999</v>
      </c>
      <c r="E1540">
        <v>75.050687999999994</v>
      </c>
      <c r="F1540">
        <v>99.751328999999998</v>
      </c>
      <c r="G1540">
        <v>79.997693999999996</v>
      </c>
      <c r="H1540">
        <v>-24.700641999999998</v>
      </c>
      <c r="I1540">
        <v>-100</v>
      </c>
      <c r="J1540">
        <v>164</v>
      </c>
      <c r="K1540">
        <v>100.64700000000001</v>
      </c>
      <c r="L1540">
        <v>1.4999999999999999E-2</v>
      </c>
      <c r="M1540">
        <f>(F1540*CalPhotonTurnigy!$AE$30*CalPhotonTurnigy!$AF$36+CalPhotonTurnigy!$AE$36)/CalPhotonTurnigy!$AE$30</f>
        <v>112.80618136210947</v>
      </c>
    </row>
    <row r="1541" spans="1:13" x14ac:dyDescent="0.3">
      <c r="A1541">
        <v>120.52766800000001</v>
      </c>
      <c r="B1541">
        <v>164</v>
      </c>
      <c r="C1541">
        <v>0</v>
      </c>
      <c r="D1541">
        <v>2.5209999999999999</v>
      </c>
      <c r="E1541">
        <v>75.047545</v>
      </c>
      <c r="F1541">
        <v>99.751328999999998</v>
      </c>
      <c r="G1541">
        <v>79.997693999999996</v>
      </c>
      <c r="H1541">
        <v>-24.703783999999999</v>
      </c>
      <c r="I1541">
        <v>-100</v>
      </c>
      <c r="J1541">
        <v>164</v>
      </c>
      <c r="K1541">
        <v>100.64700000000001</v>
      </c>
      <c r="L1541">
        <v>1.4999E-2</v>
      </c>
      <c r="M1541">
        <f>(F1541*CalPhotonTurnigy!$AE$30*CalPhotonTurnigy!$AF$36+CalPhotonTurnigy!$AE$36)/CalPhotonTurnigy!$AE$30</f>
        <v>112.80618136210947</v>
      </c>
    </row>
    <row r="1542" spans="1:13" x14ac:dyDescent="0.3">
      <c r="A1542">
        <v>120.54267</v>
      </c>
      <c r="B1542">
        <v>164</v>
      </c>
      <c r="C1542">
        <v>0</v>
      </c>
      <c r="D1542">
        <v>2.5150000000000001</v>
      </c>
      <c r="E1542">
        <v>75.035403000000002</v>
      </c>
      <c r="F1542">
        <v>99.751328999999998</v>
      </c>
      <c r="G1542">
        <v>79.997693999999996</v>
      </c>
      <c r="H1542">
        <v>-24.715926</v>
      </c>
      <c r="I1542">
        <v>-100</v>
      </c>
      <c r="J1542">
        <v>164</v>
      </c>
      <c r="K1542">
        <v>100.64700000000001</v>
      </c>
      <c r="L1542">
        <v>1.5002E-2</v>
      </c>
      <c r="M1542">
        <f>(F1542*CalPhotonTurnigy!$AE$30*CalPhotonTurnigy!$AF$36+CalPhotonTurnigy!$AE$36)/CalPhotonTurnigy!$AE$30</f>
        <v>112.80618136210947</v>
      </c>
    </row>
    <row r="1543" spans="1:13" x14ac:dyDescent="0.3">
      <c r="A1543">
        <v>120.55767899999999</v>
      </c>
      <c r="B1543">
        <v>165</v>
      </c>
      <c r="C1543">
        <v>0</v>
      </c>
      <c r="D1543">
        <v>2.5470000000000002</v>
      </c>
      <c r="E1543">
        <v>75.077512999999996</v>
      </c>
      <c r="F1543">
        <v>99.751328999999998</v>
      </c>
      <c r="G1543">
        <v>79.997693999999996</v>
      </c>
      <c r="H1543">
        <v>-24.673815999999999</v>
      </c>
      <c r="I1543">
        <v>-100</v>
      </c>
      <c r="J1543">
        <v>165</v>
      </c>
      <c r="K1543">
        <v>100.64700000000001</v>
      </c>
      <c r="L1543">
        <v>1.5009E-2</v>
      </c>
      <c r="M1543">
        <f>(F1543*CalPhotonTurnigy!$AE$30*CalPhotonTurnigy!$AF$36+CalPhotonTurnigy!$AE$36)/CalPhotonTurnigy!$AE$30</f>
        <v>112.80618136210947</v>
      </c>
    </row>
    <row r="1544" spans="1:13" x14ac:dyDescent="0.3">
      <c r="A1544">
        <v>120.572678</v>
      </c>
      <c r="B1544">
        <v>165</v>
      </c>
      <c r="C1544">
        <v>0</v>
      </c>
      <c r="D1544">
        <v>2.524</v>
      </c>
      <c r="E1544">
        <v>75.076019000000002</v>
      </c>
      <c r="F1544">
        <v>99.751328999999998</v>
      </c>
      <c r="G1544">
        <v>79.997693999999996</v>
      </c>
      <c r="H1544">
        <v>-24.675311000000001</v>
      </c>
      <c r="I1544">
        <v>-100</v>
      </c>
      <c r="J1544">
        <v>165</v>
      </c>
      <c r="K1544">
        <v>100.64700000000001</v>
      </c>
      <c r="L1544">
        <v>1.4999E-2</v>
      </c>
      <c r="M1544">
        <f>(F1544*CalPhotonTurnigy!$AE$30*CalPhotonTurnigy!$AF$36+CalPhotonTurnigy!$AE$36)/CalPhotonTurnigy!$AE$30</f>
        <v>112.80618136210947</v>
      </c>
    </row>
    <row r="1545" spans="1:13" x14ac:dyDescent="0.3">
      <c r="A1545">
        <v>120.587688</v>
      </c>
      <c r="B1545">
        <v>165</v>
      </c>
      <c r="C1545">
        <v>0</v>
      </c>
      <c r="D1545">
        <v>2.5209999999999999</v>
      </c>
      <c r="E1545">
        <v>75.069344999999998</v>
      </c>
      <c r="F1545">
        <v>99.751328999999998</v>
      </c>
      <c r="G1545">
        <v>79.997693999999996</v>
      </c>
      <c r="H1545">
        <v>-24.681984</v>
      </c>
      <c r="I1545">
        <v>-100</v>
      </c>
      <c r="J1545">
        <v>165</v>
      </c>
      <c r="K1545">
        <v>100.64700000000001</v>
      </c>
      <c r="L1545">
        <v>1.5010000000000001E-2</v>
      </c>
      <c r="M1545">
        <f>(F1545*CalPhotonTurnigy!$AE$30*CalPhotonTurnigy!$AF$36+CalPhotonTurnigy!$AE$36)/CalPhotonTurnigy!$AE$30</f>
        <v>112.80618136210947</v>
      </c>
    </row>
    <row r="1546" spans="1:13" x14ac:dyDescent="0.3">
      <c r="A1546">
        <v>120.602695</v>
      </c>
      <c r="B1546">
        <v>164</v>
      </c>
      <c r="C1546">
        <v>0</v>
      </c>
      <c r="D1546">
        <v>2.5190000000000001</v>
      </c>
      <c r="E1546">
        <v>75.060907</v>
      </c>
      <c r="F1546">
        <v>99.751328999999998</v>
      </c>
      <c r="G1546">
        <v>79.997693999999996</v>
      </c>
      <c r="H1546">
        <v>-24.690422000000002</v>
      </c>
      <c r="I1546">
        <v>-100</v>
      </c>
      <c r="J1546">
        <v>164</v>
      </c>
      <c r="K1546">
        <v>100.64700000000001</v>
      </c>
      <c r="L1546">
        <v>1.5007E-2</v>
      </c>
      <c r="M1546">
        <f>(F1546*CalPhotonTurnigy!$AE$30*CalPhotonTurnigy!$AF$36+CalPhotonTurnigy!$AE$36)/CalPhotonTurnigy!$AE$30</f>
        <v>112.80618136210947</v>
      </c>
    </row>
    <row r="1547" spans="1:13" x14ac:dyDescent="0.3">
      <c r="A1547">
        <v>120.617704</v>
      </c>
      <c r="B1547">
        <v>164</v>
      </c>
      <c r="C1547">
        <v>0</v>
      </c>
      <c r="D1547">
        <v>2.52</v>
      </c>
      <c r="E1547">
        <v>75.054991999999999</v>
      </c>
      <c r="F1547">
        <v>99.751328999999998</v>
      </c>
      <c r="G1547">
        <v>79.997693999999996</v>
      </c>
      <c r="H1547">
        <v>-24.696337</v>
      </c>
      <c r="I1547">
        <v>-100</v>
      </c>
      <c r="J1547">
        <v>164</v>
      </c>
      <c r="K1547">
        <v>100.64700000000001</v>
      </c>
      <c r="L1547">
        <v>1.5009E-2</v>
      </c>
      <c r="M1547">
        <f>(F1547*CalPhotonTurnigy!$AE$30*CalPhotonTurnigy!$AF$36+CalPhotonTurnigy!$AE$36)/CalPhotonTurnigy!$AE$30</f>
        <v>112.80618136210947</v>
      </c>
    </row>
    <row r="1548" spans="1:13" x14ac:dyDescent="0.3">
      <c r="A1548">
        <v>120.6327</v>
      </c>
      <c r="B1548">
        <v>164</v>
      </c>
      <c r="C1548">
        <v>0</v>
      </c>
      <c r="D1548">
        <v>2.5179999999999998</v>
      </c>
      <c r="E1548">
        <v>75.045857999999996</v>
      </c>
      <c r="F1548">
        <v>99.751328999999998</v>
      </c>
      <c r="G1548">
        <v>79.997693999999996</v>
      </c>
      <c r="H1548">
        <v>-24.705470999999999</v>
      </c>
      <c r="I1548">
        <v>-100</v>
      </c>
      <c r="J1548">
        <v>164</v>
      </c>
      <c r="K1548">
        <v>100.64700000000001</v>
      </c>
      <c r="L1548">
        <v>1.4996000000000001E-2</v>
      </c>
      <c r="M1548">
        <f>(F1548*CalPhotonTurnigy!$AE$30*CalPhotonTurnigy!$AF$36+CalPhotonTurnigy!$AE$36)/CalPhotonTurnigy!$AE$30</f>
        <v>112.80618136210947</v>
      </c>
    </row>
    <row r="1549" spans="1:13" x14ac:dyDescent="0.3">
      <c r="A1549">
        <v>120.64769699999999</v>
      </c>
      <c r="B1549">
        <v>164</v>
      </c>
      <c r="C1549">
        <v>0</v>
      </c>
      <c r="D1549">
        <v>2.5129999999999999</v>
      </c>
      <c r="E1549">
        <v>75.029905999999997</v>
      </c>
      <c r="F1549">
        <v>99.751328999999998</v>
      </c>
      <c r="G1549">
        <v>79.997693999999996</v>
      </c>
      <c r="H1549">
        <v>-24.721423999999999</v>
      </c>
      <c r="I1549">
        <v>-100</v>
      </c>
      <c r="J1549">
        <v>164</v>
      </c>
      <c r="K1549">
        <v>100.64700000000001</v>
      </c>
      <c r="L1549">
        <v>1.4997E-2</v>
      </c>
      <c r="M1549">
        <f>(F1549*CalPhotonTurnigy!$AE$30*CalPhotonTurnigy!$AF$36+CalPhotonTurnigy!$AE$36)/CalPhotonTurnigy!$AE$30</f>
        <v>112.80618136210947</v>
      </c>
    </row>
    <row r="1550" spans="1:13" x14ac:dyDescent="0.3">
      <c r="A1550">
        <v>120.66270400000001</v>
      </c>
      <c r="B1550">
        <v>164</v>
      </c>
      <c r="C1550">
        <v>0</v>
      </c>
      <c r="D1550">
        <v>2.5190000000000001</v>
      </c>
      <c r="E1550">
        <v>75.026964000000007</v>
      </c>
      <c r="F1550">
        <v>99.751328999999998</v>
      </c>
      <c r="G1550">
        <v>79.997693999999996</v>
      </c>
      <c r="H1550">
        <v>-24.724364999999999</v>
      </c>
      <c r="I1550">
        <v>-100</v>
      </c>
      <c r="J1550">
        <v>164</v>
      </c>
      <c r="K1550">
        <v>100.64700000000001</v>
      </c>
      <c r="L1550">
        <v>1.5007E-2</v>
      </c>
      <c r="M1550">
        <f>(F1550*CalPhotonTurnigy!$AE$30*CalPhotonTurnigy!$AF$36+CalPhotonTurnigy!$AE$36)/CalPhotonTurnigy!$AE$30</f>
        <v>112.80618136210947</v>
      </c>
    </row>
    <row r="1551" spans="1:13" x14ac:dyDescent="0.3">
      <c r="A1551">
        <v>120.677712</v>
      </c>
      <c r="B1551">
        <v>164</v>
      </c>
      <c r="C1551">
        <v>0</v>
      </c>
      <c r="D1551">
        <v>2.5150000000000001</v>
      </c>
      <c r="E1551">
        <v>75.017688000000007</v>
      </c>
      <c r="F1551">
        <v>99.751328999999998</v>
      </c>
      <c r="G1551">
        <v>79.997693999999996</v>
      </c>
      <c r="H1551">
        <v>-24.733640999999999</v>
      </c>
      <c r="I1551">
        <v>-100</v>
      </c>
      <c r="J1551">
        <v>164</v>
      </c>
      <c r="K1551">
        <v>100.64700000000001</v>
      </c>
      <c r="L1551">
        <v>1.5008000000000001E-2</v>
      </c>
      <c r="M1551">
        <f>(F1551*CalPhotonTurnigy!$AE$30*CalPhotonTurnigy!$AF$36+CalPhotonTurnigy!$AE$36)/CalPhotonTurnigy!$AE$30</f>
        <v>112.80618136210947</v>
      </c>
    </row>
    <row r="1552" spans="1:13" x14ac:dyDescent="0.3">
      <c r="A1552">
        <v>120.69271500000001</v>
      </c>
      <c r="B1552">
        <v>164</v>
      </c>
      <c r="C1552">
        <v>0</v>
      </c>
      <c r="D1552">
        <v>2.5179999999999998</v>
      </c>
      <c r="E1552">
        <v>75.013751999999997</v>
      </c>
      <c r="F1552">
        <v>99.751328999999998</v>
      </c>
      <c r="G1552">
        <v>79.997693999999996</v>
      </c>
      <c r="H1552">
        <v>-24.737577000000002</v>
      </c>
      <c r="I1552">
        <v>-100</v>
      </c>
      <c r="J1552">
        <v>164</v>
      </c>
      <c r="K1552">
        <v>100.64700000000001</v>
      </c>
      <c r="L1552">
        <v>1.5003000000000001E-2</v>
      </c>
      <c r="M1552">
        <f>(F1552*CalPhotonTurnigy!$AE$30*CalPhotonTurnigy!$AF$36+CalPhotonTurnigy!$AE$36)/CalPhotonTurnigy!$AE$30</f>
        <v>112.80618136210947</v>
      </c>
    </row>
    <row r="1553" spans="1:13" x14ac:dyDescent="0.3">
      <c r="A1553">
        <v>120.707713</v>
      </c>
      <c r="B1553">
        <v>164</v>
      </c>
      <c r="C1553">
        <v>0</v>
      </c>
      <c r="D1553">
        <v>2.5169999999999999</v>
      </c>
      <c r="E1553">
        <v>75.009016000000003</v>
      </c>
      <c r="F1553">
        <v>99.751328999999998</v>
      </c>
      <c r="G1553">
        <v>79.997693999999996</v>
      </c>
      <c r="H1553">
        <v>-24.742314</v>
      </c>
      <c r="I1553">
        <v>-100</v>
      </c>
      <c r="J1553">
        <v>164</v>
      </c>
      <c r="K1553">
        <v>100.64700000000001</v>
      </c>
      <c r="L1553">
        <v>1.4997999999999999E-2</v>
      </c>
      <c r="M1553">
        <f>(F1553*CalPhotonTurnigy!$AE$30*CalPhotonTurnigy!$AF$36+CalPhotonTurnigy!$AE$36)/CalPhotonTurnigy!$AE$30</f>
        <v>112.80618136210947</v>
      </c>
    </row>
    <row r="1554" spans="1:13" x14ac:dyDescent="0.3">
      <c r="A1554">
        <v>120.722713</v>
      </c>
      <c r="B1554">
        <v>164</v>
      </c>
      <c r="C1554">
        <v>0</v>
      </c>
      <c r="D1554">
        <v>2.5179999999999998</v>
      </c>
      <c r="E1554">
        <v>75.006288999999995</v>
      </c>
      <c r="F1554">
        <v>99.751328999999998</v>
      </c>
      <c r="G1554">
        <v>79.997693999999996</v>
      </c>
      <c r="H1554">
        <v>-24.745039999999999</v>
      </c>
      <c r="I1554">
        <v>-100</v>
      </c>
      <c r="J1554">
        <v>164</v>
      </c>
      <c r="K1554">
        <v>100.64700000000001</v>
      </c>
      <c r="L1554">
        <v>1.4999999999999999E-2</v>
      </c>
      <c r="M1554">
        <f>(F1554*CalPhotonTurnigy!$AE$30*CalPhotonTurnigy!$AF$36+CalPhotonTurnigy!$AE$36)/CalPhotonTurnigy!$AE$30</f>
        <v>112.80618136210947</v>
      </c>
    </row>
    <row r="1555" spans="1:13" x14ac:dyDescent="0.3">
      <c r="A1555">
        <v>120.73772</v>
      </c>
      <c r="B1555">
        <v>164</v>
      </c>
      <c r="C1555">
        <v>0</v>
      </c>
      <c r="D1555">
        <v>2.5169999999999999</v>
      </c>
      <c r="E1555">
        <v>75.002593000000005</v>
      </c>
      <c r="F1555">
        <v>99.751328999999998</v>
      </c>
      <c r="G1555">
        <v>79.997693999999996</v>
      </c>
      <c r="H1555">
        <v>-24.748736000000001</v>
      </c>
      <c r="I1555">
        <v>-100</v>
      </c>
      <c r="J1555">
        <v>164</v>
      </c>
      <c r="K1555">
        <v>100.64700000000001</v>
      </c>
      <c r="L1555">
        <v>1.5007E-2</v>
      </c>
      <c r="M1555">
        <f>(F1555*CalPhotonTurnigy!$AE$30*CalPhotonTurnigy!$AF$36+CalPhotonTurnigy!$AE$36)/CalPhotonTurnigy!$AE$30</f>
        <v>112.80618136210947</v>
      </c>
    </row>
    <row r="1556" spans="1:13" x14ac:dyDescent="0.3">
      <c r="A1556">
        <v>120.752717</v>
      </c>
      <c r="B1556">
        <v>164</v>
      </c>
      <c r="C1556">
        <v>0</v>
      </c>
      <c r="D1556">
        <v>2.5169999999999999</v>
      </c>
      <c r="E1556">
        <v>74.999412000000007</v>
      </c>
      <c r="F1556">
        <v>99.751328999999998</v>
      </c>
      <c r="G1556">
        <v>79.997693999999996</v>
      </c>
      <c r="H1556">
        <v>-24.751916999999999</v>
      </c>
      <c r="I1556">
        <v>-100</v>
      </c>
      <c r="J1556">
        <v>164</v>
      </c>
      <c r="K1556">
        <v>100.64700000000001</v>
      </c>
      <c r="L1556">
        <v>1.4997E-2</v>
      </c>
      <c r="M1556">
        <f>(F1556*CalPhotonTurnigy!$AE$30*CalPhotonTurnigy!$AF$36+CalPhotonTurnigy!$AE$36)/CalPhotonTurnigy!$AE$30</f>
        <v>112.80618136210947</v>
      </c>
    </row>
    <row r="1557" spans="1:13" x14ac:dyDescent="0.3">
      <c r="A1557">
        <v>120.767725</v>
      </c>
      <c r="B1557">
        <v>164</v>
      </c>
      <c r="C1557">
        <v>0</v>
      </c>
      <c r="D1557">
        <v>2.5190000000000001</v>
      </c>
      <c r="E1557">
        <v>74.999375000000001</v>
      </c>
      <c r="F1557">
        <v>99.751328999999998</v>
      </c>
      <c r="G1557">
        <v>79.997693999999996</v>
      </c>
      <c r="H1557">
        <v>-24.751954000000001</v>
      </c>
      <c r="I1557">
        <v>-100</v>
      </c>
      <c r="J1557">
        <v>164</v>
      </c>
      <c r="K1557">
        <v>100.64700000000001</v>
      </c>
      <c r="L1557">
        <v>1.5008000000000001E-2</v>
      </c>
      <c r="M1557">
        <f>(F1557*CalPhotonTurnigy!$AE$30*CalPhotonTurnigy!$AF$36+CalPhotonTurnigy!$AE$36)/CalPhotonTurnigy!$AE$30</f>
        <v>112.80618136210947</v>
      </c>
    </row>
    <row r="1558" spans="1:13" x14ac:dyDescent="0.3">
      <c r="A1558">
        <v>120.78272200000001</v>
      </c>
      <c r="B1558">
        <v>164</v>
      </c>
      <c r="C1558">
        <v>0</v>
      </c>
      <c r="D1558">
        <v>2.5139999999999998</v>
      </c>
      <c r="E1558">
        <v>74.992592999999999</v>
      </c>
      <c r="F1558">
        <v>99.751328999999998</v>
      </c>
      <c r="G1558">
        <v>79.997693999999996</v>
      </c>
      <c r="H1558">
        <v>-24.758737</v>
      </c>
      <c r="I1558">
        <v>-100</v>
      </c>
      <c r="J1558">
        <v>164</v>
      </c>
      <c r="K1558">
        <v>100.64700000000001</v>
      </c>
      <c r="L1558">
        <v>1.4997E-2</v>
      </c>
      <c r="M1558">
        <f>(F1558*CalPhotonTurnigy!$AE$30*CalPhotonTurnigy!$AF$36+CalPhotonTurnigy!$AE$36)/CalPhotonTurnigy!$AE$30</f>
        <v>112.80618136210947</v>
      </c>
    </row>
    <row r="1559" spans="1:13" x14ac:dyDescent="0.3">
      <c r="A1559">
        <v>120.797719</v>
      </c>
      <c r="B1559">
        <v>164</v>
      </c>
      <c r="C1559">
        <v>0</v>
      </c>
      <c r="D1559">
        <v>2.5179999999999998</v>
      </c>
      <c r="E1559">
        <v>74.992157000000006</v>
      </c>
      <c r="F1559">
        <v>99.751328999999998</v>
      </c>
      <c r="G1559">
        <v>79.997693999999996</v>
      </c>
      <c r="H1559">
        <v>-24.759172</v>
      </c>
      <c r="I1559">
        <v>-100</v>
      </c>
      <c r="J1559">
        <v>164</v>
      </c>
      <c r="K1559">
        <v>100.64700000000001</v>
      </c>
      <c r="L1559">
        <v>1.4997E-2</v>
      </c>
      <c r="M1559">
        <f>(F1559*CalPhotonTurnigy!$AE$30*CalPhotonTurnigy!$AF$36+CalPhotonTurnigy!$AE$36)/CalPhotonTurnigy!$AE$30</f>
        <v>112.80618136210947</v>
      </c>
    </row>
    <row r="1560" spans="1:13" x14ac:dyDescent="0.3">
      <c r="A1560">
        <v>120.812719</v>
      </c>
      <c r="B1560">
        <v>165</v>
      </c>
      <c r="C1560">
        <v>0</v>
      </c>
      <c r="D1560">
        <v>2.5619999999999998</v>
      </c>
      <c r="E1560">
        <v>75.065961999999999</v>
      </c>
      <c r="F1560">
        <v>99.751328999999998</v>
      </c>
      <c r="G1560">
        <v>79.997693999999996</v>
      </c>
      <c r="H1560">
        <v>-24.685366999999999</v>
      </c>
      <c r="I1560">
        <v>-100</v>
      </c>
      <c r="J1560">
        <v>165</v>
      </c>
      <c r="K1560">
        <v>100.64700000000001</v>
      </c>
      <c r="L1560">
        <v>1.4999999999999999E-2</v>
      </c>
      <c r="M1560">
        <f>(F1560*CalPhotonTurnigy!$AE$30*CalPhotonTurnigy!$AF$36+CalPhotonTurnigy!$AE$36)/CalPhotonTurnigy!$AE$30</f>
        <v>112.80618136210947</v>
      </c>
    </row>
    <row r="1561" spans="1:13" x14ac:dyDescent="0.3">
      <c r="A1561">
        <v>120.827727</v>
      </c>
      <c r="B1561">
        <v>164</v>
      </c>
      <c r="C1561">
        <v>0</v>
      </c>
      <c r="D1561">
        <v>2.5179999999999998</v>
      </c>
      <c r="E1561">
        <v>75.055301</v>
      </c>
      <c r="F1561">
        <v>99.751328999999998</v>
      </c>
      <c r="G1561">
        <v>79.997693999999996</v>
      </c>
      <c r="H1561">
        <v>-24.696028999999999</v>
      </c>
      <c r="I1561">
        <v>-100</v>
      </c>
      <c r="J1561">
        <v>164</v>
      </c>
      <c r="K1561">
        <v>100.64700000000001</v>
      </c>
      <c r="L1561">
        <v>1.5008000000000001E-2</v>
      </c>
      <c r="M1561">
        <f>(F1561*CalPhotonTurnigy!$AE$30*CalPhotonTurnigy!$AF$36+CalPhotonTurnigy!$AE$36)/CalPhotonTurnigy!$AE$30</f>
        <v>112.80618136210947</v>
      </c>
    </row>
    <row r="1562" spans="1:13" x14ac:dyDescent="0.3">
      <c r="A1562">
        <v>120.842727</v>
      </c>
      <c r="B1562">
        <v>164</v>
      </c>
      <c r="C1562">
        <v>0</v>
      </c>
      <c r="D1562">
        <v>2.5099999999999998</v>
      </c>
      <c r="E1562">
        <v>75.032640999999998</v>
      </c>
      <c r="F1562">
        <v>99.751328999999998</v>
      </c>
      <c r="G1562">
        <v>79.997693999999996</v>
      </c>
      <c r="H1562">
        <v>-24.718688</v>
      </c>
      <c r="I1562">
        <v>-100</v>
      </c>
      <c r="J1562">
        <v>164</v>
      </c>
      <c r="K1562">
        <v>100.64700000000001</v>
      </c>
      <c r="L1562">
        <v>1.4999999999999999E-2</v>
      </c>
      <c r="M1562">
        <f>(F1562*CalPhotonTurnigy!$AE$30*CalPhotonTurnigy!$AF$36+CalPhotonTurnigy!$AE$36)/CalPhotonTurnigy!$AE$30</f>
        <v>112.80618136210947</v>
      </c>
    </row>
    <row r="1563" spans="1:13" x14ac:dyDescent="0.3">
      <c r="A1563">
        <v>120.85773</v>
      </c>
      <c r="B1563">
        <v>164</v>
      </c>
      <c r="C1563">
        <v>0</v>
      </c>
      <c r="D1563">
        <v>2.5150000000000001</v>
      </c>
      <c r="E1563">
        <v>75.022574000000006</v>
      </c>
      <c r="F1563">
        <v>99.751328999999998</v>
      </c>
      <c r="G1563">
        <v>79.997693999999996</v>
      </c>
      <c r="H1563">
        <v>-24.728755</v>
      </c>
      <c r="I1563">
        <v>-100</v>
      </c>
      <c r="J1563">
        <v>164</v>
      </c>
      <c r="K1563">
        <v>100.64700000000001</v>
      </c>
      <c r="L1563">
        <v>1.5003000000000001E-2</v>
      </c>
      <c r="M1563">
        <f>(F1563*CalPhotonTurnigy!$AE$30*CalPhotonTurnigy!$AF$36+CalPhotonTurnigy!$AE$36)/CalPhotonTurnigy!$AE$30</f>
        <v>112.80618136210947</v>
      </c>
    </row>
    <row r="1564" spans="1:13" x14ac:dyDescent="0.3">
      <c r="A1564">
        <v>120.87273</v>
      </c>
      <c r="B1564">
        <v>164</v>
      </c>
      <c r="C1564">
        <v>0</v>
      </c>
      <c r="D1564">
        <v>2.5139999999999998</v>
      </c>
      <c r="E1564">
        <v>75.012559999999993</v>
      </c>
      <c r="F1564">
        <v>99.751328999999998</v>
      </c>
      <c r="G1564">
        <v>79.997693999999996</v>
      </c>
      <c r="H1564">
        <v>-24.738769000000001</v>
      </c>
      <c r="I1564">
        <v>-100</v>
      </c>
      <c r="J1564">
        <v>164</v>
      </c>
      <c r="K1564">
        <v>100.64700000000001</v>
      </c>
      <c r="L1564">
        <v>1.4999999999999999E-2</v>
      </c>
      <c r="M1564">
        <f>(F1564*CalPhotonTurnigy!$AE$30*CalPhotonTurnigy!$AF$36+CalPhotonTurnigy!$AE$36)/CalPhotonTurnigy!$AE$30</f>
        <v>112.80618136210947</v>
      </c>
    </row>
    <row r="1565" spans="1:13" x14ac:dyDescent="0.3">
      <c r="A1565">
        <v>120.887739</v>
      </c>
      <c r="B1565">
        <v>164</v>
      </c>
      <c r="C1565">
        <v>0</v>
      </c>
      <c r="D1565">
        <v>2.5169999999999999</v>
      </c>
      <c r="E1565">
        <v>75.007990000000007</v>
      </c>
      <c r="F1565">
        <v>99.751328999999998</v>
      </c>
      <c r="G1565">
        <v>79.997693999999996</v>
      </c>
      <c r="H1565">
        <v>-24.74334</v>
      </c>
      <c r="I1565">
        <v>-100</v>
      </c>
      <c r="J1565">
        <v>164</v>
      </c>
      <c r="K1565">
        <v>100.64700000000001</v>
      </c>
      <c r="L1565">
        <v>1.5009E-2</v>
      </c>
      <c r="M1565">
        <f>(F1565*CalPhotonTurnigy!$AE$30*CalPhotonTurnigy!$AF$36+CalPhotonTurnigy!$AE$36)/CalPhotonTurnigy!$AE$30</f>
        <v>112.80618136210947</v>
      </c>
    </row>
    <row r="1566" spans="1:13" x14ac:dyDescent="0.3">
      <c r="A1566">
        <v>120.902749</v>
      </c>
      <c r="B1566">
        <v>164</v>
      </c>
      <c r="C1566">
        <v>0</v>
      </c>
      <c r="D1566">
        <v>2.5139999999999998</v>
      </c>
      <c r="E1566">
        <v>74.998655999999997</v>
      </c>
      <c r="F1566">
        <v>99.751328999999998</v>
      </c>
      <c r="G1566">
        <v>79.997693999999996</v>
      </c>
      <c r="H1566">
        <v>-24.752673000000001</v>
      </c>
      <c r="I1566">
        <v>-100</v>
      </c>
      <c r="J1566">
        <v>164</v>
      </c>
      <c r="K1566">
        <v>100.64700000000001</v>
      </c>
      <c r="L1566">
        <v>1.5010000000000001E-2</v>
      </c>
      <c r="M1566">
        <f>(F1566*CalPhotonTurnigy!$AE$30*CalPhotonTurnigy!$AF$36+CalPhotonTurnigy!$AE$36)/CalPhotonTurnigy!$AE$30</f>
        <v>112.80618136210947</v>
      </c>
    </row>
    <row r="1567" spans="1:13" x14ac:dyDescent="0.3">
      <c r="A1567">
        <v>120.917749</v>
      </c>
      <c r="B1567">
        <v>164</v>
      </c>
      <c r="C1567">
        <v>0</v>
      </c>
      <c r="D1567">
        <v>2.5110000000000001</v>
      </c>
      <c r="E1567">
        <v>74.986571999999995</v>
      </c>
      <c r="F1567">
        <v>99.751328999999998</v>
      </c>
      <c r="G1567">
        <v>79.997693999999996</v>
      </c>
      <c r="H1567">
        <v>-24.764756999999999</v>
      </c>
      <c r="I1567">
        <v>-100</v>
      </c>
      <c r="J1567">
        <v>164</v>
      </c>
      <c r="K1567">
        <v>100.64700000000001</v>
      </c>
      <c r="L1567">
        <v>1.4999999999999999E-2</v>
      </c>
      <c r="M1567">
        <f>(F1567*CalPhotonTurnigy!$AE$30*CalPhotonTurnigy!$AF$36+CalPhotonTurnigy!$AE$36)/CalPhotonTurnigy!$AE$30</f>
        <v>112.80618136210947</v>
      </c>
    </row>
    <row r="1568" spans="1:13" x14ac:dyDescent="0.3">
      <c r="A1568">
        <v>120.932755</v>
      </c>
      <c r="B1568">
        <v>164</v>
      </c>
      <c r="C1568">
        <v>0</v>
      </c>
      <c r="D1568">
        <v>2.5129999999999999</v>
      </c>
      <c r="E1568">
        <v>74.978871999999996</v>
      </c>
      <c r="F1568">
        <v>99.751328999999998</v>
      </c>
      <c r="G1568">
        <v>79.997693999999996</v>
      </c>
      <c r="H1568">
        <v>-24.772458</v>
      </c>
      <c r="I1568">
        <v>-100</v>
      </c>
      <c r="J1568">
        <v>164</v>
      </c>
      <c r="K1568">
        <v>100.64700000000001</v>
      </c>
      <c r="L1568">
        <v>1.5006E-2</v>
      </c>
      <c r="M1568">
        <f>(F1568*CalPhotonTurnigy!$AE$30*CalPhotonTurnigy!$AF$36+CalPhotonTurnigy!$AE$36)/CalPhotonTurnigy!$AE$30</f>
        <v>112.80618136210947</v>
      </c>
    </row>
    <row r="1569" spans="1:13" x14ac:dyDescent="0.3">
      <c r="A1569">
        <v>120.94775799999999</v>
      </c>
      <c r="B1569">
        <v>164</v>
      </c>
      <c r="C1569">
        <v>0</v>
      </c>
      <c r="D1569">
        <v>2.5110000000000001</v>
      </c>
      <c r="E1569">
        <v>74.969542000000004</v>
      </c>
      <c r="F1569">
        <v>99.751328999999998</v>
      </c>
      <c r="G1569">
        <v>79.997693999999996</v>
      </c>
      <c r="H1569">
        <v>-24.781787999999999</v>
      </c>
      <c r="I1569">
        <v>-100</v>
      </c>
      <c r="J1569">
        <v>164</v>
      </c>
      <c r="K1569">
        <v>100.64700000000001</v>
      </c>
      <c r="L1569">
        <v>1.5003000000000001E-2</v>
      </c>
      <c r="M1569">
        <f>(F1569*CalPhotonTurnigy!$AE$30*CalPhotonTurnigy!$AF$36+CalPhotonTurnigy!$AE$36)/CalPhotonTurnigy!$AE$30</f>
        <v>112.80618136210947</v>
      </c>
    </row>
    <row r="1570" spans="1:13" x14ac:dyDescent="0.3">
      <c r="A1570">
        <v>120.96276</v>
      </c>
      <c r="B1570">
        <v>164</v>
      </c>
      <c r="C1570">
        <v>0</v>
      </c>
      <c r="D1570">
        <v>2.5099999999999998</v>
      </c>
      <c r="E1570">
        <v>74.958808000000005</v>
      </c>
      <c r="F1570">
        <v>99.751328999999998</v>
      </c>
      <c r="G1570">
        <v>79.997693999999996</v>
      </c>
      <c r="H1570">
        <v>-24.792522000000002</v>
      </c>
      <c r="I1570">
        <v>-100</v>
      </c>
      <c r="J1570">
        <v>164</v>
      </c>
      <c r="K1570">
        <v>100.64700000000001</v>
      </c>
      <c r="L1570">
        <v>1.5002E-2</v>
      </c>
      <c r="M1570">
        <f>(F1570*CalPhotonTurnigy!$AE$30*CalPhotonTurnigy!$AF$36+CalPhotonTurnigy!$AE$36)/CalPhotonTurnigy!$AE$30</f>
        <v>112.80618136210947</v>
      </c>
    </row>
    <row r="1571" spans="1:13" x14ac:dyDescent="0.3">
      <c r="A1571">
        <v>120.977756</v>
      </c>
      <c r="B1571">
        <v>164</v>
      </c>
      <c r="C1571">
        <v>0</v>
      </c>
      <c r="D1571">
        <v>2.5099999999999998</v>
      </c>
      <c r="E1571">
        <v>74.949567999999999</v>
      </c>
      <c r="F1571">
        <v>99.751328999999998</v>
      </c>
      <c r="G1571">
        <v>79.997693999999996</v>
      </c>
      <c r="H1571">
        <v>-24.801760999999999</v>
      </c>
      <c r="I1571">
        <v>-100</v>
      </c>
      <c r="J1571">
        <v>164</v>
      </c>
      <c r="K1571">
        <v>100.64700000000001</v>
      </c>
      <c r="L1571">
        <v>1.4996000000000001E-2</v>
      </c>
      <c r="M1571">
        <f>(F1571*CalPhotonTurnigy!$AE$30*CalPhotonTurnigy!$AF$36+CalPhotonTurnigy!$AE$36)/CalPhotonTurnigy!$AE$30</f>
        <v>112.80618136210947</v>
      </c>
    </row>
    <row r="1572" spans="1:13" x14ac:dyDescent="0.3">
      <c r="A1572">
        <v>120.992756</v>
      </c>
      <c r="B1572">
        <v>164</v>
      </c>
      <c r="C1572">
        <v>0</v>
      </c>
      <c r="D1572">
        <v>2.5049999999999999</v>
      </c>
      <c r="E1572">
        <v>74.933498999999998</v>
      </c>
      <c r="F1572">
        <v>99.751328999999998</v>
      </c>
      <c r="G1572">
        <v>79.997693999999996</v>
      </c>
      <c r="H1572">
        <v>-24.817830000000001</v>
      </c>
      <c r="I1572">
        <v>-100</v>
      </c>
      <c r="J1572">
        <v>164</v>
      </c>
      <c r="K1572">
        <v>100.64700000000001</v>
      </c>
      <c r="L1572">
        <v>1.4999999999999999E-2</v>
      </c>
      <c r="M1572">
        <f>(F1572*CalPhotonTurnigy!$AE$30*CalPhotonTurnigy!$AF$36+CalPhotonTurnigy!$AE$36)/CalPhotonTurnigy!$AE$30</f>
        <v>112.80618136210947</v>
      </c>
    </row>
    <row r="1573" spans="1:13" x14ac:dyDescent="0.3">
      <c r="A1573">
        <v>121.00776500000001</v>
      </c>
      <c r="B1573">
        <v>164</v>
      </c>
      <c r="C1573">
        <v>0</v>
      </c>
      <c r="D1573">
        <v>2.508</v>
      </c>
      <c r="E1573">
        <v>74.925078999999997</v>
      </c>
      <c r="F1573">
        <v>99.751328999999998</v>
      </c>
      <c r="G1573">
        <v>79.997693999999996</v>
      </c>
      <c r="H1573">
        <v>-24.826250000000002</v>
      </c>
      <c r="I1573">
        <v>-100</v>
      </c>
      <c r="J1573">
        <v>164</v>
      </c>
      <c r="K1573">
        <v>100.64700000000001</v>
      </c>
      <c r="L1573">
        <v>1.5009E-2</v>
      </c>
      <c r="M1573">
        <f>(F1573*CalPhotonTurnigy!$AE$30*CalPhotonTurnigy!$AF$36+CalPhotonTurnigy!$AE$36)/CalPhotonTurnigy!$AE$30</f>
        <v>112.80618136210947</v>
      </c>
    </row>
    <row r="1574" spans="1:13" x14ac:dyDescent="0.3">
      <c r="A1574">
        <v>121.02276500000001</v>
      </c>
      <c r="B1574">
        <v>164</v>
      </c>
      <c r="C1574">
        <v>0</v>
      </c>
      <c r="D1574">
        <v>2.504</v>
      </c>
      <c r="E1574">
        <v>74.911062999999999</v>
      </c>
      <c r="F1574">
        <v>99.751328999999998</v>
      </c>
      <c r="G1574">
        <v>79.997693999999996</v>
      </c>
      <c r="H1574">
        <v>-24.840266</v>
      </c>
      <c r="I1574">
        <v>-100</v>
      </c>
      <c r="J1574">
        <v>164</v>
      </c>
      <c r="K1574">
        <v>100.64700000000001</v>
      </c>
      <c r="L1574">
        <v>1.4999999999999999E-2</v>
      </c>
      <c r="M1574">
        <f>(F1574*CalPhotonTurnigy!$AE$30*CalPhotonTurnigy!$AF$36+CalPhotonTurnigy!$AE$36)/CalPhotonTurnigy!$AE$30</f>
        <v>112.80618136210947</v>
      </c>
    </row>
    <row r="1575" spans="1:13" x14ac:dyDescent="0.3">
      <c r="A1575">
        <v>121.037764</v>
      </c>
      <c r="B1575">
        <v>164</v>
      </c>
      <c r="C1575">
        <v>0</v>
      </c>
      <c r="D1575">
        <v>2.504</v>
      </c>
      <c r="E1575">
        <v>74.898998000000006</v>
      </c>
      <c r="F1575">
        <v>99.751328999999998</v>
      </c>
      <c r="G1575">
        <v>79.997693999999996</v>
      </c>
      <c r="H1575">
        <v>-24.852332000000001</v>
      </c>
      <c r="I1575">
        <v>-100</v>
      </c>
      <c r="J1575">
        <v>164</v>
      </c>
      <c r="K1575">
        <v>100.64700000000001</v>
      </c>
      <c r="L1575">
        <v>1.4999E-2</v>
      </c>
      <c r="M1575">
        <f>(F1575*CalPhotonTurnigy!$AE$30*CalPhotonTurnigy!$AF$36+CalPhotonTurnigy!$AE$36)/CalPhotonTurnigy!$AE$30</f>
        <v>112.80618136210947</v>
      </c>
    </row>
    <row r="1576" spans="1:13" x14ac:dyDescent="0.3">
      <c r="A1576">
        <v>121.05277</v>
      </c>
      <c r="B1576">
        <v>164</v>
      </c>
      <c r="C1576">
        <v>0</v>
      </c>
      <c r="D1576">
        <v>2.5059999999999998</v>
      </c>
      <c r="E1576">
        <v>74.891322000000002</v>
      </c>
      <c r="F1576">
        <v>99.751328999999998</v>
      </c>
      <c r="G1576">
        <v>79.997693999999996</v>
      </c>
      <c r="H1576">
        <v>-24.860008000000001</v>
      </c>
      <c r="I1576">
        <v>-100</v>
      </c>
      <c r="J1576">
        <v>164</v>
      </c>
      <c r="K1576">
        <v>100.64700000000001</v>
      </c>
      <c r="L1576">
        <v>1.5006E-2</v>
      </c>
      <c r="M1576">
        <f>(F1576*CalPhotonTurnigy!$AE$30*CalPhotonTurnigy!$AF$36+CalPhotonTurnigy!$AE$36)/CalPhotonTurnigy!$AE$30</f>
        <v>112.80618136210947</v>
      </c>
    </row>
    <row r="1577" spans="1:13" x14ac:dyDescent="0.3">
      <c r="A1577">
        <v>121.06778199999999</v>
      </c>
      <c r="B1577">
        <v>163</v>
      </c>
      <c r="C1577">
        <v>0</v>
      </c>
      <c r="D1577">
        <v>2.5</v>
      </c>
      <c r="E1577">
        <v>74.875226999999995</v>
      </c>
      <c r="F1577">
        <v>99.751328999999998</v>
      </c>
      <c r="G1577">
        <v>79.997693999999996</v>
      </c>
      <c r="H1577">
        <v>-24.876101999999999</v>
      </c>
      <c r="I1577">
        <v>-100</v>
      </c>
      <c r="J1577">
        <v>163</v>
      </c>
      <c r="K1577">
        <v>100.64700000000001</v>
      </c>
      <c r="L1577">
        <v>1.5011999999999999E-2</v>
      </c>
      <c r="M1577">
        <f>(F1577*CalPhotonTurnigy!$AE$30*CalPhotonTurnigy!$AF$36+CalPhotonTurnigy!$AE$36)/CalPhotonTurnigy!$AE$30</f>
        <v>112.80618136210947</v>
      </c>
    </row>
    <row r="1578" spans="1:13" x14ac:dyDescent="0.3">
      <c r="A1578">
        <v>121.08279</v>
      </c>
      <c r="B1578">
        <v>163</v>
      </c>
      <c r="C1578">
        <v>0</v>
      </c>
      <c r="D1578">
        <v>2.5089999999999999</v>
      </c>
      <c r="E1578">
        <v>74.876287000000005</v>
      </c>
      <c r="F1578">
        <v>99.751328999999998</v>
      </c>
      <c r="G1578">
        <v>79.997693999999996</v>
      </c>
      <c r="H1578">
        <v>-24.875042000000001</v>
      </c>
      <c r="I1578">
        <v>-100</v>
      </c>
      <c r="J1578">
        <v>163</v>
      </c>
      <c r="K1578">
        <v>100.64700000000001</v>
      </c>
      <c r="L1578">
        <v>1.5008000000000001E-2</v>
      </c>
      <c r="M1578">
        <f>(F1578*CalPhotonTurnigy!$AE$30*CalPhotonTurnigy!$AF$36+CalPhotonTurnigy!$AE$36)/CalPhotonTurnigy!$AE$30</f>
        <v>112.80618136210947</v>
      </c>
    </row>
    <row r="1579" spans="1:13" x14ac:dyDescent="0.3">
      <c r="A1579">
        <v>121.097798</v>
      </c>
      <c r="B1579">
        <v>163</v>
      </c>
      <c r="C1579">
        <v>0</v>
      </c>
      <c r="D1579">
        <v>2.5019999999999998</v>
      </c>
      <c r="E1579">
        <v>74.866352000000006</v>
      </c>
      <c r="F1579">
        <v>99.751328999999998</v>
      </c>
      <c r="G1579">
        <v>79.997693999999996</v>
      </c>
      <c r="H1579">
        <v>-24.884976999999999</v>
      </c>
      <c r="I1579">
        <v>-100</v>
      </c>
      <c r="J1579">
        <v>163</v>
      </c>
      <c r="K1579">
        <v>100.64700000000001</v>
      </c>
      <c r="L1579">
        <v>1.5008000000000001E-2</v>
      </c>
      <c r="M1579">
        <f>(F1579*CalPhotonTurnigy!$AE$30*CalPhotonTurnigy!$AF$36+CalPhotonTurnigy!$AE$36)/CalPhotonTurnigy!$AE$30</f>
        <v>112.80618136210947</v>
      </c>
    </row>
    <row r="1580" spans="1:13" x14ac:dyDescent="0.3">
      <c r="A1580">
        <v>121.11279999999999</v>
      </c>
      <c r="B1580">
        <v>163</v>
      </c>
      <c r="C1580">
        <v>0</v>
      </c>
      <c r="D1580">
        <v>2.5</v>
      </c>
      <c r="E1580">
        <v>74.853731999999994</v>
      </c>
      <c r="F1580">
        <v>99.751328999999998</v>
      </c>
      <c r="G1580">
        <v>79.997693999999996</v>
      </c>
      <c r="H1580">
        <v>-24.897597000000001</v>
      </c>
      <c r="I1580">
        <v>-100</v>
      </c>
      <c r="J1580">
        <v>163</v>
      </c>
      <c r="K1580">
        <v>100.64700000000001</v>
      </c>
      <c r="L1580">
        <v>1.5002E-2</v>
      </c>
      <c r="M1580">
        <f>(F1580*CalPhotonTurnigy!$AE$30*CalPhotonTurnigy!$AF$36+CalPhotonTurnigy!$AE$36)/CalPhotonTurnigy!$AE$30</f>
        <v>112.80618136210947</v>
      </c>
    </row>
    <row r="1581" spans="1:13" x14ac:dyDescent="0.3">
      <c r="A1581">
        <v>121.127808</v>
      </c>
      <c r="B1581">
        <v>163</v>
      </c>
      <c r="C1581">
        <v>0</v>
      </c>
      <c r="D1581">
        <v>2.504</v>
      </c>
      <c r="E1581">
        <v>74.849653000000004</v>
      </c>
      <c r="F1581">
        <v>99.751328999999998</v>
      </c>
      <c r="G1581">
        <v>79.997693999999996</v>
      </c>
      <c r="H1581">
        <v>-24.901675999999998</v>
      </c>
      <c r="I1581">
        <v>-100</v>
      </c>
      <c r="J1581">
        <v>163</v>
      </c>
      <c r="K1581">
        <v>100.64700000000001</v>
      </c>
      <c r="L1581">
        <v>1.5008000000000001E-2</v>
      </c>
      <c r="M1581">
        <f>(F1581*CalPhotonTurnigy!$AE$30*CalPhotonTurnigy!$AF$36+CalPhotonTurnigy!$AE$36)/CalPhotonTurnigy!$AE$30</f>
        <v>112.80618136210947</v>
      </c>
    </row>
    <row r="1582" spans="1:13" x14ac:dyDescent="0.3">
      <c r="A1582">
        <v>121.14281699999999</v>
      </c>
      <c r="B1582">
        <v>163</v>
      </c>
      <c r="C1582">
        <v>0</v>
      </c>
      <c r="D1582">
        <v>2.5019999999999998</v>
      </c>
      <c r="E1582">
        <v>74.842072000000002</v>
      </c>
      <c r="F1582">
        <v>99.751328999999998</v>
      </c>
      <c r="G1582">
        <v>79.997693999999996</v>
      </c>
      <c r="H1582">
        <v>-24.909258000000001</v>
      </c>
      <c r="I1582">
        <v>-100</v>
      </c>
      <c r="J1582">
        <v>163</v>
      </c>
      <c r="K1582">
        <v>100.64700000000001</v>
      </c>
      <c r="L1582">
        <v>1.5009E-2</v>
      </c>
      <c r="M1582">
        <f>(F1582*CalPhotonTurnigy!$AE$30*CalPhotonTurnigy!$AF$36+CalPhotonTurnigy!$AE$36)/CalPhotonTurnigy!$AE$30</f>
        <v>112.80618136210947</v>
      </c>
    </row>
    <row r="1583" spans="1:13" x14ac:dyDescent="0.3">
      <c r="A1583">
        <v>121.15782299999999</v>
      </c>
      <c r="B1583">
        <v>163</v>
      </c>
      <c r="C1583">
        <v>0</v>
      </c>
      <c r="D1583">
        <v>2.504</v>
      </c>
      <c r="E1583">
        <v>74.839618999999999</v>
      </c>
      <c r="F1583">
        <v>99.751328999999998</v>
      </c>
      <c r="G1583">
        <v>79.997693999999996</v>
      </c>
      <c r="H1583">
        <v>-24.911711</v>
      </c>
      <c r="I1583">
        <v>-100</v>
      </c>
      <c r="J1583">
        <v>163</v>
      </c>
      <c r="K1583">
        <v>100.64700000000001</v>
      </c>
      <c r="L1583">
        <v>1.5006E-2</v>
      </c>
      <c r="M1583">
        <f>(F1583*CalPhotonTurnigy!$AE$30*CalPhotonTurnigy!$AF$36+CalPhotonTurnigy!$AE$36)/CalPhotonTurnigy!$AE$30</f>
        <v>112.80618136210947</v>
      </c>
    </row>
    <row r="1584" spans="1:13" x14ac:dyDescent="0.3">
      <c r="A1584">
        <v>121.172826</v>
      </c>
      <c r="B1584">
        <v>163</v>
      </c>
      <c r="C1584">
        <v>0</v>
      </c>
      <c r="D1584">
        <v>2.4990000000000001</v>
      </c>
      <c r="E1584">
        <v>74.829363000000001</v>
      </c>
      <c r="F1584">
        <v>99.751328999999998</v>
      </c>
      <c r="G1584">
        <v>79.997693999999996</v>
      </c>
      <c r="H1584">
        <v>-24.921966999999999</v>
      </c>
      <c r="I1584">
        <v>-100</v>
      </c>
      <c r="J1584">
        <v>163</v>
      </c>
      <c r="K1584">
        <v>100.64700000000001</v>
      </c>
      <c r="L1584">
        <v>1.5003000000000001E-2</v>
      </c>
      <c r="M1584">
        <f>(F1584*CalPhotonTurnigy!$AE$30*CalPhotonTurnigy!$AF$36+CalPhotonTurnigy!$AE$36)/CalPhotonTurnigy!$AE$30</f>
        <v>112.80618136210947</v>
      </c>
    </row>
    <row r="1585" spans="1:13" x14ac:dyDescent="0.3">
      <c r="A1585">
        <v>121.187834</v>
      </c>
      <c r="B1585">
        <v>163</v>
      </c>
      <c r="C1585">
        <v>0</v>
      </c>
      <c r="D1585">
        <v>2.5009999999999999</v>
      </c>
      <c r="E1585">
        <v>74.823250999999999</v>
      </c>
      <c r="F1585">
        <v>99.751328999999998</v>
      </c>
      <c r="G1585">
        <v>79.997693999999996</v>
      </c>
      <c r="H1585">
        <v>-24.928077999999999</v>
      </c>
      <c r="I1585">
        <v>-100</v>
      </c>
      <c r="J1585">
        <v>163</v>
      </c>
      <c r="K1585">
        <v>100.64700000000001</v>
      </c>
      <c r="L1585">
        <v>1.5008000000000001E-2</v>
      </c>
      <c r="M1585">
        <f>(F1585*CalPhotonTurnigy!$AE$30*CalPhotonTurnigy!$AF$36+CalPhotonTurnigy!$AE$36)/CalPhotonTurnigy!$AE$30</f>
        <v>112.80618136210947</v>
      </c>
    </row>
    <row r="1586" spans="1:13" x14ac:dyDescent="0.3">
      <c r="A1586">
        <v>121.202832</v>
      </c>
      <c r="B1586">
        <v>163</v>
      </c>
      <c r="C1586">
        <v>0</v>
      </c>
      <c r="D1586">
        <v>2.5019999999999998</v>
      </c>
      <c r="E1586">
        <v>74.81935</v>
      </c>
      <c r="F1586">
        <v>99.751328999999998</v>
      </c>
      <c r="G1586">
        <v>79.997693999999996</v>
      </c>
      <c r="H1586">
        <v>-24.931979999999999</v>
      </c>
      <c r="I1586">
        <v>-100</v>
      </c>
      <c r="J1586">
        <v>163</v>
      </c>
      <c r="K1586">
        <v>100.64700000000001</v>
      </c>
      <c r="L1586">
        <v>1.4997999999999999E-2</v>
      </c>
      <c r="M1586">
        <f>(F1586*CalPhotonTurnigy!$AE$30*CalPhotonTurnigy!$AF$36+CalPhotonTurnigy!$AE$36)/CalPhotonTurnigy!$AE$30</f>
        <v>112.80618136210947</v>
      </c>
    </row>
    <row r="1587" spans="1:13" x14ac:dyDescent="0.3">
      <c r="A1587">
        <v>121.217828</v>
      </c>
      <c r="B1587">
        <v>163</v>
      </c>
      <c r="C1587">
        <v>0</v>
      </c>
      <c r="D1587">
        <v>2.5089999999999999</v>
      </c>
      <c r="E1587">
        <v>74.828214000000003</v>
      </c>
      <c r="F1587">
        <v>99.751328999999998</v>
      </c>
      <c r="G1587">
        <v>79.997693999999996</v>
      </c>
      <c r="H1587">
        <v>-24.923116</v>
      </c>
      <c r="I1587">
        <v>-100</v>
      </c>
      <c r="J1587">
        <v>163</v>
      </c>
      <c r="K1587">
        <v>100.64700000000001</v>
      </c>
      <c r="L1587">
        <v>1.4996000000000001E-2</v>
      </c>
      <c r="M1587">
        <f>(F1587*CalPhotonTurnigy!$AE$30*CalPhotonTurnigy!$AF$36+CalPhotonTurnigy!$AE$36)/CalPhotonTurnigy!$AE$30</f>
        <v>112.80618136210947</v>
      </c>
    </row>
    <row r="1588" spans="1:13" x14ac:dyDescent="0.3">
      <c r="A1588">
        <v>121.23283499999999</v>
      </c>
      <c r="B1588">
        <v>163</v>
      </c>
      <c r="C1588">
        <v>0</v>
      </c>
      <c r="D1588">
        <v>2.5019999999999998</v>
      </c>
      <c r="E1588">
        <v>74.823620000000005</v>
      </c>
      <c r="F1588">
        <v>99.751328999999998</v>
      </c>
      <c r="G1588">
        <v>79.997693999999996</v>
      </c>
      <c r="H1588">
        <v>-24.927709</v>
      </c>
      <c r="I1588">
        <v>-100</v>
      </c>
      <c r="J1588">
        <v>163</v>
      </c>
      <c r="K1588">
        <v>100.64700000000001</v>
      </c>
      <c r="L1588">
        <v>1.5007E-2</v>
      </c>
      <c r="M1588">
        <f>(F1588*CalPhotonTurnigy!$AE$30*CalPhotonTurnigy!$AF$36+CalPhotonTurnigy!$AE$36)/CalPhotonTurnigy!$AE$30</f>
        <v>112.80618136210947</v>
      </c>
    </row>
    <row r="1589" spans="1:13" x14ac:dyDescent="0.3">
      <c r="A1589">
        <v>121.247843</v>
      </c>
      <c r="B1589">
        <v>163</v>
      </c>
      <c r="C1589">
        <v>0</v>
      </c>
      <c r="D1589">
        <v>2.504</v>
      </c>
      <c r="E1589">
        <v>74.823740999999998</v>
      </c>
      <c r="F1589">
        <v>99.751328999999998</v>
      </c>
      <c r="G1589">
        <v>79.997693999999996</v>
      </c>
      <c r="H1589">
        <v>-24.927588</v>
      </c>
      <c r="I1589">
        <v>-100</v>
      </c>
      <c r="J1589">
        <v>163</v>
      </c>
      <c r="K1589">
        <v>100.64700000000001</v>
      </c>
      <c r="L1589">
        <v>1.5008000000000001E-2</v>
      </c>
      <c r="M1589">
        <f>(F1589*CalPhotonTurnigy!$AE$30*CalPhotonTurnigy!$AF$36+CalPhotonTurnigy!$AE$36)/CalPhotonTurnigy!$AE$30</f>
        <v>112.80618136210947</v>
      </c>
    </row>
    <row r="1590" spans="1:13" x14ac:dyDescent="0.3">
      <c r="A1590">
        <v>121.26284200000001</v>
      </c>
      <c r="B1590">
        <v>163</v>
      </c>
      <c r="C1590">
        <v>0</v>
      </c>
      <c r="D1590">
        <v>2.5019999999999998</v>
      </c>
      <c r="E1590">
        <v>74.821128999999999</v>
      </c>
      <c r="F1590">
        <v>99.751328999999998</v>
      </c>
      <c r="G1590">
        <v>79.997693999999996</v>
      </c>
      <c r="H1590">
        <v>-24.930199999999999</v>
      </c>
      <c r="I1590">
        <v>-100</v>
      </c>
      <c r="J1590">
        <v>163</v>
      </c>
      <c r="K1590">
        <v>100.64700000000001</v>
      </c>
      <c r="L1590">
        <v>1.4999E-2</v>
      </c>
      <c r="M1590">
        <f>(F1590*CalPhotonTurnigy!$AE$30*CalPhotonTurnigy!$AF$36+CalPhotonTurnigy!$AE$36)/CalPhotonTurnigy!$AE$30</f>
        <v>112.80618136210947</v>
      </c>
    </row>
    <row r="1591" spans="1:13" x14ac:dyDescent="0.3">
      <c r="A1591">
        <v>121.27785299999999</v>
      </c>
      <c r="B1591">
        <v>163</v>
      </c>
      <c r="C1591">
        <v>0</v>
      </c>
      <c r="D1591">
        <v>2.4980000000000002</v>
      </c>
      <c r="E1591">
        <v>74.812089999999998</v>
      </c>
      <c r="F1591">
        <v>99.751328999999998</v>
      </c>
      <c r="G1591">
        <v>79.997693999999996</v>
      </c>
      <c r="H1591">
        <v>-24.939239000000001</v>
      </c>
      <c r="I1591">
        <v>-100</v>
      </c>
      <c r="J1591">
        <v>163</v>
      </c>
      <c r="K1591">
        <v>100.64700000000001</v>
      </c>
      <c r="L1591">
        <v>1.5011E-2</v>
      </c>
      <c r="M1591">
        <f>(F1591*CalPhotonTurnigy!$AE$30*CalPhotonTurnigy!$AF$36+CalPhotonTurnigy!$AE$36)/CalPhotonTurnigy!$AE$30</f>
        <v>112.80618136210947</v>
      </c>
    </row>
    <row r="1592" spans="1:13" x14ac:dyDescent="0.3">
      <c r="A1592">
        <v>121.292861</v>
      </c>
      <c r="B1592">
        <v>163</v>
      </c>
      <c r="C1592">
        <v>0</v>
      </c>
      <c r="D1592">
        <v>2.452</v>
      </c>
      <c r="E1592">
        <v>74.725397999999998</v>
      </c>
      <c r="F1592">
        <v>99.751328999999998</v>
      </c>
      <c r="G1592">
        <v>79.997693999999996</v>
      </c>
      <c r="H1592">
        <v>-25.025931</v>
      </c>
      <c r="I1592">
        <v>-100</v>
      </c>
      <c r="J1592">
        <v>163</v>
      </c>
      <c r="K1592">
        <v>100.64700000000001</v>
      </c>
      <c r="L1592">
        <v>1.5008000000000001E-2</v>
      </c>
      <c r="M1592">
        <f>(F1592*CalPhotonTurnigy!$AE$30*CalPhotonTurnigy!$AF$36+CalPhotonTurnigy!$AE$36)/CalPhotonTurnigy!$AE$30</f>
        <v>112.80618136210947</v>
      </c>
    </row>
    <row r="1593" spans="1:13" x14ac:dyDescent="0.3">
      <c r="A1593">
        <v>121.30786999999999</v>
      </c>
      <c r="B1593">
        <v>163</v>
      </c>
      <c r="C1593">
        <v>0</v>
      </c>
      <c r="D1593">
        <v>2.5</v>
      </c>
      <c r="E1593">
        <v>74.732434999999995</v>
      </c>
      <c r="F1593">
        <v>99.751328999999998</v>
      </c>
      <c r="G1593">
        <v>79.997693999999996</v>
      </c>
      <c r="H1593">
        <v>-25.018895000000001</v>
      </c>
      <c r="I1593">
        <v>-100</v>
      </c>
      <c r="J1593">
        <v>163</v>
      </c>
      <c r="K1593">
        <v>100.64700000000001</v>
      </c>
      <c r="L1593">
        <v>1.5009E-2</v>
      </c>
      <c r="M1593">
        <f>(F1593*CalPhotonTurnigy!$AE$30*CalPhotonTurnigy!$AF$36+CalPhotonTurnigy!$AE$36)/CalPhotonTurnigy!$AE$30</f>
        <v>112.80618136210947</v>
      </c>
    </row>
    <row r="1594" spans="1:13" x14ac:dyDescent="0.3">
      <c r="A1594">
        <v>121.322874</v>
      </c>
      <c r="B1594">
        <v>163</v>
      </c>
      <c r="C1594">
        <v>0</v>
      </c>
      <c r="D1594">
        <v>2.4980000000000002</v>
      </c>
      <c r="E1594">
        <v>74.735764000000003</v>
      </c>
      <c r="F1594">
        <v>99.751328999999998</v>
      </c>
      <c r="G1594">
        <v>79.997693999999996</v>
      </c>
      <c r="H1594">
        <v>-25.015564999999999</v>
      </c>
      <c r="I1594">
        <v>-100</v>
      </c>
      <c r="J1594">
        <v>163</v>
      </c>
      <c r="K1594">
        <v>100.64700000000001</v>
      </c>
      <c r="L1594">
        <v>1.5004E-2</v>
      </c>
      <c r="M1594">
        <f>(F1594*CalPhotonTurnigy!$AE$30*CalPhotonTurnigy!$AF$36+CalPhotonTurnigy!$AE$36)/CalPhotonTurnigy!$AE$30</f>
        <v>112.80618136210947</v>
      </c>
    </row>
    <row r="1595" spans="1:13" x14ac:dyDescent="0.3">
      <c r="A1595">
        <v>121.337874</v>
      </c>
      <c r="B1595">
        <v>163</v>
      </c>
      <c r="C1595">
        <v>0</v>
      </c>
      <c r="D1595">
        <v>2.4980000000000002</v>
      </c>
      <c r="E1595">
        <v>74.738629000000003</v>
      </c>
      <c r="F1595">
        <v>99.751328999999998</v>
      </c>
      <c r="G1595">
        <v>79.997693999999996</v>
      </c>
      <c r="H1595">
        <v>-25.012699999999999</v>
      </c>
      <c r="I1595">
        <v>-100</v>
      </c>
      <c r="J1595">
        <v>163</v>
      </c>
      <c r="K1595">
        <v>100.64700000000001</v>
      </c>
      <c r="L1595">
        <v>1.4999999999999999E-2</v>
      </c>
      <c r="M1595">
        <f>(F1595*CalPhotonTurnigy!$AE$30*CalPhotonTurnigy!$AF$36+CalPhotonTurnigy!$AE$36)/CalPhotonTurnigy!$AE$30</f>
        <v>112.80618136210947</v>
      </c>
    </row>
    <row r="1596" spans="1:13" x14ac:dyDescent="0.3">
      <c r="A1596">
        <v>121.352881</v>
      </c>
      <c r="B1596">
        <v>163</v>
      </c>
      <c r="C1596">
        <v>0</v>
      </c>
      <c r="D1596">
        <v>2.4969999999999999</v>
      </c>
      <c r="E1596">
        <v>74.738371000000001</v>
      </c>
      <c r="F1596">
        <v>99.751328999999998</v>
      </c>
      <c r="G1596">
        <v>79.997693999999996</v>
      </c>
      <c r="H1596">
        <v>-25.012958999999999</v>
      </c>
      <c r="I1596">
        <v>-100</v>
      </c>
      <c r="J1596">
        <v>163</v>
      </c>
      <c r="K1596">
        <v>100.64700000000001</v>
      </c>
      <c r="L1596">
        <v>1.5007E-2</v>
      </c>
      <c r="M1596">
        <f>(F1596*CalPhotonTurnigy!$AE$30*CalPhotonTurnigy!$AF$36+CalPhotonTurnigy!$AE$36)/CalPhotonTurnigy!$AE$30</f>
        <v>112.80618136210947</v>
      </c>
    </row>
    <row r="1597" spans="1:13" x14ac:dyDescent="0.3">
      <c r="A1597">
        <v>121.36788799999999</v>
      </c>
      <c r="B1597">
        <v>163</v>
      </c>
      <c r="C1597">
        <v>0</v>
      </c>
      <c r="D1597">
        <v>2.4980000000000002</v>
      </c>
      <c r="E1597">
        <v>74.740871999999996</v>
      </c>
      <c r="F1597">
        <v>99.751328999999998</v>
      </c>
      <c r="G1597">
        <v>79.997693999999996</v>
      </c>
      <c r="H1597">
        <v>-25.010458</v>
      </c>
      <c r="I1597">
        <v>-100</v>
      </c>
      <c r="J1597">
        <v>163</v>
      </c>
      <c r="K1597">
        <v>100.64700000000001</v>
      </c>
      <c r="L1597">
        <v>1.5007E-2</v>
      </c>
      <c r="M1597">
        <f>(F1597*CalPhotonTurnigy!$AE$30*CalPhotonTurnigy!$AF$36+CalPhotonTurnigy!$AE$36)/CalPhotonTurnigy!$AE$30</f>
        <v>112.80618136210947</v>
      </c>
    </row>
    <row r="1598" spans="1:13" x14ac:dyDescent="0.3">
      <c r="A1598">
        <v>121.382885</v>
      </c>
      <c r="B1598">
        <v>163</v>
      </c>
      <c r="C1598">
        <v>0</v>
      </c>
      <c r="D1598">
        <v>2.5030000000000001</v>
      </c>
      <c r="E1598">
        <v>74.751192000000003</v>
      </c>
      <c r="F1598">
        <v>99.751328999999998</v>
      </c>
      <c r="G1598">
        <v>79.997693999999996</v>
      </c>
      <c r="H1598">
        <v>-25.000138</v>
      </c>
      <c r="I1598">
        <v>-100</v>
      </c>
      <c r="J1598">
        <v>163</v>
      </c>
      <c r="K1598">
        <v>100.64700000000001</v>
      </c>
      <c r="L1598">
        <v>1.4997E-2</v>
      </c>
      <c r="M1598">
        <f>(F1598*CalPhotonTurnigy!$AE$30*CalPhotonTurnigy!$AF$36+CalPhotonTurnigy!$AE$36)/CalPhotonTurnigy!$AE$30</f>
        <v>112.80618136210947</v>
      </c>
    </row>
    <row r="1599" spans="1:13" x14ac:dyDescent="0.3">
      <c r="A1599">
        <v>121.39789399999999</v>
      </c>
      <c r="B1599">
        <v>163</v>
      </c>
      <c r="C1599">
        <v>0</v>
      </c>
      <c r="D1599">
        <v>2.5019999999999998</v>
      </c>
      <c r="E1599">
        <v>74.758707999999999</v>
      </c>
      <c r="F1599">
        <v>99.751328999999998</v>
      </c>
      <c r="G1599">
        <v>79.997693999999996</v>
      </c>
      <c r="H1599">
        <v>-24.992621</v>
      </c>
      <c r="I1599">
        <v>-100</v>
      </c>
      <c r="J1599">
        <v>163</v>
      </c>
      <c r="K1599">
        <v>100.64700000000001</v>
      </c>
      <c r="L1599">
        <v>1.5009E-2</v>
      </c>
      <c r="M1599">
        <f>(F1599*CalPhotonTurnigy!$AE$30*CalPhotonTurnigy!$AF$36+CalPhotonTurnigy!$AE$36)/CalPhotonTurnigy!$AE$30</f>
        <v>112.80618136210947</v>
      </c>
    </row>
    <row r="1600" spans="1:13" x14ac:dyDescent="0.3">
      <c r="A1600">
        <v>121.412904</v>
      </c>
      <c r="B1600">
        <v>163</v>
      </c>
      <c r="C1600">
        <v>0</v>
      </c>
      <c r="D1600">
        <v>2.4980000000000002</v>
      </c>
      <c r="E1600">
        <v>74.757009999999994</v>
      </c>
      <c r="F1600">
        <v>99.751328999999998</v>
      </c>
      <c r="G1600">
        <v>79.997693999999996</v>
      </c>
      <c r="H1600">
        <v>-24.994319999999998</v>
      </c>
      <c r="I1600">
        <v>-100</v>
      </c>
      <c r="J1600">
        <v>163</v>
      </c>
      <c r="K1600">
        <v>100.64700000000001</v>
      </c>
      <c r="L1600">
        <v>1.5010000000000001E-2</v>
      </c>
      <c r="M1600">
        <f>(F1600*CalPhotonTurnigy!$AE$30*CalPhotonTurnigy!$AF$36+CalPhotonTurnigy!$AE$36)/CalPhotonTurnigy!$AE$30</f>
        <v>112.80618136210947</v>
      </c>
    </row>
    <row r="1601" spans="1:13" x14ac:dyDescent="0.3">
      <c r="A1601">
        <v>121.427908</v>
      </c>
      <c r="B1601">
        <v>163</v>
      </c>
      <c r="C1601">
        <v>0</v>
      </c>
      <c r="D1601">
        <v>2.4929999999999999</v>
      </c>
      <c r="E1601">
        <v>74.747381000000004</v>
      </c>
      <c r="F1601">
        <v>99.751328999999998</v>
      </c>
      <c r="G1601">
        <v>79.997693999999996</v>
      </c>
      <c r="H1601">
        <v>-25.003948000000001</v>
      </c>
      <c r="I1601">
        <v>-100</v>
      </c>
      <c r="J1601">
        <v>163</v>
      </c>
      <c r="K1601">
        <v>100.64700000000001</v>
      </c>
      <c r="L1601">
        <v>1.5004E-2</v>
      </c>
      <c r="M1601">
        <f>(F1601*CalPhotonTurnigy!$AE$30*CalPhotonTurnigy!$AF$36+CalPhotonTurnigy!$AE$36)/CalPhotonTurnigy!$AE$30</f>
        <v>112.80618136210947</v>
      </c>
    </row>
    <row r="1602" spans="1:13" x14ac:dyDescent="0.3">
      <c r="A1602">
        <v>121.44291699999999</v>
      </c>
      <c r="B1602">
        <v>163</v>
      </c>
      <c r="C1602">
        <v>0</v>
      </c>
      <c r="D1602">
        <v>2.5</v>
      </c>
      <c r="E1602">
        <v>74.751346999999996</v>
      </c>
      <c r="F1602">
        <v>99.751328999999998</v>
      </c>
      <c r="G1602">
        <v>79.997693999999996</v>
      </c>
      <c r="H1602">
        <v>-24.999981999999999</v>
      </c>
      <c r="I1602">
        <v>-100</v>
      </c>
      <c r="J1602">
        <v>163</v>
      </c>
      <c r="K1602">
        <v>100.64700000000001</v>
      </c>
      <c r="L1602">
        <v>1.5009E-2</v>
      </c>
      <c r="M1602">
        <f>(F1602*CalPhotonTurnigy!$AE$30*CalPhotonTurnigy!$AF$36+CalPhotonTurnigy!$AE$36)/CalPhotonTurnigy!$AE$30</f>
        <v>112.80618136210947</v>
      </c>
    </row>
    <row r="1603" spans="1:13" x14ac:dyDescent="0.3">
      <c r="A1603">
        <v>121.45791800000001</v>
      </c>
      <c r="B1603">
        <v>163</v>
      </c>
      <c r="C1603">
        <v>0</v>
      </c>
      <c r="D1603">
        <v>2.4969999999999999</v>
      </c>
      <c r="E1603">
        <v>74.749313999999998</v>
      </c>
      <c r="F1603">
        <v>99.751328999999998</v>
      </c>
      <c r="G1603">
        <v>79.997693999999996</v>
      </c>
      <c r="H1603">
        <v>-25.002015</v>
      </c>
      <c r="I1603">
        <v>-100</v>
      </c>
      <c r="J1603">
        <v>163</v>
      </c>
      <c r="K1603">
        <v>100.64700000000001</v>
      </c>
      <c r="L1603">
        <v>1.5001E-2</v>
      </c>
      <c r="M1603">
        <f>(F1603*CalPhotonTurnigy!$AE$30*CalPhotonTurnigy!$AF$36+CalPhotonTurnigy!$AE$36)/CalPhotonTurnigy!$AE$30</f>
        <v>112.80618136210947</v>
      </c>
    </row>
    <row r="1604" spans="1:13" x14ac:dyDescent="0.3">
      <c r="A1604">
        <v>121.472926</v>
      </c>
      <c r="B1604">
        <v>163</v>
      </c>
      <c r="C1604">
        <v>0</v>
      </c>
      <c r="D1604">
        <v>2.4980000000000002</v>
      </c>
      <c r="E1604">
        <v>74.748926999999995</v>
      </c>
      <c r="F1604">
        <v>99.751328999999998</v>
      </c>
      <c r="G1604">
        <v>79.997693999999996</v>
      </c>
      <c r="H1604">
        <v>-25.002403000000001</v>
      </c>
      <c r="I1604">
        <v>-100</v>
      </c>
      <c r="J1604">
        <v>163</v>
      </c>
      <c r="K1604">
        <v>100.64700000000001</v>
      </c>
      <c r="L1604">
        <v>1.5008000000000001E-2</v>
      </c>
      <c r="M1604">
        <f>(F1604*CalPhotonTurnigy!$AE$30*CalPhotonTurnigy!$AF$36+CalPhotonTurnigy!$AE$36)/CalPhotonTurnigy!$AE$30</f>
        <v>112.80618136210947</v>
      </c>
    </row>
    <row r="1605" spans="1:13" x14ac:dyDescent="0.3">
      <c r="A1605">
        <v>121.48792899999999</v>
      </c>
      <c r="B1605">
        <v>163</v>
      </c>
      <c r="C1605">
        <v>0</v>
      </c>
      <c r="D1605">
        <v>2.5019999999999998</v>
      </c>
      <c r="E1605">
        <v>74.755398999999997</v>
      </c>
      <c r="F1605">
        <v>99.751328999999998</v>
      </c>
      <c r="G1605">
        <v>79.997693999999996</v>
      </c>
      <c r="H1605">
        <v>-24.995930999999999</v>
      </c>
      <c r="I1605">
        <v>-100</v>
      </c>
      <c r="J1605">
        <v>163</v>
      </c>
      <c r="K1605">
        <v>100.64700000000001</v>
      </c>
      <c r="L1605">
        <v>1.5003000000000001E-2</v>
      </c>
      <c r="M1605">
        <f>(F1605*CalPhotonTurnigy!$AE$30*CalPhotonTurnigy!$AF$36+CalPhotonTurnigy!$AE$36)/CalPhotonTurnigy!$AE$30</f>
        <v>112.80618136210947</v>
      </c>
    </row>
    <row r="1606" spans="1:13" x14ac:dyDescent="0.3">
      <c r="A1606">
        <v>121.502927</v>
      </c>
      <c r="B1606">
        <v>163</v>
      </c>
      <c r="C1606">
        <v>0</v>
      </c>
      <c r="D1606">
        <v>2.4980000000000002</v>
      </c>
      <c r="E1606">
        <v>74.754161999999994</v>
      </c>
      <c r="F1606">
        <v>99.751328999999998</v>
      </c>
      <c r="G1606">
        <v>79.997693999999996</v>
      </c>
      <c r="H1606">
        <v>-24.997167000000001</v>
      </c>
      <c r="I1606">
        <v>-100</v>
      </c>
      <c r="J1606">
        <v>163</v>
      </c>
      <c r="K1606">
        <v>100.64700000000001</v>
      </c>
      <c r="L1606">
        <v>1.4997999999999999E-2</v>
      </c>
      <c r="M1606">
        <f>(F1606*CalPhotonTurnigy!$AE$30*CalPhotonTurnigy!$AF$36+CalPhotonTurnigy!$AE$36)/CalPhotonTurnigy!$AE$30</f>
        <v>112.80618136210947</v>
      </c>
    </row>
    <row r="1607" spans="1:13" x14ac:dyDescent="0.3">
      <c r="A1607">
        <v>121.51793499999999</v>
      </c>
      <c r="B1607">
        <v>163</v>
      </c>
      <c r="C1607">
        <v>0</v>
      </c>
      <c r="D1607">
        <v>2.4980000000000002</v>
      </c>
      <c r="E1607">
        <v>74.753097999999994</v>
      </c>
      <c r="F1607">
        <v>99.751328999999998</v>
      </c>
      <c r="G1607">
        <v>79.997693999999996</v>
      </c>
      <c r="H1607">
        <v>-24.998232000000002</v>
      </c>
      <c r="I1607">
        <v>-100</v>
      </c>
      <c r="J1607">
        <v>163</v>
      </c>
      <c r="K1607">
        <v>100.64700000000001</v>
      </c>
      <c r="L1607">
        <v>1.5008000000000001E-2</v>
      </c>
      <c r="M1607">
        <f>(F1607*CalPhotonTurnigy!$AE$30*CalPhotonTurnigy!$AF$36+CalPhotonTurnigy!$AE$36)/CalPhotonTurnigy!$AE$30</f>
        <v>112.80618136210947</v>
      </c>
    </row>
    <row r="1608" spans="1:13" x14ac:dyDescent="0.3">
      <c r="A1608">
        <v>121.53294699999999</v>
      </c>
      <c r="B1608">
        <v>163</v>
      </c>
      <c r="C1608">
        <v>0</v>
      </c>
      <c r="D1608">
        <v>2.492</v>
      </c>
      <c r="E1608">
        <v>74.742653000000004</v>
      </c>
      <c r="F1608">
        <v>99.751328999999998</v>
      </c>
      <c r="G1608">
        <v>79.997693999999996</v>
      </c>
      <c r="H1608">
        <v>-25.008676999999999</v>
      </c>
      <c r="I1608">
        <v>-100</v>
      </c>
      <c r="J1608">
        <v>163</v>
      </c>
      <c r="K1608">
        <v>100.64700000000001</v>
      </c>
      <c r="L1608">
        <v>1.5011999999999999E-2</v>
      </c>
      <c r="M1608">
        <f>(F1608*CalPhotonTurnigy!$AE$30*CalPhotonTurnigy!$AF$36+CalPhotonTurnigy!$AE$36)/CalPhotonTurnigy!$AE$30</f>
        <v>112.80618136210947</v>
      </c>
    </row>
    <row r="1609" spans="1:13" x14ac:dyDescent="0.3">
      <c r="A1609">
        <v>121.547955</v>
      </c>
      <c r="B1609">
        <v>163</v>
      </c>
      <c r="C1609">
        <v>0</v>
      </c>
      <c r="D1609">
        <v>2.4910000000000001</v>
      </c>
      <c r="E1609">
        <v>74.732299999999995</v>
      </c>
      <c r="F1609">
        <v>99.751328999999998</v>
      </c>
      <c r="G1609">
        <v>79.997693999999996</v>
      </c>
      <c r="H1609">
        <v>-25.019029</v>
      </c>
      <c r="I1609">
        <v>-100</v>
      </c>
      <c r="J1609">
        <v>163</v>
      </c>
      <c r="K1609">
        <v>100.64700000000001</v>
      </c>
      <c r="L1609">
        <v>1.5008000000000001E-2</v>
      </c>
      <c r="M1609">
        <f>(F1609*CalPhotonTurnigy!$AE$30*CalPhotonTurnigy!$AF$36+CalPhotonTurnigy!$AE$36)/CalPhotonTurnigy!$AE$30</f>
        <v>112.80618136210947</v>
      </c>
    </row>
    <row r="1610" spans="1:13" x14ac:dyDescent="0.3">
      <c r="A1610">
        <v>121.562963</v>
      </c>
      <c r="B1610">
        <v>163</v>
      </c>
      <c r="C1610">
        <v>0</v>
      </c>
      <c r="D1610">
        <v>2.492</v>
      </c>
      <c r="E1610">
        <v>74.724751999999995</v>
      </c>
      <c r="F1610">
        <v>99.751328999999998</v>
      </c>
      <c r="G1610">
        <v>79.997693999999996</v>
      </c>
      <c r="H1610">
        <v>-25.026578000000001</v>
      </c>
      <c r="I1610">
        <v>-100</v>
      </c>
      <c r="J1610">
        <v>163</v>
      </c>
      <c r="K1610">
        <v>100.64700000000001</v>
      </c>
      <c r="L1610">
        <v>1.5008000000000001E-2</v>
      </c>
      <c r="M1610">
        <f>(F1610*CalPhotonTurnigy!$AE$30*CalPhotonTurnigy!$AF$36+CalPhotonTurnigy!$AE$36)/CalPhotonTurnigy!$AE$30</f>
        <v>112.80618136210947</v>
      </c>
    </row>
    <row r="1611" spans="1:13" x14ac:dyDescent="0.3">
      <c r="A1611">
        <v>121.577974</v>
      </c>
      <c r="B1611">
        <v>163</v>
      </c>
      <c r="C1611">
        <v>0</v>
      </c>
      <c r="D1611">
        <v>2.4849999999999999</v>
      </c>
      <c r="E1611">
        <v>74.707352</v>
      </c>
      <c r="F1611">
        <v>99.751328999999998</v>
      </c>
      <c r="G1611">
        <v>79.997693999999996</v>
      </c>
      <c r="H1611">
        <v>-25.043977000000002</v>
      </c>
      <c r="I1611">
        <v>-100</v>
      </c>
      <c r="J1611">
        <v>163</v>
      </c>
      <c r="K1611">
        <v>100.64700000000001</v>
      </c>
      <c r="L1611">
        <v>1.5011E-2</v>
      </c>
      <c r="M1611">
        <f>(F1611*CalPhotonTurnigy!$AE$30*CalPhotonTurnigy!$AF$36+CalPhotonTurnigy!$AE$36)/CalPhotonTurnigy!$AE$30</f>
        <v>112.80618136210947</v>
      </c>
    </row>
    <row r="1612" spans="1:13" x14ac:dyDescent="0.3">
      <c r="A1612">
        <v>121.592973</v>
      </c>
      <c r="B1612">
        <v>163</v>
      </c>
      <c r="C1612">
        <v>0</v>
      </c>
      <c r="D1612">
        <v>2.5209999999999999</v>
      </c>
      <c r="E1612">
        <v>74.752320999999995</v>
      </c>
      <c r="F1612">
        <v>99.751328999999998</v>
      </c>
      <c r="G1612">
        <v>79.997693999999996</v>
      </c>
      <c r="H1612">
        <v>-24.999009000000001</v>
      </c>
      <c r="I1612">
        <v>-100</v>
      </c>
      <c r="J1612">
        <v>163</v>
      </c>
      <c r="K1612">
        <v>100.64700000000001</v>
      </c>
      <c r="L1612">
        <v>1.4999E-2</v>
      </c>
      <c r="M1612">
        <f>(F1612*CalPhotonTurnigy!$AE$30*CalPhotonTurnigy!$AF$36+CalPhotonTurnigy!$AE$36)/CalPhotonTurnigy!$AE$30</f>
        <v>112.80618136210947</v>
      </c>
    </row>
    <row r="1613" spans="1:13" x14ac:dyDescent="0.3">
      <c r="A1613">
        <v>121.607981</v>
      </c>
      <c r="B1613">
        <v>163</v>
      </c>
      <c r="C1613">
        <v>0</v>
      </c>
      <c r="D1613">
        <v>2.4889999999999999</v>
      </c>
      <c r="E1613">
        <v>74.736536999999998</v>
      </c>
      <c r="F1613">
        <v>99.751328999999998</v>
      </c>
      <c r="G1613">
        <v>79.997693999999996</v>
      </c>
      <c r="H1613">
        <v>-25.014792</v>
      </c>
      <c r="I1613">
        <v>-100</v>
      </c>
      <c r="J1613">
        <v>163</v>
      </c>
      <c r="K1613">
        <v>100.64700000000001</v>
      </c>
      <c r="L1613">
        <v>1.5008000000000001E-2</v>
      </c>
      <c r="M1613">
        <f>(F1613*CalPhotonTurnigy!$AE$30*CalPhotonTurnigy!$AF$36+CalPhotonTurnigy!$AE$36)/CalPhotonTurnigy!$AE$30</f>
        <v>112.80618136210947</v>
      </c>
    </row>
    <row r="1614" spans="1:13" x14ac:dyDescent="0.3">
      <c r="A1614">
        <v>121.62298800000001</v>
      </c>
      <c r="B1614">
        <v>163</v>
      </c>
      <c r="C1614">
        <v>0</v>
      </c>
      <c r="D1614">
        <v>2.484</v>
      </c>
      <c r="E1614">
        <v>74.714772999999994</v>
      </c>
      <c r="F1614">
        <v>99.751328999999998</v>
      </c>
      <c r="G1614">
        <v>79.997693999999996</v>
      </c>
      <c r="H1614">
        <v>-25.036556000000001</v>
      </c>
      <c r="I1614">
        <v>-100</v>
      </c>
      <c r="J1614">
        <v>163</v>
      </c>
      <c r="K1614">
        <v>100.64700000000001</v>
      </c>
      <c r="L1614">
        <v>1.5007E-2</v>
      </c>
      <c r="M1614">
        <f>(F1614*CalPhotonTurnigy!$AE$30*CalPhotonTurnigy!$AF$36+CalPhotonTurnigy!$AE$36)/CalPhotonTurnigy!$AE$30</f>
        <v>112.80618136210947</v>
      </c>
    </row>
    <row r="1615" spans="1:13" x14ac:dyDescent="0.3">
      <c r="A1615">
        <v>121.637998</v>
      </c>
      <c r="B1615">
        <v>163</v>
      </c>
      <c r="C1615">
        <v>0</v>
      </c>
      <c r="D1615">
        <v>2.4900000000000002</v>
      </c>
      <c r="E1615">
        <v>74.705578000000003</v>
      </c>
      <c r="F1615">
        <v>99.751328999999998</v>
      </c>
      <c r="G1615">
        <v>79.997693999999996</v>
      </c>
      <c r="H1615">
        <v>-25.045750999999999</v>
      </c>
      <c r="I1615">
        <v>-100</v>
      </c>
      <c r="J1615">
        <v>163</v>
      </c>
      <c r="K1615">
        <v>100.64700000000001</v>
      </c>
      <c r="L1615">
        <v>1.5010000000000001E-2</v>
      </c>
      <c r="M1615">
        <f>(F1615*CalPhotonTurnigy!$AE$30*CalPhotonTurnigy!$AF$36+CalPhotonTurnigy!$AE$36)/CalPhotonTurnigy!$AE$30</f>
        <v>112.80618136210947</v>
      </c>
    </row>
    <row r="1616" spans="1:13" x14ac:dyDescent="0.3">
      <c r="A1616">
        <v>121.65299899999999</v>
      </c>
      <c r="B1616">
        <v>163</v>
      </c>
      <c r="C1616">
        <v>0</v>
      </c>
      <c r="D1616">
        <v>2.4889999999999999</v>
      </c>
      <c r="E1616">
        <v>74.696299999999994</v>
      </c>
      <c r="F1616">
        <v>99.751328999999998</v>
      </c>
      <c r="G1616">
        <v>79.997693999999996</v>
      </c>
      <c r="H1616">
        <v>-25.055029000000001</v>
      </c>
      <c r="I1616">
        <v>-100</v>
      </c>
      <c r="J1616">
        <v>163</v>
      </c>
      <c r="K1616">
        <v>100.64700000000001</v>
      </c>
      <c r="L1616">
        <v>1.5001E-2</v>
      </c>
      <c r="M1616">
        <f>(F1616*CalPhotonTurnigy!$AE$30*CalPhotonTurnigy!$AF$36+CalPhotonTurnigy!$AE$36)/CalPhotonTurnigy!$AE$30</f>
        <v>112.80618136210947</v>
      </c>
    </row>
    <row r="1617" spans="1:13" x14ac:dyDescent="0.3">
      <c r="A1617">
        <v>121.66800600000001</v>
      </c>
      <c r="B1617">
        <v>162</v>
      </c>
      <c r="C1617">
        <v>0</v>
      </c>
      <c r="D1617">
        <v>2.4900000000000002</v>
      </c>
      <c r="E1617">
        <v>74.689678000000001</v>
      </c>
      <c r="F1617">
        <v>99.751328999999998</v>
      </c>
      <c r="G1617">
        <v>79.997693999999996</v>
      </c>
      <c r="H1617">
        <v>-25.061651000000001</v>
      </c>
      <c r="I1617">
        <v>-100</v>
      </c>
      <c r="J1617">
        <v>162</v>
      </c>
      <c r="K1617">
        <v>100.64700000000001</v>
      </c>
      <c r="L1617">
        <v>1.5007E-2</v>
      </c>
      <c r="M1617">
        <f>(F1617*CalPhotonTurnigy!$AE$30*CalPhotonTurnigy!$AF$36+CalPhotonTurnigy!$AE$36)/CalPhotonTurnigy!$AE$30</f>
        <v>112.80618136210947</v>
      </c>
    </row>
    <row r="1618" spans="1:13" x14ac:dyDescent="0.3">
      <c r="A1618">
        <v>121.683003</v>
      </c>
      <c r="B1618">
        <v>162</v>
      </c>
      <c r="C1618">
        <v>0</v>
      </c>
      <c r="D1618">
        <v>2.484</v>
      </c>
      <c r="E1618">
        <v>74.674428000000006</v>
      </c>
      <c r="F1618">
        <v>99.751328999999998</v>
      </c>
      <c r="G1618">
        <v>79.997693999999996</v>
      </c>
      <c r="H1618">
        <v>-25.076900999999999</v>
      </c>
      <c r="I1618">
        <v>-100</v>
      </c>
      <c r="J1618">
        <v>162</v>
      </c>
      <c r="K1618">
        <v>100.64700000000001</v>
      </c>
      <c r="L1618">
        <v>1.4997E-2</v>
      </c>
      <c r="M1618">
        <f>(F1618*CalPhotonTurnigy!$AE$30*CalPhotonTurnigy!$AF$36+CalPhotonTurnigy!$AE$36)/CalPhotonTurnigy!$AE$30</f>
        <v>112.80618136210947</v>
      </c>
    </row>
    <row r="1619" spans="1:13" x14ac:dyDescent="0.3">
      <c r="A1619">
        <v>121.698007</v>
      </c>
      <c r="B1619">
        <v>162</v>
      </c>
      <c r="C1619">
        <v>0</v>
      </c>
      <c r="D1619">
        <v>2.488</v>
      </c>
      <c r="E1619">
        <v>74.668125000000003</v>
      </c>
      <c r="F1619">
        <v>99.751328999999998</v>
      </c>
      <c r="G1619">
        <v>79.997693999999996</v>
      </c>
      <c r="H1619">
        <v>-25.083203999999999</v>
      </c>
      <c r="I1619">
        <v>-100</v>
      </c>
      <c r="J1619">
        <v>162</v>
      </c>
      <c r="K1619">
        <v>100.64700000000001</v>
      </c>
      <c r="L1619">
        <v>1.5004E-2</v>
      </c>
      <c r="M1619">
        <f>(F1619*CalPhotonTurnigy!$AE$30*CalPhotonTurnigy!$AF$36+CalPhotonTurnigy!$AE$36)/CalPhotonTurnigy!$AE$30</f>
        <v>112.80618136210947</v>
      </c>
    </row>
    <row r="1620" spans="1:13" x14ac:dyDescent="0.3">
      <c r="A1620">
        <v>121.71300599999999</v>
      </c>
      <c r="B1620">
        <v>162</v>
      </c>
      <c r="C1620">
        <v>0</v>
      </c>
      <c r="D1620">
        <v>2.4889999999999999</v>
      </c>
      <c r="E1620">
        <v>74.664066000000005</v>
      </c>
      <c r="F1620">
        <v>99.751328999999998</v>
      </c>
      <c r="G1620">
        <v>79.997693999999996</v>
      </c>
      <c r="H1620">
        <v>-25.087263</v>
      </c>
      <c r="I1620">
        <v>-100</v>
      </c>
      <c r="J1620">
        <v>162</v>
      </c>
      <c r="K1620">
        <v>100.64700000000001</v>
      </c>
      <c r="L1620">
        <v>1.4999E-2</v>
      </c>
      <c r="M1620">
        <f>(F1620*CalPhotonTurnigy!$AE$30*CalPhotonTurnigy!$AF$36+CalPhotonTurnigy!$AE$36)/CalPhotonTurnigy!$AE$30</f>
        <v>112.80618136210947</v>
      </c>
    </row>
    <row r="1621" spans="1:13" x14ac:dyDescent="0.3">
      <c r="A1621">
        <v>121.72800599999999</v>
      </c>
      <c r="B1621">
        <v>162</v>
      </c>
      <c r="C1621">
        <v>0</v>
      </c>
      <c r="D1621">
        <v>2.4889999999999999</v>
      </c>
      <c r="E1621">
        <v>74.660572999999999</v>
      </c>
      <c r="F1621">
        <v>99.751328999999998</v>
      </c>
      <c r="G1621">
        <v>79.997693999999996</v>
      </c>
      <c r="H1621">
        <v>-25.090757</v>
      </c>
      <c r="I1621">
        <v>-100</v>
      </c>
      <c r="J1621">
        <v>162</v>
      </c>
      <c r="K1621">
        <v>100.64700000000001</v>
      </c>
      <c r="L1621">
        <v>1.4999999999999999E-2</v>
      </c>
      <c r="M1621">
        <f>(F1621*CalPhotonTurnigy!$AE$30*CalPhotonTurnigy!$AF$36+CalPhotonTurnigy!$AE$36)/CalPhotonTurnigy!$AE$30</f>
        <v>112.80618136210947</v>
      </c>
    </row>
    <row r="1622" spans="1:13" x14ac:dyDescent="0.3">
      <c r="A1622">
        <v>121.743008</v>
      </c>
      <c r="B1622">
        <v>162</v>
      </c>
      <c r="C1622">
        <v>0</v>
      </c>
      <c r="D1622">
        <v>2.4860000000000002</v>
      </c>
      <c r="E1622">
        <v>74.653469999999999</v>
      </c>
      <c r="F1622">
        <v>99.751328999999998</v>
      </c>
      <c r="G1622">
        <v>79.997693999999996</v>
      </c>
      <c r="H1622">
        <v>-25.097859</v>
      </c>
      <c r="I1622">
        <v>-100</v>
      </c>
      <c r="J1622">
        <v>162</v>
      </c>
      <c r="K1622">
        <v>100.64700000000001</v>
      </c>
      <c r="L1622">
        <v>1.5002E-2</v>
      </c>
      <c r="M1622">
        <f>(F1622*CalPhotonTurnigy!$AE$30*CalPhotonTurnigy!$AF$36+CalPhotonTurnigy!$AE$36)/CalPhotonTurnigy!$AE$30</f>
        <v>112.80618136210947</v>
      </c>
    </row>
    <row r="1623" spans="1:13" x14ac:dyDescent="0.3">
      <c r="A1623">
        <v>121.758017</v>
      </c>
      <c r="B1623">
        <v>162</v>
      </c>
      <c r="C1623">
        <v>0</v>
      </c>
      <c r="D1623">
        <v>2.4870000000000001</v>
      </c>
      <c r="E1623">
        <v>74.648723000000004</v>
      </c>
      <c r="F1623">
        <v>99.751328999999998</v>
      </c>
      <c r="G1623">
        <v>79.997693999999996</v>
      </c>
      <c r="H1623">
        <v>-25.102606000000002</v>
      </c>
      <c r="I1623">
        <v>-100</v>
      </c>
      <c r="J1623">
        <v>162</v>
      </c>
      <c r="K1623">
        <v>100.64700000000001</v>
      </c>
      <c r="L1623">
        <v>1.5009E-2</v>
      </c>
      <c r="M1623">
        <f>(F1623*CalPhotonTurnigy!$AE$30*CalPhotonTurnigy!$AF$36+CalPhotonTurnigy!$AE$36)/CalPhotonTurnigy!$AE$30</f>
        <v>112.80618136210947</v>
      </c>
    </row>
    <row r="1624" spans="1:13" x14ac:dyDescent="0.3">
      <c r="A1624">
        <v>121.77302400000001</v>
      </c>
      <c r="B1624">
        <v>162</v>
      </c>
      <c r="C1624">
        <v>0</v>
      </c>
      <c r="D1624">
        <v>2.4940000000000002</v>
      </c>
      <c r="E1624">
        <v>74.655563999999998</v>
      </c>
      <c r="F1624">
        <v>99.751328999999998</v>
      </c>
      <c r="G1624">
        <v>79.997693999999996</v>
      </c>
      <c r="H1624">
        <v>-25.095766000000001</v>
      </c>
      <c r="I1624">
        <v>-100</v>
      </c>
      <c r="J1624">
        <v>162</v>
      </c>
      <c r="K1624">
        <v>100.64700000000001</v>
      </c>
      <c r="L1624">
        <v>1.5007E-2</v>
      </c>
      <c r="M1624">
        <f>(F1624*CalPhotonTurnigy!$AE$30*CalPhotonTurnigy!$AF$36+CalPhotonTurnigy!$AE$36)/CalPhotonTurnigy!$AE$30</f>
        <v>112.80618136210947</v>
      </c>
    </row>
    <row r="1625" spans="1:13" x14ac:dyDescent="0.3">
      <c r="A1625">
        <v>121.78803000000001</v>
      </c>
      <c r="B1625">
        <v>162</v>
      </c>
      <c r="C1625">
        <v>0</v>
      </c>
      <c r="D1625">
        <v>2.4900000000000002</v>
      </c>
      <c r="E1625">
        <v>74.654622000000003</v>
      </c>
      <c r="F1625">
        <v>99.751328999999998</v>
      </c>
      <c r="G1625">
        <v>79.997693999999996</v>
      </c>
      <c r="H1625">
        <v>-25.096708</v>
      </c>
      <c r="I1625">
        <v>-100</v>
      </c>
      <c r="J1625">
        <v>162</v>
      </c>
      <c r="K1625">
        <v>100.64700000000001</v>
      </c>
      <c r="L1625">
        <v>1.5006E-2</v>
      </c>
      <c r="M1625">
        <f>(F1625*CalPhotonTurnigy!$AE$30*CalPhotonTurnigy!$AF$36+CalPhotonTurnigy!$AE$36)/CalPhotonTurnigy!$AE$30</f>
        <v>112.80618136210947</v>
      </c>
    </row>
    <row r="1626" spans="1:13" x14ac:dyDescent="0.3">
      <c r="A1626">
        <v>121.803042</v>
      </c>
      <c r="B1626">
        <v>162</v>
      </c>
      <c r="C1626">
        <v>0</v>
      </c>
      <c r="D1626">
        <v>2.4910000000000001</v>
      </c>
      <c r="E1626">
        <v>74.656542000000002</v>
      </c>
      <c r="F1626">
        <v>99.751328999999998</v>
      </c>
      <c r="G1626">
        <v>79.997693999999996</v>
      </c>
      <c r="H1626">
        <v>-25.094787</v>
      </c>
      <c r="I1626">
        <v>-100</v>
      </c>
      <c r="J1626">
        <v>162</v>
      </c>
      <c r="K1626">
        <v>100.64700000000001</v>
      </c>
      <c r="L1626">
        <v>1.5011999999999999E-2</v>
      </c>
      <c r="M1626">
        <f>(F1626*CalPhotonTurnigy!$AE$30*CalPhotonTurnigy!$AF$36+CalPhotonTurnigy!$AE$36)/CalPhotonTurnigy!$AE$30</f>
        <v>112.80618136210947</v>
      </c>
    </row>
    <row r="1627" spans="1:13" x14ac:dyDescent="0.3">
      <c r="A1627">
        <v>121.818051</v>
      </c>
      <c r="B1627">
        <v>162</v>
      </c>
      <c r="C1627">
        <v>0</v>
      </c>
      <c r="D1627">
        <v>2.4849999999999999</v>
      </c>
      <c r="E1627">
        <v>74.647268999999994</v>
      </c>
      <c r="F1627">
        <v>99.751328999999998</v>
      </c>
      <c r="G1627">
        <v>79.997693999999996</v>
      </c>
      <c r="H1627">
        <v>-25.10406</v>
      </c>
      <c r="I1627">
        <v>-100</v>
      </c>
      <c r="J1627">
        <v>162</v>
      </c>
      <c r="K1627">
        <v>100.64700000000001</v>
      </c>
      <c r="L1627">
        <v>1.5009E-2</v>
      </c>
      <c r="M1627">
        <f>(F1627*CalPhotonTurnigy!$AE$30*CalPhotonTurnigy!$AF$36+CalPhotonTurnigy!$AE$36)/CalPhotonTurnigy!$AE$30</f>
        <v>112.80618136210947</v>
      </c>
    </row>
    <row r="1628" spans="1:13" x14ac:dyDescent="0.3">
      <c r="A1628">
        <v>121.83305799999999</v>
      </c>
      <c r="B1628">
        <v>162</v>
      </c>
      <c r="C1628">
        <v>0</v>
      </c>
      <c r="D1628">
        <v>2.4889999999999999</v>
      </c>
      <c r="E1628">
        <v>74.646118999999999</v>
      </c>
      <c r="F1628">
        <v>99.751328999999998</v>
      </c>
      <c r="G1628">
        <v>79.997693999999996</v>
      </c>
      <c r="H1628">
        <v>-25.105211000000001</v>
      </c>
      <c r="I1628">
        <v>-100</v>
      </c>
      <c r="J1628">
        <v>162</v>
      </c>
      <c r="K1628">
        <v>100.64700000000001</v>
      </c>
      <c r="L1628">
        <v>1.5007E-2</v>
      </c>
      <c r="M1628">
        <f>(F1628*CalPhotonTurnigy!$AE$30*CalPhotonTurnigy!$AF$36+CalPhotonTurnigy!$AE$36)/CalPhotonTurnigy!$AE$30</f>
        <v>112.80618136210947</v>
      </c>
    </row>
    <row r="1629" spans="1:13" x14ac:dyDescent="0.3">
      <c r="A1629">
        <v>121.848061</v>
      </c>
      <c r="B1629">
        <v>162</v>
      </c>
      <c r="C1629">
        <v>0</v>
      </c>
      <c r="D1629">
        <v>2.4910000000000001</v>
      </c>
      <c r="E1629">
        <v>74.649225999999999</v>
      </c>
      <c r="F1629">
        <v>99.751328999999998</v>
      </c>
      <c r="G1629">
        <v>79.997693999999996</v>
      </c>
      <c r="H1629">
        <v>-25.102103</v>
      </c>
      <c r="I1629">
        <v>-100</v>
      </c>
      <c r="J1629">
        <v>162</v>
      </c>
      <c r="K1629">
        <v>100.64700000000001</v>
      </c>
      <c r="L1629">
        <v>1.5003000000000001E-2</v>
      </c>
      <c r="M1629">
        <f>(F1629*CalPhotonTurnigy!$AE$30*CalPhotonTurnigy!$AF$36+CalPhotonTurnigy!$AE$36)/CalPhotonTurnigy!$AE$30</f>
        <v>112.80618136210947</v>
      </c>
    </row>
    <row r="1630" spans="1:13" x14ac:dyDescent="0.3">
      <c r="A1630">
        <v>121.863058</v>
      </c>
      <c r="B1630">
        <v>162</v>
      </c>
      <c r="C1630">
        <v>0</v>
      </c>
      <c r="D1630">
        <v>2.492</v>
      </c>
      <c r="E1630">
        <v>74.653265000000005</v>
      </c>
      <c r="F1630">
        <v>99.751328999999998</v>
      </c>
      <c r="G1630">
        <v>79.997693999999996</v>
      </c>
      <c r="H1630">
        <v>-25.098064000000001</v>
      </c>
      <c r="I1630">
        <v>-100</v>
      </c>
      <c r="J1630">
        <v>162</v>
      </c>
      <c r="K1630">
        <v>100.64700000000001</v>
      </c>
      <c r="L1630">
        <v>1.4997E-2</v>
      </c>
      <c r="M1630">
        <f>(F1630*CalPhotonTurnigy!$AE$30*CalPhotonTurnigy!$AF$36+CalPhotonTurnigy!$AE$36)/CalPhotonTurnigy!$AE$30</f>
        <v>112.80618136210947</v>
      </c>
    </row>
    <row r="1631" spans="1:13" x14ac:dyDescent="0.3">
      <c r="A1631">
        <v>121.878062</v>
      </c>
      <c r="B1631">
        <v>162</v>
      </c>
      <c r="C1631">
        <v>0</v>
      </c>
      <c r="D1631">
        <v>2.4889999999999999</v>
      </c>
      <c r="E1631">
        <v>74.651278000000005</v>
      </c>
      <c r="F1631">
        <v>99.751328999999998</v>
      </c>
      <c r="G1631">
        <v>79.997693999999996</v>
      </c>
      <c r="H1631">
        <v>-25.100051000000001</v>
      </c>
      <c r="I1631">
        <v>-100</v>
      </c>
      <c r="J1631">
        <v>162</v>
      </c>
      <c r="K1631">
        <v>100.64700000000001</v>
      </c>
      <c r="L1631">
        <v>1.5004E-2</v>
      </c>
      <c r="M1631">
        <f>(F1631*CalPhotonTurnigy!$AE$30*CalPhotonTurnigy!$AF$36+CalPhotonTurnigy!$AE$36)/CalPhotonTurnigy!$AE$30</f>
        <v>112.80618136210947</v>
      </c>
    </row>
    <row r="1632" spans="1:13" x14ac:dyDescent="0.3">
      <c r="A1632">
        <v>121.893063</v>
      </c>
      <c r="B1632">
        <v>162</v>
      </c>
      <c r="C1632">
        <v>0</v>
      </c>
      <c r="D1632">
        <v>2.4849999999999999</v>
      </c>
      <c r="E1632">
        <v>74.644104999999996</v>
      </c>
      <c r="F1632">
        <v>99.751328999999998</v>
      </c>
      <c r="G1632">
        <v>79.997693999999996</v>
      </c>
      <c r="H1632">
        <v>-25.107223999999999</v>
      </c>
      <c r="I1632">
        <v>-100</v>
      </c>
      <c r="J1632">
        <v>162</v>
      </c>
      <c r="K1632">
        <v>100.64700000000001</v>
      </c>
      <c r="L1632">
        <v>1.5001E-2</v>
      </c>
      <c r="M1632">
        <f>(F1632*CalPhotonTurnigy!$AE$30*CalPhotonTurnigy!$AF$36+CalPhotonTurnigy!$AE$36)/CalPhotonTurnigy!$AE$30</f>
        <v>112.80618136210947</v>
      </c>
    </row>
    <row r="1633" spans="1:13" x14ac:dyDescent="0.3">
      <c r="A1633">
        <v>121.908075</v>
      </c>
      <c r="B1633">
        <v>162</v>
      </c>
      <c r="C1633">
        <v>0</v>
      </c>
      <c r="D1633">
        <v>2.492</v>
      </c>
      <c r="E1633">
        <v>74.648859000000002</v>
      </c>
      <c r="F1633">
        <v>99.751328999999998</v>
      </c>
      <c r="G1633">
        <v>79.997693999999996</v>
      </c>
      <c r="H1633">
        <v>-25.10247</v>
      </c>
      <c r="I1633">
        <v>-100</v>
      </c>
      <c r="J1633">
        <v>162</v>
      </c>
      <c r="K1633">
        <v>100.64700000000001</v>
      </c>
      <c r="L1633">
        <v>1.5011999999999999E-2</v>
      </c>
      <c r="M1633">
        <f>(F1633*CalPhotonTurnigy!$AE$30*CalPhotonTurnigy!$AF$36+CalPhotonTurnigy!$AE$36)/CalPhotonTurnigy!$AE$30</f>
        <v>112.80618136210947</v>
      </c>
    </row>
    <row r="1634" spans="1:13" x14ac:dyDescent="0.3">
      <c r="A1634">
        <v>121.92308199999999</v>
      </c>
      <c r="B1634">
        <v>162</v>
      </c>
      <c r="C1634">
        <v>0</v>
      </c>
      <c r="D1634">
        <v>2.488</v>
      </c>
      <c r="E1634">
        <v>74.646120999999994</v>
      </c>
      <c r="F1634">
        <v>99.751328999999998</v>
      </c>
      <c r="G1634">
        <v>79.997693999999996</v>
      </c>
      <c r="H1634">
        <v>-25.105208000000001</v>
      </c>
      <c r="I1634">
        <v>-100</v>
      </c>
      <c r="J1634">
        <v>162</v>
      </c>
      <c r="K1634">
        <v>100.64700000000001</v>
      </c>
      <c r="L1634">
        <v>1.5007E-2</v>
      </c>
      <c r="M1634">
        <f>(F1634*CalPhotonTurnigy!$AE$30*CalPhotonTurnigy!$AF$36+CalPhotonTurnigy!$AE$36)/CalPhotonTurnigy!$AE$30</f>
        <v>112.80618136210947</v>
      </c>
    </row>
    <row r="1635" spans="1:13" x14ac:dyDescent="0.3">
      <c r="A1635">
        <v>121.938092</v>
      </c>
      <c r="B1635">
        <v>162</v>
      </c>
      <c r="C1635">
        <v>0</v>
      </c>
      <c r="D1635">
        <v>2.4910000000000001</v>
      </c>
      <c r="E1635">
        <v>74.649227999999994</v>
      </c>
      <c r="F1635">
        <v>99.751328999999998</v>
      </c>
      <c r="G1635">
        <v>79.997693999999996</v>
      </c>
      <c r="H1635">
        <v>-25.102101000000001</v>
      </c>
      <c r="I1635">
        <v>-100</v>
      </c>
      <c r="J1635">
        <v>162</v>
      </c>
      <c r="K1635">
        <v>100.64700000000001</v>
      </c>
      <c r="L1635">
        <v>1.5010000000000001E-2</v>
      </c>
      <c r="M1635">
        <f>(F1635*CalPhotonTurnigy!$AE$30*CalPhotonTurnigy!$AF$36+CalPhotonTurnigy!$AE$36)/CalPhotonTurnigy!$AE$30</f>
        <v>112.80618136210947</v>
      </c>
    </row>
    <row r="1636" spans="1:13" x14ac:dyDescent="0.3">
      <c r="A1636">
        <v>121.95310000000001</v>
      </c>
      <c r="B1636">
        <v>162</v>
      </c>
      <c r="C1636">
        <v>0</v>
      </c>
      <c r="D1636">
        <v>2.4849999999999999</v>
      </c>
      <c r="E1636">
        <v>74.642340000000004</v>
      </c>
      <c r="F1636">
        <v>99.751328999999998</v>
      </c>
      <c r="G1636">
        <v>79.997693999999996</v>
      </c>
      <c r="H1636">
        <v>-25.108989000000001</v>
      </c>
      <c r="I1636">
        <v>-100</v>
      </c>
      <c r="J1636">
        <v>162</v>
      </c>
      <c r="K1636">
        <v>100.64700000000001</v>
      </c>
      <c r="L1636">
        <v>1.5008000000000001E-2</v>
      </c>
      <c r="M1636">
        <f>(F1636*CalPhotonTurnigy!$AE$30*CalPhotonTurnigy!$AF$36+CalPhotonTurnigy!$AE$36)/CalPhotonTurnigy!$AE$30</f>
        <v>112.80618136210947</v>
      </c>
    </row>
    <row r="1637" spans="1:13" x14ac:dyDescent="0.3">
      <c r="A1637">
        <v>121.968101</v>
      </c>
      <c r="B1637">
        <v>162</v>
      </c>
      <c r="C1637">
        <v>0</v>
      </c>
      <c r="D1637">
        <v>2.488</v>
      </c>
      <c r="E1637">
        <v>74.640511000000004</v>
      </c>
      <c r="F1637">
        <v>99.751328999999998</v>
      </c>
      <c r="G1637">
        <v>79.997693999999996</v>
      </c>
      <c r="H1637">
        <v>-25.110817999999998</v>
      </c>
      <c r="I1637">
        <v>-100</v>
      </c>
      <c r="J1637">
        <v>162</v>
      </c>
      <c r="K1637">
        <v>100.64700000000001</v>
      </c>
      <c r="L1637">
        <v>1.5001E-2</v>
      </c>
      <c r="M1637">
        <f>(F1637*CalPhotonTurnigy!$AE$30*CalPhotonTurnigy!$AF$36+CalPhotonTurnigy!$AE$36)/CalPhotonTurnigy!$AE$30</f>
        <v>112.80618136210947</v>
      </c>
    </row>
    <row r="1638" spans="1:13" x14ac:dyDescent="0.3">
      <c r="A1638">
        <v>121.983102</v>
      </c>
      <c r="B1638">
        <v>162</v>
      </c>
      <c r="C1638">
        <v>0</v>
      </c>
      <c r="D1638">
        <v>2.484</v>
      </c>
      <c r="E1638">
        <v>74.632104999999996</v>
      </c>
      <c r="F1638">
        <v>99.751328999999998</v>
      </c>
      <c r="G1638">
        <v>79.997693999999996</v>
      </c>
      <c r="H1638">
        <v>-25.119223999999999</v>
      </c>
      <c r="I1638">
        <v>-100</v>
      </c>
      <c r="J1638">
        <v>162</v>
      </c>
      <c r="K1638">
        <v>100.64700000000001</v>
      </c>
      <c r="L1638">
        <v>1.5001E-2</v>
      </c>
      <c r="M1638">
        <f>(F1638*CalPhotonTurnigy!$AE$30*CalPhotonTurnigy!$AF$36+CalPhotonTurnigy!$AE$36)/CalPhotonTurnigy!$AE$30</f>
        <v>112.80618136210947</v>
      </c>
    </row>
    <row r="1639" spans="1:13" x14ac:dyDescent="0.3">
      <c r="A1639">
        <v>121.998114</v>
      </c>
      <c r="B1639">
        <v>162</v>
      </c>
      <c r="C1639">
        <v>0</v>
      </c>
      <c r="D1639">
        <v>2.4849999999999999</v>
      </c>
      <c r="E1639">
        <v>74.627604000000005</v>
      </c>
      <c r="F1639">
        <v>99.751328999999998</v>
      </c>
      <c r="G1639">
        <v>79.997693999999996</v>
      </c>
      <c r="H1639">
        <v>-25.123725</v>
      </c>
      <c r="I1639">
        <v>-100</v>
      </c>
      <c r="J1639">
        <v>162</v>
      </c>
      <c r="K1639">
        <v>100.64700000000001</v>
      </c>
      <c r="L1639">
        <v>1.5011999999999999E-2</v>
      </c>
      <c r="M1639">
        <f>(F1639*CalPhotonTurnigy!$AE$30*CalPhotonTurnigy!$AF$36+CalPhotonTurnigy!$AE$36)/CalPhotonTurnigy!$AE$30</f>
        <v>112.80618136210947</v>
      </c>
    </row>
    <row r="1640" spans="1:13" x14ac:dyDescent="0.3">
      <c r="A1640">
        <v>122.01311800000001</v>
      </c>
      <c r="B1640">
        <v>162</v>
      </c>
      <c r="C1640">
        <v>0</v>
      </c>
      <c r="D1640">
        <v>2.4849999999999999</v>
      </c>
      <c r="E1640">
        <v>74.623729999999995</v>
      </c>
      <c r="F1640">
        <v>99.751328999999998</v>
      </c>
      <c r="G1640">
        <v>79.997693999999996</v>
      </c>
      <c r="H1640">
        <v>-25.127599</v>
      </c>
      <c r="I1640">
        <v>-100</v>
      </c>
      <c r="J1640">
        <v>162</v>
      </c>
      <c r="K1640">
        <v>100.64700000000001</v>
      </c>
      <c r="L1640">
        <v>1.5004E-2</v>
      </c>
      <c r="M1640">
        <f>(F1640*CalPhotonTurnigy!$AE$30*CalPhotonTurnigy!$AF$36+CalPhotonTurnigy!$AE$36)/CalPhotonTurnigy!$AE$30</f>
        <v>112.80618136210947</v>
      </c>
    </row>
    <row r="1641" spans="1:13" x14ac:dyDescent="0.3">
      <c r="A1641">
        <v>122.02811800000001</v>
      </c>
      <c r="B1641">
        <v>162</v>
      </c>
      <c r="C1641">
        <v>0</v>
      </c>
      <c r="D1641">
        <v>2.4900000000000002</v>
      </c>
      <c r="E1641">
        <v>74.627230999999995</v>
      </c>
      <c r="F1641">
        <v>99.751328999999998</v>
      </c>
      <c r="G1641">
        <v>79.997693999999996</v>
      </c>
      <c r="H1641">
        <v>-25.124098</v>
      </c>
      <c r="I1641">
        <v>-100</v>
      </c>
      <c r="J1641">
        <v>162</v>
      </c>
      <c r="K1641">
        <v>100.64700000000001</v>
      </c>
      <c r="L1641">
        <v>1.4999999999999999E-2</v>
      </c>
      <c r="M1641">
        <f>(F1641*CalPhotonTurnigy!$AE$30*CalPhotonTurnigy!$AF$36+CalPhotonTurnigy!$AE$36)/CalPhotonTurnigy!$AE$30</f>
        <v>112.80618136210947</v>
      </c>
    </row>
    <row r="1642" spans="1:13" x14ac:dyDescent="0.3">
      <c r="A1642">
        <v>122.04313</v>
      </c>
      <c r="B1642">
        <v>162</v>
      </c>
      <c r="C1642">
        <v>0</v>
      </c>
      <c r="D1642">
        <v>2.4790000000000001</v>
      </c>
      <c r="E1642">
        <v>74.612471999999997</v>
      </c>
      <c r="F1642">
        <v>99.751328999999998</v>
      </c>
      <c r="G1642">
        <v>79.997693999999996</v>
      </c>
      <c r="H1642">
        <v>-25.138857000000002</v>
      </c>
      <c r="I1642">
        <v>-100</v>
      </c>
      <c r="J1642">
        <v>162</v>
      </c>
      <c r="K1642">
        <v>100.64700000000001</v>
      </c>
      <c r="L1642">
        <v>1.5011999999999999E-2</v>
      </c>
      <c r="M1642">
        <f>(F1642*CalPhotonTurnigy!$AE$30*CalPhotonTurnigy!$AF$36+CalPhotonTurnigy!$AE$36)/CalPhotonTurnigy!$AE$30</f>
        <v>112.80618136210947</v>
      </c>
    </row>
    <row r="1643" spans="1:13" x14ac:dyDescent="0.3">
      <c r="A1643">
        <v>122.058131</v>
      </c>
      <c r="B1643">
        <v>162</v>
      </c>
      <c r="C1643">
        <v>0</v>
      </c>
      <c r="D1643">
        <v>2.4870000000000001</v>
      </c>
      <c r="E1643">
        <v>74.613443000000004</v>
      </c>
      <c r="F1643">
        <v>99.751328999999998</v>
      </c>
      <c r="G1643">
        <v>79.997693999999996</v>
      </c>
      <c r="H1643">
        <v>-25.137886000000002</v>
      </c>
      <c r="I1643">
        <v>-100</v>
      </c>
      <c r="J1643">
        <v>162</v>
      </c>
      <c r="K1643">
        <v>100.64700000000001</v>
      </c>
      <c r="L1643">
        <v>1.5001E-2</v>
      </c>
      <c r="M1643">
        <f>(F1643*CalPhotonTurnigy!$AE$30*CalPhotonTurnigy!$AF$36+CalPhotonTurnigy!$AE$36)/CalPhotonTurnigy!$AE$30</f>
        <v>112.80618136210947</v>
      </c>
    </row>
    <row r="1644" spans="1:13" x14ac:dyDescent="0.3">
      <c r="A1644">
        <v>122.07313600000001</v>
      </c>
      <c r="B1644">
        <v>162</v>
      </c>
      <c r="C1644">
        <v>0</v>
      </c>
      <c r="D1644">
        <v>2.484</v>
      </c>
      <c r="E1644">
        <v>74.608808999999994</v>
      </c>
      <c r="F1644">
        <v>99.751328999999998</v>
      </c>
      <c r="G1644">
        <v>79.997693999999996</v>
      </c>
      <c r="H1644">
        <v>-25.142520000000001</v>
      </c>
      <c r="I1644">
        <v>-100</v>
      </c>
      <c r="J1644">
        <v>162</v>
      </c>
      <c r="K1644">
        <v>100.64700000000001</v>
      </c>
      <c r="L1644">
        <v>1.5004999999999999E-2</v>
      </c>
      <c r="M1644">
        <f>(F1644*CalPhotonTurnigy!$AE$30*CalPhotonTurnigy!$AF$36+CalPhotonTurnigy!$AE$36)/CalPhotonTurnigy!$AE$30</f>
        <v>112.80618136210947</v>
      </c>
    </row>
    <row r="1645" spans="1:13" x14ac:dyDescent="0.3">
      <c r="A1645">
        <v>122.08813499999999</v>
      </c>
      <c r="B1645">
        <v>162</v>
      </c>
      <c r="C1645">
        <v>0</v>
      </c>
      <c r="D1645">
        <v>2.4870000000000001</v>
      </c>
      <c r="E1645">
        <v>74.610292000000001</v>
      </c>
      <c r="F1645">
        <v>99.751328999999998</v>
      </c>
      <c r="G1645">
        <v>79.997693999999996</v>
      </c>
      <c r="H1645">
        <v>-25.141037000000001</v>
      </c>
      <c r="I1645">
        <v>-100</v>
      </c>
      <c r="J1645">
        <v>162</v>
      </c>
      <c r="K1645">
        <v>100.64700000000001</v>
      </c>
      <c r="L1645">
        <v>1.4999E-2</v>
      </c>
      <c r="M1645">
        <f>(F1645*CalPhotonTurnigy!$AE$30*CalPhotonTurnigy!$AF$36+CalPhotonTurnigy!$AE$36)/CalPhotonTurnigy!$AE$30</f>
        <v>112.80618136210947</v>
      </c>
    </row>
    <row r="1646" spans="1:13" x14ac:dyDescent="0.3">
      <c r="A1646">
        <v>122.103131</v>
      </c>
      <c r="B1646">
        <v>162</v>
      </c>
      <c r="C1646">
        <v>0</v>
      </c>
      <c r="D1646">
        <v>2.488</v>
      </c>
      <c r="E1646">
        <v>74.612934999999993</v>
      </c>
      <c r="F1646">
        <v>99.751328999999998</v>
      </c>
      <c r="G1646">
        <v>79.997693999999996</v>
      </c>
      <c r="H1646">
        <v>-25.138394000000002</v>
      </c>
      <c r="I1646">
        <v>-100</v>
      </c>
      <c r="J1646">
        <v>162</v>
      </c>
      <c r="K1646">
        <v>100.64700000000001</v>
      </c>
      <c r="L1646">
        <v>1.4996000000000001E-2</v>
      </c>
      <c r="M1646">
        <f>(F1646*CalPhotonTurnigy!$AE$30*CalPhotonTurnigy!$AF$36+CalPhotonTurnigy!$AE$36)/CalPhotonTurnigy!$AE$30</f>
        <v>112.80618136210947</v>
      </c>
    </row>
    <row r="1647" spans="1:13" x14ac:dyDescent="0.3">
      <c r="A1647">
        <v>122.118135</v>
      </c>
      <c r="B1647">
        <v>162</v>
      </c>
      <c r="C1647">
        <v>0</v>
      </c>
      <c r="D1647">
        <v>2.4900000000000002</v>
      </c>
      <c r="E1647">
        <v>74.617943999999994</v>
      </c>
      <c r="F1647">
        <v>99.751328999999998</v>
      </c>
      <c r="G1647">
        <v>79.997693999999996</v>
      </c>
      <c r="H1647">
        <v>-25.133386000000002</v>
      </c>
      <c r="I1647">
        <v>-100</v>
      </c>
      <c r="J1647">
        <v>162</v>
      </c>
      <c r="K1647">
        <v>100.64700000000001</v>
      </c>
      <c r="L1647">
        <v>1.5004E-2</v>
      </c>
      <c r="M1647">
        <f>(F1647*CalPhotonTurnigy!$AE$30*CalPhotonTurnigy!$AF$36+CalPhotonTurnigy!$AE$36)/CalPhotonTurnigy!$AE$30</f>
        <v>112.80618136210947</v>
      </c>
    </row>
    <row r="1648" spans="1:13" x14ac:dyDescent="0.3">
      <c r="A1648">
        <v>122.133134</v>
      </c>
      <c r="B1648">
        <v>162</v>
      </c>
      <c r="C1648">
        <v>0</v>
      </c>
      <c r="D1648">
        <v>2.4809999999999999</v>
      </c>
      <c r="E1648">
        <v>74.608580000000003</v>
      </c>
      <c r="F1648">
        <v>99.751328999999998</v>
      </c>
      <c r="G1648">
        <v>79.997693999999996</v>
      </c>
      <c r="H1648">
        <v>-25.142749999999999</v>
      </c>
      <c r="I1648">
        <v>-100</v>
      </c>
      <c r="J1648">
        <v>162</v>
      </c>
      <c r="K1648">
        <v>100.64700000000001</v>
      </c>
      <c r="L1648">
        <v>1.4999E-2</v>
      </c>
      <c r="M1648">
        <f>(F1648*CalPhotonTurnigy!$AE$30*CalPhotonTurnigy!$AF$36+CalPhotonTurnigy!$AE$36)/CalPhotonTurnigy!$AE$30</f>
        <v>112.80618136210947</v>
      </c>
    </row>
    <row r="1649" spans="1:13" x14ac:dyDescent="0.3">
      <c r="A1649">
        <v>122.148134</v>
      </c>
      <c r="B1649">
        <v>162</v>
      </c>
      <c r="C1649">
        <v>0</v>
      </c>
      <c r="D1649">
        <v>2.4860000000000002</v>
      </c>
      <c r="E1649">
        <v>74.608727000000002</v>
      </c>
      <c r="F1649">
        <v>99.751328999999998</v>
      </c>
      <c r="G1649">
        <v>79.997693999999996</v>
      </c>
      <c r="H1649">
        <v>-25.142603000000001</v>
      </c>
      <c r="I1649">
        <v>-100</v>
      </c>
      <c r="J1649">
        <v>162</v>
      </c>
      <c r="K1649">
        <v>100.64700000000001</v>
      </c>
      <c r="L1649">
        <v>1.4999999999999999E-2</v>
      </c>
      <c r="M1649">
        <f>(F1649*CalPhotonTurnigy!$AE$30*CalPhotonTurnigy!$AF$36+CalPhotonTurnigy!$AE$36)/CalPhotonTurnigy!$AE$30</f>
        <v>112.80618136210947</v>
      </c>
    </row>
    <row r="1650" spans="1:13" x14ac:dyDescent="0.3">
      <c r="A1650">
        <v>122.163145</v>
      </c>
      <c r="B1650">
        <v>162</v>
      </c>
      <c r="C1650">
        <v>0</v>
      </c>
      <c r="D1650">
        <v>2.4900000000000002</v>
      </c>
      <c r="E1650">
        <v>74.614322999999999</v>
      </c>
      <c r="F1650">
        <v>99.751328999999998</v>
      </c>
      <c r="G1650">
        <v>79.997693999999996</v>
      </c>
      <c r="H1650">
        <v>-25.137006</v>
      </c>
      <c r="I1650">
        <v>-100</v>
      </c>
      <c r="J1650">
        <v>162</v>
      </c>
      <c r="K1650">
        <v>100.64700000000001</v>
      </c>
      <c r="L1650">
        <v>1.5011E-2</v>
      </c>
      <c r="M1650">
        <f>(F1650*CalPhotonTurnigy!$AE$30*CalPhotonTurnigy!$AF$36+CalPhotonTurnigy!$AE$36)/CalPhotonTurnigy!$AE$30</f>
        <v>112.80618136210947</v>
      </c>
    </row>
    <row r="1651" spans="1:13" x14ac:dyDescent="0.3">
      <c r="A1651">
        <v>122.178145</v>
      </c>
      <c r="B1651">
        <v>162</v>
      </c>
      <c r="C1651">
        <v>0</v>
      </c>
      <c r="D1651">
        <v>2.4849999999999999</v>
      </c>
      <c r="E1651">
        <v>74.610934</v>
      </c>
      <c r="F1651">
        <v>99.751328999999998</v>
      </c>
      <c r="G1651">
        <v>79.997693999999996</v>
      </c>
      <c r="H1651">
        <v>-25.140395000000002</v>
      </c>
      <c r="I1651">
        <v>-100</v>
      </c>
      <c r="J1651">
        <v>162</v>
      </c>
      <c r="K1651">
        <v>100.64700000000001</v>
      </c>
      <c r="L1651">
        <v>1.4999999999999999E-2</v>
      </c>
      <c r="M1651">
        <f>(F1651*CalPhotonTurnigy!$AE$30*CalPhotonTurnigy!$AF$36+CalPhotonTurnigy!$AE$36)/CalPhotonTurnigy!$AE$30</f>
        <v>112.80618136210947</v>
      </c>
    </row>
    <row r="1652" spans="1:13" x14ac:dyDescent="0.3">
      <c r="A1652">
        <v>122.193144</v>
      </c>
      <c r="B1652">
        <v>162</v>
      </c>
      <c r="C1652">
        <v>0</v>
      </c>
      <c r="D1652">
        <v>2.4929999999999999</v>
      </c>
      <c r="E1652">
        <v>74.621690999999998</v>
      </c>
      <c r="F1652">
        <v>99.751328999999998</v>
      </c>
      <c r="G1652">
        <v>79.997693999999996</v>
      </c>
      <c r="H1652">
        <v>-25.129639000000001</v>
      </c>
      <c r="I1652">
        <v>-100</v>
      </c>
      <c r="J1652">
        <v>162</v>
      </c>
      <c r="K1652">
        <v>100.64700000000001</v>
      </c>
      <c r="L1652">
        <v>1.4999E-2</v>
      </c>
      <c r="M1652">
        <f>(F1652*CalPhotonTurnigy!$AE$30*CalPhotonTurnigy!$AF$36+CalPhotonTurnigy!$AE$36)/CalPhotonTurnigy!$AE$30</f>
        <v>112.80618136210947</v>
      </c>
    </row>
    <row r="1653" spans="1:13" x14ac:dyDescent="0.3">
      <c r="A1653">
        <v>122.20814900000001</v>
      </c>
      <c r="B1653">
        <v>162</v>
      </c>
      <c r="C1653">
        <v>0</v>
      </c>
      <c r="D1653">
        <v>2.48</v>
      </c>
      <c r="E1653">
        <v>74.609070000000003</v>
      </c>
      <c r="F1653">
        <v>99.751328999999998</v>
      </c>
      <c r="G1653">
        <v>79.997693999999996</v>
      </c>
      <c r="H1653">
        <v>-25.142258999999999</v>
      </c>
      <c r="I1653">
        <v>-100</v>
      </c>
      <c r="J1653">
        <v>162</v>
      </c>
      <c r="K1653">
        <v>100.64700000000001</v>
      </c>
      <c r="L1653">
        <v>1.5004999999999999E-2</v>
      </c>
      <c r="M1653">
        <f>(F1653*CalPhotonTurnigy!$AE$30*CalPhotonTurnigy!$AF$36+CalPhotonTurnigy!$AE$36)/CalPhotonTurnigy!$AE$30</f>
        <v>112.80618136210947</v>
      </c>
    </row>
    <row r="1654" spans="1:13" x14ac:dyDescent="0.3">
      <c r="A1654">
        <v>122.22315399999999</v>
      </c>
      <c r="B1654">
        <v>162</v>
      </c>
      <c r="C1654">
        <v>0</v>
      </c>
      <c r="D1654">
        <v>2.4830000000000001</v>
      </c>
      <c r="E1654">
        <v>74.603678000000002</v>
      </c>
      <c r="F1654">
        <v>99.751328999999998</v>
      </c>
      <c r="G1654">
        <v>79.997693999999996</v>
      </c>
      <c r="H1654">
        <v>-25.147652000000001</v>
      </c>
      <c r="I1654">
        <v>-100</v>
      </c>
      <c r="J1654">
        <v>162</v>
      </c>
      <c r="K1654">
        <v>100.64700000000001</v>
      </c>
      <c r="L1654">
        <v>1.5004999999999999E-2</v>
      </c>
      <c r="M1654">
        <f>(F1654*CalPhotonTurnigy!$AE$30*CalPhotonTurnigy!$AF$36+CalPhotonTurnigy!$AE$36)/CalPhotonTurnigy!$AE$30</f>
        <v>112.80618136210947</v>
      </c>
    </row>
    <row r="1655" spans="1:13" x14ac:dyDescent="0.3">
      <c r="A1655">
        <v>122.23815399999999</v>
      </c>
      <c r="B1655">
        <v>162</v>
      </c>
      <c r="C1655">
        <v>0</v>
      </c>
      <c r="D1655">
        <v>2.4849999999999999</v>
      </c>
      <c r="E1655">
        <v>74.603140999999994</v>
      </c>
      <c r="F1655">
        <v>99.751328999999998</v>
      </c>
      <c r="G1655">
        <v>79.997693999999996</v>
      </c>
      <c r="H1655">
        <v>-25.148188000000001</v>
      </c>
      <c r="I1655">
        <v>-100</v>
      </c>
      <c r="J1655">
        <v>162</v>
      </c>
      <c r="K1655">
        <v>100.64700000000001</v>
      </c>
      <c r="L1655">
        <v>1.4999999999999999E-2</v>
      </c>
      <c r="M1655">
        <f>(F1655*CalPhotonTurnigy!$AE$30*CalPhotonTurnigy!$AF$36+CalPhotonTurnigy!$AE$36)/CalPhotonTurnigy!$AE$30</f>
        <v>112.80618136210947</v>
      </c>
    </row>
    <row r="1656" spans="1:13" x14ac:dyDescent="0.3">
      <c r="A1656">
        <v>122.253153</v>
      </c>
      <c r="B1656">
        <v>162</v>
      </c>
      <c r="C1656">
        <v>0</v>
      </c>
      <c r="D1656">
        <v>2.4860000000000002</v>
      </c>
      <c r="E1656">
        <v>74.604046999999994</v>
      </c>
      <c r="F1656">
        <v>99.751328999999998</v>
      </c>
      <c r="G1656">
        <v>79.997693999999996</v>
      </c>
      <c r="H1656">
        <v>-25.147282000000001</v>
      </c>
      <c r="I1656">
        <v>-100</v>
      </c>
      <c r="J1656">
        <v>162</v>
      </c>
      <c r="K1656">
        <v>100.64700000000001</v>
      </c>
      <c r="L1656">
        <v>1.4999E-2</v>
      </c>
      <c r="M1656">
        <f>(F1656*CalPhotonTurnigy!$AE$30*CalPhotonTurnigy!$AF$36+CalPhotonTurnigy!$AE$36)/CalPhotonTurnigy!$AE$30</f>
        <v>112.80618136210947</v>
      </c>
    </row>
    <row r="1657" spans="1:13" x14ac:dyDescent="0.3">
      <c r="A1657">
        <v>122.268154</v>
      </c>
      <c r="B1657">
        <v>162</v>
      </c>
      <c r="C1657">
        <v>0</v>
      </c>
      <c r="D1657">
        <v>2.4830000000000001</v>
      </c>
      <c r="E1657">
        <v>74.599355000000003</v>
      </c>
      <c r="F1657">
        <v>99.751328999999998</v>
      </c>
      <c r="G1657">
        <v>79.997693999999996</v>
      </c>
      <c r="H1657">
        <v>-25.151973999999999</v>
      </c>
      <c r="I1657">
        <v>-100</v>
      </c>
      <c r="J1657">
        <v>162</v>
      </c>
      <c r="K1657">
        <v>100.64700000000001</v>
      </c>
      <c r="L1657">
        <v>1.5001E-2</v>
      </c>
      <c r="M1657">
        <f>(F1657*CalPhotonTurnigy!$AE$30*CalPhotonTurnigy!$AF$36+CalPhotonTurnigy!$AE$36)/CalPhotonTurnigy!$AE$30</f>
        <v>112.80618136210947</v>
      </c>
    </row>
    <row r="1658" spans="1:13" x14ac:dyDescent="0.3">
      <c r="A1658">
        <v>122.28315499999999</v>
      </c>
      <c r="B1658">
        <v>162</v>
      </c>
      <c r="C1658">
        <v>0</v>
      </c>
      <c r="D1658">
        <v>2.4849999999999999</v>
      </c>
      <c r="E1658">
        <v>74.598054000000005</v>
      </c>
      <c r="F1658">
        <v>99.751328999999998</v>
      </c>
      <c r="G1658">
        <v>79.997693999999996</v>
      </c>
      <c r="H1658">
        <v>-25.153276000000002</v>
      </c>
      <c r="I1658">
        <v>-100</v>
      </c>
      <c r="J1658">
        <v>162</v>
      </c>
      <c r="K1658">
        <v>100.64700000000001</v>
      </c>
      <c r="L1658">
        <v>1.5001E-2</v>
      </c>
      <c r="M1658">
        <f>(F1658*CalPhotonTurnigy!$AE$30*CalPhotonTurnigy!$AF$36+CalPhotonTurnigy!$AE$36)/CalPhotonTurnigy!$AE$30</f>
        <v>112.80618136210947</v>
      </c>
    </row>
    <row r="1659" spans="1:13" x14ac:dyDescent="0.3">
      <c r="A1659">
        <v>122.298151</v>
      </c>
      <c r="B1659">
        <v>162</v>
      </c>
      <c r="C1659">
        <v>0</v>
      </c>
      <c r="D1659">
        <v>2.484</v>
      </c>
      <c r="E1659">
        <v>74.595564999999993</v>
      </c>
      <c r="F1659">
        <v>99.751328999999998</v>
      </c>
      <c r="G1659">
        <v>79.997693999999996</v>
      </c>
      <c r="H1659">
        <v>-25.155764000000001</v>
      </c>
      <c r="I1659">
        <v>-100</v>
      </c>
      <c r="J1659">
        <v>162</v>
      </c>
      <c r="K1659">
        <v>100.64700000000001</v>
      </c>
      <c r="L1659">
        <v>1.4996000000000001E-2</v>
      </c>
      <c r="M1659">
        <f>(F1659*CalPhotonTurnigy!$AE$30*CalPhotonTurnigy!$AF$36+CalPhotonTurnigy!$AE$36)/CalPhotonTurnigy!$AE$30</f>
        <v>112.80618136210947</v>
      </c>
    </row>
    <row r="1660" spans="1:13" x14ac:dyDescent="0.3">
      <c r="A1660">
        <v>122.313151</v>
      </c>
      <c r="B1660">
        <v>162</v>
      </c>
      <c r="C1660">
        <v>0</v>
      </c>
      <c r="D1660">
        <v>2.4769999999999999</v>
      </c>
      <c r="E1660">
        <v>74.582476</v>
      </c>
      <c r="F1660">
        <v>99.751328999999998</v>
      </c>
      <c r="G1660">
        <v>79.997693999999996</v>
      </c>
      <c r="H1660">
        <v>-25.168852999999999</v>
      </c>
      <c r="I1660">
        <v>-100</v>
      </c>
      <c r="J1660">
        <v>162</v>
      </c>
      <c r="K1660">
        <v>100.64700000000001</v>
      </c>
      <c r="L1660">
        <v>1.4999999999999999E-2</v>
      </c>
      <c r="M1660">
        <f>(F1660*CalPhotonTurnigy!$AE$30*CalPhotonTurnigy!$AF$36+CalPhotonTurnigy!$AE$36)/CalPhotonTurnigy!$AE$30</f>
        <v>112.80618136210947</v>
      </c>
    </row>
    <row r="1661" spans="1:13" x14ac:dyDescent="0.3">
      <c r="A1661">
        <v>122.328157</v>
      </c>
      <c r="B1661">
        <v>162</v>
      </c>
      <c r="C1661">
        <v>0</v>
      </c>
      <c r="D1661">
        <v>2.488</v>
      </c>
      <c r="E1661">
        <v>74.589004000000003</v>
      </c>
      <c r="F1661">
        <v>99.751328999999998</v>
      </c>
      <c r="G1661">
        <v>79.997693999999996</v>
      </c>
      <c r="H1661">
        <v>-25.162324999999999</v>
      </c>
      <c r="I1661">
        <v>-100</v>
      </c>
      <c r="J1661">
        <v>162</v>
      </c>
      <c r="K1661">
        <v>100.64700000000001</v>
      </c>
      <c r="L1661">
        <v>1.5006E-2</v>
      </c>
      <c r="M1661">
        <f>(F1661*CalPhotonTurnigy!$AE$30*CalPhotonTurnigy!$AF$36+CalPhotonTurnigy!$AE$36)/CalPhotonTurnigy!$AE$30</f>
        <v>112.80618136210947</v>
      </c>
    </row>
    <row r="1662" spans="1:13" x14ac:dyDescent="0.3">
      <c r="A1662">
        <v>122.343163</v>
      </c>
      <c r="B1662">
        <v>162</v>
      </c>
      <c r="C1662">
        <v>0</v>
      </c>
      <c r="D1662">
        <v>2.4820000000000002</v>
      </c>
      <c r="E1662">
        <v>74.585041000000004</v>
      </c>
      <c r="F1662">
        <v>99.751328999999998</v>
      </c>
      <c r="G1662">
        <v>79.997693999999996</v>
      </c>
      <c r="H1662">
        <v>-25.166288999999999</v>
      </c>
      <c r="I1662">
        <v>-100</v>
      </c>
      <c r="J1662">
        <v>162</v>
      </c>
      <c r="K1662">
        <v>100.64700000000001</v>
      </c>
      <c r="L1662">
        <v>1.5006E-2</v>
      </c>
      <c r="M1662">
        <f>(F1662*CalPhotonTurnigy!$AE$30*CalPhotonTurnigy!$AF$36+CalPhotonTurnigy!$AE$36)/CalPhotonTurnigy!$AE$30</f>
        <v>112.80618136210947</v>
      </c>
    </row>
    <row r="1663" spans="1:13" x14ac:dyDescent="0.3">
      <c r="A1663">
        <v>122.35817</v>
      </c>
      <c r="B1663">
        <v>162</v>
      </c>
      <c r="C1663">
        <v>0</v>
      </c>
      <c r="D1663">
        <v>2.4900000000000002</v>
      </c>
      <c r="E1663">
        <v>74.595314999999999</v>
      </c>
      <c r="F1663">
        <v>99.751328999999998</v>
      </c>
      <c r="G1663">
        <v>79.997693999999996</v>
      </c>
      <c r="H1663">
        <v>-25.156013999999999</v>
      </c>
      <c r="I1663">
        <v>-100</v>
      </c>
      <c r="J1663">
        <v>162</v>
      </c>
      <c r="K1663">
        <v>100.64700000000001</v>
      </c>
      <c r="L1663">
        <v>1.5007E-2</v>
      </c>
      <c r="M1663">
        <f>(F1663*CalPhotonTurnigy!$AE$30*CalPhotonTurnigy!$AF$36+CalPhotonTurnigy!$AE$36)/CalPhotonTurnigy!$AE$30</f>
        <v>112.80618136210947</v>
      </c>
    </row>
    <row r="1664" spans="1:13" x14ac:dyDescent="0.3">
      <c r="A1664">
        <v>122.373172</v>
      </c>
      <c r="B1664">
        <v>162</v>
      </c>
      <c r="C1664">
        <v>0</v>
      </c>
      <c r="D1664">
        <v>2.4860000000000002</v>
      </c>
      <c r="E1664">
        <v>74.597313999999997</v>
      </c>
      <c r="F1664">
        <v>99.751328999999998</v>
      </c>
      <c r="G1664">
        <v>79.997693999999996</v>
      </c>
      <c r="H1664">
        <v>-25.154015999999999</v>
      </c>
      <c r="I1664">
        <v>-100</v>
      </c>
      <c r="J1664">
        <v>162</v>
      </c>
      <c r="K1664">
        <v>100.64700000000001</v>
      </c>
      <c r="L1664">
        <v>1.5002E-2</v>
      </c>
      <c r="M1664">
        <f>(F1664*CalPhotonTurnigy!$AE$30*CalPhotonTurnigy!$AF$36+CalPhotonTurnigy!$AE$36)/CalPhotonTurnigy!$AE$30</f>
        <v>112.80618136210947</v>
      </c>
    </row>
    <row r="1665" spans="1:13" x14ac:dyDescent="0.3">
      <c r="A1665">
        <v>122.38817299999999</v>
      </c>
      <c r="B1665">
        <v>162</v>
      </c>
      <c r="C1665">
        <v>0</v>
      </c>
      <c r="D1665">
        <v>2.4849999999999999</v>
      </c>
      <c r="E1665">
        <v>74.597665000000006</v>
      </c>
      <c r="F1665">
        <v>99.751328999999998</v>
      </c>
      <c r="G1665">
        <v>79.997693999999996</v>
      </c>
      <c r="H1665">
        <v>-25.153663999999999</v>
      </c>
      <c r="I1665">
        <v>-100</v>
      </c>
      <c r="J1665">
        <v>162</v>
      </c>
      <c r="K1665">
        <v>100.64700000000001</v>
      </c>
      <c r="L1665">
        <v>1.5001E-2</v>
      </c>
      <c r="M1665">
        <f>(F1665*CalPhotonTurnigy!$AE$30*CalPhotonTurnigy!$AF$36+CalPhotonTurnigy!$AE$36)/CalPhotonTurnigy!$AE$30</f>
        <v>112.80618136210947</v>
      </c>
    </row>
    <row r="1666" spans="1:13" x14ac:dyDescent="0.3">
      <c r="A1666">
        <v>122.40318000000001</v>
      </c>
      <c r="B1666">
        <v>162</v>
      </c>
      <c r="C1666">
        <v>0</v>
      </c>
      <c r="D1666">
        <v>2.4809999999999999</v>
      </c>
      <c r="E1666">
        <v>74.589758000000003</v>
      </c>
      <c r="F1666">
        <v>99.751328999999998</v>
      </c>
      <c r="G1666">
        <v>79.997693999999996</v>
      </c>
      <c r="H1666">
        <v>-25.161572</v>
      </c>
      <c r="I1666">
        <v>-100</v>
      </c>
      <c r="J1666">
        <v>162</v>
      </c>
      <c r="K1666">
        <v>100.64700000000001</v>
      </c>
      <c r="L1666">
        <v>1.5007E-2</v>
      </c>
      <c r="M1666">
        <f>(F1666*CalPhotonTurnigy!$AE$30*CalPhotonTurnigy!$AF$36+CalPhotonTurnigy!$AE$36)/CalPhotonTurnigy!$AE$30</f>
        <v>112.80618136210947</v>
      </c>
    </row>
    <row r="1667" spans="1:13" x14ac:dyDescent="0.3">
      <c r="A1667">
        <v>122.418178</v>
      </c>
      <c r="B1667">
        <v>161</v>
      </c>
      <c r="C1667">
        <v>0</v>
      </c>
      <c r="D1667">
        <v>2.4239999999999999</v>
      </c>
      <c r="E1667">
        <v>74.486986000000002</v>
      </c>
      <c r="F1667">
        <v>99.751328999999998</v>
      </c>
      <c r="G1667">
        <v>79.997693999999996</v>
      </c>
      <c r="H1667">
        <v>-25.264343</v>
      </c>
      <c r="I1667">
        <v>-100</v>
      </c>
      <c r="J1667">
        <v>161</v>
      </c>
      <c r="K1667">
        <v>100.64700000000001</v>
      </c>
      <c r="L1667">
        <v>1.4997999999999999E-2</v>
      </c>
      <c r="M1667">
        <f>(F1667*CalPhotonTurnigy!$AE$30*CalPhotonTurnigy!$AF$36+CalPhotonTurnigy!$AE$36)/CalPhotonTurnigy!$AE$30</f>
        <v>112.80618136210947</v>
      </c>
    </row>
    <row r="1668" spans="1:13" x14ac:dyDescent="0.3">
      <c r="A1668">
        <v>122.433178</v>
      </c>
      <c r="B1668">
        <v>161</v>
      </c>
      <c r="C1668">
        <v>0</v>
      </c>
      <c r="D1668">
        <v>2.4790000000000001</v>
      </c>
      <c r="E1668">
        <v>74.491776000000002</v>
      </c>
      <c r="F1668">
        <v>99.751328999999998</v>
      </c>
      <c r="G1668">
        <v>79.997693999999996</v>
      </c>
      <c r="H1668">
        <v>-25.259553</v>
      </c>
      <c r="I1668">
        <v>-100</v>
      </c>
      <c r="J1668">
        <v>161</v>
      </c>
      <c r="K1668">
        <v>100.64700000000001</v>
      </c>
      <c r="L1668">
        <v>1.4999999999999999E-2</v>
      </c>
      <c r="M1668">
        <f>(F1668*CalPhotonTurnigy!$AE$30*CalPhotonTurnigy!$AF$36+CalPhotonTurnigy!$AE$36)/CalPhotonTurnigy!$AE$30</f>
        <v>112.80618136210947</v>
      </c>
    </row>
    <row r="1669" spans="1:13" x14ac:dyDescent="0.3">
      <c r="A1669">
        <v>122.448182</v>
      </c>
      <c r="B1669">
        <v>161</v>
      </c>
      <c r="C1669">
        <v>0</v>
      </c>
      <c r="D1669">
        <v>2.4820000000000002</v>
      </c>
      <c r="E1669">
        <v>74.501388000000006</v>
      </c>
      <c r="F1669">
        <v>99.751328999999998</v>
      </c>
      <c r="G1669">
        <v>79.997693999999996</v>
      </c>
      <c r="H1669">
        <v>-25.249942000000001</v>
      </c>
      <c r="I1669">
        <v>-100</v>
      </c>
      <c r="J1669">
        <v>161</v>
      </c>
      <c r="K1669">
        <v>100.64700000000001</v>
      </c>
      <c r="L1669">
        <v>1.5004E-2</v>
      </c>
      <c r="M1669">
        <f>(F1669*CalPhotonTurnigy!$AE$30*CalPhotonTurnigy!$AF$36+CalPhotonTurnigy!$AE$36)/CalPhotonTurnigy!$AE$30</f>
        <v>112.80618136210947</v>
      </c>
    </row>
    <row r="1670" spans="1:13" x14ac:dyDescent="0.3">
      <c r="A1670">
        <v>122.463185</v>
      </c>
      <c r="B1670">
        <v>162</v>
      </c>
      <c r="C1670">
        <v>0</v>
      </c>
      <c r="D1670">
        <v>2.4809999999999999</v>
      </c>
      <c r="E1670">
        <v>74.508283000000006</v>
      </c>
      <c r="F1670">
        <v>99.751328999999998</v>
      </c>
      <c r="G1670">
        <v>79.997693999999996</v>
      </c>
      <c r="H1670">
        <v>-25.243046</v>
      </c>
      <c r="I1670">
        <v>-100</v>
      </c>
      <c r="J1670">
        <v>162</v>
      </c>
      <c r="K1670">
        <v>100.64700000000001</v>
      </c>
      <c r="L1670">
        <v>1.5003000000000001E-2</v>
      </c>
      <c r="M1670">
        <f>(F1670*CalPhotonTurnigy!$AE$30*CalPhotonTurnigy!$AF$36+CalPhotonTurnigy!$AE$36)/CalPhotonTurnigy!$AE$30</f>
        <v>112.80618136210947</v>
      </c>
    </row>
    <row r="1671" spans="1:13" x14ac:dyDescent="0.3">
      <c r="A1671">
        <v>122.47818100000001</v>
      </c>
      <c r="B1671">
        <v>162</v>
      </c>
      <c r="C1671">
        <v>0</v>
      </c>
      <c r="D1671">
        <v>2.4780000000000002</v>
      </c>
      <c r="E1671">
        <v>74.508726999999993</v>
      </c>
      <c r="F1671">
        <v>99.751328999999998</v>
      </c>
      <c r="G1671">
        <v>79.997693999999996</v>
      </c>
      <c r="H1671">
        <v>-25.242602000000002</v>
      </c>
      <c r="I1671">
        <v>-100</v>
      </c>
      <c r="J1671">
        <v>162</v>
      </c>
      <c r="K1671">
        <v>100.64700000000001</v>
      </c>
      <c r="L1671">
        <v>1.4996000000000001E-2</v>
      </c>
      <c r="M1671">
        <f>(F1671*CalPhotonTurnigy!$AE$30*CalPhotonTurnigy!$AF$36+CalPhotonTurnigy!$AE$36)/CalPhotonTurnigy!$AE$30</f>
        <v>112.80618136210947</v>
      </c>
    </row>
    <row r="1672" spans="1:13" x14ac:dyDescent="0.3">
      <c r="A1672">
        <v>122.493179</v>
      </c>
      <c r="B1672">
        <v>162</v>
      </c>
      <c r="C1672">
        <v>0</v>
      </c>
      <c r="D1672">
        <v>2.4809999999999999</v>
      </c>
      <c r="E1672">
        <v>74.513226000000003</v>
      </c>
      <c r="F1672">
        <v>99.751328999999998</v>
      </c>
      <c r="G1672">
        <v>79.997693999999996</v>
      </c>
      <c r="H1672">
        <v>-25.238104</v>
      </c>
      <c r="I1672">
        <v>-100</v>
      </c>
      <c r="J1672">
        <v>162</v>
      </c>
      <c r="K1672">
        <v>100.64700000000001</v>
      </c>
      <c r="L1672">
        <v>1.4997999999999999E-2</v>
      </c>
      <c r="M1672">
        <f>(F1672*CalPhotonTurnigy!$AE$30*CalPhotonTurnigy!$AF$36+CalPhotonTurnigy!$AE$36)/CalPhotonTurnigy!$AE$30</f>
        <v>112.80618136210947</v>
      </c>
    </row>
    <row r="1673" spans="1:13" x14ac:dyDescent="0.3">
      <c r="A1673">
        <v>122.50818599999999</v>
      </c>
      <c r="B1673">
        <v>162</v>
      </c>
      <c r="C1673">
        <v>0</v>
      </c>
      <c r="D1673">
        <v>2.4809999999999999</v>
      </c>
      <c r="E1673">
        <v>74.518467000000001</v>
      </c>
      <c r="F1673">
        <v>99.751328999999998</v>
      </c>
      <c r="G1673">
        <v>79.997693999999996</v>
      </c>
      <c r="H1673">
        <v>-25.232862000000001</v>
      </c>
      <c r="I1673">
        <v>-100</v>
      </c>
      <c r="J1673">
        <v>162</v>
      </c>
      <c r="K1673">
        <v>100.64700000000001</v>
      </c>
      <c r="L1673">
        <v>1.5007E-2</v>
      </c>
      <c r="M1673">
        <f>(F1673*CalPhotonTurnigy!$AE$30*CalPhotonTurnigy!$AF$36+CalPhotonTurnigy!$AE$36)/CalPhotonTurnigy!$AE$30</f>
        <v>112.80618136210947</v>
      </c>
    </row>
    <row r="1674" spans="1:13" x14ac:dyDescent="0.3">
      <c r="A1674">
        <v>122.523194</v>
      </c>
      <c r="B1674">
        <v>162</v>
      </c>
      <c r="C1674">
        <v>0</v>
      </c>
      <c r="D1674">
        <v>2.4790000000000001</v>
      </c>
      <c r="E1674">
        <v>74.518861999999999</v>
      </c>
      <c r="F1674">
        <v>99.751328999999998</v>
      </c>
      <c r="G1674">
        <v>79.997693999999996</v>
      </c>
      <c r="H1674">
        <v>-25.232467</v>
      </c>
      <c r="I1674">
        <v>-100</v>
      </c>
      <c r="J1674">
        <v>162</v>
      </c>
      <c r="K1674">
        <v>100.64700000000001</v>
      </c>
      <c r="L1674">
        <v>1.5008000000000001E-2</v>
      </c>
      <c r="M1674">
        <f>(F1674*CalPhotonTurnigy!$AE$30*CalPhotonTurnigy!$AF$36+CalPhotonTurnigy!$AE$36)/CalPhotonTurnigy!$AE$30</f>
        <v>112.80618136210947</v>
      </c>
    </row>
    <row r="1675" spans="1:13" x14ac:dyDescent="0.3">
      <c r="A1675">
        <v>122.53819300000001</v>
      </c>
      <c r="B1675">
        <v>162</v>
      </c>
      <c r="C1675">
        <v>0</v>
      </c>
      <c r="D1675">
        <v>2.484</v>
      </c>
      <c r="E1675">
        <v>74.527431000000007</v>
      </c>
      <c r="F1675">
        <v>99.751328999999998</v>
      </c>
      <c r="G1675">
        <v>79.997693999999996</v>
      </c>
      <c r="H1675">
        <v>-25.223897999999998</v>
      </c>
      <c r="I1675">
        <v>-100</v>
      </c>
      <c r="J1675">
        <v>162</v>
      </c>
      <c r="K1675">
        <v>100.64700000000001</v>
      </c>
      <c r="L1675">
        <v>1.4999E-2</v>
      </c>
      <c r="M1675">
        <f>(F1675*CalPhotonTurnigy!$AE$30*CalPhotonTurnigy!$AF$36+CalPhotonTurnigy!$AE$36)/CalPhotonTurnigy!$AE$30</f>
        <v>112.80618136210947</v>
      </c>
    </row>
    <row r="1676" spans="1:13" x14ac:dyDescent="0.3">
      <c r="A1676">
        <v>122.55320500000001</v>
      </c>
      <c r="B1676">
        <v>162</v>
      </c>
      <c r="C1676">
        <v>0</v>
      </c>
      <c r="D1676">
        <v>2.4809999999999999</v>
      </c>
      <c r="E1676">
        <v>74.530688999999995</v>
      </c>
      <c r="F1676">
        <v>99.751328999999998</v>
      </c>
      <c r="G1676">
        <v>79.997693999999996</v>
      </c>
      <c r="H1676">
        <v>-25.22064</v>
      </c>
      <c r="I1676">
        <v>-100</v>
      </c>
      <c r="J1676">
        <v>162</v>
      </c>
      <c r="K1676">
        <v>100.64700000000001</v>
      </c>
      <c r="L1676">
        <v>1.5011999999999999E-2</v>
      </c>
      <c r="M1676">
        <f>(F1676*CalPhotonTurnigy!$AE$30*CalPhotonTurnigy!$AF$36+CalPhotonTurnigy!$AE$36)/CalPhotonTurnigy!$AE$30</f>
        <v>112.80618136210947</v>
      </c>
    </row>
    <row r="1677" spans="1:13" x14ac:dyDescent="0.3">
      <c r="A1677">
        <v>122.56821100000001</v>
      </c>
      <c r="B1677">
        <v>162</v>
      </c>
      <c r="C1677">
        <v>0</v>
      </c>
      <c r="D1677">
        <v>2.4750000000000001</v>
      </c>
      <c r="E1677">
        <v>74.522521999999995</v>
      </c>
      <c r="F1677">
        <v>99.751328999999998</v>
      </c>
      <c r="G1677">
        <v>79.997693999999996</v>
      </c>
      <c r="H1677">
        <v>-25.228807</v>
      </c>
      <c r="I1677">
        <v>-100</v>
      </c>
      <c r="J1677">
        <v>162</v>
      </c>
      <c r="K1677">
        <v>100.64700000000001</v>
      </c>
      <c r="L1677">
        <v>1.5006E-2</v>
      </c>
      <c r="M1677">
        <f>(F1677*CalPhotonTurnigy!$AE$30*CalPhotonTurnigy!$AF$36+CalPhotonTurnigy!$AE$36)/CalPhotonTurnigy!$AE$30</f>
        <v>112.80618136210947</v>
      </c>
    </row>
    <row r="1678" spans="1:13" x14ac:dyDescent="0.3">
      <c r="A1678">
        <v>122.58322099999999</v>
      </c>
      <c r="B1678">
        <v>162</v>
      </c>
      <c r="C1678">
        <v>0</v>
      </c>
      <c r="D1678">
        <v>2.4849999999999999</v>
      </c>
      <c r="E1678">
        <v>74.533321000000001</v>
      </c>
      <c r="F1678">
        <v>99.751328999999998</v>
      </c>
      <c r="G1678">
        <v>79.997693999999996</v>
      </c>
      <c r="H1678">
        <v>-25.218008000000001</v>
      </c>
      <c r="I1678">
        <v>-100</v>
      </c>
      <c r="J1678">
        <v>162</v>
      </c>
      <c r="K1678">
        <v>100.64700000000001</v>
      </c>
      <c r="L1678">
        <v>1.5010000000000001E-2</v>
      </c>
      <c r="M1678">
        <f>(F1678*CalPhotonTurnigy!$AE$30*CalPhotonTurnigy!$AF$36+CalPhotonTurnigy!$AE$36)/CalPhotonTurnigy!$AE$30</f>
        <v>112.80618136210947</v>
      </c>
    </row>
    <row r="1679" spans="1:13" x14ac:dyDescent="0.3">
      <c r="A1679">
        <v>122.59823299999999</v>
      </c>
      <c r="B1679">
        <v>162</v>
      </c>
      <c r="C1679">
        <v>0</v>
      </c>
      <c r="D1679">
        <v>2.4809999999999999</v>
      </c>
      <c r="E1679">
        <v>74.534385999999998</v>
      </c>
      <c r="F1679">
        <v>99.751328999999998</v>
      </c>
      <c r="G1679">
        <v>79.997693999999996</v>
      </c>
      <c r="H1679">
        <v>-25.216944000000002</v>
      </c>
      <c r="I1679">
        <v>-100</v>
      </c>
      <c r="J1679">
        <v>162</v>
      </c>
      <c r="K1679">
        <v>100.64700000000001</v>
      </c>
      <c r="L1679">
        <v>1.5011999999999999E-2</v>
      </c>
      <c r="M1679">
        <f>(F1679*CalPhotonTurnigy!$AE$30*CalPhotonTurnigy!$AF$36+CalPhotonTurnigy!$AE$36)/CalPhotonTurnigy!$AE$30</f>
        <v>112.80618136210947</v>
      </c>
    </row>
    <row r="1680" spans="1:13" x14ac:dyDescent="0.3">
      <c r="A1680">
        <v>122.613238</v>
      </c>
      <c r="B1680">
        <v>162</v>
      </c>
      <c r="C1680">
        <v>0</v>
      </c>
      <c r="D1680">
        <v>2.4809999999999999</v>
      </c>
      <c r="E1680">
        <v>74.536672999999993</v>
      </c>
      <c r="F1680">
        <v>99.751328999999998</v>
      </c>
      <c r="G1680">
        <v>79.997693999999996</v>
      </c>
      <c r="H1680">
        <v>-25.214656999999999</v>
      </c>
      <c r="I1680">
        <v>-100</v>
      </c>
      <c r="J1680">
        <v>162</v>
      </c>
      <c r="K1680">
        <v>100.64700000000001</v>
      </c>
      <c r="L1680">
        <v>1.5004999999999999E-2</v>
      </c>
      <c r="M1680">
        <f>(F1680*CalPhotonTurnigy!$AE$30*CalPhotonTurnigy!$AF$36+CalPhotonTurnigy!$AE$36)/CalPhotonTurnigy!$AE$30</f>
        <v>112.80618136210947</v>
      </c>
    </row>
    <row r="1681" spans="1:13" x14ac:dyDescent="0.3">
      <c r="A1681">
        <v>122.628241</v>
      </c>
      <c r="B1681">
        <v>162</v>
      </c>
      <c r="C1681">
        <v>0</v>
      </c>
      <c r="D1681">
        <v>2.4809999999999999</v>
      </c>
      <c r="E1681">
        <v>74.537270000000007</v>
      </c>
      <c r="F1681">
        <v>99.751328999999998</v>
      </c>
      <c r="G1681">
        <v>79.997693999999996</v>
      </c>
      <c r="H1681">
        <v>-25.21406</v>
      </c>
      <c r="I1681">
        <v>-100</v>
      </c>
      <c r="J1681">
        <v>162</v>
      </c>
      <c r="K1681">
        <v>100.64700000000001</v>
      </c>
      <c r="L1681">
        <v>1.5003000000000001E-2</v>
      </c>
      <c r="M1681">
        <f>(F1681*CalPhotonTurnigy!$AE$30*CalPhotonTurnigy!$AF$36+CalPhotonTurnigy!$AE$36)/CalPhotonTurnigy!$AE$30</f>
        <v>112.80618136210947</v>
      </c>
    </row>
    <row r="1682" spans="1:13" x14ac:dyDescent="0.3">
      <c r="A1682">
        <v>122.64324000000001</v>
      </c>
      <c r="B1682">
        <v>162</v>
      </c>
      <c r="C1682">
        <v>0</v>
      </c>
      <c r="D1682">
        <v>2.4790000000000001</v>
      </c>
      <c r="E1682">
        <v>74.535041000000007</v>
      </c>
      <c r="F1682">
        <v>99.751328999999998</v>
      </c>
      <c r="G1682">
        <v>79.997693999999996</v>
      </c>
      <c r="H1682">
        <v>-25.216287999999999</v>
      </c>
      <c r="I1682">
        <v>-100</v>
      </c>
      <c r="J1682">
        <v>162</v>
      </c>
      <c r="K1682">
        <v>100.64700000000001</v>
      </c>
      <c r="L1682">
        <v>1.4999E-2</v>
      </c>
      <c r="M1682">
        <f>(F1682*CalPhotonTurnigy!$AE$30*CalPhotonTurnigy!$AF$36+CalPhotonTurnigy!$AE$36)/CalPhotonTurnigy!$AE$30</f>
        <v>112.80618136210947</v>
      </c>
    </row>
    <row r="1683" spans="1:13" x14ac:dyDescent="0.3">
      <c r="A1683">
        <v>122.658247</v>
      </c>
      <c r="B1683">
        <v>162</v>
      </c>
      <c r="C1683">
        <v>0</v>
      </c>
      <c r="D1683">
        <v>2.4809999999999999</v>
      </c>
      <c r="E1683">
        <v>74.535865999999999</v>
      </c>
      <c r="F1683">
        <v>99.751328999999998</v>
      </c>
      <c r="G1683">
        <v>79.997693999999996</v>
      </c>
      <c r="H1683">
        <v>-25.215463</v>
      </c>
      <c r="I1683">
        <v>-100</v>
      </c>
      <c r="J1683">
        <v>162</v>
      </c>
      <c r="K1683">
        <v>100.64700000000001</v>
      </c>
      <c r="L1683">
        <v>1.5007E-2</v>
      </c>
      <c r="M1683">
        <f>(F1683*CalPhotonTurnigy!$AE$30*CalPhotonTurnigy!$AF$36+CalPhotonTurnigy!$AE$36)/CalPhotonTurnigy!$AE$30</f>
        <v>112.80618136210947</v>
      </c>
    </row>
    <row r="1684" spans="1:13" x14ac:dyDescent="0.3">
      <c r="A1684">
        <v>122.673255</v>
      </c>
      <c r="B1684">
        <v>162</v>
      </c>
      <c r="C1684">
        <v>0</v>
      </c>
      <c r="D1684">
        <v>2.48</v>
      </c>
      <c r="E1684">
        <v>74.535203999999993</v>
      </c>
      <c r="F1684">
        <v>99.751328999999998</v>
      </c>
      <c r="G1684">
        <v>79.997693999999996</v>
      </c>
      <c r="H1684">
        <v>-25.216125000000002</v>
      </c>
      <c r="I1684">
        <v>-100</v>
      </c>
      <c r="J1684">
        <v>162</v>
      </c>
      <c r="K1684">
        <v>100.64700000000001</v>
      </c>
      <c r="L1684">
        <v>1.5008000000000001E-2</v>
      </c>
      <c r="M1684">
        <f>(F1684*CalPhotonTurnigy!$AE$30*CalPhotonTurnigy!$AF$36+CalPhotonTurnigy!$AE$36)/CalPhotonTurnigy!$AE$30</f>
        <v>112.80618136210947</v>
      </c>
    </row>
    <row r="1685" spans="1:13" x14ac:dyDescent="0.3">
      <c r="A1685">
        <v>122.688258</v>
      </c>
      <c r="B1685">
        <v>162</v>
      </c>
      <c r="C1685">
        <v>0</v>
      </c>
      <c r="D1685">
        <v>2.4790000000000001</v>
      </c>
      <c r="E1685">
        <v>74.533264000000003</v>
      </c>
      <c r="F1685">
        <v>99.751328999999998</v>
      </c>
      <c r="G1685">
        <v>79.997693999999996</v>
      </c>
      <c r="H1685">
        <v>-25.218064999999999</v>
      </c>
      <c r="I1685">
        <v>-100</v>
      </c>
      <c r="J1685">
        <v>162</v>
      </c>
      <c r="K1685">
        <v>100.64700000000001</v>
      </c>
      <c r="L1685">
        <v>1.5003000000000001E-2</v>
      </c>
      <c r="M1685">
        <f>(F1685*CalPhotonTurnigy!$AE$30*CalPhotonTurnigy!$AF$36+CalPhotonTurnigy!$AE$36)/CalPhotonTurnigy!$AE$30</f>
        <v>112.80618136210947</v>
      </c>
    </row>
    <row r="1686" spans="1:13" x14ac:dyDescent="0.3">
      <c r="A1686">
        <v>122.703264</v>
      </c>
      <c r="B1686">
        <v>162</v>
      </c>
      <c r="C1686">
        <v>0</v>
      </c>
      <c r="D1686">
        <v>2.5110000000000001</v>
      </c>
      <c r="E1686">
        <v>74.586388999999997</v>
      </c>
      <c r="F1686">
        <v>99.751328999999998</v>
      </c>
      <c r="G1686">
        <v>79.997693999999996</v>
      </c>
      <c r="H1686">
        <v>-25.164940999999999</v>
      </c>
      <c r="I1686">
        <v>-100</v>
      </c>
      <c r="J1686">
        <v>162</v>
      </c>
      <c r="K1686">
        <v>100.64700000000001</v>
      </c>
      <c r="L1686">
        <v>1.5006E-2</v>
      </c>
      <c r="M1686">
        <f>(F1686*CalPhotonTurnigy!$AE$30*CalPhotonTurnigy!$AF$36+CalPhotonTurnigy!$AE$36)/CalPhotonTurnigy!$AE$30</f>
        <v>112.80618136210947</v>
      </c>
    </row>
    <row r="1687" spans="1:13" x14ac:dyDescent="0.3">
      <c r="A1687">
        <v>122.71827399999999</v>
      </c>
      <c r="B1687">
        <v>162</v>
      </c>
      <c r="C1687">
        <v>0</v>
      </c>
      <c r="D1687">
        <v>2.48</v>
      </c>
      <c r="E1687">
        <v>74.578683999999996</v>
      </c>
      <c r="F1687">
        <v>99.751328999999998</v>
      </c>
      <c r="G1687">
        <v>79.997693999999996</v>
      </c>
      <c r="H1687">
        <v>-25.172646</v>
      </c>
      <c r="I1687">
        <v>-100</v>
      </c>
      <c r="J1687">
        <v>162</v>
      </c>
      <c r="K1687">
        <v>100.64700000000001</v>
      </c>
      <c r="L1687">
        <v>1.5010000000000001E-2</v>
      </c>
      <c r="M1687">
        <f>(F1687*CalPhotonTurnigy!$AE$30*CalPhotonTurnigy!$AF$36+CalPhotonTurnigy!$AE$36)/CalPhotonTurnigy!$AE$30</f>
        <v>112.80618136210947</v>
      </c>
    </row>
    <row r="1688" spans="1:13" x14ac:dyDescent="0.3">
      <c r="A1688">
        <v>122.733271</v>
      </c>
      <c r="B1688">
        <v>162</v>
      </c>
      <c r="C1688">
        <v>0</v>
      </c>
      <c r="D1688">
        <v>2.4809999999999999</v>
      </c>
      <c r="E1688">
        <v>74.574789999999993</v>
      </c>
      <c r="F1688">
        <v>99.751328999999998</v>
      </c>
      <c r="G1688">
        <v>79.997693999999996</v>
      </c>
      <c r="H1688">
        <v>-25.176538999999998</v>
      </c>
      <c r="I1688">
        <v>-100</v>
      </c>
      <c r="J1688">
        <v>162</v>
      </c>
      <c r="K1688">
        <v>100.64700000000001</v>
      </c>
      <c r="L1688">
        <v>1.4997E-2</v>
      </c>
      <c r="M1688">
        <f>(F1688*CalPhotonTurnigy!$AE$30*CalPhotonTurnigy!$AF$36+CalPhotonTurnigy!$AE$36)/CalPhotonTurnigy!$AE$30</f>
        <v>112.80618136210947</v>
      </c>
    </row>
    <row r="1689" spans="1:13" x14ac:dyDescent="0.3">
      <c r="A1689">
        <v>122.748284</v>
      </c>
      <c r="B1689">
        <v>162</v>
      </c>
      <c r="C1689">
        <v>0</v>
      </c>
      <c r="D1689">
        <v>2.4849999999999999</v>
      </c>
      <c r="E1689">
        <v>74.578286000000006</v>
      </c>
      <c r="F1689">
        <v>99.751328999999998</v>
      </c>
      <c r="G1689">
        <v>79.997693999999996</v>
      </c>
      <c r="H1689">
        <v>-25.173044000000001</v>
      </c>
      <c r="I1689">
        <v>-100</v>
      </c>
      <c r="J1689">
        <v>162</v>
      </c>
      <c r="K1689">
        <v>100.64700000000001</v>
      </c>
      <c r="L1689">
        <v>1.5013E-2</v>
      </c>
      <c r="M1689">
        <f>(F1689*CalPhotonTurnigy!$AE$30*CalPhotonTurnigy!$AF$36+CalPhotonTurnigy!$AE$36)/CalPhotonTurnigy!$AE$30</f>
        <v>112.80618136210947</v>
      </c>
    </row>
    <row r="1690" spans="1:13" x14ac:dyDescent="0.3">
      <c r="A1690">
        <v>122.763283</v>
      </c>
      <c r="B1690">
        <v>162</v>
      </c>
      <c r="C1690">
        <v>0</v>
      </c>
      <c r="D1690">
        <v>2.5099999999999998</v>
      </c>
      <c r="E1690">
        <v>74.622330000000005</v>
      </c>
      <c r="F1690">
        <v>99.751328999999998</v>
      </c>
      <c r="G1690">
        <v>79.997693999999996</v>
      </c>
      <c r="H1690">
        <v>-25.128999</v>
      </c>
      <c r="I1690">
        <v>-100</v>
      </c>
      <c r="J1690">
        <v>162</v>
      </c>
      <c r="K1690">
        <v>100.64700000000001</v>
      </c>
      <c r="L1690">
        <v>1.4999E-2</v>
      </c>
      <c r="M1690">
        <f>(F1690*CalPhotonTurnigy!$AE$30*CalPhotonTurnigy!$AF$36+CalPhotonTurnigy!$AE$36)/CalPhotonTurnigy!$AE$30</f>
        <v>112.80618136210947</v>
      </c>
    </row>
    <row r="1691" spans="1:13" x14ac:dyDescent="0.3">
      <c r="A1691">
        <v>122.778291</v>
      </c>
      <c r="B1691">
        <v>162</v>
      </c>
      <c r="C1691">
        <v>0</v>
      </c>
      <c r="D1691">
        <v>2.4809999999999999</v>
      </c>
      <c r="E1691">
        <v>74.612356000000005</v>
      </c>
      <c r="F1691">
        <v>99.751328999999998</v>
      </c>
      <c r="G1691">
        <v>79.997693999999996</v>
      </c>
      <c r="H1691">
        <v>-25.138974000000001</v>
      </c>
      <c r="I1691">
        <v>-100</v>
      </c>
      <c r="J1691">
        <v>162</v>
      </c>
      <c r="K1691">
        <v>100.64700000000001</v>
      </c>
      <c r="L1691">
        <v>1.5008000000000001E-2</v>
      </c>
      <c r="M1691">
        <f>(F1691*CalPhotonTurnigy!$AE$30*CalPhotonTurnigy!$AF$36+CalPhotonTurnigy!$AE$36)/CalPhotonTurnigy!$AE$30</f>
        <v>112.80618136210947</v>
      </c>
    </row>
    <row r="1692" spans="1:13" x14ac:dyDescent="0.3">
      <c r="A1692">
        <v>122.793306</v>
      </c>
      <c r="B1692">
        <v>162</v>
      </c>
      <c r="C1692">
        <v>0</v>
      </c>
      <c r="D1692">
        <v>2.4809999999999999</v>
      </c>
      <c r="E1692">
        <v>74.603769999999997</v>
      </c>
      <c r="F1692">
        <v>99.751328999999998</v>
      </c>
      <c r="G1692">
        <v>79.997693999999996</v>
      </c>
      <c r="H1692">
        <v>-25.147559000000001</v>
      </c>
      <c r="I1692">
        <v>-100</v>
      </c>
      <c r="J1692">
        <v>162</v>
      </c>
      <c r="K1692">
        <v>100.64700000000001</v>
      </c>
      <c r="L1692">
        <v>1.5015000000000001E-2</v>
      </c>
      <c r="M1692">
        <f>(F1692*CalPhotonTurnigy!$AE$30*CalPhotonTurnigy!$AF$36+CalPhotonTurnigy!$AE$36)/CalPhotonTurnigy!$AE$30</f>
        <v>112.80618136210947</v>
      </c>
    </row>
    <row r="1693" spans="1:13" x14ac:dyDescent="0.3">
      <c r="A1693">
        <v>122.80830400000001</v>
      </c>
      <c r="B1693">
        <v>162</v>
      </c>
      <c r="C1693">
        <v>0</v>
      </c>
      <c r="D1693">
        <v>2.488</v>
      </c>
      <c r="E1693">
        <v>74.607324000000006</v>
      </c>
      <c r="F1693">
        <v>99.751328999999998</v>
      </c>
      <c r="G1693">
        <v>79.997693999999996</v>
      </c>
      <c r="H1693">
        <v>-25.144006000000001</v>
      </c>
      <c r="I1693">
        <v>-100</v>
      </c>
      <c r="J1693">
        <v>162</v>
      </c>
      <c r="K1693">
        <v>100.64700000000001</v>
      </c>
      <c r="L1693">
        <v>1.4997999999999999E-2</v>
      </c>
      <c r="M1693">
        <f>(F1693*CalPhotonTurnigy!$AE$30*CalPhotonTurnigy!$AF$36+CalPhotonTurnigy!$AE$36)/CalPhotonTurnigy!$AE$30</f>
        <v>112.80618136210947</v>
      </c>
    </row>
    <row r="1694" spans="1:13" x14ac:dyDescent="0.3">
      <c r="A1694">
        <v>122.823312</v>
      </c>
      <c r="B1694">
        <v>162</v>
      </c>
      <c r="C1694">
        <v>0</v>
      </c>
      <c r="D1694">
        <v>2.4809999999999999</v>
      </c>
      <c r="E1694">
        <v>74.598071000000004</v>
      </c>
      <c r="F1694">
        <v>99.751328999999998</v>
      </c>
      <c r="G1694">
        <v>79.997693999999996</v>
      </c>
      <c r="H1694">
        <v>-25.153258000000001</v>
      </c>
      <c r="I1694">
        <v>-100</v>
      </c>
      <c r="J1694">
        <v>162</v>
      </c>
      <c r="K1694">
        <v>100.64700000000001</v>
      </c>
      <c r="L1694">
        <v>1.5008000000000001E-2</v>
      </c>
      <c r="M1694">
        <f>(F1694*CalPhotonTurnigy!$AE$30*CalPhotonTurnigy!$AF$36+CalPhotonTurnigy!$AE$36)/CalPhotonTurnigy!$AE$30</f>
        <v>112.80618136210947</v>
      </c>
    </row>
    <row r="1695" spans="1:13" x14ac:dyDescent="0.3">
      <c r="A1695">
        <v>122.838309</v>
      </c>
      <c r="B1695">
        <v>162</v>
      </c>
      <c r="C1695">
        <v>0</v>
      </c>
      <c r="D1695">
        <v>2.4780000000000002</v>
      </c>
      <c r="E1695">
        <v>74.586000999999996</v>
      </c>
      <c r="F1695">
        <v>99.751328999999998</v>
      </c>
      <c r="G1695">
        <v>79.997693999999996</v>
      </c>
      <c r="H1695">
        <v>-25.165327999999999</v>
      </c>
      <c r="I1695">
        <v>-100</v>
      </c>
      <c r="J1695">
        <v>162</v>
      </c>
      <c r="K1695">
        <v>100.64700000000001</v>
      </c>
      <c r="L1695">
        <v>1.4997E-2</v>
      </c>
      <c r="M1695">
        <f>(F1695*CalPhotonTurnigy!$AE$30*CalPhotonTurnigy!$AF$36+CalPhotonTurnigy!$AE$36)/CalPhotonTurnigy!$AE$30</f>
        <v>112.80618136210947</v>
      </c>
    </row>
    <row r="1696" spans="1:13" x14ac:dyDescent="0.3">
      <c r="A1696">
        <v>122.85331499999999</v>
      </c>
      <c r="B1696">
        <v>162</v>
      </c>
      <c r="C1696">
        <v>0</v>
      </c>
      <c r="D1696">
        <v>2.4769999999999999</v>
      </c>
      <c r="E1696">
        <v>74.572873999999999</v>
      </c>
      <c r="F1696">
        <v>99.751328999999998</v>
      </c>
      <c r="G1696">
        <v>79.997693999999996</v>
      </c>
      <c r="H1696">
        <v>-25.178455</v>
      </c>
      <c r="I1696">
        <v>-100</v>
      </c>
      <c r="J1696">
        <v>162</v>
      </c>
      <c r="K1696">
        <v>100.64700000000001</v>
      </c>
      <c r="L1696">
        <v>1.5006E-2</v>
      </c>
      <c r="M1696">
        <f>(F1696*CalPhotonTurnigy!$AE$30*CalPhotonTurnigy!$AF$36+CalPhotonTurnigy!$AE$36)/CalPhotonTurnigy!$AE$30</f>
        <v>112.80618136210947</v>
      </c>
    </row>
    <row r="1697" spans="1:13" x14ac:dyDescent="0.3">
      <c r="A1697">
        <v>122.868313</v>
      </c>
      <c r="B1697">
        <v>162</v>
      </c>
      <c r="C1697">
        <v>0</v>
      </c>
      <c r="D1697">
        <v>2.4809999999999999</v>
      </c>
      <c r="E1697">
        <v>74.568421000000001</v>
      </c>
      <c r="F1697">
        <v>99.751328999999998</v>
      </c>
      <c r="G1697">
        <v>79.997693999999996</v>
      </c>
      <c r="H1697">
        <v>-25.182908000000001</v>
      </c>
      <c r="I1697">
        <v>-100</v>
      </c>
      <c r="J1697">
        <v>162</v>
      </c>
      <c r="K1697">
        <v>100.64700000000001</v>
      </c>
      <c r="L1697">
        <v>1.4997999999999999E-2</v>
      </c>
      <c r="M1697">
        <f>(F1697*CalPhotonTurnigy!$AE$30*CalPhotonTurnigy!$AF$36+CalPhotonTurnigy!$AE$36)/CalPhotonTurnigy!$AE$30</f>
        <v>112.80618136210947</v>
      </c>
    </row>
    <row r="1698" spans="1:13" x14ac:dyDescent="0.3">
      <c r="A1698">
        <v>122.88332200000001</v>
      </c>
      <c r="B1698">
        <v>162</v>
      </c>
      <c r="C1698">
        <v>0</v>
      </c>
      <c r="D1698">
        <v>2.4809999999999999</v>
      </c>
      <c r="E1698">
        <v>74.565959000000007</v>
      </c>
      <c r="F1698">
        <v>99.751328999999998</v>
      </c>
      <c r="G1698">
        <v>79.997693999999996</v>
      </c>
      <c r="H1698">
        <v>-25.185369999999999</v>
      </c>
      <c r="I1698">
        <v>-100</v>
      </c>
      <c r="J1698">
        <v>162</v>
      </c>
      <c r="K1698">
        <v>100.64700000000001</v>
      </c>
      <c r="L1698">
        <v>1.5009E-2</v>
      </c>
      <c r="M1698">
        <f>(F1698*CalPhotonTurnigy!$AE$30*CalPhotonTurnigy!$AF$36+CalPhotonTurnigy!$AE$36)/CalPhotonTurnigy!$AE$30</f>
        <v>112.80618136210947</v>
      </c>
    </row>
    <row r="1699" spans="1:13" x14ac:dyDescent="0.3">
      <c r="A1699">
        <v>122.898331</v>
      </c>
      <c r="B1699">
        <v>162</v>
      </c>
      <c r="C1699">
        <v>0</v>
      </c>
      <c r="D1699">
        <v>2.4769999999999999</v>
      </c>
      <c r="E1699">
        <v>74.556991999999994</v>
      </c>
      <c r="F1699">
        <v>99.751328999999998</v>
      </c>
      <c r="G1699">
        <v>79.997693999999996</v>
      </c>
      <c r="H1699">
        <v>-25.194337999999998</v>
      </c>
      <c r="I1699">
        <v>-100</v>
      </c>
      <c r="J1699">
        <v>162</v>
      </c>
      <c r="K1699">
        <v>100.64700000000001</v>
      </c>
      <c r="L1699">
        <v>1.5009E-2</v>
      </c>
      <c r="M1699">
        <f>(F1699*CalPhotonTurnigy!$AE$30*CalPhotonTurnigy!$AF$36+CalPhotonTurnigy!$AE$36)/CalPhotonTurnigy!$AE$30</f>
        <v>112.80618136210947</v>
      </c>
    </row>
    <row r="1700" spans="1:13" x14ac:dyDescent="0.3">
      <c r="A1700">
        <v>122.913335</v>
      </c>
      <c r="B1700">
        <v>162</v>
      </c>
      <c r="C1700">
        <v>0</v>
      </c>
      <c r="D1700">
        <v>2.4830000000000001</v>
      </c>
      <c r="E1700">
        <v>74.558864</v>
      </c>
      <c r="F1700">
        <v>99.751328999999998</v>
      </c>
      <c r="G1700">
        <v>79.997693999999996</v>
      </c>
      <c r="H1700">
        <v>-25.192466</v>
      </c>
      <c r="I1700">
        <v>-100</v>
      </c>
      <c r="J1700">
        <v>162</v>
      </c>
      <c r="K1700">
        <v>100.64700000000001</v>
      </c>
      <c r="L1700">
        <v>1.5004E-2</v>
      </c>
      <c r="M1700">
        <f>(F1700*CalPhotonTurnigy!$AE$30*CalPhotonTurnigy!$AF$36+CalPhotonTurnigy!$AE$36)/CalPhotonTurnigy!$AE$30</f>
        <v>112.80618136210947</v>
      </c>
    </row>
    <row r="1701" spans="1:13" x14ac:dyDescent="0.3">
      <c r="A1701">
        <v>122.928338</v>
      </c>
      <c r="B1701">
        <v>162</v>
      </c>
      <c r="C1701">
        <v>0</v>
      </c>
      <c r="D1701">
        <v>2.48</v>
      </c>
      <c r="E1701">
        <v>74.554995000000005</v>
      </c>
      <c r="F1701">
        <v>99.751328999999998</v>
      </c>
      <c r="G1701">
        <v>79.997693999999996</v>
      </c>
      <c r="H1701">
        <v>-25.196335000000001</v>
      </c>
      <c r="I1701">
        <v>-100</v>
      </c>
      <c r="J1701">
        <v>162</v>
      </c>
      <c r="K1701">
        <v>100.64700000000001</v>
      </c>
      <c r="L1701">
        <v>1.5003000000000001E-2</v>
      </c>
      <c r="M1701">
        <f>(F1701*CalPhotonTurnigy!$AE$30*CalPhotonTurnigy!$AF$36+CalPhotonTurnigy!$AE$36)/CalPhotonTurnigy!$AE$30</f>
        <v>112.80618136210947</v>
      </c>
    </row>
    <row r="1702" spans="1:13" x14ac:dyDescent="0.3">
      <c r="A1702">
        <v>122.943344</v>
      </c>
      <c r="B1702">
        <v>162</v>
      </c>
      <c r="C1702">
        <v>0</v>
      </c>
      <c r="D1702">
        <v>2.4790000000000001</v>
      </c>
      <c r="E1702">
        <v>74.550295000000006</v>
      </c>
      <c r="F1702">
        <v>99.751328999999998</v>
      </c>
      <c r="G1702">
        <v>79.997693999999996</v>
      </c>
      <c r="H1702">
        <v>-25.201034</v>
      </c>
      <c r="I1702">
        <v>-100</v>
      </c>
      <c r="J1702">
        <v>162</v>
      </c>
      <c r="K1702">
        <v>100.64700000000001</v>
      </c>
      <c r="L1702">
        <v>1.5006E-2</v>
      </c>
      <c r="M1702">
        <f>(F1702*CalPhotonTurnigy!$AE$30*CalPhotonTurnigy!$AF$36+CalPhotonTurnigy!$AE$36)/CalPhotonTurnigy!$AE$30</f>
        <v>112.80618136210947</v>
      </c>
    </row>
    <row r="1703" spans="1:13" x14ac:dyDescent="0.3">
      <c r="A1703">
        <v>122.958343</v>
      </c>
      <c r="B1703">
        <v>162</v>
      </c>
      <c r="C1703">
        <v>0</v>
      </c>
      <c r="D1703">
        <v>2.4750000000000001</v>
      </c>
      <c r="E1703">
        <v>74.539398000000006</v>
      </c>
      <c r="F1703">
        <v>99.751328999999998</v>
      </c>
      <c r="G1703">
        <v>79.997693999999996</v>
      </c>
      <c r="H1703">
        <v>-25.211932000000001</v>
      </c>
      <c r="I1703">
        <v>-100</v>
      </c>
      <c r="J1703">
        <v>162</v>
      </c>
      <c r="K1703">
        <v>100.64700000000001</v>
      </c>
      <c r="L1703">
        <v>1.4999E-2</v>
      </c>
      <c r="M1703">
        <f>(F1703*CalPhotonTurnigy!$AE$30*CalPhotonTurnigy!$AF$36+CalPhotonTurnigy!$AE$36)/CalPhotonTurnigy!$AE$30</f>
        <v>112.80618136210947</v>
      </c>
    </row>
    <row r="1704" spans="1:13" x14ac:dyDescent="0.3">
      <c r="A1704">
        <v>122.97335200000001</v>
      </c>
      <c r="B1704">
        <v>162</v>
      </c>
      <c r="C1704">
        <v>0</v>
      </c>
      <c r="D1704">
        <v>2.4790000000000001</v>
      </c>
      <c r="E1704">
        <v>74.536873</v>
      </c>
      <c r="F1704">
        <v>99.751328999999998</v>
      </c>
      <c r="G1704">
        <v>79.997693999999996</v>
      </c>
      <c r="H1704">
        <v>-25.214456999999999</v>
      </c>
      <c r="I1704">
        <v>-100</v>
      </c>
      <c r="J1704">
        <v>162</v>
      </c>
      <c r="K1704">
        <v>100.64700000000001</v>
      </c>
      <c r="L1704">
        <v>1.5009E-2</v>
      </c>
      <c r="M1704">
        <f>(F1704*CalPhotonTurnigy!$AE$30*CalPhotonTurnigy!$AF$36+CalPhotonTurnigy!$AE$36)/CalPhotonTurnigy!$AE$30</f>
        <v>112.80618136210947</v>
      </c>
    </row>
    <row r="1705" spans="1:13" x14ac:dyDescent="0.3">
      <c r="A1705">
        <v>122.988365</v>
      </c>
      <c r="B1705">
        <v>162</v>
      </c>
      <c r="C1705">
        <v>0</v>
      </c>
      <c r="D1705">
        <v>2.4769999999999999</v>
      </c>
      <c r="E1705">
        <v>74.530586999999997</v>
      </c>
      <c r="F1705">
        <v>99.751328999999998</v>
      </c>
      <c r="G1705">
        <v>79.997693999999996</v>
      </c>
      <c r="H1705">
        <v>-25.220742999999999</v>
      </c>
      <c r="I1705">
        <v>-100</v>
      </c>
      <c r="J1705">
        <v>162</v>
      </c>
      <c r="K1705">
        <v>100.64700000000001</v>
      </c>
      <c r="L1705">
        <v>1.5013E-2</v>
      </c>
      <c r="M1705">
        <f>(F1705*CalPhotonTurnigy!$AE$30*CalPhotonTurnigy!$AF$36+CalPhotonTurnigy!$AE$36)/CalPhotonTurnigy!$AE$30</f>
        <v>112.80618136210947</v>
      </c>
    </row>
    <row r="1706" spans="1:13" x14ac:dyDescent="0.3">
      <c r="A1706">
        <v>123.00337399999999</v>
      </c>
      <c r="B1706">
        <v>162</v>
      </c>
      <c r="C1706">
        <v>0</v>
      </c>
      <c r="D1706">
        <v>2.4849999999999999</v>
      </c>
      <c r="E1706">
        <v>74.538888</v>
      </c>
      <c r="F1706">
        <v>99.751328999999998</v>
      </c>
      <c r="G1706">
        <v>79.997693999999996</v>
      </c>
      <c r="H1706">
        <v>-25.212441999999999</v>
      </c>
      <c r="I1706">
        <v>-100</v>
      </c>
      <c r="J1706">
        <v>162</v>
      </c>
      <c r="K1706">
        <v>100.64700000000001</v>
      </c>
      <c r="L1706">
        <v>1.5009E-2</v>
      </c>
      <c r="M1706">
        <f>(F1706*CalPhotonTurnigy!$AE$30*CalPhotonTurnigy!$AF$36+CalPhotonTurnigy!$AE$36)/CalPhotonTurnigy!$AE$30</f>
        <v>112.80618136210947</v>
      </c>
    </row>
    <row r="1707" spans="1:13" x14ac:dyDescent="0.3">
      <c r="A1707">
        <v>123.018376</v>
      </c>
      <c r="B1707">
        <v>162</v>
      </c>
      <c r="C1707">
        <v>0</v>
      </c>
      <c r="D1707">
        <v>2.4849999999999999</v>
      </c>
      <c r="E1707">
        <v>74.546028000000007</v>
      </c>
      <c r="F1707">
        <v>99.751328999999998</v>
      </c>
      <c r="G1707">
        <v>79.997693999999996</v>
      </c>
      <c r="H1707">
        <v>-25.205300999999999</v>
      </c>
      <c r="I1707">
        <v>-100</v>
      </c>
      <c r="J1707">
        <v>162</v>
      </c>
      <c r="K1707">
        <v>100.64700000000001</v>
      </c>
      <c r="L1707">
        <v>1.5002E-2</v>
      </c>
      <c r="M1707">
        <f>(F1707*CalPhotonTurnigy!$AE$30*CalPhotonTurnigy!$AF$36+CalPhotonTurnigy!$AE$36)/CalPhotonTurnigy!$AE$30</f>
        <v>112.80618136210947</v>
      </c>
    </row>
    <row r="1708" spans="1:13" x14ac:dyDescent="0.3">
      <c r="A1708">
        <v>123.033383</v>
      </c>
      <c r="B1708">
        <v>162</v>
      </c>
      <c r="C1708">
        <v>0</v>
      </c>
      <c r="D1708">
        <v>2.4809999999999999</v>
      </c>
      <c r="E1708">
        <v>74.545320000000004</v>
      </c>
      <c r="F1708">
        <v>99.751328999999998</v>
      </c>
      <c r="G1708">
        <v>79.997693999999996</v>
      </c>
      <c r="H1708">
        <v>-25.206009999999999</v>
      </c>
      <c r="I1708">
        <v>-100</v>
      </c>
      <c r="J1708">
        <v>162</v>
      </c>
      <c r="K1708">
        <v>100.64700000000001</v>
      </c>
      <c r="L1708">
        <v>1.5007E-2</v>
      </c>
      <c r="M1708">
        <f>(F1708*CalPhotonTurnigy!$AE$30*CalPhotonTurnigy!$AF$36+CalPhotonTurnigy!$AE$36)/CalPhotonTurnigy!$AE$30</f>
        <v>112.80618136210947</v>
      </c>
    </row>
    <row r="1709" spans="1:13" x14ac:dyDescent="0.3">
      <c r="A1709">
        <v>123.04839</v>
      </c>
      <c r="B1709">
        <v>162</v>
      </c>
      <c r="C1709">
        <v>0</v>
      </c>
      <c r="D1709">
        <v>2.48</v>
      </c>
      <c r="E1709">
        <v>74.543340000000001</v>
      </c>
      <c r="F1709">
        <v>99.751328999999998</v>
      </c>
      <c r="G1709">
        <v>79.997693999999996</v>
      </c>
      <c r="H1709">
        <v>-25.207989999999999</v>
      </c>
      <c r="I1709">
        <v>-100</v>
      </c>
      <c r="J1709">
        <v>162</v>
      </c>
      <c r="K1709">
        <v>100.64700000000001</v>
      </c>
      <c r="L1709">
        <v>1.5007E-2</v>
      </c>
      <c r="M1709">
        <f>(F1709*CalPhotonTurnigy!$AE$30*CalPhotonTurnigy!$AF$36+CalPhotonTurnigy!$AE$36)/CalPhotonTurnigy!$AE$30</f>
        <v>112.80618136210947</v>
      </c>
    </row>
    <row r="1710" spans="1:13" x14ac:dyDescent="0.3">
      <c r="A1710">
        <v>123.063401</v>
      </c>
      <c r="B1710">
        <v>162</v>
      </c>
      <c r="C1710">
        <v>0</v>
      </c>
      <c r="D1710">
        <v>2.4729999999999999</v>
      </c>
      <c r="E1710">
        <v>74.530668000000006</v>
      </c>
      <c r="F1710">
        <v>99.751328999999998</v>
      </c>
      <c r="G1710">
        <v>79.997693999999996</v>
      </c>
      <c r="H1710">
        <v>-25.220661</v>
      </c>
      <c r="I1710">
        <v>-100</v>
      </c>
      <c r="J1710">
        <v>162</v>
      </c>
      <c r="K1710">
        <v>100.64700000000001</v>
      </c>
      <c r="L1710">
        <v>1.5011E-2</v>
      </c>
      <c r="M1710">
        <f>(F1710*CalPhotonTurnigy!$AE$30*CalPhotonTurnigy!$AF$36+CalPhotonTurnigy!$AE$36)/CalPhotonTurnigy!$AE$30</f>
        <v>112.80618136210947</v>
      </c>
    </row>
    <row r="1711" spans="1:13" x14ac:dyDescent="0.3">
      <c r="A1711">
        <v>123.0784</v>
      </c>
      <c r="B1711">
        <v>162</v>
      </c>
      <c r="C1711">
        <v>0</v>
      </c>
      <c r="D1711">
        <v>2.4809999999999999</v>
      </c>
      <c r="E1711">
        <v>74.532103000000006</v>
      </c>
      <c r="F1711">
        <v>99.751328999999998</v>
      </c>
      <c r="G1711">
        <v>79.997693999999996</v>
      </c>
      <c r="H1711">
        <v>-25.219225999999999</v>
      </c>
      <c r="I1711">
        <v>-100</v>
      </c>
      <c r="J1711">
        <v>162</v>
      </c>
      <c r="K1711">
        <v>100.64700000000001</v>
      </c>
      <c r="L1711">
        <v>1.4999E-2</v>
      </c>
      <c r="M1711">
        <f>(F1711*CalPhotonTurnigy!$AE$30*CalPhotonTurnigy!$AF$36+CalPhotonTurnigy!$AE$36)/CalPhotonTurnigy!$AE$30</f>
        <v>112.80618136210947</v>
      </c>
    </row>
    <row r="1712" spans="1:13" x14ac:dyDescent="0.3">
      <c r="A1712">
        <v>123.093408</v>
      </c>
      <c r="B1712">
        <v>162</v>
      </c>
      <c r="C1712">
        <v>0</v>
      </c>
      <c r="D1712">
        <v>2.4870000000000001</v>
      </c>
      <c r="E1712">
        <v>74.544303999999997</v>
      </c>
      <c r="F1712">
        <v>99.751328999999998</v>
      </c>
      <c r="G1712">
        <v>79.997693999999996</v>
      </c>
      <c r="H1712">
        <v>-25.207025000000002</v>
      </c>
      <c r="I1712">
        <v>-100</v>
      </c>
      <c r="J1712">
        <v>162</v>
      </c>
      <c r="K1712">
        <v>100.64700000000001</v>
      </c>
      <c r="L1712">
        <v>1.5008000000000001E-2</v>
      </c>
      <c r="M1712">
        <f>(F1712*CalPhotonTurnigy!$AE$30*CalPhotonTurnigy!$AF$36+CalPhotonTurnigy!$AE$36)/CalPhotonTurnigy!$AE$30</f>
        <v>112.80618136210947</v>
      </c>
    </row>
    <row r="1713" spans="1:13" x14ac:dyDescent="0.3">
      <c r="A1713">
        <v>123.10840899999999</v>
      </c>
      <c r="B1713">
        <v>162</v>
      </c>
      <c r="C1713">
        <v>0</v>
      </c>
      <c r="D1713">
        <v>2.4769999999999999</v>
      </c>
      <c r="E1713">
        <v>74.538353000000001</v>
      </c>
      <c r="F1713">
        <v>99.751328999999998</v>
      </c>
      <c r="G1713">
        <v>79.997693999999996</v>
      </c>
      <c r="H1713">
        <v>-25.212976000000001</v>
      </c>
      <c r="I1713">
        <v>-100</v>
      </c>
      <c r="J1713">
        <v>162</v>
      </c>
      <c r="K1713">
        <v>100.64700000000001</v>
      </c>
      <c r="L1713">
        <v>1.5001E-2</v>
      </c>
      <c r="M1713">
        <f>(F1713*CalPhotonTurnigy!$AE$30*CalPhotonTurnigy!$AF$36+CalPhotonTurnigy!$AE$36)/CalPhotonTurnigy!$AE$30</f>
        <v>112.80618136210947</v>
      </c>
    </row>
    <row r="1714" spans="1:13" x14ac:dyDescent="0.3">
      <c r="A1714">
        <v>123.12342</v>
      </c>
      <c r="B1714">
        <v>162</v>
      </c>
      <c r="C1714">
        <v>0</v>
      </c>
      <c r="D1714">
        <v>2.4729999999999999</v>
      </c>
      <c r="E1714">
        <v>74.526375999999999</v>
      </c>
      <c r="F1714">
        <v>99.751328999999998</v>
      </c>
      <c r="G1714">
        <v>79.997693999999996</v>
      </c>
      <c r="H1714">
        <v>-25.224952999999999</v>
      </c>
      <c r="I1714">
        <v>-100</v>
      </c>
      <c r="J1714">
        <v>162</v>
      </c>
      <c r="K1714">
        <v>100.64700000000001</v>
      </c>
      <c r="L1714">
        <v>1.5011E-2</v>
      </c>
      <c r="M1714">
        <f>(F1714*CalPhotonTurnigy!$AE$30*CalPhotonTurnigy!$AF$36+CalPhotonTurnigy!$AE$36)/CalPhotonTurnigy!$AE$30</f>
        <v>112.80618136210947</v>
      </c>
    </row>
    <row r="1715" spans="1:13" x14ac:dyDescent="0.3">
      <c r="A1715">
        <v>123.138426</v>
      </c>
      <c r="B1715">
        <v>162</v>
      </c>
      <c r="C1715">
        <v>0</v>
      </c>
      <c r="D1715">
        <v>2.4790000000000001</v>
      </c>
      <c r="E1715">
        <v>74.525667999999996</v>
      </c>
      <c r="F1715">
        <v>99.751328999999998</v>
      </c>
      <c r="G1715">
        <v>79.997693999999996</v>
      </c>
      <c r="H1715">
        <v>-25.225662</v>
      </c>
      <c r="I1715">
        <v>-100</v>
      </c>
      <c r="J1715">
        <v>162</v>
      </c>
      <c r="K1715">
        <v>100.64700000000001</v>
      </c>
      <c r="L1715">
        <v>1.5006E-2</v>
      </c>
      <c r="M1715">
        <f>(F1715*CalPhotonTurnigy!$AE$30*CalPhotonTurnigy!$AF$36+CalPhotonTurnigy!$AE$36)/CalPhotonTurnigy!$AE$30</f>
        <v>112.80618136210947</v>
      </c>
    </row>
    <row r="1716" spans="1:13" x14ac:dyDescent="0.3">
      <c r="A1716">
        <v>123.153426</v>
      </c>
      <c r="B1716">
        <v>162</v>
      </c>
      <c r="C1716">
        <v>0</v>
      </c>
      <c r="D1716">
        <v>2.4769999999999999</v>
      </c>
      <c r="E1716">
        <v>74.522315000000006</v>
      </c>
      <c r="F1716">
        <v>99.751328999999998</v>
      </c>
      <c r="G1716">
        <v>79.997693999999996</v>
      </c>
      <c r="H1716">
        <v>-25.229013999999999</v>
      </c>
      <c r="I1716">
        <v>-100</v>
      </c>
      <c r="J1716">
        <v>162</v>
      </c>
      <c r="K1716">
        <v>100.64700000000001</v>
      </c>
      <c r="L1716">
        <v>1.4999999999999999E-2</v>
      </c>
      <c r="M1716">
        <f>(F1716*CalPhotonTurnigy!$AE$30*CalPhotonTurnigy!$AF$36+CalPhotonTurnigy!$AE$36)/CalPhotonTurnigy!$AE$30</f>
        <v>112.80618136210947</v>
      </c>
    </row>
    <row r="1717" spans="1:13" x14ac:dyDescent="0.3">
      <c r="A1717">
        <v>123.168437</v>
      </c>
      <c r="B1717">
        <v>162</v>
      </c>
      <c r="C1717">
        <v>0</v>
      </c>
      <c r="D1717">
        <v>2.4750000000000001</v>
      </c>
      <c r="E1717">
        <v>74.515315000000001</v>
      </c>
      <c r="F1717">
        <v>99.751328999999998</v>
      </c>
      <c r="G1717">
        <v>79.997693999999996</v>
      </c>
      <c r="H1717">
        <v>-25.236014999999998</v>
      </c>
      <c r="I1717">
        <v>-100</v>
      </c>
      <c r="J1717">
        <v>162</v>
      </c>
      <c r="K1717">
        <v>100.64700000000001</v>
      </c>
      <c r="L1717">
        <v>1.5011E-2</v>
      </c>
      <c r="M1717">
        <f>(F1717*CalPhotonTurnigy!$AE$30*CalPhotonTurnigy!$AF$36+CalPhotonTurnigy!$AE$36)/CalPhotonTurnigy!$AE$30</f>
        <v>112.80618136210947</v>
      </c>
    </row>
    <row r="1718" spans="1:13" x14ac:dyDescent="0.3">
      <c r="A1718">
        <v>123.183437</v>
      </c>
      <c r="B1718">
        <v>162</v>
      </c>
      <c r="C1718">
        <v>0</v>
      </c>
      <c r="D1718">
        <v>2.4780000000000002</v>
      </c>
      <c r="E1718">
        <v>74.514778000000007</v>
      </c>
      <c r="F1718">
        <v>99.751328999999998</v>
      </c>
      <c r="G1718">
        <v>79.997693999999996</v>
      </c>
      <c r="H1718">
        <v>-25.236552</v>
      </c>
      <c r="I1718">
        <v>-100</v>
      </c>
      <c r="J1718">
        <v>162</v>
      </c>
      <c r="K1718">
        <v>100.64700000000001</v>
      </c>
      <c r="L1718">
        <v>1.4999999999999999E-2</v>
      </c>
      <c r="M1718">
        <f>(F1718*CalPhotonTurnigy!$AE$30*CalPhotonTurnigy!$AF$36+CalPhotonTurnigy!$AE$36)/CalPhotonTurnigy!$AE$30</f>
        <v>112.80618136210947</v>
      </c>
    </row>
    <row r="1719" spans="1:13" x14ac:dyDescent="0.3">
      <c r="A1719">
        <v>123.198435</v>
      </c>
      <c r="B1719">
        <v>161</v>
      </c>
      <c r="C1719">
        <v>0</v>
      </c>
      <c r="D1719">
        <v>2.4089999999999998</v>
      </c>
      <c r="E1719">
        <v>74.396103999999994</v>
      </c>
      <c r="F1719">
        <v>99.751328999999998</v>
      </c>
      <c r="G1719">
        <v>79.997693999999996</v>
      </c>
      <c r="H1719">
        <v>-25.355225000000001</v>
      </c>
      <c r="I1719">
        <v>-100</v>
      </c>
      <c r="J1719">
        <v>161</v>
      </c>
      <c r="K1719">
        <v>100.64700000000001</v>
      </c>
      <c r="L1719">
        <v>1.4997999999999999E-2</v>
      </c>
      <c r="M1719">
        <f>(F1719*CalPhotonTurnigy!$AE$30*CalPhotonTurnigy!$AF$36+CalPhotonTurnigy!$AE$36)/CalPhotonTurnigy!$AE$30</f>
        <v>112.80618136210947</v>
      </c>
    </row>
    <row r="1720" spans="1:13" x14ac:dyDescent="0.3">
      <c r="A1720">
        <v>123.213437</v>
      </c>
      <c r="B1720">
        <v>161</v>
      </c>
      <c r="C1720">
        <v>0</v>
      </c>
      <c r="D1720">
        <v>2.4729999999999999</v>
      </c>
      <c r="E1720">
        <v>74.403966999999994</v>
      </c>
      <c r="F1720">
        <v>99.751328999999998</v>
      </c>
      <c r="G1720">
        <v>79.997693999999996</v>
      </c>
      <c r="H1720">
        <v>-25.347362</v>
      </c>
      <c r="I1720">
        <v>-100</v>
      </c>
      <c r="J1720">
        <v>161</v>
      </c>
      <c r="K1720">
        <v>100.64700000000001</v>
      </c>
      <c r="L1720">
        <v>1.5002E-2</v>
      </c>
      <c r="M1720">
        <f>(F1720*CalPhotonTurnigy!$AE$30*CalPhotonTurnigy!$AF$36+CalPhotonTurnigy!$AE$36)/CalPhotonTurnigy!$AE$30</f>
        <v>112.80618136210947</v>
      </c>
    </row>
    <row r="1721" spans="1:13" x14ac:dyDescent="0.3">
      <c r="A1721">
        <v>123.22844600000001</v>
      </c>
      <c r="B1721">
        <v>161</v>
      </c>
      <c r="C1721">
        <v>0</v>
      </c>
      <c r="D1721">
        <v>2.4849999999999999</v>
      </c>
      <c r="E1721">
        <v>74.431372999999994</v>
      </c>
      <c r="F1721">
        <v>99.751328999999998</v>
      </c>
      <c r="G1721">
        <v>79.997693999999996</v>
      </c>
      <c r="H1721">
        <v>-25.319956000000001</v>
      </c>
      <c r="I1721">
        <v>-100</v>
      </c>
      <c r="J1721">
        <v>161</v>
      </c>
      <c r="K1721">
        <v>100.64700000000001</v>
      </c>
      <c r="L1721">
        <v>1.5009E-2</v>
      </c>
      <c r="M1721">
        <f>(F1721*CalPhotonTurnigy!$AE$30*CalPhotonTurnigy!$AF$36+CalPhotonTurnigy!$AE$36)/CalPhotonTurnigy!$AE$30</f>
        <v>112.80618136210947</v>
      </c>
    </row>
    <row r="1722" spans="1:13" x14ac:dyDescent="0.3">
      <c r="A1722">
        <v>123.243454</v>
      </c>
      <c r="B1722">
        <v>161</v>
      </c>
      <c r="C1722">
        <v>0</v>
      </c>
      <c r="D1722">
        <v>2.4750000000000001</v>
      </c>
      <c r="E1722">
        <v>74.437061</v>
      </c>
      <c r="F1722">
        <v>99.751328999999998</v>
      </c>
      <c r="G1722">
        <v>79.997693999999996</v>
      </c>
      <c r="H1722">
        <v>-25.314267999999998</v>
      </c>
      <c r="I1722">
        <v>-100</v>
      </c>
      <c r="J1722">
        <v>161</v>
      </c>
      <c r="K1722">
        <v>100.64700000000001</v>
      </c>
      <c r="L1722">
        <v>1.5008000000000001E-2</v>
      </c>
      <c r="M1722">
        <f>(F1722*CalPhotonTurnigy!$AE$30*CalPhotonTurnigy!$AF$36+CalPhotonTurnigy!$AE$36)/CalPhotonTurnigy!$AE$30</f>
        <v>112.80618136210947</v>
      </c>
    </row>
    <row r="1723" spans="1:13" x14ac:dyDescent="0.3">
      <c r="A1723">
        <v>123.25846</v>
      </c>
      <c r="B1723">
        <v>161</v>
      </c>
      <c r="C1723">
        <v>0</v>
      </c>
      <c r="D1723">
        <v>2.4780000000000002</v>
      </c>
      <c r="E1723">
        <v>74.447453999999993</v>
      </c>
      <c r="F1723">
        <v>99.751328999999998</v>
      </c>
      <c r="G1723">
        <v>79.997693999999996</v>
      </c>
      <c r="H1723">
        <v>-25.303875000000001</v>
      </c>
      <c r="I1723">
        <v>-100</v>
      </c>
      <c r="J1723">
        <v>161</v>
      </c>
      <c r="K1723">
        <v>100.64700000000001</v>
      </c>
      <c r="L1723">
        <v>1.5006E-2</v>
      </c>
      <c r="M1723">
        <f>(F1723*CalPhotonTurnigy!$AE$30*CalPhotonTurnigy!$AF$36+CalPhotonTurnigy!$AE$36)/CalPhotonTurnigy!$AE$30</f>
        <v>112.80618136210947</v>
      </c>
    </row>
    <row r="1724" spans="1:13" x14ac:dyDescent="0.3">
      <c r="A1724">
        <v>123.27345800000001</v>
      </c>
      <c r="B1724">
        <v>161</v>
      </c>
      <c r="C1724">
        <v>0</v>
      </c>
      <c r="D1724">
        <v>2.4769999999999999</v>
      </c>
      <c r="E1724">
        <v>74.455020000000005</v>
      </c>
      <c r="F1724">
        <v>99.751328999999998</v>
      </c>
      <c r="G1724">
        <v>79.997693999999996</v>
      </c>
      <c r="H1724">
        <v>-25.296309999999998</v>
      </c>
      <c r="I1724">
        <v>-100</v>
      </c>
      <c r="J1724">
        <v>161</v>
      </c>
      <c r="K1724">
        <v>100.64700000000001</v>
      </c>
      <c r="L1724">
        <v>1.4997999999999999E-2</v>
      </c>
      <c r="M1724">
        <f>(F1724*CalPhotonTurnigy!$AE$30*CalPhotonTurnigy!$AF$36+CalPhotonTurnigy!$AE$36)/CalPhotonTurnigy!$AE$30</f>
        <v>112.80618136210947</v>
      </c>
    </row>
    <row r="1725" spans="1:13" x14ac:dyDescent="0.3">
      <c r="A1725">
        <v>123.288455</v>
      </c>
      <c r="B1725">
        <v>161</v>
      </c>
      <c r="C1725">
        <v>0</v>
      </c>
      <c r="D1725">
        <v>2.4689999999999999</v>
      </c>
      <c r="E1725">
        <v>74.446406999999994</v>
      </c>
      <c r="F1725">
        <v>99.751328999999998</v>
      </c>
      <c r="G1725">
        <v>79.997693999999996</v>
      </c>
      <c r="H1725">
        <v>-25.304922000000001</v>
      </c>
      <c r="I1725">
        <v>-100</v>
      </c>
      <c r="J1725">
        <v>161</v>
      </c>
      <c r="K1725">
        <v>100.64700000000001</v>
      </c>
      <c r="L1725">
        <v>1.4997E-2</v>
      </c>
      <c r="M1725">
        <f>(F1725*CalPhotonTurnigy!$AE$30*CalPhotonTurnigy!$AF$36+CalPhotonTurnigy!$AE$36)/CalPhotonTurnigy!$AE$30</f>
        <v>112.80618136210947</v>
      </c>
    </row>
    <row r="1726" spans="1:13" x14ac:dyDescent="0.3">
      <c r="A1726">
        <v>123.303462</v>
      </c>
      <c r="B1726">
        <v>161</v>
      </c>
      <c r="C1726">
        <v>0</v>
      </c>
      <c r="D1726">
        <v>2.4769999999999999</v>
      </c>
      <c r="E1726">
        <v>74.452743999999996</v>
      </c>
      <c r="F1726">
        <v>99.751328999999998</v>
      </c>
      <c r="G1726">
        <v>79.997693999999996</v>
      </c>
      <c r="H1726">
        <v>-25.298584999999999</v>
      </c>
      <c r="I1726">
        <v>-100</v>
      </c>
      <c r="J1726">
        <v>161</v>
      </c>
      <c r="K1726">
        <v>100.64700000000001</v>
      </c>
      <c r="L1726">
        <v>1.5007E-2</v>
      </c>
      <c r="M1726">
        <f>(F1726*CalPhotonTurnigy!$AE$30*CalPhotonTurnigy!$AF$36+CalPhotonTurnigy!$AE$36)/CalPhotonTurnigy!$AE$30</f>
        <v>112.80618136210947</v>
      </c>
    </row>
    <row r="1727" spans="1:13" x14ac:dyDescent="0.3">
      <c r="A1727">
        <v>123.318473</v>
      </c>
      <c r="B1727">
        <v>161</v>
      </c>
      <c r="C1727">
        <v>0</v>
      </c>
      <c r="D1727">
        <v>2.4689999999999999</v>
      </c>
      <c r="E1727">
        <v>74.445824000000002</v>
      </c>
      <c r="F1727">
        <v>99.751328999999998</v>
      </c>
      <c r="G1727">
        <v>79.997693999999996</v>
      </c>
      <c r="H1727">
        <v>-25.305505</v>
      </c>
      <c r="I1727">
        <v>-100</v>
      </c>
      <c r="J1727">
        <v>161</v>
      </c>
      <c r="K1727">
        <v>100.64700000000001</v>
      </c>
      <c r="L1727">
        <v>1.5011E-2</v>
      </c>
      <c r="M1727">
        <f>(F1727*CalPhotonTurnigy!$AE$30*CalPhotonTurnigy!$AF$36+CalPhotonTurnigy!$AE$36)/CalPhotonTurnigy!$AE$30</f>
        <v>112.80618136210947</v>
      </c>
    </row>
    <row r="1728" spans="1:13" x14ac:dyDescent="0.3">
      <c r="A1728">
        <v>123.333473</v>
      </c>
      <c r="B1728">
        <v>161</v>
      </c>
      <c r="C1728">
        <v>0</v>
      </c>
      <c r="D1728">
        <v>2.4750000000000001</v>
      </c>
      <c r="E1728">
        <v>74.449493000000004</v>
      </c>
      <c r="F1728">
        <v>99.751328999999998</v>
      </c>
      <c r="G1728">
        <v>79.997693999999996</v>
      </c>
      <c r="H1728">
        <v>-25.301836000000002</v>
      </c>
      <c r="I1728">
        <v>-100</v>
      </c>
      <c r="J1728">
        <v>161</v>
      </c>
      <c r="K1728">
        <v>100.64700000000001</v>
      </c>
      <c r="L1728">
        <v>1.4999999999999999E-2</v>
      </c>
      <c r="M1728">
        <f>(F1728*CalPhotonTurnigy!$AE$30*CalPhotonTurnigy!$AF$36+CalPhotonTurnigy!$AE$36)/CalPhotonTurnigy!$AE$30</f>
        <v>112.80618136210947</v>
      </c>
    </row>
    <row r="1729" spans="1:13" x14ac:dyDescent="0.3">
      <c r="A1729">
        <v>123.348471</v>
      </c>
      <c r="B1729">
        <v>161</v>
      </c>
      <c r="C1729">
        <v>0</v>
      </c>
      <c r="D1729">
        <v>2.4729999999999999</v>
      </c>
      <c r="E1729">
        <v>74.449900999999997</v>
      </c>
      <c r="F1729">
        <v>99.751328999999998</v>
      </c>
      <c r="G1729">
        <v>79.997693999999996</v>
      </c>
      <c r="H1729">
        <v>-25.301428999999999</v>
      </c>
      <c r="I1729">
        <v>-100</v>
      </c>
      <c r="J1729">
        <v>161</v>
      </c>
      <c r="K1729">
        <v>100.64700000000001</v>
      </c>
      <c r="L1729">
        <v>1.4997999999999999E-2</v>
      </c>
      <c r="M1729">
        <f>(F1729*CalPhotonTurnigy!$AE$30*CalPhotonTurnigy!$AF$36+CalPhotonTurnigy!$AE$36)/CalPhotonTurnigy!$AE$30</f>
        <v>112.80618136210947</v>
      </c>
    </row>
    <row r="1730" spans="1:13" x14ac:dyDescent="0.3">
      <c r="A1730">
        <v>123.36347000000001</v>
      </c>
      <c r="B1730">
        <v>161</v>
      </c>
      <c r="C1730">
        <v>0</v>
      </c>
      <c r="D1730">
        <v>2.4750000000000001</v>
      </c>
      <c r="E1730">
        <v>74.453001</v>
      </c>
      <c r="F1730">
        <v>99.751328999999998</v>
      </c>
      <c r="G1730">
        <v>79.997693999999996</v>
      </c>
      <c r="H1730">
        <v>-25.298328999999999</v>
      </c>
      <c r="I1730">
        <v>-100</v>
      </c>
      <c r="J1730">
        <v>161</v>
      </c>
      <c r="K1730">
        <v>100.64700000000001</v>
      </c>
      <c r="L1730">
        <v>1.4999E-2</v>
      </c>
      <c r="M1730">
        <f>(F1730*CalPhotonTurnigy!$AE$30*CalPhotonTurnigy!$AF$36+CalPhotonTurnigy!$AE$36)/CalPhotonTurnigy!$AE$30</f>
        <v>112.80618136210947</v>
      </c>
    </row>
    <row r="1731" spans="1:13" x14ac:dyDescent="0.3">
      <c r="A1731">
        <v>123.37848099999999</v>
      </c>
      <c r="B1731">
        <v>161</v>
      </c>
      <c r="C1731">
        <v>0</v>
      </c>
      <c r="D1731">
        <v>2.476</v>
      </c>
      <c r="E1731">
        <v>74.457042000000001</v>
      </c>
      <c r="F1731">
        <v>99.751328999999998</v>
      </c>
      <c r="G1731">
        <v>79.997693999999996</v>
      </c>
      <c r="H1731">
        <v>-25.294287000000001</v>
      </c>
      <c r="I1731">
        <v>-100</v>
      </c>
      <c r="J1731">
        <v>161</v>
      </c>
      <c r="K1731">
        <v>100.64700000000001</v>
      </c>
      <c r="L1731">
        <v>1.5011E-2</v>
      </c>
      <c r="M1731">
        <f>(F1731*CalPhotonTurnigy!$AE$30*CalPhotonTurnigy!$AF$36+CalPhotonTurnigy!$AE$36)/CalPhotonTurnigy!$AE$30</f>
        <v>112.80618136210947</v>
      </c>
    </row>
    <row r="1732" spans="1:13" x14ac:dyDescent="0.3">
      <c r="A1732">
        <v>123.39349</v>
      </c>
      <c r="B1732">
        <v>161</v>
      </c>
      <c r="C1732">
        <v>0</v>
      </c>
      <c r="D1732">
        <v>2.472</v>
      </c>
      <c r="E1732">
        <v>74.453647000000004</v>
      </c>
      <c r="F1732">
        <v>99.751328999999998</v>
      </c>
      <c r="G1732">
        <v>79.997693999999996</v>
      </c>
      <c r="H1732">
        <v>-25.297681999999998</v>
      </c>
      <c r="I1732">
        <v>-100</v>
      </c>
      <c r="J1732">
        <v>161</v>
      </c>
      <c r="K1732">
        <v>100.64700000000001</v>
      </c>
      <c r="L1732">
        <v>1.5009E-2</v>
      </c>
      <c r="M1732">
        <f>(F1732*CalPhotonTurnigy!$AE$30*CalPhotonTurnigy!$AF$36+CalPhotonTurnigy!$AE$36)/CalPhotonTurnigy!$AE$30</f>
        <v>112.80618136210947</v>
      </c>
    </row>
    <row r="1733" spans="1:13" x14ac:dyDescent="0.3">
      <c r="A1733">
        <v>123.408497</v>
      </c>
      <c r="B1733">
        <v>161</v>
      </c>
      <c r="C1733">
        <v>0</v>
      </c>
      <c r="D1733">
        <v>2.472</v>
      </c>
      <c r="E1733">
        <v>74.450726000000003</v>
      </c>
      <c r="F1733">
        <v>99.751328999999998</v>
      </c>
      <c r="G1733">
        <v>79.997693999999996</v>
      </c>
      <c r="H1733">
        <v>-25.300604</v>
      </c>
      <c r="I1733">
        <v>-100</v>
      </c>
      <c r="J1733">
        <v>161</v>
      </c>
      <c r="K1733">
        <v>100.64700000000001</v>
      </c>
      <c r="L1733">
        <v>1.5007E-2</v>
      </c>
      <c r="M1733">
        <f>(F1733*CalPhotonTurnigy!$AE$30*CalPhotonTurnigy!$AF$36+CalPhotonTurnigy!$AE$36)/CalPhotonTurnigy!$AE$30</f>
        <v>112.80618136210947</v>
      </c>
    </row>
    <row r="1734" spans="1:13" x14ac:dyDescent="0.3">
      <c r="A1734">
        <v>123.4235</v>
      </c>
      <c r="B1734">
        <v>161</v>
      </c>
      <c r="C1734">
        <v>0</v>
      </c>
      <c r="D1734">
        <v>2.4750000000000001</v>
      </c>
      <c r="E1734">
        <v>74.453710000000001</v>
      </c>
      <c r="F1734">
        <v>99.751328999999998</v>
      </c>
      <c r="G1734">
        <v>79.997693999999996</v>
      </c>
      <c r="H1734">
        <v>-25.297619000000001</v>
      </c>
      <c r="I1734">
        <v>-100</v>
      </c>
      <c r="J1734">
        <v>161</v>
      </c>
      <c r="K1734">
        <v>100.64700000000001</v>
      </c>
      <c r="L1734">
        <v>1.5003000000000001E-2</v>
      </c>
      <c r="M1734">
        <f>(F1734*CalPhotonTurnigy!$AE$30*CalPhotonTurnigy!$AF$36+CalPhotonTurnigy!$AE$36)/CalPhotonTurnigy!$AE$30</f>
        <v>112.80618136210947</v>
      </c>
    </row>
    <row r="1735" spans="1:13" x14ac:dyDescent="0.3">
      <c r="A1735">
        <v>123.438508</v>
      </c>
      <c r="B1735">
        <v>161</v>
      </c>
      <c r="C1735">
        <v>0</v>
      </c>
      <c r="D1735">
        <v>2.4620000000000002</v>
      </c>
      <c r="E1735">
        <v>74.434278000000006</v>
      </c>
      <c r="F1735">
        <v>99.751328999999998</v>
      </c>
      <c r="G1735">
        <v>79.997693999999996</v>
      </c>
      <c r="H1735">
        <v>-25.317050999999999</v>
      </c>
      <c r="I1735">
        <v>-100</v>
      </c>
      <c r="J1735">
        <v>161</v>
      </c>
      <c r="K1735">
        <v>100.64700000000001</v>
      </c>
      <c r="L1735">
        <v>1.5008000000000001E-2</v>
      </c>
      <c r="M1735">
        <f>(F1735*CalPhotonTurnigy!$AE$30*CalPhotonTurnigy!$AF$36+CalPhotonTurnigy!$AE$36)/CalPhotonTurnigy!$AE$30</f>
        <v>112.80618136210947</v>
      </c>
    </row>
    <row r="1736" spans="1:13" x14ac:dyDescent="0.3">
      <c r="A1736">
        <v>123.453507</v>
      </c>
      <c r="B1736">
        <v>161</v>
      </c>
      <c r="C1736">
        <v>0</v>
      </c>
      <c r="D1736">
        <v>2.4689999999999999</v>
      </c>
      <c r="E1736">
        <v>74.429931999999994</v>
      </c>
      <c r="F1736">
        <v>99.751328999999998</v>
      </c>
      <c r="G1736">
        <v>79.997693999999996</v>
      </c>
      <c r="H1736">
        <v>-25.321397999999999</v>
      </c>
      <c r="I1736">
        <v>-100</v>
      </c>
      <c r="J1736">
        <v>161</v>
      </c>
      <c r="K1736">
        <v>100.64700000000001</v>
      </c>
      <c r="L1736">
        <v>1.4999E-2</v>
      </c>
      <c r="M1736">
        <f>(F1736*CalPhotonTurnigy!$AE$30*CalPhotonTurnigy!$AF$36+CalPhotonTurnigy!$AE$36)/CalPhotonTurnigy!$AE$30</f>
        <v>112.80618136210947</v>
      </c>
    </row>
    <row r="1737" spans="1:13" x14ac:dyDescent="0.3">
      <c r="A1737">
        <v>123.46851100000001</v>
      </c>
      <c r="B1737">
        <v>161</v>
      </c>
      <c r="C1737">
        <v>0</v>
      </c>
      <c r="D1737">
        <v>2.4689999999999999</v>
      </c>
      <c r="E1737">
        <v>74.426191000000003</v>
      </c>
      <c r="F1737">
        <v>99.751328999999998</v>
      </c>
      <c r="G1737">
        <v>79.997693999999996</v>
      </c>
      <c r="H1737">
        <v>-25.325137999999999</v>
      </c>
      <c r="I1737">
        <v>-100</v>
      </c>
      <c r="J1737">
        <v>161</v>
      </c>
      <c r="K1737">
        <v>100.64700000000001</v>
      </c>
      <c r="L1737">
        <v>1.5004E-2</v>
      </c>
      <c r="M1737">
        <f>(F1737*CalPhotonTurnigy!$AE$30*CalPhotonTurnigy!$AF$36+CalPhotonTurnigy!$AE$36)/CalPhotonTurnigy!$AE$30</f>
        <v>112.80618136210947</v>
      </c>
    </row>
    <row r="1738" spans="1:13" x14ac:dyDescent="0.3">
      <c r="A1738">
        <v>123.483508</v>
      </c>
      <c r="B1738">
        <v>161</v>
      </c>
      <c r="C1738">
        <v>0</v>
      </c>
      <c r="D1738">
        <v>2.46</v>
      </c>
      <c r="E1738">
        <v>74.407831999999999</v>
      </c>
      <c r="F1738">
        <v>99.751328999999998</v>
      </c>
      <c r="G1738">
        <v>79.997693999999996</v>
      </c>
      <c r="H1738">
        <v>-25.343498</v>
      </c>
      <c r="I1738">
        <v>-100</v>
      </c>
      <c r="J1738">
        <v>161</v>
      </c>
      <c r="K1738">
        <v>100.64700000000001</v>
      </c>
      <c r="L1738">
        <v>1.4997E-2</v>
      </c>
      <c r="M1738">
        <f>(F1738*CalPhotonTurnigy!$AE$30*CalPhotonTurnigy!$AF$36+CalPhotonTurnigy!$AE$36)/CalPhotonTurnigy!$AE$30</f>
        <v>112.80618136210947</v>
      </c>
    </row>
    <row r="1739" spans="1:13" x14ac:dyDescent="0.3">
      <c r="A1739">
        <v>123.498507</v>
      </c>
      <c r="B1739">
        <v>161</v>
      </c>
      <c r="C1739">
        <v>0</v>
      </c>
      <c r="D1739">
        <v>2.4700000000000002</v>
      </c>
      <c r="E1739">
        <v>74.408550000000005</v>
      </c>
      <c r="F1739">
        <v>99.751328999999998</v>
      </c>
      <c r="G1739">
        <v>79.997693999999996</v>
      </c>
      <c r="H1739">
        <v>-25.342779</v>
      </c>
      <c r="I1739">
        <v>-100</v>
      </c>
      <c r="J1739">
        <v>161</v>
      </c>
      <c r="K1739">
        <v>100.64700000000001</v>
      </c>
      <c r="L1739">
        <v>1.4999E-2</v>
      </c>
      <c r="M1739">
        <f>(F1739*CalPhotonTurnigy!$AE$30*CalPhotonTurnigy!$AF$36+CalPhotonTurnigy!$AE$36)/CalPhotonTurnigy!$AE$30</f>
        <v>112.80618136210947</v>
      </c>
    </row>
    <row r="1740" spans="1:13" x14ac:dyDescent="0.3">
      <c r="A1740">
        <v>123.513508</v>
      </c>
      <c r="B1740">
        <v>161</v>
      </c>
      <c r="C1740">
        <v>0</v>
      </c>
      <c r="D1740">
        <v>2.4689999999999999</v>
      </c>
      <c r="E1740">
        <v>74.407791000000003</v>
      </c>
      <c r="F1740">
        <v>99.751328999999998</v>
      </c>
      <c r="G1740">
        <v>79.997693999999996</v>
      </c>
      <c r="H1740">
        <v>-25.343537999999999</v>
      </c>
      <c r="I1740">
        <v>-100</v>
      </c>
      <c r="J1740">
        <v>161</v>
      </c>
      <c r="K1740">
        <v>100.64700000000001</v>
      </c>
      <c r="L1740">
        <v>1.5001E-2</v>
      </c>
      <c r="M1740">
        <f>(F1740*CalPhotonTurnigy!$AE$30*CalPhotonTurnigy!$AF$36+CalPhotonTurnigy!$AE$36)/CalPhotonTurnigy!$AE$30</f>
        <v>112.80618136210947</v>
      </c>
    </row>
    <row r="1741" spans="1:13" x14ac:dyDescent="0.3">
      <c r="A1741">
        <v>123.528516</v>
      </c>
      <c r="B1741">
        <v>161</v>
      </c>
      <c r="C1741">
        <v>0</v>
      </c>
      <c r="D1741">
        <v>2.4660000000000002</v>
      </c>
      <c r="E1741">
        <v>74.401630999999995</v>
      </c>
      <c r="F1741">
        <v>99.751328999999998</v>
      </c>
      <c r="G1741">
        <v>79.997693999999996</v>
      </c>
      <c r="H1741">
        <v>-25.349698</v>
      </c>
      <c r="I1741">
        <v>-100</v>
      </c>
      <c r="J1741">
        <v>161</v>
      </c>
      <c r="K1741">
        <v>100.64700000000001</v>
      </c>
      <c r="L1741">
        <v>1.5008000000000001E-2</v>
      </c>
      <c r="M1741">
        <f>(F1741*CalPhotonTurnigy!$AE$30*CalPhotonTurnigy!$AF$36+CalPhotonTurnigy!$AE$36)/CalPhotonTurnigy!$AE$30</f>
        <v>112.80618136210947</v>
      </c>
    </row>
    <row r="1742" spans="1:13" x14ac:dyDescent="0.3">
      <c r="A1742">
        <v>123.543526</v>
      </c>
      <c r="B1742">
        <v>161</v>
      </c>
      <c r="C1742">
        <v>0</v>
      </c>
      <c r="D1742">
        <v>2.4649999999999999</v>
      </c>
      <c r="E1742">
        <v>74.393574999999998</v>
      </c>
      <c r="F1742">
        <v>99.751328999999998</v>
      </c>
      <c r="G1742">
        <v>79.997693999999996</v>
      </c>
      <c r="H1742">
        <v>-25.357754</v>
      </c>
      <c r="I1742">
        <v>-100</v>
      </c>
      <c r="J1742">
        <v>161</v>
      </c>
      <c r="K1742">
        <v>100.64700000000001</v>
      </c>
      <c r="L1742">
        <v>1.5010000000000001E-2</v>
      </c>
      <c r="M1742">
        <f>(F1742*CalPhotonTurnigy!$AE$30*CalPhotonTurnigy!$AF$36+CalPhotonTurnigy!$AE$36)/CalPhotonTurnigy!$AE$30</f>
        <v>112.80618136210947</v>
      </c>
    </row>
    <row r="1743" spans="1:13" x14ac:dyDescent="0.3">
      <c r="A1743">
        <v>123.558522</v>
      </c>
      <c r="B1743">
        <v>161</v>
      </c>
      <c r="C1743">
        <v>0</v>
      </c>
      <c r="D1743">
        <v>2.4689999999999999</v>
      </c>
      <c r="E1743">
        <v>74.393529000000001</v>
      </c>
      <c r="F1743">
        <v>99.751328999999998</v>
      </c>
      <c r="G1743">
        <v>79.997693999999996</v>
      </c>
      <c r="H1743">
        <v>-25.357800999999998</v>
      </c>
      <c r="I1743">
        <v>-100</v>
      </c>
      <c r="J1743">
        <v>161</v>
      </c>
      <c r="K1743">
        <v>100.64700000000001</v>
      </c>
      <c r="L1743">
        <v>1.4996000000000001E-2</v>
      </c>
      <c r="M1743">
        <f>(F1743*CalPhotonTurnigy!$AE$30*CalPhotonTurnigy!$AF$36+CalPhotonTurnigy!$AE$36)/CalPhotonTurnigy!$AE$30</f>
        <v>112.80618136210947</v>
      </c>
    </row>
    <row r="1744" spans="1:13" x14ac:dyDescent="0.3">
      <c r="A1744">
        <v>123.57351800000001</v>
      </c>
      <c r="B1744">
        <v>161</v>
      </c>
      <c r="C1744">
        <v>0</v>
      </c>
      <c r="D1744">
        <v>2.4700000000000002</v>
      </c>
      <c r="E1744">
        <v>74.396243999999996</v>
      </c>
      <c r="F1744">
        <v>99.751328999999998</v>
      </c>
      <c r="G1744">
        <v>79.997693999999996</v>
      </c>
      <c r="H1744">
        <v>-25.355086</v>
      </c>
      <c r="I1744">
        <v>-100</v>
      </c>
      <c r="J1744">
        <v>161</v>
      </c>
      <c r="K1744">
        <v>100.64700000000001</v>
      </c>
      <c r="L1744">
        <v>1.4996000000000001E-2</v>
      </c>
      <c r="M1744">
        <f>(F1744*CalPhotonTurnigy!$AE$30*CalPhotonTurnigy!$AF$36+CalPhotonTurnigy!$AE$36)/CalPhotonTurnigy!$AE$30</f>
        <v>112.80618136210947</v>
      </c>
    </row>
    <row r="1745" spans="1:13" x14ac:dyDescent="0.3">
      <c r="A1745">
        <v>123.58852400000001</v>
      </c>
      <c r="B1745">
        <v>161</v>
      </c>
      <c r="C1745">
        <v>0</v>
      </c>
      <c r="D1745">
        <v>2.468</v>
      </c>
      <c r="E1745">
        <v>74.394447999999997</v>
      </c>
      <c r="F1745">
        <v>99.751328999999998</v>
      </c>
      <c r="G1745">
        <v>79.997693999999996</v>
      </c>
      <c r="H1745">
        <v>-25.356881999999999</v>
      </c>
      <c r="I1745">
        <v>-100</v>
      </c>
      <c r="J1745">
        <v>161</v>
      </c>
      <c r="K1745">
        <v>100.64700000000001</v>
      </c>
      <c r="L1745">
        <v>1.5006E-2</v>
      </c>
      <c r="M1745">
        <f>(F1745*CalPhotonTurnigy!$AE$30*CalPhotonTurnigy!$AF$36+CalPhotonTurnigy!$AE$36)/CalPhotonTurnigy!$AE$30</f>
        <v>112.80618136210947</v>
      </c>
    </row>
    <row r="1746" spans="1:13" x14ac:dyDescent="0.3">
      <c r="A1746">
        <v>123.603523</v>
      </c>
      <c r="B1746">
        <v>161</v>
      </c>
      <c r="C1746">
        <v>0</v>
      </c>
      <c r="D1746">
        <v>2.4689999999999999</v>
      </c>
      <c r="E1746">
        <v>74.394279999999995</v>
      </c>
      <c r="F1746">
        <v>99.751328999999998</v>
      </c>
      <c r="G1746">
        <v>79.997693999999996</v>
      </c>
      <c r="H1746">
        <v>-25.357050000000001</v>
      </c>
      <c r="I1746">
        <v>-100</v>
      </c>
      <c r="J1746">
        <v>161</v>
      </c>
      <c r="K1746">
        <v>100.64700000000001</v>
      </c>
      <c r="L1746">
        <v>1.4999E-2</v>
      </c>
      <c r="M1746">
        <f>(F1746*CalPhotonTurnigy!$AE$30*CalPhotonTurnigy!$AF$36+CalPhotonTurnigy!$AE$36)/CalPhotonTurnigy!$AE$30</f>
        <v>112.80618136210947</v>
      </c>
    </row>
    <row r="1747" spans="1:13" x14ac:dyDescent="0.3">
      <c r="A1747">
        <v>123.61852</v>
      </c>
      <c r="B1747">
        <v>161</v>
      </c>
      <c r="C1747">
        <v>0</v>
      </c>
      <c r="D1747">
        <v>2.4620000000000002</v>
      </c>
      <c r="E1747">
        <v>74.383114000000006</v>
      </c>
      <c r="F1747">
        <v>99.751328999999998</v>
      </c>
      <c r="G1747">
        <v>79.997693999999996</v>
      </c>
      <c r="H1747">
        <v>-25.368214999999999</v>
      </c>
      <c r="I1747">
        <v>-100</v>
      </c>
      <c r="J1747">
        <v>161</v>
      </c>
      <c r="K1747">
        <v>100.64700000000001</v>
      </c>
      <c r="L1747">
        <v>1.4997E-2</v>
      </c>
      <c r="M1747">
        <f>(F1747*CalPhotonTurnigy!$AE$30*CalPhotonTurnigy!$AF$36+CalPhotonTurnigy!$AE$36)/CalPhotonTurnigy!$AE$30</f>
        <v>112.80618136210947</v>
      </c>
    </row>
    <row r="1748" spans="1:13" x14ac:dyDescent="0.3">
      <c r="A1748">
        <v>123.633531</v>
      </c>
      <c r="B1748">
        <v>161</v>
      </c>
      <c r="C1748">
        <v>0</v>
      </c>
      <c r="D1748">
        <v>2.4460000000000002</v>
      </c>
      <c r="E1748">
        <v>74.345926000000006</v>
      </c>
      <c r="F1748">
        <v>99.751328999999998</v>
      </c>
      <c r="G1748">
        <v>79.997693999999996</v>
      </c>
      <c r="H1748">
        <v>-25.405404000000001</v>
      </c>
      <c r="I1748">
        <v>-100</v>
      </c>
      <c r="J1748">
        <v>161</v>
      </c>
      <c r="K1748">
        <v>100.64700000000001</v>
      </c>
      <c r="L1748">
        <v>1.5011E-2</v>
      </c>
      <c r="M1748">
        <f>(F1748*CalPhotonTurnigy!$AE$30*CalPhotonTurnigy!$AF$36+CalPhotonTurnigy!$AE$36)/CalPhotonTurnigy!$AE$30</f>
        <v>112.80618136210947</v>
      </c>
    </row>
    <row r="1749" spans="1:13" x14ac:dyDescent="0.3">
      <c r="A1749">
        <v>123.648533</v>
      </c>
      <c r="B1749">
        <v>161</v>
      </c>
      <c r="C1749">
        <v>0</v>
      </c>
      <c r="D1749">
        <v>2.4660000000000002</v>
      </c>
      <c r="E1749">
        <v>74.348394999999996</v>
      </c>
      <c r="F1749">
        <v>99.751328999999998</v>
      </c>
      <c r="G1749">
        <v>79.997693999999996</v>
      </c>
      <c r="H1749">
        <v>-25.402934999999999</v>
      </c>
      <c r="I1749">
        <v>-100</v>
      </c>
      <c r="J1749">
        <v>161</v>
      </c>
      <c r="K1749">
        <v>100.64700000000001</v>
      </c>
      <c r="L1749">
        <v>1.5002E-2</v>
      </c>
      <c r="M1749">
        <f>(F1749*CalPhotonTurnigy!$AE$30*CalPhotonTurnigy!$AF$36+CalPhotonTurnigy!$AE$36)/CalPhotonTurnigy!$AE$30</f>
        <v>112.80618136210947</v>
      </c>
    </row>
    <row r="1750" spans="1:13" x14ac:dyDescent="0.3">
      <c r="A1750">
        <v>123.66354</v>
      </c>
      <c r="B1750">
        <v>161</v>
      </c>
      <c r="C1750">
        <v>0</v>
      </c>
      <c r="D1750">
        <v>2.4649999999999999</v>
      </c>
      <c r="E1750">
        <v>74.349140000000006</v>
      </c>
      <c r="F1750">
        <v>99.751328999999998</v>
      </c>
      <c r="G1750">
        <v>79.997693999999996</v>
      </c>
      <c r="H1750">
        <v>-25.402190000000001</v>
      </c>
      <c r="I1750">
        <v>-100</v>
      </c>
      <c r="J1750">
        <v>161</v>
      </c>
      <c r="K1750">
        <v>100.64700000000001</v>
      </c>
      <c r="L1750">
        <v>1.5007E-2</v>
      </c>
      <c r="M1750">
        <f>(F1750*CalPhotonTurnigy!$AE$30*CalPhotonTurnigy!$AF$36+CalPhotonTurnigy!$AE$36)/CalPhotonTurnigy!$AE$30</f>
        <v>112.80618136210947</v>
      </c>
    </row>
    <row r="1751" spans="1:13" x14ac:dyDescent="0.3">
      <c r="A1751">
        <v>123.67853599999999</v>
      </c>
      <c r="B1751">
        <v>161</v>
      </c>
      <c r="C1751">
        <v>0</v>
      </c>
      <c r="D1751">
        <v>2.4649999999999999</v>
      </c>
      <c r="E1751">
        <v>74.348400999999996</v>
      </c>
      <c r="F1751">
        <v>99.751328999999998</v>
      </c>
      <c r="G1751">
        <v>79.997693999999996</v>
      </c>
      <c r="H1751">
        <v>-25.402927999999999</v>
      </c>
      <c r="I1751">
        <v>-100</v>
      </c>
      <c r="J1751">
        <v>161</v>
      </c>
      <c r="K1751">
        <v>100.64700000000001</v>
      </c>
      <c r="L1751">
        <v>1.4996000000000001E-2</v>
      </c>
      <c r="M1751">
        <f>(F1751*CalPhotonTurnigy!$AE$30*CalPhotonTurnigy!$AF$36+CalPhotonTurnigy!$AE$36)/CalPhotonTurnigy!$AE$30</f>
        <v>112.80618136210947</v>
      </c>
    </row>
    <row r="1752" spans="1:13" x14ac:dyDescent="0.3">
      <c r="A1752">
        <v>123.693533</v>
      </c>
      <c r="B1752">
        <v>161</v>
      </c>
      <c r="C1752">
        <v>0</v>
      </c>
      <c r="D1752">
        <v>2.4620000000000002</v>
      </c>
      <c r="E1752">
        <v>74.343626999999998</v>
      </c>
      <c r="F1752">
        <v>99.751328999999998</v>
      </c>
      <c r="G1752">
        <v>79.997693999999996</v>
      </c>
      <c r="H1752">
        <v>-25.407702</v>
      </c>
      <c r="I1752">
        <v>-100</v>
      </c>
      <c r="J1752">
        <v>161</v>
      </c>
      <c r="K1752">
        <v>100.64700000000001</v>
      </c>
      <c r="L1752">
        <v>1.4997E-2</v>
      </c>
      <c r="M1752">
        <f>(F1752*CalPhotonTurnigy!$AE$30*CalPhotonTurnigy!$AF$36+CalPhotonTurnigy!$AE$36)/CalPhotonTurnigy!$AE$30</f>
        <v>112.80618136210947</v>
      </c>
    </row>
    <row r="1753" spans="1:13" x14ac:dyDescent="0.3">
      <c r="A1753">
        <v>123.70854</v>
      </c>
      <c r="B1753">
        <v>161</v>
      </c>
      <c r="C1753">
        <v>0</v>
      </c>
      <c r="D1753">
        <v>2.4700000000000002</v>
      </c>
      <c r="E1753">
        <v>74.353313999999997</v>
      </c>
      <c r="F1753">
        <v>99.751328999999998</v>
      </c>
      <c r="G1753">
        <v>79.997693999999996</v>
      </c>
      <c r="H1753">
        <v>-25.398015999999998</v>
      </c>
      <c r="I1753">
        <v>-100</v>
      </c>
      <c r="J1753">
        <v>161</v>
      </c>
      <c r="K1753">
        <v>100.64700000000001</v>
      </c>
      <c r="L1753">
        <v>1.5007E-2</v>
      </c>
      <c r="M1753">
        <f>(F1753*CalPhotonTurnigy!$AE$30*CalPhotonTurnigy!$AF$36+CalPhotonTurnigy!$AE$36)/CalPhotonTurnigy!$AE$30</f>
        <v>112.80618136210947</v>
      </c>
    </row>
    <row r="1754" spans="1:13" x14ac:dyDescent="0.3">
      <c r="A1754">
        <v>123.72355</v>
      </c>
      <c r="B1754">
        <v>161</v>
      </c>
      <c r="C1754">
        <v>0</v>
      </c>
      <c r="D1754">
        <v>2.4620000000000002</v>
      </c>
      <c r="E1754">
        <v>74.347854999999996</v>
      </c>
      <c r="F1754">
        <v>99.751328999999998</v>
      </c>
      <c r="G1754">
        <v>79.997693999999996</v>
      </c>
      <c r="H1754">
        <v>-25.403473999999999</v>
      </c>
      <c r="I1754">
        <v>-100</v>
      </c>
      <c r="J1754">
        <v>161</v>
      </c>
      <c r="K1754">
        <v>100.64700000000001</v>
      </c>
      <c r="L1754">
        <v>1.5010000000000001E-2</v>
      </c>
      <c r="M1754">
        <f>(F1754*CalPhotonTurnigy!$AE$30*CalPhotonTurnigy!$AF$36+CalPhotonTurnigy!$AE$36)/CalPhotonTurnigy!$AE$30</f>
        <v>112.80618136210947</v>
      </c>
    </row>
    <row r="1755" spans="1:13" x14ac:dyDescent="0.3">
      <c r="A1755">
        <v>123.73854900000001</v>
      </c>
      <c r="B1755">
        <v>161</v>
      </c>
      <c r="C1755">
        <v>0</v>
      </c>
      <c r="D1755">
        <v>2.4649999999999999</v>
      </c>
      <c r="E1755">
        <v>74.348675</v>
      </c>
      <c r="F1755">
        <v>99.751328999999998</v>
      </c>
      <c r="G1755">
        <v>79.997693999999996</v>
      </c>
      <c r="H1755">
        <v>-25.402653999999998</v>
      </c>
      <c r="I1755">
        <v>-100</v>
      </c>
      <c r="J1755">
        <v>161</v>
      </c>
      <c r="K1755">
        <v>100.64700000000001</v>
      </c>
      <c r="L1755">
        <v>1.4999E-2</v>
      </c>
      <c r="M1755">
        <f>(F1755*CalPhotonTurnigy!$AE$30*CalPhotonTurnigy!$AF$36+CalPhotonTurnigy!$AE$36)/CalPhotonTurnigy!$AE$30</f>
        <v>112.80618136210947</v>
      </c>
    </row>
    <row r="1756" spans="1:13" x14ac:dyDescent="0.3">
      <c r="A1756">
        <v>123.753558</v>
      </c>
      <c r="B1756">
        <v>161</v>
      </c>
      <c r="C1756">
        <v>0</v>
      </c>
      <c r="D1756">
        <v>2.4689999999999999</v>
      </c>
      <c r="E1756">
        <v>74.354898000000006</v>
      </c>
      <c r="F1756">
        <v>99.751328999999998</v>
      </c>
      <c r="G1756">
        <v>79.997693999999996</v>
      </c>
      <c r="H1756">
        <v>-25.396431</v>
      </c>
      <c r="I1756">
        <v>-100</v>
      </c>
      <c r="J1756">
        <v>161</v>
      </c>
      <c r="K1756">
        <v>100.64700000000001</v>
      </c>
      <c r="L1756">
        <v>1.5009E-2</v>
      </c>
      <c r="M1756">
        <f>(F1756*CalPhotonTurnigy!$AE$30*CalPhotonTurnigy!$AF$36+CalPhotonTurnigy!$AE$36)/CalPhotonTurnigy!$AE$30</f>
        <v>112.80618136210947</v>
      </c>
    </row>
    <row r="1757" spans="1:13" x14ac:dyDescent="0.3">
      <c r="A1757">
        <v>123.768558</v>
      </c>
      <c r="B1757">
        <v>161</v>
      </c>
      <c r="C1757">
        <v>0</v>
      </c>
      <c r="D1757">
        <v>2.4689999999999999</v>
      </c>
      <c r="E1757">
        <v>74.361630000000005</v>
      </c>
      <c r="F1757">
        <v>99.751328999999998</v>
      </c>
      <c r="G1757">
        <v>79.997693999999996</v>
      </c>
      <c r="H1757">
        <v>-25.389699</v>
      </c>
      <c r="I1757">
        <v>-100</v>
      </c>
      <c r="J1757">
        <v>161</v>
      </c>
      <c r="K1757">
        <v>100.64700000000001</v>
      </c>
      <c r="L1757">
        <v>1.4999999999999999E-2</v>
      </c>
      <c r="M1757">
        <f>(F1757*CalPhotonTurnigy!$AE$30*CalPhotonTurnigy!$AF$36+CalPhotonTurnigy!$AE$36)/CalPhotonTurnigy!$AE$30</f>
        <v>112.80618136210947</v>
      </c>
    </row>
    <row r="1758" spans="1:13" x14ac:dyDescent="0.3">
      <c r="A1758">
        <v>123.78355500000001</v>
      </c>
      <c r="B1758">
        <v>161</v>
      </c>
      <c r="C1758">
        <v>0</v>
      </c>
      <c r="D1758">
        <v>2.4670000000000001</v>
      </c>
      <c r="E1758">
        <v>74.363286000000002</v>
      </c>
      <c r="F1758">
        <v>99.751328999999998</v>
      </c>
      <c r="G1758">
        <v>79.997693999999996</v>
      </c>
      <c r="H1758">
        <v>-25.388043</v>
      </c>
      <c r="I1758">
        <v>-100</v>
      </c>
      <c r="J1758">
        <v>161</v>
      </c>
      <c r="K1758">
        <v>100.64700000000001</v>
      </c>
      <c r="L1758">
        <v>1.4997E-2</v>
      </c>
      <c r="M1758">
        <f>(F1758*CalPhotonTurnigy!$AE$30*CalPhotonTurnigy!$AF$36+CalPhotonTurnigy!$AE$36)/CalPhotonTurnigy!$AE$30</f>
        <v>112.80618136210947</v>
      </c>
    </row>
    <row r="1759" spans="1:13" x14ac:dyDescent="0.3">
      <c r="A1759">
        <v>123.798558</v>
      </c>
      <c r="B1759">
        <v>161</v>
      </c>
      <c r="C1759">
        <v>0</v>
      </c>
      <c r="D1759">
        <v>2.464</v>
      </c>
      <c r="E1759">
        <v>74.359195999999997</v>
      </c>
      <c r="F1759">
        <v>99.751328999999998</v>
      </c>
      <c r="G1759">
        <v>79.997693999999996</v>
      </c>
      <c r="H1759">
        <v>-25.392133999999999</v>
      </c>
      <c r="I1759">
        <v>-100</v>
      </c>
      <c r="J1759">
        <v>161</v>
      </c>
      <c r="K1759">
        <v>100.64700000000001</v>
      </c>
      <c r="L1759">
        <v>1.5003000000000001E-2</v>
      </c>
      <c r="M1759">
        <f>(F1759*CalPhotonTurnigy!$AE$30*CalPhotonTurnigy!$AF$36+CalPhotonTurnigy!$AE$36)/CalPhotonTurnigy!$AE$30</f>
        <v>112.80618136210947</v>
      </c>
    </row>
    <row r="1760" spans="1:13" x14ac:dyDescent="0.3">
      <c r="A1760">
        <v>123.813557</v>
      </c>
      <c r="B1760">
        <v>161</v>
      </c>
      <c r="C1760">
        <v>0</v>
      </c>
      <c r="D1760">
        <v>2.4609999999999999</v>
      </c>
      <c r="E1760">
        <v>74.351538000000005</v>
      </c>
      <c r="F1760">
        <v>99.751328999999998</v>
      </c>
      <c r="G1760">
        <v>79.997693999999996</v>
      </c>
      <c r="H1760">
        <v>-25.399792000000001</v>
      </c>
      <c r="I1760">
        <v>-100</v>
      </c>
      <c r="J1760">
        <v>161</v>
      </c>
      <c r="K1760">
        <v>100.64700000000001</v>
      </c>
      <c r="L1760">
        <v>1.4999E-2</v>
      </c>
      <c r="M1760">
        <f>(F1760*CalPhotonTurnigy!$AE$30*CalPhotonTurnigy!$AF$36+CalPhotonTurnigy!$AE$36)/CalPhotonTurnigy!$AE$30</f>
        <v>112.80618136210947</v>
      </c>
    </row>
    <row r="1761" spans="1:13" x14ac:dyDescent="0.3">
      <c r="A1761">
        <v>123.82855600000001</v>
      </c>
      <c r="B1761">
        <v>161</v>
      </c>
      <c r="C1761">
        <v>0</v>
      </c>
      <c r="D1761">
        <v>2.464</v>
      </c>
      <c r="E1761">
        <v>74.349085000000002</v>
      </c>
      <c r="F1761">
        <v>99.751328999999998</v>
      </c>
      <c r="G1761">
        <v>79.997693999999996</v>
      </c>
      <c r="H1761">
        <v>-25.402244</v>
      </c>
      <c r="I1761">
        <v>-100</v>
      </c>
      <c r="J1761">
        <v>161</v>
      </c>
      <c r="K1761">
        <v>100.64700000000001</v>
      </c>
      <c r="L1761">
        <v>1.4999E-2</v>
      </c>
      <c r="M1761">
        <f>(F1761*CalPhotonTurnigy!$AE$30*CalPhotonTurnigy!$AF$36+CalPhotonTurnigy!$AE$36)/CalPhotonTurnigy!$AE$30</f>
        <v>112.80618136210947</v>
      </c>
    </row>
    <row r="1762" spans="1:13" x14ac:dyDescent="0.3">
      <c r="A1762">
        <v>123.843566</v>
      </c>
      <c r="B1762">
        <v>161</v>
      </c>
      <c r="C1762">
        <v>0</v>
      </c>
      <c r="D1762">
        <v>2.4700000000000002</v>
      </c>
      <c r="E1762">
        <v>74.358008999999996</v>
      </c>
      <c r="F1762">
        <v>99.751328999999998</v>
      </c>
      <c r="G1762">
        <v>79.997693999999996</v>
      </c>
      <c r="H1762">
        <v>-25.393319999999999</v>
      </c>
      <c r="I1762">
        <v>-100</v>
      </c>
      <c r="J1762">
        <v>161</v>
      </c>
      <c r="K1762">
        <v>100.64700000000001</v>
      </c>
      <c r="L1762">
        <v>1.5010000000000001E-2</v>
      </c>
      <c r="M1762">
        <f>(F1762*CalPhotonTurnigy!$AE$30*CalPhotonTurnigy!$AF$36+CalPhotonTurnigy!$AE$36)/CalPhotonTurnigy!$AE$30</f>
        <v>112.80618136210947</v>
      </c>
    </row>
    <row r="1763" spans="1:13" x14ac:dyDescent="0.3">
      <c r="A1763">
        <v>123.858576</v>
      </c>
      <c r="B1763">
        <v>161</v>
      </c>
      <c r="C1763">
        <v>0</v>
      </c>
      <c r="D1763">
        <v>2.464</v>
      </c>
      <c r="E1763">
        <v>74.354653999999996</v>
      </c>
      <c r="F1763">
        <v>99.751328999999998</v>
      </c>
      <c r="G1763">
        <v>79.997693999999996</v>
      </c>
      <c r="H1763">
        <v>-25.396674999999998</v>
      </c>
      <c r="I1763">
        <v>-100</v>
      </c>
      <c r="J1763">
        <v>161</v>
      </c>
      <c r="K1763">
        <v>100.64700000000001</v>
      </c>
      <c r="L1763">
        <v>1.5010000000000001E-2</v>
      </c>
      <c r="M1763">
        <f>(F1763*CalPhotonTurnigy!$AE$30*CalPhotonTurnigy!$AF$36+CalPhotonTurnigy!$AE$36)/CalPhotonTurnigy!$AE$30</f>
        <v>112.80618136210947</v>
      </c>
    </row>
    <row r="1764" spans="1:13" x14ac:dyDescent="0.3">
      <c r="A1764">
        <v>123.873572</v>
      </c>
      <c r="B1764">
        <v>161</v>
      </c>
      <c r="C1764">
        <v>0</v>
      </c>
      <c r="D1764">
        <v>2.4620000000000002</v>
      </c>
      <c r="E1764">
        <v>74.349008999999995</v>
      </c>
      <c r="F1764">
        <v>99.751328999999998</v>
      </c>
      <c r="G1764">
        <v>79.997693999999996</v>
      </c>
      <c r="H1764">
        <v>-25.402321000000001</v>
      </c>
      <c r="I1764">
        <v>-100</v>
      </c>
      <c r="J1764">
        <v>161</v>
      </c>
      <c r="K1764">
        <v>100.64700000000001</v>
      </c>
      <c r="L1764">
        <v>1.4996000000000001E-2</v>
      </c>
      <c r="M1764">
        <f>(F1764*CalPhotonTurnigy!$AE$30*CalPhotonTurnigy!$AF$36+CalPhotonTurnigy!$AE$36)/CalPhotonTurnigy!$AE$30</f>
        <v>112.80618136210947</v>
      </c>
    </row>
    <row r="1765" spans="1:13" x14ac:dyDescent="0.3">
      <c r="A1765">
        <v>123.888582</v>
      </c>
      <c r="B1765">
        <v>161</v>
      </c>
      <c r="C1765">
        <v>0</v>
      </c>
      <c r="D1765">
        <v>2.468</v>
      </c>
      <c r="E1765">
        <v>74.353806000000006</v>
      </c>
      <c r="F1765">
        <v>99.751328999999998</v>
      </c>
      <c r="G1765">
        <v>79.997693999999996</v>
      </c>
      <c r="H1765">
        <v>-25.397524000000001</v>
      </c>
      <c r="I1765">
        <v>-100</v>
      </c>
      <c r="J1765">
        <v>161</v>
      </c>
      <c r="K1765">
        <v>100.64700000000001</v>
      </c>
      <c r="L1765">
        <v>1.5010000000000001E-2</v>
      </c>
      <c r="M1765">
        <f>(F1765*CalPhotonTurnigy!$AE$30*CalPhotonTurnigy!$AF$36+CalPhotonTurnigy!$AE$36)/CalPhotonTurnigy!$AE$30</f>
        <v>112.80618136210947</v>
      </c>
    </row>
    <row r="1766" spans="1:13" x14ac:dyDescent="0.3">
      <c r="A1766">
        <v>123.903584</v>
      </c>
      <c r="B1766">
        <v>161</v>
      </c>
      <c r="C1766">
        <v>0</v>
      </c>
      <c r="D1766">
        <v>2.4660000000000002</v>
      </c>
      <c r="E1766">
        <v>74.355175000000003</v>
      </c>
      <c r="F1766">
        <v>99.751328999999998</v>
      </c>
      <c r="G1766">
        <v>79.997693999999996</v>
      </c>
      <c r="H1766">
        <v>-25.396155</v>
      </c>
      <c r="I1766">
        <v>-100</v>
      </c>
      <c r="J1766">
        <v>161</v>
      </c>
      <c r="K1766">
        <v>100.64700000000001</v>
      </c>
      <c r="L1766">
        <v>1.5002E-2</v>
      </c>
      <c r="M1766">
        <f>(F1766*CalPhotonTurnigy!$AE$30*CalPhotonTurnigy!$AF$36+CalPhotonTurnigy!$AE$36)/CalPhotonTurnigy!$AE$30</f>
        <v>112.80618136210947</v>
      </c>
    </row>
    <row r="1767" spans="1:13" x14ac:dyDescent="0.3">
      <c r="A1767">
        <v>123.91858499999999</v>
      </c>
      <c r="B1767">
        <v>161</v>
      </c>
      <c r="C1767">
        <v>0</v>
      </c>
      <c r="D1767">
        <v>2.464</v>
      </c>
      <c r="E1767">
        <v>74.352215000000001</v>
      </c>
      <c r="F1767">
        <v>99.751328999999998</v>
      </c>
      <c r="G1767">
        <v>79.997693999999996</v>
      </c>
      <c r="H1767">
        <v>-25.399114000000001</v>
      </c>
      <c r="I1767">
        <v>-100</v>
      </c>
      <c r="J1767">
        <v>161</v>
      </c>
      <c r="K1767">
        <v>100.64700000000001</v>
      </c>
      <c r="L1767">
        <v>1.5001E-2</v>
      </c>
      <c r="M1767">
        <f>(F1767*CalPhotonTurnigy!$AE$30*CalPhotonTurnigy!$AF$36+CalPhotonTurnigy!$AE$36)/CalPhotonTurnigy!$AE$30</f>
        <v>112.80618136210947</v>
      </c>
    </row>
    <row r="1768" spans="1:13" x14ac:dyDescent="0.3">
      <c r="A1768">
        <v>123.933593</v>
      </c>
      <c r="B1768">
        <v>161</v>
      </c>
      <c r="C1768">
        <v>0</v>
      </c>
      <c r="D1768">
        <v>2.4609999999999999</v>
      </c>
      <c r="E1768">
        <v>74.345529999999997</v>
      </c>
      <c r="F1768">
        <v>99.751328999999998</v>
      </c>
      <c r="G1768">
        <v>79.997693999999996</v>
      </c>
      <c r="H1768">
        <v>-25.405798999999998</v>
      </c>
      <c r="I1768">
        <v>-100</v>
      </c>
      <c r="J1768">
        <v>161</v>
      </c>
      <c r="K1768">
        <v>100.64700000000001</v>
      </c>
      <c r="L1768">
        <v>1.5008000000000001E-2</v>
      </c>
      <c r="M1768">
        <f>(F1768*CalPhotonTurnigy!$AE$30*CalPhotonTurnigy!$AF$36+CalPhotonTurnigy!$AE$36)/CalPhotonTurnigy!$AE$30</f>
        <v>112.80618136210947</v>
      </c>
    </row>
    <row r="1769" spans="1:13" x14ac:dyDescent="0.3">
      <c r="A1769">
        <v>123.94860199999999</v>
      </c>
      <c r="B1769">
        <v>161</v>
      </c>
      <c r="C1769">
        <v>0</v>
      </c>
      <c r="D1769">
        <v>2.4630000000000001</v>
      </c>
      <c r="E1769">
        <v>74.342535999999996</v>
      </c>
      <c r="F1769">
        <v>99.751328999999998</v>
      </c>
      <c r="G1769">
        <v>79.997693999999996</v>
      </c>
      <c r="H1769">
        <v>-25.408792999999999</v>
      </c>
      <c r="I1769">
        <v>-100</v>
      </c>
      <c r="J1769">
        <v>161</v>
      </c>
      <c r="K1769">
        <v>100.64700000000001</v>
      </c>
      <c r="L1769">
        <v>1.5009E-2</v>
      </c>
      <c r="M1769">
        <f>(F1769*CalPhotonTurnigy!$AE$30*CalPhotonTurnigy!$AF$36+CalPhotonTurnigy!$AE$36)/CalPhotonTurnigy!$AE$30</f>
        <v>112.80618136210947</v>
      </c>
    </row>
    <row r="1770" spans="1:13" x14ac:dyDescent="0.3">
      <c r="A1770">
        <v>123.963599</v>
      </c>
      <c r="B1770">
        <v>161</v>
      </c>
      <c r="C1770">
        <v>0</v>
      </c>
      <c r="D1770">
        <v>2.4590000000000001</v>
      </c>
      <c r="E1770">
        <v>74.333060000000003</v>
      </c>
      <c r="F1770">
        <v>99.751328999999998</v>
      </c>
      <c r="G1770">
        <v>79.997693999999996</v>
      </c>
      <c r="H1770">
        <v>-25.41827</v>
      </c>
      <c r="I1770">
        <v>-100</v>
      </c>
      <c r="J1770">
        <v>161</v>
      </c>
      <c r="K1770">
        <v>100.64700000000001</v>
      </c>
      <c r="L1770">
        <v>1.4997E-2</v>
      </c>
      <c r="M1770">
        <f>(F1770*CalPhotonTurnigy!$AE$30*CalPhotonTurnigy!$AF$36+CalPhotonTurnigy!$AE$36)/CalPhotonTurnigy!$AE$30</f>
        <v>112.80618136210947</v>
      </c>
    </row>
    <row r="1771" spans="1:13" x14ac:dyDescent="0.3">
      <c r="A1771">
        <v>123.978602</v>
      </c>
      <c r="B1771">
        <v>161</v>
      </c>
      <c r="C1771">
        <v>0</v>
      </c>
      <c r="D1771">
        <v>2.46</v>
      </c>
      <c r="E1771">
        <v>74.326284000000001</v>
      </c>
      <c r="F1771">
        <v>99.751328999999998</v>
      </c>
      <c r="G1771">
        <v>79.997693999999996</v>
      </c>
      <c r="H1771">
        <v>-25.425045999999998</v>
      </c>
      <c r="I1771">
        <v>-100</v>
      </c>
      <c r="J1771">
        <v>161</v>
      </c>
      <c r="K1771">
        <v>100.64700000000001</v>
      </c>
      <c r="L1771">
        <v>1.5003000000000001E-2</v>
      </c>
      <c r="M1771">
        <f>(F1771*CalPhotonTurnigy!$AE$30*CalPhotonTurnigy!$AF$36+CalPhotonTurnigy!$AE$36)/CalPhotonTurnigy!$AE$30</f>
        <v>112.80618136210947</v>
      </c>
    </row>
    <row r="1772" spans="1:13" x14ac:dyDescent="0.3">
      <c r="A1772">
        <v>123.99359800000001</v>
      </c>
      <c r="B1772">
        <v>161</v>
      </c>
      <c r="C1772">
        <v>0</v>
      </c>
      <c r="D1772">
        <v>2.4630000000000001</v>
      </c>
      <c r="E1772">
        <v>74.325974000000002</v>
      </c>
      <c r="F1772">
        <v>99.751328999999998</v>
      </c>
      <c r="G1772">
        <v>79.997693999999996</v>
      </c>
      <c r="H1772">
        <v>-25.425355</v>
      </c>
      <c r="I1772">
        <v>-100</v>
      </c>
      <c r="J1772">
        <v>161</v>
      </c>
      <c r="K1772">
        <v>100.64700000000001</v>
      </c>
      <c r="L1772">
        <v>1.4996000000000001E-2</v>
      </c>
      <c r="M1772">
        <f>(F1772*CalPhotonTurnigy!$AE$30*CalPhotonTurnigy!$AF$36+CalPhotonTurnigy!$AE$36)/CalPhotonTurnigy!$AE$30</f>
        <v>112.80618136210947</v>
      </c>
    </row>
    <row r="1773" spans="1:13" x14ac:dyDescent="0.3">
      <c r="A1773">
        <v>124.008602</v>
      </c>
      <c r="B1773">
        <v>161</v>
      </c>
      <c r="C1773">
        <v>0</v>
      </c>
      <c r="D1773">
        <v>2.464</v>
      </c>
      <c r="E1773">
        <v>74.327088000000003</v>
      </c>
      <c r="F1773">
        <v>99.751328999999998</v>
      </c>
      <c r="G1773">
        <v>79.997693999999996</v>
      </c>
      <c r="H1773">
        <v>-25.424240999999999</v>
      </c>
      <c r="I1773">
        <v>-100</v>
      </c>
      <c r="J1773">
        <v>161</v>
      </c>
      <c r="K1773">
        <v>100.64700000000001</v>
      </c>
      <c r="L1773">
        <v>1.5004E-2</v>
      </c>
      <c r="M1773">
        <f>(F1773*CalPhotonTurnigy!$AE$30*CalPhotonTurnigy!$AF$36+CalPhotonTurnigy!$AE$36)/CalPhotonTurnigy!$AE$30</f>
        <v>112.80618136210947</v>
      </c>
    </row>
    <row r="1774" spans="1:13" x14ac:dyDescent="0.3">
      <c r="A1774">
        <v>124.023601</v>
      </c>
      <c r="B1774">
        <v>161</v>
      </c>
      <c r="C1774">
        <v>0</v>
      </c>
      <c r="D1774">
        <v>2.46</v>
      </c>
      <c r="E1774">
        <v>74.321145000000001</v>
      </c>
      <c r="F1774">
        <v>99.751328999999998</v>
      </c>
      <c r="G1774">
        <v>79.997693999999996</v>
      </c>
      <c r="H1774">
        <v>-25.430185000000002</v>
      </c>
      <c r="I1774">
        <v>-100</v>
      </c>
      <c r="J1774">
        <v>161</v>
      </c>
      <c r="K1774">
        <v>100.64700000000001</v>
      </c>
      <c r="L1774">
        <v>1.4999E-2</v>
      </c>
      <c r="M1774">
        <f>(F1774*CalPhotonTurnigy!$AE$30*CalPhotonTurnigy!$AF$36+CalPhotonTurnigy!$AE$36)/CalPhotonTurnigy!$AE$30</f>
        <v>112.80618136210947</v>
      </c>
    </row>
    <row r="1775" spans="1:13" x14ac:dyDescent="0.3">
      <c r="A1775">
        <v>124.038605</v>
      </c>
      <c r="B1775">
        <v>161</v>
      </c>
      <c r="C1775">
        <v>0</v>
      </c>
      <c r="D1775">
        <v>2.4700000000000002</v>
      </c>
      <c r="E1775">
        <v>74.333974999999995</v>
      </c>
      <c r="F1775">
        <v>99.751328999999998</v>
      </c>
      <c r="G1775">
        <v>79.997693999999996</v>
      </c>
      <c r="H1775">
        <v>-25.417354</v>
      </c>
      <c r="I1775">
        <v>-100</v>
      </c>
      <c r="J1775">
        <v>161</v>
      </c>
      <c r="K1775">
        <v>100.64700000000001</v>
      </c>
      <c r="L1775">
        <v>1.5004E-2</v>
      </c>
      <c r="M1775">
        <f>(F1775*CalPhotonTurnigy!$AE$30*CalPhotonTurnigy!$AF$36+CalPhotonTurnigy!$AE$36)/CalPhotonTurnigy!$AE$30</f>
        <v>112.80618136210947</v>
      </c>
    </row>
    <row r="1776" spans="1:13" x14ac:dyDescent="0.3">
      <c r="A1776">
        <v>124.053605</v>
      </c>
      <c r="B1776">
        <v>161</v>
      </c>
      <c r="C1776">
        <v>0</v>
      </c>
      <c r="D1776">
        <v>2.4630000000000001</v>
      </c>
      <c r="E1776">
        <v>74.332593000000003</v>
      </c>
      <c r="F1776">
        <v>99.751328999999998</v>
      </c>
      <c r="G1776">
        <v>79.997693999999996</v>
      </c>
      <c r="H1776">
        <v>-25.418735999999999</v>
      </c>
      <c r="I1776">
        <v>-100</v>
      </c>
      <c r="J1776">
        <v>161</v>
      </c>
      <c r="K1776">
        <v>100.64700000000001</v>
      </c>
      <c r="L1776">
        <v>1.4999999999999999E-2</v>
      </c>
      <c r="M1776">
        <f>(F1776*CalPhotonTurnigy!$AE$30*CalPhotonTurnigy!$AF$36+CalPhotonTurnigy!$AE$36)/CalPhotonTurnigy!$AE$30</f>
        <v>112.80618136210947</v>
      </c>
    </row>
    <row r="1777" spans="1:13" x14ac:dyDescent="0.3">
      <c r="A1777">
        <v>124.068608</v>
      </c>
      <c r="B1777">
        <v>161</v>
      </c>
      <c r="C1777">
        <v>0</v>
      </c>
      <c r="D1777">
        <v>2.4630000000000001</v>
      </c>
      <c r="E1777">
        <v>74.331402999999995</v>
      </c>
      <c r="F1777">
        <v>99.751328999999998</v>
      </c>
      <c r="G1777">
        <v>79.997693999999996</v>
      </c>
      <c r="H1777">
        <v>-25.419926</v>
      </c>
      <c r="I1777">
        <v>-100</v>
      </c>
      <c r="J1777">
        <v>161</v>
      </c>
      <c r="K1777">
        <v>100.64700000000001</v>
      </c>
      <c r="L1777">
        <v>1.5003000000000001E-2</v>
      </c>
      <c r="M1777">
        <f>(F1777*CalPhotonTurnigy!$AE$30*CalPhotonTurnigy!$AF$36+CalPhotonTurnigy!$AE$36)/CalPhotonTurnigy!$AE$30</f>
        <v>112.80618136210947</v>
      </c>
    </row>
    <row r="1778" spans="1:13" x14ac:dyDescent="0.3">
      <c r="A1778">
        <v>124.08362</v>
      </c>
      <c r="B1778">
        <v>161</v>
      </c>
      <c r="C1778">
        <v>0</v>
      </c>
      <c r="D1778">
        <v>2.4620000000000002</v>
      </c>
      <c r="E1778">
        <v>74.328998999999996</v>
      </c>
      <c r="F1778">
        <v>99.751328999999998</v>
      </c>
      <c r="G1778">
        <v>79.997693999999996</v>
      </c>
      <c r="H1778">
        <v>-25.422329999999999</v>
      </c>
      <c r="I1778">
        <v>-100</v>
      </c>
      <c r="J1778">
        <v>161</v>
      </c>
      <c r="K1778">
        <v>100.64700000000001</v>
      </c>
      <c r="L1778">
        <v>1.5011999999999999E-2</v>
      </c>
      <c r="M1778">
        <f>(F1778*CalPhotonTurnigy!$AE$30*CalPhotonTurnigy!$AF$36+CalPhotonTurnigy!$AE$36)/CalPhotonTurnigy!$AE$30</f>
        <v>112.80618136210947</v>
      </c>
    </row>
    <row r="1779" spans="1:13" x14ac:dyDescent="0.3">
      <c r="A1779">
        <v>124.09863</v>
      </c>
      <c r="B1779">
        <v>161</v>
      </c>
      <c r="C1779">
        <v>0</v>
      </c>
      <c r="D1779">
        <v>2.4590000000000001</v>
      </c>
      <c r="E1779">
        <v>74.321409000000003</v>
      </c>
      <c r="F1779">
        <v>99.751328999999998</v>
      </c>
      <c r="G1779">
        <v>79.997693999999996</v>
      </c>
      <c r="H1779">
        <v>-25.429921</v>
      </c>
      <c r="I1779">
        <v>-100</v>
      </c>
      <c r="J1779">
        <v>161</v>
      </c>
      <c r="K1779">
        <v>100.64700000000001</v>
      </c>
      <c r="L1779">
        <v>1.5010000000000001E-2</v>
      </c>
      <c r="M1779">
        <f>(F1779*CalPhotonTurnigy!$AE$30*CalPhotonTurnigy!$AF$36+CalPhotonTurnigy!$AE$36)/CalPhotonTurnigy!$AE$30</f>
        <v>112.80618136210947</v>
      </c>
    </row>
    <row r="1780" spans="1:13" x14ac:dyDescent="0.3">
      <c r="A1780">
        <v>124.11362699999999</v>
      </c>
      <c r="B1780">
        <v>160</v>
      </c>
      <c r="C1780">
        <v>0</v>
      </c>
      <c r="D1780">
        <v>2.46</v>
      </c>
      <c r="E1780">
        <v>74.317637000000005</v>
      </c>
      <c r="F1780">
        <v>99.751328999999998</v>
      </c>
      <c r="G1780">
        <v>79.997693999999996</v>
      </c>
      <c r="H1780">
        <v>-25.433692000000001</v>
      </c>
      <c r="I1780">
        <v>-100</v>
      </c>
      <c r="J1780">
        <v>160</v>
      </c>
      <c r="K1780">
        <v>100.64700000000001</v>
      </c>
      <c r="L1780">
        <v>1.4997E-2</v>
      </c>
      <c r="M1780">
        <f>(F1780*CalPhotonTurnigy!$AE$30*CalPhotonTurnigy!$AF$36+CalPhotonTurnigy!$AE$36)/CalPhotonTurnigy!$AE$30</f>
        <v>112.80618136210947</v>
      </c>
    </row>
    <row r="1781" spans="1:13" x14ac:dyDescent="0.3">
      <c r="A1781">
        <v>124.12863</v>
      </c>
      <c r="B1781">
        <v>161</v>
      </c>
      <c r="C1781">
        <v>0</v>
      </c>
      <c r="D1781">
        <v>2.464</v>
      </c>
      <c r="E1781">
        <v>74.319914999999995</v>
      </c>
      <c r="F1781">
        <v>99.751328999999998</v>
      </c>
      <c r="G1781">
        <v>79.997693999999996</v>
      </c>
      <c r="H1781">
        <v>-25.431414</v>
      </c>
      <c r="I1781">
        <v>-100</v>
      </c>
      <c r="J1781">
        <v>161</v>
      </c>
      <c r="K1781">
        <v>100.64700000000001</v>
      </c>
      <c r="L1781">
        <v>1.5003000000000001E-2</v>
      </c>
      <c r="M1781">
        <f>(F1781*CalPhotonTurnigy!$AE$30*CalPhotonTurnigy!$AF$36+CalPhotonTurnigy!$AE$36)/CalPhotonTurnigy!$AE$30</f>
        <v>112.80618136210947</v>
      </c>
    </row>
    <row r="1782" spans="1:13" x14ac:dyDescent="0.3">
      <c r="A1782">
        <v>124.143631</v>
      </c>
      <c r="B1782">
        <v>160</v>
      </c>
      <c r="C1782">
        <v>0</v>
      </c>
      <c r="D1782">
        <v>2.46</v>
      </c>
      <c r="E1782">
        <v>74.314971</v>
      </c>
      <c r="F1782">
        <v>99.751328999999998</v>
      </c>
      <c r="G1782">
        <v>79.997693999999996</v>
      </c>
      <c r="H1782">
        <v>-25.436357999999998</v>
      </c>
      <c r="I1782">
        <v>-100</v>
      </c>
      <c r="J1782">
        <v>160</v>
      </c>
      <c r="K1782">
        <v>100.64700000000001</v>
      </c>
      <c r="L1782">
        <v>1.5001E-2</v>
      </c>
      <c r="M1782">
        <f>(F1782*CalPhotonTurnigy!$AE$30*CalPhotonTurnigy!$AF$36+CalPhotonTurnigy!$AE$36)/CalPhotonTurnigy!$AE$30</f>
        <v>112.80618136210947</v>
      </c>
    </row>
    <row r="1783" spans="1:13" x14ac:dyDescent="0.3">
      <c r="A1783">
        <v>124.158642</v>
      </c>
      <c r="B1783">
        <v>160</v>
      </c>
      <c r="C1783">
        <v>0</v>
      </c>
      <c r="D1783">
        <v>2.4620000000000002</v>
      </c>
      <c r="E1783">
        <v>74.314858999999998</v>
      </c>
      <c r="F1783">
        <v>99.751328999999998</v>
      </c>
      <c r="G1783">
        <v>79.997693999999996</v>
      </c>
      <c r="H1783">
        <v>-25.43647</v>
      </c>
      <c r="I1783">
        <v>-100</v>
      </c>
      <c r="J1783">
        <v>160</v>
      </c>
      <c r="K1783">
        <v>100.64700000000001</v>
      </c>
      <c r="L1783">
        <v>1.5011E-2</v>
      </c>
      <c r="M1783">
        <f>(F1783*CalPhotonTurnigy!$AE$30*CalPhotonTurnigy!$AF$36+CalPhotonTurnigy!$AE$36)/CalPhotonTurnigy!$AE$30</f>
        <v>112.80618136210947</v>
      </c>
    </row>
    <row r="1784" spans="1:13" x14ac:dyDescent="0.3">
      <c r="A1784">
        <v>124.173649</v>
      </c>
      <c r="B1784">
        <v>160</v>
      </c>
      <c r="C1784">
        <v>0</v>
      </c>
      <c r="D1784">
        <v>2.4590000000000001</v>
      </c>
      <c r="E1784">
        <v>74.309239000000005</v>
      </c>
      <c r="F1784">
        <v>99.751328999999998</v>
      </c>
      <c r="G1784">
        <v>79.997693999999996</v>
      </c>
      <c r="H1784">
        <v>-25.44209</v>
      </c>
      <c r="I1784">
        <v>-100</v>
      </c>
      <c r="J1784">
        <v>160</v>
      </c>
      <c r="K1784">
        <v>100.64700000000001</v>
      </c>
      <c r="L1784">
        <v>1.5007E-2</v>
      </c>
      <c r="M1784">
        <f>(F1784*CalPhotonTurnigy!$AE$30*CalPhotonTurnigy!$AF$36+CalPhotonTurnigy!$AE$36)/CalPhotonTurnigy!$AE$30</f>
        <v>112.80618136210947</v>
      </c>
    </row>
    <row r="1785" spans="1:13" x14ac:dyDescent="0.3">
      <c r="A1785">
        <v>124.188659</v>
      </c>
      <c r="B1785">
        <v>160</v>
      </c>
      <c r="C1785">
        <v>0</v>
      </c>
      <c r="D1785">
        <v>2.4580000000000002</v>
      </c>
      <c r="E1785">
        <v>74.303021000000001</v>
      </c>
      <c r="F1785">
        <v>99.751328999999998</v>
      </c>
      <c r="G1785">
        <v>79.997693999999996</v>
      </c>
      <c r="H1785">
        <v>-25.448308999999998</v>
      </c>
      <c r="I1785">
        <v>-100</v>
      </c>
      <c r="J1785">
        <v>160</v>
      </c>
      <c r="K1785">
        <v>100.64700000000001</v>
      </c>
      <c r="L1785">
        <v>1.5010000000000001E-2</v>
      </c>
      <c r="M1785">
        <f>(F1785*CalPhotonTurnigy!$AE$30*CalPhotonTurnigy!$AF$36+CalPhotonTurnigy!$AE$36)/CalPhotonTurnigy!$AE$30</f>
        <v>112.80618136210947</v>
      </c>
    </row>
    <row r="1786" spans="1:13" x14ac:dyDescent="0.3">
      <c r="A1786">
        <v>124.20366799999999</v>
      </c>
      <c r="B1786">
        <v>160</v>
      </c>
      <c r="C1786">
        <v>0</v>
      </c>
      <c r="D1786">
        <v>2.4550000000000001</v>
      </c>
      <c r="E1786">
        <v>74.292141000000001</v>
      </c>
      <c r="F1786">
        <v>99.751328999999998</v>
      </c>
      <c r="G1786">
        <v>79.997693999999996</v>
      </c>
      <c r="H1786">
        <v>-25.459188000000001</v>
      </c>
      <c r="I1786">
        <v>-100</v>
      </c>
      <c r="J1786">
        <v>160</v>
      </c>
      <c r="K1786">
        <v>100.64700000000001</v>
      </c>
      <c r="L1786">
        <v>1.5009E-2</v>
      </c>
      <c r="M1786">
        <f>(F1786*CalPhotonTurnigy!$AE$30*CalPhotonTurnigy!$AF$36+CalPhotonTurnigy!$AE$36)/CalPhotonTurnigy!$AE$30</f>
        <v>112.80618136210947</v>
      </c>
    </row>
    <row r="1787" spans="1:13" x14ac:dyDescent="0.3">
      <c r="A1787">
        <v>124.21867</v>
      </c>
      <c r="B1787">
        <v>160</v>
      </c>
      <c r="C1787">
        <v>0</v>
      </c>
      <c r="D1787">
        <v>2.4609999999999999</v>
      </c>
      <c r="E1787">
        <v>74.293834000000004</v>
      </c>
      <c r="F1787">
        <v>99.751328999999998</v>
      </c>
      <c r="G1787">
        <v>79.997693999999996</v>
      </c>
      <c r="H1787">
        <v>-25.457495000000002</v>
      </c>
      <c r="I1787">
        <v>-100</v>
      </c>
      <c r="J1787">
        <v>160</v>
      </c>
      <c r="K1787">
        <v>100.64700000000001</v>
      </c>
      <c r="L1787">
        <v>1.5002E-2</v>
      </c>
      <c r="M1787">
        <f>(F1787*CalPhotonTurnigy!$AE$30*CalPhotonTurnigy!$AF$36+CalPhotonTurnigy!$AE$36)/CalPhotonTurnigy!$AE$30</f>
        <v>112.80618136210947</v>
      </c>
    </row>
    <row r="1788" spans="1:13" x14ac:dyDescent="0.3">
      <c r="A1788">
        <v>124.233678</v>
      </c>
      <c r="B1788">
        <v>160</v>
      </c>
      <c r="C1788">
        <v>0</v>
      </c>
      <c r="D1788">
        <v>2.4609999999999999</v>
      </c>
      <c r="E1788">
        <v>74.295291000000006</v>
      </c>
      <c r="F1788">
        <v>99.751328999999998</v>
      </c>
      <c r="G1788">
        <v>79.997693999999996</v>
      </c>
      <c r="H1788">
        <v>-25.456037999999999</v>
      </c>
      <c r="I1788">
        <v>-100</v>
      </c>
      <c r="J1788">
        <v>160</v>
      </c>
      <c r="K1788">
        <v>100.64700000000001</v>
      </c>
      <c r="L1788">
        <v>1.5008000000000001E-2</v>
      </c>
      <c r="M1788">
        <f>(F1788*CalPhotonTurnigy!$AE$30*CalPhotonTurnigy!$AF$36+CalPhotonTurnigy!$AE$36)/CalPhotonTurnigy!$AE$30</f>
        <v>112.80618136210947</v>
      </c>
    </row>
    <row r="1789" spans="1:13" x14ac:dyDescent="0.3">
      <c r="A1789">
        <v>124.248677</v>
      </c>
      <c r="B1789">
        <v>160</v>
      </c>
      <c r="C1789">
        <v>0</v>
      </c>
      <c r="D1789">
        <v>2.4540000000000002</v>
      </c>
      <c r="E1789">
        <v>74.284105999999994</v>
      </c>
      <c r="F1789">
        <v>99.751328999999998</v>
      </c>
      <c r="G1789">
        <v>79.997693999999996</v>
      </c>
      <c r="H1789">
        <v>-25.467224000000002</v>
      </c>
      <c r="I1789">
        <v>-100</v>
      </c>
      <c r="J1789">
        <v>160</v>
      </c>
      <c r="K1789">
        <v>100.64700000000001</v>
      </c>
      <c r="L1789">
        <v>1.4999E-2</v>
      </c>
      <c r="M1789">
        <f>(F1789*CalPhotonTurnigy!$AE$30*CalPhotonTurnigy!$AF$36+CalPhotonTurnigy!$AE$36)/CalPhotonTurnigy!$AE$30</f>
        <v>112.80618136210947</v>
      </c>
    </row>
    <row r="1790" spans="1:13" x14ac:dyDescent="0.3">
      <c r="A1790">
        <v>124.263679</v>
      </c>
      <c r="B1790">
        <v>160</v>
      </c>
      <c r="C1790">
        <v>0</v>
      </c>
      <c r="D1790">
        <v>2.4620000000000002</v>
      </c>
      <c r="E1790">
        <v>74.288302999999999</v>
      </c>
      <c r="F1790">
        <v>99.751328999999998</v>
      </c>
      <c r="G1790">
        <v>79.997693999999996</v>
      </c>
      <c r="H1790">
        <v>-25.463027</v>
      </c>
      <c r="I1790">
        <v>-100</v>
      </c>
      <c r="J1790">
        <v>160</v>
      </c>
      <c r="K1790">
        <v>100.64700000000001</v>
      </c>
      <c r="L1790">
        <v>1.5002E-2</v>
      </c>
      <c r="M1790">
        <f>(F1790*CalPhotonTurnigy!$AE$30*CalPhotonTurnigy!$AF$36+CalPhotonTurnigy!$AE$36)/CalPhotonTurnigy!$AE$30</f>
        <v>112.80618136210947</v>
      </c>
    </row>
    <row r="1791" spans="1:13" x14ac:dyDescent="0.3">
      <c r="A1791">
        <v>124.27868700000001</v>
      </c>
      <c r="B1791">
        <v>160</v>
      </c>
      <c r="C1791">
        <v>0</v>
      </c>
      <c r="D1791">
        <v>2.46</v>
      </c>
      <c r="E1791">
        <v>74.289148999999995</v>
      </c>
      <c r="F1791">
        <v>99.751328999999998</v>
      </c>
      <c r="G1791">
        <v>79.997693999999996</v>
      </c>
      <c r="H1791">
        <v>-25.46218</v>
      </c>
      <c r="I1791">
        <v>-100</v>
      </c>
      <c r="J1791">
        <v>160</v>
      </c>
      <c r="K1791">
        <v>100.64700000000001</v>
      </c>
      <c r="L1791">
        <v>1.5008000000000001E-2</v>
      </c>
      <c r="M1791">
        <f>(F1791*CalPhotonTurnigy!$AE$30*CalPhotonTurnigy!$AF$36+CalPhotonTurnigy!$AE$36)/CalPhotonTurnigy!$AE$30</f>
        <v>112.80618136210947</v>
      </c>
    </row>
    <row r="1792" spans="1:13" x14ac:dyDescent="0.3">
      <c r="A1792">
        <v>124.293695</v>
      </c>
      <c r="B1792">
        <v>160</v>
      </c>
      <c r="C1792">
        <v>0</v>
      </c>
      <c r="D1792">
        <v>2.4590000000000001</v>
      </c>
      <c r="E1792">
        <v>74.287113000000005</v>
      </c>
      <c r="F1792">
        <v>99.751328999999998</v>
      </c>
      <c r="G1792">
        <v>79.997693999999996</v>
      </c>
      <c r="H1792">
        <v>-25.464216</v>
      </c>
      <c r="I1792">
        <v>-100</v>
      </c>
      <c r="J1792">
        <v>160</v>
      </c>
      <c r="K1792">
        <v>100.64700000000001</v>
      </c>
      <c r="L1792">
        <v>1.5008000000000001E-2</v>
      </c>
      <c r="M1792">
        <f>(F1792*CalPhotonTurnigy!$AE$30*CalPhotonTurnigy!$AF$36+CalPhotonTurnigy!$AE$36)/CalPhotonTurnigy!$AE$30</f>
        <v>112.80618136210947</v>
      </c>
    </row>
    <row r="1793" spans="1:13" x14ac:dyDescent="0.3">
      <c r="A1793">
        <v>124.30869300000001</v>
      </c>
      <c r="B1793">
        <v>160</v>
      </c>
      <c r="C1793">
        <v>0</v>
      </c>
      <c r="D1793">
        <v>2.46</v>
      </c>
      <c r="E1793">
        <v>74.288126000000005</v>
      </c>
      <c r="F1793">
        <v>99.751328999999998</v>
      </c>
      <c r="G1793">
        <v>79.997693999999996</v>
      </c>
      <c r="H1793">
        <v>-25.463203</v>
      </c>
      <c r="I1793">
        <v>-100</v>
      </c>
      <c r="J1793">
        <v>160</v>
      </c>
      <c r="K1793">
        <v>100.64700000000001</v>
      </c>
      <c r="L1793">
        <v>1.4997999999999999E-2</v>
      </c>
      <c r="M1793">
        <f>(F1793*CalPhotonTurnigy!$AE$30*CalPhotonTurnigy!$AF$36+CalPhotonTurnigy!$AE$36)/CalPhotonTurnigy!$AE$30</f>
        <v>112.80618136210947</v>
      </c>
    </row>
    <row r="1794" spans="1:13" x14ac:dyDescent="0.3">
      <c r="A1794">
        <v>124.323705</v>
      </c>
      <c r="B1794">
        <v>160</v>
      </c>
      <c r="C1794">
        <v>0</v>
      </c>
      <c r="D1794">
        <v>2.46</v>
      </c>
      <c r="E1794">
        <v>74.288996999999995</v>
      </c>
      <c r="F1794">
        <v>99.751328999999998</v>
      </c>
      <c r="G1794">
        <v>79.997693999999996</v>
      </c>
      <c r="H1794">
        <v>-25.462332</v>
      </c>
      <c r="I1794">
        <v>-100</v>
      </c>
      <c r="J1794">
        <v>160</v>
      </c>
      <c r="K1794">
        <v>100.64700000000001</v>
      </c>
      <c r="L1794">
        <v>1.5011999999999999E-2</v>
      </c>
      <c r="M1794">
        <f>(F1794*CalPhotonTurnigy!$AE$30*CalPhotonTurnigy!$AF$36+CalPhotonTurnigy!$AE$36)/CalPhotonTurnigy!$AE$30</f>
        <v>112.80618136210947</v>
      </c>
    </row>
    <row r="1795" spans="1:13" x14ac:dyDescent="0.3">
      <c r="A1795">
        <v>124.338713</v>
      </c>
      <c r="B1795">
        <v>160</v>
      </c>
      <c r="C1795">
        <v>0</v>
      </c>
      <c r="D1795">
        <v>2.46</v>
      </c>
      <c r="E1795">
        <v>74.288364999999999</v>
      </c>
      <c r="F1795">
        <v>99.751328999999998</v>
      </c>
      <c r="G1795">
        <v>79.997693999999996</v>
      </c>
      <c r="H1795">
        <v>-25.462963999999999</v>
      </c>
      <c r="I1795">
        <v>-100</v>
      </c>
      <c r="J1795">
        <v>160</v>
      </c>
      <c r="K1795">
        <v>100.64700000000001</v>
      </c>
      <c r="L1795">
        <v>1.5008000000000001E-2</v>
      </c>
      <c r="M1795">
        <f>(F1795*CalPhotonTurnigy!$AE$30*CalPhotonTurnigy!$AF$36+CalPhotonTurnigy!$AE$36)/CalPhotonTurnigy!$AE$30</f>
        <v>112.80618136210947</v>
      </c>
    </row>
    <row r="1796" spans="1:13" x14ac:dyDescent="0.3">
      <c r="A1796">
        <v>124.353712</v>
      </c>
      <c r="B1796">
        <v>160</v>
      </c>
      <c r="C1796">
        <v>0</v>
      </c>
      <c r="D1796">
        <v>2.46</v>
      </c>
      <c r="E1796">
        <v>74.287820999999994</v>
      </c>
      <c r="F1796">
        <v>99.751328999999998</v>
      </c>
      <c r="G1796">
        <v>79.997693999999996</v>
      </c>
      <c r="H1796">
        <v>-25.463508000000001</v>
      </c>
      <c r="I1796">
        <v>-100</v>
      </c>
      <c r="J1796">
        <v>160</v>
      </c>
      <c r="K1796">
        <v>100.64700000000001</v>
      </c>
      <c r="L1796">
        <v>1.4999E-2</v>
      </c>
      <c r="M1796">
        <f>(F1796*CalPhotonTurnigy!$AE$30*CalPhotonTurnigy!$AF$36+CalPhotonTurnigy!$AE$36)/CalPhotonTurnigy!$AE$30</f>
        <v>112.80618136210947</v>
      </c>
    </row>
    <row r="1797" spans="1:13" x14ac:dyDescent="0.3">
      <c r="A1797">
        <v>124.368714</v>
      </c>
      <c r="B1797">
        <v>160</v>
      </c>
      <c r="C1797">
        <v>0</v>
      </c>
      <c r="D1797">
        <v>2.4569999999999999</v>
      </c>
      <c r="E1797">
        <v>74.283206000000007</v>
      </c>
      <c r="F1797">
        <v>99.751328999999998</v>
      </c>
      <c r="G1797">
        <v>79.997693999999996</v>
      </c>
      <c r="H1797">
        <v>-25.468124</v>
      </c>
      <c r="I1797">
        <v>-100</v>
      </c>
      <c r="J1797">
        <v>160</v>
      </c>
      <c r="K1797">
        <v>100.64700000000001</v>
      </c>
      <c r="L1797">
        <v>1.5002E-2</v>
      </c>
      <c r="M1797">
        <f>(F1797*CalPhotonTurnigy!$AE$30*CalPhotonTurnigy!$AF$36+CalPhotonTurnigy!$AE$36)/CalPhotonTurnigy!$AE$30</f>
        <v>112.80618136210947</v>
      </c>
    </row>
    <row r="1798" spans="1:13" x14ac:dyDescent="0.3">
      <c r="A1798">
        <v>124.383719</v>
      </c>
      <c r="B1798">
        <v>160</v>
      </c>
      <c r="C1798">
        <v>0</v>
      </c>
      <c r="D1798">
        <v>2.456</v>
      </c>
      <c r="E1798">
        <v>74.277850999999998</v>
      </c>
      <c r="F1798">
        <v>99.751328999999998</v>
      </c>
      <c r="G1798">
        <v>79.997693999999996</v>
      </c>
      <c r="H1798">
        <v>-25.473478</v>
      </c>
      <c r="I1798">
        <v>-100</v>
      </c>
      <c r="J1798">
        <v>160</v>
      </c>
      <c r="K1798">
        <v>100.64700000000001</v>
      </c>
      <c r="L1798">
        <v>1.5004999999999999E-2</v>
      </c>
      <c r="M1798">
        <f>(F1798*CalPhotonTurnigy!$AE$30*CalPhotonTurnigy!$AF$36+CalPhotonTurnigy!$AE$36)/CalPhotonTurnigy!$AE$30</f>
        <v>112.80618136210947</v>
      </c>
    </row>
    <row r="1799" spans="1:13" x14ac:dyDescent="0.3">
      <c r="A1799">
        <v>124.39872099999999</v>
      </c>
      <c r="B1799">
        <v>160</v>
      </c>
      <c r="C1799">
        <v>0</v>
      </c>
      <c r="D1799">
        <v>2.456</v>
      </c>
      <c r="E1799">
        <v>74.273242999999994</v>
      </c>
      <c r="F1799">
        <v>99.751328999999998</v>
      </c>
      <c r="G1799">
        <v>79.997693999999996</v>
      </c>
      <c r="H1799">
        <v>-25.478086000000001</v>
      </c>
      <c r="I1799">
        <v>-100</v>
      </c>
      <c r="J1799">
        <v>160</v>
      </c>
      <c r="K1799">
        <v>100.64700000000001</v>
      </c>
      <c r="L1799">
        <v>1.5002E-2</v>
      </c>
      <c r="M1799">
        <f>(F1799*CalPhotonTurnigy!$AE$30*CalPhotonTurnigy!$AF$36+CalPhotonTurnigy!$AE$36)/CalPhotonTurnigy!$AE$30</f>
        <v>112.80618136210947</v>
      </c>
    </row>
    <row r="1800" spans="1:13" x14ac:dyDescent="0.3">
      <c r="A1800">
        <v>124.413719</v>
      </c>
      <c r="B1800">
        <v>160</v>
      </c>
      <c r="C1800">
        <v>0</v>
      </c>
      <c r="D1800">
        <v>2.456</v>
      </c>
      <c r="E1800">
        <v>74.269278</v>
      </c>
      <c r="F1800">
        <v>99.751328999999998</v>
      </c>
      <c r="G1800">
        <v>79.997693999999996</v>
      </c>
      <c r="H1800">
        <v>-25.482050999999998</v>
      </c>
      <c r="I1800">
        <v>-100</v>
      </c>
      <c r="J1800">
        <v>160</v>
      </c>
      <c r="K1800">
        <v>100.64700000000001</v>
      </c>
      <c r="L1800">
        <v>1.4997999999999999E-2</v>
      </c>
      <c r="M1800">
        <f>(F1800*CalPhotonTurnigy!$AE$30*CalPhotonTurnigy!$AF$36+CalPhotonTurnigy!$AE$36)/CalPhotonTurnigy!$AE$30</f>
        <v>112.80618136210947</v>
      </c>
    </row>
    <row r="1801" spans="1:13" x14ac:dyDescent="0.3">
      <c r="A1801">
        <v>124.42872199999999</v>
      </c>
      <c r="B1801">
        <v>160</v>
      </c>
      <c r="C1801">
        <v>0</v>
      </c>
      <c r="D1801">
        <v>2.4569999999999999</v>
      </c>
      <c r="E1801">
        <v>74.267247999999995</v>
      </c>
      <c r="F1801">
        <v>99.751328999999998</v>
      </c>
      <c r="G1801">
        <v>79.997693999999996</v>
      </c>
      <c r="H1801">
        <v>-25.484081</v>
      </c>
      <c r="I1801">
        <v>-100</v>
      </c>
      <c r="J1801">
        <v>160</v>
      </c>
      <c r="K1801">
        <v>100.64700000000001</v>
      </c>
      <c r="L1801">
        <v>1.5003000000000001E-2</v>
      </c>
      <c r="M1801">
        <f>(F1801*CalPhotonTurnigy!$AE$30*CalPhotonTurnigy!$AF$36+CalPhotonTurnigy!$AE$36)/CalPhotonTurnigy!$AE$30</f>
        <v>112.80618136210947</v>
      </c>
    </row>
    <row r="1802" spans="1:13" x14ac:dyDescent="0.3">
      <c r="A1802">
        <v>124.44372300000001</v>
      </c>
      <c r="B1802">
        <v>160</v>
      </c>
      <c r="C1802">
        <v>0</v>
      </c>
      <c r="D1802">
        <v>2.4540000000000002</v>
      </c>
      <c r="E1802">
        <v>74.259968999999998</v>
      </c>
      <c r="F1802">
        <v>99.751328999999998</v>
      </c>
      <c r="G1802">
        <v>79.997693999999996</v>
      </c>
      <c r="H1802">
        <v>-25.491361000000001</v>
      </c>
      <c r="I1802">
        <v>-100</v>
      </c>
      <c r="J1802">
        <v>160</v>
      </c>
      <c r="K1802">
        <v>100.64700000000001</v>
      </c>
      <c r="L1802">
        <v>1.5001E-2</v>
      </c>
      <c r="M1802">
        <f>(F1802*CalPhotonTurnigy!$AE$30*CalPhotonTurnigy!$AF$36+CalPhotonTurnigy!$AE$36)/CalPhotonTurnigy!$AE$30</f>
        <v>112.80618136210947</v>
      </c>
    </row>
    <row r="1803" spans="1:13" x14ac:dyDescent="0.3">
      <c r="A1803">
        <v>124.45873</v>
      </c>
      <c r="B1803">
        <v>160</v>
      </c>
      <c r="C1803">
        <v>0</v>
      </c>
      <c r="D1803">
        <v>2.4529999999999998</v>
      </c>
      <c r="E1803">
        <v>74.252319</v>
      </c>
      <c r="F1803">
        <v>99.751328999999998</v>
      </c>
      <c r="G1803">
        <v>79.997693999999996</v>
      </c>
      <c r="H1803">
        <v>-25.499009999999998</v>
      </c>
      <c r="I1803">
        <v>-100</v>
      </c>
      <c r="J1803">
        <v>160</v>
      </c>
      <c r="K1803">
        <v>100.64700000000001</v>
      </c>
      <c r="L1803">
        <v>1.5007E-2</v>
      </c>
      <c r="M1803">
        <f>(F1803*CalPhotonTurnigy!$AE$30*CalPhotonTurnigy!$AF$36+CalPhotonTurnigy!$AE$36)/CalPhotonTurnigy!$AE$30</f>
        <v>112.80618136210947</v>
      </c>
    </row>
    <row r="1804" spans="1:13" x14ac:dyDescent="0.3">
      <c r="A1804">
        <v>124.473731</v>
      </c>
      <c r="B1804">
        <v>160</v>
      </c>
      <c r="C1804">
        <v>0</v>
      </c>
      <c r="D1804">
        <v>2.452</v>
      </c>
      <c r="E1804">
        <v>74.242968000000005</v>
      </c>
      <c r="F1804">
        <v>99.751328999999998</v>
      </c>
      <c r="G1804">
        <v>79.997693999999996</v>
      </c>
      <c r="H1804">
        <v>-25.508362000000002</v>
      </c>
      <c r="I1804">
        <v>-100</v>
      </c>
      <c r="J1804">
        <v>160</v>
      </c>
      <c r="K1804">
        <v>100.64700000000001</v>
      </c>
      <c r="L1804">
        <v>1.5001E-2</v>
      </c>
      <c r="M1804">
        <f>(F1804*CalPhotonTurnigy!$AE$30*CalPhotonTurnigy!$AF$36+CalPhotonTurnigy!$AE$36)/CalPhotonTurnigy!$AE$30</f>
        <v>112.80618136210947</v>
      </c>
    </row>
    <row r="1805" spans="1:13" x14ac:dyDescent="0.3">
      <c r="A1805">
        <v>124.48874000000001</v>
      </c>
      <c r="B1805">
        <v>160</v>
      </c>
      <c r="C1805">
        <v>0</v>
      </c>
      <c r="D1805">
        <v>2.452</v>
      </c>
      <c r="E1805">
        <v>74.234919000000005</v>
      </c>
      <c r="F1805">
        <v>99.751328999999998</v>
      </c>
      <c r="G1805">
        <v>79.997693999999996</v>
      </c>
      <c r="H1805">
        <v>-25.516411000000002</v>
      </c>
      <c r="I1805">
        <v>-100</v>
      </c>
      <c r="J1805">
        <v>160</v>
      </c>
      <c r="K1805">
        <v>100.64700000000001</v>
      </c>
      <c r="L1805">
        <v>1.5009E-2</v>
      </c>
      <c r="M1805">
        <f>(F1805*CalPhotonTurnigy!$AE$30*CalPhotonTurnigy!$AF$36+CalPhotonTurnigy!$AE$36)/CalPhotonTurnigy!$AE$30</f>
        <v>112.80618136210947</v>
      </c>
    </row>
    <row r="1806" spans="1:13" x14ac:dyDescent="0.3">
      <c r="A1806">
        <v>124.503739</v>
      </c>
      <c r="B1806">
        <v>160</v>
      </c>
      <c r="C1806">
        <v>0</v>
      </c>
      <c r="D1806">
        <v>2.4580000000000002</v>
      </c>
      <c r="E1806">
        <v>74.239068000000003</v>
      </c>
      <c r="F1806">
        <v>99.751328999999998</v>
      </c>
      <c r="G1806">
        <v>79.997693999999996</v>
      </c>
      <c r="H1806">
        <v>-25.512260999999999</v>
      </c>
      <c r="I1806">
        <v>-100</v>
      </c>
      <c r="J1806">
        <v>160</v>
      </c>
      <c r="K1806">
        <v>100.64700000000001</v>
      </c>
      <c r="L1806">
        <v>1.4999E-2</v>
      </c>
      <c r="M1806">
        <f>(F1806*CalPhotonTurnigy!$AE$30*CalPhotonTurnigy!$AF$36+CalPhotonTurnigy!$AE$36)/CalPhotonTurnigy!$AE$30</f>
        <v>112.80618136210947</v>
      </c>
    </row>
    <row r="1807" spans="1:13" x14ac:dyDescent="0.3">
      <c r="A1807">
        <v>124.518739</v>
      </c>
      <c r="B1807">
        <v>160</v>
      </c>
      <c r="C1807">
        <v>0</v>
      </c>
      <c r="D1807">
        <v>2.452</v>
      </c>
      <c r="E1807">
        <v>74.231561999999997</v>
      </c>
      <c r="F1807">
        <v>99.751328999999998</v>
      </c>
      <c r="G1807">
        <v>79.997693999999996</v>
      </c>
      <c r="H1807">
        <v>-25.519767000000002</v>
      </c>
      <c r="I1807">
        <v>-100</v>
      </c>
      <c r="J1807">
        <v>160</v>
      </c>
      <c r="K1807">
        <v>100.64700000000001</v>
      </c>
      <c r="L1807">
        <v>1.4999999999999999E-2</v>
      </c>
      <c r="M1807">
        <f>(F1807*CalPhotonTurnigy!$AE$30*CalPhotonTurnigy!$AF$36+CalPhotonTurnigy!$AE$36)/CalPhotonTurnigy!$AE$30</f>
        <v>112.80618136210947</v>
      </c>
    </row>
    <row r="1808" spans="1:13" x14ac:dyDescent="0.3">
      <c r="A1808">
        <v>124.53374100000001</v>
      </c>
      <c r="B1808">
        <v>160</v>
      </c>
      <c r="C1808">
        <v>0</v>
      </c>
      <c r="D1808">
        <v>2.452</v>
      </c>
      <c r="E1808">
        <v>74.225102000000007</v>
      </c>
      <c r="F1808">
        <v>99.751328999999998</v>
      </c>
      <c r="G1808">
        <v>79.997693999999996</v>
      </c>
      <c r="H1808">
        <v>-25.526226999999999</v>
      </c>
      <c r="I1808">
        <v>-100</v>
      </c>
      <c r="J1808">
        <v>160</v>
      </c>
      <c r="K1808">
        <v>100.64700000000001</v>
      </c>
      <c r="L1808">
        <v>1.5002E-2</v>
      </c>
      <c r="M1808">
        <f>(F1808*CalPhotonTurnigy!$AE$30*CalPhotonTurnigy!$AF$36+CalPhotonTurnigy!$AE$36)/CalPhotonTurnigy!$AE$30</f>
        <v>112.80618136210947</v>
      </c>
    </row>
    <row r="1809" spans="1:13" x14ac:dyDescent="0.3">
      <c r="A1809">
        <v>124.548742</v>
      </c>
      <c r="B1809">
        <v>160</v>
      </c>
      <c r="C1809">
        <v>0</v>
      </c>
      <c r="D1809">
        <v>2.4510000000000001</v>
      </c>
      <c r="E1809">
        <v>74.218157000000005</v>
      </c>
      <c r="F1809">
        <v>99.751328999999998</v>
      </c>
      <c r="G1809">
        <v>79.997693999999996</v>
      </c>
      <c r="H1809">
        <v>-25.533172</v>
      </c>
      <c r="I1809">
        <v>-100</v>
      </c>
      <c r="J1809">
        <v>160</v>
      </c>
      <c r="K1809">
        <v>100.64700000000001</v>
      </c>
      <c r="L1809">
        <v>1.5001E-2</v>
      </c>
      <c r="M1809">
        <f>(F1809*CalPhotonTurnigy!$AE$30*CalPhotonTurnigy!$AF$36+CalPhotonTurnigy!$AE$36)/CalPhotonTurnigy!$AE$30</f>
        <v>112.80618136210947</v>
      </c>
    </row>
    <row r="1810" spans="1:13" x14ac:dyDescent="0.3">
      <c r="A1810">
        <v>124.563749</v>
      </c>
      <c r="B1810">
        <v>160</v>
      </c>
      <c r="C1810">
        <v>0</v>
      </c>
      <c r="D1810">
        <v>2.456</v>
      </c>
      <c r="E1810">
        <v>74.220493000000005</v>
      </c>
      <c r="F1810">
        <v>99.751328999999998</v>
      </c>
      <c r="G1810">
        <v>79.997693999999996</v>
      </c>
      <c r="H1810">
        <v>-25.530836999999998</v>
      </c>
      <c r="I1810">
        <v>-100</v>
      </c>
      <c r="J1810">
        <v>160</v>
      </c>
      <c r="K1810">
        <v>100.64700000000001</v>
      </c>
      <c r="L1810">
        <v>1.5007E-2</v>
      </c>
      <c r="M1810">
        <f>(F1810*CalPhotonTurnigy!$AE$30*CalPhotonTurnigy!$AF$36+CalPhotonTurnigy!$AE$36)/CalPhotonTurnigy!$AE$30</f>
        <v>112.80618136210947</v>
      </c>
    </row>
    <row r="1811" spans="1:13" x14ac:dyDescent="0.3">
      <c r="A1811">
        <v>124.578746</v>
      </c>
      <c r="B1811">
        <v>160</v>
      </c>
      <c r="C1811">
        <v>0</v>
      </c>
      <c r="D1811">
        <v>2.4460000000000002</v>
      </c>
      <c r="E1811">
        <v>74.205875000000006</v>
      </c>
      <c r="F1811">
        <v>99.751328999999998</v>
      </c>
      <c r="G1811">
        <v>79.997693999999996</v>
      </c>
      <c r="H1811">
        <v>-25.545453999999999</v>
      </c>
      <c r="I1811">
        <v>-100</v>
      </c>
      <c r="J1811">
        <v>160</v>
      </c>
      <c r="K1811">
        <v>100.64700000000001</v>
      </c>
      <c r="L1811">
        <v>1.4997E-2</v>
      </c>
      <c r="M1811">
        <f>(F1811*CalPhotonTurnigy!$AE$30*CalPhotonTurnigy!$AF$36+CalPhotonTurnigy!$AE$36)/CalPhotonTurnigy!$AE$30</f>
        <v>112.80618136210947</v>
      </c>
    </row>
    <row r="1812" spans="1:13" x14ac:dyDescent="0.3">
      <c r="A1812">
        <v>124.59374699999999</v>
      </c>
      <c r="B1812">
        <v>160</v>
      </c>
      <c r="C1812">
        <v>0</v>
      </c>
      <c r="D1812">
        <v>2.4489999999999998</v>
      </c>
      <c r="E1812">
        <v>74.198837999999995</v>
      </c>
      <c r="F1812">
        <v>99.751328999999998</v>
      </c>
      <c r="G1812">
        <v>79.997693999999996</v>
      </c>
      <c r="H1812">
        <v>-25.552492000000001</v>
      </c>
      <c r="I1812">
        <v>-100</v>
      </c>
      <c r="J1812">
        <v>160</v>
      </c>
      <c r="K1812">
        <v>100.64700000000001</v>
      </c>
      <c r="L1812">
        <v>1.5001E-2</v>
      </c>
      <c r="M1812">
        <f>(F1812*CalPhotonTurnigy!$AE$30*CalPhotonTurnigy!$AF$36+CalPhotonTurnigy!$AE$36)/CalPhotonTurnigy!$AE$30</f>
        <v>112.80618136210947</v>
      </c>
    </row>
    <row r="1813" spans="1:13" x14ac:dyDescent="0.3">
      <c r="A1813">
        <v>124.60874800000001</v>
      </c>
      <c r="B1813">
        <v>160</v>
      </c>
      <c r="C1813">
        <v>0</v>
      </c>
      <c r="D1813">
        <v>2.452</v>
      </c>
      <c r="E1813">
        <v>74.196939999999998</v>
      </c>
      <c r="F1813">
        <v>99.751328999999998</v>
      </c>
      <c r="G1813">
        <v>79.997693999999996</v>
      </c>
      <c r="H1813">
        <v>-25.554389</v>
      </c>
      <c r="I1813">
        <v>-100</v>
      </c>
      <c r="J1813">
        <v>160</v>
      </c>
      <c r="K1813">
        <v>100.64700000000001</v>
      </c>
      <c r="L1813">
        <v>1.5001E-2</v>
      </c>
      <c r="M1813">
        <f>(F1813*CalPhotonTurnigy!$AE$30*CalPhotonTurnigy!$AF$36+CalPhotonTurnigy!$AE$36)/CalPhotonTurnigy!$AE$30</f>
        <v>112.80618136210947</v>
      </c>
    </row>
    <row r="1814" spans="1:13" x14ac:dyDescent="0.3">
      <c r="A1814">
        <v>124.623749</v>
      </c>
      <c r="B1814">
        <v>160</v>
      </c>
      <c r="C1814">
        <v>0</v>
      </c>
      <c r="D1814">
        <v>2.4470000000000001</v>
      </c>
      <c r="E1814">
        <v>74.186987000000002</v>
      </c>
      <c r="F1814">
        <v>99.751328999999998</v>
      </c>
      <c r="G1814">
        <v>79.997693999999996</v>
      </c>
      <c r="H1814">
        <v>-25.564342</v>
      </c>
      <c r="I1814">
        <v>-100</v>
      </c>
      <c r="J1814">
        <v>160</v>
      </c>
      <c r="K1814">
        <v>100.64700000000001</v>
      </c>
      <c r="L1814">
        <v>1.5001E-2</v>
      </c>
      <c r="M1814">
        <f>(F1814*CalPhotonTurnigy!$AE$30*CalPhotonTurnigy!$AF$36+CalPhotonTurnigy!$AE$36)/CalPhotonTurnigy!$AE$30</f>
        <v>112.80618136210947</v>
      </c>
    </row>
    <row r="1815" spans="1:13" x14ac:dyDescent="0.3">
      <c r="A1815">
        <v>124.638745</v>
      </c>
      <c r="B1815">
        <v>160</v>
      </c>
      <c r="C1815">
        <v>0</v>
      </c>
      <c r="D1815">
        <v>2.448</v>
      </c>
      <c r="E1815">
        <v>74.179807999999994</v>
      </c>
      <c r="F1815">
        <v>99.751328999999998</v>
      </c>
      <c r="G1815">
        <v>79.997693999999996</v>
      </c>
      <c r="H1815">
        <v>-25.571521000000001</v>
      </c>
      <c r="I1815">
        <v>-100</v>
      </c>
      <c r="J1815">
        <v>160</v>
      </c>
      <c r="K1815">
        <v>100.64700000000001</v>
      </c>
      <c r="L1815">
        <v>1.4996000000000001E-2</v>
      </c>
      <c r="M1815">
        <f>(F1815*CalPhotonTurnigy!$AE$30*CalPhotonTurnigy!$AF$36+CalPhotonTurnigy!$AE$36)/CalPhotonTurnigy!$AE$30</f>
        <v>112.80618136210947</v>
      </c>
    </row>
    <row r="1816" spans="1:13" x14ac:dyDescent="0.3">
      <c r="A1816">
        <v>124.65375400000001</v>
      </c>
      <c r="B1816">
        <v>160</v>
      </c>
      <c r="C1816">
        <v>0</v>
      </c>
      <c r="D1816">
        <v>2.4529999999999998</v>
      </c>
      <c r="E1816">
        <v>74.183339000000004</v>
      </c>
      <c r="F1816">
        <v>99.751328999999998</v>
      </c>
      <c r="G1816">
        <v>79.997693999999996</v>
      </c>
      <c r="H1816">
        <v>-25.567990000000002</v>
      </c>
      <c r="I1816">
        <v>-100</v>
      </c>
      <c r="J1816">
        <v>160</v>
      </c>
      <c r="K1816">
        <v>100.64700000000001</v>
      </c>
      <c r="L1816">
        <v>1.5009E-2</v>
      </c>
      <c r="M1816">
        <f>(F1816*CalPhotonTurnigy!$AE$30*CalPhotonTurnigy!$AF$36+CalPhotonTurnigy!$AE$36)/CalPhotonTurnigy!$AE$30</f>
        <v>112.80618136210947</v>
      </c>
    </row>
    <row r="1817" spans="1:13" x14ac:dyDescent="0.3">
      <c r="A1817">
        <v>124.668756</v>
      </c>
      <c r="B1817">
        <v>160</v>
      </c>
      <c r="C1817">
        <v>0</v>
      </c>
      <c r="D1817">
        <v>2.4510000000000001</v>
      </c>
      <c r="E1817">
        <v>74.182216999999994</v>
      </c>
      <c r="F1817">
        <v>99.751328999999998</v>
      </c>
      <c r="G1817">
        <v>79.997693999999996</v>
      </c>
      <c r="H1817">
        <v>-25.569112000000001</v>
      </c>
      <c r="I1817">
        <v>-100</v>
      </c>
      <c r="J1817">
        <v>160</v>
      </c>
      <c r="K1817">
        <v>100.64700000000001</v>
      </c>
      <c r="L1817">
        <v>1.5002E-2</v>
      </c>
      <c r="M1817">
        <f>(F1817*CalPhotonTurnigy!$AE$30*CalPhotonTurnigy!$AF$36+CalPhotonTurnigy!$AE$36)/CalPhotonTurnigy!$AE$30</f>
        <v>112.80618136210947</v>
      </c>
    </row>
    <row r="1818" spans="1:13" x14ac:dyDescent="0.3">
      <c r="A1818">
        <v>124.68376600000001</v>
      </c>
      <c r="B1818">
        <v>160</v>
      </c>
      <c r="C1818">
        <v>0</v>
      </c>
      <c r="D1818">
        <v>2.4420000000000002</v>
      </c>
      <c r="E1818">
        <v>74.165988999999996</v>
      </c>
      <c r="F1818">
        <v>99.751328999999998</v>
      </c>
      <c r="G1818">
        <v>79.997693999999996</v>
      </c>
      <c r="H1818">
        <v>-25.585339999999999</v>
      </c>
      <c r="I1818">
        <v>-100</v>
      </c>
      <c r="J1818">
        <v>160</v>
      </c>
      <c r="K1818">
        <v>100.64700000000001</v>
      </c>
      <c r="L1818">
        <v>1.5010000000000001E-2</v>
      </c>
      <c r="M1818">
        <f>(F1818*CalPhotonTurnigy!$AE$30*CalPhotonTurnigy!$AF$36+CalPhotonTurnigy!$AE$36)/CalPhotonTurnigy!$AE$30</f>
        <v>112.80618136210947</v>
      </c>
    </row>
    <row r="1819" spans="1:13" x14ac:dyDescent="0.3">
      <c r="A1819">
        <v>124.698773</v>
      </c>
      <c r="B1819">
        <v>160</v>
      </c>
      <c r="C1819">
        <v>0</v>
      </c>
      <c r="D1819">
        <v>2.448</v>
      </c>
      <c r="E1819">
        <v>74.163123999999996</v>
      </c>
      <c r="F1819">
        <v>99.751328999999998</v>
      </c>
      <c r="G1819">
        <v>79.997693999999996</v>
      </c>
      <c r="H1819">
        <v>-25.588204999999999</v>
      </c>
      <c r="I1819">
        <v>-100</v>
      </c>
      <c r="J1819">
        <v>160</v>
      </c>
      <c r="K1819">
        <v>100.64700000000001</v>
      </c>
      <c r="L1819">
        <v>1.5007E-2</v>
      </c>
      <c r="M1819">
        <f>(F1819*CalPhotonTurnigy!$AE$30*CalPhotonTurnigy!$AF$36+CalPhotonTurnigy!$AE$36)/CalPhotonTurnigy!$AE$30</f>
        <v>112.80618136210947</v>
      </c>
    </row>
    <row r="1820" spans="1:13" x14ac:dyDescent="0.3">
      <c r="A1820">
        <v>124.71378300000001</v>
      </c>
      <c r="B1820">
        <v>160</v>
      </c>
      <c r="C1820">
        <v>0</v>
      </c>
      <c r="D1820">
        <v>2.444</v>
      </c>
      <c r="E1820">
        <v>74.152330000000006</v>
      </c>
      <c r="F1820">
        <v>99.751328999999998</v>
      </c>
      <c r="G1820">
        <v>79.997693999999996</v>
      </c>
      <c r="H1820">
        <v>-25.598998999999999</v>
      </c>
      <c r="I1820">
        <v>-100</v>
      </c>
      <c r="J1820">
        <v>160</v>
      </c>
      <c r="K1820">
        <v>100.64700000000001</v>
      </c>
      <c r="L1820">
        <v>1.5010000000000001E-2</v>
      </c>
      <c r="M1820">
        <f>(F1820*CalPhotonTurnigy!$AE$30*CalPhotonTurnigy!$AF$36+CalPhotonTurnigy!$AE$36)/CalPhotonTurnigy!$AE$30</f>
        <v>112.80618136210947</v>
      </c>
    </row>
    <row r="1821" spans="1:13" x14ac:dyDescent="0.3">
      <c r="A1821">
        <v>124.728792</v>
      </c>
      <c r="B1821">
        <v>160</v>
      </c>
      <c r="C1821">
        <v>0</v>
      </c>
      <c r="D1821">
        <v>2.448</v>
      </c>
      <c r="E1821">
        <v>74.15137</v>
      </c>
      <c r="F1821">
        <v>99.751328999999998</v>
      </c>
      <c r="G1821">
        <v>79.997693999999996</v>
      </c>
      <c r="H1821">
        <v>-25.599958999999998</v>
      </c>
      <c r="I1821">
        <v>-100</v>
      </c>
      <c r="J1821">
        <v>160</v>
      </c>
      <c r="K1821">
        <v>100.64700000000001</v>
      </c>
      <c r="L1821">
        <v>1.5009E-2</v>
      </c>
      <c r="M1821">
        <f>(F1821*CalPhotonTurnigy!$AE$30*CalPhotonTurnigy!$AF$36+CalPhotonTurnigy!$AE$36)/CalPhotonTurnigy!$AE$30</f>
        <v>112.80618136210947</v>
      </c>
    </row>
    <row r="1822" spans="1:13" x14ac:dyDescent="0.3">
      <c r="A1822">
        <v>124.74379</v>
      </c>
      <c r="B1822">
        <v>160</v>
      </c>
      <c r="C1822">
        <v>0</v>
      </c>
      <c r="D1822">
        <v>2.452</v>
      </c>
      <c r="E1822">
        <v>74.156098</v>
      </c>
      <c r="F1822">
        <v>99.751328999999998</v>
      </c>
      <c r="G1822">
        <v>79.997693999999996</v>
      </c>
      <c r="H1822">
        <v>-25.595231999999999</v>
      </c>
      <c r="I1822">
        <v>-100</v>
      </c>
      <c r="J1822">
        <v>160</v>
      </c>
      <c r="K1822">
        <v>100.64700000000001</v>
      </c>
      <c r="L1822">
        <v>1.4997999999999999E-2</v>
      </c>
      <c r="M1822">
        <f>(F1822*CalPhotonTurnigy!$AE$30*CalPhotonTurnigy!$AF$36+CalPhotonTurnigy!$AE$36)/CalPhotonTurnigy!$AE$30</f>
        <v>112.80618136210947</v>
      </c>
    </row>
    <row r="1823" spans="1:13" x14ac:dyDescent="0.3">
      <c r="A1823">
        <v>124.758798</v>
      </c>
      <c r="B1823">
        <v>160</v>
      </c>
      <c r="C1823">
        <v>0</v>
      </c>
      <c r="D1823">
        <v>2.444</v>
      </c>
      <c r="E1823">
        <v>74.146281999999999</v>
      </c>
      <c r="F1823">
        <v>99.751328999999998</v>
      </c>
      <c r="G1823">
        <v>79.997693999999996</v>
      </c>
      <c r="H1823">
        <v>-25.605048</v>
      </c>
      <c r="I1823">
        <v>-100</v>
      </c>
      <c r="J1823">
        <v>160</v>
      </c>
      <c r="K1823">
        <v>100.64700000000001</v>
      </c>
      <c r="L1823">
        <v>1.5008000000000001E-2</v>
      </c>
      <c r="M1823">
        <f>(F1823*CalPhotonTurnigy!$AE$30*CalPhotonTurnigy!$AF$36+CalPhotonTurnigy!$AE$36)/CalPhotonTurnigy!$AE$30</f>
        <v>112.80618136210947</v>
      </c>
    </row>
    <row r="1824" spans="1:13" x14ac:dyDescent="0.3">
      <c r="A1824">
        <v>124.77379500000001</v>
      </c>
      <c r="B1824">
        <v>160</v>
      </c>
      <c r="C1824">
        <v>0</v>
      </c>
      <c r="D1824">
        <v>2.4449999999999998</v>
      </c>
      <c r="E1824">
        <v>74.140611000000007</v>
      </c>
      <c r="F1824">
        <v>99.751328999999998</v>
      </c>
      <c r="G1824">
        <v>79.997693999999996</v>
      </c>
      <c r="H1824">
        <v>-25.610719</v>
      </c>
      <c r="I1824">
        <v>-100</v>
      </c>
      <c r="J1824">
        <v>160</v>
      </c>
      <c r="K1824">
        <v>100.64700000000001</v>
      </c>
      <c r="L1824">
        <v>1.4997E-2</v>
      </c>
      <c r="M1824">
        <f>(F1824*CalPhotonTurnigy!$AE$30*CalPhotonTurnigy!$AF$36+CalPhotonTurnigy!$AE$36)/CalPhotonTurnigy!$AE$30</f>
        <v>112.80618136210947</v>
      </c>
    </row>
    <row r="1825" spans="1:13" x14ac:dyDescent="0.3">
      <c r="A1825">
        <v>124.788791</v>
      </c>
      <c r="B1825">
        <v>160</v>
      </c>
      <c r="C1825">
        <v>0</v>
      </c>
      <c r="D1825">
        <v>2.4460000000000002</v>
      </c>
      <c r="E1825">
        <v>74.137118999999998</v>
      </c>
      <c r="F1825">
        <v>99.751328999999998</v>
      </c>
      <c r="G1825">
        <v>79.997693999999996</v>
      </c>
      <c r="H1825">
        <v>-25.61421</v>
      </c>
      <c r="I1825">
        <v>-100</v>
      </c>
      <c r="J1825">
        <v>160</v>
      </c>
      <c r="K1825">
        <v>100.64700000000001</v>
      </c>
      <c r="L1825">
        <v>1.4996000000000001E-2</v>
      </c>
      <c r="M1825">
        <f>(F1825*CalPhotonTurnigy!$AE$30*CalPhotonTurnigy!$AF$36+CalPhotonTurnigy!$AE$36)/CalPhotonTurnigy!$AE$30</f>
        <v>112.80618136210947</v>
      </c>
    </row>
    <row r="1826" spans="1:13" x14ac:dyDescent="0.3">
      <c r="A1826">
        <v>124.80379000000001</v>
      </c>
      <c r="B1826">
        <v>160</v>
      </c>
      <c r="C1826">
        <v>0</v>
      </c>
      <c r="D1826">
        <v>2.444</v>
      </c>
      <c r="E1826">
        <v>74.129947000000001</v>
      </c>
      <c r="F1826">
        <v>99.751328999999998</v>
      </c>
      <c r="G1826">
        <v>79.997693999999996</v>
      </c>
      <c r="H1826">
        <v>-25.621383000000002</v>
      </c>
      <c r="I1826">
        <v>-100</v>
      </c>
      <c r="J1826">
        <v>160</v>
      </c>
      <c r="K1826">
        <v>100.64700000000001</v>
      </c>
      <c r="L1826">
        <v>1.4999E-2</v>
      </c>
      <c r="M1826">
        <f>(F1826*CalPhotonTurnigy!$AE$30*CalPhotonTurnigy!$AF$36+CalPhotonTurnigy!$AE$36)/CalPhotonTurnigy!$AE$30</f>
        <v>112.80618136210947</v>
      </c>
    </row>
    <row r="1827" spans="1:13" x14ac:dyDescent="0.3">
      <c r="A1827">
        <v>124.81879000000001</v>
      </c>
      <c r="B1827">
        <v>159</v>
      </c>
      <c r="C1827">
        <v>0</v>
      </c>
      <c r="D1827">
        <v>2.4409999999999998</v>
      </c>
      <c r="E1827">
        <v>74.119603999999995</v>
      </c>
      <c r="F1827">
        <v>99.751328999999998</v>
      </c>
      <c r="G1827">
        <v>79.997693999999996</v>
      </c>
      <c r="H1827">
        <v>-25.631724999999999</v>
      </c>
      <c r="I1827">
        <v>-100</v>
      </c>
      <c r="J1827">
        <v>159</v>
      </c>
      <c r="K1827">
        <v>100.64700000000001</v>
      </c>
      <c r="L1827">
        <v>1.4999999999999999E-2</v>
      </c>
      <c r="M1827">
        <f>(F1827*CalPhotonTurnigy!$AE$30*CalPhotonTurnigy!$AF$36+CalPhotonTurnigy!$AE$36)/CalPhotonTurnigy!$AE$30</f>
        <v>112.80618136210947</v>
      </c>
    </row>
    <row r="1828" spans="1:13" x14ac:dyDescent="0.3">
      <c r="A1828">
        <v>124.83379600000001</v>
      </c>
      <c r="B1828">
        <v>159</v>
      </c>
      <c r="C1828">
        <v>0</v>
      </c>
      <c r="D1828">
        <v>2.4449999999999998</v>
      </c>
      <c r="E1828">
        <v>74.117653000000004</v>
      </c>
      <c r="F1828">
        <v>99.751328999999998</v>
      </c>
      <c r="G1828">
        <v>79.997693999999996</v>
      </c>
      <c r="H1828">
        <v>-25.633676999999999</v>
      </c>
      <c r="I1828">
        <v>-100</v>
      </c>
      <c r="J1828">
        <v>159</v>
      </c>
      <c r="K1828">
        <v>100.64700000000001</v>
      </c>
      <c r="L1828">
        <v>1.5006E-2</v>
      </c>
      <c r="M1828">
        <f>(F1828*CalPhotonTurnigy!$AE$30*CalPhotonTurnigy!$AF$36+CalPhotonTurnigy!$AE$36)/CalPhotonTurnigy!$AE$30</f>
        <v>112.80618136210947</v>
      </c>
    </row>
    <row r="1829" spans="1:13" x14ac:dyDescent="0.3">
      <c r="A1829">
        <v>124.848799</v>
      </c>
      <c r="B1829">
        <v>159</v>
      </c>
      <c r="C1829">
        <v>0</v>
      </c>
      <c r="D1829">
        <v>2.4470000000000001</v>
      </c>
      <c r="E1829">
        <v>74.118752999999998</v>
      </c>
      <c r="F1829">
        <v>99.751328999999998</v>
      </c>
      <c r="G1829">
        <v>79.997693999999996</v>
      </c>
      <c r="H1829">
        <v>-25.632576</v>
      </c>
      <c r="I1829">
        <v>-100</v>
      </c>
      <c r="J1829">
        <v>159</v>
      </c>
      <c r="K1829">
        <v>100.64700000000001</v>
      </c>
      <c r="L1829">
        <v>1.5003000000000001E-2</v>
      </c>
      <c r="M1829">
        <f>(F1829*CalPhotonTurnigy!$AE$30*CalPhotonTurnigy!$AF$36+CalPhotonTurnigy!$AE$36)/CalPhotonTurnigy!$AE$30</f>
        <v>112.80618136210947</v>
      </c>
    </row>
    <row r="1830" spans="1:13" x14ac:dyDescent="0.3">
      <c r="A1830">
        <v>124.863799</v>
      </c>
      <c r="B1830">
        <v>159</v>
      </c>
      <c r="C1830">
        <v>0</v>
      </c>
      <c r="D1830">
        <v>2.444</v>
      </c>
      <c r="E1830">
        <v>74.115530000000007</v>
      </c>
      <c r="F1830">
        <v>99.751328999999998</v>
      </c>
      <c r="G1830">
        <v>79.997693999999996</v>
      </c>
      <c r="H1830">
        <v>-25.635798999999999</v>
      </c>
      <c r="I1830">
        <v>-100</v>
      </c>
      <c r="J1830">
        <v>159</v>
      </c>
      <c r="K1830">
        <v>100.64700000000001</v>
      </c>
      <c r="L1830">
        <v>1.4999999999999999E-2</v>
      </c>
      <c r="M1830">
        <f>(F1830*CalPhotonTurnigy!$AE$30*CalPhotonTurnigy!$AF$36+CalPhotonTurnigy!$AE$36)/CalPhotonTurnigy!$AE$30</f>
        <v>112.80618136210947</v>
      </c>
    </row>
    <row r="1831" spans="1:13" x14ac:dyDescent="0.3">
      <c r="A1831">
        <v>124.87879700000001</v>
      </c>
      <c r="B1831">
        <v>159</v>
      </c>
      <c r="C1831">
        <v>0</v>
      </c>
      <c r="D1831">
        <v>2.444</v>
      </c>
      <c r="E1831">
        <v>74.111367000000001</v>
      </c>
      <c r="F1831">
        <v>99.751328999999998</v>
      </c>
      <c r="G1831">
        <v>79.997693999999996</v>
      </c>
      <c r="H1831">
        <v>-25.639963000000002</v>
      </c>
      <c r="I1831">
        <v>-100</v>
      </c>
      <c r="J1831">
        <v>159</v>
      </c>
      <c r="K1831">
        <v>100.64700000000001</v>
      </c>
      <c r="L1831">
        <v>1.4997999999999999E-2</v>
      </c>
      <c r="M1831">
        <f>(F1831*CalPhotonTurnigy!$AE$30*CalPhotonTurnigy!$AF$36+CalPhotonTurnigy!$AE$36)/CalPhotonTurnigy!$AE$30</f>
        <v>112.80618136210947</v>
      </c>
    </row>
    <row r="1832" spans="1:13" x14ac:dyDescent="0.3">
      <c r="A1832">
        <v>124.89380800000001</v>
      </c>
      <c r="B1832">
        <v>159</v>
      </c>
      <c r="C1832">
        <v>0</v>
      </c>
      <c r="D1832">
        <v>2.4430000000000001</v>
      </c>
      <c r="E1832">
        <v>74.106392999999997</v>
      </c>
      <c r="F1832">
        <v>99.751328999999998</v>
      </c>
      <c r="G1832">
        <v>79.997693999999996</v>
      </c>
      <c r="H1832">
        <v>-25.644936000000001</v>
      </c>
      <c r="I1832">
        <v>-100</v>
      </c>
      <c r="J1832">
        <v>159</v>
      </c>
      <c r="K1832">
        <v>100.64700000000001</v>
      </c>
      <c r="L1832">
        <v>1.5011E-2</v>
      </c>
      <c r="M1832">
        <f>(F1832*CalPhotonTurnigy!$AE$30*CalPhotonTurnigy!$AF$36+CalPhotonTurnigy!$AE$36)/CalPhotonTurnigy!$AE$30</f>
        <v>112.80618136210947</v>
      </c>
    </row>
    <row r="1833" spans="1:13" x14ac:dyDescent="0.3">
      <c r="A1833">
        <v>124.908817</v>
      </c>
      <c r="B1833">
        <v>159</v>
      </c>
      <c r="C1833">
        <v>0</v>
      </c>
      <c r="D1833">
        <v>2.4409999999999998</v>
      </c>
      <c r="E1833">
        <v>74.099331000000006</v>
      </c>
      <c r="F1833">
        <v>99.751328999999998</v>
      </c>
      <c r="G1833">
        <v>79.997693999999996</v>
      </c>
      <c r="H1833">
        <v>-25.651997999999999</v>
      </c>
      <c r="I1833">
        <v>-100</v>
      </c>
      <c r="J1833">
        <v>159</v>
      </c>
      <c r="K1833">
        <v>100.64700000000001</v>
      </c>
      <c r="L1833">
        <v>1.5009E-2</v>
      </c>
      <c r="M1833">
        <f>(F1833*CalPhotonTurnigy!$AE$30*CalPhotonTurnigy!$AF$36+CalPhotonTurnigy!$AE$36)/CalPhotonTurnigy!$AE$30</f>
        <v>112.80618136210947</v>
      </c>
    </row>
    <row r="1834" spans="1:13" x14ac:dyDescent="0.3">
      <c r="A1834">
        <v>124.92382499999999</v>
      </c>
      <c r="B1834">
        <v>159</v>
      </c>
      <c r="C1834">
        <v>0</v>
      </c>
      <c r="D1834">
        <v>2.4409999999999998</v>
      </c>
      <c r="E1834">
        <v>74.093254000000002</v>
      </c>
      <c r="F1834">
        <v>99.751328999999998</v>
      </c>
      <c r="G1834">
        <v>79.997693999999996</v>
      </c>
      <c r="H1834">
        <v>-25.658076000000001</v>
      </c>
      <c r="I1834">
        <v>-100</v>
      </c>
      <c r="J1834">
        <v>159</v>
      </c>
      <c r="K1834">
        <v>100.64700000000001</v>
      </c>
      <c r="L1834">
        <v>1.5008000000000001E-2</v>
      </c>
      <c r="M1834">
        <f>(F1834*CalPhotonTurnigy!$AE$30*CalPhotonTurnigy!$AF$36+CalPhotonTurnigy!$AE$36)/CalPhotonTurnigy!$AE$30</f>
        <v>112.80618136210947</v>
      </c>
    </row>
    <row r="1835" spans="1:13" x14ac:dyDescent="0.3">
      <c r="A1835">
        <v>124.938823</v>
      </c>
      <c r="B1835">
        <v>159</v>
      </c>
      <c r="C1835">
        <v>0</v>
      </c>
      <c r="D1835">
        <v>2.4489999999999998</v>
      </c>
      <c r="E1835">
        <v>74.101933000000002</v>
      </c>
      <c r="F1835">
        <v>99.751328999999998</v>
      </c>
      <c r="G1835">
        <v>79.997693999999996</v>
      </c>
      <c r="H1835">
        <v>-25.649395999999999</v>
      </c>
      <c r="I1835">
        <v>-100</v>
      </c>
      <c r="J1835">
        <v>159</v>
      </c>
      <c r="K1835">
        <v>100.64700000000001</v>
      </c>
      <c r="L1835">
        <v>1.4997999999999999E-2</v>
      </c>
      <c r="M1835">
        <f>(F1835*CalPhotonTurnigy!$AE$30*CalPhotonTurnigy!$AF$36+CalPhotonTurnigy!$AE$36)/CalPhotonTurnigy!$AE$30</f>
        <v>112.80618136210947</v>
      </c>
    </row>
    <row r="1836" spans="1:13" x14ac:dyDescent="0.3">
      <c r="A1836">
        <v>124.95382600000001</v>
      </c>
      <c r="B1836">
        <v>159</v>
      </c>
      <c r="C1836">
        <v>0</v>
      </c>
      <c r="D1836">
        <v>2.4449999999999998</v>
      </c>
      <c r="E1836">
        <v>74.102446999999998</v>
      </c>
      <c r="F1836">
        <v>99.751328999999998</v>
      </c>
      <c r="G1836">
        <v>79.997693999999996</v>
      </c>
      <c r="H1836">
        <v>-25.648882</v>
      </c>
      <c r="I1836">
        <v>-100</v>
      </c>
      <c r="J1836">
        <v>159</v>
      </c>
      <c r="K1836">
        <v>100.64700000000001</v>
      </c>
      <c r="L1836">
        <v>1.5003000000000001E-2</v>
      </c>
      <c r="M1836">
        <f>(F1836*CalPhotonTurnigy!$AE$30*CalPhotonTurnigy!$AF$36+CalPhotonTurnigy!$AE$36)/CalPhotonTurnigy!$AE$30</f>
        <v>112.80618136210947</v>
      </c>
    </row>
    <row r="1837" spans="1:13" x14ac:dyDescent="0.3">
      <c r="A1837">
        <v>124.968834</v>
      </c>
      <c r="B1837">
        <v>159</v>
      </c>
      <c r="C1837">
        <v>0</v>
      </c>
      <c r="D1837">
        <v>2.4409999999999998</v>
      </c>
      <c r="E1837">
        <v>74.095934999999997</v>
      </c>
      <c r="F1837">
        <v>99.751328999999998</v>
      </c>
      <c r="G1837">
        <v>79.997693999999996</v>
      </c>
      <c r="H1837">
        <v>-25.655394000000001</v>
      </c>
      <c r="I1837">
        <v>-100</v>
      </c>
      <c r="J1837">
        <v>159</v>
      </c>
      <c r="K1837">
        <v>100.64700000000001</v>
      </c>
      <c r="L1837">
        <v>1.5008000000000001E-2</v>
      </c>
      <c r="M1837">
        <f>(F1837*CalPhotonTurnigy!$AE$30*CalPhotonTurnigy!$AF$36+CalPhotonTurnigy!$AE$36)/CalPhotonTurnigy!$AE$30</f>
        <v>112.80618136210947</v>
      </c>
    </row>
    <row r="1838" spans="1:13" x14ac:dyDescent="0.3">
      <c r="A1838">
        <v>124.983842</v>
      </c>
      <c r="B1838">
        <v>159</v>
      </c>
      <c r="C1838">
        <v>0</v>
      </c>
      <c r="D1838">
        <v>2.4420000000000002</v>
      </c>
      <c r="E1838">
        <v>74.091722000000004</v>
      </c>
      <c r="F1838">
        <v>99.751328999999998</v>
      </c>
      <c r="G1838">
        <v>79.997693999999996</v>
      </c>
      <c r="H1838">
        <v>-25.659607999999999</v>
      </c>
      <c r="I1838">
        <v>-100</v>
      </c>
      <c r="J1838">
        <v>159</v>
      </c>
      <c r="K1838">
        <v>100.64700000000001</v>
      </c>
      <c r="L1838">
        <v>1.5008000000000001E-2</v>
      </c>
      <c r="M1838">
        <f>(F1838*CalPhotonTurnigy!$AE$30*CalPhotonTurnigy!$AF$36+CalPhotonTurnigy!$AE$36)/CalPhotonTurnigy!$AE$30</f>
        <v>112.80618136210947</v>
      </c>
    </row>
    <row r="1839" spans="1:13" x14ac:dyDescent="0.3">
      <c r="A1839">
        <v>124.99884400000001</v>
      </c>
      <c r="B1839">
        <v>159</v>
      </c>
      <c r="C1839">
        <v>0</v>
      </c>
      <c r="D1839">
        <v>2.444</v>
      </c>
      <c r="E1839">
        <v>74.092269999999999</v>
      </c>
      <c r="F1839">
        <v>99.751328999999998</v>
      </c>
      <c r="G1839">
        <v>79.997693999999996</v>
      </c>
      <c r="H1839">
        <v>-25.65906</v>
      </c>
      <c r="I1839">
        <v>-100</v>
      </c>
      <c r="J1839">
        <v>159</v>
      </c>
      <c r="K1839">
        <v>100.64700000000001</v>
      </c>
      <c r="L1839">
        <v>1.5002E-2</v>
      </c>
      <c r="M1839">
        <f>(F1839*CalPhotonTurnigy!$AE$30*CalPhotonTurnigy!$AF$36+CalPhotonTurnigy!$AE$36)/CalPhotonTurnigy!$AE$30</f>
        <v>112.80618136210947</v>
      </c>
    </row>
    <row r="1840" spans="1:13" x14ac:dyDescent="0.3">
      <c r="A1840">
        <v>125.013852</v>
      </c>
      <c r="B1840">
        <v>159</v>
      </c>
      <c r="C1840">
        <v>0</v>
      </c>
      <c r="D1840">
        <v>2.44</v>
      </c>
      <c r="E1840">
        <v>74.084393000000006</v>
      </c>
      <c r="F1840">
        <v>99.751328999999998</v>
      </c>
      <c r="G1840">
        <v>79.997693999999996</v>
      </c>
      <c r="H1840">
        <v>-25.666936</v>
      </c>
      <c r="I1840">
        <v>-100</v>
      </c>
      <c r="J1840">
        <v>159</v>
      </c>
      <c r="K1840">
        <v>100.64700000000001</v>
      </c>
      <c r="L1840">
        <v>1.5008000000000001E-2</v>
      </c>
      <c r="M1840">
        <f>(F1840*CalPhotonTurnigy!$AE$30*CalPhotonTurnigy!$AF$36+CalPhotonTurnigy!$AE$36)/CalPhotonTurnigy!$AE$30</f>
        <v>112.80618136210947</v>
      </c>
    </row>
    <row r="1841" spans="1:13" x14ac:dyDescent="0.3">
      <c r="A1841">
        <v>125.02885999999999</v>
      </c>
      <c r="B1841">
        <v>159</v>
      </c>
      <c r="C1841">
        <v>0</v>
      </c>
      <c r="D1841">
        <v>2.4430000000000001</v>
      </c>
      <c r="E1841">
        <v>74.083180999999996</v>
      </c>
      <c r="F1841">
        <v>99.751328999999998</v>
      </c>
      <c r="G1841">
        <v>79.997693999999996</v>
      </c>
      <c r="H1841">
        <v>-25.668147999999999</v>
      </c>
      <c r="I1841">
        <v>-100</v>
      </c>
      <c r="J1841">
        <v>159</v>
      </c>
      <c r="K1841">
        <v>100.64700000000001</v>
      </c>
      <c r="L1841">
        <v>1.5008000000000001E-2</v>
      </c>
      <c r="M1841">
        <f>(F1841*CalPhotonTurnigy!$AE$30*CalPhotonTurnigy!$AF$36+CalPhotonTurnigy!$AE$36)/CalPhotonTurnigy!$AE$30</f>
        <v>112.80618136210947</v>
      </c>
    </row>
    <row r="1842" spans="1:13" x14ac:dyDescent="0.3">
      <c r="A1842">
        <v>125.04386700000001</v>
      </c>
      <c r="B1842">
        <v>159</v>
      </c>
      <c r="C1842">
        <v>0</v>
      </c>
      <c r="D1842">
        <v>2.4359999999999999</v>
      </c>
      <c r="E1842">
        <v>74.071003000000005</v>
      </c>
      <c r="F1842">
        <v>99.751328999999998</v>
      </c>
      <c r="G1842">
        <v>79.997693999999996</v>
      </c>
      <c r="H1842">
        <v>-25.680326000000001</v>
      </c>
      <c r="I1842">
        <v>-100</v>
      </c>
      <c r="J1842">
        <v>159</v>
      </c>
      <c r="K1842">
        <v>100.64700000000001</v>
      </c>
      <c r="L1842">
        <v>1.5007E-2</v>
      </c>
      <c r="M1842">
        <f>(F1842*CalPhotonTurnigy!$AE$30*CalPhotonTurnigy!$AF$36+CalPhotonTurnigy!$AE$36)/CalPhotonTurnigy!$AE$30</f>
        <v>112.80618136210947</v>
      </c>
    </row>
    <row r="1843" spans="1:13" x14ac:dyDescent="0.3">
      <c r="A1843">
        <v>125.058879</v>
      </c>
      <c r="B1843">
        <v>159</v>
      </c>
      <c r="C1843">
        <v>0</v>
      </c>
      <c r="D1843">
        <v>2.4359999999999999</v>
      </c>
      <c r="E1843">
        <v>74.059128000000001</v>
      </c>
      <c r="F1843">
        <v>99.751328999999998</v>
      </c>
      <c r="G1843">
        <v>79.997693999999996</v>
      </c>
      <c r="H1843">
        <v>-25.692202000000002</v>
      </c>
      <c r="I1843">
        <v>-100</v>
      </c>
      <c r="J1843">
        <v>159</v>
      </c>
      <c r="K1843">
        <v>100.64700000000001</v>
      </c>
      <c r="L1843">
        <v>1.5011999999999999E-2</v>
      </c>
      <c r="M1843">
        <f>(F1843*CalPhotonTurnigy!$AE$30*CalPhotonTurnigy!$AF$36+CalPhotonTurnigy!$AE$36)/CalPhotonTurnigy!$AE$30</f>
        <v>112.80618136210947</v>
      </c>
    </row>
    <row r="1844" spans="1:13" x14ac:dyDescent="0.3">
      <c r="A1844">
        <v>125.073885</v>
      </c>
      <c r="B1844">
        <v>159</v>
      </c>
      <c r="C1844">
        <v>0</v>
      </c>
      <c r="D1844">
        <v>2.4369999999999998</v>
      </c>
      <c r="E1844">
        <v>74.051692000000003</v>
      </c>
      <c r="F1844">
        <v>99.751328999999998</v>
      </c>
      <c r="G1844">
        <v>79.997693999999996</v>
      </c>
      <c r="H1844">
        <v>-25.699638</v>
      </c>
      <c r="I1844">
        <v>-100</v>
      </c>
      <c r="J1844">
        <v>159</v>
      </c>
      <c r="K1844">
        <v>100.64700000000001</v>
      </c>
      <c r="L1844">
        <v>1.5006E-2</v>
      </c>
      <c r="M1844">
        <f>(F1844*CalPhotonTurnigy!$AE$30*CalPhotonTurnigy!$AF$36+CalPhotonTurnigy!$AE$36)/CalPhotonTurnigy!$AE$30</f>
        <v>112.80618136210947</v>
      </c>
    </row>
    <row r="1845" spans="1:13" x14ac:dyDescent="0.3">
      <c r="A1845">
        <v>125.088886</v>
      </c>
      <c r="B1845">
        <v>159</v>
      </c>
      <c r="C1845">
        <v>0</v>
      </c>
      <c r="D1845">
        <v>2.4390000000000001</v>
      </c>
      <c r="E1845">
        <v>74.048078000000004</v>
      </c>
      <c r="F1845">
        <v>99.751328999999998</v>
      </c>
      <c r="G1845">
        <v>79.997693999999996</v>
      </c>
      <c r="H1845">
        <v>-25.703251000000002</v>
      </c>
      <c r="I1845">
        <v>-100</v>
      </c>
      <c r="J1845">
        <v>159</v>
      </c>
      <c r="K1845">
        <v>100.64700000000001</v>
      </c>
      <c r="L1845">
        <v>1.5001E-2</v>
      </c>
      <c r="M1845">
        <f>(F1845*CalPhotonTurnigy!$AE$30*CalPhotonTurnigy!$AF$36+CalPhotonTurnigy!$AE$36)/CalPhotonTurnigy!$AE$30</f>
        <v>112.80618136210947</v>
      </c>
    </row>
    <row r="1846" spans="1:13" x14ac:dyDescent="0.3">
      <c r="A1846">
        <v>125.103897</v>
      </c>
      <c r="B1846">
        <v>159</v>
      </c>
      <c r="C1846">
        <v>0</v>
      </c>
      <c r="D1846">
        <v>2.4369999999999998</v>
      </c>
      <c r="E1846">
        <v>74.042181999999997</v>
      </c>
      <c r="F1846">
        <v>99.751328999999998</v>
      </c>
      <c r="G1846">
        <v>79.997693999999996</v>
      </c>
      <c r="H1846">
        <v>-25.709147000000002</v>
      </c>
      <c r="I1846">
        <v>-100</v>
      </c>
      <c r="J1846">
        <v>159</v>
      </c>
      <c r="K1846">
        <v>100.64700000000001</v>
      </c>
      <c r="L1846">
        <v>1.5011E-2</v>
      </c>
      <c r="M1846">
        <f>(F1846*CalPhotonTurnigy!$AE$30*CalPhotonTurnigy!$AF$36+CalPhotonTurnigy!$AE$36)/CalPhotonTurnigy!$AE$30</f>
        <v>112.80618136210947</v>
      </c>
    </row>
    <row r="1847" spans="1:13" x14ac:dyDescent="0.3">
      <c r="A1847">
        <v>125.118905</v>
      </c>
      <c r="B1847">
        <v>159</v>
      </c>
      <c r="C1847">
        <v>0</v>
      </c>
      <c r="D1847">
        <v>2.4359999999999999</v>
      </c>
      <c r="E1847">
        <v>74.035713999999999</v>
      </c>
      <c r="F1847">
        <v>99.751328999999998</v>
      </c>
      <c r="G1847">
        <v>79.997693999999996</v>
      </c>
      <c r="H1847">
        <v>-25.715616000000001</v>
      </c>
      <c r="I1847">
        <v>-100</v>
      </c>
      <c r="J1847">
        <v>159</v>
      </c>
      <c r="K1847">
        <v>100.64700000000001</v>
      </c>
      <c r="L1847">
        <v>1.5008000000000001E-2</v>
      </c>
      <c r="M1847">
        <f>(F1847*CalPhotonTurnigy!$AE$30*CalPhotonTurnigy!$AF$36+CalPhotonTurnigy!$AE$36)/CalPhotonTurnigy!$AE$30</f>
        <v>112.80618136210947</v>
      </c>
    </row>
    <row r="1848" spans="1:13" x14ac:dyDescent="0.3">
      <c r="A1848">
        <v>125.133914</v>
      </c>
      <c r="B1848">
        <v>159</v>
      </c>
      <c r="C1848">
        <v>0</v>
      </c>
      <c r="D1848">
        <v>2.4390000000000001</v>
      </c>
      <c r="E1848">
        <v>74.034329</v>
      </c>
      <c r="F1848">
        <v>99.751328999999998</v>
      </c>
      <c r="G1848">
        <v>79.997693999999996</v>
      </c>
      <c r="H1848">
        <v>-25.717001</v>
      </c>
      <c r="I1848">
        <v>-100</v>
      </c>
      <c r="J1848">
        <v>159</v>
      </c>
      <c r="K1848">
        <v>100.64700000000001</v>
      </c>
      <c r="L1848">
        <v>1.5009E-2</v>
      </c>
      <c r="M1848">
        <f>(F1848*CalPhotonTurnigy!$AE$30*CalPhotonTurnigy!$AF$36+CalPhotonTurnigy!$AE$36)/CalPhotonTurnigy!$AE$30</f>
        <v>112.80618136210947</v>
      </c>
    </row>
    <row r="1849" spans="1:13" x14ac:dyDescent="0.3">
      <c r="A1849">
        <v>125.148922</v>
      </c>
      <c r="B1849">
        <v>159</v>
      </c>
      <c r="C1849">
        <v>0</v>
      </c>
      <c r="D1849">
        <v>2.4340000000000002</v>
      </c>
      <c r="E1849">
        <v>74.024771999999999</v>
      </c>
      <c r="F1849">
        <v>99.751328999999998</v>
      </c>
      <c r="G1849">
        <v>79.997693999999996</v>
      </c>
      <c r="H1849">
        <v>-25.726557</v>
      </c>
      <c r="I1849">
        <v>-100</v>
      </c>
      <c r="J1849">
        <v>159</v>
      </c>
      <c r="K1849">
        <v>100.64700000000001</v>
      </c>
      <c r="L1849">
        <v>1.5008000000000001E-2</v>
      </c>
      <c r="M1849">
        <f>(F1849*CalPhotonTurnigy!$AE$30*CalPhotonTurnigy!$AF$36+CalPhotonTurnigy!$AE$36)/CalPhotonTurnigy!$AE$30</f>
        <v>112.80618136210947</v>
      </c>
    </row>
    <row r="1850" spans="1:13" x14ac:dyDescent="0.3">
      <c r="A1850">
        <v>125.163926</v>
      </c>
      <c r="B1850">
        <v>159</v>
      </c>
      <c r="C1850">
        <v>0</v>
      </c>
      <c r="D1850">
        <v>2.4359999999999999</v>
      </c>
      <c r="E1850">
        <v>74.019335999999996</v>
      </c>
      <c r="F1850">
        <v>99.751328999999998</v>
      </c>
      <c r="G1850">
        <v>79.997693999999996</v>
      </c>
      <c r="H1850">
        <v>-25.731992999999999</v>
      </c>
      <c r="I1850">
        <v>-100</v>
      </c>
      <c r="J1850">
        <v>159</v>
      </c>
      <c r="K1850">
        <v>100.64700000000001</v>
      </c>
      <c r="L1850">
        <v>1.5004E-2</v>
      </c>
      <c r="M1850">
        <f>(F1850*CalPhotonTurnigy!$AE$30*CalPhotonTurnigy!$AF$36+CalPhotonTurnigy!$AE$36)/CalPhotonTurnigy!$AE$30</f>
        <v>112.80618136210947</v>
      </c>
    </row>
    <row r="1851" spans="1:13" x14ac:dyDescent="0.3">
      <c r="A1851">
        <v>125.17893599999999</v>
      </c>
      <c r="B1851">
        <v>159</v>
      </c>
      <c r="C1851">
        <v>0</v>
      </c>
      <c r="D1851">
        <v>2.4340000000000002</v>
      </c>
      <c r="E1851">
        <v>74.011869000000004</v>
      </c>
      <c r="F1851">
        <v>99.751328999999998</v>
      </c>
      <c r="G1851">
        <v>79.997693999999996</v>
      </c>
      <c r="H1851">
        <v>-25.739460999999999</v>
      </c>
      <c r="I1851">
        <v>-100</v>
      </c>
      <c r="J1851">
        <v>159</v>
      </c>
      <c r="K1851">
        <v>100.64700000000001</v>
      </c>
      <c r="L1851">
        <v>1.5010000000000001E-2</v>
      </c>
      <c r="M1851">
        <f>(F1851*CalPhotonTurnigy!$AE$30*CalPhotonTurnigy!$AF$36+CalPhotonTurnigy!$AE$36)/CalPhotonTurnigy!$AE$30</f>
        <v>112.80618136210947</v>
      </c>
    </row>
    <row r="1852" spans="1:13" x14ac:dyDescent="0.3">
      <c r="A1852">
        <v>125.193944</v>
      </c>
      <c r="B1852">
        <v>159</v>
      </c>
      <c r="C1852">
        <v>0</v>
      </c>
      <c r="D1852">
        <v>2.4319999999999999</v>
      </c>
      <c r="E1852">
        <v>74.002651</v>
      </c>
      <c r="F1852">
        <v>99.751328999999998</v>
      </c>
      <c r="G1852">
        <v>79.997693999999996</v>
      </c>
      <c r="H1852">
        <v>-25.748678999999999</v>
      </c>
      <c r="I1852">
        <v>-100</v>
      </c>
      <c r="J1852">
        <v>159</v>
      </c>
      <c r="K1852">
        <v>100.64700000000001</v>
      </c>
      <c r="L1852">
        <v>1.5008000000000001E-2</v>
      </c>
      <c r="M1852">
        <f>(F1852*CalPhotonTurnigy!$AE$30*CalPhotonTurnigy!$AF$36+CalPhotonTurnigy!$AE$36)/CalPhotonTurnigy!$AE$30</f>
        <v>112.80618136210947</v>
      </c>
    </row>
    <row r="1853" spans="1:13" x14ac:dyDescent="0.3">
      <c r="A1853">
        <v>125.208949</v>
      </c>
      <c r="B1853">
        <v>159</v>
      </c>
      <c r="C1853">
        <v>0</v>
      </c>
      <c r="D1853">
        <v>2.4380000000000002</v>
      </c>
      <c r="E1853">
        <v>74.004485000000003</v>
      </c>
      <c r="F1853">
        <v>99.751328999999998</v>
      </c>
      <c r="G1853">
        <v>79.997693999999996</v>
      </c>
      <c r="H1853">
        <v>-25.746843999999999</v>
      </c>
      <c r="I1853">
        <v>-100</v>
      </c>
      <c r="J1853">
        <v>159</v>
      </c>
      <c r="K1853">
        <v>100.64700000000001</v>
      </c>
      <c r="L1853">
        <v>1.5004999999999999E-2</v>
      </c>
      <c r="M1853">
        <f>(F1853*CalPhotonTurnigy!$AE$30*CalPhotonTurnigy!$AF$36+CalPhotonTurnigy!$AE$36)/CalPhotonTurnigy!$AE$30</f>
        <v>112.80618136210947</v>
      </c>
    </row>
    <row r="1854" spans="1:13" x14ac:dyDescent="0.3">
      <c r="A1854">
        <v>125.223956</v>
      </c>
      <c r="B1854">
        <v>159</v>
      </c>
      <c r="C1854">
        <v>0</v>
      </c>
      <c r="D1854">
        <v>2.427</v>
      </c>
      <c r="E1854">
        <v>73.986525</v>
      </c>
      <c r="F1854">
        <v>99.751328999999998</v>
      </c>
      <c r="G1854">
        <v>79.997693999999996</v>
      </c>
      <c r="H1854">
        <v>-25.764804000000002</v>
      </c>
      <c r="I1854">
        <v>-100</v>
      </c>
      <c r="J1854">
        <v>159</v>
      </c>
      <c r="K1854">
        <v>100.64700000000001</v>
      </c>
      <c r="L1854">
        <v>1.5007E-2</v>
      </c>
      <c r="M1854">
        <f>(F1854*CalPhotonTurnigy!$AE$30*CalPhotonTurnigy!$AF$36+CalPhotonTurnigy!$AE$36)/CalPhotonTurnigy!$AE$30</f>
        <v>112.80618136210947</v>
      </c>
    </row>
    <row r="1855" spans="1:13" x14ac:dyDescent="0.3">
      <c r="A1855">
        <v>125.238963</v>
      </c>
      <c r="B1855">
        <v>159</v>
      </c>
      <c r="C1855">
        <v>0</v>
      </c>
      <c r="D1855">
        <v>2.423</v>
      </c>
      <c r="E1855">
        <v>73.965474999999998</v>
      </c>
      <c r="F1855">
        <v>99.751328999999998</v>
      </c>
      <c r="G1855">
        <v>79.997693999999996</v>
      </c>
      <c r="H1855">
        <v>-25.785854</v>
      </c>
      <c r="I1855">
        <v>-100</v>
      </c>
      <c r="J1855">
        <v>159</v>
      </c>
      <c r="K1855">
        <v>100.64700000000001</v>
      </c>
      <c r="L1855">
        <v>1.5007E-2</v>
      </c>
      <c r="M1855">
        <f>(F1855*CalPhotonTurnigy!$AE$30*CalPhotonTurnigy!$AF$36+CalPhotonTurnigy!$AE$36)/CalPhotonTurnigy!$AE$30</f>
        <v>112.80618136210947</v>
      </c>
    </row>
    <row r="1856" spans="1:13" x14ac:dyDescent="0.3">
      <c r="A1856">
        <v>125.25396600000001</v>
      </c>
      <c r="B1856">
        <v>159</v>
      </c>
      <c r="C1856">
        <v>0</v>
      </c>
      <c r="D1856">
        <v>2.4249999999999998</v>
      </c>
      <c r="E1856">
        <v>73.950146000000004</v>
      </c>
      <c r="F1856">
        <v>99.751328999999998</v>
      </c>
      <c r="G1856">
        <v>79.997693999999996</v>
      </c>
      <c r="H1856">
        <v>-25.801183000000002</v>
      </c>
      <c r="I1856">
        <v>-100</v>
      </c>
      <c r="J1856">
        <v>159</v>
      </c>
      <c r="K1856">
        <v>100.64700000000001</v>
      </c>
      <c r="L1856">
        <v>1.5003000000000001E-2</v>
      </c>
      <c r="M1856">
        <f>(F1856*CalPhotonTurnigy!$AE$30*CalPhotonTurnigy!$AF$36+CalPhotonTurnigy!$AE$36)/CalPhotonTurnigy!$AE$30</f>
        <v>112.80618136210947</v>
      </c>
    </row>
    <row r="1857" spans="1:13" x14ac:dyDescent="0.3">
      <c r="A1857">
        <v>125.26897099999999</v>
      </c>
      <c r="B1857">
        <v>158</v>
      </c>
      <c r="C1857">
        <v>0</v>
      </c>
      <c r="D1857">
        <v>2.4260000000000002</v>
      </c>
      <c r="E1857">
        <v>73.938348000000005</v>
      </c>
      <c r="F1857">
        <v>99.751328999999998</v>
      </c>
      <c r="G1857">
        <v>79.997693999999996</v>
      </c>
      <c r="H1857">
        <v>-25.812981000000001</v>
      </c>
      <c r="I1857">
        <v>-100</v>
      </c>
      <c r="J1857">
        <v>158</v>
      </c>
      <c r="K1857">
        <v>100.64700000000001</v>
      </c>
      <c r="L1857">
        <v>1.5004999999999999E-2</v>
      </c>
      <c r="M1857">
        <f>(F1857*CalPhotonTurnigy!$AE$30*CalPhotonTurnigy!$AF$36+CalPhotonTurnigy!$AE$36)/CalPhotonTurnigy!$AE$30</f>
        <v>112.80618136210947</v>
      </c>
    </row>
    <row r="1858" spans="1:13" x14ac:dyDescent="0.3">
      <c r="A1858">
        <v>125.28398</v>
      </c>
      <c r="B1858">
        <v>158</v>
      </c>
      <c r="C1858">
        <v>0</v>
      </c>
      <c r="D1858">
        <v>2.419</v>
      </c>
      <c r="E1858">
        <v>73.917000999999999</v>
      </c>
      <c r="F1858">
        <v>99.751328999999998</v>
      </c>
      <c r="G1858">
        <v>79.997693999999996</v>
      </c>
      <c r="H1858">
        <v>-25.834327999999999</v>
      </c>
      <c r="I1858">
        <v>-100</v>
      </c>
      <c r="J1858">
        <v>158</v>
      </c>
      <c r="K1858">
        <v>100.64700000000001</v>
      </c>
      <c r="L1858">
        <v>1.5009E-2</v>
      </c>
      <c r="M1858">
        <f>(F1858*CalPhotonTurnigy!$AE$30*CalPhotonTurnigy!$AF$36+CalPhotonTurnigy!$AE$36)/CalPhotonTurnigy!$AE$30</f>
        <v>112.80618136210947</v>
      </c>
    </row>
    <row r="1859" spans="1:13" x14ac:dyDescent="0.3">
      <c r="A1859">
        <v>125.298987</v>
      </c>
      <c r="B1859">
        <v>158</v>
      </c>
      <c r="C1859">
        <v>0</v>
      </c>
      <c r="D1859">
        <v>2.4209999999999998</v>
      </c>
      <c r="E1859">
        <v>73.901420999999999</v>
      </c>
      <c r="F1859">
        <v>99.751328999999998</v>
      </c>
      <c r="G1859">
        <v>79.997693999999996</v>
      </c>
      <c r="H1859">
        <v>-25.849909</v>
      </c>
      <c r="I1859">
        <v>-100</v>
      </c>
      <c r="J1859">
        <v>158</v>
      </c>
      <c r="K1859">
        <v>100.64700000000001</v>
      </c>
      <c r="L1859">
        <v>1.5007E-2</v>
      </c>
      <c r="M1859">
        <f>(F1859*CalPhotonTurnigy!$AE$30*CalPhotonTurnigy!$AF$36+CalPhotonTurnigy!$AE$36)/CalPhotonTurnigy!$AE$30</f>
        <v>112.80618136210947</v>
      </c>
    </row>
    <row r="1860" spans="1:13" x14ac:dyDescent="0.3">
      <c r="A1860">
        <v>125.313998</v>
      </c>
      <c r="B1860">
        <v>158</v>
      </c>
      <c r="C1860">
        <v>0</v>
      </c>
      <c r="D1860">
        <v>2.4209999999999998</v>
      </c>
      <c r="E1860">
        <v>73.888007999999999</v>
      </c>
      <c r="F1860">
        <v>99.751328999999998</v>
      </c>
      <c r="G1860">
        <v>79.997693999999996</v>
      </c>
      <c r="H1860">
        <v>-25.863322</v>
      </c>
      <c r="I1860">
        <v>-100</v>
      </c>
      <c r="J1860">
        <v>158</v>
      </c>
      <c r="K1860">
        <v>100.64700000000001</v>
      </c>
      <c r="L1860">
        <v>1.5011E-2</v>
      </c>
      <c r="M1860">
        <f>(F1860*CalPhotonTurnigy!$AE$30*CalPhotonTurnigy!$AF$36+CalPhotonTurnigy!$AE$36)/CalPhotonTurnigy!$AE$30</f>
        <v>112.80618136210947</v>
      </c>
    </row>
    <row r="1861" spans="1:13" x14ac:dyDescent="0.3">
      <c r="A1861">
        <v>125.328998</v>
      </c>
      <c r="B1861">
        <v>158</v>
      </c>
      <c r="C1861">
        <v>0</v>
      </c>
      <c r="D1861">
        <v>2.4220000000000002</v>
      </c>
      <c r="E1861">
        <v>73.877863000000005</v>
      </c>
      <c r="F1861">
        <v>99.751328999999998</v>
      </c>
      <c r="G1861">
        <v>79.997693999999996</v>
      </c>
      <c r="H1861">
        <v>-25.873467000000002</v>
      </c>
      <c r="I1861">
        <v>-100</v>
      </c>
      <c r="J1861">
        <v>158</v>
      </c>
      <c r="K1861">
        <v>100.64700000000001</v>
      </c>
      <c r="L1861">
        <v>1.4999999999999999E-2</v>
      </c>
      <c r="M1861">
        <f>(F1861*CalPhotonTurnigy!$AE$30*CalPhotonTurnigy!$AF$36+CalPhotonTurnigy!$AE$36)/CalPhotonTurnigy!$AE$30</f>
        <v>112.80618136210947</v>
      </c>
    </row>
    <row r="1862" spans="1:13" x14ac:dyDescent="0.3">
      <c r="A1862">
        <v>125.344005</v>
      </c>
      <c r="B1862">
        <v>158</v>
      </c>
      <c r="C1862">
        <v>0</v>
      </c>
      <c r="D1862">
        <v>2.4220000000000002</v>
      </c>
      <c r="E1862">
        <v>73.869130999999996</v>
      </c>
      <c r="F1862">
        <v>99.751328999999998</v>
      </c>
      <c r="G1862">
        <v>79.997693999999996</v>
      </c>
      <c r="H1862">
        <v>-25.882199</v>
      </c>
      <c r="I1862">
        <v>-100</v>
      </c>
      <c r="J1862">
        <v>158</v>
      </c>
      <c r="K1862">
        <v>100.64700000000001</v>
      </c>
      <c r="L1862">
        <v>1.5007E-2</v>
      </c>
      <c r="M1862">
        <f>(F1862*CalPhotonTurnigy!$AE$30*CalPhotonTurnigy!$AF$36+CalPhotonTurnigy!$AE$36)/CalPhotonTurnigy!$AE$30</f>
        <v>112.80618136210947</v>
      </c>
    </row>
    <row r="1863" spans="1:13" x14ac:dyDescent="0.3">
      <c r="A1863">
        <v>125.359004</v>
      </c>
      <c r="B1863">
        <v>158</v>
      </c>
      <c r="C1863">
        <v>0</v>
      </c>
      <c r="D1863">
        <v>2.427</v>
      </c>
      <c r="E1863">
        <v>73.871426</v>
      </c>
      <c r="F1863">
        <v>99.751328999999998</v>
      </c>
      <c r="G1863">
        <v>79.997693999999996</v>
      </c>
      <c r="H1863">
        <v>-25.879904</v>
      </c>
      <c r="I1863">
        <v>-100</v>
      </c>
      <c r="J1863">
        <v>158</v>
      </c>
      <c r="K1863">
        <v>100.64700000000001</v>
      </c>
      <c r="L1863">
        <v>1.4999E-2</v>
      </c>
      <c r="M1863">
        <f>(F1863*CalPhotonTurnigy!$AE$30*CalPhotonTurnigy!$AF$36+CalPhotonTurnigy!$AE$36)/CalPhotonTurnigy!$AE$30</f>
        <v>112.80618136210947</v>
      </c>
    </row>
    <row r="1864" spans="1:13" x14ac:dyDescent="0.3">
      <c r="A1864">
        <v>125.37401300000001</v>
      </c>
      <c r="B1864">
        <v>158</v>
      </c>
      <c r="C1864">
        <v>0</v>
      </c>
      <c r="D1864">
        <v>2.4249999999999998</v>
      </c>
      <c r="E1864">
        <v>73.869197</v>
      </c>
      <c r="F1864">
        <v>99.751328999999998</v>
      </c>
      <c r="G1864">
        <v>79.997693999999996</v>
      </c>
      <c r="H1864">
        <v>-25.882133</v>
      </c>
      <c r="I1864">
        <v>-100</v>
      </c>
      <c r="J1864">
        <v>158</v>
      </c>
      <c r="K1864">
        <v>100.64700000000001</v>
      </c>
      <c r="L1864">
        <v>1.5009E-2</v>
      </c>
      <c r="M1864">
        <f>(F1864*CalPhotonTurnigy!$AE$30*CalPhotonTurnigy!$AF$36+CalPhotonTurnigy!$AE$36)/CalPhotonTurnigy!$AE$30</f>
        <v>112.80618136210947</v>
      </c>
    </row>
    <row r="1865" spans="1:13" x14ac:dyDescent="0.3">
      <c r="A1865">
        <v>125.389015</v>
      </c>
      <c r="B1865">
        <v>158</v>
      </c>
      <c r="C1865">
        <v>0</v>
      </c>
      <c r="D1865">
        <v>2.419</v>
      </c>
      <c r="E1865">
        <v>73.857466000000002</v>
      </c>
      <c r="F1865">
        <v>99.751328999999998</v>
      </c>
      <c r="G1865">
        <v>79.997693999999996</v>
      </c>
      <c r="H1865">
        <v>-25.893863</v>
      </c>
      <c r="I1865">
        <v>-100</v>
      </c>
      <c r="J1865">
        <v>158</v>
      </c>
      <c r="K1865">
        <v>100.64700000000001</v>
      </c>
      <c r="L1865">
        <v>1.5002E-2</v>
      </c>
      <c r="M1865">
        <f>(F1865*CalPhotonTurnigy!$AE$30*CalPhotonTurnigy!$AF$36+CalPhotonTurnigy!$AE$36)/CalPhotonTurnigy!$AE$30</f>
        <v>112.80618136210947</v>
      </c>
    </row>
    <row r="1866" spans="1:13" x14ac:dyDescent="0.3">
      <c r="A1866">
        <v>125.404022</v>
      </c>
      <c r="B1866">
        <v>158</v>
      </c>
      <c r="C1866">
        <v>0</v>
      </c>
      <c r="D1866">
        <v>2.4220000000000002</v>
      </c>
      <c r="E1866">
        <v>73.851575999999994</v>
      </c>
      <c r="F1866">
        <v>99.751328999999998</v>
      </c>
      <c r="G1866">
        <v>79.997693999999996</v>
      </c>
      <c r="H1866">
        <v>-25.899754000000001</v>
      </c>
      <c r="I1866">
        <v>-100</v>
      </c>
      <c r="J1866">
        <v>158</v>
      </c>
      <c r="K1866">
        <v>100.64700000000001</v>
      </c>
      <c r="L1866">
        <v>1.5007E-2</v>
      </c>
      <c r="M1866">
        <f>(F1866*CalPhotonTurnigy!$AE$30*CalPhotonTurnigy!$AF$36+CalPhotonTurnigy!$AE$36)/CalPhotonTurnigy!$AE$30</f>
        <v>112.80618136210947</v>
      </c>
    </row>
    <row r="1867" spans="1:13" x14ac:dyDescent="0.3">
      <c r="A1867">
        <v>125.41902399999999</v>
      </c>
      <c r="B1867">
        <v>158</v>
      </c>
      <c r="C1867">
        <v>0</v>
      </c>
      <c r="D1867">
        <v>2.423</v>
      </c>
      <c r="E1867">
        <v>73.847909000000001</v>
      </c>
      <c r="F1867">
        <v>99.751328999999998</v>
      </c>
      <c r="G1867">
        <v>79.997693999999996</v>
      </c>
      <c r="H1867">
        <v>-25.903421000000002</v>
      </c>
      <c r="I1867">
        <v>-100</v>
      </c>
      <c r="J1867">
        <v>158</v>
      </c>
      <c r="K1867">
        <v>100.64700000000001</v>
      </c>
      <c r="L1867">
        <v>1.5002E-2</v>
      </c>
      <c r="M1867">
        <f>(F1867*CalPhotonTurnigy!$AE$30*CalPhotonTurnigy!$AF$36+CalPhotonTurnigy!$AE$36)/CalPhotonTurnigy!$AE$30</f>
        <v>112.80618136210947</v>
      </c>
    </row>
    <row r="1868" spans="1:13" x14ac:dyDescent="0.3">
      <c r="A1868">
        <v>125.434033</v>
      </c>
      <c r="B1868">
        <v>158</v>
      </c>
      <c r="C1868">
        <v>0</v>
      </c>
      <c r="D1868">
        <v>2.4159999999999999</v>
      </c>
      <c r="E1868">
        <v>73.833529999999996</v>
      </c>
      <c r="F1868">
        <v>99.751328999999998</v>
      </c>
      <c r="G1868">
        <v>79.997693999999996</v>
      </c>
      <c r="H1868">
        <v>-25.917798999999999</v>
      </c>
      <c r="I1868">
        <v>-100</v>
      </c>
      <c r="J1868">
        <v>158</v>
      </c>
      <c r="K1868">
        <v>100.64700000000001</v>
      </c>
      <c r="L1868">
        <v>1.5009E-2</v>
      </c>
      <c r="M1868">
        <f>(F1868*CalPhotonTurnigy!$AE$30*CalPhotonTurnigy!$AF$36+CalPhotonTurnigy!$AE$36)/CalPhotonTurnigy!$AE$30</f>
        <v>112.80618136210947</v>
      </c>
    </row>
    <row r="1869" spans="1:13" x14ac:dyDescent="0.3">
      <c r="A1869">
        <v>125.449032</v>
      </c>
      <c r="B1869">
        <v>158</v>
      </c>
      <c r="C1869">
        <v>0</v>
      </c>
      <c r="D1869">
        <v>2.419</v>
      </c>
      <c r="E1869">
        <v>73.826767000000004</v>
      </c>
      <c r="F1869">
        <v>99.751328999999998</v>
      </c>
      <c r="G1869">
        <v>79.997693999999996</v>
      </c>
      <c r="H1869">
        <v>-25.924562000000002</v>
      </c>
      <c r="I1869">
        <v>-100</v>
      </c>
      <c r="J1869">
        <v>158</v>
      </c>
      <c r="K1869">
        <v>100.64700000000001</v>
      </c>
      <c r="L1869">
        <v>1.4999E-2</v>
      </c>
      <c r="M1869">
        <f>(F1869*CalPhotonTurnigy!$AE$30*CalPhotonTurnigy!$AF$36+CalPhotonTurnigy!$AE$36)/CalPhotonTurnigy!$AE$30</f>
        <v>112.80618136210947</v>
      </c>
    </row>
    <row r="1870" spans="1:13" x14ac:dyDescent="0.3">
      <c r="A1870">
        <v>125.464039</v>
      </c>
      <c r="B1870">
        <v>158</v>
      </c>
      <c r="C1870">
        <v>0</v>
      </c>
      <c r="D1870">
        <v>2.4239999999999999</v>
      </c>
      <c r="E1870">
        <v>73.829367000000005</v>
      </c>
      <c r="F1870">
        <v>99.751328999999998</v>
      </c>
      <c r="G1870">
        <v>79.997693999999996</v>
      </c>
      <c r="H1870">
        <v>-25.921962000000001</v>
      </c>
      <c r="I1870">
        <v>-100</v>
      </c>
      <c r="J1870">
        <v>158</v>
      </c>
      <c r="K1870">
        <v>100.64700000000001</v>
      </c>
      <c r="L1870">
        <v>1.5007E-2</v>
      </c>
      <c r="M1870">
        <f>(F1870*CalPhotonTurnigy!$AE$30*CalPhotonTurnigy!$AF$36+CalPhotonTurnigy!$AE$36)/CalPhotonTurnigy!$AE$30</f>
        <v>112.80618136210947</v>
      </c>
    </row>
    <row r="1871" spans="1:13" x14ac:dyDescent="0.3">
      <c r="A1871">
        <v>125.47904200000001</v>
      </c>
      <c r="B1871">
        <v>158</v>
      </c>
      <c r="C1871">
        <v>0</v>
      </c>
      <c r="D1871">
        <v>2.423</v>
      </c>
      <c r="E1871">
        <v>73.828798000000006</v>
      </c>
      <c r="F1871">
        <v>99.751328999999998</v>
      </c>
      <c r="G1871">
        <v>79.997693999999996</v>
      </c>
      <c r="H1871">
        <v>-25.922532</v>
      </c>
      <c r="I1871">
        <v>-100</v>
      </c>
      <c r="J1871">
        <v>158</v>
      </c>
      <c r="K1871">
        <v>100.64700000000001</v>
      </c>
      <c r="L1871">
        <v>1.5003000000000001E-2</v>
      </c>
      <c r="M1871">
        <f>(F1871*CalPhotonTurnigy!$AE$30*CalPhotonTurnigy!$AF$36+CalPhotonTurnigy!$AE$36)/CalPhotonTurnigy!$AE$30</f>
        <v>112.80618136210947</v>
      </c>
    </row>
    <row r="1872" spans="1:13" x14ac:dyDescent="0.3">
      <c r="A1872">
        <v>125.49405</v>
      </c>
      <c r="B1872">
        <v>158</v>
      </c>
      <c r="C1872">
        <v>0</v>
      </c>
      <c r="D1872">
        <v>2.42</v>
      </c>
      <c r="E1872">
        <v>73.824096999999995</v>
      </c>
      <c r="F1872">
        <v>99.751328999999998</v>
      </c>
      <c r="G1872">
        <v>79.997693999999996</v>
      </c>
      <c r="H1872">
        <v>-25.927232</v>
      </c>
      <c r="I1872">
        <v>-100</v>
      </c>
      <c r="J1872">
        <v>158</v>
      </c>
      <c r="K1872">
        <v>100.64700000000001</v>
      </c>
      <c r="L1872">
        <v>1.5008000000000001E-2</v>
      </c>
      <c r="M1872">
        <f>(F1872*CalPhotonTurnigy!$AE$30*CalPhotonTurnigy!$AF$36+CalPhotonTurnigy!$AE$36)/CalPhotonTurnigy!$AE$30</f>
        <v>112.80618136210947</v>
      </c>
    </row>
    <row r="1873" spans="1:13" x14ac:dyDescent="0.3">
      <c r="A1873">
        <v>125.509049</v>
      </c>
      <c r="B1873">
        <v>158</v>
      </c>
      <c r="C1873">
        <v>0</v>
      </c>
      <c r="D1873">
        <v>2.4220000000000002</v>
      </c>
      <c r="E1873">
        <v>73.822860000000006</v>
      </c>
      <c r="F1873">
        <v>99.751328999999998</v>
      </c>
      <c r="G1873">
        <v>79.997693999999996</v>
      </c>
      <c r="H1873">
        <v>-25.928470000000001</v>
      </c>
      <c r="I1873">
        <v>-100</v>
      </c>
      <c r="J1873">
        <v>158</v>
      </c>
      <c r="K1873">
        <v>100.64700000000001</v>
      </c>
      <c r="L1873">
        <v>1.4999E-2</v>
      </c>
      <c r="M1873">
        <f>(F1873*CalPhotonTurnigy!$AE$30*CalPhotonTurnigy!$AF$36+CalPhotonTurnigy!$AE$36)/CalPhotonTurnigy!$AE$30</f>
        <v>112.80618136210947</v>
      </c>
    </row>
    <row r="1874" spans="1:13" x14ac:dyDescent="0.3">
      <c r="A1874">
        <v>125.52406000000001</v>
      </c>
      <c r="B1874">
        <v>158</v>
      </c>
      <c r="C1874">
        <v>0</v>
      </c>
      <c r="D1874">
        <v>2.3980000000000001</v>
      </c>
      <c r="E1874">
        <v>73.781062000000006</v>
      </c>
      <c r="F1874">
        <v>99.751328999999998</v>
      </c>
      <c r="G1874">
        <v>79.997693999999996</v>
      </c>
      <c r="H1874">
        <v>-25.970268000000001</v>
      </c>
      <c r="I1874">
        <v>-100</v>
      </c>
      <c r="J1874">
        <v>158</v>
      </c>
      <c r="K1874">
        <v>100.64700000000001</v>
      </c>
      <c r="L1874">
        <v>1.5011E-2</v>
      </c>
      <c r="M1874">
        <f>(F1874*CalPhotonTurnigy!$AE$30*CalPhotonTurnigy!$AF$36+CalPhotonTurnigy!$AE$36)/CalPhotonTurnigy!$AE$30</f>
        <v>112.80618136210947</v>
      </c>
    </row>
    <row r="1875" spans="1:13" x14ac:dyDescent="0.3">
      <c r="A1875">
        <v>125.539068</v>
      </c>
      <c r="B1875">
        <v>158</v>
      </c>
      <c r="C1875">
        <v>0</v>
      </c>
      <c r="D1875">
        <v>2.42</v>
      </c>
      <c r="E1875">
        <v>73.783019999999993</v>
      </c>
      <c r="F1875">
        <v>99.751328999999998</v>
      </c>
      <c r="G1875">
        <v>79.997693999999996</v>
      </c>
      <c r="H1875">
        <v>-25.968309000000001</v>
      </c>
      <c r="I1875">
        <v>-100</v>
      </c>
      <c r="J1875">
        <v>158</v>
      </c>
      <c r="K1875">
        <v>100.64700000000001</v>
      </c>
      <c r="L1875">
        <v>1.5008000000000001E-2</v>
      </c>
      <c r="M1875">
        <f>(F1875*CalPhotonTurnigy!$AE$30*CalPhotonTurnigy!$AF$36+CalPhotonTurnigy!$AE$36)/CalPhotonTurnigy!$AE$30</f>
        <v>112.80618136210947</v>
      </c>
    </row>
    <row r="1876" spans="1:13" x14ac:dyDescent="0.3">
      <c r="A1876">
        <v>125.55407599999999</v>
      </c>
      <c r="B1876">
        <v>158</v>
      </c>
      <c r="C1876">
        <v>0</v>
      </c>
      <c r="D1876">
        <v>2.42</v>
      </c>
      <c r="E1876">
        <v>73.784706</v>
      </c>
      <c r="F1876">
        <v>99.751328999999998</v>
      </c>
      <c r="G1876">
        <v>79.997693999999996</v>
      </c>
      <c r="H1876">
        <v>-25.966623999999999</v>
      </c>
      <c r="I1876">
        <v>-100</v>
      </c>
      <c r="J1876">
        <v>158</v>
      </c>
      <c r="K1876">
        <v>100.64700000000001</v>
      </c>
      <c r="L1876">
        <v>1.5008000000000001E-2</v>
      </c>
      <c r="M1876">
        <f>(F1876*CalPhotonTurnigy!$AE$30*CalPhotonTurnigy!$AF$36+CalPhotonTurnigy!$AE$36)/CalPhotonTurnigy!$AE$30</f>
        <v>112.80618136210947</v>
      </c>
    </row>
    <row r="1877" spans="1:13" x14ac:dyDescent="0.3">
      <c r="A1877">
        <v>125.56908300000001</v>
      </c>
      <c r="B1877">
        <v>158</v>
      </c>
      <c r="C1877">
        <v>0</v>
      </c>
      <c r="D1877">
        <v>2.42</v>
      </c>
      <c r="E1877">
        <v>73.786156000000005</v>
      </c>
      <c r="F1877">
        <v>99.751328999999998</v>
      </c>
      <c r="G1877">
        <v>79.997693999999996</v>
      </c>
      <c r="H1877">
        <v>-25.965174000000001</v>
      </c>
      <c r="I1877">
        <v>-100</v>
      </c>
      <c r="J1877">
        <v>158</v>
      </c>
      <c r="K1877">
        <v>100.64700000000001</v>
      </c>
      <c r="L1877">
        <v>1.5007E-2</v>
      </c>
      <c r="M1877">
        <f>(F1877*CalPhotonTurnigy!$AE$30*CalPhotonTurnigy!$AF$36+CalPhotonTurnigy!$AE$36)/CalPhotonTurnigy!$AE$30</f>
        <v>112.80618136210947</v>
      </c>
    </row>
    <row r="1878" spans="1:13" x14ac:dyDescent="0.3">
      <c r="A1878">
        <v>125.584095</v>
      </c>
      <c r="B1878">
        <v>158</v>
      </c>
      <c r="C1878">
        <v>0</v>
      </c>
      <c r="D1878">
        <v>2.4209999999999998</v>
      </c>
      <c r="E1878">
        <v>73.788809000000001</v>
      </c>
      <c r="F1878">
        <v>99.751328999999998</v>
      </c>
      <c r="G1878">
        <v>79.997693999999996</v>
      </c>
      <c r="H1878">
        <v>-25.962520999999999</v>
      </c>
      <c r="I1878">
        <v>-100</v>
      </c>
      <c r="J1878">
        <v>158</v>
      </c>
      <c r="K1878">
        <v>100.64700000000001</v>
      </c>
      <c r="L1878">
        <v>1.5011999999999999E-2</v>
      </c>
      <c r="M1878">
        <f>(F1878*CalPhotonTurnigy!$AE$30*CalPhotonTurnigy!$AF$36+CalPhotonTurnigy!$AE$36)/CalPhotonTurnigy!$AE$30</f>
        <v>112.80618136210947</v>
      </c>
    </row>
    <row r="1879" spans="1:13" x14ac:dyDescent="0.3">
      <c r="A1879">
        <v>125.599103</v>
      </c>
      <c r="B1879">
        <v>158</v>
      </c>
      <c r="C1879">
        <v>0</v>
      </c>
      <c r="D1879">
        <v>2.4159999999999999</v>
      </c>
      <c r="E1879">
        <v>73.782660000000007</v>
      </c>
      <c r="F1879">
        <v>99.751328999999998</v>
      </c>
      <c r="G1879">
        <v>79.997693999999996</v>
      </c>
      <c r="H1879">
        <v>-25.968669999999999</v>
      </c>
      <c r="I1879">
        <v>-100</v>
      </c>
      <c r="J1879">
        <v>158</v>
      </c>
      <c r="K1879">
        <v>100.64700000000001</v>
      </c>
      <c r="L1879">
        <v>1.5008000000000001E-2</v>
      </c>
      <c r="M1879">
        <f>(F1879*CalPhotonTurnigy!$AE$30*CalPhotonTurnigy!$AF$36+CalPhotonTurnigy!$AE$36)/CalPhotonTurnigy!$AE$30</f>
        <v>112.80618136210947</v>
      </c>
    </row>
    <row r="1880" spans="1:13" x14ac:dyDescent="0.3">
      <c r="A1880">
        <v>125.61410100000001</v>
      </c>
      <c r="B1880">
        <v>158</v>
      </c>
      <c r="C1880">
        <v>0</v>
      </c>
      <c r="D1880">
        <v>2.423</v>
      </c>
      <c r="E1880">
        <v>73.788611000000003</v>
      </c>
      <c r="F1880">
        <v>99.751328999999998</v>
      </c>
      <c r="G1880">
        <v>79.997693999999996</v>
      </c>
      <c r="H1880">
        <v>-25.962717999999999</v>
      </c>
      <c r="I1880">
        <v>-100</v>
      </c>
      <c r="J1880">
        <v>158</v>
      </c>
      <c r="K1880">
        <v>100.64700000000001</v>
      </c>
      <c r="L1880">
        <v>1.4997999999999999E-2</v>
      </c>
      <c r="M1880">
        <f>(F1880*CalPhotonTurnigy!$AE$30*CalPhotonTurnigy!$AF$36+CalPhotonTurnigy!$AE$36)/CalPhotonTurnigy!$AE$30</f>
        <v>112.80618136210947</v>
      </c>
    </row>
    <row r="1881" spans="1:13" x14ac:dyDescent="0.3">
      <c r="A1881">
        <v>125.629104</v>
      </c>
      <c r="B1881">
        <v>158</v>
      </c>
      <c r="C1881">
        <v>0</v>
      </c>
      <c r="D1881">
        <v>2.4159999999999999</v>
      </c>
      <c r="E1881">
        <v>73.782489999999996</v>
      </c>
      <c r="F1881">
        <v>99.751328999999998</v>
      </c>
      <c r="G1881">
        <v>79.997693999999996</v>
      </c>
      <c r="H1881">
        <v>-25.96884</v>
      </c>
      <c r="I1881">
        <v>-100</v>
      </c>
      <c r="J1881">
        <v>158</v>
      </c>
      <c r="K1881">
        <v>100.64700000000001</v>
      </c>
      <c r="L1881">
        <v>1.5003000000000001E-2</v>
      </c>
      <c r="M1881">
        <f>(F1881*CalPhotonTurnigy!$AE$30*CalPhotonTurnigy!$AF$36+CalPhotonTurnigy!$AE$36)/CalPhotonTurnigy!$AE$30</f>
        <v>112.80618136210947</v>
      </c>
    </row>
    <row r="1882" spans="1:13" x14ac:dyDescent="0.3">
      <c r="A1882">
        <v>125.644104</v>
      </c>
      <c r="B1882">
        <v>158</v>
      </c>
      <c r="C1882">
        <v>0</v>
      </c>
      <c r="D1882">
        <v>2.411</v>
      </c>
      <c r="E1882">
        <v>73.767380000000003</v>
      </c>
      <c r="F1882">
        <v>99.751328999999998</v>
      </c>
      <c r="G1882">
        <v>79.997693999999996</v>
      </c>
      <c r="H1882">
        <v>-25.98395</v>
      </c>
      <c r="I1882">
        <v>-100</v>
      </c>
      <c r="J1882">
        <v>158</v>
      </c>
      <c r="K1882">
        <v>100.64700000000001</v>
      </c>
      <c r="L1882">
        <v>1.4999999999999999E-2</v>
      </c>
      <c r="M1882">
        <f>(F1882*CalPhotonTurnigy!$AE$30*CalPhotonTurnigy!$AF$36+CalPhotonTurnigy!$AE$36)/CalPhotonTurnigy!$AE$30</f>
        <v>112.80618136210947</v>
      </c>
    </row>
    <row r="1883" spans="1:13" x14ac:dyDescent="0.3">
      <c r="A1883">
        <v>125.659111</v>
      </c>
      <c r="B1883">
        <v>158</v>
      </c>
      <c r="C1883">
        <v>0</v>
      </c>
      <c r="D1883">
        <v>2.419</v>
      </c>
      <c r="E1883">
        <v>73.768435999999994</v>
      </c>
      <c r="F1883">
        <v>99.751328999999998</v>
      </c>
      <c r="G1883">
        <v>79.997693999999996</v>
      </c>
      <c r="H1883">
        <v>-25.982893000000001</v>
      </c>
      <c r="I1883">
        <v>-100</v>
      </c>
      <c r="J1883">
        <v>158</v>
      </c>
      <c r="K1883">
        <v>100.64700000000001</v>
      </c>
      <c r="L1883">
        <v>1.5007E-2</v>
      </c>
      <c r="M1883">
        <f>(F1883*CalPhotonTurnigy!$AE$30*CalPhotonTurnigy!$AF$36+CalPhotonTurnigy!$AE$36)/CalPhotonTurnigy!$AE$30</f>
        <v>112.80618136210947</v>
      </c>
    </row>
    <row r="1884" spans="1:13" x14ac:dyDescent="0.3">
      <c r="A1884">
        <v>125.674108</v>
      </c>
      <c r="B1884">
        <v>158</v>
      </c>
      <c r="C1884">
        <v>0</v>
      </c>
      <c r="D1884">
        <v>2.4209999999999998</v>
      </c>
      <c r="E1884">
        <v>73.773563999999993</v>
      </c>
      <c r="F1884">
        <v>99.751328999999998</v>
      </c>
      <c r="G1884">
        <v>79.997693999999996</v>
      </c>
      <c r="H1884">
        <v>-25.977765999999999</v>
      </c>
      <c r="I1884">
        <v>-100</v>
      </c>
      <c r="J1884">
        <v>158</v>
      </c>
      <c r="K1884">
        <v>100.64700000000001</v>
      </c>
      <c r="L1884">
        <v>1.4997E-2</v>
      </c>
      <c r="M1884">
        <f>(F1884*CalPhotonTurnigy!$AE$30*CalPhotonTurnigy!$AF$36+CalPhotonTurnigy!$AE$36)/CalPhotonTurnigy!$AE$30</f>
        <v>112.80618136210947</v>
      </c>
    </row>
    <row r="1885" spans="1:13" x14ac:dyDescent="0.3">
      <c r="A1885">
        <v>125.68912</v>
      </c>
      <c r="B1885">
        <v>158</v>
      </c>
      <c r="C1885">
        <v>0</v>
      </c>
      <c r="D1885">
        <v>2.423</v>
      </c>
      <c r="E1885">
        <v>73.782191999999995</v>
      </c>
      <c r="F1885">
        <v>99.751328999999998</v>
      </c>
      <c r="G1885">
        <v>79.997693999999996</v>
      </c>
      <c r="H1885">
        <v>-25.969138000000001</v>
      </c>
      <c r="I1885">
        <v>-100</v>
      </c>
      <c r="J1885">
        <v>158</v>
      </c>
      <c r="K1885">
        <v>100.64700000000001</v>
      </c>
      <c r="L1885">
        <v>1.5011999999999999E-2</v>
      </c>
      <c r="M1885">
        <f>(F1885*CalPhotonTurnigy!$AE$30*CalPhotonTurnigy!$AF$36+CalPhotonTurnigy!$AE$36)/CalPhotonTurnigy!$AE$30</f>
        <v>112.80618136210947</v>
      </c>
    </row>
    <row r="1886" spans="1:13" x14ac:dyDescent="0.3">
      <c r="A1886">
        <v>125.70412</v>
      </c>
      <c r="B1886">
        <v>158</v>
      </c>
      <c r="C1886">
        <v>0</v>
      </c>
      <c r="D1886">
        <v>2.423</v>
      </c>
      <c r="E1886">
        <v>73.788208999999995</v>
      </c>
      <c r="F1886">
        <v>99.751328999999998</v>
      </c>
      <c r="G1886">
        <v>79.997693999999996</v>
      </c>
      <c r="H1886">
        <v>-25.963121000000001</v>
      </c>
      <c r="I1886">
        <v>-100</v>
      </c>
      <c r="J1886">
        <v>158</v>
      </c>
      <c r="K1886">
        <v>100.64700000000001</v>
      </c>
      <c r="L1886">
        <v>1.4999999999999999E-2</v>
      </c>
      <c r="M1886">
        <f>(F1886*CalPhotonTurnigy!$AE$30*CalPhotonTurnigy!$AF$36+CalPhotonTurnigy!$AE$36)/CalPhotonTurnigy!$AE$30</f>
        <v>112.80618136210947</v>
      </c>
    </row>
    <row r="1887" spans="1:13" x14ac:dyDescent="0.3">
      <c r="A1887">
        <v>125.719128</v>
      </c>
      <c r="B1887">
        <v>158</v>
      </c>
      <c r="C1887">
        <v>0</v>
      </c>
      <c r="D1887">
        <v>2.419</v>
      </c>
      <c r="E1887">
        <v>73.787764999999993</v>
      </c>
      <c r="F1887">
        <v>99.751328999999998</v>
      </c>
      <c r="G1887">
        <v>79.997693999999996</v>
      </c>
      <c r="H1887">
        <v>-25.963564999999999</v>
      </c>
      <c r="I1887">
        <v>-100</v>
      </c>
      <c r="J1887">
        <v>158</v>
      </c>
      <c r="K1887">
        <v>100.64700000000001</v>
      </c>
      <c r="L1887">
        <v>1.5008000000000001E-2</v>
      </c>
      <c r="M1887">
        <f>(F1887*CalPhotonTurnigy!$AE$30*CalPhotonTurnigy!$AF$36+CalPhotonTurnigy!$AE$36)/CalPhotonTurnigy!$AE$30</f>
        <v>112.80618136210947</v>
      </c>
    </row>
    <row r="1888" spans="1:13" x14ac:dyDescent="0.3">
      <c r="A1888">
        <v>125.734138</v>
      </c>
      <c r="B1888">
        <v>158</v>
      </c>
      <c r="C1888">
        <v>0</v>
      </c>
      <c r="D1888">
        <v>2.4209999999999998</v>
      </c>
      <c r="E1888">
        <v>73.790193000000002</v>
      </c>
      <c r="F1888">
        <v>99.751328999999998</v>
      </c>
      <c r="G1888">
        <v>79.997693999999996</v>
      </c>
      <c r="H1888">
        <v>-25.961137000000001</v>
      </c>
      <c r="I1888">
        <v>-100</v>
      </c>
      <c r="J1888">
        <v>158</v>
      </c>
      <c r="K1888">
        <v>100.64700000000001</v>
      </c>
      <c r="L1888">
        <v>1.5010000000000001E-2</v>
      </c>
      <c r="M1888">
        <f>(F1888*CalPhotonTurnigy!$AE$30*CalPhotonTurnigy!$AF$36+CalPhotonTurnigy!$AE$36)/CalPhotonTurnigy!$AE$30</f>
        <v>112.80618136210947</v>
      </c>
    </row>
    <row r="1889" spans="1:13" x14ac:dyDescent="0.3">
      <c r="A1889">
        <v>125.74913599999999</v>
      </c>
      <c r="B1889">
        <v>158</v>
      </c>
      <c r="C1889">
        <v>0</v>
      </c>
      <c r="D1889">
        <v>2.4180000000000001</v>
      </c>
      <c r="E1889">
        <v>73.786662000000007</v>
      </c>
      <c r="F1889">
        <v>99.751328999999998</v>
      </c>
      <c r="G1889">
        <v>79.997693999999996</v>
      </c>
      <c r="H1889">
        <v>-25.964668</v>
      </c>
      <c r="I1889">
        <v>-100</v>
      </c>
      <c r="J1889">
        <v>158</v>
      </c>
      <c r="K1889">
        <v>100.64700000000001</v>
      </c>
      <c r="L1889">
        <v>1.4997999999999999E-2</v>
      </c>
      <c r="M1889">
        <f>(F1889*CalPhotonTurnigy!$AE$30*CalPhotonTurnigy!$AF$36+CalPhotonTurnigy!$AE$36)/CalPhotonTurnigy!$AE$30</f>
        <v>112.80618136210947</v>
      </c>
    </row>
    <row r="1890" spans="1:13" x14ac:dyDescent="0.3">
      <c r="A1890">
        <v>125.764143</v>
      </c>
      <c r="B1890">
        <v>158</v>
      </c>
      <c r="C1890">
        <v>0</v>
      </c>
      <c r="D1890">
        <v>2.4209999999999998</v>
      </c>
      <c r="E1890">
        <v>73.789243999999997</v>
      </c>
      <c r="F1890">
        <v>99.751328999999998</v>
      </c>
      <c r="G1890">
        <v>79.997693999999996</v>
      </c>
      <c r="H1890">
        <v>-25.962085999999999</v>
      </c>
      <c r="I1890">
        <v>-100</v>
      </c>
      <c r="J1890">
        <v>158</v>
      </c>
      <c r="K1890">
        <v>100.64700000000001</v>
      </c>
      <c r="L1890">
        <v>1.5007E-2</v>
      </c>
      <c r="M1890">
        <f>(F1890*CalPhotonTurnigy!$AE$30*CalPhotonTurnigy!$AF$36+CalPhotonTurnigy!$AE$36)/CalPhotonTurnigy!$AE$30</f>
        <v>112.80618136210947</v>
      </c>
    </row>
    <row r="1891" spans="1:13" x14ac:dyDescent="0.3">
      <c r="A1891">
        <v>125.77914</v>
      </c>
      <c r="B1891">
        <v>158</v>
      </c>
      <c r="C1891">
        <v>0</v>
      </c>
      <c r="D1891">
        <v>2.4169999999999998</v>
      </c>
      <c r="E1891">
        <v>73.784439000000006</v>
      </c>
      <c r="F1891">
        <v>99.751328999999998</v>
      </c>
      <c r="G1891">
        <v>79.997693999999996</v>
      </c>
      <c r="H1891">
        <v>-25.966889999999999</v>
      </c>
      <c r="I1891">
        <v>-100</v>
      </c>
      <c r="J1891">
        <v>158</v>
      </c>
      <c r="K1891">
        <v>100.64700000000001</v>
      </c>
      <c r="L1891">
        <v>1.4997E-2</v>
      </c>
      <c r="M1891">
        <f>(F1891*CalPhotonTurnigy!$AE$30*CalPhotonTurnigy!$AF$36+CalPhotonTurnigy!$AE$36)/CalPhotonTurnigy!$AE$30</f>
        <v>112.80618136210947</v>
      </c>
    </row>
    <row r="1892" spans="1:13" x14ac:dyDescent="0.3">
      <c r="A1892">
        <v>125.79414300000001</v>
      </c>
      <c r="B1892">
        <v>158</v>
      </c>
      <c r="C1892">
        <v>0</v>
      </c>
      <c r="D1892">
        <v>2.4220000000000002</v>
      </c>
      <c r="E1892">
        <v>73.788736999999998</v>
      </c>
      <c r="F1892">
        <v>99.751328999999998</v>
      </c>
      <c r="G1892">
        <v>79.997693999999996</v>
      </c>
      <c r="H1892">
        <v>-25.962592000000001</v>
      </c>
      <c r="I1892">
        <v>-100</v>
      </c>
      <c r="J1892">
        <v>158</v>
      </c>
      <c r="K1892">
        <v>100.64700000000001</v>
      </c>
      <c r="L1892">
        <v>1.5003000000000001E-2</v>
      </c>
      <c r="M1892">
        <f>(F1892*CalPhotonTurnigy!$AE$30*CalPhotonTurnigy!$AF$36+CalPhotonTurnigy!$AE$36)/CalPhotonTurnigy!$AE$30</f>
        <v>112.80618136210947</v>
      </c>
    </row>
    <row r="1893" spans="1:13" x14ac:dyDescent="0.3">
      <c r="A1893">
        <v>125.809145</v>
      </c>
      <c r="B1893">
        <v>158</v>
      </c>
      <c r="C1893">
        <v>0</v>
      </c>
      <c r="D1893">
        <v>2.415</v>
      </c>
      <c r="E1893">
        <v>73.781193000000002</v>
      </c>
      <c r="F1893">
        <v>99.751328999999998</v>
      </c>
      <c r="G1893">
        <v>79.997693999999996</v>
      </c>
      <c r="H1893">
        <v>-25.970137000000001</v>
      </c>
      <c r="I1893">
        <v>-100</v>
      </c>
      <c r="J1893">
        <v>158</v>
      </c>
      <c r="K1893">
        <v>100.64700000000001</v>
      </c>
      <c r="L1893">
        <v>1.5002E-2</v>
      </c>
      <c r="M1893">
        <f>(F1893*CalPhotonTurnigy!$AE$30*CalPhotonTurnigy!$AF$36+CalPhotonTurnigy!$AE$36)/CalPhotonTurnigy!$AE$30</f>
        <v>112.80618136210947</v>
      </c>
    </row>
    <row r="1894" spans="1:13" x14ac:dyDescent="0.3">
      <c r="A1894">
        <v>125.824145</v>
      </c>
      <c r="B1894">
        <v>158</v>
      </c>
      <c r="C1894">
        <v>0</v>
      </c>
      <c r="D1894">
        <v>2.4209999999999998</v>
      </c>
      <c r="E1894">
        <v>73.784537999999998</v>
      </c>
      <c r="F1894">
        <v>99.751328999999998</v>
      </c>
      <c r="G1894">
        <v>79.997693999999996</v>
      </c>
      <c r="H1894">
        <v>-25.966791000000001</v>
      </c>
      <c r="I1894">
        <v>-100</v>
      </c>
      <c r="J1894">
        <v>158</v>
      </c>
      <c r="K1894">
        <v>100.64700000000001</v>
      </c>
      <c r="L1894">
        <v>1.4999999999999999E-2</v>
      </c>
      <c r="M1894">
        <f>(F1894*CalPhotonTurnigy!$AE$30*CalPhotonTurnigy!$AF$36+CalPhotonTurnigy!$AE$36)/CalPhotonTurnigy!$AE$30</f>
        <v>112.80618136210947</v>
      </c>
    </row>
    <row r="1895" spans="1:13" x14ac:dyDescent="0.3">
      <c r="A1895">
        <v>125.839153</v>
      </c>
      <c r="B1895">
        <v>158</v>
      </c>
      <c r="C1895">
        <v>0</v>
      </c>
      <c r="D1895">
        <v>2.4380000000000002</v>
      </c>
      <c r="E1895">
        <v>73.816913</v>
      </c>
      <c r="F1895">
        <v>99.751328999999998</v>
      </c>
      <c r="G1895">
        <v>79.997693999999996</v>
      </c>
      <c r="H1895">
        <v>-25.934417</v>
      </c>
      <c r="I1895">
        <v>-100</v>
      </c>
      <c r="J1895">
        <v>158</v>
      </c>
      <c r="K1895">
        <v>100.64700000000001</v>
      </c>
      <c r="L1895">
        <v>1.5008000000000001E-2</v>
      </c>
      <c r="M1895">
        <f>(F1895*CalPhotonTurnigy!$AE$30*CalPhotonTurnigy!$AF$36+CalPhotonTurnigy!$AE$36)/CalPhotonTurnigy!$AE$30</f>
        <v>112.80618136210947</v>
      </c>
    </row>
    <row r="1896" spans="1:13" x14ac:dyDescent="0.3">
      <c r="A1896">
        <v>125.854163</v>
      </c>
      <c r="B1896">
        <v>158</v>
      </c>
      <c r="C1896">
        <v>0</v>
      </c>
      <c r="D1896">
        <v>2.4249999999999998</v>
      </c>
      <c r="E1896">
        <v>73.822293000000002</v>
      </c>
      <c r="F1896">
        <v>99.751328999999998</v>
      </c>
      <c r="G1896">
        <v>79.997693999999996</v>
      </c>
      <c r="H1896">
        <v>-25.929037000000001</v>
      </c>
      <c r="I1896">
        <v>-100</v>
      </c>
      <c r="J1896">
        <v>158</v>
      </c>
      <c r="K1896">
        <v>100.64700000000001</v>
      </c>
      <c r="L1896">
        <v>1.5010000000000001E-2</v>
      </c>
      <c r="M1896">
        <f>(F1896*CalPhotonTurnigy!$AE$30*CalPhotonTurnigy!$AF$36+CalPhotonTurnigy!$AE$36)/CalPhotonTurnigy!$AE$30</f>
        <v>112.80618136210947</v>
      </c>
    </row>
    <row r="1897" spans="1:13" x14ac:dyDescent="0.3">
      <c r="A1897">
        <v>125.86916100000001</v>
      </c>
      <c r="B1897">
        <v>158</v>
      </c>
      <c r="C1897">
        <v>0</v>
      </c>
      <c r="D1897">
        <v>2.427</v>
      </c>
      <c r="E1897">
        <v>73.831130999999999</v>
      </c>
      <c r="F1897">
        <v>99.751328999999998</v>
      </c>
      <c r="G1897">
        <v>79.997693999999996</v>
      </c>
      <c r="H1897">
        <v>-25.920199</v>
      </c>
      <c r="I1897">
        <v>-100</v>
      </c>
      <c r="J1897">
        <v>158</v>
      </c>
      <c r="K1897">
        <v>100.64700000000001</v>
      </c>
      <c r="L1897">
        <v>1.4997999999999999E-2</v>
      </c>
      <c r="M1897">
        <f>(F1897*CalPhotonTurnigy!$AE$30*CalPhotonTurnigy!$AF$36+CalPhotonTurnigy!$AE$36)/CalPhotonTurnigy!$AE$30</f>
        <v>112.80618136210947</v>
      </c>
    </row>
    <row r="1898" spans="1:13" x14ac:dyDescent="0.3">
      <c r="A1898">
        <v>125.884174</v>
      </c>
      <c r="B1898">
        <v>158</v>
      </c>
      <c r="C1898">
        <v>0</v>
      </c>
      <c r="D1898">
        <v>2.4209999999999998</v>
      </c>
      <c r="E1898">
        <v>73.827509000000006</v>
      </c>
      <c r="F1898">
        <v>99.751328999999998</v>
      </c>
      <c r="G1898">
        <v>79.997693999999996</v>
      </c>
      <c r="H1898">
        <v>-25.923821</v>
      </c>
      <c r="I1898">
        <v>-100</v>
      </c>
      <c r="J1898">
        <v>158</v>
      </c>
      <c r="K1898">
        <v>100.64700000000001</v>
      </c>
      <c r="L1898">
        <v>1.5013E-2</v>
      </c>
      <c r="M1898">
        <f>(F1898*CalPhotonTurnigy!$AE$30*CalPhotonTurnigy!$AF$36+CalPhotonTurnigy!$AE$36)/CalPhotonTurnigy!$AE$30</f>
        <v>112.80618136210947</v>
      </c>
    </row>
    <row r="1899" spans="1:13" x14ac:dyDescent="0.3">
      <c r="A1899">
        <v>125.899171</v>
      </c>
      <c r="B1899">
        <v>158</v>
      </c>
      <c r="C1899">
        <v>0</v>
      </c>
      <c r="D1899">
        <v>2.4220000000000002</v>
      </c>
      <c r="E1899">
        <v>73.825794999999999</v>
      </c>
      <c r="F1899">
        <v>99.751328999999998</v>
      </c>
      <c r="G1899">
        <v>79.997693999999996</v>
      </c>
      <c r="H1899">
        <v>-25.925533999999999</v>
      </c>
      <c r="I1899">
        <v>-100</v>
      </c>
      <c r="J1899">
        <v>158</v>
      </c>
      <c r="K1899">
        <v>100.64700000000001</v>
      </c>
      <c r="L1899">
        <v>1.4997E-2</v>
      </c>
      <c r="M1899">
        <f>(F1899*CalPhotonTurnigy!$AE$30*CalPhotonTurnigy!$AF$36+CalPhotonTurnigy!$AE$36)/CalPhotonTurnigy!$AE$30</f>
        <v>112.80618136210947</v>
      </c>
    </row>
    <row r="1900" spans="1:13" x14ac:dyDescent="0.3">
      <c r="A1900">
        <v>125.91417</v>
      </c>
      <c r="B1900">
        <v>158</v>
      </c>
      <c r="C1900">
        <v>0</v>
      </c>
      <c r="D1900">
        <v>2.4209999999999998</v>
      </c>
      <c r="E1900">
        <v>73.822917000000004</v>
      </c>
      <c r="F1900">
        <v>99.751328999999998</v>
      </c>
      <c r="G1900">
        <v>79.997693999999996</v>
      </c>
      <c r="H1900">
        <v>-25.928412000000002</v>
      </c>
      <c r="I1900">
        <v>-100</v>
      </c>
      <c r="J1900">
        <v>158</v>
      </c>
      <c r="K1900">
        <v>100.64700000000001</v>
      </c>
      <c r="L1900">
        <v>1.4999E-2</v>
      </c>
      <c r="M1900">
        <f>(F1900*CalPhotonTurnigy!$AE$30*CalPhotonTurnigy!$AF$36+CalPhotonTurnigy!$AE$36)/CalPhotonTurnigy!$AE$30</f>
        <v>112.80618136210947</v>
      </c>
    </row>
    <row r="1901" spans="1:13" x14ac:dyDescent="0.3">
      <c r="A1901">
        <v>125.929169</v>
      </c>
      <c r="B1901">
        <v>158</v>
      </c>
      <c r="C1901">
        <v>0</v>
      </c>
      <c r="D1901">
        <v>2.419</v>
      </c>
      <c r="E1901">
        <v>73.817633000000001</v>
      </c>
      <c r="F1901">
        <v>99.751328999999998</v>
      </c>
      <c r="G1901">
        <v>79.997693999999996</v>
      </c>
      <c r="H1901">
        <v>-25.933696999999999</v>
      </c>
      <c r="I1901">
        <v>-100</v>
      </c>
      <c r="J1901">
        <v>158</v>
      </c>
      <c r="K1901">
        <v>100.64700000000001</v>
      </c>
      <c r="L1901">
        <v>1.4999E-2</v>
      </c>
      <c r="M1901">
        <f>(F1901*CalPhotonTurnigy!$AE$30*CalPhotonTurnigy!$AF$36+CalPhotonTurnigy!$AE$36)/CalPhotonTurnigy!$AE$30</f>
        <v>112.80618136210947</v>
      </c>
    </row>
    <row r="1902" spans="1:13" x14ac:dyDescent="0.3">
      <c r="A1902">
        <v>125.94418</v>
      </c>
      <c r="B1902">
        <v>158</v>
      </c>
      <c r="C1902">
        <v>0</v>
      </c>
      <c r="D1902">
        <v>2.42</v>
      </c>
      <c r="E1902">
        <v>73.814488999999995</v>
      </c>
      <c r="F1902">
        <v>99.751328999999998</v>
      </c>
      <c r="G1902">
        <v>79.997693999999996</v>
      </c>
      <c r="H1902">
        <v>-25.93684</v>
      </c>
      <c r="I1902">
        <v>-100</v>
      </c>
      <c r="J1902">
        <v>158</v>
      </c>
      <c r="K1902">
        <v>100.64700000000001</v>
      </c>
      <c r="L1902">
        <v>1.5011E-2</v>
      </c>
      <c r="M1902">
        <f>(F1902*CalPhotonTurnigy!$AE$30*CalPhotonTurnigy!$AF$36+CalPhotonTurnigy!$AE$36)/CalPhotonTurnigy!$AE$30</f>
        <v>112.80618136210947</v>
      </c>
    </row>
    <row r="1903" spans="1:13" x14ac:dyDescent="0.3">
      <c r="A1903">
        <v>125.95918</v>
      </c>
      <c r="B1903">
        <v>158</v>
      </c>
      <c r="C1903">
        <v>0</v>
      </c>
      <c r="D1903">
        <v>2.4249999999999998</v>
      </c>
      <c r="E1903">
        <v>73.820206999999996</v>
      </c>
      <c r="F1903">
        <v>99.751328999999998</v>
      </c>
      <c r="G1903">
        <v>79.997693999999996</v>
      </c>
      <c r="H1903">
        <v>-25.931121999999998</v>
      </c>
      <c r="I1903">
        <v>-100</v>
      </c>
      <c r="J1903">
        <v>158</v>
      </c>
      <c r="K1903">
        <v>100.64700000000001</v>
      </c>
      <c r="L1903">
        <v>1.4999999999999999E-2</v>
      </c>
      <c r="M1903">
        <f>(F1903*CalPhotonTurnigy!$AE$30*CalPhotonTurnigy!$AF$36+CalPhotonTurnigy!$AE$36)/CalPhotonTurnigy!$AE$30</f>
        <v>112.80618136210947</v>
      </c>
    </row>
    <row r="1904" spans="1:13" x14ac:dyDescent="0.3">
      <c r="A1904">
        <v>125.97418500000001</v>
      </c>
      <c r="B1904">
        <v>158</v>
      </c>
      <c r="C1904">
        <v>0</v>
      </c>
      <c r="D1904">
        <v>2.42</v>
      </c>
      <c r="E1904">
        <v>73.816704999999999</v>
      </c>
      <c r="F1904">
        <v>99.751328999999998</v>
      </c>
      <c r="G1904">
        <v>79.997693999999996</v>
      </c>
      <c r="H1904">
        <v>-25.934625</v>
      </c>
      <c r="I1904">
        <v>-100</v>
      </c>
      <c r="J1904">
        <v>158</v>
      </c>
      <c r="K1904">
        <v>100.64700000000001</v>
      </c>
      <c r="L1904">
        <v>1.5004999999999999E-2</v>
      </c>
      <c r="M1904">
        <f>(F1904*CalPhotonTurnigy!$AE$30*CalPhotonTurnigy!$AF$36+CalPhotonTurnigy!$AE$36)/CalPhotonTurnigy!$AE$30</f>
        <v>112.80618136210947</v>
      </c>
    </row>
    <row r="1905" spans="1:13" x14ac:dyDescent="0.3">
      <c r="A1905">
        <v>125.989194</v>
      </c>
      <c r="B1905">
        <v>158</v>
      </c>
      <c r="C1905">
        <v>0</v>
      </c>
      <c r="D1905">
        <v>2.4169999999999998</v>
      </c>
      <c r="E1905">
        <v>73.808074000000005</v>
      </c>
      <c r="F1905">
        <v>99.751328999999998</v>
      </c>
      <c r="G1905">
        <v>79.997693999999996</v>
      </c>
      <c r="H1905">
        <v>-25.943255000000001</v>
      </c>
      <c r="I1905">
        <v>-100</v>
      </c>
      <c r="J1905">
        <v>158</v>
      </c>
      <c r="K1905">
        <v>100.64700000000001</v>
      </c>
      <c r="L1905">
        <v>1.5009E-2</v>
      </c>
      <c r="M1905">
        <f>(F1905*CalPhotonTurnigy!$AE$30*CalPhotonTurnigy!$AF$36+CalPhotonTurnigy!$AE$36)/CalPhotonTurnigy!$AE$30</f>
        <v>112.80618136210947</v>
      </c>
    </row>
    <row r="1906" spans="1:13" x14ac:dyDescent="0.3">
      <c r="A1906">
        <v>126.004197</v>
      </c>
      <c r="B1906">
        <v>158</v>
      </c>
      <c r="C1906">
        <v>0</v>
      </c>
      <c r="D1906">
        <v>2.423</v>
      </c>
      <c r="E1906">
        <v>73.811880000000002</v>
      </c>
      <c r="F1906">
        <v>99.751328999999998</v>
      </c>
      <c r="G1906">
        <v>79.997693999999996</v>
      </c>
      <c r="H1906">
        <v>-25.939449</v>
      </c>
      <c r="I1906">
        <v>-100</v>
      </c>
      <c r="J1906">
        <v>158</v>
      </c>
      <c r="K1906">
        <v>100.64700000000001</v>
      </c>
      <c r="L1906">
        <v>1.5003000000000001E-2</v>
      </c>
      <c r="M1906">
        <f>(F1906*CalPhotonTurnigy!$AE$30*CalPhotonTurnigy!$AF$36+CalPhotonTurnigy!$AE$36)/CalPhotonTurnigy!$AE$30</f>
        <v>112.80618136210947</v>
      </c>
    </row>
    <row r="1907" spans="1:13" x14ac:dyDescent="0.3">
      <c r="A1907">
        <v>126.019205</v>
      </c>
      <c r="B1907">
        <v>158</v>
      </c>
      <c r="C1907">
        <v>0</v>
      </c>
      <c r="D1907">
        <v>2.423</v>
      </c>
      <c r="E1907">
        <v>73.813750999999996</v>
      </c>
      <c r="F1907">
        <v>99.751328999999998</v>
      </c>
      <c r="G1907">
        <v>79.997693999999996</v>
      </c>
      <c r="H1907">
        <v>-25.937577999999998</v>
      </c>
      <c r="I1907">
        <v>-100</v>
      </c>
      <c r="J1907">
        <v>158</v>
      </c>
      <c r="K1907">
        <v>100.64700000000001</v>
      </c>
      <c r="L1907">
        <v>1.5008000000000001E-2</v>
      </c>
      <c r="M1907">
        <f>(F1907*CalPhotonTurnigy!$AE$30*CalPhotonTurnigy!$AF$36+CalPhotonTurnigy!$AE$36)/CalPhotonTurnigy!$AE$30</f>
        <v>112.80618136210947</v>
      </c>
    </row>
    <row r="1908" spans="1:13" x14ac:dyDescent="0.3">
      <c r="A1908">
        <v>126.034204</v>
      </c>
      <c r="B1908">
        <v>158</v>
      </c>
      <c r="C1908">
        <v>0</v>
      </c>
      <c r="D1908">
        <v>2.423</v>
      </c>
      <c r="E1908">
        <v>73.815360999999996</v>
      </c>
      <c r="F1908">
        <v>99.751328999999998</v>
      </c>
      <c r="G1908">
        <v>79.997693999999996</v>
      </c>
      <c r="H1908">
        <v>-25.935967999999999</v>
      </c>
      <c r="I1908">
        <v>-100</v>
      </c>
      <c r="J1908">
        <v>158</v>
      </c>
      <c r="K1908">
        <v>100.64700000000001</v>
      </c>
      <c r="L1908">
        <v>1.4999E-2</v>
      </c>
      <c r="M1908">
        <f>(F1908*CalPhotonTurnigy!$AE$30*CalPhotonTurnigy!$AF$36+CalPhotonTurnigy!$AE$36)/CalPhotonTurnigy!$AE$30</f>
        <v>112.80618136210947</v>
      </c>
    </row>
    <row r="1909" spans="1:13" x14ac:dyDescent="0.3">
      <c r="A1909">
        <v>126.049216</v>
      </c>
      <c r="B1909">
        <v>158</v>
      </c>
      <c r="C1909">
        <v>0</v>
      </c>
      <c r="D1909">
        <v>2.431</v>
      </c>
      <c r="E1909">
        <v>73.830781999999999</v>
      </c>
      <c r="F1909">
        <v>99.751328999999998</v>
      </c>
      <c r="G1909">
        <v>79.997693999999996</v>
      </c>
      <c r="H1909">
        <v>-25.920548</v>
      </c>
      <c r="I1909">
        <v>-100</v>
      </c>
      <c r="J1909">
        <v>158</v>
      </c>
      <c r="K1909">
        <v>100.64700000000001</v>
      </c>
      <c r="L1909">
        <v>1.5011999999999999E-2</v>
      </c>
      <c r="M1909">
        <f>(F1909*CalPhotonTurnigy!$AE$30*CalPhotonTurnigy!$AF$36+CalPhotonTurnigy!$AE$36)/CalPhotonTurnigy!$AE$30</f>
        <v>112.80618136210947</v>
      </c>
    </row>
    <row r="1910" spans="1:13" x14ac:dyDescent="0.3">
      <c r="A1910">
        <v>126.064213</v>
      </c>
      <c r="B1910">
        <v>158</v>
      </c>
      <c r="C1910">
        <v>0</v>
      </c>
      <c r="D1910">
        <v>2.42</v>
      </c>
      <c r="E1910">
        <v>73.825805000000003</v>
      </c>
      <c r="F1910">
        <v>99.751328999999998</v>
      </c>
      <c r="G1910">
        <v>79.997693999999996</v>
      </c>
      <c r="H1910">
        <v>-25.925523999999999</v>
      </c>
      <c r="I1910">
        <v>-100</v>
      </c>
      <c r="J1910">
        <v>158</v>
      </c>
      <c r="K1910">
        <v>100.64700000000001</v>
      </c>
      <c r="L1910">
        <v>1.4997E-2</v>
      </c>
      <c r="M1910">
        <f>(F1910*CalPhotonTurnigy!$AE$30*CalPhotonTurnigy!$AF$36+CalPhotonTurnigy!$AE$36)/CalPhotonTurnigy!$AE$30</f>
        <v>112.80618136210947</v>
      </c>
    </row>
    <row r="1911" spans="1:13" x14ac:dyDescent="0.3">
      <c r="A1911">
        <v>126.07921399999999</v>
      </c>
      <c r="B1911">
        <v>158</v>
      </c>
      <c r="C1911">
        <v>0</v>
      </c>
      <c r="D1911">
        <v>2.42</v>
      </c>
      <c r="E1911">
        <v>73.821522000000002</v>
      </c>
      <c r="F1911">
        <v>99.751328999999998</v>
      </c>
      <c r="G1911">
        <v>79.997693999999996</v>
      </c>
      <c r="H1911">
        <v>-25.929807</v>
      </c>
      <c r="I1911">
        <v>-100</v>
      </c>
      <c r="J1911">
        <v>158</v>
      </c>
      <c r="K1911">
        <v>100.64700000000001</v>
      </c>
      <c r="L1911">
        <v>1.5001E-2</v>
      </c>
      <c r="M1911">
        <f>(F1911*CalPhotonTurnigy!$AE$30*CalPhotonTurnigy!$AF$36+CalPhotonTurnigy!$AE$36)/CalPhotonTurnigy!$AE$30</f>
        <v>112.80618136210947</v>
      </c>
    </row>
    <row r="1912" spans="1:13" x14ac:dyDescent="0.3">
      <c r="A1912">
        <v>126.09422000000001</v>
      </c>
      <c r="B1912">
        <v>158</v>
      </c>
      <c r="C1912">
        <v>0</v>
      </c>
      <c r="D1912">
        <v>2.419</v>
      </c>
      <c r="E1912">
        <v>73.815027999999998</v>
      </c>
      <c r="F1912">
        <v>99.751328999999998</v>
      </c>
      <c r="G1912">
        <v>79.997693999999996</v>
      </c>
      <c r="H1912">
        <v>-25.936301</v>
      </c>
      <c r="I1912">
        <v>-100</v>
      </c>
      <c r="J1912">
        <v>158</v>
      </c>
      <c r="K1912">
        <v>100.64700000000001</v>
      </c>
      <c r="L1912">
        <v>1.5006E-2</v>
      </c>
      <c r="M1912">
        <f>(F1912*CalPhotonTurnigy!$AE$30*CalPhotonTurnigy!$AF$36+CalPhotonTurnigy!$AE$36)/CalPhotonTurnigy!$AE$30</f>
        <v>112.80618136210947</v>
      </c>
    </row>
    <row r="1913" spans="1:13" x14ac:dyDescent="0.3">
      <c r="A1913">
        <v>126.10923200000001</v>
      </c>
      <c r="B1913">
        <v>158</v>
      </c>
      <c r="C1913">
        <v>0</v>
      </c>
      <c r="D1913">
        <v>2.419</v>
      </c>
      <c r="E1913">
        <v>73.810844000000003</v>
      </c>
      <c r="F1913">
        <v>99.751328999999998</v>
      </c>
      <c r="G1913">
        <v>79.997693999999996</v>
      </c>
      <c r="H1913">
        <v>-25.940486</v>
      </c>
      <c r="I1913">
        <v>-100</v>
      </c>
      <c r="J1913">
        <v>158</v>
      </c>
      <c r="K1913">
        <v>100.64700000000001</v>
      </c>
      <c r="L1913">
        <v>1.5011999999999999E-2</v>
      </c>
      <c r="M1913">
        <f>(F1913*CalPhotonTurnigy!$AE$30*CalPhotonTurnigy!$AF$36+CalPhotonTurnigy!$AE$36)/CalPhotonTurnigy!$AE$30</f>
        <v>112.80618136210947</v>
      </c>
    </row>
    <row r="1914" spans="1:13" x14ac:dyDescent="0.3">
      <c r="A1914">
        <v>126.124228</v>
      </c>
      <c r="B1914">
        <v>158</v>
      </c>
      <c r="C1914">
        <v>0</v>
      </c>
      <c r="D1914">
        <v>2.419</v>
      </c>
      <c r="E1914">
        <v>73.805837999999994</v>
      </c>
      <c r="F1914">
        <v>99.751328999999998</v>
      </c>
      <c r="G1914">
        <v>79.997693999999996</v>
      </c>
      <c r="H1914">
        <v>-25.945491000000001</v>
      </c>
      <c r="I1914">
        <v>-100</v>
      </c>
      <c r="J1914">
        <v>158</v>
      </c>
      <c r="K1914">
        <v>100.64700000000001</v>
      </c>
      <c r="L1914">
        <v>1.4996000000000001E-2</v>
      </c>
      <c r="M1914">
        <f>(F1914*CalPhotonTurnigy!$AE$30*CalPhotonTurnigy!$AF$36+CalPhotonTurnigy!$AE$36)/CalPhotonTurnigy!$AE$30</f>
        <v>112.80618136210947</v>
      </c>
    </row>
    <row r="1915" spans="1:13" x14ac:dyDescent="0.3">
      <c r="A1915">
        <v>126.13923</v>
      </c>
      <c r="B1915">
        <v>158</v>
      </c>
      <c r="C1915">
        <v>0</v>
      </c>
      <c r="D1915">
        <v>2.42</v>
      </c>
      <c r="E1915">
        <v>73.804339999999996</v>
      </c>
      <c r="F1915">
        <v>99.751328999999998</v>
      </c>
      <c r="G1915">
        <v>79.997693999999996</v>
      </c>
      <c r="H1915">
        <v>-25.94699</v>
      </c>
      <c r="I1915">
        <v>-100</v>
      </c>
      <c r="J1915">
        <v>158</v>
      </c>
      <c r="K1915">
        <v>100.64700000000001</v>
      </c>
      <c r="L1915">
        <v>1.5002E-2</v>
      </c>
      <c r="M1915">
        <f>(F1915*CalPhotonTurnigy!$AE$30*CalPhotonTurnigy!$AF$36+CalPhotonTurnigy!$AE$36)/CalPhotonTurnigy!$AE$30</f>
        <v>112.80618136210947</v>
      </c>
    </row>
    <row r="1916" spans="1:13" x14ac:dyDescent="0.3">
      <c r="A1916">
        <v>126.154229</v>
      </c>
      <c r="B1916">
        <v>158</v>
      </c>
      <c r="C1916">
        <v>0</v>
      </c>
      <c r="D1916">
        <v>2.42</v>
      </c>
      <c r="E1916">
        <v>73.803049999999999</v>
      </c>
      <c r="F1916">
        <v>99.751328999999998</v>
      </c>
      <c r="G1916">
        <v>79.997693999999996</v>
      </c>
      <c r="H1916">
        <v>-25.948278999999999</v>
      </c>
      <c r="I1916">
        <v>-100</v>
      </c>
      <c r="J1916">
        <v>158</v>
      </c>
      <c r="K1916">
        <v>100.64700000000001</v>
      </c>
      <c r="L1916">
        <v>1.4999E-2</v>
      </c>
      <c r="M1916">
        <f>(F1916*CalPhotonTurnigy!$AE$30*CalPhotonTurnigy!$AF$36+CalPhotonTurnigy!$AE$36)/CalPhotonTurnigy!$AE$30</f>
        <v>112.80618136210947</v>
      </c>
    </row>
    <row r="1917" spans="1:13" x14ac:dyDescent="0.3">
      <c r="A1917">
        <v>126.16922700000001</v>
      </c>
      <c r="B1917">
        <v>158</v>
      </c>
      <c r="C1917">
        <v>0</v>
      </c>
      <c r="D1917">
        <v>2.4169999999999998</v>
      </c>
      <c r="E1917">
        <v>73.796321000000006</v>
      </c>
      <c r="F1917">
        <v>99.751328999999998</v>
      </c>
      <c r="G1917">
        <v>79.997693999999996</v>
      </c>
      <c r="H1917">
        <v>-25.955007999999999</v>
      </c>
      <c r="I1917">
        <v>-100</v>
      </c>
      <c r="J1917">
        <v>158</v>
      </c>
      <c r="K1917">
        <v>100.64700000000001</v>
      </c>
      <c r="L1917">
        <v>1.4997999999999999E-2</v>
      </c>
      <c r="M1917">
        <f>(F1917*CalPhotonTurnigy!$AE$30*CalPhotonTurnigy!$AF$36+CalPhotonTurnigy!$AE$36)/CalPhotonTurnigy!$AE$30</f>
        <v>112.80618136210947</v>
      </c>
    </row>
    <row r="1918" spans="1:13" x14ac:dyDescent="0.3">
      <c r="A1918">
        <v>126.184231</v>
      </c>
      <c r="B1918">
        <v>158</v>
      </c>
      <c r="C1918">
        <v>0</v>
      </c>
      <c r="D1918">
        <v>2.423</v>
      </c>
      <c r="E1918">
        <v>73.800364999999999</v>
      </c>
      <c r="F1918">
        <v>99.751328999999998</v>
      </c>
      <c r="G1918">
        <v>79.997693999999996</v>
      </c>
      <c r="H1918">
        <v>-25.950965</v>
      </c>
      <c r="I1918">
        <v>-100</v>
      </c>
      <c r="J1918">
        <v>158</v>
      </c>
      <c r="K1918">
        <v>100.64700000000001</v>
      </c>
      <c r="L1918">
        <v>1.5004E-2</v>
      </c>
      <c r="M1918">
        <f>(F1918*CalPhotonTurnigy!$AE$30*CalPhotonTurnigy!$AF$36+CalPhotonTurnigy!$AE$36)/CalPhotonTurnigy!$AE$30</f>
        <v>112.80618136210947</v>
      </c>
    </row>
    <row r="1919" spans="1:13" x14ac:dyDescent="0.3">
      <c r="A1919">
        <v>126.19923</v>
      </c>
      <c r="B1919">
        <v>158</v>
      </c>
      <c r="C1919">
        <v>0</v>
      </c>
      <c r="D1919">
        <v>2.4209999999999998</v>
      </c>
      <c r="E1919">
        <v>73.801034000000001</v>
      </c>
      <c r="F1919">
        <v>99.751328999999998</v>
      </c>
      <c r="G1919">
        <v>79.997693999999996</v>
      </c>
      <c r="H1919">
        <v>-25.950295000000001</v>
      </c>
      <c r="I1919">
        <v>-100</v>
      </c>
      <c r="J1919">
        <v>158</v>
      </c>
      <c r="K1919">
        <v>100.64700000000001</v>
      </c>
      <c r="L1919">
        <v>1.4999E-2</v>
      </c>
      <c r="M1919">
        <f>(F1919*CalPhotonTurnigy!$AE$30*CalPhotonTurnigy!$AF$36+CalPhotonTurnigy!$AE$36)/CalPhotonTurnigy!$AE$30</f>
        <v>112.80618136210947</v>
      </c>
    </row>
    <row r="1920" spans="1:13" x14ac:dyDescent="0.3">
      <c r="A1920">
        <v>126.214226</v>
      </c>
      <c r="B1920">
        <v>158</v>
      </c>
      <c r="C1920">
        <v>0</v>
      </c>
      <c r="D1920">
        <v>2.4169999999999998</v>
      </c>
      <c r="E1920">
        <v>73.794587000000007</v>
      </c>
      <c r="F1920">
        <v>99.751328999999998</v>
      </c>
      <c r="G1920">
        <v>79.997693999999996</v>
      </c>
      <c r="H1920">
        <v>-25.956742999999999</v>
      </c>
      <c r="I1920">
        <v>-100</v>
      </c>
      <c r="J1920">
        <v>158</v>
      </c>
      <c r="K1920">
        <v>100.64700000000001</v>
      </c>
      <c r="L1920">
        <v>1.4996000000000001E-2</v>
      </c>
      <c r="M1920">
        <f>(F1920*CalPhotonTurnigy!$AE$30*CalPhotonTurnigy!$AF$36+CalPhotonTurnigy!$AE$36)/CalPhotonTurnigy!$AE$30</f>
        <v>112.80618136210947</v>
      </c>
    </row>
    <row r="1921" spans="1:13" x14ac:dyDescent="0.3">
      <c r="A1921">
        <v>126.229223</v>
      </c>
      <c r="B1921">
        <v>158</v>
      </c>
      <c r="C1921">
        <v>0</v>
      </c>
      <c r="D1921">
        <v>2.419</v>
      </c>
      <c r="E1921">
        <v>73.791848000000002</v>
      </c>
      <c r="F1921">
        <v>99.751328999999998</v>
      </c>
      <c r="G1921">
        <v>79.997693999999996</v>
      </c>
      <c r="H1921">
        <v>-25.959481</v>
      </c>
      <c r="I1921">
        <v>-100</v>
      </c>
      <c r="J1921">
        <v>158</v>
      </c>
      <c r="K1921">
        <v>100.64700000000001</v>
      </c>
      <c r="L1921">
        <v>1.4997E-2</v>
      </c>
      <c r="M1921">
        <f>(F1921*CalPhotonTurnigy!$AE$30*CalPhotonTurnigy!$AF$36+CalPhotonTurnigy!$AE$36)/CalPhotonTurnigy!$AE$30</f>
        <v>112.80618136210947</v>
      </c>
    </row>
    <row r="1922" spans="1:13" x14ac:dyDescent="0.3">
      <c r="A1922">
        <v>126.24422</v>
      </c>
      <c r="B1922">
        <v>158</v>
      </c>
      <c r="C1922">
        <v>0</v>
      </c>
      <c r="D1922">
        <v>2.4209999999999998</v>
      </c>
      <c r="E1922">
        <v>73.793706</v>
      </c>
      <c r="F1922">
        <v>99.751328999999998</v>
      </c>
      <c r="G1922">
        <v>79.997693999999996</v>
      </c>
      <c r="H1922">
        <v>-25.957623000000002</v>
      </c>
      <c r="I1922">
        <v>-100</v>
      </c>
      <c r="J1922">
        <v>158</v>
      </c>
      <c r="K1922">
        <v>100.64700000000001</v>
      </c>
      <c r="L1922">
        <v>1.4997E-2</v>
      </c>
      <c r="M1922">
        <f>(F1922*CalPhotonTurnigy!$AE$30*CalPhotonTurnigy!$AF$36+CalPhotonTurnigy!$AE$36)/CalPhotonTurnigy!$AE$30</f>
        <v>112.80618136210947</v>
      </c>
    </row>
    <row r="1923" spans="1:13" x14ac:dyDescent="0.3">
      <c r="A1923">
        <v>126.259229</v>
      </c>
      <c r="B1923">
        <v>158</v>
      </c>
      <c r="C1923">
        <v>0</v>
      </c>
      <c r="D1923">
        <v>2.415</v>
      </c>
      <c r="E1923">
        <v>73.785469000000006</v>
      </c>
      <c r="F1923">
        <v>99.751328999999998</v>
      </c>
      <c r="G1923">
        <v>79.997693999999996</v>
      </c>
      <c r="H1923">
        <v>-25.965859999999999</v>
      </c>
      <c r="I1923">
        <v>-100</v>
      </c>
      <c r="J1923">
        <v>158</v>
      </c>
      <c r="K1923">
        <v>100.64700000000001</v>
      </c>
      <c r="L1923">
        <v>1.5009E-2</v>
      </c>
      <c r="M1923">
        <f>(F1923*CalPhotonTurnigy!$AE$30*CalPhotonTurnigy!$AF$36+CalPhotonTurnigy!$AE$36)/CalPhotonTurnigy!$AE$30</f>
        <v>112.80618136210947</v>
      </c>
    </row>
    <row r="1924" spans="1:13" x14ac:dyDescent="0.3">
      <c r="A1924">
        <v>126.274232</v>
      </c>
      <c r="B1924">
        <v>158</v>
      </c>
      <c r="C1924">
        <v>0</v>
      </c>
      <c r="D1924">
        <v>2.419</v>
      </c>
      <c r="E1924">
        <v>73.784002000000001</v>
      </c>
      <c r="F1924">
        <v>99.751328999999998</v>
      </c>
      <c r="G1924">
        <v>79.997693999999996</v>
      </c>
      <c r="H1924">
        <v>-25.967327000000001</v>
      </c>
      <c r="I1924">
        <v>-100</v>
      </c>
      <c r="J1924">
        <v>158</v>
      </c>
      <c r="K1924">
        <v>100.64700000000001</v>
      </c>
      <c r="L1924">
        <v>1.5003000000000001E-2</v>
      </c>
      <c r="M1924">
        <f>(F1924*CalPhotonTurnigy!$AE$30*CalPhotonTurnigy!$AF$36+CalPhotonTurnigy!$AE$36)/CalPhotonTurnigy!$AE$30</f>
        <v>112.80618136210947</v>
      </c>
    </row>
    <row r="1925" spans="1:13" x14ac:dyDescent="0.3">
      <c r="A1925">
        <v>126.289243</v>
      </c>
      <c r="B1925">
        <v>158</v>
      </c>
      <c r="C1925">
        <v>0</v>
      </c>
      <c r="D1925">
        <v>2.415</v>
      </c>
      <c r="E1925">
        <v>73.777117000000004</v>
      </c>
      <c r="F1925">
        <v>99.751328999999998</v>
      </c>
      <c r="G1925">
        <v>79.997693999999996</v>
      </c>
      <c r="H1925">
        <v>-25.974212000000001</v>
      </c>
      <c r="I1925">
        <v>-100</v>
      </c>
      <c r="J1925">
        <v>158</v>
      </c>
      <c r="K1925">
        <v>100.64700000000001</v>
      </c>
      <c r="L1925">
        <v>1.5011E-2</v>
      </c>
      <c r="M1925">
        <f>(F1925*CalPhotonTurnigy!$AE$30*CalPhotonTurnigy!$AF$36+CalPhotonTurnigy!$AE$36)/CalPhotonTurnigy!$AE$30</f>
        <v>112.80618136210947</v>
      </c>
    </row>
    <row r="1926" spans="1:13" x14ac:dyDescent="0.3">
      <c r="A1926">
        <v>126.30425200000001</v>
      </c>
      <c r="B1926">
        <v>158</v>
      </c>
      <c r="C1926">
        <v>0</v>
      </c>
      <c r="D1926">
        <v>2.4159999999999999</v>
      </c>
      <c r="E1926">
        <v>73.772598000000002</v>
      </c>
      <c r="F1926">
        <v>99.751328999999998</v>
      </c>
      <c r="G1926">
        <v>79.997693999999996</v>
      </c>
      <c r="H1926">
        <v>-25.978732000000001</v>
      </c>
      <c r="I1926">
        <v>-100</v>
      </c>
      <c r="J1926">
        <v>158</v>
      </c>
      <c r="K1926">
        <v>100.64700000000001</v>
      </c>
      <c r="L1926">
        <v>1.5009E-2</v>
      </c>
      <c r="M1926">
        <f>(F1926*CalPhotonTurnigy!$AE$30*CalPhotonTurnigy!$AF$36+CalPhotonTurnigy!$AE$36)/CalPhotonTurnigy!$AE$30</f>
        <v>112.80618136210947</v>
      </c>
    </row>
    <row r="1927" spans="1:13" x14ac:dyDescent="0.3">
      <c r="A1927">
        <v>126.319249</v>
      </c>
      <c r="B1927">
        <v>158</v>
      </c>
      <c r="C1927">
        <v>0</v>
      </c>
      <c r="D1927">
        <v>2.4159999999999999</v>
      </c>
      <c r="E1927">
        <v>73.768708000000004</v>
      </c>
      <c r="F1927">
        <v>99.751328999999998</v>
      </c>
      <c r="G1927">
        <v>79.997693999999996</v>
      </c>
      <c r="H1927">
        <v>-25.982621000000002</v>
      </c>
      <c r="I1927">
        <v>-100</v>
      </c>
      <c r="J1927">
        <v>158</v>
      </c>
      <c r="K1927">
        <v>100.64700000000001</v>
      </c>
      <c r="L1927">
        <v>1.4997E-2</v>
      </c>
      <c r="M1927">
        <f>(F1927*CalPhotonTurnigy!$AE$30*CalPhotonTurnigy!$AF$36+CalPhotonTurnigy!$AE$36)/CalPhotonTurnigy!$AE$30</f>
        <v>112.80618136210947</v>
      </c>
    </row>
    <row r="1928" spans="1:13" x14ac:dyDescent="0.3">
      <c r="A1928">
        <v>126.334259</v>
      </c>
      <c r="B1928">
        <v>158</v>
      </c>
      <c r="C1928">
        <v>0</v>
      </c>
      <c r="D1928">
        <v>2.4159999999999999</v>
      </c>
      <c r="E1928">
        <v>73.765360999999999</v>
      </c>
      <c r="F1928">
        <v>99.751328999999998</v>
      </c>
      <c r="G1928">
        <v>79.997693999999996</v>
      </c>
      <c r="H1928">
        <v>-25.985968</v>
      </c>
      <c r="I1928">
        <v>-100</v>
      </c>
      <c r="J1928">
        <v>158</v>
      </c>
      <c r="K1928">
        <v>100.64700000000001</v>
      </c>
      <c r="L1928">
        <v>1.5010000000000001E-2</v>
      </c>
      <c r="M1928">
        <f>(F1928*CalPhotonTurnigy!$AE$30*CalPhotonTurnigy!$AF$36+CalPhotonTurnigy!$AE$36)/CalPhotonTurnigy!$AE$30</f>
        <v>112.80618136210947</v>
      </c>
    </row>
    <row r="1929" spans="1:13" x14ac:dyDescent="0.3">
      <c r="A1929">
        <v>126.34926299999999</v>
      </c>
      <c r="B1929">
        <v>158</v>
      </c>
      <c r="C1929">
        <v>0</v>
      </c>
      <c r="D1929">
        <v>2.4159999999999999</v>
      </c>
      <c r="E1929">
        <v>73.762480999999994</v>
      </c>
      <c r="F1929">
        <v>99.751328999999998</v>
      </c>
      <c r="G1929">
        <v>79.997693999999996</v>
      </c>
      <c r="H1929">
        <v>-25.988848000000001</v>
      </c>
      <c r="I1929">
        <v>-100</v>
      </c>
      <c r="J1929">
        <v>158</v>
      </c>
      <c r="K1929">
        <v>100.64700000000001</v>
      </c>
      <c r="L1929">
        <v>1.5004E-2</v>
      </c>
      <c r="M1929">
        <f>(F1929*CalPhotonTurnigy!$AE$30*CalPhotonTurnigy!$AF$36+CalPhotonTurnigy!$AE$36)/CalPhotonTurnigy!$AE$30</f>
        <v>112.80618136210947</v>
      </c>
    </row>
    <row r="1930" spans="1:13" x14ac:dyDescent="0.3">
      <c r="A1930">
        <v>126.364266</v>
      </c>
      <c r="B1930">
        <v>158</v>
      </c>
      <c r="C1930">
        <v>0</v>
      </c>
      <c r="D1930">
        <v>2.4180000000000001</v>
      </c>
      <c r="E1930">
        <v>73.762815000000003</v>
      </c>
      <c r="F1930">
        <v>99.751328999999998</v>
      </c>
      <c r="G1930">
        <v>79.997693999999996</v>
      </c>
      <c r="H1930">
        <v>-25.988513999999999</v>
      </c>
      <c r="I1930">
        <v>-100</v>
      </c>
      <c r="J1930">
        <v>158</v>
      </c>
      <c r="K1930">
        <v>100.64700000000001</v>
      </c>
      <c r="L1930">
        <v>1.5003000000000001E-2</v>
      </c>
      <c r="M1930">
        <f>(F1930*CalPhotonTurnigy!$AE$30*CalPhotonTurnigy!$AF$36+CalPhotonTurnigy!$AE$36)/CalPhotonTurnigy!$AE$30</f>
        <v>112.80618136210947</v>
      </c>
    </row>
    <row r="1931" spans="1:13" x14ac:dyDescent="0.3">
      <c r="A1931">
        <v>126.37927500000001</v>
      </c>
      <c r="B1931">
        <v>158</v>
      </c>
      <c r="C1931">
        <v>0</v>
      </c>
      <c r="D1931">
        <v>2.415</v>
      </c>
      <c r="E1931">
        <v>73.757476999999994</v>
      </c>
      <c r="F1931">
        <v>99.751328999999998</v>
      </c>
      <c r="G1931">
        <v>79.997693999999996</v>
      </c>
      <c r="H1931">
        <v>-25.993853000000001</v>
      </c>
      <c r="I1931">
        <v>-100</v>
      </c>
      <c r="J1931">
        <v>158</v>
      </c>
      <c r="K1931">
        <v>100.64700000000001</v>
      </c>
      <c r="L1931">
        <v>1.5009E-2</v>
      </c>
      <c r="M1931">
        <f>(F1931*CalPhotonTurnigy!$AE$30*CalPhotonTurnigy!$AF$36+CalPhotonTurnigy!$AE$36)/CalPhotonTurnigy!$AE$30</f>
        <v>112.80618136210947</v>
      </c>
    </row>
    <row r="1932" spans="1:13" x14ac:dyDescent="0.3">
      <c r="A1932">
        <v>126.394276</v>
      </c>
      <c r="B1932">
        <v>157</v>
      </c>
      <c r="C1932">
        <v>0</v>
      </c>
      <c r="D1932">
        <v>2.411</v>
      </c>
      <c r="E1932">
        <v>73.747253999999998</v>
      </c>
      <c r="F1932">
        <v>99.751328999999998</v>
      </c>
      <c r="G1932">
        <v>79.997693999999996</v>
      </c>
      <c r="H1932">
        <v>-26.004075</v>
      </c>
      <c r="I1932">
        <v>-100</v>
      </c>
      <c r="J1932">
        <v>157</v>
      </c>
      <c r="K1932">
        <v>100.64700000000001</v>
      </c>
      <c r="L1932">
        <v>1.5001E-2</v>
      </c>
      <c r="M1932">
        <f>(F1932*CalPhotonTurnigy!$AE$30*CalPhotonTurnigy!$AF$36+CalPhotonTurnigy!$AE$36)/CalPhotonTurnigy!$AE$30</f>
        <v>112.80618136210947</v>
      </c>
    </row>
    <row r="1933" spans="1:13" x14ac:dyDescent="0.3">
      <c r="A1933">
        <v>126.40928</v>
      </c>
      <c r="B1933">
        <v>157</v>
      </c>
      <c r="C1933">
        <v>0</v>
      </c>
      <c r="D1933">
        <v>2.411</v>
      </c>
      <c r="E1933">
        <v>73.738455999999999</v>
      </c>
      <c r="F1933">
        <v>99.751328999999998</v>
      </c>
      <c r="G1933">
        <v>79.997693999999996</v>
      </c>
      <c r="H1933">
        <v>-26.012872999999999</v>
      </c>
      <c r="I1933">
        <v>-100</v>
      </c>
      <c r="J1933">
        <v>157</v>
      </c>
      <c r="K1933">
        <v>100.64700000000001</v>
      </c>
      <c r="L1933">
        <v>1.5004E-2</v>
      </c>
      <c r="M1933">
        <f>(F1933*CalPhotonTurnigy!$AE$30*CalPhotonTurnigy!$AF$36+CalPhotonTurnigy!$AE$36)/CalPhotonTurnigy!$AE$30</f>
        <v>112.80618136210947</v>
      </c>
    </row>
    <row r="1934" spans="1:13" x14ac:dyDescent="0.3">
      <c r="A1934">
        <v>126.424283</v>
      </c>
      <c r="B1934">
        <v>157</v>
      </c>
      <c r="C1934">
        <v>0</v>
      </c>
      <c r="D1934">
        <v>2.411</v>
      </c>
      <c r="E1934">
        <v>73.729474999999994</v>
      </c>
      <c r="F1934">
        <v>99.751328999999998</v>
      </c>
      <c r="G1934">
        <v>79.997693999999996</v>
      </c>
      <c r="H1934">
        <v>-26.021854000000001</v>
      </c>
      <c r="I1934">
        <v>-100</v>
      </c>
      <c r="J1934">
        <v>157</v>
      </c>
      <c r="K1934">
        <v>100.64700000000001</v>
      </c>
      <c r="L1934">
        <v>1.5003000000000001E-2</v>
      </c>
      <c r="M1934">
        <f>(F1934*CalPhotonTurnigy!$AE$30*CalPhotonTurnigy!$AF$36+CalPhotonTurnigy!$AE$36)/CalPhotonTurnigy!$AE$30</f>
        <v>112.80618136210947</v>
      </c>
    </row>
    <row r="1935" spans="1:13" x14ac:dyDescent="0.3">
      <c r="A1935">
        <v>126.43928099999999</v>
      </c>
      <c r="B1935">
        <v>157</v>
      </c>
      <c r="C1935">
        <v>0</v>
      </c>
      <c r="D1935">
        <v>2.415</v>
      </c>
      <c r="E1935">
        <v>73.728785999999999</v>
      </c>
      <c r="F1935">
        <v>99.751328999999998</v>
      </c>
      <c r="G1935">
        <v>79.997693999999996</v>
      </c>
      <c r="H1935">
        <v>-26.022542999999999</v>
      </c>
      <c r="I1935">
        <v>-100</v>
      </c>
      <c r="J1935">
        <v>157</v>
      </c>
      <c r="K1935">
        <v>100.64700000000001</v>
      </c>
      <c r="L1935">
        <v>1.4997999999999999E-2</v>
      </c>
      <c r="M1935">
        <f>(F1935*CalPhotonTurnigy!$AE$30*CalPhotonTurnigy!$AF$36+CalPhotonTurnigy!$AE$36)/CalPhotonTurnigy!$AE$30</f>
        <v>112.80618136210947</v>
      </c>
    </row>
    <row r="1936" spans="1:13" x14ac:dyDescent="0.3">
      <c r="A1936">
        <v>126.45428</v>
      </c>
      <c r="B1936">
        <v>157</v>
      </c>
      <c r="C1936">
        <v>0</v>
      </c>
      <c r="D1936">
        <v>2.4140000000000001</v>
      </c>
      <c r="E1936">
        <v>73.726785000000007</v>
      </c>
      <c r="F1936">
        <v>99.751328999999998</v>
      </c>
      <c r="G1936">
        <v>79.997693999999996</v>
      </c>
      <c r="H1936">
        <v>-26.024545</v>
      </c>
      <c r="I1936">
        <v>-100</v>
      </c>
      <c r="J1936">
        <v>157</v>
      </c>
      <c r="K1936">
        <v>100.64700000000001</v>
      </c>
      <c r="L1936">
        <v>1.4999E-2</v>
      </c>
      <c r="M1936">
        <f>(F1936*CalPhotonTurnigy!$AE$30*CalPhotonTurnigy!$AF$36+CalPhotonTurnigy!$AE$36)/CalPhotonTurnigy!$AE$30</f>
        <v>112.80618136210947</v>
      </c>
    </row>
    <row r="1937" spans="1:13" x14ac:dyDescent="0.3">
      <c r="A1937">
        <v>126.469292</v>
      </c>
      <c r="B1937">
        <v>157</v>
      </c>
      <c r="C1937">
        <v>0</v>
      </c>
      <c r="D1937">
        <v>2.4119999999999999</v>
      </c>
      <c r="E1937">
        <v>73.722245999999998</v>
      </c>
      <c r="F1937">
        <v>99.751328999999998</v>
      </c>
      <c r="G1937">
        <v>79.997693999999996</v>
      </c>
      <c r="H1937">
        <v>-26.029083</v>
      </c>
      <c r="I1937">
        <v>-100</v>
      </c>
      <c r="J1937">
        <v>157</v>
      </c>
      <c r="K1937">
        <v>100.64700000000001</v>
      </c>
      <c r="L1937">
        <v>1.5011999999999999E-2</v>
      </c>
      <c r="M1937">
        <f>(F1937*CalPhotonTurnigy!$AE$30*CalPhotonTurnigy!$AF$36+CalPhotonTurnigy!$AE$36)/CalPhotonTurnigy!$AE$30</f>
        <v>112.80618136210947</v>
      </c>
    </row>
    <row r="1938" spans="1:13" x14ac:dyDescent="0.3">
      <c r="A1938">
        <v>126.484292</v>
      </c>
      <c r="B1938">
        <v>157</v>
      </c>
      <c r="C1938">
        <v>0</v>
      </c>
      <c r="D1938">
        <v>2.41</v>
      </c>
      <c r="E1938">
        <v>73.714115000000007</v>
      </c>
      <c r="F1938">
        <v>99.751328999999998</v>
      </c>
      <c r="G1938">
        <v>79.997693999999996</v>
      </c>
      <c r="H1938">
        <v>-26.037213999999999</v>
      </c>
      <c r="I1938">
        <v>-100</v>
      </c>
      <c r="J1938">
        <v>157</v>
      </c>
      <c r="K1938">
        <v>100.64700000000001</v>
      </c>
      <c r="L1938">
        <v>1.4999999999999999E-2</v>
      </c>
      <c r="M1938">
        <f>(F1938*CalPhotonTurnigy!$AE$30*CalPhotonTurnigy!$AF$36+CalPhotonTurnigy!$AE$36)/CalPhotonTurnigy!$AE$30</f>
        <v>112.80618136210947</v>
      </c>
    </row>
    <row r="1939" spans="1:13" x14ac:dyDescent="0.3">
      <c r="A1939">
        <v>126.499291</v>
      </c>
      <c r="B1939">
        <v>157</v>
      </c>
      <c r="C1939">
        <v>0</v>
      </c>
      <c r="D1939">
        <v>2.411</v>
      </c>
      <c r="E1939">
        <v>73.708526000000006</v>
      </c>
      <c r="F1939">
        <v>99.751328999999998</v>
      </c>
      <c r="G1939">
        <v>79.997693999999996</v>
      </c>
      <c r="H1939">
        <v>-26.042804</v>
      </c>
      <c r="I1939">
        <v>-100</v>
      </c>
      <c r="J1939">
        <v>157</v>
      </c>
      <c r="K1939">
        <v>100.64700000000001</v>
      </c>
      <c r="L1939">
        <v>1.4999E-2</v>
      </c>
      <c r="M1939">
        <f>(F1939*CalPhotonTurnigy!$AE$30*CalPhotonTurnigy!$AF$36+CalPhotonTurnigy!$AE$36)/CalPhotonTurnigy!$AE$30</f>
        <v>112.80618136210947</v>
      </c>
    </row>
    <row r="1940" spans="1:13" x14ac:dyDescent="0.3">
      <c r="A1940">
        <v>126.514297</v>
      </c>
      <c r="B1940">
        <v>157</v>
      </c>
      <c r="C1940">
        <v>0</v>
      </c>
      <c r="D1940">
        <v>2.411</v>
      </c>
      <c r="E1940">
        <v>73.703715000000003</v>
      </c>
      <c r="F1940">
        <v>99.751328999999998</v>
      </c>
      <c r="G1940">
        <v>79.997693999999996</v>
      </c>
      <c r="H1940">
        <v>-26.047613999999999</v>
      </c>
      <c r="I1940">
        <v>-100</v>
      </c>
      <c r="J1940">
        <v>157</v>
      </c>
      <c r="K1940">
        <v>100.64700000000001</v>
      </c>
      <c r="L1940">
        <v>1.5006E-2</v>
      </c>
      <c r="M1940">
        <f>(F1940*CalPhotonTurnigy!$AE$30*CalPhotonTurnigy!$AF$36+CalPhotonTurnigy!$AE$36)/CalPhotonTurnigy!$AE$30</f>
        <v>112.80618136210947</v>
      </c>
    </row>
    <row r="1941" spans="1:13" x14ac:dyDescent="0.3">
      <c r="A1941">
        <v>126.529293</v>
      </c>
      <c r="B1941">
        <v>157</v>
      </c>
      <c r="C1941">
        <v>0</v>
      </c>
      <c r="D1941">
        <v>2.41</v>
      </c>
      <c r="E1941">
        <v>73.698166000000001</v>
      </c>
      <c r="F1941">
        <v>99.751328999999998</v>
      </c>
      <c r="G1941">
        <v>79.997693999999996</v>
      </c>
      <c r="H1941">
        <v>-26.053163000000001</v>
      </c>
      <c r="I1941">
        <v>-100</v>
      </c>
      <c r="J1941">
        <v>157</v>
      </c>
      <c r="K1941">
        <v>100.64700000000001</v>
      </c>
      <c r="L1941">
        <v>1.4996000000000001E-2</v>
      </c>
      <c r="M1941">
        <f>(F1941*CalPhotonTurnigy!$AE$30*CalPhotonTurnigy!$AF$36+CalPhotonTurnigy!$AE$36)/CalPhotonTurnigy!$AE$30</f>
        <v>112.80618136210947</v>
      </c>
    </row>
    <row r="1942" spans="1:13" x14ac:dyDescent="0.3">
      <c r="A1942">
        <v>126.544291</v>
      </c>
      <c r="B1942">
        <v>157</v>
      </c>
      <c r="C1942">
        <v>0</v>
      </c>
      <c r="D1942">
        <v>2.411</v>
      </c>
      <c r="E1942">
        <v>73.696208999999996</v>
      </c>
      <c r="F1942">
        <v>99.751328999999998</v>
      </c>
      <c r="G1942">
        <v>79.997693999999996</v>
      </c>
      <c r="H1942">
        <v>-26.055119999999999</v>
      </c>
      <c r="I1942">
        <v>-100</v>
      </c>
      <c r="J1942">
        <v>157</v>
      </c>
      <c r="K1942">
        <v>100.64700000000001</v>
      </c>
      <c r="L1942">
        <v>1.4997999999999999E-2</v>
      </c>
      <c r="M1942">
        <f>(F1942*CalPhotonTurnigy!$AE$30*CalPhotonTurnigy!$AF$36+CalPhotonTurnigy!$AE$36)/CalPhotonTurnigy!$AE$30</f>
        <v>112.80618136210947</v>
      </c>
    </row>
    <row r="1943" spans="1:13" x14ac:dyDescent="0.3">
      <c r="A1943">
        <v>126.55929</v>
      </c>
      <c r="B1943">
        <v>157</v>
      </c>
      <c r="C1943">
        <v>0</v>
      </c>
      <c r="D1943">
        <v>2.411</v>
      </c>
      <c r="E1943">
        <v>73.694525999999996</v>
      </c>
      <c r="F1943">
        <v>99.751328999999998</v>
      </c>
      <c r="G1943">
        <v>79.997693999999996</v>
      </c>
      <c r="H1943">
        <v>-26.056804</v>
      </c>
      <c r="I1943">
        <v>-100</v>
      </c>
      <c r="J1943">
        <v>157</v>
      </c>
      <c r="K1943">
        <v>100.64700000000001</v>
      </c>
      <c r="L1943">
        <v>1.4999E-2</v>
      </c>
      <c r="M1943">
        <f>(F1943*CalPhotonTurnigy!$AE$30*CalPhotonTurnigy!$AF$36+CalPhotonTurnigy!$AE$36)/CalPhotonTurnigy!$AE$30</f>
        <v>112.80618136210947</v>
      </c>
    </row>
    <row r="1944" spans="1:13" x14ac:dyDescent="0.3">
      <c r="A1944">
        <v>126.574293</v>
      </c>
      <c r="B1944">
        <v>157</v>
      </c>
      <c r="C1944">
        <v>0</v>
      </c>
      <c r="D1944">
        <v>2.407</v>
      </c>
      <c r="E1944">
        <v>73.686027999999993</v>
      </c>
      <c r="F1944">
        <v>99.751328999999998</v>
      </c>
      <c r="G1944">
        <v>79.997693999999996</v>
      </c>
      <c r="H1944">
        <v>-26.065301000000002</v>
      </c>
      <c r="I1944">
        <v>-100</v>
      </c>
      <c r="J1944">
        <v>157</v>
      </c>
      <c r="K1944">
        <v>100.64700000000001</v>
      </c>
      <c r="L1944">
        <v>1.5003000000000001E-2</v>
      </c>
      <c r="M1944">
        <f>(F1944*CalPhotonTurnigy!$AE$30*CalPhotonTurnigy!$AF$36+CalPhotonTurnigy!$AE$36)/CalPhotonTurnigy!$AE$30</f>
        <v>112.80618136210947</v>
      </c>
    </row>
    <row r="1945" spans="1:13" x14ac:dyDescent="0.3">
      <c r="A1945">
        <v>126.589292</v>
      </c>
      <c r="B1945">
        <v>157</v>
      </c>
      <c r="C1945">
        <v>0</v>
      </c>
      <c r="D1945">
        <v>2.4119999999999999</v>
      </c>
      <c r="E1945">
        <v>73.687174999999996</v>
      </c>
      <c r="F1945">
        <v>99.751328999999998</v>
      </c>
      <c r="G1945">
        <v>79.997693999999996</v>
      </c>
      <c r="H1945">
        <v>-26.064155</v>
      </c>
      <c r="I1945">
        <v>-100</v>
      </c>
      <c r="J1945">
        <v>157</v>
      </c>
      <c r="K1945">
        <v>100.64700000000001</v>
      </c>
      <c r="L1945">
        <v>1.4999E-2</v>
      </c>
      <c r="M1945">
        <f>(F1945*CalPhotonTurnigy!$AE$30*CalPhotonTurnigy!$AF$36+CalPhotonTurnigy!$AE$36)/CalPhotonTurnigy!$AE$30</f>
        <v>112.80618136210947</v>
      </c>
    </row>
    <row r="1946" spans="1:13" x14ac:dyDescent="0.3">
      <c r="A1946">
        <v>126.604292</v>
      </c>
      <c r="B1946">
        <v>157</v>
      </c>
      <c r="C1946">
        <v>0</v>
      </c>
      <c r="D1946">
        <v>2.4169999999999998</v>
      </c>
      <c r="E1946">
        <v>73.696618999999998</v>
      </c>
      <c r="F1946">
        <v>99.751328999999998</v>
      </c>
      <c r="G1946">
        <v>79.997693999999996</v>
      </c>
      <c r="H1946">
        <v>-26.05471</v>
      </c>
      <c r="I1946">
        <v>-100</v>
      </c>
      <c r="J1946">
        <v>157</v>
      </c>
      <c r="K1946">
        <v>100.64700000000001</v>
      </c>
      <c r="L1946">
        <v>1.4999999999999999E-2</v>
      </c>
      <c r="M1946">
        <f>(F1946*CalPhotonTurnigy!$AE$30*CalPhotonTurnigy!$AF$36+CalPhotonTurnigy!$AE$36)/CalPhotonTurnigy!$AE$30</f>
        <v>112.80618136210947</v>
      </c>
    </row>
    <row r="1947" spans="1:13" x14ac:dyDescent="0.3">
      <c r="A1947">
        <v>126.61928899999999</v>
      </c>
      <c r="B1947">
        <v>157</v>
      </c>
      <c r="C1947">
        <v>0</v>
      </c>
      <c r="D1947">
        <v>2.4089999999999998</v>
      </c>
      <c r="E1947">
        <v>73.690650000000005</v>
      </c>
      <c r="F1947">
        <v>99.751328999999998</v>
      </c>
      <c r="G1947">
        <v>79.997693999999996</v>
      </c>
      <c r="H1947">
        <v>-26.060680000000001</v>
      </c>
      <c r="I1947">
        <v>-100</v>
      </c>
      <c r="J1947">
        <v>157</v>
      </c>
      <c r="K1947">
        <v>100.64700000000001</v>
      </c>
      <c r="L1947">
        <v>1.4997E-2</v>
      </c>
      <c r="M1947">
        <f>(F1947*CalPhotonTurnigy!$AE$30*CalPhotonTurnigy!$AF$36+CalPhotonTurnigy!$AE$36)/CalPhotonTurnigy!$AE$30</f>
        <v>112.80618136210947</v>
      </c>
    </row>
    <row r="1948" spans="1:13" x14ac:dyDescent="0.3">
      <c r="A1948">
        <v>126.634292</v>
      </c>
      <c r="B1948">
        <v>158</v>
      </c>
      <c r="C1948">
        <v>0</v>
      </c>
      <c r="D1948">
        <v>2.448</v>
      </c>
      <c r="E1948">
        <v>73.754521999999994</v>
      </c>
      <c r="F1948">
        <v>99.751328999999998</v>
      </c>
      <c r="G1948">
        <v>79.997693999999996</v>
      </c>
      <c r="H1948">
        <v>-25.996807</v>
      </c>
      <c r="I1948">
        <v>-100</v>
      </c>
      <c r="J1948">
        <v>158</v>
      </c>
      <c r="K1948">
        <v>100.64700000000001</v>
      </c>
      <c r="L1948">
        <v>1.5003000000000001E-2</v>
      </c>
      <c r="M1948">
        <f>(F1948*CalPhotonTurnigy!$AE$30*CalPhotonTurnigy!$AF$36+CalPhotonTurnigy!$AE$36)/CalPhotonTurnigy!$AE$30</f>
        <v>112.80618136210947</v>
      </c>
    </row>
    <row r="1949" spans="1:13" x14ac:dyDescent="0.3">
      <c r="A1949">
        <v>126.649293</v>
      </c>
      <c r="B1949">
        <v>157</v>
      </c>
      <c r="C1949">
        <v>0</v>
      </c>
      <c r="D1949">
        <v>2.411</v>
      </c>
      <c r="E1949">
        <v>73.743303999999995</v>
      </c>
      <c r="F1949">
        <v>99.751328999999998</v>
      </c>
      <c r="G1949">
        <v>79.997693999999996</v>
      </c>
      <c r="H1949">
        <v>-26.008025</v>
      </c>
      <c r="I1949">
        <v>-100</v>
      </c>
      <c r="J1949">
        <v>157</v>
      </c>
      <c r="K1949">
        <v>100.64700000000001</v>
      </c>
      <c r="L1949">
        <v>1.5001E-2</v>
      </c>
      <c r="M1949">
        <f>(F1949*CalPhotonTurnigy!$AE$30*CalPhotonTurnigy!$AF$36+CalPhotonTurnigy!$AE$36)/CalPhotonTurnigy!$AE$30</f>
        <v>112.80618136210947</v>
      </c>
    </row>
    <row r="1950" spans="1:13" x14ac:dyDescent="0.3">
      <c r="A1950">
        <v>126.66430099999999</v>
      </c>
      <c r="B1950">
        <v>157</v>
      </c>
      <c r="C1950">
        <v>0</v>
      </c>
      <c r="D1950">
        <v>2.41</v>
      </c>
      <c r="E1950">
        <v>73.732240000000004</v>
      </c>
      <c r="F1950">
        <v>99.751328999999998</v>
      </c>
      <c r="G1950">
        <v>79.997693999999996</v>
      </c>
      <c r="H1950">
        <v>-26.019089000000001</v>
      </c>
      <c r="I1950">
        <v>-100</v>
      </c>
      <c r="J1950">
        <v>157</v>
      </c>
      <c r="K1950">
        <v>100.64700000000001</v>
      </c>
      <c r="L1950">
        <v>1.5008000000000001E-2</v>
      </c>
      <c r="M1950">
        <f>(F1950*CalPhotonTurnigy!$AE$30*CalPhotonTurnigy!$AF$36+CalPhotonTurnigy!$AE$36)/CalPhotonTurnigy!$AE$30</f>
        <v>112.80618136210947</v>
      </c>
    </row>
    <row r="1951" spans="1:13" x14ac:dyDescent="0.3">
      <c r="A1951">
        <v>126.67930200000001</v>
      </c>
      <c r="B1951">
        <v>157</v>
      </c>
      <c r="C1951">
        <v>0</v>
      </c>
      <c r="D1951">
        <v>2.4119999999999999</v>
      </c>
      <c r="E1951">
        <v>73.726941999999994</v>
      </c>
      <c r="F1951">
        <v>99.751328999999998</v>
      </c>
      <c r="G1951">
        <v>79.997693999999996</v>
      </c>
      <c r="H1951">
        <v>-26.024387999999998</v>
      </c>
      <c r="I1951">
        <v>-100</v>
      </c>
      <c r="J1951">
        <v>157</v>
      </c>
      <c r="K1951">
        <v>100.64700000000001</v>
      </c>
      <c r="L1951">
        <v>1.5001E-2</v>
      </c>
      <c r="M1951">
        <f>(F1951*CalPhotonTurnigy!$AE$30*CalPhotonTurnigy!$AF$36+CalPhotonTurnigy!$AE$36)/CalPhotonTurnigy!$AE$30</f>
        <v>112.80618136210947</v>
      </c>
    </row>
    <row r="1952" spans="1:13" x14ac:dyDescent="0.3">
      <c r="A1952">
        <v>126.694311</v>
      </c>
      <c r="B1952">
        <v>157</v>
      </c>
      <c r="C1952">
        <v>0</v>
      </c>
      <c r="D1952">
        <v>2.411</v>
      </c>
      <c r="E1952">
        <v>73.720973000000001</v>
      </c>
      <c r="F1952">
        <v>99.751328999999998</v>
      </c>
      <c r="G1952">
        <v>79.997693999999996</v>
      </c>
      <c r="H1952">
        <v>-26.030356000000001</v>
      </c>
      <c r="I1952">
        <v>-100</v>
      </c>
      <c r="J1952">
        <v>157</v>
      </c>
      <c r="K1952">
        <v>100.64700000000001</v>
      </c>
      <c r="L1952">
        <v>1.5009E-2</v>
      </c>
      <c r="M1952">
        <f>(F1952*CalPhotonTurnigy!$AE$30*CalPhotonTurnigy!$AF$36+CalPhotonTurnigy!$AE$36)/CalPhotonTurnigy!$AE$30</f>
        <v>112.80618136210947</v>
      </c>
    </row>
    <row r="1953" spans="1:13" x14ac:dyDescent="0.3">
      <c r="A1953">
        <v>126.709318</v>
      </c>
      <c r="B1953">
        <v>157</v>
      </c>
      <c r="C1953">
        <v>0</v>
      </c>
      <c r="D1953">
        <v>2.411</v>
      </c>
      <c r="E1953">
        <v>73.715835999999996</v>
      </c>
      <c r="F1953">
        <v>99.751328999999998</v>
      </c>
      <c r="G1953">
        <v>79.997693999999996</v>
      </c>
      <c r="H1953">
        <v>-26.035492999999999</v>
      </c>
      <c r="I1953">
        <v>-100</v>
      </c>
      <c r="J1953">
        <v>157</v>
      </c>
      <c r="K1953">
        <v>100.64700000000001</v>
      </c>
      <c r="L1953">
        <v>1.5007E-2</v>
      </c>
      <c r="M1953">
        <f>(F1953*CalPhotonTurnigy!$AE$30*CalPhotonTurnigy!$AF$36+CalPhotonTurnigy!$AE$36)/CalPhotonTurnigy!$AE$30</f>
        <v>112.80618136210947</v>
      </c>
    </row>
    <row r="1954" spans="1:13" x14ac:dyDescent="0.3">
      <c r="A1954">
        <v>126.724316</v>
      </c>
      <c r="B1954">
        <v>157</v>
      </c>
      <c r="C1954">
        <v>0</v>
      </c>
      <c r="D1954">
        <v>2.4060000000000001</v>
      </c>
      <c r="E1954">
        <v>73.701553000000004</v>
      </c>
      <c r="F1954">
        <v>99.751328999999998</v>
      </c>
      <c r="G1954">
        <v>79.997693999999996</v>
      </c>
      <c r="H1954">
        <v>-26.049776999999999</v>
      </c>
      <c r="I1954">
        <v>-100</v>
      </c>
      <c r="J1954">
        <v>157</v>
      </c>
      <c r="K1954">
        <v>100.64700000000001</v>
      </c>
      <c r="L1954">
        <v>1.4997999999999999E-2</v>
      </c>
      <c r="M1954">
        <f>(F1954*CalPhotonTurnigy!$AE$30*CalPhotonTurnigy!$AF$36+CalPhotonTurnigy!$AE$36)/CalPhotonTurnigy!$AE$30</f>
        <v>112.80618136210947</v>
      </c>
    </row>
    <row r="1955" spans="1:13" x14ac:dyDescent="0.3">
      <c r="A1955">
        <v>126.73932600000001</v>
      </c>
      <c r="B1955">
        <v>157</v>
      </c>
      <c r="C1955">
        <v>0</v>
      </c>
      <c r="D1955">
        <v>2.4140000000000001</v>
      </c>
      <c r="E1955">
        <v>73.703351999999995</v>
      </c>
      <c r="F1955">
        <v>99.751328999999998</v>
      </c>
      <c r="G1955">
        <v>79.997693999999996</v>
      </c>
      <c r="H1955">
        <v>-26.047978000000001</v>
      </c>
      <c r="I1955">
        <v>-100</v>
      </c>
      <c r="J1955">
        <v>157</v>
      </c>
      <c r="K1955">
        <v>100.64700000000001</v>
      </c>
      <c r="L1955">
        <v>1.5010000000000001E-2</v>
      </c>
      <c r="M1955">
        <f>(F1955*CalPhotonTurnigy!$AE$30*CalPhotonTurnigy!$AF$36+CalPhotonTurnigy!$AE$36)/CalPhotonTurnigy!$AE$30</f>
        <v>112.80618136210947</v>
      </c>
    </row>
    <row r="1956" spans="1:13" x14ac:dyDescent="0.3">
      <c r="A1956">
        <v>126.754333</v>
      </c>
      <c r="B1956">
        <v>157</v>
      </c>
      <c r="C1956">
        <v>0</v>
      </c>
      <c r="D1956">
        <v>2.4060000000000001</v>
      </c>
      <c r="E1956">
        <v>73.690804999999997</v>
      </c>
      <c r="F1956">
        <v>99.751328999999998</v>
      </c>
      <c r="G1956">
        <v>79.997693999999996</v>
      </c>
      <c r="H1956">
        <v>-26.060524000000001</v>
      </c>
      <c r="I1956">
        <v>-100</v>
      </c>
      <c r="J1956">
        <v>157</v>
      </c>
      <c r="K1956">
        <v>100.64700000000001</v>
      </c>
      <c r="L1956">
        <v>1.5007E-2</v>
      </c>
      <c r="M1956">
        <f>(F1956*CalPhotonTurnigy!$AE$30*CalPhotonTurnigy!$AF$36+CalPhotonTurnigy!$AE$36)/CalPhotonTurnigy!$AE$30</f>
        <v>112.80618136210947</v>
      </c>
    </row>
    <row r="1957" spans="1:13" x14ac:dyDescent="0.3">
      <c r="A1957">
        <v>126.769333</v>
      </c>
      <c r="B1957">
        <v>157</v>
      </c>
      <c r="C1957">
        <v>0</v>
      </c>
      <c r="D1957">
        <v>2.4020000000000001</v>
      </c>
      <c r="E1957">
        <v>73.672953000000007</v>
      </c>
      <c r="F1957">
        <v>99.751328999999998</v>
      </c>
      <c r="G1957">
        <v>79.997693999999996</v>
      </c>
      <c r="H1957">
        <v>-26.078375999999999</v>
      </c>
      <c r="I1957">
        <v>-100</v>
      </c>
      <c r="J1957">
        <v>157</v>
      </c>
      <c r="K1957">
        <v>100.64700000000001</v>
      </c>
      <c r="L1957">
        <v>1.4999999999999999E-2</v>
      </c>
      <c r="M1957">
        <f>(F1957*CalPhotonTurnigy!$AE$30*CalPhotonTurnigy!$AF$36+CalPhotonTurnigy!$AE$36)/CalPhotonTurnigy!$AE$30</f>
        <v>112.80618136210947</v>
      </c>
    </row>
    <row r="1958" spans="1:13" x14ac:dyDescent="0.3">
      <c r="A1958">
        <v>126.784336</v>
      </c>
      <c r="B1958">
        <v>157</v>
      </c>
      <c r="C1958">
        <v>0</v>
      </c>
      <c r="D1958">
        <v>2.41</v>
      </c>
      <c r="E1958">
        <v>73.671694000000002</v>
      </c>
      <c r="F1958">
        <v>99.751328999999998</v>
      </c>
      <c r="G1958">
        <v>79.997693999999996</v>
      </c>
      <c r="H1958">
        <v>-26.079636000000001</v>
      </c>
      <c r="I1958">
        <v>-100</v>
      </c>
      <c r="J1958">
        <v>157</v>
      </c>
      <c r="K1958">
        <v>100.64700000000001</v>
      </c>
      <c r="L1958">
        <v>1.5003000000000001E-2</v>
      </c>
      <c r="M1958">
        <f>(F1958*CalPhotonTurnigy!$AE$30*CalPhotonTurnigy!$AF$36+CalPhotonTurnigy!$AE$36)/CalPhotonTurnigy!$AE$30</f>
        <v>112.80618136210947</v>
      </c>
    </row>
    <row r="1959" spans="1:13" x14ac:dyDescent="0.3">
      <c r="A1959">
        <v>126.799336</v>
      </c>
      <c r="B1959">
        <v>157</v>
      </c>
      <c r="C1959">
        <v>0</v>
      </c>
      <c r="D1959">
        <v>2.4049999999999998</v>
      </c>
      <c r="E1959">
        <v>73.662143999999998</v>
      </c>
      <c r="F1959">
        <v>99.751328999999998</v>
      </c>
      <c r="G1959">
        <v>79.997693999999996</v>
      </c>
      <c r="H1959">
        <v>-26.089185000000001</v>
      </c>
      <c r="I1959">
        <v>-100</v>
      </c>
      <c r="J1959">
        <v>157</v>
      </c>
      <c r="K1959">
        <v>100.64700000000001</v>
      </c>
      <c r="L1959">
        <v>1.4999999999999999E-2</v>
      </c>
      <c r="M1959">
        <f>(F1959*CalPhotonTurnigy!$AE$30*CalPhotonTurnigy!$AF$36+CalPhotonTurnigy!$AE$36)/CalPhotonTurnigy!$AE$30</f>
        <v>112.80618136210947</v>
      </c>
    </row>
    <row r="1960" spans="1:13" x14ac:dyDescent="0.3">
      <c r="A1960">
        <v>126.81434400000001</v>
      </c>
      <c r="B1960">
        <v>157</v>
      </c>
      <c r="C1960">
        <v>0</v>
      </c>
      <c r="D1960">
        <v>2.4079999999999999</v>
      </c>
      <c r="E1960">
        <v>73.659570000000002</v>
      </c>
      <c r="F1960">
        <v>99.751328999999998</v>
      </c>
      <c r="G1960">
        <v>79.997693999999996</v>
      </c>
      <c r="H1960">
        <v>-26.091759</v>
      </c>
      <c r="I1960">
        <v>-100</v>
      </c>
      <c r="J1960">
        <v>157</v>
      </c>
      <c r="K1960">
        <v>100.64700000000001</v>
      </c>
      <c r="L1960">
        <v>1.5008000000000001E-2</v>
      </c>
      <c r="M1960">
        <f>(F1960*CalPhotonTurnigy!$AE$30*CalPhotonTurnigy!$AF$36+CalPhotonTurnigy!$AE$36)/CalPhotonTurnigy!$AE$30</f>
        <v>112.80618136210947</v>
      </c>
    </row>
    <row r="1961" spans="1:13" x14ac:dyDescent="0.3">
      <c r="A1961">
        <v>126.82934</v>
      </c>
      <c r="B1961">
        <v>157</v>
      </c>
      <c r="C1961">
        <v>0</v>
      </c>
      <c r="D1961">
        <v>2.4049999999999998</v>
      </c>
      <c r="E1961">
        <v>73.651709999999994</v>
      </c>
      <c r="F1961">
        <v>99.751328999999998</v>
      </c>
      <c r="G1961">
        <v>79.997693999999996</v>
      </c>
      <c r="H1961">
        <v>-26.099620000000002</v>
      </c>
      <c r="I1961">
        <v>-100</v>
      </c>
      <c r="J1961">
        <v>157</v>
      </c>
      <c r="K1961">
        <v>100.64700000000001</v>
      </c>
      <c r="L1961">
        <v>1.4996000000000001E-2</v>
      </c>
      <c r="M1961">
        <f>(F1961*CalPhotonTurnigy!$AE$30*CalPhotonTurnigy!$AF$36+CalPhotonTurnigy!$AE$36)/CalPhotonTurnigy!$AE$30</f>
        <v>112.80618136210947</v>
      </c>
    </row>
    <row r="1962" spans="1:13" x14ac:dyDescent="0.3">
      <c r="A1962">
        <v>126.84434</v>
      </c>
      <c r="B1962">
        <v>157</v>
      </c>
      <c r="C1962">
        <v>0</v>
      </c>
      <c r="D1962">
        <v>2.4089999999999998</v>
      </c>
      <c r="E1962">
        <v>73.652002999999993</v>
      </c>
      <c r="F1962">
        <v>99.751328999999998</v>
      </c>
      <c r="G1962">
        <v>79.997693999999996</v>
      </c>
      <c r="H1962">
        <v>-26.099326999999999</v>
      </c>
      <c r="I1962">
        <v>-100</v>
      </c>
      <c r="J1962">
        <v>157</v>
      </c>
      <c r="K1962">
        <v>100.64700000000001</v>
      </c>
      <c r="L1962">
        <v>1.4999999999999999E-2</v>
      </c>
      <c r="M1962">
        <f>(F1962*CalPhotonTurnigy!$AE$30*CalPhotonTurnigy!$AF$36+CalPhotonTurnigy!$AE$36)/CalPhotonTurnigy!$AE$30</f>
        <v>112.80618136210947</v>
      </c>
    </row>
    <row r="1963" spans="1:13" x14ac:dyDescent="0.3">
      <c r="A1963">
        <v>126.85934</v>
      </c>
      <c r="B1963">
        <v>157</v>
      </c>
      <c r="C1963">
        <v>0</v>
      </c>
      <c r="D1963">
        <v>2.4060000000000001</v>
      </c>
      <c r="E1963">
        <v>73.646608000000001</v>
      </c>
      <c r="F1963">
        <v>99.751328999999998</v>
      </c>
      <c r="G1963">
        <v>79.997693999999996</v>
      </c>
      <c r="H1963">
        <v>-26.104721000000001</v>
      </c>
      <c r="I1963">
        <v>-100</v>
      </c>
      <c r="J1963">
        <v>157</v>
      </c>
      <c r="K1963">
        <v>100.64700000000001</v>
      </c>
      <c r="L1963">
        <v>1.4999999999999999E-2</v>
      </c>
      <c r="M1963">
        <f>(F1963*CalPhotonTurnigy!$AE$30*CalPhotonTurnigy!$AF$36+CalPhotonTurnigy!$AE$36)/CalPhotonTurnigy!$AE$30</f>
        <v>112.80618136210947</v>
      </c>
    </row>
    <row r="1964" spans="1:13" x14ac:dyDescent="0.3">
      <c r="A1964">
        <v>126.874337</v>
      </c>
      <c r="B1964">
        <v>157</v>
      </c>
      <c r="C1964">
        <v>0</v>
      </c>
      <c r="D1964">
        <v>2.407</v>
      </c>
      <c r="E1964">
        <v>73.64479</v>
      </c>
      <c r="F1964">
        <v>99.751328999999998</v>
      </c>
      <c r="G1964">
        <v>79.997693999999996</v>
      </c>
      <c r="H1964">
        <v>-26.106539999999999</v>
      </c>
      <c r="I1964">
        <v>-100</v>
      </c>
      <c r="J1964">
        <v>157</v>
      </c>
      <c r="K1964">
        <v>100.64700000000001</v>
      </c>
      <c r="L1964">
        <v>1.4997E-2</v>
      </c>
      <c r="M1964">
        <f>(F1964*CalPhotonTurnigy!$AE$30*CalPhotonTurnigy!$AF$36+CalPhotonTurnigy!$AE$36)/CalPhotonTurnigy!$AE$30</f>
        <v>112.80618136210947</v>
      </c>
    </row>
    <row r="1965" spans="1:13" x14ac:dyDescent="0.3">
      <c r="A1965">
        <v>126.88933900000001</v>
      </c>
      <c r="B1965">
        <v>157</v>
      </c>
      <c r="C1965">
        <v>0</v>
      </c>
      <c r="D1965">
        <v>2.407</v>
      </c>
      <c r="E1965">
        <v>73.643225000000001</v>
      </c>
      <c r="F1965">
        <v>99.751328999999998</v>
      </c>
      <c r="G1965">
        <v>79.997693999999996</v>
      </c>
      <c r="H1965">
        <v>-26.108104999999998</v>
      </c>
      <c r="I1965">
        <v>-100</v>
      </c>
      <c r="J1965">
        <v>157</v>
      </c>
      <c r="K1965">
        <v>100.64700000000001</v>
      </c>
      <c r="L1965">
        <v>1.5002E-2</v>
      </c>
      <c r="M1965">
        <f>(F1965*CalPhotonTurnigy!$AE$30*CalPhotonTurnigy!$AF$36+CalPhotonTurnigy!$AE$36)/CalPhotonTurnigy!$AE$30</f>
        <v>112.80618136210947</v>
      </c>
    </row>
    <row r="1966" spans="1:13" x14ac:dyDescent="0.3">
      <c r="A1966">
        <v>126.904349</v>
      </c>
      <c r="B1966">
        <v>157</v>
      </c>
      <c r="C1966">
        <v>0</v>
      </c>
      <c r="D1966">
        <v>2.4079999999999999</v>
      </c>
      <c r="E1966">
        <v>73.643289999999993</v>
      </c>
      <c r="F1966">
        <v>99.751328999999998</v>
      </c>
      <c r="G1966">
        <v>79.997693999999996</v>
      </c>
      <c r="H1966">
        <v>-26.108039000000002</v>
      </c>
      <c r="I1966">
        <v>-100</v>
      </c>
      <c r="J1966">
        <v>157</v>
      </c>
      <c r="K1966">
        <v>100.64700000000001</v>
      </c>
      <c r="L1966">
        <v>1.5010000000000001E-2</v>
      </c>
      <c r="M1966">
        <f>(F1966*CalPhotonTurnigy!$AE$30*CalPhotonTurnigy!$AF$36+CalPhotonTurnigy!$AE$36)/CalPhotonTurnigy!$AE$30</f>
        <v>112.80618136210947</v>
      </c>
    </row>
    <row r="1967" spans="1:13" x14ac:dyDescent="0.3">
      <c r="A1967">
        <v>126.919349</v>
      </c>
      <c r="B1967">
        <v>157</v>
      </c>
      <c r="C1967">
        <v>0</v>
      </c>
      <c r="D1967">
        <v>2.4079999999999999</v>
      </c>
      <c r="E1967">
        <v>73.643345999999994</v>
      </c>
      <c r="F1967">
        <v>99.751328999999998</v>
      </c>
      <c r="G1967">
        <v>79.997693999999996</v>
      </c>
      <c r="H1967">
        <v>-26.107983000000001</v>
      </c>
      <c r="I1967">
        <v>-100</v>
      </c>
      <c r="J1967">
        <v>157</v>
      </c>
      <c r="K1967">
        <v>100.64700000000001</v>
      </c>
      <c r="L1967">
        <v>1.4999999999999999E-2</v>
      </c>
      <c r="M1967">
        <f>(F1967*CalPhotonTurnigy!$AE$30*CalPhotonTurnigy!$AF$36+CalPhotonTurnigy!$AE$36)/CalPhotonTurnigy!$AE$30</f>
        <v>112.80618136210947</v>
      </c>
    </row>
    <row r="1968" spans="1:13" x14ac:dyDescent="0.3">
      <c r="A1968">
        <v>126.93434600000001</v>
      </c>
      <c r="B1968">
        <v>157</v>
      </c>
      <c r="C1968">
        <v>0</v>
      </c>
      <c r="D1968">
        <v>2.4079999999999999</v>
      </c>
      <c r="E1968">
        <v>73.643394000000001</v>
      </c>
      <c r="F1968">
        <v>99.751328999999998</v>
      </c>
      <c r="G1968">
        <v>79.997693999999996</v>
      </c>
      <c r="H1968">
        <v>-26.107935000000001</v>
      </c>
      <c r="I1968">
        <v>-100</v>
      </c>
      <c r="J1968">
        <v>157</v>
      </c>
      <c r="K1968">
        <v>100.64700000000001</v>
      </c>
      <c r="L1968">
        <v>1.4997E-2</v>
      </c>
      <c r="M1968">
        <f>(F1968*CalPhotonTurnigy!$AE$30*CalPhotonTurnigy!$AF$36+CalPhotonTurnigy!$AE$36)/CalPhotonTurnigy!$AE$30</f>
        <v>112.80618136210947</v>
      </c>
    </row>
    <row r="1969" spans="1:13" x14ac:dyDescent="0.3">
      <c r="A1969">
        <v>126.949365</v>
      </c>
      <c r="B1969">
        <v>157</v>
      </c>
      <c r="C1969">
        <v>0</v>
      </c>
      <c r="D1969">
        <v>2.4089999999999998</v>
      </c>
      <c r="E1969">
        <v>73.644847999999996</v>
      </c>
      <c r="F1969">
        <v>99.751328999999998</v>
      </c>
      <c r="G1969">
        <v>79.997693999999996</v>
      </c>
      <c r="H1969">
        <v>-26.106480999999999</v>
      </c>
      <c r="I1969">
        <v>-100</v>
      </c>
      <c r="J1969">
        <v>157</v>
      </c>
      <c r="K1969">
        <v>100.64700000000001</v>
      </c>
      <c r="L1969">
        <v>1.5018999999999999E-2</v>
      </c>
      <c r="M1969">
        <f>(F1969*CalPhotonTurnigy!$AE$30*CalPhotonTurnigy!$AF$36+CalPhotonTurnigy!$AE$36)/CalPhotonTurnigy!$AE$30</f>
        <v>112.80618136210947</v>
      </c>
    </row>
    <row r="1970" spans="1:13" x14ac:dyDescent="0.3">
      <c r="A1970">
        <v>126.964376</v>
      </c>
      <c r="B1970">
        <v>157</v>
      </c>
      <c r="C1970">
        <v>0</v>
      </c>
      <c r="D1970">
        <v>2.407</v>
      </c>
      <c r="E1970">
        <v>73.643275000000003</v>
      </c>
      <c r="F1970">
        <v>99.751328999999998</v>
      </c>
      <c r="G1970">
        <v>79.997693999999996</v>
      </c>
      <c r="H1970">
        <v>-26.108053999999999</v>
      </c>
      <c r="I1970">
        <v>-100</v>
      </c>
      <c r="J1970">
        <v>157</v>
      </c>
      <c r="K1970">
        <v>100.64700000000001</v>
      </c>
      <c r="L1970">
        <v>1.5011E-2</v>
      </c>
      <c r="M1970">
        <f>(F1970*CalPhotonTurnigy!$AE$30*CalPhotonTurnigy!$AF$36+CalPhotonTurnigy!$AE$36)/CalPhotonTurnigy!$AE$30</f>
        <v>112.80618136210947</v>
      </c>
    </row>
    <row r="1971" spans="1:13" x14ac:dyDescent="0.3">
      <c r="A1971">
        <v>126.979383</v>
      </c>
      <c r="B1971">
        <v>157</v>
      </c>
      <c r="C1971">
        <v>0</v>
      </c>
      <c r="D1971">
        <v>2.407</v>
      </c>
      <c r="E1971">
        <v>73.641920999999996</v>
      </c>
      <c r="F1971">
        <v>99.751328999999998</v>
      </c>
      <c r="G1971">
        <v>79.997693999999996</v>
      </c>
      <c r="H1971">
        <v>-26.109407999999998</v>
      </c>
      <c r="I1971">
        <v>-100</v>
      </c>
      <c r="J1971">
        <v>157</v>
      </c>
      <c r="K1971">
        <v>100.64700000000001</v>
      </c>
      <c r="L1971">
        <v>1.5007E-2</v>
      </c>
      <c r="M1971">
        <f>(F1971*CalPhotonTurnigy!$AE$30*CalPhotonTurnigy!$AF$36+CalPhotonTurnigy!$AE$36)/CalPhotonTurnigy!$AE$30</f>
        <v>112.80618136210947</v>
      </c>
    </row>
    <row r="1972" spans="1:13" x14ac:dyDescent="0.3">
      <c r="A1972">
        <v>126.99438000000001</v>
      </c>
      <c r="B1972">
        <v>157</v>
      </c>
      <c r="C1972">
        <v>0</v>
      </c>
      <c r="D1972">
        <v>2.4060000000000001</v>
      </c>
      <c r="E1972">
        <v>73.637932000000006</v>
      </c>
      <c r="F1972">
        <v>99.751328999999998</v>
      </c>
      <c r="G1972">
        <v>79.997693999999996</v>
      </c>
      <c r="H1972">
        <v>-26.113396999999999</v>
      </c>
      <c r="I1972">
        <v>-100</v>
      </c>
      <c r="J1972">
        <v>157</v>
      </c>
      <c r="K1972">
        <v>100.64700000000001</v>
      </c>
      <c r="L1972">
        <v>1.4997E-2</v>
      </c>
      <c r="M1972">
        <f>(F1972*CalPhotonTurnigy!$AE$30*CalPhotonTurnigy!$AF$36+CalPhotonTurnigy!$AE$36)/CalPhotonTurnigy!$AE$30</f>
        <v>112.80618136210947</v>
      </c>
    </row>
    <row r="1973" spans="1:13" x14ac:dyDescent="0.3">
      <c r="A1973">
        <v>127.00938600000001</v>
      </c>
      <c r="B1973">
        <v>157</v>
      </c>
      <c r="C1973">
        <v>0</v>
      </c>
      <c r="D1973">
        <v>2.4060000000000001</v>
      </c>
      <c r="E1973">
        <v>73.634499000000005</v>
      </c>
      <c r="F1973">
        <v>99.751328999999998</v>
      </c>
      <c r="G1973">
        <v>79.997693999999996</v>
      </c>
      <c r="H1973">
        <v>-26.11683</v>
      </c>
      <c r="I1973">
        <v>-100</v>
      </c>
      <c r="J1973">
        <v>157</v>
      </c>
      <c r="K1973">
        <v>100.64700000000001</v>
      </c>
      <c r="L1973">
        <v>1.5006E-2</v>
      </c>
      <c r="M1973">
        <f>(F1973*CalPhotonTurnigy!$AE$30*CalPhotonTurnigy!$AF$36+CalPhotonTurnigy!$AE$36)/CalPhotonTurnigy!$AE$30</f>
        <v>112.80618136210947</v>
      </c>
    </row>
    <row r="1974" spans="1:13" x14ac:dyDescent="0.3">
      <c r="A1974">
        <v>127.02439200000001</v>
      </c>
      <c r="B1974">
        <v>157</v>
      </c>
      <c r="C1974">
        <v>0</v>
      </c>
      <c r="D1974">
        <v>2.4060000000000001</v>
      </c>
      <c r="E1974">
        <v>73.631545000000003</v>
      </c>
      <c r="F1974">
        <v>99.751328999999998</v>
      </c>
      <c r="G1974">
        <v>79.997693999999996</v>
      </c>
      <c r="H1974">
        <v>-26.119783999999999</v>
      </c>
      <c r="I1974">
        <v>-100</v>
      </c>
      <c r="J1974">
        <v>157</v>
      </c>
      <c r="K1974">
        <v>100.64700000000001</v>
      </c>
      <c r="L1974">
        <v>1.5006E-2</v>
      </c>
      <c r="M1974">
        <f>(F1974*CalPhotonTurnigy!$AE$30*CalPhotonTurnigy!$AF$36+CalPhotonTurnigy!$AE$36)/CalPhotonTurnigy!$AE$30</f>
        <v>112.80618136210947</v>
      </c>
    </row>
    <row r="1975" spans="1:13" x14ac:dyDescent="0.3">
      <c r="A1975">
        <v>127.03939200000001</v>
      </c>
      <c r="B1975">
        <v>157</v>
      </c>
      <c r="C1975">
        <v>0</v>
      </c>
      <c r="D1975">
        <v>2.4049999999999998</v>
      </c>
      <c r="E1975">
        <v>73.627589999999998</v>
      </c>
      <c r="F1975">
        <v>99.751328999999998</v>
      </c>
      <c r="G1975">
        <v>79.997693999999996</v>
      </c>
      <c r="H1975">
        <v>-26.123739</v>
      </c>
      <c r="I1975">
        <v>-100</v>
      </c>
      <c r="J1975">
        <v>157</v>
      </c>
      <c r="K1975">
        <v>100.64700000000001</v>
      </c>
      <c r="L1975">
        <v>1.4999999999999999E-2</v>
      </c>
      <c r="M1975">
        <f>(F1975*CalPhotonTurnigy!$AE$30*CalPhotonTurnigy!$AF$36+CalPhotonTurnigy!$AE$36)/CalPhotonTurnigy!$AE$30</f>
        <v>112.80618136210947</v>
      </c>
    </row>
    <row r="1976" spans="1:13" x14ac:dyDescent="0.3">
      <c r="A1976">
        <v>127.05440400000001</v>
      </c>
      <c r="B1976">
        <v>157</v>
      </c>
      <c r="C1976">
        <v>0</v>
      </c>
      <c r="D1976">
        <v>2.407</v>
      </c>
      <c r="E1976">
        <v>73.628424999999993</v>
      </c>
      <c r="F1976">
        <v>99.751328999999998</v>
      </c>
      <c r="G1976">
        <v>79.997693999999996</v>
      </c>
      <c r="H1976">
        <v>-26.122904999999999</v>
      </c>
      <c r="I1976">
        <v>-100</v>
      </c>
      <c r="J1976">
        <v>157</v>
      </c>
      <c r="K1976">
        <v>100.64700000000001</v>
      </c>
      <c r="L1976">
        <v>1.5011999999999999E-2</v>
      </c>
      <c r="M1976">
        <f>(F1976*CalPhotonTurnigy!$AE$30*CalPhotonTurnigy!$AF$36+CalPhotonTurnigy!$AE$36)/CalPhotonTurnigy!$AE$30</f>
        <v>112.80618136210947</v>
      </c>
    </row>
    <row r="1977" spans="1:13" x14ac:dyDescent="0.3">
      <c r="A1977">
        <v>127.06940400000001</v>
      </c>
      <c r="B1977">
        <v>157</v>
      </c>
      <c r="C1977">
        <v>0</v>
      </c>
      <c r="D1977">
        <v>2.403</v>
      </c>
      <c r="E1977">
        <v>73.622078999999999</v>
      </c>
      <c r="F1977">
        <v>99.751328999999998</v>
      </c>
      <c r="G1977">
        <v>79.997693999999996</v>
      </c>
      <c r="H1977">
        <v>-26.129249999999999</v>
      </c>
      <c r="I1977">
        <v>-100</v>
      </c>
      <c r="J1977">
        <v>157</v>
      </c>
      <c r="K1977">
        <v>100.64700000000001</v>
      </c>
      <c r="L1977">
        <v>1.4999999999999999E-2</v>
      </c>
      <c r="M1977">
        <f>(F1977*CalPhotonTurnigy!$AE$30*CalPhotonTurnigy!$AF$36+CalPhotonTurnigy!$AE$36)/CalPhotonTurnigy!$AE$30</f>
        <v>112.80618136210947</v>
      </c>
    </row>
    <row r="1978" spans="1:13" x14ac:dyDescent="0.3">
      <c r="A1978">
        <v>127.084408</v>
      </c>
      <c r="B1978">
        <v>157</v>
      </c>
      <c r="C1978">
        <v>0</v>
      </c>
      <c r="D1978">
        <v>2.4020000000000001</v>
      </c>
      <c r="E1978">
        <v>73.613791000000006</v>
      </c>
      <c r="F1978">
        <v>99.751328999999998</v>
      </c>
      <c r="G1978">
        <v>79.997693999999996</v>
      </c>
      <c r="H1978">
        <v>-26.137537999999999</v>
      </c>
      <c r="I1978">
        <v>-100</v>
      </c>
      <c r="J1978">
        <v>157</v>
      </c>
      <c r="K1978">
        <v>100.64700000000001</v>
      </c>
      <c r="L1978">
        <v>1.5004E-2</v>
      </c>
      <c r="M1978">
        <f>(F1978*CalPhotonTurnigy!$AE$30*CalPhotonTurnigy!$AF$36+CalPhotonTurnigy!$AE$36)/CalPhotonTurnigy!$AE$30</f>
        <v>112.80618136210947</v>
      </c>
    </row>
    <row r="1979" spans="1:13" x14ac:dyDescent="0.3">
      <c r="A1979">
        <v>127.09940400000001</v>
      </c>
      <c r="B1979">
        <v>157</v>
      </c>
      <c r="C1979">
        <v>0</v>
      </c>
      <c r="D1979">
        <v>2.403</v>
      </c>
      <c r="E1979">
        <v>73.609485000000006</v>
      </c>
      <c r="F1979">
        <v>99.751328999999998</v>
      </c>
      <c r="G1979">
        <v>79.997693999999996</v>
      </c>
      <c r="H1979">
        <v>-26.141843999999999</v>
      </c>
      <c r="I1979">
        <v>-100</v>
      </c>
      <c r="J1979">
        <v>157</v>
      </c>
      <c r="K1979">
        <v>100.64700000000001</v>
      </c>
      <c r="L1979">
        <v>1.4996000000000001E-2</v>
      </c>
      <c r="M1979">
        <f>(F1979*CalPhotonTurnigy!$AE$30*CalPhotonTurnigy!$AF$36+CalPhotonTurnigy!$AE$36)/CalPhotonTurnigy!$AE$30</f>
        <v>112.80618136210947</v>
      </c>
    </row>
    <row r="1980" spans="1:13" x14ac:dyDescent="0.3">
      <c r="A1980">
        <v>127.114402</v>
      </c>
      <c r="B1980">
        <v>157</v>
      </c>
      <c r="C1980">
        <v>0</v>
      </c>
      <c r="D1980">
        <v>2.4009999999999998</v>
      </c>
      <c r="E1980">
        <v>73.601538000000005</v>
      </c>
      <c r="F1980">
        <v>99.751328999999998</v>
      </c>
      <c r="G1980">
        <v>79.997693999999996</v>
      </c>
      <c r="H1980">
        <v>-26.149791</v>
      </c>
      <c r="I1980">
        <v>-100</v>
      </c>
      <c r="J1980">
        <v>157</v>
      </c>
      <c r="K1980">
        <v>100.64700000000001</v>
      </c>
      <c r="L1980">
        <v>1.4997999999999999E-2</v>
      </c>
      <c r="M1980">
        <f>(F1980*CalPhotonTurnigy!$AE$30*CalPhotonTurnigy!$AF$36+CalPhotonTurnigy!$AE$36)/CalPhotonTurnigy!$AE$30</f>
        <v>112.80618136210947</v>
      </c>
    </row>
    <row r="1981" spans="1:13" x14ac:dyDescent="0.3">
      <c r="A1981">
        <v>127.12940399999999</v>
      </c>
      <c r="B1981">
        <v>157</v>
      </c>
      <c r="C1981">
        <v>0</v>
      </c>
      <c r="D1981">
        <v>2.4009999999999998</v>
      </c>
      <c r="E1981">
        <v>73.594699000000006</v>
      </c>
      <c r="F1981">
        <v>99.751328999999998</v>
      </c>
      <c r="G1981">
        <v>79.997693999999996</v>
      </c>
      <c r="H1981">
        <v>-26.156631000000001</v>
      </c>
      <c r="I1981">
        <v>-100</v>
      </c>
      <c r="J1981">
        <v>157</v>
      </c>
      <c r="K1981">
        <v>100.64700000000001</v>
      </c>
      <c r="L1981">
        <v>1.5002E-2</v>
      </c>
      <c r="M1981">
        <f>(F1981*CalPhotonTurnigy!$AE$30*CalPhotonTurnigy!$AF$36+CalPhotonTurnigy!$AE$36)/CalPhotonTurnigy!$AE$30</f>
        <v>112.80618136210947</v>
      </c>
    </row>
    <row r="1982" spans="1:13" x14ac:dyDescent="0.3">
      <c r="A1982">
        <v>127.144414</v>
      </c>
      <c r="B1982">
        <v>157</v>
      </c>
      <c r="C1982">
        <v>0</v>
      </c>
      <c r="D1982">
        <v>2.4009999999999998</v>
      </c>
      <c r="E1982">
        <v>73.588812000000004</v>
      </c>
      <c r="F1982">
        <v>99.751328999999998</v>
      </c>
      <c r="G1982">
        <v>79.997693999999996</v>
      </c>
      <c r="H1982">
        <v>-26.162517000000001</v>
      </c>
      <c r="I1982">
        <v>-100</v>
      </c>
      <c r="J1982">
        <v>157</v>
      </c>
      <c r="K1982">
        <v>100.64700000000001</v>
      </c>
      <c r="L1982">
        <v>1.5010000000000001E-2</v>
      </c>
      <c r="M1982">
        <f>(F1982*CalPhotonTurnigy!$AE$30*CalPhotonTurnigy!$AF$36+CalPhotonTurnigy!$AE$36)/CalPhotonTurnigy!$AE$30</f>
        <v>112.80618136210947</v>
      </c>
    </row>
    <row r="1983" spans="1:13" x14ac:dyDescent="0.3">
      <c r="A1983">
        <v>127.159419</v>
      </c>
      <c r="B1983">
        <v>157</v>
      </c>
      <c r="C1983">
        <v>0</v>
      </c>
      <c r="D1983">
        <v>2.3980000000000001</v>
      </c>
      <c r="E1983">
        <v>73.578085999999999</v>
      </c>
      <c r="F1983">
        <v>99.751328999999998</v>
      </c>
      <c r="G1983">
        <v>79.997693999999996</v>
      </c>
      <c r="H1983">
        <v>-26.173242999999999</v>
      </c>
      <c r="I1983">
        <v>-100</v>
      </c>
      <c r="J1983">
        <v>157</v>
      </c>
      <c r="K1983">
        <v>100.64700000000001</v>
      </c>
      <c r="L1983">
        <v>1.5004999999999999E-2</v>
      </c>
      <c r="M1983">
        <f>(F1983*CalPhotonTurnigy!$AE$30*CalPhotonTurnigy!$AF$36+CalPhotonTurnigy!$AE$36)/CalPhotonTurnigy!$AE$30</f>
        <v>112.80618136210947</v>
      </c>
    </row>
    <row r="1984" spans="1:13" x14ac:dyDescent="0.3">
      <c r="A1984">
        <v>127.17442800000001</v>
      </c>
      <c r="B1984">
        <v>157</v>
      </c>
      <c r="C1984">
        <v>0</v>
      </c>
      <c r="D1984">
        <v>2.403</v>
      </c>
      <c r="E1984">
        <v>73.578761</v>
      </c>
      <c r="F1984">
        <v>99.751328999999998</v>
      </c>
      <c r="G1984">
        <v>79.997693999999996</v>
      </c>
      <c r="H1984">
        <v>-26.172568999999999</v>
      </c>
      <c r="I1984">
        <v>-100</v>
      </c>
      <c r="J1984">
        <v>157</v>
      </c>
      <c r="K1984">
        <v>100.64700000000001</v>
      </c>
      <c r="L1984">
        <v>1.5009E-2</v>
      </c>
      <c r="M1984">
        <f>(F1984*CalPhotonTurnigy!$AE$30*CalPhotonTurnigy!$AF$36+CalPhotonTurnigy!$AE$36)/CalPhotonTurnigy!$AE$30</f>
        <v>112.80618136210947</v>
      </c>
    </row>
    <row r="1985" spans="1:13" x14ac:dyDescent="0.3">
      <c r="A1985">
        <v>127.18943299999999</v>
      </c>
      <c r="B1985">
        <v>157</v>
      </c>
      <c r="C1985">
        <v>0</v>
      </c>
      <c r="D1985">
        <v>2.3980000000000001</v>
      </c>
      <c r="E1985">
        <v>73.569434999999999</v>
      </c>
      <c r="F1985">
        <v>99.751328999999998</v>
      </c>
      <c r="G1985">
        <v>79.997693999999996</v>
      </c>
      <c r="H1985">
        <v>-26.181895000000001</v>
      </c>
      <c r="I1985">
        <v>-100</v>
      </c>
      <c r="J1985">
        <v>157</v>
      </c>
      <c r="K1985">
        <v>100.64700000000001</v>
      </c>
      <c r="L1985">
        <v>1.5004999999999999E-2</v>
      </c>
      <c r="M1985">
        <f>(F1985*CalPhotonTurnigy!$AE$30*CalPhotonTurnigy!$AF$36+CalPhotonTurnigy!$AE$36)/CalPhotonTurnigy!$AE$30</f>
        <v>112.80618136210947</v>
      </c>
    </row>
    <row r="1986" spans="1:13" x14ac:dyDescent="0.3">
      <c r="A1986">
        <v>127.204441</v>
      </c>
      <c r="B1986">
        <v>157</v>
      </c>
      <c r="C1986">
        <v>0</v>
      </c>
      <c r="D1986">
        <v>2.4060000000000001</v>
      </c>
      <c r="E1986">
        <v>73.575562000000005</v>
      </c>
      <c r="F1986">
        <v>99.751328999999998</v>
      </c>
      <c r="G1986">
        <v>79.997693999999996</v>
      </c>
      <c r="H1986">
        <v>-26.175767</v>
      </c>
      <c r="I1986">
        <v>-100</v>
      </c>
      <c r="J1986">
        <v>157</v>
      </c>
      <c r="K1986">
        <v>100.64700000000001</v>
      </c>
      <c r="L1986">
        <v>1.5008000000000001E-2</v>
      </c>
      <c r="M1986">
        <f>(F1986*CalPhotonTurnigy!$AE$30*CalPhotonTurnigy!$AF$36+CalPhotonTurnigy!$AE$36)/CalPhotonTurnigy!$AE$30</f>
        <v>112.80618136210947</v>
      </c>
    </row>
    <row r="1987" spans="1:13" x14ac:dyDescent="0.3">
      <c r="A1987">
        <v>127.219441</v>
      </c>
      <c r="B1987">
        <v>157</v>
      </c>
      <c r="C1987">
        <v>0</v>
      </c>
      <c r="D1987">
        <v>2.4</v>
      </c>
      <c r="E1987">
        <v>73.570927999999995</v>
      </c>
      <c r="F1987">
        <v>99.751328999999998</v>
      </c>
      <c r="G1987">
        <v>79.997693999999996</v>
      </c>
      <c r="H1987">
        <v>-26.180402000000001</v>
      </c>
      <c r="I1987">
        <v>-100</v>
      </c>
      <c r="J1987">
        <v>157</v>
      </c>
      <c r="K1987">
        <v>100.64700000000001</v>
      </c>
      <c r="L1987">
        <v>1.4999999999999999E-2</v>
      </c>
      <c r="M1987">
        <f>(F1987*CalPhotonTurnigy!$AE$30*CalPhotonTurnigy!$AF$36+CalPhotonTurnigy!$AE$36)/CalPhotonTurnigy!$AE$30</f>
        <v>112.80618136210947</v>
      </c>
    </row>
    <row r="1988" spans="1:13" x14ac:dyDescent="0.3">
      <c r="A1988">
        <v>127.23445</v>
      </c>
      <c r="B1988">
        <v>157</v>
      </c>
      <c r="C1988">
        <v>0</v>
      </c>
      <c r="D1988">
        <v>2.399</v>
      </c>
      <c r="E1988">
        <v>73.565523999999996</v>
      </c>
      <c r="F1988">
        <v>99.751328999999998</v>
      </c>
      <c r="G1988">
        <v>79.997693999999996</v>
      </c>
      <c r="H1988">
        <v>-26.185804999999998</v>
      </c>
      <c r="I1988">
        <v>-100</v>
      </c>
      <c r="J1988">
        <v>157</v>
      </c>
      <c r="K1988">
        <v>100.64700000000001</v>
      </c>
      <c r="L1988">
        <v>1.5009E-2</v>
      </c>
      <c r="M1988">
        <f>(F1988*CalPhotonTurnigy!$AE$30*CalPhotonTurnigy!$AF$36+CalPhotonTurnigy!$AE$36)/CalPhotonTurnigy!$AE$30</f>
        <v>112.80618136210947</v>
      </c>
    </row>
    <row r="1989" spans="1:13" x14ac:dyDescent="0.3">
      <c r="A1989">
        <v>127.249459</v>
      </c>
      <c r="B1989">
        <v>157</v>
      </c>
      <c r="C1989">
        <v>0</v>
      </c>
      <c r="D1989">
        <v>2.4020000000000001</v>
      </c>
      <c r="E1989">
        <v>73.566535999999999</v>
      </c>
      <c r="F1989">
        <v>99.751328999999998</v>
      </c>
      <c r="G1989">
        <v>79.997693999999996</v>
      </c>
      <c r="H1989">
        <v>-26.184792999999999</v>
      </c>
      <c r="I1989">
        <v>-100</v>
      </c>
      <c r="J1989">
        <v>157</v>
      </c>
      <c r="K1989">
        <v>100.64700000000001</v>
      </c>
      <c r="L1989">
        <v>1.5009E-2</v>
      </c>
      <c r="M1989">
        <f>(F1989*CalPhotonTurnigy!$AE$30*CalPhotonTurnigy!$AF$36+CalPhotonTurnigy!$AE$36)/CalPhotonTurnigy!$AE$30</f>
        <v>112.80618136210947</v>
      </c>
    </row>
    <row r="1990" spans="1:13" x14ac:dyDescent="0.3">
      <c r="A1990">
        <v>127.26447</v>
      </c>
      <c r="B1990">
        <v>157</v>
      </c>
      <c r="C1990">
        <v>0</v>
      </c>
      <c r="D1990">
        <v>2.4060000000000001</v>
      </c>
      <c r="E1990">
        <v>73.573069000000004</v>
      </c>
      <c r="F1990">
        <v>99.751328999999998</v>
      </c>
      <c r="G1990">
        <v>79.997693999999996</v>
      </c>
      <c r="H1990">
        <v>-26.178260999999999</v>
      </c>
      <c r="I1990">
        <v>-100</v>
      </c>
      <c r="J1990">
        <v>157</v>
      </c>
      <c r="K1990">
        <v>100.64700000000001</v>
      </c>
      <c r="L1990">
        <v>1.5011E-2</v>
      </c>
      <c r="M1990">
        <f>(F1990*CalPhotonTurnigy!$AE$30*CalPhotonTurnigy!$AF$36+CalPhotonTurnigy!$AE$36)/CalPhotonTurnigy!$AE$30</f>
        <v>112.80618136210947</v>
      </c>
    </row>
    <row r="1991" spans="1:13" x14ac:dyDescent="0.3">
      <c r="A1991">
        <v>127.27948000000001</v>
      </c>
      <c r="B1991">
        <v>157</v>
      </c>
      <c r="C1991">
        <v>0</v>
      </c>
      <c r="D1991">
        <v>2.4020000000000001</v>
      </c>
      <c r="E1991">
        <v>73.571612999999999</v>
      </c>
      <c r="F1991">
        <v>99.751328999999998</v>
      </c>
      <c r="G1991">
        <v>79.997693999999996</v>
      </c>
      <c r="H1991">
        <v>-26.179717</v>
      </c>
      <c r="I1991">
        <v>-100</v>
      </c>
      <c r="J1991">
        <v>157</v>
      </c>
      <c r="K1991">
        <v>100.64700000000001</v>
      </c>
      <c r="L1991">
        <v>1.5010000000000001E-2</v>
      </c>
      <c r="M1991">
        <f>(F1991*CalPhotonTurnigy!$AE$30*CalPhotonTurnigy!$AF$36+CalPhotonTurnigy!$AE$36)/CalPhotonTurnigy!$AE$30</f>
        <v>112.80618136210947</v>
      </c>
    </row>
    <row r="1992" spans="1:13" x14ac:dyDescent="0.3">
      <c r="A1992">
        <v>127.29449099999999</v>
      </c>
      <c r="B1992">
        <v>157</v>
      </c>
      <c r="C1992">
        <v>0</v>
      </c>
      <c r="D1992">
        <v>2.4049999999999998</v>
      </c>
      <c r="E1992">
        <v>73.576020999999997</v>
      </c>
      <c r="F1992">
        <v>99.751328999999998</v>
      </c>
      <c r="G1992">
        <v>79.997693999999996</v>
      </c>
      <c r="H1992">
        <v>-26.175308000000001</v>
      </c>
      <c r="I1992">
        <v>-100</v>
      </c>
      <c r="J1992">
        <v>157</v>
      </c>
      <c r="K1992">
        <v>100.64700000000001</v>
      </c>
      <c r="L1992">
        <v>1.5011E-2</v>
      </c>
      <c r="M1992">
        <f>(F1992*CalPhotonTurnigy!$AE$30*CalPhotonTurnigy!$AF$36+CalPhotonTurnigy!$AE$36)/CalPhotonTurnigy!$AE$30</f>
        <v>112.80618136210947</v>
      </c>
    </row>
    <row r="1993" spans="1:13" x14ac:dyDescent="0.3">
      <c r="A1993">
        <v>127.30949200000001</v>
      </c>
      <c r="B1993">
        <v>157</v>
      </c>
      <c r="C1993">
        <v>0</v>
      </c>
      <c r="D1993">
        <v>2.4009999999999998</v>
      </c>
      <c r="E1993">
        <v>73.572738000000001</v>
      </c>
      <c r="F1993">
        <v>99.751328999999998</v>
      </c>
      <c r="G1993">
        <v>79.997693999999996</v>
      </c>
      <c r="H1993">
        <v>-26.178591000000001</v>
      </c>
      <c r="I1993">
        <v>-100</v>
      </c>
      <c r="J1993">
        <v>157</v>
      </c>
      <c r="K1993">
        <v>100.64700000000001</v>
      </c>
      <c r="L1993">
        <v>1.5001E-2</v>
      </c>
      <c r="M1993">
        <f>(F1993*CalPhotonTurnigy!$AE$30*CalPhotonTurnigy!$AF$36+CalPhotonTurnigy!$AE$36)/CalPhotonTurnigy!$AE$30</f>
        <v>112.80618136210947</v>
      </c>
    </row>
    <row r="1994" spans="1:13" x14ac:dyDescent="0.3">
      <c r="A1994">
        <v>127.3245</v>
      </c>
      <c r="B1994">
        <v>157</v>
      </c>
      <c r="C1994">
        <v>0</v>
      </c>
      <c r="D1994">
        <v>2.3980000000000001</v>
      </c>
      <c r="E1994">
        <v>73.564250999999999</v>
      </c>
      <c r="F1994">
        <v>99.751328999999998</v>
      </c>
      <c r="G1994">
        <v>79.997693999999996</v>
      </c>
      <c r="H1994">
        <v>-26.187079000000001</v>
      </c>
      <c r="I1994">
        <v>-100</v>
      </c>
      <c r="J1994">
        <v>157</v>
      </c>
      <c r="K1994">
        <v>100.64700000000001</v>
      </c>
      <c r="L1994">
        <v>1.5008000000000001E-2</v>
      </c>
      <c r="M1994">
        <f>(F1994*CalPhotonTurnigy!$AE$30*CalPhotonTurnigy!$AF$36+CalPhotonTurnigy!$AE$36)/CalPhotonTurnigy!$AE$30</f>
        <v>112.80618136210947</v>
      </c>
    </row>
    <row r="1995" spans="1:13" x14ac:dyDescent="0.3">
      <c r="A1995">
        <v>127.33950400000001</v>
      </c>
      <c r="B1995">
        <v>157</v>
      </c>
      <c r="C1995">
        <v>0</v>
      </c>
      <c r="D1995">
        <v>2.403</v>
      </c>
      <c r="E1995">
        <v>73.566856000000001</v>
      </c>
      <c r="F1995">
        <v>99.751328999999998</v>
      </c>
      <c r="G1995">
        <v>79.997693999999996</v>
      </c>
      <c r="H1995">
        <v>-26.184473000000001</v>
      </c>
      <c r="I1995">
        <v>-100</v>
      </c>
      <c r="J1995">
        <v>157</v>
      </c>
      <c r="K1995">
        <v>100.64700000000001</v>
      </c>
      <c r="L1995">
        <v>1.5004E-2</v>
      </c>
      <c r="M1995">
        <f>(F1995*CalPhotonTurnigy!$AE$30*CalPhotonTurnigy!$AF$36+CalPhotonTurnigy!$AE$36)/CalPhotonTurnigy!$AE$30</f>
        <v>112.80618136210947</v>
      </c>
    </row>
    <row r="1996" spans="1:13" x14ac:dyDescent="0.3">
      <c r="A1996">
        <v>127.35450400000001</v>
      </c>
      <c r="B1996">
        <v>157</v>
      </c>
      <c r="C1996">
        <v>0</v>
      </c>
      <c r="D1996">
        <v>2.3980000000000001</v>
      </c>
      <c r="E1996">
        <v>73.560603999999998</v>
      </c>
      <c r="F1996">
        <v>99.751328999999998</v>
      </c>
      <c r="G1996">
        <v>79.997693999999996</v>
      </c>
      <c r="H1996">
        <v>-26.190725</v>
      </c>
      <c r="I1996">
        <v>-100</v>
      </c>
      <c r="J1996">
        <v>157</v>
      </c>
      <c r="K1996">
        <v>100.64700000000001</v>
      </c>
      <c r="L1996">
        <v>1.4999999999999999E-2</v>
      </c>
      <c r="M1996">
        <f>(F1996*CalPhotonTurnigy!$AE$30*CalPhotonTurnigy!$AF$36+CalPhotonTurnigy!$AE$36)/CalPhotonTurnigy!$AE$30</f>
        <v>112.80618136210947</v>
      </c>
    </row>
    <row r="1997" spans="1:13" x14ac:dyDescent="0.3">
      <c r="A1997">
        <v>127.36950899999999</v>
      </c>
      <c r="B1997">
        <v>157</v>
      </c>
      <c r="C1997">
        <v>0</v>
      </c>
      <c r="D1997">
        <v>2.399</v>
      </c>
      <c r="E1997">
        <v>73.556640000000002</v>
      </c>
      <c r="F1997">
        <v>99.751328999999998</v>
      </c>
      <c r="G1997">
        <v>79.997693999999996</v>
      </c>
      <c r="H1997">
        <v>-26.194690000000001</v>
      </c>
      <c r="I1997">
        <v>-100</v>
      </c>
      <c r="J1997">
        <v>157</v>
      </c>
      <c r="K1997">
        <v>100.64700000000001</v>
      </c>
      <c r="L1997">
        <v>1.5004999999999999E-2</v>
      </c>
      <c r="M1997">
        <f>(F1997*CalPhotonTurnigy!$AE$30*CalPhotonTurnigy!$AF$36+CalPhotonTurnigy!$AE$36)/CalPhotonTurnigy!$AE$30</f>
        <v>112.80618136210947</v>
      </c>
    </row>
    <row r="1998" spans="1:13" x14ac:dyDescent="0.3">
      <c r="A1998">
        <v>127.384511</v>
      </c>
      <c r="B1998">
        <v>156</v>
      </c>
      <c r="C1998">
        <v>0</v>
      </c>
      <c r="D1998">
        <v>2.3959999999999999</v>
      </c>
      <c r="E1998">
        <v>73.547562999999997</v>
      </c>
      <c r="F1998">
        <v>99.751328999999998</v>
      </c>
      <c r="G1998">
        <v>79.997693999999996</v>
      </c>
      <c r="H1998">
        <v>-26.203766999999999</v>
      </c>
      <c r="I1998">
        <v>-100</v>
      </c>
      <c r="J1998">
        <v>156</v>
      </c>
      <c r="K1998">
        <v>100.64700000000001</v>
      </c>
      <c r="L1998">
        <v>1.5002E-2</v>
      </c>
      <c r="M1998">
        <f>(F1998*CalPhotonTurnigy!$AE$30*CalPhotonTurnigy!$AF$36+CalPhotonTurnigy!$AE$36)/CalPhotonTurnigy!$AE$30</f>
        <v>112.80618136210947</v>
      </c>
    </row>
    <row r="1999" spans="1:13" x14ac:dyDescent="0.3">
      <c r="A1999">
        <v>127.39950899999999</v>
      </c>
      <c r="B1999">
        <v>156</v>
      </c>
      <c r="C1999">
        <v>0</v>
      </c>
      <c r="D1999">
        <v>2.3980000000000001</v>
      </c>
      <c r="E1999">
        <v>73.543999999999997</v>
      </c>
      <c r="F1999">
        <v>99.751328999999998</v>
      </c>
      <c r="G1999">
        <v>79.997693999999996</v>
      </c>
      <c r="H1999">
        <v>-26.207329000000001</v>
      </c>
      <c r="I1999">
        <v>-100</v>
      </c>
      <c r="J1999">
        <v>156</v>
      </c>
      <c r="K1999">
        <v>100.64700000000001</v>
      </c>
      <c r="L1999">
        <v>1.4997999999999999E-2</v>
      </c>
      <c r="M1999">
        <f>(F1999*CalPhotonTurnigy!$AE$30*CalPhotonTurnigy!$AF$36+CalPhotonTurnigy!$AE$36)/CalPhotonTurnigy!$AE$30</f>
        <v>112.80618136210947</v>
      </c>
    </row>
    <row r="2000" spans="1:13" x14ac:dyDescent="0.3">
      <c r="A2000">
        <v>127.41450500000001</v>
      </c>
      <c r="B2000">
        <v>156</v>
      </c>
      <c r="C2000">
        <v>0</v>
      </c>
      <c r="D2000">
        <v>2.4</v>
      </c>
      <c r="E2000">
        <v>73.543768</v>
      </c>
      <c r="F2000">
        <v>99.751328999999998</v>
      </c>
      <c r="G2000">
        <v>79.997693999999996</v>
      </c>
      <c r="H2000">
        <v>-26.207561999999999</v>
      </c>
      <c r="I2000">
        <v>-100</v>
      </c>
      <c r="J2000">
        <v>156</v>
      </c>
      <c r="K2000">
        <v>100.64700000000001</v>
      </c>
      <c r="L2000">
        <v>1.4996000000000001E-2</v>
      </c>
      <c r="M2000">
        <f>(F2000*CalPhotonTurnigy!$AE$30*CalPhotonTurnigy!$AF$36+CalPhotonTurnigy!$AE$36)/CalPhotonTurnigy!$AE$30</f>
        <v>112.80618136210947</v>
      </c>
    </row>
    <row r="2001" spans="1:13" x14ac:dyDescent="0.3">
      <c r="A2001">
        <v>127.42950999999999</v>
      </c>
      <c r="B2001">
        <v>156</v>
      </c>
      <c r="C2001">
        <v>0</v>
      </c>
      <c r="D2001">
        <v>2.4020000000000001</v>
      </c>
      <c r="E2001">
        <v>73.546401000000003</v>
      </c>
      <c r="F2001">
        <v>99.751328999999998</v>
      </c>
      <c r="G2001">
        <v>79.997693999999996</v>
      </c>
      <c r="H2001">
        <v>-26.204929</v>
      </c>
      <c r="I2001">
        <v>-100</v>
      </c>
      <c r="J2001">
        <v>156</v>
      </c>
      <c r="K2001">
        <v>100.64700000000001</v>
      </c>
      <c r="L2001">
        <v>1.5004999999999999E-2</v>
      </c>
      <c r="M2001">
        <f>(F2001*CalPhotonTurnigy!$AE$30*CalPhotonTurnigy!$AF$36+CalPhotonTurnigy!$AE$36)/CalPhotonTurnigy!$AE$30</f>
        <v>112.80618136210947</v>
      </c>
    </row>
    <row r="2002" spans="1:13" x14ac:dyDescent="0.3">
      <c r="A2002">
        <v>127.444509</v>
      </c>
      <c r="B2002">
        <v>156</v>
      </c>
      <c r="C2002">
        <v>0</v>
      </c>
      <c r="D2002">
        <v>2.4039999999999999</v>
      </c>
      <c r="E2002">
        <v>73.552914999999999</v>
      </c>
      <c r="F2002">
        <v>99.751328999999998</v>
      </c>
      <c r="G2002">
        <v>79.997693999999996</v>
      </c>
      <c r="H2002">
        <v>-26.198414</v>
      </c>
      <c r="I2002">
        <v>-100</v>
      </c>
      <c r="J2002">
        <v>156</v>
      </c>
      <c r="K2002">
        <v>100.64700000000001</v>
      </c>
      <c r="L2002">
        <v>1.4999E-2</v>
      </c>
      <c r="M2002">
        <f>(F2002*CalPhotonTurnigy!$AE$30*CalPhotonTurnigy!$AF$36+CalPhotonTurnigy!$AE$36)/CalPhotonTurnigy!$AE$30</f>
        <v>112.80618136210947</v>
      </c>
    </row>
    <row r="2003" spans="1:13" x14ac:dyDescent="0.3">
      <c r="A2003">
        <v>127.45951599999999</v>
      </c>
      <c r="B2003">
        <v>156</v>
      </c>
      <c r="C2003">
        <v>0</v>
      </c>
      <c r="D2003">
        <v>2.3980000000000001</v>
      </c>
      <c r="E2003">
        <v>73.547190000000001</v>
      </c>
      <c r="F2003">
        <v>99.751328999999998</v>
      </c>
      <c r="G2003">
        <v>79.997693999999996</v>
      </c>
      <c r="H2003">
        <v>-26.204139000000001</v>
      </c>
      <c r="I2003">
        <v>-100</v>
      </c>
      <c r="J2003">
        <v>156</v>
      </c>
      <c r="K2003">
        <v>100.64700000000001</v>
      </c>
      <c r="L2003">
        <v>1.5007E-2</v>
      </c>
      <c r="M2003">
        <f>(F2003*CalPhotonTurnigy!$AE$30*CalPhotonTurnigy!$AF$36+CalPhotonTurnigy!$AE$36)/CalPhotonTurnigy!$AE$30</f>
        <v>112.80618136210947</v>
      </c>
    </row>
    <row r="2004" spans="1:13" x14ac:dyDescent="0.3">
      <c r="A2004">
        <v>127.474518</v>
      </c>
      <c r="B2004">
        <v>156</v>
      </c>
      <c r="C2004">
        <v>0</v>
      </c>
      <c r="D2004">
        <v>2.4</v>
      </c>
      <c r="E2004">
        <v>73.546512000000007</v>
      </c>
      <c r="F2004">
        <v>99.751328999999998</v>
      </c>
      <c r="G2004">
        <v>79.997693999999996</v>
      </c>
      <c r="H2004">
        <v>-26.204816999999998</v>
      </c>
      <c r="I2004">
        <v>-100</v>
      </c>
      <c r="J2004">
        <v>156</v>
      </c>
      <c r="K2004">
        <v>100.64700000000001</v>
      </c>
      <c r="L2004">
        <v>1.5002E-2</v>
      </c>
      <c r="M2004">
        <f>(F2004*CalPhotonTurnigy!$AE$30*CalPhotonTurnigy!$AF$36+CalPhotonTurnigy!$AE$36)/CalPhotonTurnigy!$AE$30</f>
        <v>112.80618136210947</v>
      </c>
    </row>
    <row r="2005" spans="1:13" x14ac:dyDescent="0.3">
      <c r="A2005">
        <v>127.489525</v>
      </c>
      <c r="B2005">
        <v>156</v>
      </c>
      <c r="C2005">
        <v>0</v>
      </c>
      <c r="D2005">
        <v>2.399</v>
      </c>
      <c r="E2005">
        <v>73.544512999999995</v>
      </c>
      <c r="F2005">
        <v>99.751328999999998</v>
      </c>
      <c r="G2005">
        <v>79.997693999999996</v>
      </c>
      <c r="H2005">
        <v>-26.206816</v>
      </c>
      <c r="I2005">
        <v>-100</v>
      </c>
      <c r="J2005">
        <v>156</v>
      </c>
      <c r="K2005">
        <v>100.64700000000001</v>
      </c>
      <c r="L2005">
        <v>1.5007E-2</v>
      </c>
      <c r="M2005">
        <f>(F2005*CalPhotonTurnigy!$AE$30*CalPhotonTurnigy!$AF$36+CalPhotonTurnigy!$AE$36)/CalPhotonTurnigy!$AE$30</f>
        <v>112.80618136210947</v>
      </c>
    </row>
    <row r="2006" spans="1:13" x14ac:dyDescent="0.3">
      <c r="A2006">
        <v>127.504533</v>
      </c>
      <c r="B2006">
        <v>156</v>
      </c>
      <c r="C2006">
        <v>0</v>
      </c>
      <c r="D2006">
        <v>2.399</v>
      </c>
      <c r="E2006">
        <v>73.542792000000006</v>
      </c>
      <c r="F2006">
        <v>99.751328999999998</v>
      </c>
      <c r="G2006">
        <v>79.997693999999996</v>
      </c>
      <c r="H2006">
        <v>-26.208537</v>
      </c>
      <c r="I2006">
        <v>-100</v>
      </c>
      <c r="J2006">
        <v>156</v>
      </c>
      <c r="K2006">
        <v>100.64700000000001</v>
      </c>
      <c r="L2006">
        <v>1.5008000000000001E-2</v>
      </c>
      <c r="M2006">
        <f>(F2006*CalPhotonTurnigy!$AE$30*CalPhotonTurnigy!$AF$36+CalPhotonTurnigy!$AE$36)/CalPhotonTurnigy!$AE$30</f>
        <v>112.80618136210947</v>
      </c>
    </row>
    <row r="2007" spans="1:13" x14ac:dyDescent="0.3">
      <c r="A2007">
        <v>127.51954000000001</v>
      </c>
      <c r="B2007">
        <v>156</v>
      </c>
      <c r="C2007">
        <v>0</v>
      </c>
      <c r="D2007">
        <v>2.395</v>
      </c>
      <c r="E2007">
        <v>73.534227000000001</v>
      </c>
      <c r="F2007">
        <v>99.751328999999998</v>
      </c>
      <c r="G2007">
        <v>79.997693999999996</v>
      </c>
      <c r="H2007">
        <v>-26.217102000000001</v>
      </c>
      <c r="I2007">
        <v>-100</v>
      </c>
      <c r="J2007">
        <v>156</v>
      </c>
      <c r="K2007">
        <v>100.64700000000001</v>
      </c>
      <c r="L2007">
        <v>1.5007E-2</v>
      </c>
      <c r="M2007">
        <f>(F2007*CalPhotonTurnigy!$AE$30*CalPhotonTurnigy!$AF$36+CalPhotonTurnigy!$AE$36)/CalPhotonTurnigy!$AE$30</f>
        <v>112.80618136210947</v>
      </c>
    </row>
    <row r="2008" spans="1:13" x14ac:dyDescent="0.3">
      <c r="A2008">
        <v>127.53455200000001</v>
      </c>
      <c r="B2008">
        <v>156</v>
      </c>
      <c r="C2008">
        <v>0</v>
      </c>
      <c r="D2008">
        <v>2.4020000000000001</v>
      </c>
      <c r="E2008">
        <v>73.538191999999995</v>
      </c>
      <c r="F2008">
        <v>99.751328999999998</v>
      </c>
      <c r="G2008">
        <v>79.997693999999996</v>
      </c>
      <c r="H2008">
        <v>-26.213137</v>
      </c>
      <c r="I2008">
        <v>-100</v>
      </c>
      <c r="J2008">
        <v>156</v>
      </c>
      <c r="K2008">
        <v>100.64700000000001</v>
      </c>
      <c r="L2008">
        <v>1.5011999999999999E-2</v>
      </c>
      <c r="M2008">
        <f>(F2008*CalPhotonTurnigy!$AE$30*CalPhotonTurnigy!$AF$36+CalPhotonTurnigy!$AE$36)/CalPhotonTurnigy!$AE$30</f>
        <v>112.80618136210947</v>
      </c>
    </row>
    <row r="2009" spans="1:13" x14ac:dyDescent="0.3">
      <c r="A2009">
        <v>127.549553</v>
      </c>
      <c r="B2009">
        <v>156</v>
      </c>
      <c r="C2009">
        <v>0</v>
      </c>
      <c r="D2009">
        <v>2.407</v>
      </c>
      <c r="E2009">
        <v>73.550102999999993</v>
      </c>
      <c r="F2009">
        <v>99.751328999999998</v>
      </c>
      <c r="G2009">
        <v>79.997693999999996</v>
      </c>
      <c r="H2009">
        <v>-26.201225999999998</v>
      </c>
      <c r="I2009">
        <v>-100</v>
      </c>
      <c r="J2009">
        <v>156</v>
      </c>
      <c r="K2009">
        <v>100.64700000000001</v>
      </c>
      <c r="L2009">
        <v>1.5001E-2</v>
      </c>
      <c r="M2009">
        <f>(F2009*CalPhotonTurnigy!$AE$30*CalPhotonTurnigy!$AF$36+CalPhotonTurnigy!$AE$36)/CalPhotonTurnigy!$AE$30</f>
        <v>112.80618136210947</v>
      </c>
    </row>
    <row r="2010" spans="1:13" x14ac:dyDescent="0.3">
      <c r="A2010">
        <v>127.564559</v>
      </c>
      <c r="B2010">
        <v>156</v>
      </c>
      <c r="C2010">
        <v>0</v>
      </c>
      <c r="D2010">
        <v>2.4009999999999998</v>
      </c>
      <c r="E2010">
        <v>73.550436000000005</v>
      </c>
      <c r="F2010">
        <v>99.751328999999998</v>
      </c>
      <c r="G2010">
        <v>79.997693999999996</v>
      </c>
      <c r="H2010">
        <v>-26.200894000000002</v>
      </c>
      <c r="I2010">
        <v>-100</v>
      </c>
      <c r="J2010">
        <v>156</v>
      </c>
      <c r="K2010">
        <v>100.64700000000001</v>
      </c>
      <c r="L2010">
        <v>1.5006E-2</v>
      </c>
      <c r="M2010">
        <f>(F2010*CalPhotonTurnigy!$AE$30*CalPhotonTurnigy!$AF$36+CalPhotonTurnigy!$AE$36)/CalPhotonTurnigy!$AE$30</f>
        <v>112.80618136210947</v>
      </c>
    </row>
    <row r="2011" spans="1:13" x14ac:dyDescent="0.3">
      <c r="A2011">
        <v>127.579566</v>
      </c>
      <c r="B2011">
        <v>156</v>
      </c>
      <c r="C2011">
        <v>0</v>
      </c>
      <c r="D2011">
        <v>2.3650000000000002</v>
      </c>
      <c r="E2011">
        <v>73.486922000000007</v>
      </c>
      <c r="F2011">
        <v>99.751328999999998</v>
      </c>
      <c r="G2011">
        <v>79.997693999999996</v>
      </c>
      <c r="H2011">
        <v>-26.264408</v>
      </c>
      <c r="I2011">
        <v>-100</v>
      </c>
      <c r="J2011">
        <v>156</v>
      </c>
      <c r="K2011">
        <v>100.64700000000001</v>
      </c>
      <c r="L2011">
        <v>1.5007E-2</v>
      </c>
      <c r="M2011">
        <f>(F2011*CalPhotonTurnigy!$AE$30*CalPhotonTurnigy!$AF$36+CalPhotonTurnigy!$AE$36)/CalPhotonTurnigy!$AE$30</f>
        <v>112.80618136210947</v>
      </c>
    </row>
    <row r="2012" spans="1:13" x14ac:dyDescent="0.3">
      <c r="A2012">
        <v>127.594571</v>
      </c>
      <c r="B2012">
        <v>156</v>
      </c>
      <c r="C2012">
        <v>0</v>
      </c>
      <c r="D2012">
        <v>2.4009999999999998</v>
      </c>
      <c r="E2012">
        <v>73.496078999999995</v>
      </c>
      <c r="F2012">
        <v>99.751328999999998</v>
      </c>
      <c r="G2012">
        <v>79.997693999999996</v>
      </c>
      <c r="H2012">
        <v>-26.255251000000001</v>
      </c>
      <c r="I2012">
        <v>-100</v>
      </c>
      <c r="J2012">
        <v>156</v>
      </c>
      <c r="K2012">
        <v>100.64700000000001</v>
      </c>
      <c r="L2012">
        <v>1.5004999999999999E-2</v>
      </c>
      <c r="M2012">
        <f>(F2012*CalPhotonTurnigy!$AE$30*CalPhotonTurnigy!$AF$36+CalPhotonTurnigy!$AE$36)/CalPhotonTurnigy!$AE$30</f>
        <v>112.80618136210947</v>
      </c>
    </row>
    <row r="2013" spans="1:13" x14ac:dyDescent="0.3">
      <c r="A2013">
        <v>127.609579</v>
      </c>
      <c r="B2013">
        <v>156</v>
      </c>
      <c r="C2013">
        <v>0</v>
      </c>
      <c r="D2013">
        <v>2.4039999999999999</v>
      </c>
      <c r="E2013">
        <v>73.509629000000004</v>
      </c>
      <c r="F2013">
        <v>99.751328999999998</v>
      </c>
      <c r="G2013">
        <v>79.997693999999996</v>
      </c>
      <c r="H2013">
        <v>-26.241700000000002</v>
      </c>
      <c r="I2013">
        <v>-100</v>
      </c>
      <c r="J2013">
        <v>156</v>
      </c>
      <c r="K2013">
        <v>100.64700000000001</v>
      </c>
      <c r="L2013">
        <v>1.5008000000000001E-2</v>
      </c>
      <c r="M2013">
        <f>(F2013*CalPhotonTurnigy!$AE$30*CalPhotonTurnigy!$AF$36+CalPhotonTurnigy!$AE$36)/CalPhotonTurnigy!$AE$30</f>
        <v>112.80618136210947</v>
      </c>
    </row>
    <row r="2014" spans="1:13" x14ac:dyDescent="0.3">
      <c r="A2014">
        <v>127.624583</v>
      </c>
      <c r="B2014">
        <v>156</v>
      </c>
      <c r="C2014">
        <v>0</v>
      </c>
      <c r="D2014">
        <v>2.399</v>
      </c>
      <c r="E2014">
        <v>73.512777</v>
      </c>
      <c r="F2014">
        <v>99.751328999999998</v>
      </c>
      <c r="G2014">
        <v>79.997693999999996</v>
      </c>
      <c r="H2014">
        <v>-26.238553</v>
      </c>
      <c r="I2014">
        <v>-100</v>
      </c>
      <c r="J2014">
        <v>156</v>
      </c>
      <c r="K2014">
        <v>100.64700000000001</v>
      </c>
      <c r="L2014">
        <v>1.5004E-2</v>
      </c>
      <c r="M2014">
        <f>(F2014*CalPhotonTurnigy!$AE$30*CalPhotonTurnigy!$AF$36+CalPhotonTurnigy!$AE$36)/CalPhotonTurnigy!$AE$30</f>
        <v>112.80618136210947</v>
      </c>
    </row>
    <row r="2015" spans="1:13" x14ac:dyDescent="0.3">
      <c r="A2015">
        <v>127.639579</v>
      </c>
      <c r="B2015">
        <v>156</v>
      </c>
      <c r="C2015">
        <v>0</v>
      </c>
      <c r="D2015">
        <v>2.3980000000000001</v>
      </c>
      <c r="E2015">
        <v>73.514066999999997</v>
      </c>
      <c r="F2015">
        <v>99.751328999999998</v>
      </c>
      <c r="G2015">
        <v>79.997693999999996</v>
      </c>
      <c r="H2015">
        <v>-26.237262999999999</v>
      </c>
      <c r="I2015">
        <v>-100</v>
      </c>
      <c r="J2015">
        <v>156</v>
      </c>
      <c r="K2015">
        <v>100.64700000000001</v>
      </c>
      <c r="L2015">
        <v>1.4996000000000001E-2</v>
      </c>
      <c r="M2015">
        <f>(F2015*CalPhotonTurnigy!$AE$30*CalPhotonTurnigy!$AF$36+CalPhotonTurnigy!$AE$36)/CalPhotonTurnigy!$AE$30</f>
        <v>112.80618136210947</v>
      </c>
    </row>
    <row r="2016" spans="1:13" x14ac:dyDescent="0.3">
      <c r="A2016">
        <v>127.65458700000001</v>
      </c>
      <c r="B2016">
        <v>156</v>
      </c>
      <c r="C2016">
        <v>0</v>
      </c>
      <c r="D2016">
        <v>2.3980000000000001</v>
      </c>
      <c r="E2016">
        <v>73.515176999999994</v>
      </c>
      <c r="F2016">
        <v>99.751328999999998</v>
      </c>
      <c r="G2016">
        <v>79.997693999999996</v>
      </c>
      <c r="H2016">
        <v>-26.236152000000001</v>
      </c>
      <c r="I2016">
        <v>-100</v>
      </c>
      <c r="J2016">
        <v>156</v>
      </c>
      <c r="K2016">
        <v>100.64700000000001</v>
      </c>
      <c r="L2016">
        <v>1.5008000000000001E-2</v>
      </c>
      <c r="M2016">
        <f>(F2016*CalPhotonTurnigy!$AE$30*CalPhotonTurnigy!$AF$36+CalPhotonTurnigy!$AE$36)/CalPhotonTurnigy!$AE$30</f>
        <v>112.80618136210947</v>
      </c>
    </row>
    <row r="2017" spans="1:13" x14ac:dyDescent="0.3">
      <c r="A2017">
        <v>127.669586</v>
      </c>
      <c r="B2017">
        <v>156</v>
      </c>
      <c r="C2017">
        <v>0</v>
      </c>
      <c r="D2017">
        <v>2.403</v>
      </c>
      <c r="E2017">
        <v>73.524637999999996</v>
      </c>
      <c r="F2017">
        <v>99.751328999999998</v>
      </c>
      <c r="G2017">
        <v>79.997693999999996</v>
      </c>
      <c r="H2017">
        <v>-26.226690999999999</v>
      </c>
      <c r="I2017">
        <v>-100</v>
      </c>
      <c r="J2017">
        <v>156</v>
      </c>
      <c r="K2017">
        <v>100.64700000000001</v>
      </c>
      <c r="L2017">
        <v>1.4999E-2</v>
      </c>
      <c r="M2017">
        <f>(F2017*CalPhotonTurnigy!$AE$30*CalPhotonTurnigy!$AF$36+CalPhotonTurnigy!$AE$36)/CalPhotonTurnigy!$AE$30</f>
        <v>112.80618136210947</v>
      </c>
    </row>
    <row r="2018" spans="1:13" x14ac:dyDescent="0.3">
      <c r="A2018">
        <v>127.684589</v>
      </c>
      <c r="B2018">
        <v>156</v>
      </c>
      <c r="C2018">
        <v>0</v>
      </c>
      <c r="D2018">
        <v>2.3969999999999998</v>
      </c>
      <c r="E2018">
        <v>73.521438000000003</v>
      </c>
      <c r="F2018">
        <v>99.751328999999998</v>
      </c>
      <c r="G2018">
        <v>79.997693999999996</v>
      </c>
      <c r="H2018">
        <v>-26.229890999999999</v>
      </c>
      <c r="I2018">
        <v>-100</v>
      </c>
      <c r="J2018">
        <v>156</v>
      </c>
      <c r="K2018">
        <v>100.64700000000001</v>
      </c>
      <c r="L2018">
        <v>1.5003000000000001E-2</v>
      </c>
      <c r="M2018">
        <f>(F2018*CalPhotonTurnigy!$AE$30*CalPhotonTurnigy!$AF$36+CalPhotonTurnigy!$AE$36)/CalPhotonTurnigy!$AE$30</f>
        <v>112.80618136210947</v>
      </c>
    </row>
    <row r="2019" spans="1:13" x14ac:dyDescent="0.3">
      <c r="A2019">
        <v>127.699592</v>
      </c>
      <c r="B2019">
        <v>156</v>
      </c>
      <c r="C2019">
        <v>0</v>
      </c>
      <c r="D2019">
        <v>2.4020000000000001</v>
      </c>
      <c r="E2019">
        <v>73.528606999999994</v>
      </c>
      <c r="F2019">
        <v>99.751328999999998</v>
      </c>
      <c r="G2019">
        <v>79.997693999999996</v>
      </c>
      <c r="H2019">
        <v>-26.222722000000001</v>
      </c>
      <c r="I2019">
        <v>-100</v>
      </c>
      <c r="J2019">
        <v>156</v>
      </c>
      <c r="K2019">
        <v>100.64700000000001</v>
      </c>
      <c r="L2019">
        <v>1.5003000000000001E-2</v>
      </c>
      <c r="M2019">
        <f>(F2019*CalPhotonTurnigy!$AE$30*CalPhotonTurnigy!$AF$36+CalPhotonTurnigy!$AE$36)/CalPhotonTurnigy!$AE$30</f>
        <v>112.80618136210947</v>
      </c>
    </row>
    <row r="2020" spans="1:13" x14ac:dyDescent="0.3">
      <c r="A2020">
        <v>127.714596</v>
      </c>
      <c r="B2020">
        <v>156</v>
      </c>
      <c r="C2020">
        <v>0</v>
      </c>
      <c r="D2020">
        <v>2.3980000000000001</v>
      </c>
      <c r="E2020">
        <v>73.527687999999998</v>
      </c>
      <c r="F2020">
        <v>99.751328999999998</v>
      </c>
      <c r="G2020">
        <v>79.997693999999996</v>
      </c>
      <c r="H2020">
        <v>-26.223641000000001</v>
      </c>
      <c r="I2020">
        <v>-100</v>
      </c>
      <c r="J2020">
        <v>156</v>
      </c>
      <c r="K2020">
        <v>100.64700000000001</v>
      </c>
      <c r="L2020">
        <v>1.5004E-2</v>
      </c>
      <c r="M2020">
        <f>(F2020*CalPhotonTurnigy!$AE$30*CalPhotonTurnigy!$AF$36+CalPhotonTurnigy!$AE$36)/CalPhotonTurnigy!$AE$30</f>
        <v>112.80618136210947</v>
      </c>
    </row>
    <row r="2021" spans="1:13" x14ac:dyDescent="0.3">
      <c r="A2021">
        <v>127.729601</v>
      </c>
      <c r="B2021">
        <v>156</v>
      </c>
      <c r="C2021">
        <v>0</v>
      </c>
      <c r="D2021">
        <v>2.3929999999999998</v>
      </c>
      <c r="E2021">
        <v>73.516974000000005</v>
      </c>
      <c r="F2021">
        <v>99.751328999999998</v>
      </c>
      <c r="G2021">
        <v>79.997693999999996</v>
      </c>
      <c r="H2021">
        <v>-26.234355000000001</v>
      </c>
      <c r="I2021">
        <v>-100</v>
      </c>
      <c r="J2021">
        <v>156</v>
      </c>
      <c r="K2021">
        <v>100.64700000000001</v>
      </c>
      <c r="L2021">
        <v>1.5004999999999999E-2</v>
      </c>
      <c r="M2021">
        <f>(F2021*CalPhotonTurnigy!$AE$30*CalPhotonTurnigy!$AF$36+CalPhotonTurnigy!$AE$36)/CalPhotonTurnigy!$AE$30</f>
        <v>112.80618136210947</v>
      </c>
    </row>
    <row r="2022" spans="1:13" x14ac:dyDescent="0.3">
      <c r="A2022">
        <v>127.744607</v>
      </c>
      <c r="B2022">
        <v>156</v>
      </c>
      <c r="C2022">
        <v>0</v>
      </c>
      <c r="D2022">
        <v>2.3980000000000001</v>
      </c>
      <c r="E2022">
        <v>73.516261</v>
      </c>
      <c r="F2022">
        <v>99.751328999999998</v>
      </c>
      <c r="G2022">
        <v>79.997693999999996</v>
      </c>
      <c r="H2022">
        <v>-26.235068999999999</v>
      </c>
      <c r="I2022">
        <v>-100</v>
      </c>
      <c r="J2022">
        <v>156</v>
      </c>
      <c r="K2022">
        <v>100.64700000000001</v>
      </c>
      <c r="L2022">
        <v>1.5006E-2</v>
      </c>
      <c r="M2022">
        <f>(F2022*CalPhotonTurnigy!$AE$30*CalPhotonTurnigy!$AF$36+CalPhotonTurnigy!$AE$36)/CalPhotonTurnigy!$AE$30</f>
        <v>112.80618136210947</v>
      </c>
    </row>
    <row r="2023" spans="1:13" x14ac:dyDescent="0.3">
      <c r="A2023">
        <v>127.75960499999999</v>
      </c>
      <c r="B2023">
        <v>156</v>
      </c>
      <c r="C2023">
        <v>0</v>
      </c>
      <c r="D2023">
        <v>2.3940000000000001</v>
      </c>
      <c r="E2023">
        <v>73.508555999999999</v>
      </c>
      <c r="F2023">
        <v>99.751328999999998</v>
      </c>
      <c r="G2023">
        <v>79.997693999999996</v>
      </c>
      <c r="H2023">
        <v>-26.242773</v>
      </c>
      <c r="I2023">
        <v>-100</v>
      </c>
      <c r="J2023">
        <v>156</v>
      </c>
      <c r="K2023">
        <v>100.64700000000001</v>
      </c>
      <c r="L2023">
        <v>1.4997999999999999E-2</v>
      </c>
      <c r="M2023">
        <f>(F2023*CalPhotonTurnigy!$AE$30*CalPhotonTurnigy!$AF$36+CalPhotonTurnigy!$AE$36)/CalPhotonTurnigy!$AE$30</f>
        <v>112.80618136210947</v>
      </c>
    </row>
    <row r="2024" spans="1:13" x14ac:dyDescent="0.3">
      <c r="A2024">
        <v>127.774603</v>
      </c>
      <c r="B2024">
        <v>156</v>
      </c>
      <c r="C2024">
        <v>0</v>
      </c>
      <c r="D2024">
        <v>2.3980000000000001</v>
      </c>
      <c r="E2024">
        <v>73.510435999999999</v>
      </c>
      <c r="F2024">
        <v>99.751328999999998</v>
      </c>
      <c r="G2024">
        <v>79.997693999999996</v>
      </c>
      <c r="H2024">
        <v>-26.240894000000001</v>
      </c>
      <c r="I2024">
        <v>-100</v>
      </c>
      <c r="J2024">
        <v>156</v>
      </c>
      <c r="K2024">
        <v>100.64700000000001</v>
      </c>
      <c r="L2024">
        <v>1.4997999999999999E-2</v>
      </c>
      <c r="M2024">
        <f>(F2024*CalPhotonTurnigy!$AE$30*CalPhotonTurnigy!$AF$36+CalPhotonTurnigy!$AE$36)/CalPhotonTurnigy!$AE$30</f>
        <v>112.80618136210947</v>
      </c>
    </row>
    <row r="2025" spans="1:13" x14ac:dyDescent="0.3">
      <c r="A2025">
        <v>127.789615</v>
      </c>
      <c r="B2025">
        <v>156</v>
      </c>
      <c r="C2025">
        <v>0</v>
      </c>
      <c r="D2025">
        <v>2.3940000000000001</v>
      </c>
      <c r="E2025">
        <v>73.504960999999994</v>
      </c>
      <c r="F2025">
        <v>99.751328999999998</v>
      </c>
      <c r="G2025">
        <v>79.997693999999996</v>
      </c>
      <c r="H2025">
        <v>-26.246368</v>
      </c>
      <c r="I2025">
        <v>-100</v>
      </c>
      <c r="J2025">
        <v>156</v>
      </c>
      <c r="K2025">
        <v>100.64700000000001</v>
      </c>
      <c r="L2025">
        <v>1.5011999999999999E-2</v>
      </c>
      <c r="M2025">
        <f>(F2025*CalPhotonTurnigy!$AE$30*CalPhotonTurnigy!$AF$36+CalPhotonTurnigy!$AE$36)/CalPhotonTurnigy!$AE$30</f>
        <v>112.80618136210947</v>
      </c>
    </row>
    <row r="2026" spans="1:13" x14ac:dyDescent="0.3">
      <c r="A2026">
        <v>127.80462199999999</v>
      </c>
      <c r="B2026">
        <v>156</v>
      </c>
      <c r="C2026">
        <v>0</v>
      </c>
      <c r="D2026">
        <v>2.3969999999999998</v>
      </c>
      <c r="E2026">
        <v>73.504506000000006</v>
      </c>
      <c r="F2026">
        <v>99.751328999999998</v>
      </c>
      <c r="G2026">
        <v>79.997693999999996</v>
      </c>
      <c r="H2026">
        <v>-26.246824</v>
      </c>
      <c r="I2026">
        <v>-100</v>
      </c>
      <c r="J2026">
        <v>156</v>
      </c>
      <c r="K2026">
        <v>100.64700000000001</v>
      </c>
      <c r="L2026">
        <v>1.5007E-2</v>
      </c>
      <c r="M2026">
        <f>(F2026*CalPhotonTurnigy!$AE$30*CalPhotonTurnigy!$AF$36+CalPhotonTurnigy!$AE$36)/CalPhotonTurnigy!$AE$30</f>
        <v>112.80618136210947</v>
      </c>
    </row>
    <row r="2027" spans="1:13" x14ac:dyDescent="0.3">
      <c r="A2027">
        <v>127.81962</v>
      </c>
      <c r="B2027">
        <v>156</v>
      </c>
      <c r="C2027">
        <v>0</v>
      </c>
      <c r="D2027">
        <v>2.395</v>
      </c>
      <c r="E2027">
        <v>73.501276000000004</v>
      </c>
      <c r="F2027">
        <v>99.751328999999998</v>
      </c>
      <c r="G2027">
        <v>79.997693999999996</v>
      </c>
      <c r="H2027">
        <v>-26.250053000000001</v>
      </c>
      <c r="I2027">
        <v>-100</v>
      </c>
      <c r="J2027">
        <v>156</v>
      </c>
      <c r="K2027">
        <v>100.64700000000001</v>
      </c>
      <c r="L2027">
        <v>1.4997999999999999E-2</v>
      </c>
      <c r="M2027">
        <f>(F2027*CalPhotonTurnigy!$AE$30*CalPhotonTurnigy!$AF$36+CalPhotonTurnigy!$AE$36)/CalPhotonTurnigy!$AE$30</f>
        <v>112.80618136210947</v>
      </c>
    </row>
    <row r="2028" spans="1:13" x14ac:dyDescent="0.3">
      <c r="A2028">
        <v>127.834616</v>
      </c>
      <c r="B2028">
        <v>156</v>
      </c>
      <c r="C2028">
        <v>0</v>
      </c>
      <c r="D2028">
        <v>2.3940000000000001</v>
      </c>
      <c r="E2028">
        <v>73.497078999999999</v>
      </c>
      <c r="F2028">
        <v>99.751328999999998</v>
      </c>
      <c r="G2028">
        <v>79.997693999999996</v>
      </c>
      <c r="H2028">
        <v>-26.254251</v>
      </c>
      <c r="I2028">
        <v>-100</v>
      </c>
      <c r="J2028">
        <v>156</v>
      </c>
      <c r="K2028">
        <v>100.64700000000001</v>
      </c>
      <c r="L2028">
        <v>1.4996000000000001E-2</v>
      </c>
      <c r="M2028">
        <f>(F2028*CalPhotonTurnigy!$AE$30*CalPhotonTurnigy!$AF$36+CalPhotonTurnigy!$AE$36)/CalPhotonTurnigy!$AE$30</f>
        <v>112.80618136210947</v>
      </c>
    </row>
    <row r="2029" spans="1:13" x14ac:dyDescent="0.3">
      <c r="A2029">
        <v>127.849627</v>
      </c>
      <c r="B2029">
        <v>156</v>
      </c>
      <c r="C2029">
        <v>0</v>
      </c>
      <c r="D2029">
        <v>2.3969999999999998</v>
      </c>
      <c r="E2029">
        <v>73.497722999999993</v>
      </c>
      <c r="F2029">
        <v>99.751328999999998</v>
      </c>
      <c r="G2029">
        <v>79.997693999999996</v>
      </c>
      <c r="H2029">
        <v>-26.253606000000001</v>
      </c>
      <c r="I2029">
        <v>-100</v>
      </c>
      <c r="J2029">
        <v>156</v>
      </c>
      <c r="K2029">
        <v>100.64700000000001</v>
      </c>
      <c r="L2029">
        <v>1.5011E-2</v>
      </c>
      <c r="M2029">
        <f>(F2029*CalPhotonTurnigy!$AE$30*CalPhotonTurnigy!$AF$36+CalPhotonTurnigy!$AE$36)/CalPhotonTurnigy!$AE$30</f>
        <v>112.80618136210947</v>
      </c>
    </row>
    <row r="2030" spans="1:13" x14ac:dyDescent="0.3">
      <c r="A2030">
        <v>127.86462400000001</v>
      </c>
      <c r="B2030">
        <v>156</v>
      </c>
      <c r="C2030">
        <v>0</v>
      </c>
      <c r="D2030">
        <v>2.395</v>
      </c>
      <c r="E2030">
        <v>73.495440000000002</v>
      </c>
      <c r="F2030">
        <v>99.751328999999998</v>
      </c>
      <c r="G2030">
        <v>79.997693999999996</v>
      </c>
      <c r="H2030">
        <v>-26.255890000000001</v>
      </c>
      <c r="I2030">
        <v>-100</v>
      </c>
      <c r="J2030">
        <v>156</v>
      </c>
      <c r="K2030">
        <v>100.64700000000001</v>
      </c>
      <c r="L2030">
        <v>1.4997E-2</v>
      </c>
      <c r="M2030">
        <f>(F2030*CalPhotonTurnigy!$AE$30*CalPhotonTurnigy!$AF$36+CalPhotonTurnigy!$AE$36)/CalPhotonTurnigy!$AE$30</f>
        <v>112.80618136210947</v>
      </c>
    </row>
    <row r="2031" spans="1:13" x14ac:dyDescent="0.3">
      <c r="A2031">
        <v>127.879627</v>
      </c>
      <c r="B2031">
        <v>156</v>
      </c>
      <c r="C2031">
        <v>0</v>
      </c>
      <c r="D2031">
        <v>2.3940000000000001</v>
      </c>
      <c r="E2031">
        <v>73.492056000000005</v>
      </c>
      <c r="F2031">
        <v>99.751328999999998</v>
      </c>
      <c r="G2031">
        <v>79.997693999999996</v>
      </c>
      <c r="H2031">
        <v>-26.259273</v>
      </c>
      <c r="I2031">
        <v>-100</v>
      </c>
      <c r="J2031">
        <v>156</v>
      </c>
      <c r="K2031">
        <v>100.64700000000001</v>
      </c>
      <c r="L2031">
        <v>1.5003000000000001E-2</v>
      </c>
      <c r="M2031">
        <f>(F2031*CalPhotonTurnigy!$AE$30*CalPhotonTurnigy!$AF$36+CalPhotonTurnigy!$AE$36)/CalPhotonTurnigy!$AE$30</f>
        <v>112.80618136210947</v>
      </c>
    </row>
    <row r="2032" spans="1:13" x14ac:dyDescent="0.3">
      <c r="A2032">
        <v>127.894637</v>
      </c>
      <c r="B2032">
        <v>156</v>
      </c>
      <c r="C2032">
        <v>0</v>
      </c>
      <c r="D2032">
        <v>2.395</v>
      </c>
      <c r="E2032">
        <v>73.490562999999995</v>
      </c>
      <c r="F2032">
        <v>99.751328999999998</v>
      </c>
      <c r="G2032">
        <v>79.997693999999996</v>
      </c>
      <c r="H2032">
        <v>-26.260766</v>
      </c>
      <c r="I2032">
        <v>-100</v>
      </c>
      <c r="J2032">
        <v>156</v>
      </c>
      <c r="K2032">
        <v>100.64700000000001</v>
      </c>
      <c r="L2032">
        <v>1.5010000000000001E-2</v>
      </c>
      <c r="M2032">
        <f>(F2032*CalPhotonTurnigy!$AE$30*CalPhotonTurnigy!$AF$36+CalPhotonTurnigy!$AE$36)/CalPhotonTurnigy!$AE$30</f>
        <v>112.80618136210947</v>
      </c>
    </row>
    <row r="2033" spans="1:13" x14ac:dyDescent="0.3">
      <c r="A2033">
        <v>127.909643</v>
      </c>
      <c r="B2033">
        <v>156</v>
      </c>
      <c r="C2033">
        <v>0</v>
      </c>
      <c r="D2033">
        <v>2.395</v>
      </c>
      <c r="E2033">
        <v>73.489278999999996</v>
      </c>
      <c r="F2033">
        <v>99.751328999999998</v>
      </c>
      <c r="G2033">
        <v>79.997693999999996</v>
      </c>
      <c r="H2033">
        <v>-26.262051</v>
      </c>
      <c r="I2033">
        <v>-100</v>
      </c>
      <c r="J2033">
        <v>156</v>
      </c>
      <c r="K2033">
        <v>100.64700000000001</v>
      </c>
      <c r="L2033">
        <v>1.5006E-2</v>
      </c>
      <c r="M2033">
        <f>(F2033*CalPhotonTurnigy!$AE$30*CalPhotonTurnigy!$AF$36+CalPhotonTurnigy!$AE$36)/CalPhotonTurnigy!$AE$30</f>
        <v>112.80618136210947</v>
      </c>
    </row>
    <row r="2034" spans="1:13" x14ac:dyDescent="0.3">
      <c r="A2034">
        <v>127.924654</v>
      </c>
      <c r="B2034">
        <v>156</v>
      </c>
      <c r="C2034">
        <v>0</v>
      </c>
      <c r="D2034">
        <v>2.3959999999999999</v>
      </c>
      <c r="E2034">
        <v>73.489592000000002</v>
      </c>
      <c r="F2034">
        <v>99.751328999999998</v>
      </c>
      <c r="G2034">
        <v>79.997693999999996</v>
      </c>
      <c r="H2034">
        <v>-26.261737</v>
      </c>
      <c r="I2034">
        <v>-100</v>
      </c>
      <c r="J2034">
        <v>156</v>
      </c>
      <c r="K2034">
        <v>100.64700000000001</v>
      </c>
      <c r="L2034">
        <v>1.5011E-2</v>
      </c>
      <c r="M2034">
        <f>(F2034*CalPhotonTurnigy!$AE$30*CalPhotonTurnigy!$AF$36+CalPhotonTurnigy!$AE$36)/CalPhotonTurnigy!$AE$30</f>
        <v>112.80618136210947</v>
      </c>
    </row>
    <row r="2035" spans="1:13" x14ac:dyDescent="0.3">
      <c r="A2035">
        <v>127.939652</v>
      </c>
      <c r="B2035">
        <v>156</v>
      </c>
      <c r="C2035">
        <v>0</v>
      </c>
      <c r="D2035">
        <v>2.3940000000000001</v>
      </c>
      <c r="E2035">
        <v>73.485605000000007</v>
      </c>
      <c r="F2035">
        <v>99.751328999999998</v>
      </c>
      <c r="G2035">
        <v>79.997693999999996</v>
      </c>
      <c r="H2035">
        <v>-26.265725</v>
      </c>
      <c r="I2035">
        <v>-100</v>
      </c>
      <c r="J2035">
        <v>156</v>
      </c>
      <c r="K2035">
        <v>100.64700000000001</v>
      </c>
      <c r="L2035">
        <v>1.4997999999999999E-2</v>
      </c>
      <c r="M2035">
        <f>(F2035*CalPhotonTurnigy!$AE$30*CalPhotonTurnigy!$AF$36+CalPhotonTurnigy!$AE$36)/CalPhotonTurnigy!$AE$30</f>
        <v>112.80618136210947</v>
      </c>
    </row>
    <row r="2036" spans="1:13" x14ac:dyDescent="0.3">
      <c r="A2036">
        <v>127.954656</v>
      </c>
      <c r="B2036">
        <v>156</v>
      </c>
      <c r="C2036">
        <v>0</v>
      </c>
      <c r="D2036">
        <v>2.3940000000000001</v>
      </c>
      <c r="E2036">
        <v>73.483592000000002</v>
      </c>
      <c r="F2036">
        <v>99.751328999999998</v>
      </c>
      <c r="G2036">
        <v>79.997693999999996</v>
      </c>
      <c r="H2036">
        <v>-26.267737</v>
      </c>
      <c r="I2036">
        <v>-100</v>
      </c>
      <c r="J2036">
        <v>156</v>
      </c>
      <c r="K2036">
        <v>100.64700000000001</v>
      </c>
      <c r="L2036">
        <v>1.5004E-2</v>
      </c>
      <c r="M2036">
        <f>(F2036*CalPhotonTurnigy!$AE$30*CalPhotonTurnigy!$AF$36+CalPhotonTurnigy!$AE$36)/CalPhotonTurnigy!$AE$30</f>
        <v>112.80618136210947</v>
      </c>
    </row>
    <row r="2037" spans="1:13" x14ac:dyDescent="0.3">
      <c r="A2037">
        <v>127.969663</v>
      </c>
      <c r="B2037">
        <v>156</v>
      </c>
      <c r="C2037">
        <v>0</v>
      </c>
      <c r="D2037">
        <v>2.395</v>
      </c>
      <c r="E2037">
        <v>73.483279999999993</v>
      </c>
      <c r="F2037">
        <v>99.751328999999998</v>
      </c>
      <c r="G2037">
        <v>79.997693999999996</v>
      </c>
      <c r="H2037">
        <v>-26.268049000000001</v>
      </c>
      <c r="I2037">
        <v>-100</v>
      </c>
      <c r="J2037">
        <v>156</v>
      </c>
      <c r="K2037">
        <v>100.64700000000001</v>
      </c>
      <c r="L2037">
        <v>1.5007E-2</v>
      </c>
      <c r="M2037">
        <f>(F2037*CalPhotonTurnigy!$AE$30*CalPhotonTurnigy!$AF$36+CalPhotonTurnigy!$AE$36)/CalPhotonTurnigy!$AE$30</f>
        <v>112.80618136210947</v>
      </c>
    </row>
    <row r="2038" spans="1:13" x14ac:dyDescent="0.3">
      <c r="A2038">
        <v>127.984662</v>
      </c>
      <c r="B2038">
        <v>156</v>
      </c>
      <c r="C2038">
        <v>0</v>
      </c>
      <c r="D2038">
        <v>2.3969999999999998</v>
      </c>
      <c r="E2038">
        <v>73.485850999999997</v>
      </c>
      <c r="F2038">
        <v>99.751328999999998</v>
      </c>
      <c r="G2038">
        <v>79.997693999999996</v>
      </c>
      <c r="H2038">
        <v>-26.265478999999999</v>
      </c>
      <c r="I2038">
        <v>-100</v>
      </c>
      <c r="J2038">
        <v>156</v>
      </c>
      <c r="K2038">
        <v>100.64700000000001</v>
      </c>
      <c r="L2038">
        <v>1.4999E-2</v>
      </c>
      <c r="M2038">
        <f>(F2038*CalPhotonTurnigy!$AE$30*CalPhotonTurnigy!$AF$36+CalPhotonTurnigy!$AE$36)/CalPhotonTurnigy!$AE$30</f>
        <v>112.80618136210947</v>
      </c>
    </row>
    <row r="2039" spans="1:13" x14ac:dyDescent="0.3">
      <c r="A2039">
        <v>127.999672</v>
      </c>
      <c r="B2039">
        <v>156</v>
      </c>
      <c r="C2039">
        <v>0</v>
      </c>
      <c r="D2039">
        <v>2.395</v>
      </c>
      <c r="E2039">
        <v>73.485223000000005</v>
      </c>
      <c r="F2039">
        <v>99.751328999999998</v>
      </c>
      <c r="G2039">
        <v>79.997693999999996</v>
      </c>
      <c r="H2039">
        <v>-26.266106000000001</v>
      </c>
      <c r="I2039">
        <v>-100</v>
      </c>
      <c r="J2039">
        <v>156</v>
      </c>
      <c r="K2039">
        <v>100.64700000000001</v>
      </c>
      <c r="L2039">
        <v>1.5010000000000001E-2</v>
      </c>
      <c r="M2039">
        <f>(F2039*CalPhotonTurnigy!$AE$30*CalPhotonTurnigy!$AF$36+CalPhotonTurnigy!$AE$36)/CalPhotonTurnigy!$AE$30</f>
        <v>112.80618136210947</v>
      </c>
    </row>
    <row r="2040" spans="1:13" x14ac:dyDescent="0.3">
      <c r="A2040">
        <v>128.014678</v>
      </c>
      <c r="B2040">
        <v>156</v>
      </c>
      <c r="C2040">
        <v>0</v>
      </c>
      <c r="D2040">
        <v>2.395</v>
      </c>
      <c r="E2040">
        <v>73.484684000000001</v>
      </c>
      <c r="F2040">
        <v>99.751328999999998</v>
      </c>
      <c r="G2040">
        <v>79.997693999999996</v>
      </c>
      <c r="H2040">
        <v>-26.266646000000001</v>
      </c>
      <c r="I2040">
        <v>-100</v>
      </c>
      <c r="J2040">
        <v>156</v>
      </c>
      <c r="K2040">
        <v>100.64700000000001</v>
      </c>
      <c r="L2040">
        <v>1.5006E-2</v>
      </c>
      <c r="M2040">
        <f>(F2040*CalPhotonTurnigy!$AE$30*CalPhotonTurnigy!$AF$36+CalPhotonTurnigy!$AE$36)/CalPhotonTurnigy!$AE$30</f>
        <v>112.80618136210947</v>
      </c>
    </row>
    <row r="2041" spans="1:13" x14ac:dyDescent="0.3">
      <c r="A2041">
        <v>128.02967799999999</v>
      </c>
      <c r="B2041">
        <v>156</v>
      </c>
      <c r="C2041">
        <v>0</v>
      </c>
      <c r="D2041">
        <v>2.395</v>
      </c>
      <c r="E2041">
        <v>73.484218999999996</v>
      </c>
      <c r="F2041">
        <v>99.751328999999998</v>
      </c>
      <c r="G2041">
        <v>79.997693999999996</v>
      </c>
      <c r="H2041">
        <v>-26.267109999999999</v>
      </c>
      <c r="I2041">
        <v>-100</v>
      </c>
      <c r="J2041">
        <v>156</v>
      </c>
      <c r="K2041">
        <v>100.64700000000001</v>
      </c>
      <c r="L2041">
        <v>1.4999999999999999E-2</v>
      </c>
      <c r="M2041">
        <f>(F2041*CalPhotonTurnigy!$AE$30*CalPhotonTurnigy!$AF$36+CalPhotonTurnigy!$AE$36)/CalPhotonTurnigy!$AE$30</f>
        <v>112.80618136210947</v>
      </c>
    </row>
    <row r="2042" spans="1:13" x14ac:dyDescent="0.3">
      <c r="A2042">
        <v>128.044681</v>
      </c>
      <c r="B2042">
        <v>156</v>
      </c>
      <c r="C2042">
        <v>0</v>
      </c>
      <c r="D2042">
        <v>2.3940000000000001</v>
      </c>
      <c r="E2042">
        <v>73.482399999999998</v>
      </c>
      <c r="F2042">
        <v>99.751328999999998</v>
      </c>
      <c r="G2042">
        <v>79.997693999999996</v>
      </c>
      <c r="H2042">
        <v>-26.268929</v>
      </c>
      <c r="I2042">
        <v>-100</v>
      </c>
      <c r="J2042">
        <v>156</v>
      </c>
      <c r="K2042">
        <v>100.64700000000001</v>
      </c>
      <c r="L2042">
        <v>1.5003000000000001E-2</v>
      </c>
      <c r="M2042">
        <f>(F2042*CalPhotonTurnigy!$AE$30*CalPhotonTurnigy!$AF$36+CalPhotonTurnigy!$AE$36)/CalPhotonTurnigy!$AE$30</f>
        <v>112.80618136210947</v>
      </c>
    </row>
    <row r="2043" spans="1:13" x14ac:dyDescent="0.3">
      <c r="A2043">
        <v>128.05967799999999</v>
      </c>
      <c r="B2043">
        <v>156</v>
      </c>
      <c r="C2043">
        <v>0</v>
      </c>
      <c r="D2043">
        <v>2.395</v>
      </c>
      <c r="E2043">
        <v>73.482254999999995</v>
      </c>
      <c r="F2043">
        <v>99.751328999999998</v>
      </c>
      <c r="G2043">
        <v>79.997693999999996</v>
      </c>
      <c r="H2043">
        <v>-26.269075000000001</v>
      </c>
      <c r="I2043">
        <v>-100</v>
      </c>
      <c r="J2043">
        <v>156</v>
      </c>
      <c r="K2043">
        <v>100.64700000000001</v>
      </c>
      <c r="L2043">
        <v>1.4997E-2</v>
      </c>
      <c r="M2043">
        <f>(F2043*CalPhotonTurnigy!$AE$30*CalPhotonTurnigy!$AF$36+CalPhotonTurnigy!$AE$36)/CalPhotonTurnigy!$AE$30</f>
        <v>112.80618136210947</v>
      </c>
    </row>
    <row r="2044" spans="1:13" x14ac:dyDescent="0.3">
      <c r="A2044">
        <v>128.07469</v>
      </c>
      <c r="B2044">
        <v>156</v>
      </c>
      <c r="C2044">
        <v>0</v>
      </c>
      <c r="D2044">
        <v>2.3940000000000001</v>
      </c>
      <c r="E2044">
        <v>73.479290000000006</v>
      </c>
      <c r="F2044">
        <v>99.751328999999998</v>
      </c>
      <c r="G2044">
        <v>79.997693999999996</v>
      </c>
      <c r="H2044">
        <v>-26.272038999999999</v>
      </c>
      <c r="I2044">
        <v>-100</v>
      </c>
      <c r="J2044">
        <v>156</v>
      </c>
      <c r="K2044">
        <v>100.64700000000001</v>
      </c>
      <c r="L2044">
        <v>1.5011999999999999E-2</v>
      </c>
      <c r="M2044">
        <f>(F2044*CalPhotonTurnigy!$AE$30*CalPhotonTurnigy!$AF$36+CalPhotonTurnigy!$AE$36)/CalPhotonTurnigy!$AE$30</f>
        <v>112.80618136210947</v>
      </c>
    </row>
    <row r="2045" spans="1:13" x14ac:dyDescent="0.3">
      <c r="A2045">
        <v>128.08968899999999</v>
      </c>
      <c r="B2045">
        <v>156</v>
      </c>
      <c r="C2045">
        <v>0</v>
      </c>
      <c r="D2045">
        <v>2.3940000000000001</v>
      </c>
      <c r="E2045">
        <v>73.476738999999995</v>
      </c>
      <c r="F2045">
        <v>99.751328999999998</v>
      </c>
      <c r="G2045">
        <v>79.997693999999996</v>
      </c>
      <c r="H2045">
        <v>-26.27459</v>
      </c>
      <c r="I2045">
        <v>-100</v>
      </c>
      <c r="J2045">
        <v>156</v>
      </c>
      <c r="K2045">
        <v>100.64700000000001</v>
      </c>
      <c r="L2045">
        <v>1.4999E-2</v>
      </c>
      <c r="M2045">
        <f>(F2045*CalPhotonTurnigy!$AE$30*CalPhotonTurnigy!$AF$36+CalPhotonTurnigy!$AE$36)/CalPhotonTurnigy!$AE$30</f>
        <v>112.80618136210947</v>
      </c>
    </row>
    <row r="2046" spans="1:13" x14ac:dyDescent="0.3">
      <c r="A2046">
        <v>128.10469499999999</v>
      </c>
      <c r="B2046">
        <v>156</v>
      </c>
      <c r="C2046">
        <v>0</v>
      </c>
      <c r="D2046">
        <v>2.3959999999999999</v>
      </c>
      <c r="E2046">
        <v>73.478802999999999</v>
      </c>
      <c r="F2046">
        <v>99.751328999999998</v>
      </c>
      <c r="G2046">
        <v>79.997693999999996</v>
      </c>
      <c r="H2046">
        <v>-26.272525999999999</v>
      </c>
      <c r="I2046">
        <v>-100</v>
      </c>
      <c r="J2046">
        <v>156</v>
      </c>
      <c r="K2046">
        <v>100.64700000000001</v>
      </c>
      <c r="L2046">
        <v>1.5006E-2</v>
      </c>
      <c r="M2046">
        <f>(F2046*CalPhotonTurnigy!$AE$30*CalPhotonTurnigy!$AF$36+CalPhotonTurnigy!$AE$36)/CalPhotonTurnigy!$AE$30</f>
        <v>112.80618136210947</v>
      </c>
    </row>
    <row r="2047" spans="1:13" x14ac:dyDescent="0.3">
      <c r="A2047">
        <v>128.11970400000001</v>
      </c>
      <c r="B2047">
        <v>156</v>
      </c>
      <c r="C2047">
        <v>0</v>
      </c>
      <c r="D2047">
        <v>2.3940000000000001</v>
      </c>
      <c r="E2047">
        <v>73.477739999999997</v>
      </c>
      <c r="F2047">
        <v>99.751328999999998</v>
      </c>
      <c r="G2047">
        <v>79.997693999999996</v>
      </c>
      <c r="H2047">
        <v>-26.273589999999999</v>
      </c>
      <c r="I2047">
        <v>-100</v>
      </c>
      <c r="J2047">
        <v>156</v>
      </c>
      <c r="K2047">
        <v>100.64700000000001</v>
      </c>
      <c r="L2047">
        <v>1.5009E-2</v>
      </c>
      <c r="M2047">
        <f>(F2047*CalPhotonTurnigy!$AE$30*CalPhotonTurnigy!$AF$36+CalPhotonTurnigy!$AE$36)/CalPhotonTurnigy!$AE$30</f>
        <v>112.80618136210947</v>
      </c>
    </row>
    <row r="2048" spans="1:13" x14ac:dyDescent="0.3">
      <c r="A2048">
        <v>128.134705</v>
      </c>
      <c r="B2048">
        <v>156</v>
      </c>
      <c r="C2048">
        <v>0</v>
      </c>
      <c r="D2048">
        <v>2.3969999999999998</v>
      </c>
      <c r="E2048">
        <v>73.481082999999998</v>
      </c>
      <c r="F2048">
        <v>99.751328999999998</v>
      </c>
      <c r="G2048">
        <v>79.997693999999996</v>
      </c>
      <c r="H2048">
        <v>-26.270246</v>
      </c>
      <c r="I2048">
        <v>-100</v>
      </c>
      <c r="J2048">
        <v>156</v>
      </c>
      <c r="K2048">
        <v>100.64700000000001</v>
      </c>
      <c r="L2048">
        <v>1.5001E-2</v>
      </c>
      <c r="M2048">
        <f>(F2048*CalPhotonTurnigy!$AE$30*CalPhotonTurnigy!$AF$36+CalPhotonTurnigy!$AE$36)/CalPhotonTurnigy!$AE$30</f>
        <v>112.80618136210947</v>
      </c>
    </row>
    <row r="2049" spans="1:13" x14ac:dyDescent="0.3">
      <c r="A2049">
        <v>128.14971399999999</v>
      </c>
      <c r="B2049">
        <v>156</v>
      </c>
      <c r="C2049">
        <v>0</v>
      </c>
      <c r="D2049">
        <v>2.3959999999999999</v>
      </c>
      <c r="E2049">
        <v>73.482540999999998</v>
      </c>
      <c r="F2049">
        <v>99.751328999999998</v>
      </c>
      <c r="G2049">
        <v>79.997693999999996</v>
      </c>
      <c r="H2049">
        <v>-26.268788000000001</v>
      </c>
      <c r="I2049">
        <v>-100</v>
      </c>
      <c r="J2049">
        <v>156</v>
      </c>
      <c r="K2049">
        <v>100.64700000000001</v>
      </c>
      <c r="L2049">
        <v>1.5009E-2</v>
      </c>
      <c r="M2049">
        <f>(F2049*CalPhotonTurnigy!$AE$30*CalPhotonTurnigy!$AF$36+CalPhotonTurnigy!$AE$36)/CalPhotonTurnigy!$AE$30</f>
        <v>112.80618136210947</v>
      </c>
    </row>
    <row r="2050" spans="1:13" x14ac:dyDescent="0.3">
      <c r="A2050">
        <v>128.16472200000001</v>
      </c>
      <c r="B2050">
        <v>156</v>
      </c>
      <c r="C2050">
        <v>0</v>
      </c>
      <c r="D2050">
        <v>2.3929999999999998</v>
      </c>
      <c r="E2050">
        <v>73.478116999999997</v>
      </c>
      <c r="F2050">
        <v>99.751328999999998</v>
      </c>
      <c r="G2050">
        <v>79.997693999999996</v>
      </c>
      <c r="H2050">
        <v>-26.273212999999998</v>
      </c>
      <c r="I2050">
        <v>-100</v>
      </c>
      <c r="J2050">
        <v>156</v>
      </c>
      <c r="K2050">
        <v>100.64700000000001</v>
      </c>
      <c r="L2050">
        <v>1.5008000000000001E-2</v>
      </c>
      <c r="M2050">
        <f>(F2050*CalPhotonTurnigy!$AE$30*CalPhotonTurnigy!$AF$36+CalPhotonTurnigy!$AE$36)/CalPhotonTurnigy!$AE$30</f>
        <v>112.80618136210947</v>
      </c>
    </row>
    <row r="2051" spans="1:13" x14ac:dyDescent="0.3">
      <c r="A2051">
        <v>128.179723</v>
      </c>
      <c r="B2051">
        <v>156</v>
      </c>
      <c r="C2051">
        <v>0</v>
      </c>
      <c r="D2051">
        <v>2.3940000000000001</v>
      </c>
      <c r="E2051">
        <v>73.475729000000001</v>
      </c>
      <c r="F2051">
        <v>99.751328999999998</v>
      </c>
      <c r="G2051">
        <v>79.997693999999996</v>
      </c>
      <c r="H2051">
        <v>-26.275600000000001</v>
      </c>
      <c r="I2051">
        <v>-100</v>
      </c>
      <c r="J2051">
        <v>156</v>
      </c>
      <c r="K2051">
        <v>100.64700000000001</v>
      </c>
      <c r="L2051">
        <v>1.5001E-2</v>
      </c>
      <c r="M2051">
        <f>(F2051*CalPhotonTurnigy!$AE$30*CalPhotonTurnigy!$AF$36+CalPhotonTurnigy!$AE$36)/CalPhotonTurnigy!$AE$30</f>
        <v>112.80618136210947</v>
      </c>
    </row>
    <row r="2052" spans="1:13" x14ac:dyDescent="0.3">
      <c r="A2052">
        <v>128.19473099999999</v>
      </c>
      <c r="B2052">
        <v>156</v>
      </c>
      <c r="C2052">
        <v>0</v>
      </c>
      <c r="D2052">
        <v>2.3959999999999999</v>
      </c>
      <c r="E2052">
        <v>73.477934000000005</v>
      </c>
      <c r="F2052">
        <v>99.751328999999998</v>
      </c>
      <c r="G2052">
        <v>79.997693999999996</v>
      </c>
      <c r="H2052">
        <v>-26.273395000000001</v>
      </c>
      <c r="I2052">
        <v>-100</v>
      </c>
      <c r="J2052">
        <v>156</v>
      </c>
      <c r="K2052">
        <v>100.64700000000001</v>
      </c>
      <c r="L2052">
        <v>1.5008000000000001E-2</v>
      </c>
      <c r="M2052">
        <f>(F2052*CalPhotonTurnigy!$AE$30*CalPhotonTurnigy!$AF$36+CalPhotonTurnigy!$AE$36)/CalPhotonTurnigy!$AE$30</f>
        <v>112.80618136210947</v>
      </c>
    </row>
    <row r="2053" spans="1:13" x14ac:dyDescent="0.3">
      <c r="A2053">
        <v>128.209731</v>
      </c>
      <c r="B2053">
        <v>156</v>
      </c>
      <c r="C2053">
        <v>0</v>
      </c>
      <c r="D2053">
        <v>2.395</v>
      </c>
      <c r="E2053">
        <v>73.478412000000006</v>
      </c>
      <c r="F2053">
        <v>99.751328999999998</v>
      </c>
      <c r="G2053">
        <v>79.997693999999996</v>
      </c>
      <c r="H2053">
        <v>-26.272918000000001</v>
      </c>
      <c r="I2053">
        <v>-100</v>
      </c>
      <c r="J2053">
        <v>156</v>
      </c>
      <c r="K2053">
        <v>100.64700000000001</v>
      </c>
      <c r="L2053">
        <v>1.4999999999999999E-2</v>
      </c>
      <c r="M2053">
        <f>(F2053*CalPhotonTurnigy!$AE$30*CalPhotonTurnigy!$AF$36+CalPhotonTurnigy!$AE$36)/CalPhotonTurnigy!$AE$30</f>
        <v>112.80618136210947</v>
      </c>
    </row>
    <row r="2054" spans="1:13" x14ac:dyDescent="0.3">
      <c r="A2054">
        <v>128.224739</v>
      </c>
      <c r="B2054">
        <v>156</v>
      </c>
      <c r="C2054">
        <v>0</v>
      </c>
      <c r="D2054">
        <v>2.3940000000000001</v>
      </c>
      <c r="E2054">
        <v>73.477402999999995</v>
      </c>
      <c r="F2054">
        <v>99.751328999999998</v>
      </c>
      <c r="G2054">
        <v>79.997693999999996</v>
      </c>
      <c r="H2054">
        <v>-26.273927</v>
      </c>
      <c r="I2054">
        <v>-100</v>
      </c>
      <c r="J2054">
        <v>156</v>
      </c>
      <c r="K2054">
        <v>100.64700000000001</v>
      </c>
      <c r="L2054">
        <v>1.5008000000000001E-2</v>
      </c>
      <c r="M2054">
        <f>(F2054*CalPhotonTurnigy!$AE$30*CalPhotonTurnigy!$AF$36+CalPhotonTurnigy!$AE$36)/CalPhotonTurnigy!$AE$30</f>
        <v>112.80618136210947</v>
      </c>
    </row>
    <row r="2055" spans="1:13" x14ac:dyDescent="0.3">
      <c r="A2055">
        <v>128.23974899999999</v>
      </c>
      <c r="B2055">
        <v>156</v>
      </c>
      <c r="C2055">
        <v>0</v>
      </c>
      <c r="D2055">
        <v>2.3940000000000001</v>
      </c>
      <c r="E2055">
        <v>73.476534999999998</v>
      </c>
      <c r="F2055">
        <v>99.751328999999998</v>
      </c>
      <c r="G2055">
        <v>79.997693999999996</v>
      </c>
      <c r="H2055">
        <v>-26.274795000000001</v>
      </c>
      <c r="I2055">
        <v>-100</v>
      </c>
      <c r="J2055">
        <v>156</v>
      </c>
      <c r="K2055">
        <v>100.64700000000001</v>
      </c>
      <c r="L2055">
        <v>1.5010000000000001E-2</v>
      </c>
      <c r="M2055">
        <f>(F2055*CalPhotonTurnigy!$AE$30*CalPhotonTurnigy!$AF$36+CalPhotonTurnigy!$AE$36)/CalPhotonTurnigy!$AE$30</f>
        <v>112.80618136210947</v>
      </c>
    </row>
    <row r="2056" spans="1:13" x14ac:dyDescent="0.3">
      <c r="A2056">
        <v>128.254761</v>
      </c>
      <c r="B2056">
        <v>156</v>
      </c>
      <c r="C2056">
        <v>0</v>
      </c>
      <c r="D2056">
        <v>2.39</v>
      </c>
      <c r="E2056">
        <v>73.468688</v>
      </c>
      <c r="F2056">
        <v>99.751328999999998</v>
      </c>
      <c r="G2056">
        <v>79.997693999999996</v>
      </c>
      <c r="H2056">
        <v>-26.282641000000002</v>
      </c>
      <c r="I2056">
        <v>-100</v>
      </c>
      <c r="J2056">
        <v>156</v>
      </c>
      <c r="K2056">
        <v>100.64700000000001</v>
      </c>
      <c r="L2056">
        <v>1.5011999999999999E-2</v>
      </c>
      <c r="M2056">
        <f>(F2056*CalPhotonTurnigy!$AE$30*CalPhotonTurnigy!$AF$36+CalPhotonTurnigy!$AE$36)/CalPhotonTurnigy!$AE$30</f>
        <v>112.80618136210947</v>
      </c>
    </row>
    <row r="2057" spans="1:13" x14ac:dyDescent="0.3">
      <c r="A2057">
        <v>128.26976300000001</v>
      </c>
      <c r="B2057">
        <v>156</v>
      </c>
      <c r="C2057">
        <v>0</v>
      </c>
      <c r="D2057">
        <v>2.395</v>
      </c>
      <c r="E2057">
        <v>73.470455999999999</v>
      </c>
      <c r="F2057">
        <v>99.751328999999998</v>
      </c>
      <c r="G2057">
        <v>79.997693999999996</v>
      </c>
      <c r="H2057">
        <v>-26.280874000000001</v>
      </c>
      <c r="I2057">
        <v>-100</v>
      </c>
      <c r="J2057">
        <v>156</v>
      </c>
      <c r="K2057">
        <v>100.64700000000001</v>
      </c>
      <c r="L2057">
        <v>1.5002E-2</v>
      </c>
      <c r="M2057">
        <f>(F2057*CalPhotonTurnigy!$AE$30*CalPhotonTurnigy!$AF$36+CalPhotonTurnigy!$AE$36)/CalPhotonTurnigy!$AE$30</f>
        <v>112.80618136210947</v>
      </c>
    </row>
    <row r="2058" spans="1:13" x14ac:dyDescent="0.3">
      <c r="A2058">
        <v>128.28476599999999</v>
      </c>
      <c r="B2058">
        <v>156</v>
      </c>
      <c r="C2058">
        <v>0</v>
      </c>
      <c r="D2058">
        <v>2.3969999999999998</v>
      </c>
      <c r="E2058">
        <v>73.474817000000002</v>
      </c>
      <c r="F2058">
        <v>99.751328999999998</v>
      </c>
      <c r="G2058">
        <v>79.997693999999996</v>
      </c>
      <c r="H2058">
        <v>-26.276513000000001</v>
      </c>
      <c r="I2058">
        <v>-100</v>
      </c>
      <c r="J2058">
        <v>156</v>
      </c>
      <c r="K2058">
        <v>100.64700000000001</v>
      </c>
      <c r="L2058">
        <v>1.5003000000000001E-2</v>
      </c>
      <c r="M2058">
        <f>(F2058*CalPhotonTurnigy!$AE$30*CalPhotonTurnigy!$AF$36+CalPhotonTurnigy!$AE$36)/CalPhotonTurnigy!$AE$30</f>
        <v>112.80618136210947</v>
      </c>
    </row>
    <row r="2059" spans="1:13" x14ac:dyDescent="0.3">
      <c r="A2059">
        <v>128.299778</v>
      </c>
      <c r="B2059">
        <v>156</v>
      </c>
      <c r="C2059">
        <v>0</v>
      </c>
      <c r="D2059">
        <v>2.3940000000000001</v>
      </c>
      <c r="E2059">
        <v>73.474309000000005</v>
      </c>
      <c r="F2059">
        <v>99.751328999999998</v>
      </c>
      <c r="G2059">
        <v>79.997693999999996</v>
      </c>
      <c r="H2059">
        <v>-26.27702</v>
      </c>
      <c r="I2059">
        <v>-100</v>
      </c>
      <c r="J2059">
        <v>156</v>
      </c>
      <c r="K2059">
        <v>100.64700000000001</v>
      </c>
      <c r="L2059">
        <v>1.5011999999999999E-2</v>
      </c>
      <c r="M2059">
        <f>(F2059*CalPhotonTurnigy!$AE$30*CalPhotonTurnigy!$AF$36+CalPhotonTurnigy!$AE$36)/CalPhotonTurnigy!$AE$30</f>
        <v>112.80618136210947</v>
      </c>
    </row>
    <row r="2060" spans="1:13" x14ac:dyDescent="0.3">
      <c r="A2060">
        <v>128.31478899999999</v>
      </c>
      <c r="B2060">
        <v>156</v>
      </c>
      <c r="C2060">
        <v>0</v>
      </c>
      <c r="D2060">
        <v>2.3929999999999998</v>
      </c>
      <c r="E2060">
        <v>73.471033000000006</v>
      </c>
      <c r="F2060">
        <v>99.751328999999998</v>
      </c>
      <c r="G2060">
        <v>79.997693999999996</v>
      </c>
      <c r="H2060">
        <v>-26.280296</v>
      </c>
      <c r="I2060">
        <v>-100</v>
      </c>
      <c r="J2060">
        <v>156</v>
      </c>
      <c r="K2060">
        <v>100.64700000000001</v>
      </c>
      <c r="L2060">
        <v>1.5011E-2</v>
      </c>
      <c r="M2060">
        <f>(F2060*CalPhotonTurnigy!$AE$30*CalPhotonTurnigy!$AF$36+CalPhotonTurnigy!$AE$36)/CalPhotonTurnigy!$AE$30</f>
        <v>112.80618136210947</v>
      </c>
    </row>
    <row r="2061" spans="1:13" x14ac:dyDescent="0.3">
      <c r="A2061">
        <v>128.329801</v>
      </c>
      <c r="B2061">
        <v>156</v>
      </c>
      <c r="C2061">
        <v>0</v>
      </c>
      <c r="D2061">
        <v>2.3940000000000001</v>
      </c>
      <c r="E2061">
        <v>73.471053999999995</v>
      </c>
      <c r="F2061">
        <v>99.751328999999998</v>
      </c>
      <c r="G2061">
        <v>79.997693999999996</v>
      </c>
      <c r="H2061">
        <v>-26.280276000000001</v>
      </c>
      <c r="I2061">
        <v>-100</v>
      </c>
      <c r="J2061">
        <v>156</v>
      </c>
      <c r="K2061">
        <v>100.64700000000001</v>
      </c>
      <c r="L2061">
        <v>1.5011999999999999E-2</v>
      </c>
      <c r="M2061">
        <f>(F2061*CalPhotonTurnigy!$AE$30*CalPhotonTurnigy!$AF$36+CalPhotonTurnigy!$AE$36)/CalPhotonTurnigy!$AE$30</f>
        <v>112.80618136210947</v>
      </c>
    </row>
    <row r="2062" spans="1:13" x14ac:dyDescent="0.3">
      <c r="A2062">
        <v>128.344807</v>
      </c>
      <c r="B2062">
        <v>156</v>
      </c>
      <c r="C2062">
        <v>0</v>
      </c>
      <c r="D2062">
        <v>2.3940000000000001</v>
      </c>
      <c r="E2062">
        <v>73.469650999999999</v>
      </c>
      <c r="F2062">
        <v>99.751328999999998</v>
      </c>
      <c r="G2062">
        <v>79.997693999999996</v>
      </c>
      <c r="H2062">
        <v>-26.281677999999999</v>
      </c>
      <c r="I2062">
        <v>-100</v>
      </c>
      <c r="J2062">
        <v>156</v>
      </c>
      <c r="K2062">
        <v>100.64700000000001</v>
      </c>
      <c r="L2062">
        <v>1.5006E-2</v>
      </c>
      <c r="M2062">
        <f>(F2062*CalPhotonTurnigy!$AE$30*CalPhotonTurnigy!$AF$36+CalPhotonTurnigy!$AE$36)/CalPhotonTurnigy!$AE$30</f>
        <v>112.80618136210947</v>
      </c>
    </row>
    <row r="2063" spans="1:13" x14ac:dyDescent="0.3">
      <c r="A2063">
        <v>128.35982000000001</v>
      </c>
      <c r="B2063">
        <v>156</v>
      </c>
      <c r="C2063">
        <v>0</v>
      </c>
      <c r="D2063">
        <v>2.3969999999999998</v>
      </c>
      <c r="E2063">
        <v>73.474125000000001</v>
      </c>
      <c r="F2063">
        <v>99.751328999999998</v>
      </c>
      <c r="G2063">
        <v>79.997693999999996</v>
      </c>
      <c r="H2063">
        <v>-26.277204999999999</v>
      </c>
      <c r="I2063">
        <v>-100</v>
      </c>
      <c r="J2063">
        <v>156</v>
      </c>
      <c r="K2063">
        <v>100.64700000000001</v>
      </c>
      <c r="L2063">
        <v>1.5013E-2</v>
      </c>
      <c r="M2063">
        <f>(F2063*CalPhotonTurnigy!$AE$30*CalPhotonTurnigy!$AF$36+CalPhotonTurnigy!$AE$36)/CalPhotonTurnigy!$AE$30</f>
        <v>112.80618136210947</v>
      </c>
    </row>
    <row r="2064" spans="1:13" x14ac:dyDescent="0.3">
      <c r="A2064">
        <v>128.374818</v>
      </c>
      <c r="B2064">
        <v>156</v>
      </c>
      <c r="C2064">
        <v>0</v>
      </c>
      <c r="D2064">
        <v>2.3940000000000001</v>
      </c>
      <c r="E2064">
        <v>73.473714000000001</v>
      </c>
      <c r="F2064">
        <v>99.751328999999998</v>
      </c>
      <c r="G2064">
        <v>79.997693999999996</v>
      </c>
      <c r="H2064">
        <v>-26.277615000000001</v>
      </c>
      <c r="I2064">
        <v>-100</v>
      </c>
      <c r="J2064">
        <v>156</v>
      </c>
      <c r="K2064">
        <v>100.64700000000001</v>
      </c>
      <c r="L2064">
        <v>1.4997999999999999E-2</v>
      </c>
      <c r="M2064">
        <f>(F2064*CalPhotonTurnigy!$AE$30*CalPhotonTurnigy!$AF$36+CalPhotonTurnigy!$AE$36)/CalPhotonTurnigy!$AE$30</f>
        <v>112.80618136210947</v>
      </c>
    </row>
    <row r="2065" spans="1:13" x14ac:dyDescent="0.3">
      <c r="A2065">
        <v>128.38981699999999</v>
      </c>
      <c r="B2065">
        <v>156</v>
      </c>
      <c r="C2065">
        <v>0</v>
      </c>
      <c r="D2065">
        <v>2.3919999999999999</v>
      </c>
      <c r="E2065">
        <v>73.469099999999997</v>
      </c>
      <c r="F2065">
        <v>99.751328999999998</v>
      </c>
      <c r="G2065">
        <v>79.997693999999996</v>
      </c>
      <c r="H2065">
        <v>-26.282229000000001</v>
      </c>
      <c r="I2065">
        <v>-100</v>
      </c>
      <c r="J2065">
        <v>156</v>
      </c>
      <c r="K2065">
        <v>100.64700000000001</v>
      </c>
      <c r="L2065">
        <v>1.4999E-2</v>
      </c>
      <c r="M2065">
        <f>(F2065*CalPhotonTurnigy!$AE$30*CalPhotonTurnigy!$AF$36+CalPhotonTurnigy!$AE$36)/CalPhotonTurnigy!$AE$30</f>
        <v>112.80618136210947</v>
      </c>
    </row>
    <row r="2066" spans="1:13" x14ac:dyDescent="0.3">
      <c r="A2066">
        <v>128.404819</v>
      </c>
      <c r="B2066">
        <v>156</v>
      </c>
      <c r="C2066">
        <v>0</v>
      </c>
      <c r="D2066">
        <v>2.3969999999999998</v>
      </c>
      <c r="E2066">
        <v>73.473651000000004</v>
      </c>
      <c r="F2066">
        <v>99.751328999999998</v>
      </c>
      <c r="G2066">
        <v>79.997693999999996</v>
      </c>
      <c r="H2066">
        <v>-26.277678999999999</v>
      </c>
      <c r="I2066">
        <v>-100</v>
      </c>
      <c r="J2066">
        <v>156</v>
      </c>
      <c r="K2066">
        <v>100.64700000000001</v>
      </c>
      <c r="L2066">
        <v>1.5002E-2</v>
      </c>
      <c r="M2066">
        <f>(F2066*CalPhotonTurnigy!$AE$30*CalPhotonTurnigy!$AF$36+CalPhotonTurnigy!$AE$36)/CalPhotonTurnigy!$AE$30</f>
        <v>112.80618136210947</v>
      </c>
    </row>
    <row r="2067" spans="1:13" x14ac:dyDescent="0.3">
      <c r="A2067">
        <v>128.41982100000001</v>
      </c>
      <c r="B2067">
        <v>156</v>
      </c>
      <c r="C2067">
        <v>0</v>
      </c>
      <c r="D2067">
        <v>2.391</v>
      </c>
      <c r="E2067">
        <v>73.467625999999996</v>
      </c>
      <c r="F2067">
        <v>99.751328999999998</v>
      </c>
      <c r="G2067">
        <v>79.997693999999996</v>
      </c>
      <c r="H2067">
        <v>-26.283702999999999</v>
      </c>
      <c r="I2067">
        <v>-100</v>
      </c>
      <c r="J2067">
        <v>156</v>
      </c>
      <c r="K2067">
        <v>100.64700000000001</v>
      </c>
      <c r="L2067">
        <v>1.5002E-2</v>
      </c>
      <c r="M2067">
        <f>(F2067*CalPhotonTurnigy!$AE$30*CalPhotonTurnigy!$AF$36+CalPhotonTurnigy!$AE$36)/CalPhotonTurnigy!$AE$30</f>
        <v>112.80618136210947</v>
      </c>
    </row>
    <row r="2068" spans="1:13" x14ac:dyDescent="0.3">
      <c r="A2068">
        <v>128.434833</v>
      </c>
      <c r="B2068">
        <v>156</v>
      </c>
      <c r="C2068">
        <v>0</v>
      </c>
      <c r="D2068">
        <v>2.3889999999999998</v>
      </c>
      <c r="E2068">
        <v>73.458179000000001</v>
      </c>
      <c r="F2068">
        <v>99.751328999999998</v>
      </c>
      <c r="G2068">
        <v>79.997693999999996</v>
      </c>
      <c r="H2068">
        <v>-26.293150000000001</v>
      </c>
      <c r="I2068">
        <v>-100</v>
      </c>
      <c r="J2068">
        <v>156</v>
      </c>
      <c r="K2068">
        <v>100.64700000000001</v>
      </c>
      <c r="L2068">
        <v>1.5011999999999999E-2</v>
      </c>
      <c r="M2068">
        <f>(F2068*CalPhotonTurnigy!$AE$30*CalPhotonTurnigy!$AF$36+CalPhotonTurnigy!$AE$36)/CalPhotonTurnigy!$AE$30</f>
        <v>112.80618136210947</v>
      </c>
    </row>
    <row r="2069" spans="1:13" x14ac:dyDescent="0.3">
      <c r="A2069">
        <v>128.44984400000001</v>
      </c>
      <c r="B2069">
        <v>156</v>
      </c>
      <c r="C2069">
        <v>0</v>
      </c>
      <c r="D2069">
        <v>2.391</v>
      </c>
      <c r="E2069">
        <v>73.454311000000004</v>
      </c>
      <c r="F2069">
        <v>99.751328999999998</v>
      </c>
      <c r="G2069">
        <v>79.997693999999996</v>
      </c>
      <c r="H2069">
        <v>-26.297018000000001</v>
      </c>
      <c r="I2069">
        <v>-100</v>
      </c>
      <c r="J2069">
        <v>156</v>
      </c>
      <c r="K2069">
        <v>100.64700000000001</v>
      </c>
      <c r="L2069">
        <v>1.5011E-2</v>
      </c>
      <c r="M2069">
        <f>(F2069*CalPhotonTurnigy!$AE$30*CalPhotonTurnigy!$AF$36+CalPhotonTurnigy!$AE$36)/CalPhotonTurnigy!$AE$30</f>
        <v>112.80618136210947</v>
      </c>
    </row>
    <row r="2070" spans="1:13" x14ac:dyDescent="0.3">
      <c r="A2070">
        <v>128.46485100000001</v>
      </c>
      <c r="B2070">
        <v>156</v>
      </c>
      <c r="C2070">
        <v>0</v>
      </c>
      <c r="D2070">
        <v>2.3860000000000001</v>
      </c>
      <c r="E2070">
        <v>73.441034000000002</v>
      </c>
      <c r="F2070">
        <v>99.751328999999998</v>
      </c>
      <c r="G2070">
        <v>79.997693999999996</v>
      </c>
      <c r="H2070">
        <v>-26.310296000000001</v>
      </c>
      <c r="I2070">
        <v>-100</v>
      </c>
      <c r="J2070">
        <v>156</v>
      </c>
      <c r="K2070">
        <v>100.64700000000001</v>
      </c>
      <c r="L2070">
        <v>1.5007E-2</v>
      </c>
      <c r="M2070">
        <f>(F2070*CalPhotonTurnigy!$AE$30*CalPhotonTurnigy!$AF$36+CalPhotonTurnigy!$AE$36)/CalPhotonTurnigy!$AE$30</f>
        <v>112.80618136210947</v>
      </c>
    </row>
    <row r="2071" spans="1:13" x14ac:dyDescent="0.3">
      <c r="A2071">
        <v>128.479849</v>
      </c>
      <c r="B2071">
        <v>156</v>
      </c>
      <c r="C2071">
        <v>0</v>
      </c>
      <c r="D2071">
        <v>2.3919999999999999</v>
      </c>
      <c r="E2071">
        <v>73.440978000000001</v>
      </c>
      <c r="F2071">
        <v>99.751328999999998</v>
      </c>
      <c r="G2071">
        <v>79.997693999999996</v>
      </c>
      <c r="H2071">
        <v>-26.310351000000001</v>
      </c>
      <c r="I2071">
        <v>-100</v>
      </c>
      <c r="J2071">
        <v>156</v>
      </c>
      <c r="K2071">
        <v>100.64700000000001</v>
      </c>
      <c r="L2071">
        <v>1.4997999999999999E-2</v>
      </c>
      <c r="M2071">
        <f>(F2071*CalPhotonTurnigy!$AE$30*CalPhotonTurnigy!$AF$36+CalPhotonTurnigy!$AE$36)/CalPhotonTurnigy!$AE$30</f>
        <v>112.80618136210947</v>
      </c>
    </row>
    <row r="2072" spans="1:13" x14ac:dyDescent="0.3">
      <c r="A2072">
        <v>128.494856</v>
      </c>
      <c r="B2072">
        <v>156</v>
      </c>
      <c r="C2072">
        <v>0</v>
      </c>
      <c r="D2072">
        <v>2.3860000000000001</v>
      </c>
      <c r="E2072">
        <v>73.430978999999994</v>
      </c>
      <c r="F2072">
        <v>99.751328999999998</v>
      </c>
      <c r="G2072">
        <v>79.997693999999996</v>
      </c>
      <c r="H2072">
        <v>-26.320350999999999</v>
      </c>
      <c r="I2072">
        <v>-100</v>
      </c>
      <c r="J2072">
        <v>156</v>
      </c>
      <c r="K2072">
        <v>100.64700000000001</v>
      </c>
      <c r="L2072">
        <v>1.5007E-2</v>
      </c>
      <c r="M2072">
        <f>(F2072*CalPhotonTurnigy!$AE$30*CalPhotonTurnigy!$AF$36+CalPhotonTurnigy!$AE$36)/CalPhotonTurnigy!$AE$30</f>
        <v>112.80618136210947</v>
      </c>
    </row>
    <row r="2073" spans="1:13" x14ac:dyDescent="0.3">
      <c r="A2073">
        <v>128.50986</v>
      </c>
      <c r="B2073">
        <v>156</v>
      </c>
      <c r="C2073">
        <v>0</v>
      </c>
      <c r="D2073">
        <v>2.3889999999999998</v>
      </c>
      <c r="E2073">
        <v>73.426637999999997</v>
      </c>
      <c r="F2073">
        <v>99.751328999999998</v>
      </c>
      <c r="G2073">
        <v>79.997693999999996</v>
      </c>
      <c r="H2073">
        <v>-26.324691000000001</v>
      </c>
      <c r="I2073">
        <v>-100</v>
      </c>
      <c r="J2073">
        <v>156</v>
      </c>
      <c r="K2073">
        <v>100.64700000000001</v>
      </c>
      <c r="L2073">
        <v>1.5004E-2</v>
      </c>
      <c r="M2073">
        <f>(F2073*CalPhotonTurnigy!$AE$30*CalPhotonTurnigy!$AF$36+CalPhotonTurnigy!$AE$36)/CalPhotonTurnigy!$AE$30</f>
        <v>112.80618136210947</v>
      </c>
    </row>
    <row r="2074" spans="1:13" x14ac:dyDescent="0.3">
      <c r="A2074">
        <v>128.524867</v>
      </c>
      <c r="B2074">
        <v>156</v>
      </c>
      <c r="C2074">
        <v>0</v>
      </c>
      <c r="D2074">
        <v>2.3919999999999999</v>
      </c>
      <c r="E2074">
        <v>73.428591999999995</v>
      </c>
      <c r="F2074">
        <v>99.751328999999998</v>
      </c>
      <c r="G2074">
        <v>79.997693999999996</v>
      </c>
      <c r="H2074">
        <v>-26.322738000000001</v>
      </c>
      <c r="I2074">
        <v>-100</v>
      </c>
      <c r="J2074">
        <v>156</v>
      </c>
      <c r="K2074">
        <v>100.64700000000001</v>
      </c>
      <c r="L2074">
        <v>1.5007E-2</v>
      </c>
      <c r="M2074">
        <f>(F2074*CalPhotonTurnigy!$AE$30*CalPhotonTurnigy!$AF$36+CalPhotonTurnigy!$AE$36)/CalPhotonTurnigy!$AE$30</f>
        <v>112.80618136210947</v>
      </c>
    </row>
    <row r="2075" spans="1:13" x14ac:dyDescent="0.3">
      <c r="A2075">
        <v>128.53987499999999</v>
      </c>
      <c r="B2075">
        <v>156</v>
      </c>
      <c r="C2075">
        <v>0</v>
      </c>
      <c r="D2075">
        <v>2.39</v>
      </c>
      <c r="E2075">
        <v>73.426006000000001</v>
      </c>
      <c r="F2075">
        <v>99.751328999999998</v>
      </c>
      <c r="G2075">
        <v>79.997693999999996</v>
      </c>
      <c r="H2075">
        <v>-26.325323000000001</v>
      </c>
      <c r="I2075">
        <v>-100</v>
      </c>
      <c r="J2075">
        <v>156</v>
      </c>
      <c r="K2075">
        <v>100.64700000000001</v>
      </c>
      <c r="L2075">
        <v>1.5008000000000001E-2</v>
      </c>
      <c r="M2075">
        <f>(F2075*CalPhotonTurnigy!$AE$30*CalPhotonTurnigy!$AF$36+CalPhotonTurnigy!$AE$36)/CalPhotonTurnigy!$AE$30</f>
        <v>112.80618136210947</v>
      </c>
    </row>
    <row r="2076" spans="1:13" x14ac:dyDescent="0.3">
      <c r="A2076">
        <v>128.55488500000001</v>
      </c>
      <c r="B2076">
        <v>156</v>
      </c>
      <c r="C2076">
        <v>0</v>
      </c>
      <c r="D2076">
        <v>2.3879999999999999</v>
      </c>
      <c r="E2076">
        <v>73.420936999999995</v>
      </c>
      <c r="F2076">
        <v>99.751328999999998</v>
      </c>
      <c r="G2076">
        <v>79.997693999999996</v>
      </c>
      <c r="H2076">
        <v>-26.330392</v>
      </c>
      <c r="I2076">
        <v>-100</v>
      </c>
      <c r="J2076">
        <v>156</v>
      </c>
      <c r="K2076">
        <v>100.64700000000001</v>
      </c>
      <c r="L2076">
        <v>1.5010000000000001E-2</v>
      </c>
      <c r="M2076">
        <f>(F2076*CalPhotonTurnigy!$AE$30*CalPhotonTurnigy!$AF$36+CalPhotonTurnigy!$AE$36)/CalPhotonTurnigy!$AE$30</f>
        <v>112.80618136210947</v>
      </c>
    </row>
    <row r="2077" spans="1:13" x14ac:dyDescent="0.3">
      <c r="A2077">
        <v>128.569897</v>
      </c>
      <c r="B2077">
        <v>156</v>
      </c>
      <c r="C2077">
        <v>0</v>
      </c>
      <c r="D2077">
        <v>2.39</v>
      </c>
      <c r="E2077">
        <v>73.420841999999993</v>
      </c>
      <c r="F2077">
        <v>99.751328999999998</v>
      </c>
      <c r="G2077">
        <v>79.997693999999996</v>
      </c>
      <c r="H2077">
        <v>-26.330487999999999</v>
      </c>
      <c r="I2077">
        <v>-100</v>
      </c>
      <c r="J2077">
        <v>156</v>
      </c>
      <c r="K2077">
        <v>100.64700000000001</v>
      </c>
      <c r="L2077">
        <v>1.5011999999999999E-2</v>
      </c>
      <c r="M2077">
        <f>(F2077*CalPhotonTurnigy!$AE$30*CalPhotonTurnigy!$AF$36+CalPhotonTurnigy!$AE$36)/CalPhotonTurnigy!$AE$30</f>
        <v>112.80618136210947</v>
      </c>
    </row>
    <row r="2078" spans="1:13" x14ac:dyDescent="0.3">
      <c r="A2078">
        <v>128.58489299999999</v>
      </c>
      <c r="B2078">
        <v>156</v>
      </c>
      <c r="C2078">
        <v>0</v>
      </c>
      <c r="D2078">
        <v>2.3919999999999999</v>
      </c>
      <c r="E2078">
        <v>73.423603999999997</v>
      </c>
      <c r="F2078">
        <v>99.751328999999998</v>
      </c>
      <c r="G2078">
        <v>79.997693999999996</v>
      </c>
      <c r="H2078">
        <v>-26.327725000000001</v>
      </c>
      <c r="I2078">
        <v>-100</v>
      </c>
      <c r="J2078">
        <v>156</v>
      </c>
      <c r="K2078">
        <v>100.64700000000001</v>
      </c>
      <c r="L2078">
        <v>1.4996000000000001E-2</v>
      </c>
      <c r="M2078">
        <f>(F2078*CalPhotonTurnigy!$AE$30*CalPhotonTurnigy!$AF$36+CalPhotonTurnigy!$AE$36)/CalPhotonTurnigy!$AE$30</f>
        <v>112.80618136210947</v>
      </c>
    </row>
    <row r="2079" spans="1:13" x14ac:dyDescent="0.3">
      <c r="A2079">
        <v>128.59990300000001</v>
      </c>
      <c r="B2079">
        <v>156</v>
      </c>
      <c r="C2079">
        <v>0</v>
      </c>
      <c r="D2079">
        <v>2.39</v>
      </c>
      <c r="E2079">
        <v>73.423136999999997</v>
      </c>
      <c r="F2079">
        <v>99.751328999999998</v>
      </c>
      <c r="G2079">
        <v>79.997693999999996</v>
      </c>
      <c r="H2079">
        <v>-26.328192000000001</v>
      </c>
      <c r="I2079">
        <v>-100</v>
      </c>
      <c r="J2079">
        <v>156</v>
      </c>
      <c r="K2079">
        <v>100.64700000000001</v>
      </c>
      <c r="L2079">
        <v>1.5010000000000001E-2</v>
      </c>
      <c r="M2079">
        <f>(F2079*CalPhotonTurnigy!$AE$30*CalPhotonTurnigy!$AF$36+CalPhotonTurnigy!$AE$36)/CalPhotonTurnigy!$AE$30</f>
        <v>112.80618136210947</v>
      </c>
    </row>
    <row r="2080" spans="1:13" x14ac:dyDescent="0.3">
      <c r="A2080">
        <v>128.614903</v>
      </c>
      <c r="B2080">
        <v>156</v>
      </c>
      <c r="C2080">
        <v>0</v>
      </c>
      <c r="D2080">
        <v>2.383</v>
      </c>
      <c r="E2080">
        <v>73.409931</v>
      </c>
      <c r="F2080">
        <v>99.751328999999998</v>
      </c>
      <c r="G2080">
        <v>79.997693999999996</v>
      </c>
      <c r="H2080">
        <v>-26.341398000000002</v>
      </c>
      <c r="I2080">
        <v>-100</v>
      </c>
      <c r="J2080">
        <v>156</v>
      </c>
      <c r="K2080">
        <v>100.64700000000001</v>
      </c>
      <c r="L2080">
        <v>1.4999999999999999E-2</v>
      </c>
      <c r="M2080">
        <f>(F2080*CalPhotonTurnigy!$AE$30*CalPhotonTurnigy!$AF$36+CalPhotonTurnigy!$AE$36)/CalPhotonTurnigy!$AE$30</f>
        <v>112.80618136210947</v>
      </c>
    </row>
    <row r="2081" spans="1:13" x14ac:dyDescent="0.3">
      <c r="A2081">
        <v>128.62991099999999</v>
      </c>
      <c r="B2081">
        <v>156</v>
      </c>
      <c r="C2081">
        <v>0</v>
      </c>
      <c r="D2081">
        <v>2.4209999999999998</v>
      </c>
      <c r="E2081">
        <v>73.465390999999997</v>
      </c>
      <c r="F2081">
        <v>99.751328999999998</v>
      </c>
      <c r="G2081">
        <v>79.997693999999996</v>
      </c>
      <c r="H2081">
        <v>-26.285938000000002</v>
      </c>
      <c r="I2081">
        <v>-100</v>
      </c>
      <c r="J2081">
        <v>156</v>
      </c>
      <c r="K2081">
        <v>100.64700000000001</v>
      </c>
      <c r="L2081">
        <v>1.5008000000000001E-2</v>
      </c>
      <c r="M2081">
        <f>(F2081*CalPhotonTurnigy!$AE$30*CalPhotonTurnigy!$AF$36+CalPhotonTurnigy!$AE$36)/CalPhotonTurnigy!$AE$30</f>
        <v>112.80618136210947</v>
      </c>
    </row>
    <row r="2082" spans="1:13" x14ac:dyDescent="0.3">
      <c r="A2082">
        <v>128.64491799999999</v>
      </c>
      <c r="B2082">
        <v>156</v>
      </c>
      <c r="C2082">
        <v>0</v>
      </c>
      <c r="D2082">
        <v>2.3919999999999999</v>
      </c>
      <c r="E2082">
        <v>73.461938000000004</v>
      </c>
      <c r="F2082">
        <v>99.751328999999998</v>
      </c>
      <c r="G2082">
        <v>79.997693999999996</v>
      </c>
      <c r="H2082">
        <v>-26.289390999999998</v>
      </c>
      <c r="I2082">
        <v>-100</v>
      </c>
      <c r="J2082">
        <v>156</v>
      </c>
      <c r="K2082">
        <v>100.64700000000001</v>
      </c>
      <c r="L2082">
        <v>1.5007E-2</v>
      </c>
      <c r="M2082">
        <f>(F2082*CalPhotonTurnigy!$AE$30*CalPhotonTurnigy!$AF$36+CalPhotonTurnigy!$AE$36)/CalPhotonTurnigy!$AE$30</f>
        <v>112.80618136210947</v>
      </c>
    </row>
    <row r="2083" spans="1:13" x14ac:dyDescent="0.3">
      <c r="A2083">
        <v>128.65992900000001</v>
      </c>
      <c r="B2083">
        <v>156</v>
      </c>
      <c r="C2083">
        <v>0</v>
      </c>
      <c r="D2083">
        <v>2.3849999999999998</v>
      </c>
      <c r="E2083">
        <v>73.446178000000003</v>
      </c>
      <c r="F2083">
        <v>99.751328999999998</v>
      </c>
      <c r="G2083">
        <v>79.997693999999996</v>
      </c>
      <c r="H2083">
        <v>-26.305150999999999</v>
      </c>
      <c r="I2083">
        <v>-100</v>
      </c>
      <c r="J2083">
        <v>156</v>
      </c>
      <c r="K2083">
        <v>100.64700000000001</v>
      </c>
      <c r="L2083">
        <v>1.5011E-2</v>
      </c>
      <c r="M2083">
        <f>(F2083*CalPhotonTurnigy!$AE$30*CalPhotonTurnigy!$AF$36+CalPhotonTurnigy!$AE$36)/CalPhotonTurnigy!$AE$30</f>
        <v>112.80618136210947</v>
      </c>
    </row>
    <row r="2084" spans="1:13" x14ac:dyDescent="0.3">
      <c r="A2084">
        <v>128.67493200000001</v>
      </c>
      <c r="B2084">
        <v>156</v>
      </c>
      <c r="C2084">
        <v>0</v>
      </c>
      <c r="D2084">
        <v>2.3820000000000001</v>
      </c>
      <c r="E2084">
        <v>73.428344999999993</v>
      </c>
      <c r="F2084">
        <v>99.751328999999998</v>
      </c>
      <c r="G2084">
        <v>79.997693999999996</v>
      </c>
      <c r="H2084">
        <v>-26.322984000000002</v>
      </c>
      <c r="I2084">
        <v>-100</v>
      </c>
      <c r="J2084">
        <v>156</v>
      </c>
      <c r="K2084">
        <v>100.64700000000001</v>
      </c>
      <c r="L2084">
        <v>1.5003000000000001E-2</v>
      </c>
      <c r="M2084">
        <f>(F2084*CalPhotonTurnigy!$AE$30*CalPhotonTurnigy!$AF$36+CalPhotonTurnigy!$AE$36)/CalPhotonTurnigy!$AE$30</f>
        <v>112.80618136210947</v>
      </c>
    </row>
    <row r="2085" spans="1:13" x14ac:dyDescent="0.3">
      <c r="A2085">
        <v>128.68993699999999</v>
      </c>
      <c r="B2085">
        <v>156</v>
      </c>
      <c r="C2085">
        <v>0</v>
      </c>
      <c r="D2085">
        <v>2.3809999999999998</v>
      </c>
      <c r="E2085">
        <v>73.410146999999995</v>
      </c>
      <c r="F2085">
        <v>99.751328999999998</v>
      </c>
      <c r="G2085">
        <v>79.997693999999996</v>
      </c>
      <c r="H2085">
        <v>-26.341183000000001</v>
      </c>
      <c r="I2085">
        <v>-100</v>
      </c>
      <c r="J2085">
        <v>156</v>
      </c>
      <c r="K2085">
        <v>100.64700000000001</v>
      </c>
      <c r="L2085">
        <v>1.5004999999999999E-2</v>
      </c>
      <c r="M2085">
        <f>(F2085*CalPhotonTurnigy!$AE$30*CalPhotonTurnigy!$AF$36+CalPhotonTurnigy!$AE$36)/CalPhotonTurnigy!$AE$30</f>
        <v>112.80618136210947</v>
      </c>
    </row>
    <row r="2086" spans="1:13" x14ac:dyDescent="0.3">
      <c r="A2086">
        <v>128.704938</v>
      </c>
      <c r="B2086">
        <v>156</v>
      </c>
      <c r="C2086">
        <v>0</v>
      </c>
      <c r="D2086">
        <v>2.383</v>
      </c>
      <c r="E2086">
        <v>73.398748999999995</v>
      </c>
      <c r="F2086">
        <v>99.751328999999998</v>
      </c>
      <c r="G2086">
        <v>79.997693999999996</v>
      </c>
      <c r="H2086">
        <v>-26.35258</v>
      </c>
      <c r="I2086">
        <v>-100</v>
      </c>
      <c r="J2086">
        <v>156</v>
      </c>
      <c r="K2086">
        <v>100.64700000000001</v>
      </c>
      <c r="L2086">
        <v>1.5001E-2</v>
      </c>
      <c r="M2086">
        <f>(F2086*CalPhotonTurnigy!$AE$30*CalPhotonTurnigy!$AF$36+CalPhotonTurnigy!$AE$36)/CalPhotonTurnigy!$AE$30</f>
        <v>112.80618136210947</v>
      </c>
    </row>
    <row r="2087" spans="1:13" x14ac:dyDescent="0.3">
      <c r="A2087">
        <v>128.71994900000001</v>
      </c>
      <c r="B2087">
        <v>156</v>
      </c>
      <c r="C2087">
        <v>0</v>
      </c>
      <c r="D2087">
        <v>2.3759999999999999</v>
      </c>
      <c r="E2087">
        <v>73.376120999999998</v>
      </c>
      <c r="F2087">
        <v>99.751328999999998</v>
      </c>
      <c r="G2087">
        <v>79.997693999999996</v>
      </c>
      <c r="H2087">
        <v>-26.375208000000001</v>
      </c>
      <c r="I2087">
        <v>-100</v>
      </c>
      <c r="J2087">
        <v>156</v>
      </c>
      <c r="K2087">
        <v>100.64700000000001</v>
      </c>
      <c r="L2087">
        <v>1.5011E-2</v>
      </c>
      <c r="M2087">
        <f>(F2087*CalPhotonTurnigy!$AE$30*CalPhotonTurnigy!$AF$36+CalPhotonTurnigy!$AE$36)/CalPhotonTurnigy!$AE$30</f>
        <v>112.80618136210947</v>
      </c>
    </row>
    <row r="2088" spans="1:13" x14ac:dyDescent="0.3">
      <c r="A2088">
        <v>128.73495399999999</v>
      </c>
      <c r="B2088">
        <v>156</v>
      </c>
      <c r="C2088">
        <v>0</v>
      </c>
      <c r="D2088">
        <v>2.3839999999999999</v>
      </c>
      <c r="E2088">
        <v>73.370886999999996</v>
      </c>
      <c r="F2088">
        <v>99.751328999999998</v>
      </c>
      <c r="G2088">
        <v>79.997693999999996</v>
      </c>
      <c r="H2088">
        <v>-26.380441999999999</v>
      </c>
      <c r="I2088">
        <v>-100</v>
      </c>
      <c r="J2088">
        <v>156</v>
      </c>
      <c r="K2088">
        <v>100.64700000000001</v>
      </c>
      <c r="L2088">
        <v>1.5004999999999999E-2</v>
      </c>
      <c r="M2088">
        <f>(F2088*CalPhotonTurnigy!$AE$30*CalPhotonTurnigy!$AF$36+CalPhotonTurnigy!$AE$36)/CalPhotonTurnigy!$AE$30</f>
        <v>112.80618136210947</v>
      </c>
    </row>
    <row r="2089" spans="1:13" x14ac:dyDescent="0.3">
      <c r="A2089">
        <v>128.74995200000001</v>
      </c>
      <c r="B2089">
        <v>155</v>
      </c>
      <c r="C2089">
        <v>0</v>
      </c>
      <c r="D2089">
        <v>2.38</v>
      </c>
      <c r="E2089">
        <v>73.359257999999997</v>
      </c>
      <c r="F2089">
        <v>99.751328999999998</v>
      </c>
      <c r="G2089">
        <v>79.997693999999996</v>
      </c>
      <c r="H2089">
        <v>-26.392071999999999</v>
      </c>
      <c r="I2089">
        <v>-100</v>
      </c>
      <c r="J2089">
        <v>155</v>
      </c>
      <c r="K2089">
        <v>100.64700000000001</v>
      </c>
      <c r="L2089">
        <v>1.4997999999999999E-2</v>
      </c>
      <c r="M2089">
        <f>(F2089*CalPhotonTurnigy!$AE$30*CalPhotonTurnigy!$AF$36+CalPhotonTurnigy!$AE$36)/CalPhotonTurnigy!$AE$30</f>
        <v>112.80618136210947</v>
      </c>
    </row>
    <row r="2090" spans="1:13" x14ac:dyDescent="0.3">
      <c r="A2090">
        <v>128.76495600000001</v>
      </c>
      <c r="B2090">
        <v>155</v>
      </c>
      <c r="C2090">
        <v>0</v>
      </c>
      <c r="D2090">
        <v>2.3820000000000001</v>
      </c>
      <c r="E2090">
        <v>73.352097999999998</v>
      </c>
      <c r="F2090">
        <v>99.751328999999998</v>
      </c>
      <c r="G2090">
        <v>79.997693999999996</v>
      </c>
      <c r="H2090">
        <v>-26.399231</v>
      </c>
      <c r="I2090">
        <v>-100</v>
      </c>
      <c r="J2090">
        <v>155</v>
      </c>
      <c r="K2090">
        <v>100.64700000000001</v>
      </c>
      <c r="L2090">
        <v>1.5004E-2</v>
      </c>
      <c r="M2090">
        <f>(F2090*CalPhotonTurnigy!$AE$30*CalPhotonTurnigy!$AF$36+CalPhotonTurnigy!$AE$36)/CalPhotonTurnigy!$AE$30</f>
        <v>112.80618136210947</v>
      </c>
    </row>
    <row r="2091" spans="1:13" x14ac:dyDescent="0.3">
      <c r="A2091">
        <v>128.779954</v>
      </c>
      <c r="B2091">
        <v>155</v>
      </c>
      <c r="C2091">
        <v>0</v>
      </c>
      <c r="D2091">
        <v>2.3849999999999998</v>
      </c>
      <c r="E2091">
        <v>73.351640000000003</v>
      </c>
      <c r="F2091">
        <v>99.751328999999998</v>
      </c>
      <c r="G2091">
        <v>79.997693999999996</v>
      </c>
      <c r="H2091">
        <v>-26.399688999999999</v>
      </c>
      <c r="I2091">
        <v>-100</v>
      </c>
      <c r="J2091">
        <v>155</v>
      </c>
      <c r="K2091">
        <v>100.64700000000001</v>
      </c>
      <c r="L2091">
        <v>1.4997999999999999E-2</v>
      </c>
      <c r="M2091">
        <f>(F2091*CalPhotonTurnigy!$AE$30*CalPhotonTurnigy!$AF$36+CalPhotonTurnigy!$AE$36)/CalPhotonTurnigy!$AE$30</f>
        <v>112.80618136210947</v>
      </c>
    </row>
    <row r="2092" spans="1:13" x14ac:dyDescent="0.3">
      <c r="A2092">
        <v>128.79496399999999</v>
      </c>
      <c r="B2092">
        <v>155</v>
      </c>
      <c r="C2092">
        <v>0</v>
      </c>
      <c r="D2092">
        <v>2.383</v>
      </c>
      <c r="E2092">
        <v>73.348393999999999</v>
      </c>
      <c r="F2092">
        <v>99.751328999999998</v>
      </c>
      <c r="G2092">
        <v>79.997693999999996</v>
      </c>
      <c r="H2092">
        <v>-26.402934999999999</v>
      </c>
      <c r="I2092">
        <v>-100</v>
      </c>
      <c r="J2092">
        <v>155</v>
      </c>
      <c r="K2092">
        <v>100.64700000000001</v>
      </c>
      <c r="L2092">
        <v>1.5010000000000001E-2</v>
      </c>
      <c r="M2092">
        <f>(F2092*CalPhotonTurnigy!$AE$30*CalPhotonTurnigy!$AF$36+CalPhotonTurnigy!$AE$36)/CalPhotonTurnigy!$AE$30</f>
        <v>112.80618136210947</v>
      </c>
    </row>
    <row r="2093" spans="1:13" x14ac:dyDescent="0.3">
      <c r="A2093">
        <v>128.80996300000001</v>
      </c>
      <c r="B2093">
        <v>155</v>
      </c>
      <c r="C2093">
        <v>0</v>
      </c>
      <c r="D2093">
        <v>2.3839999999999999</v>
      </c>
      <c r="E2093">
        <v>73.347026999999997</v>
      </c>
      <c r="F2093">
        <v>99.751328999999998</v>
      </c>
      <c r="G2093">
        <v>79.997693999999996</v>
      </c>
      <c r="H2093">
        <v>-26.404302999999999</v>
      </c>
      <c r="I2093">
        <v>-100</v>
      </c>
      <c r="J2093">
        <v>155</v>
      </c>
      <c r="K2093">
        <v>100.64700000000001</v>
      </c>
      <c r="L2093">
        <v>1.4999E-2</v>
      </c>
      <c r="M2093">
        <f>(F2093*CalPhotonTurnigy!$AE$30*CalPhotonTurnigy!$AF$36+CalPhotonTurnigy!$AE$36)/CalPhotonTurnigy!$AE$30</f>
        <v>112.80618136210947</v>
      </c>
    </row>
    <row r="2094" spans="1:13" x14ac:dyDescent="0.3">
      <c r="A2094">
        <v>128.82495900000001</v>
      </c>
      <c r="B2094">
        <v>155</v>
      </c>
      <c r="C2094">
        <v>0</v>
      </c>
      <c r="D2094">
        <v>2.3860000000000001</v>
      </c>
      <c r="E2094">
        <v>73.350127000000001</v>
      </c>
      <c r="F2094">
        <v>99.751328999999998</v>
      </c>
      <c r="G2094">
        <v>79.997693999999996</v>
      </c>
      <c r="H2094">
        <v>-26.401202000000001</v>
      </c>
      <c r="I2094">
        <v>-100</v>
      </c>
      <c r="J2094">
        <v>155</v>
      </c>
      <c r="K2094">
        <v>100.64700000000001</v>
      </c>
      <c r="L2094">
        <v>1.4996000000000001E-2</v>
      </c>
      <c r="M2094">
        <f>(F2094*CalPhotonTurnigy!$AE$30*CalPhotonTurnigy!$AF$36+CalPhotonTurnigy!$AE$36)/CalPhotonTurnigy!$AE$30</f>
        <v>112.80618136210947</v>
      </c>
    </row>
    <row r="2095" spans="1:13" x14ac:dyDescent="0.3">
      <c r="A2095">
        <v>128.839968</v>
      </c>
      <c r="B2095">
        <v>155</v>
      </c>
      <c r="C2095">
        <v>0</v>
      </c>
      <c r="D2095">
        <v>2.383</v>
      </c>
      <c r="E2095">
        <v>73.347092000000004</v>
      </c>
      <c r="F2095">
        <v>99.751328999999998</v>
      </c>
      <c r="G2095">
        <v>79.997693999999996</v>
      </c>
      <c r="H2095">
        <v>-26.404236999999998</v>
      </c>
      <c r="I2095">
        <v>-100</v>
      </c>
      <c r="J2095">
        <v>155</v>
      </c>
      <c r="K2095">
        <v>100.64700000000001</v>
      </c>
      <c r="L2095">
        <v>1.5009E-2</v>
      </c>
      <c r="M2095">
        <f>(F2095*CalPhotonTurnigy!$AE$30*CalPhotonTurnigy!$AF$36+CalPhotonTurnigy!$AE$36)/CalPhotonTurnigy!$AE$30</f>
        <v>112.80618136210947</v>
      </c>
    </row>
    <row r="2096" spans="1:13" x14ac:dyDescent="0.3">
      <c r="A2096">
        <v>128.854972</v>
      </c>
      <c r="B2096">
        <v>155</v>
      </c>
      <c r="C2096">
        <v>0</v>
      </c>
      <c r="D2096">
        <v>2.383</v>
      </c>
      <c r="E2096">
        <v>73.344481000000002</v>
      </c>
      <c r="F2096">
        <v>99.751328999999998</v>
      </c>
      <c r="G2096">
        <v>79.997693999999996</v>
      </c>
      <c r="H2096">
        <v>-26.406849000000001</v>
      </c>
      <c r="I2096">
        <v>-100</v>
      </c>
      <c r="J2096">
        <v>155</v>
      </c>
      <c r="K2096">
        <v>100.64700000000001</v>
      </c>
      <c r="L2096">
        <v>1.5004E-2</v>
      </c>
      <c r="M2096">
        <f>(F2096*CalPhotonTurnigy!$AE$30*CalPhotonTurnigy!$AF$36+CalPhotonTurnigy!$AE$36)/CalPhotonTurnigy!$AE$30</f>
        <v>112.80618136210947</v>
      </c>
    </row>
    <row r="2097" spans="1:13" x14ac:dyDescent="0.3">
      <c r="A2097">
        <v>128.86998399999999</v>
      </c>
      <c r="B2097">
        <v>155</v>
      </c>
      <c r="C2097">
        <v>0</v>
      </c>
      <c r="D2097">
        <v>2.3820000000000001</v>
      </c>
      <c r="E2097">
        <v>73.339381000000003</v>
      </c>
      <c r="F2097">
        <v>99.751328999999998</v>
      </c>
      <c r="G2097">
        <v>79.997693999999996</v>
      </c>
      <c r="H2097">
        <v>-26.411949</v>
      </c>
      <c r="I2097">
        <v>-100</v>
      </c>
      <c r="J2097">
        <v>155</v>
      </c>
      <c r="K2097">
        <v>100.64700000000001</v>
      </c>
      <c r="L2097">
        <v>1.5011999999999999E-2</v>
      </c>
      <c r="M2097">
        <f>(F2097*CalPhotonTurnigy!$AE$30*CalPhotonTurnigy!$AF$36+CalPhotonTurnigy!$AE$36)/CalPhotonTurnigy!$AE$30</f>
        <v>112.80618136210947</v>
      </c>
    </row>
    <row r="2098" spans="1:13" x14ac:dyDescent="0.3">
      <c r="A2098">
        <v>128.88499200000001</v>
      </c>
      <c r="B2098">
        <v>155</v>
      </c>
      <c r="C2098">
        <v>0</v>
      </c>
      <c r="D2098">
        <v>2.383</v>
      </c>
      <c r="E2098">
        <v>73.337844000000004</v>
      </c>
      <c r="F2098">
        <v>99.751328999999998</v>
      </c>
      <c r="G2098">
        <v>79.997693999999996</v>
      </c>
      <c r="H2098">
        <v>-26.413485000000001</v>
      </c>
      <c r="I2098">
        <v>-100</v>
      </c>
      <c r="J2098">
        <v>155</v>
      </c>
      <c r="K2098">
        <v>100.64700000000001</v>
      </c>
      <c r="L2098">
        <v>1.5008000000000001E-2</v>
      </c>
      <c r="M2098">
        <f>(F2098*CalPhotonTurnigy!$AE$30*CalPhotonTurnigy!$AF$36+CalPhotonTurnigy!$AE$36)/CalPhotonTurnigy!$AE$30</f>
        <v>112.80618136210947</v>
      </c>
    </row>
    <row r="2099" spans="1:13" x14ac:dyDescent="0.3">
      <c r="A2099">
        <v>128.900001</v>
      </c>
      <c r="B2099">
        <v>155</v>
      </c>
      <c r="C2099">
        <v>0</v>
      </c>
      <c r="D2099">
        <v>2.3889999999999998</v>
      </c>
      <c r="E2099">
        <v>73.346504999999993</v>
      </c>
      <c r="F2099">
        <v>99.751328999999998</v>
      </c>
      <c r="G2099">
        <v>79.997693999999996</v>
      </c>
      <c r="H2099">
        <v>-26.404824000000001</v>
      </c>
      <c r="I2099">
        <v>-100</v>
      </c>
      <c r="J2099">
        <v>155</v>
      </c>
      <c r="K2099">
        <v>100.64700000000001</v>
      </c>
      <c r="L2099">
        <v>1.5009E-2</v>
      </c>
      <c r="M2099">
        <f>(F2099*CalPhotonTurnigy!$AE$30*CalPhotonTurnigy!$AF$36+CalPhotonTurnigy!$AE$36)/CalPhotonTurnigy!$AE$30</f>
        <v>112.80618136210947</v>
      </c>
    </row>
    <row r="2100" spans="1:13" x14ac:dyDescent="0.3">
      <c r="A2100">
        <v>128.91500600000001</v>
      </c>
      <c r="B2100">
        <v>155</v>
      </c>
      <c r="C2100">
        <v>0</v>
      </c>
      <c r="D2100">
        <v>2.3820000000000001</v>
      </c>
      <c r="E2100">
        <v>73.342549000000005</v>
      </c>
      <c r="F2100">
        <v>99.751328999999998</v>
      </c>
      <c r="G2100">
        <v>79.997693999999996</v>
      </c>
      <c r="H2100">
        <v>-26.40878</v>
      </c>
      <c r="I2100">
        <v>-100</v>
      </c>
      <c r="J2100">
        <v>155</v>
      </c>
      <c r="K2100">
        <v>100.64700000000001</v>
      </c>
      <c r="L2100">
        <v>1.5004999999999999E-2</v>
      </c>
      <c r="M2100">
        <f>(F2100*CalPhotonTurnigy!$AE$30*CalPhotonTurnigy!$AF$36+CalPhotonTurnigy!$AE$36)/CalPhotonTurnigy!$AE$30</f>
        <v>112.80618136210947</v>
      </c>
    </row>
    <row r="2101" spans="1:13" x14ac:dyDescent="0.3">
      <c r="A2101">
        <v>128.93001000000001</v>
      </c>
      <c r="B2101">
        <v>155</v>
      </c>
      <c r="C2101">
        <v>0</v>
      </c>
      <c r="D2101">
        <v>2.379</v>
      </c>
      <c r="E2101">
        <v>73.333439999999996</v>
      </c>
      <c r="F2101">
        <v>99.751328999999998</v>
      </c>
      <c r="G2101">
        <v>79.997693999999996</v>
      </c>
      <c r="H2101">
        <v>-26.41789</v>
      </c>
      <c r="I2101">
        <v>-100</v>
      </c>
      <c r="J2101">
        <v>155</v>
      </c>
      <c r="K2101">
        <v>100.64700000000001</v>
      </c>
      <c r="L2101">
        <v>1.5004E-2</v>
      </c>
      <c r="M2101">
        <f>(F2101*CalPhotonTurnigy!$AE$30*CalPhotonTurnigy!$AF$36+CalPhotonTurnigy!$AE$36)/CalPhotonTurnigy!$AE$30</f>
        <v>112.80618136210947</v>
      </c>
    </row>
    <row r="2102" spans="1:13" x14ac:dyDescent="0.3">
      <c r="A2102">
        <v>128.945018</v>
      </c>
      <c r="B2102">
        <v>155</v>
      </c>
      <c r="C2102">
        <v>0</v>
      </c>
      <c r="D2102">
        <v>2.3860000000000001</v>
      </c>
      <c r="E2102">
        <v>73.338437999999996</v>
      </c>
      <c r="F2102">
        <v>99.751328999999998</v>
      </c>
      <c r="G2102">
        <v>79.997693999999996</v>
      </c>
      <c r="H2102">
        <v>-26.412891999999999</v>
      </c>
      <c r="I2102">
        <v>-100</v>
      </c>
      <c r="J2102">
        <v>155</v>
      </c>
      <c r="K2102">
        <v>100.64700000000001</v>
      </c>
      <c r="L2102">
        <v>1.5008000000000001E-2</v>
      </c>
      <c r="M2102">
        <f>(F2102*CalPhotonTurnigy!$AE$30*CalPhotonTurnigy!$AF$36+CalPhotonTurnigy!$AE$36)/CalPhotonTurnigy!$AE$30</f>
        <v>112.80618136210947</v>
      </c>
    </row>
    <row r="2103" spans="1:13" x14ac:dyDescent="0.3">
      <c r="A2103">
        <v>128.960024</v>
      </c>
      <c r="B2103">
        <v>155</v>
      </c>
      <c r="C2103">
        <v>0</v>
      </c>
      <c r="D2103">
        <v>2.3889999999999998</v>
      </c>
      <c r="E2103">
        <v>73.347015999999996</v>
      </c>
      <c r="F2103">
        <v>99.751328999999998</v>
      </c>
      <c r="G2103">
        <v>79.997693999999996</v>
      </c>
      <c r="H2103">
        <v>-26.404313999999999</v>
      </c>
      <c r="I2103">
        <v>-100</v>
      </c>
      <c r="J2103">
        <v>155</v>
      </c>
      <c r="K2103">
        <v>100.64700000000001</v>
      </c>
      <c r="L2103">
        <v>1.5006E-2</v>
      </c>
      <c r="M2103">
        <f>(F2103*CalPhotonTurnigy!$AE$30*CalPhotonTurnigy!$AF$36+CalPhotonTurnigy!$AE$36)/CalPhotonTurnigy!$AE$30</f>
        <v>112.80618136210947</v>
      </c>
    </row>
    <row r="2104" spans="1:13" x14ac:dyDescent="0.3">
      <c r="A2104">
        <v>128.97502700000001</v>
      </c>
      <c r="B2104">
        <v>155</v>
      </c>
      <c r="C2104">
        <v>0</v>
      </c>
      <c r="D2104">
        <v>2.3839999999999999</v>
      </c>
      <c r="E2104">
        <v>73.345840999999993</v>
      </c>
      <c r="F2104">
        <v>99.751328999999998</v>
      </c>
      <c r="G2104">
        <v>79.997693999999996</v>
      </c>
      <c r="H2104">
        <v>-26.405488999999999</v>
      </c>
      <c r="I2104">
        <v>-100</v>
      </c>
      <c r="J2104">
        <v>155</v>
      </c>
      <c r="K2104">
        <v>100.64700000000001</v>
      </c>
      <c r="L2104">
        <v>1.5003000000000001E-2</v>
      </c>
      <c r="M2104">
        <f>(F2104*CalPhotonTurnigy!$AE$30*CalPhotonTurnigy!$AF$36+CalPhotonTurnigy!$AE$36)/CalPhotonTurnigy!$AE$30</f>
        <v>112.80618136210947</v>
      </c>
    </row>
    <row r="2105" spans="1:13" x14ac:dyDescent="0.3">
      <c r="A2105">
        <v>128.99002300000001</v>
      </c>
      <c r="B2105">
        <v>155</v>
      </c>
      <c r="C2105">
        <v>0</v>
      </c>
      <c r="D2105">
        <v>2.38</v>
      </c>
      <c r="E2105">
        <v>73.337699000000001</v>
      </c>
      <c r="F2105">
        <v>99.751328999999998</v>
      </c>
      <c r="G2105">
        <v>79.997693999999996</v>
      </c>
      <c r="H2105">
        <v>-26.413630999999999</v>
      </c>
      <c r="I2105">
        <v>-100</v>
      </c>
      <c r="J2105">
        <v>155</v>
      </c>
      <c r="K2105">
        <v>100.64700000000001</v>
      </c>
      <c r="L2105">
        <v>1.4996000000000001E-2</v>
      </c>
      <c r="M2105">
        <f>(F2105*CalPhotonTurnigy!$AE$30*CalPhotonTurnigy!$AF$36+CalPhotonTurnigy!$AE$36)/CalPhotonTurnigy!$AE$30</f>
        <v>112.80618136210947</v>
      </c>
    </row>
    <row r="2106" spans="1:13" x14ac:dyDescent="0.3">
      <c r="A2106">
        <v>129.00503499999999</v>
      </c>
      <c r="B2106">
        <v>155</v>
      </c>
      <c r="C2106">
        <v>0</v>
      </c>
      <c r="D2106">
        <v>2.3780000000000001</v>
      </c>
      <c r="E2106">
        <v>73.326410999999993</v>
      </c>
      <c r="F2106">
        <v>99.751328999999998</v>
      </c>
      <c r="G2106">
        <v>79.997693999999996</v>
      </c>
      <c r="H2106">
        <v>-26.424918000000002</v>
      </c>
      <c r="I2106">
        <v>-100</v>
      </c>
      <c r="J2106">
        <v>155</v>
      </c>
      <c r="K2106">
        <v>100.64700000000001</v>
      </c>
      <c r="L2106">
        <v>1.5011999999999999E-2</v>
      </c>
      <c r="M2106">
        <f>(F2106*CalPhotonTurnigy!$AE$30*CalPhotonTurnigy!$AF$36+CalPhotonTurnigy!$AE$36)/CalPhotonTurnigy!$AE$30</f>
        <v>112.80618136210947</v>
      </c>
    </row>
    <row r="2107" spans="1:13" x14ac:dyDescent="0.3">
      <c r="A2107">
        <v>129.02003099999999</v>
      </c>
      <c r="B2107">
        <v>155</v>
      </c>
      <c r="C2107">
        <v>0</v>
      </c>
      <c r="D2107">
        <v>2.3820000000000001</v>
      </c>
      <c r="E2107">
        <v>73.325256999999993</v>
      </c>
      <c r="F2107">
        <v>99.751328999999998</v>
      </c>
      <c r="G2107">
        <v>79.997693999999996</v>
      </c>
      <c r="H2107">
        <v>-26.426072000000001</v>
      </c>
      <c r="I2107">
        <v>-100</v>
      </c>
      <c r="J2107">
        <v>155</v>
      </c>
      <c r="K2107">
        <v>100.64700000000001</v>
      </c>
      <c r="L2107">
        <v>1.4996000000000001E-2</v>
      </c>
      <c r="M2107">
        <f>(F2107*CalPhotonTurnigy!$AE$30*CalPhotonTurnigy!$AF$36+CalPhotonTurnigy!$AE$36)/CalPhotonTurnigy!$AE$30</f>
        <v>112.80618136210947</v>
      </c>
    </row>
    <row r="2108" spans="1:13" x14ac:dyDescent="0.3">
      <c r="A2108">
        <v>129.035042</v>
      </c>
      <c r="B2108">
        <v>155</v>
      </c>
      <c r="C2108">
        <v>0</v>
      </c>
      <c r="D2108">
        <v>2.3780000000000001</v>
      </c>
      <c r="E2108">
        <v>73.317128999999994</v>
      </c>
      <c r="F2108">
        <v>99.751328999999998</v>
      </c>
      <c r="G2108">
        <v>79.997693999999996</v>
      </c>
      <c r="H2108">
        <v>-26.434200000000001</v>
      </c>
      <c r="I2108">
        <v>-100</v>
      </c>
      <c r="J2108">
        <v>155</v>
      </c>
      <c r="K2108">
        <v>100.64700000000001</v>
      </c>
      <c r="L2108">
        <v>1.5011E-2</v>
      </c>
      <c r="M2108">
        <f>(F2108*CalPhotonTurnigy!$AE$30*CalPhotonTurnigy!$AF$36+CalPhotonTurnigy!$AE$36)/CalPhotonTurnigy!$AE$30</f>
        <v>112.80618136210947</v>
      </c>
    </row>
    <row r="2109" spans="1:13" x14ac:dyDescent="0.3">
      <c r="A2109">
        <v>129.05004600000001</v>
      </c>
      <c r="B2109">
        <v>155</v>
      </c>
      <c r="C2109">
        <v>0</v>
      </c>
      <c r="D2109">
        <v>2.3769999999999998</v>
      </c>
      <c r="E2109">
        <v>73.307277999999997</v>
      </c>
      <c r="F2109">
        <v>99.751328999999998</v>
      </c>
      <c r="G2109">
        <v>79.997693999999996</v>
      </c>
      <c r="H2109">
        <v>-26.444051000000002</v>
      </c>
      <c r="I2109">
        <v>-100</v>
      </c>
      <c r="J2109">
        <v>155</v>
      </c>
      <c r="K2109">
        <v>100.64700000000001</v>
      </c>
      <c r="L2109">
        <v>1.5004E-2</v>
      </c>
      <c r="M2109">
        <f>(F2109*CalPhotonTurnigy!$AE$30*CalPhotonTurnigy!$AF$36+CalPhotonTurnigy!$AE$36)/CalPhotonTurnigy!$AE$30</f>
        <v>112.80618136210947</v>
      </c>
    </row>
    <row r="2110" spans="1:13" x14ac:dyDescent="0.3">
      <c r="A2110">
        <v>129.06505799999999</v>
      </c>
      <c r="B2110">
        <v>155</v>
      </c>
      <c r="C2110">
        <v>0</v>
      </c>
      <c r="D2110">
        <v>2.3879999999999999</v>
      </c>
      <c r="E2110">
        <v>73.318786000000003</v>
      </c>
      <c r="F2110">
        <v>99.751328999999998</v>
      </c>
      <c r="G2110">
        <v>79.997693999999996</v>
      </c>
      <c r="H2110">
        <v>-26.432542999999999</v>
      </c>
      <c r="I2110">
        <v>-100</v>
      </c>
      <c r="J2110">
        <v>155</v>
      </c>
      <c r="K2110">
        <v>100.64700000000001</v>
      </c>
      <c r="L2110">
        <v>1.5011999999999999E-2</v>
      </c>
      <c r="M2110">
        <f>(F2110*CalPhotonTurnigy!$AE$30*CalPhotonTurnigy!$AF$36+CalPhotonTurnigy!$AE$36)/CalPhotonTurnigy!$AE$30</f>
        <v>112.80618136210947</v>
      </c>
    </row>
    <row r="2111" spans="1:13" x14ac:dyDescent="0.3">
      <c r="A2111">
        <v>129.08006599999999</v>
      </c>
      <c r="B2111">
        <v>155</v>
      </c>
      <c r="C2111">
        <v>0</v>
      </c>
      <c r="D2111">
        <v>2.3809999999999998</v>
      </c>
      <c r="E2111">
        <v>73.315842000000004</v>
      </c>
      <c r="F2111">
        <v>99.751328999999998</v>
      </c>
      <c r="G2111">
        <v>79.997693999999996</v>
      </c>
      <c r="H2111">
        <v>-26.435486999999998</v>
      </c>
      <c r="I2111">
        <v>-100</v>
      </c>
      <c r="J2111">
        <v>155</v>
      </c>
      <c r="K2111">
        <v>100.64700000000001</v>
      </c>
      <c r="L2111">
        <v>1.5008000000000001E-2</v>
      </c>
      <c r="M2111">
        <f>(F2111*CalPhotonTurnigy!$AE$30*CalPhotonTurnigy!$AF$36+CalPhotonTurnigy!$AE$36)/CalPhotonTurnigy!$AE$30</f>
        <v>112.80618136210947</v>
      </c>
    </row>
    <row r="2112" spans="1:13" x14ac:dyDescent="0.3">
      <c r="A2112">
        <v>129.095079</v>
      </c>
      <c r="B2112">
        <v>155</v>
      </c>
      <c r="C2112">
        <v>0</v>
      </c>
      <c r="D2112">
        <v>2.3820000000000001</v>
      </c>
      <c r="E2112">
        <v>73.314735999999996</v>
      </c>
      <c r="F2112">
        <v>99.751328999999998</v>
      </c>
      <c r="G2112">
        <v>79.997693999999996</v>
      </c>
      <c r="H2112">
        <v>-26.436592999999998</v>
      </c>
      <c r="I2112">
        <v>-100</v>
      </c>
      <c r="J2112">
        <v>155</v>
      </c>
      <c r="K2112">
        <v>100.64700000000001</v>
      </c>
      <c r="L2112">
        <v>1.5013E-2</v>
      </c>
      <c r="M2112">
        <f>(F2112*CalPhotonTurnigy!$AE$30*CalPhotonTurnigy!$AF$36+CalPhotonTurnigy!$AE$36)/CalPhotonTurnigy!$AE$30</f>
        <v>112.80618136210947</v>
      </c>
    </row>
    <row r="2113" spans="1:13" x14ac:dyDescent="0.3">
      <c r="A2113">
        <v>129.11008100000001</v>
      </c>
      <c r="B2113">
        <v>155</v>
      </c>
      <c r="C2113">
        <v>0</v>
      </c>
      <c r="D2113">
        <v>2.3780000000000001</v>
      </c>
      <c r="E2113">
        <v>73.306646000000001</v>
      </c>
      <c r="F2113">
        <v>99.751328999999998</v>
      </c>
      <c r="G2113">
        <v>79.997693999999996</v>
      </c>
      <c r="H2113">
        <v>-26.444683000000001</v>
      </c>
      <c r="I2113">
        <v>-100</v>
      </c>
      <c r="J2113">
        <v>155</v>
      </c>
      <c r="K2113">
        <v>100.64700000000001</v>
      </c>
      <c r="L2113">
        <v>1.5002E-2</v>
      </c>
      <c r="M2113">
        <f>(F2113*CalPhotonTurnigy!$AE$30*CalPhotonTurnigy!$AF$36+CalPhotonTurnigy!$AE$36)/CalPhotonTurnigy!$AE$30</f>
        <v>112.80618136210947</v>
      </c>
    </row>
    <row r="2114" spans="1:13" x14ac:dyDescent="0.3">
      <c r="A2114">
        <v>129.12508399999999</v>
      </c>
      <c r="B2114">
        <v>155</v>
      </c>
      <c r="C2114">
        <v>0</v>
      </c>
      <c r="D2114">
        <v>2.3820000000000001</v>
      </c>
      <c r="E2114">
        <v>73.306822999999994</v>
      </c>
      <c r="F2114">
        <v>99.751328999999998</v>
      </c>
      <c r="G2114">
        <v>79.997693999999996</v>
      </c>
      <c r="H2114">
        <v>-26.444507000000002</v>
      </c>
      <c r="I2114">
        <v>-100</v>
      </c>
      <c r="J2114">
        <v>155</v>
      </c>
      <c r="K2114">
        <v>100.64700000000001</v>
      </c>
      <c r="L2114">
        <v>1.5003000000000001E-2</v>
      </c>
      <c r="M2114">
        <f>(F2114*CalPhotonTurnigy!$AE$30*CalPhotonTurnigy!$AF$36+CalPhotonTurnigy!$AE$36)/CalPhotonTurnigy!$AE$30</f>
        <v>112.80618136210947</v>
      </c>
    </row>
    <row r="2115" spans="1:13" x14ac:dyDescent="0.3">
      <c r="A2115">
        <v>129.140086</v>
      </c>
      <c r="B2115">
        <v>155</v>
      </c>
      <c r="C2115">
        <v>0</v>
      </c>
      <c r="D2115">
        <v>2.3780000000000001</v>
      </c>
      <c r="E2115">
        <v>73.301263000000006</v>
      </c>
      <c r="F2115">
        <v>99.751328999999998</v>
      </c>
      <c r="G2115">
        <v>79.997693999999996</v>
      </c>
      <c r="H2115">
        <v>-26.450066</v>
      </c>
      <c r="I2115">
        <v>-100</v>
      </c>
      <c r="J2115">
        <v>155</v>
      </c>
      <c r="K2115">
        <v>100.64700000000001</v>
      </c>
      <c r="L2115">
        <v>1.5002E-2</v>
      </c>
      <c r="M2115">
        <f>(F2115*CalPhotonTurnigy!$AE$30*CalPhotonTurnigy!$AF$36+CalPhotonTurnigy!$AE$36)/CalPhotonTurnigy!$AE$30</f>
        <v>112.80618136210947</v>
      </c>
    </row>
    <row r="2116" spans="1:13" x14ac:dyDescent="0.3">
      <c r="A2116">
        <v>129.155092</v>
      </c>
      <c r="B2116">
        <v>155</v>
      </c>
      <c r="C2116">
        <v>0</v>
      </c>
      <c r="D2116">
        <v>2.383</v>
      </c>
      <c r="E2116">
        <v>73.305047000000002</v>
      </c>
      <c r="F2116">
        <v>99.751328999999998</v>
      </c>
      <c r="G2116">
        <v>79.997693999999996</v>
      </c>
      <c r="H2116">
        <v>-26.446282</v>
      </c>
      <c r="I2116">
        <v>-100</v>
      </c>
      <c r="J2116">
        <v>155</v>
      </c>
      <c r="K2116">
        <v>100.64700000000001</v>
      </c>
      <c r="L2116">
        <v>1.5006E-2</v>
      </c>
      <c r="M2116">
        <f>(F2116*CalPhotonTurnigy!$AE$30*CalPhotonTurnigy!$AF$36+CalPhotonTurnigy!$AE$36)/CalPhotonTurnigy!$AE$30</f>
        <v>112.80618136210947</v>
      </c>
    </row>
    <row r="2117" spans="1:13" x14ac:dyDescent="0.3">
      <c r="A2117">
        <v>129.17009200000001</v>
      </c>
      <c r="B2117">
        <v>155</v>
      </c>
      <c r="C2117">
        <v>0</v>
      </c>
      <c r="D2117">
        <v>2.3780000000000001</v>
      </c>
      <c r="E2117">
        <v>73.298306999999994</v>
      </c>
      <c r="F2117">
        <v>99.751328999999998</v>
      </c>
      <c r="G2117">
        <v>79.997693999999996</v>
      </c>
      <c r="H2117">
        <v>-26.453022000000001</v>
      </c>
      <c r="I2117">
        <v>-100</v>
      </c>
      <c r="J2117">
        <v>155</v>
      </c>
      <c r="K2117">
        <v>100.64700000000001</v>
      </c>
      <c r="L2117">
        <v>1.4999999999999999E-2</v>
      </c>
      <c r="M2117">
        <f>(F2117*CalPhotonTurnigy!$AE$30*CalPhotonTurnigy!$AF$36+CalPhotonTurnigy!$AE$36)/CalPhotonTurnigy!$AE$30</f>
        <v>112.80618136210947</v>
      </c>
    </row>
    <row r="2118" spans="1:13" x14ac:dyDescent="0.3">
      <c r="A2118">
        <v>129.18509299999999</v>
      </c>
      <c r="B2118">
        <v>155</v>
      </c>
      <c r="C2118">
        <v>0</v>
      </c>
      <c r="D2118">
        <v>2.3780000000000001</v>
      </c>
      <c r="E2118">
        <v>73.292506000000003</v>
      </c>
      <c r="F2118">
        <v>99.751328999999998</v>
      </c>
      <c r="G2118">
        <v>79.997693999999996</v>
      </c>
      <c r="H2118">
        <v>-26.458822999999999</v>
      </c>
      <c r="I2118">
        <v>-100</v>
      </c>
      <c r="J2118">
        <v>155</v>
      </c>
      <c r="K2118">
        <v>100.64700000000001</v>
      </c>
      <c r="L2118">
        <v>1.5001E-2</v>
      </c>
      <c r="M2118">
        <f>(F2118*CalPhotonTurnigy!$AE$30*CalPhotonTurnigy!$AF$36+CalPhotonTurnigy!$AE$36)/CalPhotonTurnigy!$AE$30</f>
        <v>112.80618136210947</v>
      </c>
    </row>
    <row r="2119" spans="1:13" x14ac:dyDescent="0.3">
      <c r="A2119">
        <v>129.20010500000001</v>
      </c>
      <c r="B2119">
        <v>155</v>
      </c>
      <c r="C2119">
        <v>0</v>
      </c>
      <c r="D2119">
        <v>2.3769999999999998</v>
      </c>
      <c r="E2119">
        <v>73.286085</v>
      </c>
      <c r="F2119">
        <v>99.751328999999998</v>
      </c>
      <c r="G2119">
        <v>79.997693999999996</v>
      </c>
      <c r="H2119">
        <v>-26.465243999999998</v>
      </c>
      <c r="I2119">
        <v>-100</v>
      </c>
      <c r="J2119">
        <v>155</v>
      </c>
      <c r="K2119">
        <v>100.64700000000001</v>
      </c>
      <c r="L2119">
        <v>1.5011999999999999E-2</v>
      </c>
      <c r="M2119">
        <f>(F2119*CalPhotonTurnigy!$AE$30*CalPhotonTurnigy!$AF$36+CalPhotonTurnigy!$AE$36)/CalPhotonTurnigy!$AE$30</f>
        <v>112.80618136210947</v>
      </c>
    </row>
    <row r="2120" spans="1:13" x14ac:dyDescent="0.3">
      <c r="A2120">
        <v>129.21510900000001</v>
      </c>
      <c r="B2120">
        <v>155</v>
      </c>
      <c r="C2120">
        <v>0</v>
      </c>
      <c r="D2120">
        <v>2.375</v>
      </c>
      <c r="E2120">
        <v>73.277700999999993</v>
      </c>
      <c r="F2120">
        <v>99.751328999999998</v>
      </c>
      <c r="G2120">
        <v>79.997693999999996</v>
      </c>
      <c r="H2120">
        <v>-26.473628000000001</v>
      </c>
      <c r="I2120">
        <v>-100</v>
      </c>
      <c r="J2120">
        <v>155</v>
      </c>
      <c r="K2120">
        <v>100.64700000000001</v>
      </c>
      <c r="L2120">
        <v>1.5004E-2</v>
      </c>
      <c r="M2120">
        <f>(F2120*CalPhotonTurnigy!$AE$30*CalPhotonTurnigy!$AF$36+CalPhotonTurnigy!$AE$36)/CalPhotonTurnigy!$AE$30</f>
        <v>112.80618136210947</v>
      </c>
    </row>
    <row r="2121" spans="1:13" x14ac:dyDescent="0.3">
      <c r="A2121">
        <v>129.230119</v>
      </c>
      <c r="B2121">
        <v>155</v>
      </c>
      <c r="C2121">
        <v>0</v>
      </c>
      <c r="D2121">
        <v>2.3759999999999999</v>
      </c>
      <c r="E2121">
        <v>73.271913999999995</v>
      </c>
      <c r="F2121">
        <v>99.751328999999998</v>
      </c>
      <c r="G2121">
        <v>79.997693999999996</v>
      </c>
      <c r="H2121">
        <v>-26.479414999999999</v>
      </c>
      <c r="I2121">
        <v>-100</v>
      </c>
      <c r="J2121">
        <v>155</v>
      </c>
      <c r="K2121">
        <v>100.64700000000001</v>
      </c>
      <c r="L2121">
        <v>1.5010000000000001E-2</v>
      </c>
      <c r="M2121">
        <f>(F2121*CalPhotonTurnigy!$AE$30*CalPhotonTurnigy!$AF$36+CalPhotonTurnigy!$AE$36)/CalPhotonTurnigy!$AE$30</f>
        <v>112.80618136210947</v>
      </c>
    </row>
    <row r="2122" spans="1:13" x14ac:dyDescent="0.3">
      <c r="A2122">
        <v>129.24512899999999</v>
      </c>
      <c r="B2122">
        <v>155</v>
      </c>
      <c r="C2122">
        <v>0</v>
      </c>
      <c r="D2122">
        <v>2.37</v>
      </c>
      <c r="E2122">
        <v>73.256924999999995</v>
      </c>
      <c r="F2122">
        <v>99.751328999999998</v>
      </c>
      <c r="G2122">
        <v>79.997693999999996</v>
      </c>
      <c r="H2122">
        <v>-26.494403999999999</v>
      </c>
      <c r="I2122">
        <v>-100</v>
      </c>
      <c r="J2122">
        <v>155</v>
      </c>
      <c r="K2122">
        <v>100.64700000000001</v>
      </c>
      <c r="L2122">
        <v>1.5010000000000001E-2</v>
      </c>
      <c r="M2122">
        <f>(F2122*CalPhotonTurnigy!$AE$30*CalPhotonTurnigy!$AF$36+CalPhotonTurnigy!$AE$36)/CalPhotonTurnigy!$AE$30</f>
        <v>112.80618136210947</v>
      </c>
    </row>
    <row r="2123" spans="1:13" x14ac:dyDescent="0.3">
      <c r="A2123">
        <v>129.26012600000001</v>
      </c>
      <c r="B2123">
        <v>155</v>
      </c>
      <c r="C2123">
        <v>0</v>
      </c>
      <c r="D2123">
        <v>2.3759999999999999</v>
      </c>
      <c r="E2123">
        <v>73.254035000000002</v>
      </c>
      <c r="F2123">
        <v>99.751328999999998</v>
      </c>
      <c r="G2123">
        <v>79.997693999999996</v>
      </c>
      <c r="H2123">
        <v>-26.497295000000001</v>
      </c>
      <c r="I2123">
        <v>-100</v>
      </c>
      <c r="J2123">
        <v>155</v>
      </c>
      <c r="K2123">
        <v>100.64700000000001</v>
      </c>
      <c r="L2123">
        <v>1.4997E-2</v>
      </c>
      <c r="M2123">
        <f>(F2123*CalPhotonTurnigy!$AE$30*CalPhotonTurnigy!$AF$36+CalPhotonTurnigy!$AE$36)/CalPhotonTurnigy!$AE$30</f>
        <v>112.80618136210947</v>
      </c>
    </row>
    <row r="2124" spans="1:13" x14ac:dyDescent="0.3">
      <c r="A2124">
        <v>129.27513400000001</v>
      </c>
      <c r="B2124">
        <v>155</v>
      </c>
      <c r="C2124">
        <v>0</v>
      </c>
      <c r="D2124">
        <v>2.3719999999999999</v>
      </c>
      <c r="E2124">
        <v>73.244394999999997</v>
      </c>
      <c r="F2124">
        <v>99.751328999999998</v>
      </c>
      <c r="G2124">
        <v>79.997693999999996</v>
      </c>
      <c r="H2124">
        <v>-26.506934999999999</v>
      </c>
      <c r="I2124">
        <v>-100</v>
      </c>
      <c r="J2124">
        <v>155</v>
      </c>
      <c r="K2124">
        <v>100.64700000000001</v>
      </c>
      <c r="L2124">
        <v>1.5008000000000001E-2</v>
      </c>
      <c r="M2124">
        <f>(F2124*CalPhotonTurnigy!$AE$30*CalPhotonTurnigy!$AF$36+CalPhotonTurnigy!$AE$36)/CalPhotonTurnigy!$AE$30</f>
        <v>112.80618136210947</v>
      </c>
    </row>
    <row r="2125" spans="1:13" x14ac:dyDescent="0.3">
      <c r="A2125">
        <v>129.29014599999999</v>
      </c>
      <c r="B2125">
        <v>155</v>
      </c>
      <c r="C2125">
        <v>0</v>
      </c>
      <c r="D2125">
        <v>2.375</v>
      </c>
      <c r="E2125">
        <v>73.241821000000002</v>
      </c>
      <c r="F2125">
        <v>99.751328999999998</v>
      </c>
      <c r="G2125">
        <v>79.997693999999996</v>
      </c>
      <c r="H2125">
        <v>-26.509508</v>
      </c>
      <c r="I2125">
        <v>-100</v>
      </c>
      <c r="J2125">
        <v>155</v>
      </c>
      <c r="K2125">
        <v>100.64700000000001</v>
      </c>
      <c r="L2125">
        <v>1.5011999999999999E-2</v>
      </c>
      <c r="M2125">
        <f>(F2125*CalPhotonTurnigy!$AE$30*CalPhotonTurnigy!$AF$36+CalPhotonTurnigy!$AE$36)/CalPhotonTurnigy!$AE$30</f>
        <v>112.80618136210947</v>
      </c>
    </row>
    <row r="2126" spans="1:13" x14ac:dyDescent="0.3">
      <c r="A2126">
        <v>129.30515600000001</v>
      </c>
      <c r="B2126">
        <v>155</v>
      </c>
      <c r="C2126">
        <v>0</v>
      </c>
      <c r="D2126">
        <v>2.3740000000000001</v>
      </c>
      <c r="E2126">
        <v>73.238175999999996</v>
      </c>
      <c r="F2126">
        <v>99.751328999999998</v>
      </c>
      <c r="G2126">
        <v>79.997693999999996</v>
      </c>
      <c r="H2126">
        <v>-26.513152999999999</v>
      </c>
      <c r="I2126">
        <v>-100</v>
      </c>
      <c r="J2126">
        <v>155</v>
      </c>
      <c r="K2126">
        <v>100.64700000000001</v>
      </c>
      <c r="L2126">
        <v>1.5010000000000001E-2</v>
      </c>
      <c r="M2126">
        <f>(F2126*CalPhotonTurnigy!$AE$30*CalPhotonTurnigy!$AF$36+CalPhotonTurnigy!$AE$36)/CalPhotonTurnigy!$AE$30</f>
        <v>112.80618136210947</v>
      </c>
    </row>
    <row r="2127" spans="1:13" x14ac:dyDescent="0.3">
      <c r="A2127">
        <v>129.320168</v>
      </c>
      <c r="B2127">
        <v>155</v>
      </c>
      <c r="C2127">
        <v>0</v>
      </c>
      <c r="D2127">
        <v>2.427</v>
      </c>
      <c r="E2127">
        <v>73.327920000000006</v>
      </c>
      <c r="F2127">
        <v>99.751328999999998</v>
      </c>
      <c r="G2127">
        <v>79.997693999999996</v>
      </c>
      <c r="H2127">
        <v>-26.423408999999999</v>
      </c>
      <c r="I2127">
        <v>-100</v>
      </c>
      <c r="J2127">
        <v>155</v>
      </c>
      <c r="K2127">
        <v>100.64700000000001</v>
      </c>
      <c r="L2127">
        <v>1.5011999999999999E-2</v>
      </c>
      <c r="M2127">
        <f>(F2127*CalPhotonTurnigy!$AE$30*CalPhotonTurnigy!$AF$36+CalPhotonTurnigy!$AE$36)/CalPhotonTurnigy!$AE$30</f>
        <v>112.80618136210947</v>
      </c>
    </row>
    <row r="2128" spans="1:13" x14ac:dyDescent="0.3">
      <c r="A2128">
        <v>129.33517800000001</v>
      </c>
      <c r="B2128">
        <v>155</v>
      </c>
      <c r="C2128">
        <v>0</v>
      </c>
      <c r="D2128">
        <v>2.375</v>
      </c>
      <c r="E2128">
        <v>73.313711999999995</v>
      </c>
      <c r="F2128">
        <v>99.751328999999998</v>
      </c>
      <c r="G2128">
        <v>79.997693999999996</v>
      </c>
      <c r="H2128">
        <v>-26.437616999999999</v>
      </c>
      <c r="I2128">
        <v>-100</v>
      </c>
      <c r="J2128">
        <v>155</v>
      </c>
      <c r="K2128">
        <v>100.64700000000001</v>
      </c>
      <c r="L2128">
        <v>1.5010000000000001E-2</v>
      </c>
      <c r="M2128">
        <f>(F2128*CalPhotonTurnigy!$AE$30*CalPhotonTurnigy!$AF$36+CalPhotonTurnigy!$AE$36)/CalPhotonTurnigy!$AE$30</f>
        <v>112.80618136210947</v>
      </c>
    </row>
    <row r="2129" spans="1:13" x14ac:dyDescent="0.3">
      <c r="A2129">
        <v>129.350189</v>
      </c>
      <c r="B2129">
        <v>155</v>
      </c>
      <c r="C2129">
        <v>0</v>
      </c>
      <c r="D2129">
        <v>2.3730000000000002</v>
      </c>
      <c r="E2129">
        <v>73.298625000000001</v>
      </c>
      <c r="F2129">
        <v>99.751328999999998</v>
      </c>
      <c r="G2129">
        <v>79.997693999999996</v>
      </c>
      <c r="H2129">
        <v>-26.452704000000001</v>
      </c>
      <c r="I2129">
        <v>-100</v>
      </c>
      <c r="J2129">
        <v>155</v>
      </c>
      <c r="K2129">
        <v>100.64700000000001</v>
      </c>
      <c r="L2129">
        <v>1.5011E-2</v>
      </c>
      <c r="M2129">
        <f>(F2129*CalPhotonTurnigy!$AE$30*CalPhotonTurnigy!$AF$36+CalPhotonTurnigy!$AE$36)/CalPhotonTurnigy!$AE$30</f>
        <v>112.80618136210947</v>
      </c>
    </row>
    <row r="2130" spans="1:13" x14ac:dyDescent="0.3">
      <c r="A2130">
        <v>129.36519899999999</v>
      </c>
      <c r="B2130">
        <v>155</v>
      </c>
      <c r="C2130">
        <v>0</v>
      </c>
      <c r="D2130">
        <v>2.3740000000000001</v>
      </c>
      <c r="E2130">
        <v>73.287065999999996</v>
      </c>
      <c r="F2130">
        <v>99.751328999999998</v>
      </c>
      <c r="G2130">
        <v>79.997693999999996</v>
      </c>
      <c r="H2130">
        <v>-26.464264</v>
      </c>
      <c r="I2130">
        <v>-100</v>
      </c>
      <c r="J2130">
        <v>155</v>
      </c>
      <c r="K2130">
        <v>100.64700000000001</v>
      </c>
      <c r="L2130">
        <v>1.5010000000000001E-2</v>
      </c>
      <c r="M2130">
        <f>(F2130*CalPhotonTurnigy!$AE$30*CalPhotonTurnigy!$AF$36+CalPhotonTurnigy!$AE$36)/CalPhotonTurnigy!$AE$30</f>
        <v>112.80618136210947</v>
      </c>
    </row>
    <row r="2131" spans="1:13" x14ac:dyDescent="0.3">
      <c r="A2131">
        <v>129.38020700000001</v>
      </c>
      <c r="B2131">
        <v>155</v>
      </c>
      <c r="C2131">
        <v>0</v>
      </c>
      <c r="D2131">
        <v>2.3730000000000002</v>
      </c>
      <c r="E2131">
        <v>73.275687000000005</v>
      </c>
      <c r="F2131">
        <v>99.751328999999998</v>
      </c>
      <c r="G2131">
        <v>79.997693999999996</v>
      </c>
      <c r="H2131">
        <v>-26.475643000000002</v>
      </c>
      <c r="I2131">
        <v>-100</v>
      </c>
      <c r="J2131">
        <v>155</v>
      </c>
      <c r="K2131">
        <v>100.64700000000001</v>
      </c>
      <c r="L2131">
        <v>1.5008000000000001E-2</v>
      </c>
      <c r="M2131">
        <f>(F2131*CalPhotonTurnigy!$AE$30*CalPhotonTurnigy!$AF$36+CalPhotonTurnigy!$AE$36)/CalPhotonTurnigy!$AE$30</f>
        <v>112.80618136210947</v>
      </c>
    </row>
    <row r="2132" spans="1:13" x14ac:dyDescent="0.3">
      <c r="A2132">
        <v>129.39521500000001</v>
      </c>
      <c r="B2132">
        <v>155</v>
      </c>
      <c r="C2132">
        <v>0</v>
      </c>
      <c r="D2132">
        <v>2.3730000000000002</v>
      </c>
      <c r="E2132">
        <v>73.265891999999994</v>
      </c>
      <c r="F2132">
        <v>99.751328999999998</v>
      </c>
      <c r="G2132">
        <v>79.997693999999996</v>
      </c>
      <c r="H2132">
        <v>-26.485437000000001</v>
      </c>
      <c r="I2132">
        <v>-100</v>
      </c>
      <c r="J2132">
        <v>155</v>
      </c>
      <c r="K2132">
        <v>100.64700000000001</v>
      </c>
      <c r="L2132">
        <v>1.5008000000000001E-2</v>
      </c>
      <c r="M2132">
        <f>(F2132*CalPhotonTurnigy!$AE$30*CalPhotonTurnigy!$AF$36+CalPhotonTurnigy!$AE$36)/CalPhotonTurnigy!$AE$30</f>
        <v>112.80618136210947</v>
      </c>
    </row>
    <row r="2133" spans="1:13" x14ac:dyDescent="0.3">
      <c r="A2133">
        <v>129.410211</v>
      </c>
      <c r="B2133">
        <v>155</v>
      </c>
      <c r="C2133">
        <v>0</v>
      </c>
      <c r="D2133">
        <v>2.3719999999999999</v>
      </c>
      <c r="E2133">
        <v>73.254600999999994</v>
      </c>
      <c r="F2133">
        <v>99.751328999999998</v>
      </c>
      <c r="G2133">
        <v>79.997693999999996</v>
      </c>
      <c r="H2133">
        <v>-26.496728000000001</v>
      </c>
      <c r="I2133">
        <v>-100</v>
      </c>
      <c r="J2133">
        <v>155</v>
      </c>
      <c r="K2133">
        <v>100.64700000000001</v>
      </c>
      <c r="L2133">
        <v>1.4996000000000001E-2</v>
      </c>
      <c r="M2133">
        <f>(F2133*CalPhotonTurnigy!$AE$30*CalPhotonTurnigy!$AF$36+CalPhotonTurnigy!$AE$36)/CalPhotonTurnigy!$AE$30</f>
        <v>112.80618136210947</v>
      </c>
    </row>
    <row r="2134" spans="1:13" x14ac:dyDescent="0.3">
      <c r="A2134">
        <v>129.42521199999999</v>
      </c>
      <c r="B2134">
        <v>155</v>
      </c>
      <c r="C2134">
        <v>0</v>
      </c>
      <c r="D2134">
        <v>2.3719999999999999</v>
      </c>
      <c r="E2134">
        <v>73.244882000000004</v>
      </c>
      <c r="F2134">
        <v>99.751328999999998</v>
      </c>
      <c r="G2134">
        <v>79.997693999999996</v>
      </c>
      <c r="H2134">
        <v>-26.506447000000001</v>
      </c>
      <c r="I2134">
        <v>-100</v>
      </c>
      <c r="J2134">
        <v>155</v>
      </c>
      <c r="K2134">
        <v>100.64700000000001</v>
      </c>
      <c r="L2134">
        <v>1.5001E-2</v>
      </c>
      <c r="M2134">
        <f>(F2134*CalPhotonTurnigy!$AE$30*CalPhotonTurnigy!$AF$36+CalPhotonTurnigy!$AE$36)/CalPhotonTurnigy!$AE$30</f>
        <v>112.80618136210947</v>
      </c>
    </row>
    <row r="2135" spans="1:13" x14ac:dyDescent="0.3">
      <c r="A2135">
        <v>129.440223</v>
      </c>
      <c r="B2135">
        <v>155</v>
      </c>
      <c r="C2135">
        <v>0</v>
      </c>
      <c r="D2135">
        <v>2.3730000000000002</v>
      </c>
      <c r="E2135">
        <v>73.239379</v>
      </c>
      <c r="F2135">
        <v>99.751328999999998</v>
      </c>
      <c r="G2135">
        <v>79.997693999999996</v>
      </c>
      <c r="H2135">
        <v>-26.511949999999999</v>
      </c>
      <c r="I2135">
        <v>-100</v>
      </c>
      <c r="J2135">
        <v>155</v>
      </c>
      <c r="K2135">
        <v>100.64700000000001</v>
      </c>
      <c r="L2135">
        <v>1.5011E-2</v>
      </c>
      <c r="M2135">
        <f>(F2135*CalPhotonTurnigy!$AE$30*CalPhotonTurnigy!$AF$36+CalPhotonTurnigy!$AE$36)/CalPhotonTurnigy!$AE$30</f>
        <v>112.80618136210947</v>
      </c>
    </row>
    <row r="2136" spans="1:13" x14ac:dyDescent="0.3">
      <c r="A2136">
        <v>129.45523399999999</v>
      </c>
      <c r="B2136">
        <v>155</v>
      </c>
      <c r="C2136">
        <v>0</v>
      </c>
      <c r="D2136">
        <v>2.3719999999999999</v>
      </c>
      <c r="E2136">
        <v>73.231780999999998</v>
      </c>
      <c r="F2136">
        <v>99.751328999999998</v>
      </c>
      <c r="G2136">
        <v>79.997693999999996</v>
      </c>
      <c r="H2136">
        <v>-26.519549000000001</v>
      </c>
      <c r="I2136">
        <v>-100</v>
      </c>
      <c r="J2136">
        <v>155</v>
      </c>
      <c r="K2136">
        <v>100.64700000000001</v>
      </c>
      <c r="L2136">
        <v>1.5011E-2</v>
      </c>
      <c r="M2136">
        <f>(F2136*CalPhotonTurnigy!$AE$30*CalPhotonTurnigy!$AF$36+CalPhotonTurnigy!$AE$36)/CalPhotonTurnigy!$AE$30</f>
        <v>112.80618136210947</v>
      </c>
    </row>
    <row r="2137" spans="1:13" x14ac:dyDescent="0.3">
      <c r="A2137">
        <v>129.47023799999999</v>
      </c>
      <c r="B2137">
        <v>155</v>
      </c>
      <c r="C2137">
        <v>0</v>
      </c>
      <c r="D2137">
        <v>2.3719999999999999</v>
      </c>
      <c r="E2137">
        <v>73.225240999999997</v>
      </c>
      <c r="F2137">
        <v>99.751328999999998</v>
      </c>
      <c r="G2137">
        <v>79.997693999999996</v>
      </c>
      <c r="H2137">
        <v>-26.526088999999999</v>
      </c>
      <c r="I2137">
        <v>-100</v>
      </c>
      <c r="J2137">
        <v>155</v>
      </c>
      <c r="K2137">
        <v>100.64700000000001</v>
      </c>
      <c r="L2137">
        <v>1.5004E-2</v>
      </c>
      <c r="M2137">
        <f>(F2137*CalPhotonTurnigy!$AE$30*CalPhotonTurnigy!$AF$36+CalPhotonTurnigy!$AE$36)/CalPhotonTurnigy!$AE$30</f>
        <v>112.80618136210947</v>
      </c>
    </row>
    <row r="2138" spans="1:13" x14ac:dyDescent="0.3">
      <c r="A2138">
        <v>129.48524599999999</v>
      </c>
      <c r="B2138">
        <v>155</v>
      </c>
      <c r="C2138">
        <v>0</v>
      </c>
      <c r="D2138">
        <v>2.367</v>
      </c>
      <c r="E2138">
        <v>73.211020000000005</v>
      </c>
      <c r="F2138">
        <v>99.751328999999998</v>
      </c>
      <c r="G2138">
        <v>79.997693999999996</v>
      </c>
      <c r="H2138">
        <v>-26.540309000000001</v>
      </c>
      <c r="I2138">
        <v>-100</v>
      </c>
      <c r="J2138">
        <v>155</v>
      </c>
      <c r="K2138">
        <v>100.64700000000001</v>
      </c>
      <c r="L2138">
        <v>1.5008000000000001E-2</v>
      </c>
      <c r="M2138">
        <f>(F2138*CalPhotonTurnigy!$AE$30*CalPhotonTurnigy!$AF$36+CalPhotonTurnigy!$AE$36)/CalPhotonTurnigy!$AE$30</f>
        <v>112.80618136210947</v>
      </c>
    </row>
    <row r="2139" spans="1:13" x14ac:dyDescent="0.3">
      <c r="A2139">
        <v>129.50024500000001</v>
      </c>
      <c r="B2139">
        <v>155</v>
      </c>
      <c r="C2139">
        <v>0</v>
      </c>
      <c r="D2139">
        <v>2.37</v>
      </c>
      <c r="E2139">
        <v>73.204509000000002</v>
      </c>
      <c r="F2139">
        <v>99.751328999999998</v>
      </c>
      <c r="G2139">
        <v>79.997693999999996</v>
      </c>
      <c r="H2139">
        <v>-26.54682</v>
      </c>
      <c r="I2139">
        <v>-100</v>
      </c>
      <c r="J2139">
        <v>155</v>
      </c>
      <c r="K2139">
        <v>100.64700000000001</v>
      </c>
      <c r="L2139">
        <v>1.4999E-2</v>
      </c>
      <c r="M2139">
        <f>(F2139*CalPhotonTurnigy!$AE$30*CalPhotonTurnigy!$AF$36+CalPhotonTurnigy!$AE$36)/CalPhotonTurnigy!$AE$30</f>
        <v>112.80618136210947</v>
      </c>
    </row>
    <row r="2140" spans="1:13" x14ac:dyDescent="0.3">
      <c r="A2140">
        <v>129.515254</v>
      </c>
      <c r="B2140">
        <v>155</v>
      </c>
      <c r="C2140">
        <v>0</v>
      </c>
      <c r="D2140">
        <v>2.3730000000000002</v>
      </c>
      <c r="E2140">
        <v>73.204635999999994</v>
      </c>
      <c r="F2140">
        <v>99.751328999999998</v>
      </c>
      <c r="G2140">
        <v>79.997693999999996</v>
      </c>
      <c r="H2140">
        <v>-26.546693000000001</v>
      </c>
      <c r="I2140">
        <v>-100</v>
      </c>
      <c r="J2140">
        <v>155</v>
      </c>
      <c r="K2140">
        <v>100.64700000000001</v>
      </c>
      <c r="L2140">
        <v>1.5009E-2</v>
      </c>
      <c r="M2140">
        <f>(F2140*CalPhotonTurnigy!$AE$30*CalPhotonTurnigy!$AF$36+CalPhotonTurnigy!$AE$36)/CalPhotonTurnigy!$AE$30</f>
        <v>112.80618136210947</v>
      </c>
    </row>
    <row r="2141" spans="1:13" x14ac:dyDescent="0.3">
      <c r="A2141">
        <v>129.530261</v>
      </c>
      <c r="B2141">
        <v>155</v>
      </c>
      <c r="C2141">
        <v>0</v>
      </c>
      <c r="D2141">
        <v>2.3639999999999999</v>
      </c>
      <c r="E2141">
        <v>73.187550000000002</v>
      </c>
      <c r="F2141">
        <v>99.751328999999998</v>
      </c>
      <c r="G2141">
        <v>79.997693999999996</v>
      </c>
      <c r="H2141">
        <v>-26.563779</v>
      </c>
      <c r="I2141">
        <v>-100</v>
      </c>
      <c r="J2141">
        <v>155</v>
      </c>
      <c r="K2141">
        <v>100.64700000000001</v>
      </c>
      <c r="L2141">
        <v>1.5007E-2</v>
      </c>
      <c r="M2141">
        <f>(F2141*CalPhotonTurnigy!$AE$30*CalPhotonTurnigy!$AF$36+CalPhotonTurnigy!$AE$36)/CalPhotonTurnigy!$AE$30</f>
        <v>112.80618136210947</v>
      </c>
    </row>
    <row r="2142" spans="1:13" x14ac:dyDescent="0.3">
      <c r="A2142">
        <v>129.54526999999999</v>
      </c>
      <c r="B2142">
        <v>155</v>
      </c>
      <c r="C2142">
        <v>0</v>
      </c>
      <c r="D2142">
        <v>2.363</v>
      </c>
      <c r="E2142">
        <v>73.171406000000005</v>
      </c>
      <c r="F2142">
        <v>99.751328999999998</v>
      </c>
      <c r="G2142">
        <v>79.997693999999996</v>
      </c>
      <c r="H2142">
        <v>-26.579923999999998</v>
      </c>
      <c r="I2142">
        <v>-100</v>
      </c>
      <c r="J2142">
        <v>155</v>
      </c>
      <c r="K2142">
        <v>100.64700000000001</v>
      </c>
      <c r="L2142">
        <v>1.5009E-2</v>
      </c>
      <c r="M2142">
        <f>(F2142*CalPhotonTurnigy!$AE$30*CalPhotonTurnigy!$AF$36+CalPhotonTurnigy!$AE$36)/CalPhotonTurnigy!$AE$30</f>
        <v>112.80618136210947</v>
      </c>
    </row>
    <row r="2143" spans="1:13" x14ac:dyDescent="0.3">
      <c r="A2143">
        <v>129.56026600000001</v>
      </c>
      <c r="B2143">
        <v>154</v>
      </c>
      <c r="C2143">
        <v>0</v>
      </c>
      <c r="D2143">
        <v>2.3639999999999999</v>
      </c>
      <c r="E2143">
        <v>73.158941999999996</v>
      </c>
      <c r="F2143">
        <v>99.751328999999998</v>
      </c>
      <c r="G2143">
        <v>79.997693999999996</v>
      </c>
      <c r="H2143">
        <v>-26.592386999999999</v>
      </c>
      <c r="I2143">
        <v>-100</v>
      </c>
      <c r="J2143">
        <v>154</v>
      </c>
      <c r="K2143">
        <v>100.64700000000001</v>
      </c>
      <c r="L2143">
        <v>1.4996000000000001E-2</v>
      </c>
      <c r="M2143">
        <f>(F2143*CalPhotonTurnigy!$AE$30*CalPhotonTurnigy!$AF$36+CalPhotonTurnigy!$AE$36)/CalPhotonTurnigy!$AE$30</f>
        <v>112.80618136210947</v>
      </c>
    </row>
    <row r="2144" spans="1:13" x14ac:dyDescent="0.3">
      <c r="A2144">
        <v>129.57526300000001</v>
      </c>
      <c r="B2144">
        <v>154</v>
      </c>
      <c r="C2144">
        <v>0</v>
      </c>
      <c r="D2144">
        <v>2.3610000000000002</v>
      </c>
      <c r="E2144">
        <v>73.143907999999996</v>
      </c>
      <c r="F2144">
        <v>99.751328999999998</v>
      </c>
      <c r="G2144">
        <v>79.997693999999996</v>
      </c>
      <c r="H2144">
        <v>-26.607422</v>
      </c>
      <c r="I2144">
        <v>-100</v>
      </c>
      <c r="J2144">
        <v>154</v>
      </c>
      <c r="K2144">
        <v>100.64700000000001</v>
      </c>
      <c r="L2144">
        <v>1.4997E-2</v>
      </c>
      <c r="M2144">
        <f>(F2144*CalPhotonTurnigy!$AE$30*CalPhotonTurnigy!$AF$36+CalPhotonTurnigy!$AE$36)/CalPhotonTurnigy!$AE$30</f>
        <v>112.80618136210947</v>
      </c>
    </row>
    <row r="2145" spans="1:13" x14ac:dyDescent="0.3">
      <c r="A2145">
        <v>129.59026399999999</v>
      </c>
      <c r="B2145">
        <v>154</v>
      </c>
      <c r="C2145">
        <v>0</v>
      </c>
      <c r="D2145">
        <v>2.3650000000000002</v>
      </c>
      <c r="E2145">
        <v>73.136708999999996</v>
      </c>
      <c r="F2145">
        <v>99.751328999999998</v>
      </c>
      <c r="G2145">
        <v>79.997693999999996</v>
      </c>
      <c r="H2145">
        <v>-26.614621</v>
      </c>
      <c r="I2145">
        <v>-100</v>
      </c>
      <c r="J2145">
        <v>154</v>
      </c>
      <c r="K2145">
        <v>100.64700000000001</v>
      </c>
      <c r="L2145">
        <v>1.5001E-2</v>
      </c>
      <c r="M2145">
        <f>(F2145*CalPhotonTurnigy!$AE$30*CalPhotonTurnigy!$AF$36+CalPhotonTurnigy!$AE$36)/CalPhotonTurnigy!$AE$30</f>
        <v>112.80618136210947</v>
      </c>
    </row>
    <row r="2146" spans="1:13" x14ac:dyDescent="0.3">
      <c r="A2146">
        <v>129.605265</v>
      </c>
      <c r="B2146">
        <v>154</v>
      </c>
      <c r="C2146">
        <v>0</v>
      </c>
      <c r="D2146">
        <v>2.3650000000000002</v>
      </c>
      <c r="E2146">
        <v>73.131949000000006</v>
      </c>
      <c r="F2146">
        <v>99.751328999999998</v>
      </c>
      <c r="G2146">
        <v>79.997693999999996</v>
      </c>
      <c r="H2146">
        <v>-26.61938</v>
      </c>
      <c r="I2146">
        <v>-100</v>
      </c>
      <c r="J2146">
        <v>154</v>
      </c>
      <c r="K2146">
        <v>100.64700000000001</v>
      </c>
      <c r="L2146">
        <v>1.5001E-2</v>
      </c>
      <c r="M2146">
        <f>(F2146*CalPhotonTurnigy!$AE$30*CalPhotonTurnigy!$AF$36+CalPhotonTurnigy!$AE$36)/CalPhotonTurnigy!$AE$30</f>
        <v>112.80618136210947</v>
      </c>
    </row>
    <row r="2147" spans="1:13" x14ac:dyDescent="0.3">
      <c r="A2147">
        <v>129.62027499999999</v>
      </c>
      <c r="B2147">
        <v>154</v>
      </c>
      <c r="C2147">
        <v>0</v>
      </c>
      <c r="D2147">
        <v>2.3620000000000001</v>
      </c>
      <c r="E2147">
        <v>73.122107</v>
      </c>
      <c r="F2147">
        <v>99.751328999999998</v>
      </c>
      <c r="G2147">
        <v>79.997693999999996</v>
      </c>
      <c r="H2147">
        <v>-26.629221999999999</v>
      </c>
      <c r="I2147">
        <v>-100</v>
      </c>
      <c r="J2147">
        <v>154</v>
      </c>
      <c r="K2147">
        <v>100.64700000000001</v>
      </c>
      <c r="L2147">
        <v>1.5010000000000001E-2</v>
      </c>
      <c r="M2147">
        <f>(F2147*CalPhotonTurnigy!$AE$30*CalPhotonTurnigy!$AF$36+CalPhotonTurnigy!$AE$36)/CalPhotonTurnigy!$AE$30</f>
        <v>112.80618136210947</v>
      </c>
    </row>
    <row r="2148" spans="1:13" x14ac:dyDescent="0.3">
      <c r="A2148">
        <v>129.63528199999999</v>
      </c>
      <c r="B2148">
        <v>154</v>
      </c>
      <c r="C2148">
        <v>0</v>
      </c>
      <c r="D2148">
        <v>2.3610000000000002</v>
      </c>
      <c r="E2148">
        <v>73.112199000000004</v>
      </c>
      <c r="F2148">
        <v>99.751328999999998</v>
      </c>
      <c r="G2148">
        <v>79.997693999999996</v>
      </c>
      <c r="H2148">
        <v>-26.639130000000002</v>
      </c>
      <c r="I2148">
        <v>-100</v>
      </c>
      <c r="J2148">
        <v>154</v>
      </c>
      <c r="K2148">
        <v>100.64700000000001</v>
      </c>
      <c r="L2148">
        <v>1.5007E-2</v>
      </c>
      <c r="M2148">
        <f>(F2148*CalPhotonTurnigy!$AE$30*CalPhotonTurnigy!$AF$36+CalPhotonTurnigy!$AE$36)/CalPhotonTurnigy!$AE$30</f>
        <v>112.80618136210947</v>
      </c>
    </row>
    <row r="2149" spans="1:13" x14ac:dyDescent="0.3">
      <c r="A2149">
        <v>129.65029100000001</v>
      </c>
      <c r="B2149">
        <v>154</v>
      </c>
      <c r="C2149">
        <v>0</v>
      </c>
      <c r="D2149">
        <v>2.3610000000000002</v>
      </c>
      <c r="E2149">
        <v>73.102233999999996</v>
      </c>
      <c r="F2149">
        <v>99.751328999999998</v>
      </c>
      <c r="G2149">
        <v>79.997693999999996</v>
      </c>
      <c r="H2149">
        <v>-26.649094999999999</v>
      </c>
      <c r="I2149">
        <v>-100</v>
      </c>
      <c r="J2149">
        <v>154</v>
      </c>
      <c r="K2149">
        <v>100.64700000000001</v>
      </c>
      <c r="L2149">
        <v>1.5009E-2</v>
      </c>
      <c r="M2149">
        <f>(F2149*CalPhotonTurnigy!$AE$30*CalPhotonTurnigy!$AF$36+CalPhotonTurnigy!$AE$36)/CalPhotonTurnigy!$AE$30</f>
        <v>112.80618136210947</v>
      </c>
    </row>
    <row r="2150" spans="1:13" x14ac:dyDescent="0.3">
      <c r="A2150">
        <v>129.66529199999999</v>
      </c>
      <c r="B2150">
        <v>154</v>
      </c>
      <c r="C2150">
        <v>0</v>
      </c>
      <c r="D2150">
        <v>2.3620000000000001</v>
      </c>
      <c r="E2150">
        <v>73.096531999999996</v>
      </c>
      <c r="F2150">
        <v>99.751328999999998</v>
      </c>
      <c r="G2150">
        <v>79.997693999999996</v>
      </c>
      <c r="H2150">
        <v>-26.654796999999999</v>
      </c>
      <c r="I2150">
        <v>-100</v>
      </c>
      <c r="J2150">
        <v>154</v>
      </c>
      <c r="K2150">
        <v>100.64700000000001</v>
      </c>
      <c r="L2150">
        <v>1.5001E-2</v>
      </c>
      <c r="M2150">
        <f>(F2150*CalPhotonTurnigy!$AE$30*CalPhotonTurnigy!$AF$36+CalPhotonTurnigy!$AE$36)/CalPhotonTurnigy!$AE$30</f>
        <v>112.80618136210947</v>
      </c>
    </row>
    <row r="2151" spans="1:13" x14ac:dyDescent="0.3">
      <c r="A2151">
        <v>129.680294</v>
      </c>
      <c r="B2151">
        <v>154</v>
      </c>
      <c r="C2151">
        <v>0</v>
      </c>
      <c r="D2151">
        <v>2.3610000000000002</v>
      </c>
      <c r="E2151">
        <v>73.090187</v>
      </c>
      <c r="F2151">
        <v>99.751328999999998</v>
      </c>
      <c r="G2151">
        <v>79.997693999999996</v>
      </c>
      <c r="H2151">
        <v>-26.661142000000002</v>
      </c>
      <c r="I2151">
        <v>-100</v>
      </c>
      <c r="J2151">
        <v>154</v>
      </c>
      <c r="K2151">
        <v>100.64700000000001</v>
      </c>
      <c r="L2151">
        <v>1.5002E-2</v>
      </c>
      <c r="M2151">
        <f>(F2151*CalPhotonTurnigy!$AE$30*CalPhotonTurnigy!$AF$36+CalPhotonTurnigy!$AE$36)/CalPhotonTurnigy!$AE$30</f>
        <v>112.80618136210947</v>
      </c>
    </row>
    <row r="2152" spans="1:13" x14ac:dyDescent="0.3">
      <c r="A2152">
        <v>129.695291</v>
      </c>
      <c r="B2152">
        <v>154</v>
      </c>
      <c r="C2152">
        <v>0</v>
      </c>
      <c r="D2152">
        <v>2.3620000000000001</v>
      </c>
      <c r="E2152">
        <v>73.086163999999997</v>
      </c>
      <c r="F2152">
        <v>99.751328999999998</v>
      </c>
      <c r="G2152">
        <v>79.997693999999996</v>
      </c>
      <c r="H2152">
        <v>-26.665164999999998</v>
      </c>
      <c r="I2152">
        <v>-100</v>
      </c>
      <c r="J2152">
        <v>154</v>
      </c>
      <c r="K2152">
        <v>100.64700000000001</v>
      </c>
      <c r="L2152">
        <v>1.4997E-2</v>
      </c>
      <c r="M2152">
        <f>(F2152*CalPhotonTurnigy!$AE$30*CalPhotonTurnigy!$AF$36+CalPhotonTurnigy!$AE$36)/CalPhotonTurnigy!$AE$30</f>
        <v>112.80618136210947</v>
      </c>
    </row>
    <row r="2153" spans="1:13" x14ac:dyDescent="0.3">
      <c r="A2153">
        <v>129.71029999999999</v>
      </c>
      <c r="B2153">
        <v>154</v>
      </c>
      <c r="C2153">
        <v>0</v>
      </c>
      <c r="D2153">
        <v>2.3119999999999998</v>
      </c>
      <c r="E2153">
        <v>72.993392</v>
      </c>
      <c r="F2153">
        <v>99.751328999999998</v>
      </c>
      <c r="G2153">
        <v>79.997693999999996</v>
      </c>
      <c r="H2153">
        <v>-26.757936999999998</v>
      </c>
      <c r="I2153">
        <v>-100</v>
      </c>
      <c r="J2153">
        <v>154</v>
      </c>
      <c r="K2153">
        <v>100.64700000000001</v>
      </c>
      <c r="L2153">
        <v>1.5009E-2</v>
      </c>
      <c r="M2153">
        <f>(F2153*CalPhotonTurnigy!$AE$30*CalPhotonTurnigy!$AF$36+CalPhotonTurnigy!$AE$36)/CalPhotonTurnigy!$AE$30</f>
        <v>112.80618136210947</v>
      </c>
    </row>
    <row r="2154" spans="1:13" x14ac:dyDescent="0.3">
      <c r="A2154">
        <v>129.725303</v>
      </c>
      <c r="B2154">
        <v>154</v>
      </c>
      <c r="C2154">
        <v>0</v>
      </c>
      <c r="D2154">
        <v>2.359</v>
      </c>
      <c r="E2154">
        <v>72.997113999999996</v>
      </c>
      <c r="F2154">
        <v>99.751328999999998</v>
      </c>
      <c r="G2154">
        <v>79.997693999999996</v>
      </c>
      <c r="H2154">
        <v>-26.754214999999999</v>
      </c>
      <c r="I2154">
        <v>-100</v>
      </c>
      <c r="J2154">
        <v>154</v>
      </c>
      <c r="K2154">
        <v>100.64700000000001</v>
      </c>
      <c r="L2154">
        <v>1.5003000000000001E-2</v>
      </c>
      <c r="M2154">
        <f>(F2154*CalPhotonTurnigy!$AE$30*CalPhotonTurnigy!$AF$36+CalPhotonTurnigy!$AE$36)/CalPhotonTurnigy!$AE$30</f>
        <v>112.80618136210947</v>
      </c>
    </row>
    <row r="2155" spans="1:13" x14ac:dyDescent="0.3">
      <c r="A2155">
        <v>129.740307</v>
      </c>
      <c r="B2155">
        <v>154</v>
      </c>
      <c r="C2155">
        <v>0</v>
      </c>
      <c r="D2155">
        <v>2.3580000000000001</v>
      </c>
      <c r="E2155">
        <v>72.998874000000001</v>
      </c>
      <c r="F2155">
        <v>99.751328999999998</v>
      </c>
      <c r="G2155">
        <v>79.997693999999996</v>
      </c>
      <c r="H2155">
        <v>-26.752455999999999</v>
      </c>
      <c r="I2155">
        <v>-100</v>
      </c>
      <c r="J2155">
        <v>154</v>
      </c>
      <c r="K2155">
        <v>100.64700000000001</v>
      </c>
      <c r="L2155">
        <v>1.5004E-2</v>
      </c>
      <c r="M2155">
        <f>(F2155*CalPhotonTurnigy!$AE$30*CalPhotonTurnigy!$AF$36+CalPhotonTurnigy!$AE$36)/CalPhotonTurnigy!$AE$30</f>
        <v>112.80618136210947</v>
      </c>
    </row>
    <row r="2156" spans="1:13" x14ac:dyDescent="0.3">
      <c r="A2156">
        <v>129.75530900000001</v>
      </c>
      <c r="B2156">
        <v>154</v>
      </c>
      <c r="C2156">
        <v>0</v>
      </c>
      <c r="D2156">
        <v>2.363</v>
      </c>
      <c r="E2156">
        <v>73.009040999999996</v>
      </c>
      <c r="F2156">
        <v>99.751328999999998</v>
      </c>
      <c r="G2156">
        <v>79.997693999999996</v>
      </c>
      <c r="H2156">
        <v>-26.742289</v>
      </c>
      <c r="I2156">
        <v>-100</v>
      </c>
      <c r="J2156">
        <v>154</v>
      </c>
      <c r="K2156">
        <v>100.64700000000001</v>
      </c>
      <c r="L2156">
        <v>1.5002E-2</v>
      </c>
      <c r="M2156">
        <f>(F2156*CalPhotonTurnigy!$AE$30*CalPhotonTurnigy!$AF$36+CalPhotonTurnigy!$AE$36)/CalPhotonTurnigy!$AE$30</f>
        <v>112.80618136210947</v>
      </c>
    </row>
    <row r="2157" spans="1:13" x14ac:dyDescent="0.3">
      <c r="A2157">
        <v>129.77031099999999</v>
      </c>
      <c r="B2157">
        <v>154</v>
      </c>
      <c r="C2157">
        <v>0</v>
      </c>
      <c r="D2157">
        <v>2.3530000000000002</v>
      </c>
      <c r="E2157">
        <v>73.000483000000003</v>
      </c>
      <c r="F2157">
        <v>99.751328999999998</v>
      </c>
      <c r="G2157">
        <v>79.997693999999996</v>
      </c>
      <c r="H2157">
        <v>-26.750845999999999</v>
      </c>
      <c r="I2157">
        <v>-100</v>
      </c>
      <c r="J2157">
        <v>154</v>
      </c>
      <c r="K2157">
        <v>100.64700000000001</v>
      </c>
      <c r="L2157">
        <v>1.5002E-2</v>
      </c>
      <c r="M2157">
        <f>(F2157*CalPhotonTurnigy!$AE$30*CalPhotonTurnigy!$AF$36+CalPhotonTurnigy!$AE$36)/CalPhotonTurnigy!$AE$30</f>
        <v>112.80618136210947</v>
      </c>
    </row>
    <row r="2158" spans="1:13" x14ac:dyDescent="0.3">
      <c r="A2158">
        <v>129.78530799999999</v>
      </c>
      <c r="B2158">
        <v>154</v>
      </c>
      <c r="C2158">
        <v>0</v>
      </c>
      <c r="D2158">
        <v>2.3580000000000001</v>
      </c>
      <c r="E2158">
        <v>73.001773</v>
      </c>
      <c r="F2158">
        <v>99.751328999999998</v>
      </c>
      <c r="G2158">
        <v>79.997693999999996</v>
      </c>
      <c r="H2158">
        <v>-26.749555999999998</v>
      </c>
      <c r="I2158">
        <v>-100</v>
      </c>
      <c r="J2158">
        <v>154</v>
      </c>
      <c r="K2158">
        <v>100.64700000000001</v>
      </c>
      <c r="L2158">
        <v>1.4997E-2</v>
      </c>
      <c r="M2158">
        <f>(F2158*CalPhotonTurnigy!$AE$30*CalPhotonTurnigy!$AF$36+CalPhotonTurnigy!$AE$36)/CalPhotonTurnigy!$AE$30</f>
        <v>112.80618136210947</v>
      </c>
    </row>
    <row r="2159" spans="1:13" x14ac:dyDescent="0.3">
      <c r="A2159">
        <v>129.80031</v>
      </c>
      <c r="B2159">
        <v>154</v>
      </c>
      <c r="C2159">
        <v>0</v>
      </c>
      <c r="D2159">
        <v>2.3570000000000002</v>
      </c>
      <c r="E2159">
        <v>72.999998000000005</v>
      </c>
      <c r="F2159">
        <v>99.751328999999998</v>
      </c>
      <c r="G2159">
        <v>79.997693999999996</v>
      </c>
      <c r="H2159">
        <v>-26.751331</v>
      </c>
      <c r="I2159">
        <v>-100</v>
      </c>
      <c r="J2159">
        <v>154</v>
      </c>
      <c r="K2159">
        <v>100.64700000000001</v>
      </c>
      <c r="L2159">
        <v>1.5002E-2</v>
      </c>
      <c r="M2159">
        <f>(F2159*CalPhotonTurnigy!$AE$30*CalPhotonTurnigy!$AF$36+CalPhotonTurnigy!$AE$36)/CalPhotonTurnigy!$AE$30</f>
        <v>112.80618136210947</v>
      </c>
    </row>
    <row r="2160" spans="1:13" x14ac:dyDescent="0.3">
      <c r="A2160">
        <v>129.81531799999999</v>
      </c>
      <c r="B2160">
        <v>154</v>
      </c>
      <c r="C2160">
        <v>0</v>
      </c>
      <c r="D2160">
        <v>2.3660000000000001</v>
      </c>
      <c r="E2160">
        <v>73.015773999999993</v>
      </c>
      <c r="F2160">
        <v>99.751328999999998</v>
      </c>
      <c r="G2160">
        <v>79.997693999999996</v>
      </c>
      <c r="H2160">
        <v>-26.735555000000002</v>
      </c>
      <c r="I2160">
        <v>-100</v>
      </c>
      <c r="J2160">
        <v>154</v>
      </c>
      <c r="K2160">
        <v>100.64700000000001</v>
      </c>
      <c r="L2160">
        <v>1.5008000000000001E-2</v>
      </c>
      <c r="M2160">
        <f>(F2160*CalPhotonTurnigy!$AE$30*CalPhotonTurnigy!$AF$36+CalPhotonTurnigy!$AE$36)/CalPhotonTurnigy!$AE$30</f>
        <v>112.80618136210947</v>
      </c>
    </row>
    <row r="2161" spans="1:13" x14ac:dyDescent="0.3">
      <c r="A2161">
        <v>129.83032900000001</v>
      </c>
      <c r="B2161">
        <v>154</v>
      </c>
      <c r="C2161">
        <v>0</v>
      </c>
      <c r="D2161">
        <v>2.355</v>
      </c>
      <c r="E2161">
        <v>73.009163000000001</v>
      </c>
      <c r="F2161">
        <v>99.751328999999998</v>
      </c>
      <c r="G2161">
        <v>79.997693999999996</v>
      </c>
      <c r="H2161">
        <v>-26.742166000000001</v>
      </c>
      <c r="I2161">
        <v>-100</v>
      </c>
      <c r="J2161">
        <v>154</v>
      </c>
      <c r="K2161">
        <v>100.64700000000001</v>
      </c>
      <c r="L2161">
        <v>1.5011E-2</v>
      </c>
      <c r="M2161">
        <f>(F2161*CalPhotonTurnigy!$AE$30*CalPhotonTurnigy!$AF$36+CalPhotonTurnigy!$AE$36)/CalPhotonTurnigy!$AE$30</f>
        <v>112.80618136210947</v>
      </c>
    </row>
    <row r="2162" spans="1:13" x14ac:dyDescent="0.3">
      <c r="A2162">
        <v>129.845325</v>
      </c>
      <c r="B2162">
        <v>154</v>
      </c>
      <c r="C2162">
        <v>0</v>
      </c>
      <c r="D2162">
        <v>2.3570000000000002</v>
      </c>
      <c r="E2162">
        <v>73.007800000000003</v>
      </c>
      <c r="F2162">
        <v>99.751328999999998</v>
      </c>
      <c r="G2162">
        <v>79.997693999999996</v>
      </c>
      <c r="H2162">
        <v>-26.74353</v>
      </c>
      <c r="I2162">
        <v>-100</v>
      </c>
      <c r="J2162">
        <v>154</v>
      </c>
      <c r="K2162">
        <v>100.64700000000001</v>
      </c>
      <c r="L2162">
        <v>1.4996000000000001E-2</v>
      </c>
      <c r="M2162">
        <f>(F2162*CalPhotonTurnigy!$AE$30*CalPhotonTurnigy!$AF$36+CalPhotonTurnigy!$AE$36)/CalPhotonTurnigy!$AE$30</f>
        <v>112.80618136210947</v>
      </c>
    </row>
    <row r="2163" spans="1:13" x14ac:dyDescent="0.3">
      <c r="A2163">
        <v>129.86032399999999</v>
      </c>
      <c r="B2163">
        <v>154</v>
      </c>
      <c r="C2163">
        <v>0</v>
      </c>
      <c r="D2163">
        <v>2.3519999999999999</v>
      </c>
      <c r="E2163">
        <v>72.996531000000004</v>
      </c>
      <c r="F2163">
        <v>99.751328999999998</v>
      </c>
      <c r="G2163">
        <v>79.997693999999996</v>
      </c>
      <c r="H2163">
        <v>-26.754798999999998</v>
      </c>
      <c r="I2163">
        <v>-100</v>
      </c>
      <c r="J2163">
        <v>154</v>
      </c>
      <c r="K2163">
        <v>100.64700000000001</v>
      </c>
      <c r="L2163">
        <v>1.4999E-2</v>
      </c>
      <c r="M2163">
        <f>(F2163*CalPhotonTurnigy!$AE$30*CalPhotonTurnigy!$AF$36+CalPhotonTurnigy!$AE$36)/CalPhotonTurnigy!$AE$30</f>
        <v>112.80618136210947</v>
      </c>
    </row>
    <row r="2164" spans="1:13" x14ac:dyDescent="0.3">
      <c r="A2164">
        <v>129.87532100000001</v>
      </c>
      <c r="B2164">
        <v>154</v>
      </c>
      <c r="C2164">
        <v>0</v>
      </c>
      <c r="D2164">
        <v>2.351</v>
      </c>
      <c r="E2164">
        <v>72.985388</v>
      </c>
      <c r="F2164">
        <v>99.751328999999998</v>
      </c>
      <c r="G2164">
        <v>79.997693999999996</v>
      </c>
      <c r="H2164">
        <v>-26.765941999999999</v>
      </c>
      <c r="I2164">
        <v>-100</v>
      </c>
      <c r="J2164">
        <v>154</v>
      </c>
      <c r="K2164">
        <v>100.64700000000001</v>
      </c>
      <c r="L2164">
        <v>1.4997E-2</v>
      </c>
      <c r="M2164">
        <f>(F2164*CalPhotonTurnigy!$AE$30*CalPhotonTurnigy!$AF$36+CalPhotonTurnigy!$AE$36)/CalPhotonTurnigy!$AE$30</f>
        <v>112.80618136210947</v>
      </c>
    </row>
    <row r="2165" spans="1:13" x14ac:dyDescent="0.3">
      <c r="A2165">
        <v>129.89032599999999</v>
      </c>
      <c r="B2165">
        <v>154</v>
      </c>
      <c r="C2165">
        <v>0</v>
      </c>
      <c r="D2165">
        <v>2.3519999999999999</v>
      </c>
      <c r="E2165">
        <v>72.977239999999995</v>
      </c>
      <c r="F2165">
        <v>99.751328999999998</v>
      </c>
      <c r="G2165">
        <v>79.997693999999996</v>
      </c>
      <c r="H2165">
        <v>-26.774090000000001</v>
      </c>
      <c r="I2165">
        <v>-100</v>
      </c>
      <c r="J2165">
        <v>154</v>
      </c>
      <c r="K2165">
        <v>100.64700000000001</v>
      </c>
      <c r="L2165">
        <v>1.5004999999999999E-2</v>
      </c>
      <c r="M2165">
        <f>(F2165*CalPhotonTurnigy!$AE$30*CalPhotonTurnigy!$AF$36+CalPhotonTurnigy!$AE$36)/CalPhotonTurnigy!$AE$30</f>
        <v>112.80618136210947</v>
      </c>
    </row>
    <row r="2166" spans="1:13" x14ac:dyDescent="0.3">
      <c r="A2166">
        <v>129.905325</v>
      </c>
      <c r="B2166">
        <v>153</v>
      </c>
      <c r="C2166">
        <v>0</v>
      </c>
      <c r="D2166">
        <v>2.3490000000000002</v>
      </c>
      <c r="E2166">
        <v>72.964451999999994</v>
      </c>
      <c r="F2166">
        <v>99.751328999999998</v>
      </c>
      <c r="G2166">
        <v>79.997693999999996</v>
      </c>
      <c r="H2166">
        <v>-26.786878000000002</v>
      </c>
      <c r="I2166">
        <v>-100</v>
      </c>
      <c r="J2166">
        <v>153</v>
      </c>
      <c r="K2166">
        <v>100.64700000000001</v>
      </c>
      <c r="L2166">
        <v>1.4999E-2</v>
      </c>
      <c r="M2166">
        <f>(F2166*CalPhotonTurnigy!$AE$30*CalPhotonTurnigy!$AF$36+CalPhotonTurnigy!$AE$36)/CalPhotonTurnigy!$AE$30</f>
        <v>112.80618136210947</v>
      </c>
    </row>
    <row r="2167" spans="1:13" x14ac:dyDescent="0.3">
      <c r="A2167">
        <v>129.920334</v>
      </c>
      <c r="B2167">
        <v>153</v>
      </c>
      <c r="C2167">
        <v>0</v>
      </c>
      <c r="D2167">
        <v>2.3490000000000002</v>
      </c>
      <c r="E2167">
        <v>72.953442999999993</v>
      </c>
      <c r="F2167">
        <v>99.751328999999998</v>
      </c>
      <c r="G2167">
        <v>79.997693999999996</v>
      </c>
      <c r="H2167">
        <v>-26.797885999999998</v>
      </c>
      <c r="I2167">
        <v>-100</v>
      </c>
      <c r="J2167">
        <v>153</v>
      </c>
      <c r="K2167">
        <v>100.64700000000001</v>
      </c>
      <c r="L2167">
        <v>1.5009E-2</v>
      </c>
      <c r="M2167">
        <f>(F2167*CalPhotonTurnigy!$AE$30*CalPhotonTurnigy!$AF$36+CalPhotonTurnigy!$AE$36)/CalPhotonTurnigy!$AE$30</f>
        <v>112.80618136210947</v>
      </c>
    </row>
    <row r="2168" spans="1:13" x14ac:dyDescent="0.3">
      <c r="A2168">
        <v>129.93532999999999</v>
      </c>
      <c r="B2168">
        <v>153</v>
      </c>
      <c r="C2168">
        <v>0</v>
      </c>
      <c r="D2168">
        <v>2.3450000000000002</v>
      </c>
      <c r="E2168">
        <v>72.938186999999999</v>
      </c>
      <c r="F2168">
        <v>99.751328999999998</v>
      </c>
      <c r="G2168">
        <v>79.997693999999996</v>
      </c>
      <c r="H2168">
        <v>-26.813141999999999</v>
      </c>
      <c r="I2168">
        <v>-100</v>
      </c>
      <c r="J2168">
        <v>153</v>
      </c>
      <c r="K2168">
        <v>100.64700000000001</v>
      </c>
      <c r="L2168">
        <v>1.4996000000000001E-2</v>
      </c>
      <c r="M2168">
        <f>(F2168*CalPhotonTurnigy!$AE$30*CalPhotonTurnigy!$AF$36+CalPhotonTurnigy!$AE$36)/CalPhotonTurnigy!$AE$30</f>
        <v>112.80618136210947</v>
      </c>
    </row>
    <row r="2169" spans="1:13" x14ac:dyDescent="0.3">
      <c r="A2169">
        <v>129.95034100000001</v>
      </c>
      <c r="B2169">
        <v>153</v>
      </c>
      <c r="C2169">
        <v>0</v>
      </c>
      <c r="D2169">
        <v>2.343</v>
      </c>
      <c r="E2169">
        <v>72.920715999999999</v>
      </c>
      <c r="F2169">
        <v>99.751328999999998</v>
      </c>
      <c r="G2169">
        <v>79.997693999999996</v>
      </c>
      <c r="H2169">
        <v>-26.830613</v>
      </c>
      <c r="I2169">
        <v>-100</v>
      </c>
      <c r="J2169">
        <v>153</v>
      </c>
      <c r="K2169">
        <v>100.64700000000001</v>
      </c>
      <c r="L2169">
        <v>1.5011E-2</v>
      </c>
      <c r="M2169">
        <f>(F2169*CalPhotonTurnigy!$AE$30*CalPhotonTurnigy!$AF$36+CalPhotonTurnigy!$AE$36)/CalPhotonTurnigy!$AE$30</f>
        <v>112.80618136210947</v>
      </c>
    </row>
    <row r="2170" spans="1:13" x14ac:dyDescent="0.3">
      <c r="A2170">
        <v>129.96534399999999</v>
      </c>
      <c r="B2170">
        <v>153</v>
      </c>
      <c r="C2170">
        <v>0</v>
      </c>
      <c r="D2170">
        <v>2.34</v>
      </c>
      <c r="E2170">
        <v>72.901334000000006</v>
      </c>
      <c r="F2170">
        <v>99.751328999999998</v>
      </c>
      <c r="G2170">
        <v>79.997693999999996</v>
      </c>
      <c r="H2170">
        <v>-26.849995</v>
      </c>
      <c r="I2170">
        <v>-100</v>
      </c>
      <c r="J2170">
        <v>153</v>
      </c>
      <c r="K2170">
        <v>100.64700000000001</v>
      </c>
      <c r="L2170">
        <v>1.5003000000000001E-2</v>
      </c>
      <c r="M2170">
        <f>(F2170*CalPhotonTurnigy!$AE$30*CalPhotonTurnigy!$AF$36+CalPhotonTurnigy!$AE$36)/CalPhotonTurnigy!$AE$30</f>
        <v>112.80618136210947</v>
      </c>
    </row>
    <row r="2171" spans="1:13" x14ac:dyDescent="0.3">
      <c r="A2171">
        <v>129.98035400000001</v>
      </c>
      <c r="B2171">
        <v>153</v>
      </c>
      <c r="C2171">
        <v>0</v>
      </c>
      <c r="D2171">
        <v>2.3410000000000002</v>
      </c>
      <c r="E2171">
        <v>72.886094</v>
      </c>
      <c r="F2171">
        <v>99.751328999999998</v>
      </c>
      <c r="G2171">
        <v>79.997693999999996</v>
      </c>
      <c r="H2171">
        <v>-26.865234999999998</v>
      </c>
      <c r="I2171">
        <v>-100</v>
      </c>
      <c r="J2171">
        <v>153</v>
      </c>
      <c r="K2171">
        <v>100.64700000000001</v>
      </c>
      <c r="L2171">
        <v>1.5010000000000001E-2</v>
      </c>
      <c r="M2171">
        <f>(F2171*CalPhotonTurnigy!$AE$30*CalPhotonTurnigy!$AF$36+CalPhotonTurnigy!$AE$36)/CalPhotonTurnigy!$AE$30</f>
        <v>112.80618136210947</v>
      </c>
    </row>
    <row r="2172" spans="1:13" x14ac:dyDescent="0.3">
      <c r="A2172">
        <v>129.99536699999999</v>
      </c>
      <c r="B2172">
        <v>153</v>
      </c>
      <c r="C2172">
        <v>0</v>
      </c>
      <c r="D2172">
        <v>2.343</v>
      </c>
      <c r="E2172">
        <v>72.875871000000004</v>
      </c>
      <c r="F2172">
        <v>99.751328999999998</v>
      </c>
      <c r="G2172">
        <v>79.997693999999996</v>
      </c>
      <c r="H2172">
        <v>-26.875457999999998</v>
      </c>
      <c r="I2172">
        <v>-100</v>
      </c>
      <c r="J2172">
        <v>153</v>
      </c>
      <c r="K2172">
        <v>100.64700000000001</v>
      </c>
      <c r="L2172">
        <v>1.5013E-2</v>
      </c>
      <c r="M2172">
        <f>(F2172*CalPhotonTurnigy!$AE$30*CalPhotonTurnigy!$AF$36+CalPhotonTurnigy!$AE$36)/CalPhotonTurnigy!$AE$30</f>
        <v>112.80618136210947</v>
      </c>
    </row>
    <row r="2173" spans="1:13" x14ac:dyDescent="0.3">
      <c r="A2173">
        <v>130.01037600000001</v>
      </c>
      <c r="B2173">
        <v>153</v>
      </c>
      <c r="C2173">
        <v>0</v>
      </c>
      <c r="D2173">
        <v>2.34</v>
      </c>
      <c r="E2173">
        <v>72.862725999999995</v>
      </c>
      <c r="F2173">
        <v>99.751328999999998</v>
      </c>
      <c r="G2173">
        <v>79.997693999999996</v>
      </c>
      <c r="H2173">
        <v>-26.888604000000001</v>
      </c>
      <c r="I2173">
        <v>-100</v>
      </c>
      <c r="J2173">
        <v>153</v>
      </c>
      <c r="K2173">
        <v>100.64700000000001</v>
      </c>
      <c r="L2173">
        <v>1.5009E-2</v>
      </c>
      <c r="M2173">
        <f>(F2173*CalPhotonTurnigy!$AE$30*CalPhotonTurnigy!$AF$36+CalPhotonTurnigy!$AE$36)/CalPhotonTurnigy!$AE$30</f>
        <v>112.80618136210947</v>
      </c>
    </row>
    <row r="2174" spans="1:13" x14ac:dyDescent="0.3">
      <c r="A2174">
        <v>130.02537599999999</v>
      </c>
      <c r="B2174">
        <v>153</v>
      </c>
      <c r="C2174">
        <v>0</v>
      </c>
      <c r="D2174">
        <v>2.34</v>
      </c>
      <c r="E2174">
        <v>72.849959999999996</v>
      </c>
      <c r="F2174">
        <v>99.751328999999998</v>
      </c>
      <c r="G2174">
        <v>79.997693999999996</v>
      </c>
      <c r="H2174">
        <v>-26.901368999999999</v>
      </c>
      <c r="I2174">
        <v>-100</v>
      </c>
      <c r="J2174">
        <v>153</v>
      </c>
      <c r="K2174">
        <v>100.64700000000001</v>
      </c>
      <c r="L2174">
        <v>1.4999999999999999E-2</v>
      </c>
      <c r="M2174">
        <f>(F2174*CalPhotonTurnigy!$AE$30*CalPhotonTurnigy!$AF$36+CalPhotonTurnigy!$AE$36)/CalPhotonTurnigy!$AE$30</f>
        <v>112.80618136210947</v>
      </c>
    </row>
    <row r="2175" spans="1:13" x14ac:dyDescent="0.3">
      <c r="A2175">
        <v>130.04038800000001</v>
      </c>
      <c r="B2175">
        <v>153</v>
      </c>
      <c r="C2175">
        <v>0</v>
      </c>
      <c r="D2175">
        <v>2.343</v>
      </c>
      <c r="E2175">
        <v>72.844770999999994</v>
      </c>
      <c r="F2175">
        <v>99.751328999999998</v>
      </c>
      <c r="G2175">
        <v>79.997693999999996</v>
      </c>
      <c r="H2175">
        <v>-26.906558</v>
      </c>
      <c r="I2175">
        <v>-100</v>
      </c>
      <c r="J2175">
        <v>153</v>
      </c>
      <c r="K2175">
        <v>100.64700000000001</v>
      </c>
      <c r="L2175">
        <v>1.5011999999999999E-2</v>
      </c>
      <c r="M2175">
        <f>(F2175*CalPhotonTurnigy!$AE$30*CalPhotonTurnigy!$AF$36+CalPhotonTurnigy!$AE$36)/CalPhotonTurnigy!$AE$30</f>
        <v>112.80618136210947</v>
      </c>
    </row>
    <row r="2176" spans="1:13" x14ac:dyDescent="0.3">
      <c r="A2176">
        <v>130.05539200000001</v>
      </c>
      <c r="B2176">
        <v>153</v>
      </c>
      <c r="C2176">
        <v>0</v>
      </c>
      <c r="D2176">
        <v>2.34</v>
      </c>
      <c r="E2176">
        <v>72.834504999999993</v>
      </c>
      <c r="F2176">
        <v>99.751328999999998</v>
      </c>
      <c r="G2176">
        <v>79.997693999999996</v>
      </c>
      <c r="H2176">
        <v>-26.916823999999998</v>
      </c>
      <c r="I2176">
        <v>-100</v>
      </c>
      <c r="J2176">
        <v>153</v>
      </c>
      <c r="K2176">
        <v>100.64700000000001</v>
      </c>
      <c r="L2176">
        <v>1.5004E-2</v>
      </c>
      <c r="M2176">
        <f>(F2176*CalPhotonTurnigy!$AE$30*CalPhotonTurnigy!$AF$36+CalPhotonTurnigy!$AE$36)/CalPhotonTurnigy!$AE$30</f>
        <v>112.80618136210947</v>
      </c>
    </row>
    <row r="2177" spans="1:13" x14ac:dyDescent="0.3">
      <c r="A2177">
        <v>130.070391</v>
      </c>
      <c r="B2177">
        <v>153</v>
      </c>
      <c r="C2177">
        <v>0</v>
      </c>
      <c r="D2177">
        <v>2.3359999999999999</v>
      </c>
      <c r="E2177">
        <v>72.818415000000002</v>
      </c>
      <c r="F2177">
        <v>99.751328999999998</v>
      </c>
      <c r="G2177">
        <v>79.997693999999996</v>
      </c>
      <c r="H2177">
        <v>-26.932914</v>
      </c>
      <c r="I2177">
        <v>-100</v>
      </c>
      <c r="J2177">
        <v>153</v>
      </c>
      <c r="K2177">
        <v>100.64700000000001</v>
      </c>
      <c r="L2177">
        <v>1.4999E-2</v>
      </c>
      <c r="M2177">
        <f>(F2177*CalPhotonTurnigy!$AE$30*CalPhotonTurnigy!$AF$36+CalPhotonTurnigy!$AE$36)/CalPhotonTurnigy!$AE$30</f>
        <v>112.80618136210947</v>
      </c>
    </row>
    <row r="2178" spans="1:13" x14ac:dyDescent="0.3">
      <c r="A2178">
        <v>130.08539500000001</v>
      </c>
      <c r="B2178">
        <v>153</v>
      </c>
      <c r="C2178">
        <v>0</v>
      </c>
      <c r="D2178">
        <v>2.34</v>
      </c>
      <c r="E2178">
        <v>72.813271999999998</v>
      </c>
      <c r="F2178">
        <v>99.751328999999998</v>
      </c>
      <c r="G2178">
        <v>79.997693999999996</v>
      </c>
      <c r="H2178">
        <v>-26.938058000000002</v>
      </c>
      <c r="I2178">
        <v>-100</v>
      </c>
      <c r="J2178">
        <v>153</v>
      </c>
      <c r="K2178">
        <v>100.64700000000001</v>
      </c>
      <c r="L2178">
        <v>1.5004E-2</v>
      </c>
      <c r="M2178">
        <f>(F2178*CalPhotonTurnigy!$AE$30*CalPhotonTurnigy!$AF$36+CalPhotonTurnigy!$AE$36)/CalPhotonTurnigy!$AE$30</f>
        <v>112.80618136210947</v>
      </c>
    </row>
    <row r="2179" spans="1:13" x14ac:dyDescent="0.3">
      <c r="A2179">
        <v>130.10041000000001</v>
      </c>
      <c r="B2179">
        <v>153</v>
      </c>
      <c r="C2179">
        <v>0</v>
      </c>
      <c r="D2179">
        <v>2.34</v>
      </c>
      <c r="E2179">
        <v>72.807394000000002</v>
      </c>
      <c r="F2179">
        <v>99.751328999999998</v>
      </c>
      <c r="G2179">
        <v>79.997693999999996</v>
      </c>
      <c r="H2179">
        <v>-26.943936000000001</v>
      </c>
      <c r="I2179">
        <v>-100</v>
      </c>
      <c r="J2179">
        <v>153</v>
      </c>
      <c r="K2179">
        <v>100.64700000000001</v>
      </c>
      <c r="L2179">
        <v>1.5015000000000001E-2</v>
      </c>
      <c r="M2179">
        <f>(F2179*CalPhotonTurnigy!$AE$30*CalPhotonTurnigy!$AF$36+CalPhotonTurnigy!$AE$36)/CalPhotonTurnigy!$AE$30</f>
        <v>112.80618136210947</v>
      </c>
    </row>
    <row r="2180" spans="1:13" x14ac:dyDescent="0.3">
      <c r="A2180">
        <v>130.115407</v>
      </c>
      <c r="B2180">
        <v>153</v>
      </c>
      <c r="C2180">
        <v>0</v>
      </c>
      <c r="D2180">
        <v>2.331</v>
      </c>
      <c r="E2180">
        <v>72.786361999999997</v>
      </c>
      <c r="F2180">
        <v>99.751328999999998</v>
      </c>
      <c r="G2180">
        <v>79.997693999999996</v>
      </c>
      <c r="H2180">
        <v>-26.964967999999999</v>
      </c>
      <c r="I2180">
        <v>-100</v>
      </c>
      <c r="J2180">
        <v>153</v>
      </c>
      <c r="K2180">
        <v>100.64700000000001</v>
      </c>
      <c r="L2180">
        <v>1.4997E-2</v>
      </c>
      <c r="M2180">
        <f>(F2180*CalPhotonTurnigy!$AE$30*CalPhotonTurnigy!$AF$36+CalPhotonTurnigy!$AE$36)/CalPhotonTurnigy!$AE$30</f>
        <v>112.80618136210947</v>
      </c>
    </row>
    <row r="2181" spans="1:13" x14ac:dyDescent="0.3">
      <c r="A2181">
        <v>130.13041100000001</v>
      </c>
      <c r="B2181">
        <v>153</v>
      </c>
      <c r="C2181">
        <v>0</v>
      </c>
      <c r="D2181">
        <v>2.3380000000000001</v>
      </c>
      <c r="E2181">
        <v>72.781329999999997</v>
      </c>
      <c r="F2181">
        <v>99.751328999999998</v>
      </c>
      <c r="G2181">
        <v>79.997693999999996</v>
      </c>
      <c r="H2181">
        <v>-26.969999000000001</v>
      </c>
      <c r="I2181">
        <v>-100</v>
      </c>
      <c r="J2181">
        <v>153</v>
      </c>
      <c r="K2181">
        <v>100.64700000000001</v>
      </c>
      <c r="L2181">
        <v>1.5004E-2</v>
      </c>
      <c r="M2181">
        <f>(F2181*CalPhotonTurnigy!$AE$30*CalPhotonTurnigy!$AF$36+CalPhotonTurnigy!$AE$36)/CalPhotonTurnigy!$AE$30</f>
        <v>112.80618136210947</v>
      </c>
    </row>
    <row r="2182" spans="1:13" x14ac:dyDescent="0.3">
      <c r="A2182">
        <v>130.14541299999999</v>
      </c>
      <c r="B2182">
        <v>153</v>
      </c>
      <c r="C2182">
        <v>0</v>
      </c>
      <c r="D2182">
        <v>2.3639999999999999</v>
      </c>
      <c r="E2182">
        <v>72.823459999999997</v>
      </c>
      <c r="F2182">
        <v>99.751328999999998</v>
      </c>
      <c r="G2182">
        <v>79.997693999999996</v>
      </c>
      <c r="H2182">
        <v>-26.927869999999999</v>
      </c>
      <c r="I2182">
        <v>-100</v>
      </c>
      <c r="J2182">
        <v>153</v>
      </c>
      <c r="K2182">
        <v>100.64700000000001</v>
      </c>
      <c r="L2182">
        <v>1.5002E-2</v>
      </c>
      <c r="M2182">
        <f>(F2182*CalPhotonTurnigy!$AE$30*CalPhotonTurnigy!$AF$36+CalPhotonTurnigy!$AE$36)/CalPhotonTurnigy!$AE$30</f>
        <v>112.80618136210947</v>
      </c>
    </row>
    <row r="2183" spans="1:13" x14ac:dyDescent="0.3">
      <c r="A2183">
        <v>130.16040899999999</v>
      </c>
      <c r="B2183">
        <v>153</v>
      </c>
      <c r="C2183">
        <v>0</v>
      </c>
      <c r="D2183">
        <v>2.335</v>
      </c>
      <c r="E2183">
        <v>72.807454000000007</v>
      </c>
      <c r="F2183">
        <v>99.751328999999998</v>
      </c>
      <c r="G2183">
        <v>79.997693999999996</v>
      </c>
      <c r="H2183">
        <v>-26.943874999999998</v>
      </c>
      <c r="I2183">
        <v>-100</v>
      </c>
      <c r="J2183">
        <v>153</v>
      </c>
      <c r="K2183">
        <v>100.64700000000001</v>
      </c>
      <c r="L2183">
        <v>1.4996000000000001E-2</v>
      </c>
      <c r="M2183">
        <f>(F2183*CalPhotonTurnigy!$AE$30*CalPhotonTurnigy!$AF$36+CalPhotonTurnigy!$AE$36)/CalPhotonTurnigy!$AE$30</f>
        <v>112.80618136210947</v>
      </c>
    </row>
    <row r="2184" spans="1:13" x14ac:dyDescent="0.3">
      <c r="A2184">
        <v>130.175409</v>
      </c>
      <c r="B2184">
        <v>153</v>
      </c>
      <c r="C2184">
        <v>0</v>
      </c>
      <c r="D2184">
        <v>2.3359999999999999</v>
      </c>
      <c r="E2184">
        <v>72.795128000000005</v>
      </c>
      <c r="F2184">
        <v>99.751328999999998</v>
      </c>
      <c r="G2184">
        <v>79.997693999999996</v>
      </c>
      <c r="H2184">
        <v>-26.956202000000001</v>
      </c>
      <c r="I2184">
        <v>-100</v>
      </c>
      <c r="J2184">
        <v>153</v>
      </c>
      <c r="K2184">
        <v>100.64700000000001</v>
      </c>
      <c r="L2184">
        <v>1.4999999999999999E-2</v>
      </c>
      <c r="M2184">
        <f>(F2184*CalPhotonTurnigy!$AE$30*CalPhotonTurnigy!$AF$36+CalPhotonTurnigy!$AE$36)/CalPhotonTurnigy!$AE$30</f>
        <v>112.80618136210947</v>
      </c>
    </row>
    <row r="2185" spans="1:13" x14ac:dyDescent="0.3">
      <c r="A2185">
        <v>130.19041200000001</v>
      </c>
      <c r="B2185">
        <v>153</v>
      </c>
      <c r="C2185">
        <v>0</v>
      </c>
      <c r="D2185">
        <v>2.3359999999999999</v>
      </c>
      <c r="E2185">
        <v>72.784516999999994</v>
      </c>
      <c r="F2185">
        <v>99.751328999999998</v>
      </c>
      <c r="G2185">
        <v>79.997693999999996</v>
      </c>
      <c r="H2185">
        <v>-26.966812999999998</v>
      </c>
      <c r="I2185">
        <v>-100</v>
      </c>
      <c r="J2185">
        <v>153</v>
      </c>
      <c r="K2185">
        <v>100.64700000000001</v>
      </c>
      <c r="L2185">
        <v>1.5003000000000001E-2</v>
      </c>
      <c r="M2185">
        <f>(F2185*CalPhotonTurnigy!$AE$30*CalPhotonTurnigy!$AF$36+CalPhotonTurnigy!$AE$36)/CalPhotonTurnigy!$AE$30</f>
        <v>112.80618136210947</v>
      </c>
    </row>
    <row r="2186" spans="1:13" x14ac:dyDescent="0.3">
      <c r="A2186">
        <v>130.20541</v>
      </c>
      <c r="B2186">
        <v>153</v>
      </c>
      <c r="C2186">
        <v>0</v>
      </c>
      <c r="D2186">
        <v>2.339</v>
      </c>
      <c r="E2186">
        <v>72.781194999999997</v>
      </c>
      <c r="F2186">
        <v>99.751328999999998</v>
      </c>
      <c r="G2186">
        <v>79.997693999999996</v>
      </c>
      <c r="H2186">
        <v>-26.970134000000002</v>
      </c>
      <c r="I2186">
        <v>-100</v>
      </c>
      <c r="J2186">
        <v>153</v>
      </c>
      <c r="K2186">
        <v>100.64700000000001</v>
      </c>
      <c r="L2186">
        <v>1.4997999999999999E-2</v>
      </c>
      <c r="M2186">
        <f>(F2186*CalPhotonTurnigy!$AE$30*CalPhotonTurnigy!$AF$36+CalPhotonTurnigy!$AE$36)/CalPhotonTurnigy!$AE$30</f>
        <v>112.80618136210947</v>
      </c>
    </row>
    <row r="2187" spans="1:13" x14ac:dyDescent="0.3">
      <c r="A2187">
        <v>130.22042099999999</v>
      </c>
      <c r="B2187">
        <v>153</v>
      </c>
      <c r="C2187">
        <v>0</v>
      </c>
      <c r="D2187">
        <v>2.3380000000000001</v>
      </c>
      <c r="E2187">
        <v>72.776883999999995</v>
      </c>
      <c r="F2187">
        <v>99.751328999999998</v>
      </c>
      <c r="G2187">
        <v>79.997693999999996</v>
      </c>
      <c r="H2187">
        <v>-26.974444999999999</v>
      </c>
      <c r="I2187">
        <v>-100</v>
      </c>
      <c r="J2187">
        <v>153</v>
      </c>
      <c r="K2187">
        <v>100.64700000000001</v>
      </c>
      <c r="L2187">
        <v>1.5011E-2</v>
      </c>
      <c r="M2187">
        <f>(F2187*CalPhotonTurnigy!$AE$30*CalPhotonTurnigy!$AF$36+CalPhotonTurnigy!$AE$36)/CalPhotonTurnigy!$AE$30</f>
        <v>112.80618136210947</v>
      </c>
    </row>
    <row r="2188" spans="1:13" x14ac:dyDescent="0.3">
      <c r="A2188">
        <v>130.23542</v>
      </c>
      <c r="B2188">
        <v>152</v>
      </c>
      <c r="C2188">
        <v>0</v>
      </c>
      <c r="D2188">
        <v>2.3330000000000002</v>
      </c>
      <c r="E2188">
        <v>72.764454000000001</v>
      </c>
      <c r="F2188">
        <v>99.751328999999998</v>
      </c>
      <c r="G2188">
        <v>79.997693999999996</v>
      </c>
      <c r="H2188">
        <v>-26.986875999999999</v>
      </c>
      <c r="I2188">
        <v>-100</v>
      </c>
      <c r="J2188">
        <v>152</v>
      </c>
      <c r="K2188">
        <v>100.64700000000001</v>
      </c>
      <c r="L2188">
        <v>1.4999E-2</v>
      </c>
      <c r="M2188">
        <f>(F2188*CalPhotonTurnigy!$AE$30*CalPhotonTurnigy!$AF$36+CalPhotonTurnigy!$AE$36)/CalPhotonTurnigy!$AE$30</f>
        <v>112.80618136210947</v>
      </c>
    </row>
    <row r="2189" spans="1:13" x14ac:dyDescent="0.3">
      <c r="A2189">
        <v>130.25043099999999</v>
      </c>
      <c r="B2189">
        <v>152</v>
      </c>
      <c r="C2189">
        <v>0</v>
      </c>
      <c r="D2189">
        <v>2.3380000000000001</v>
      </c>
      <c r="E2189">
        <v>72.762477000000004</v>
      </c>
      <c r="F2189">
        <v>99.751328999999998</v>
      </c>
      <c r="G2189">
        <v>79.997693999999996</v>
      </c>
      <c r="H2189">
        <v>-26.988852000000001</v>
      </c>
      <c r="I2189">
        <v>-100</v>
      </c>
      <c r="J2189">
        <v>152</v>
      </c>
      <c r="K2189">
        <v>100.64700000000001</v>
      </c>
      <c r="L2189">
        <v>1.5011E-2</v>
      </c>
      <c r="M2189">
        <f>(F2189*CalPhotonTurnigy!$AE$30*CalPhotonTurnigy!$AF$36+CalPhotonTurnigy!$AE$36)/CalPhotonTurnigy!$AE$30</f>
        <v>112.80618136210947</v>
      </c>
    </row>
    <row r="2190" spans="1:13" x14ac:dyDescent="0.3">
      <c r="A2190">
        <v>130.26543599999999</v>
      </c>
      <c r="B2190">
        <v>152</v>
      </c>
      <c r="C2190">
        <v>0</v>
      </c>
      <c r="D2190">
        <v>2.335</v>
      </c>
      <c r="E2190">
        <v>72.754959999999997</v>
      </c>
      <c r="F2190">
        <v>99.751328999999998</v>
      </c>
      <c r="G2190">
        <v>79.997693999999996</v>
      </c>
      <c r="H2190">
        <v>-26.996369000000001</v>
      </c>
      <c r="I2190">
        <v>-100</v>
      </c>
      <c r="J2190">
        <v>152</v>
      </c>
      <c r="K2190">
        <v>100.64700000000001</v>
      </c>
      <c r="L2190">
        <v>1.5004999999999999E-2</v>
      </c>
      <c r="M2190">
        <f>(F2190*CalPhotonTurnigy!$AE$30*CalPhotonTurnigy!$AF$36+CalPhotonTurnigy!$AE$36)/CalPhotonTurnigy!$AE$30</f>
        <v>112.80618136210947</v>
      </c>
    </row>
    <row r="2191" spans="1:13" x14ac:dyDescent="0.3">
      <c r="A2191">
        <v>130.28044600000001</v>
      </c>
      <c r="B2191">
        <v>152</v>
      </c>
      <c r="C2191">
        <v>0</v>
      </c>
      <c r="D2191">
        <v>2.3340000000000001</v>
      </c>
      <c r="E2191">
        <v>72.747037000000006</v>
      </c>
      <c r="F2191">
        <v>99.751328999999998</v>
      </c>
      <c r="G2191">
        <v>79.997693999999996</v>
      </c>
      <c r="H2191">
        <v>-27.004293000000001</v>
      </c>
      <c r="I2191">
        <v>-100</v>
      </c>
      <c r="J2191">
        <v>152</v>
      </c>
      <c r="K2191">
        <v>100.64700000000001</v>
      </c>
      <c r="L2191">
        <v>1.5010000000000001E-2</v>
      </c>
      <c r="M2191">
        <f>(F2191*CalPhotonTurnigy!$AE$30*CalPhotonTurnigy!$AF$36+CalPhotonTurnigy!$AE$36)/CalPhotonTurnigy!$AE$30</f>
        <v>112.80618136210947</v>
      </c>
    </row>
    <row r="2192" spans="1:13" x14ac:dyDescent="0.3">
      <c r="A2192">
        <v>130.295456</v>
      </c>
      <c r="B2192">
        <v>152</v>
      </c>
      <c r="C2192">
        <v>0</v>
      </c>
      <c r="D2192">
        <v>2.3290000000000002</v>
      </c>
      <c r="E2192">
        <v>72.731487000000001</v>
      </c>
      <c r="F2192">
        <v>99.751328999999998</v>
      </c>
      <c r="G2192">
        <v>79.997693999999996</v>
      </c>
      <c r="H2192">
        <v>-27.019842000000001</v>
      </c>
      <c r="I2192">
        <v>-100</v>
      </c>
      <c r="J2192">
        <v>152</v>
      </c>
      <c r="K2192">
        <v>100.64700000000001</v>
      </c>
      <c r="L2192">
        <v>1.5010000000000001E-2</v>
      </c>
      <c r="M2192">
        <f>(F2192*CalPhotonTurnigy!$AE$30*CalPhotonTurnigy!$AF$36+CalPhotonTurnigy!$AE$36)/CalPhotonTurnigy!$AE$30</f>
        <v>112.80618136210947</v>
      </c>
    </row>
    <row r="2193" spans="1:13" x14ac:dyDescent="0.3">
      <c r="A2193">
        <v>130.310463</v>
      </c>
      <c r="B2193">
        <v>152</v>
      </c>
      <c r="C2193">
        <v>0</v>
      </c>
      <c r="D2193">
        <v>2.339</v>
      </c>
      <c r="E2193">
        <v>72.735566000000006</v>
      </c>
      <c r="F2193">
        <v>99.751328999999998</v>
      </c>
      <c r="G2193">
        <v>79.997693999999996</v>
      </c>
      <c r="H2193">
        <v>-27.015764000000001</v>
      </c>
      <c r="I2193">
        <v>-100</v>
      </c>
      <c r="J2193">
        <v>152</v>
      </c>
      <c r="K2193">
        <v>100.64700000000001</v>
      </c>
      <c r="L2193">
        <v>1.5007E-2</v>
      </c>
      <c r="M2193">
        <f>(F2193*CalPhotonTurnigy!$AE$30*CalPhotonTurnigy!$AF$36+CalPhotonTurnigy!$AE$36)/CalPhotonTurnigy!$AE$30</f>
        <v>112.80618136210947</v>
      </c>
    </row>
    <row r="2194" spans="1:13" x14ac:dyDescent="0.3">
      <c r="A2194">
        <v>130.32547199999999</v>
      </c>
      <c r="B2194">
        <v>152</v>
      </c>
      <c r="C2194">
        <v>0</v>
      </c>
      <c r="D2194">
        <v>2.3359999999999999</v>
      </c>
      <c r="E2194">
        <v>72.734710000000007</v>
      </c>
      <c r="F2194">
        <v>99.751328999999998</v>
      </c>
      <c r="G2194">
        <v>79.997693999999996</v>
      </c>
      <c r="H2194">
        <v>-27.016618999999999</v>
      </c>
      <c r="I2194">
        <v>-100</v>
      </c>
      <c r="J2194">
        <v>152</v>
      </c>
      <c r="K2194">
        <v>100.64700000000001</v>
      </c>
      <c r="L2194">
        <v>1.5009E-2</v>
      </c>
      <c r="M2194">
        <f>(F2194*CalPhotonTurnigy!$AE$30*CalPhotonTurnigy!$AF$36+CalPhotonTurnigy!$AE$36)/CalPhotonTurnigy!$AE$30</f>
        <v>112.80618136210947</v>
      </c>
    </row>
    <row r="2195" spans="1:13" x14ac:dyDescent="0.3">
      <c r="A2195">
        <v>130.340474</v>
      </c>
      <c r="B2195">
        <v>152</v>
      </c>
      <c r="C2195">
        <v>0</v>
      </c>
      <c r="D2195">
        <v>2.3290000000000002</v>
      </c>
      <c r="E2195">
        <v>72.720875000000007</v>
      </c>
      <c r="F2195">
        <v>99.751328999999998</v>
      </c>
      <c r="G2195">
        <v>79.997693999999996</v>
      </c>
      <c r="H2195">
        <v>-27.030453999999999</v>
      </c>
      <c r="I2195">
        <v>-100</v>
      </c>
      <c r="J2195">
        <v>152</v>
      </c>
      <c r="K2195">
        <v>100.64700000000001</v>
      </c>
      <c r="L2195">
        <v>1.5002E-2</v>
      </c>
      <c r="M2195">
        <f>(F2195*CalPhotonTurnigy!$AE$30*CalPhotonTurnigy!$AF$36+CalPhotonTurnigy!$AE$36)/CalPhotonTurnigy!$AE$30</f>
        <v>112.80618136210947</v>
      </c>
    </row>
    <row r="2196" spans="1:13" x14ac:dyDescent="0.3">
      <c r="A2196">
        <v>130.35547399999999</v>
      </c>
      <c r="B2196">
        <v>152</v>
      </c>
      <c r="C2196">
        <v>0</v>
      </c>
      <c r="D2196">
        <v>2.3330000000000002</v>
      </c>
      <c r="E2196">
        <v>72.716246999999996</v>
      </c>
      <c r="F2196">
        <v>99.751328999999998</v>
      </c>
      <c r="G2196">
        <v>79.997693999999996</v>
      </c>
      <c r="H2196">
        <v>-27.035083</v>
      </c>
      <c r="I2196">
        <v>-100</v>
      </c>
      <c r="J2196">
        <v>152</v>
      </c>
      <c r="K2196">
        <v>100.64700000000001</v>
      </c>
      <c r="L2196">
        <v>1.4999999999999999E-2</v>
      </c>
      <c r="M2196">
        <f>(F2196*CalPhotonTurnigy!$AE$30*CalPhotonTurnigy!$AF$36+CalPhotonTurnigy!$AE$36)/CalPhotonTurnigy!$AE$30</f>
        <v>112.80618136210947</v>
      </c>
    </row>
    <row r="2197" spans="1:13" x14ac:dyDescent="0.3">
      <c r="A2197">
        <v>130.37047200000001</v>
      </c>
      <c r="B2197">
        <v>152</v>
      </c>
      <c r="C2197">
        <v>0</v>
      </c>
      <c r="D2197">
        <v>2.331</v>
      </c>
      <c r="E2197">
        <v>72.707893999999996</v>
      </c>
      <c r="F2197">
        <v>99.751328999999998</v>
      </c>
      <c r="G2197">
        <v>79.997693999999996</v>
      </c>
      <c r="H2197">
        <v>-27.043434999999999</v>
      </c>
      <c r="I2197">
        <v>-100</v>
      </c>
      <c r="J2197">
        <v>152</v>
      </c>
      <c r="K2197">
        <v>100.64700000000001</v>
      </c>
      <c r="L2197">
        <v>1.4997999999999999E-2</v>
      </c>
      <c r="M2197">
        <f>(F2197*CalPhotonTurnigy!$AE$30*CalPhotonTurnigy!$AF$36+CalPhotonTurnigy!$AE$36)/CalPhotonTurnigy!$AE$30</f>
        <v>112.80618136210947</v>
      </c>
    </row>
    <row r="2198" spans="1:13" x14ac:dyDescent="0.3">
      <c r="A2198">
        <v>130.385482</v>
      </c>
      <c r="B2198">
        <v>152</v>
      </c>
      <c r="C2198">
        <v>0</v>
      </c>
      <c r="D2198">
        <v>2.33</v>
      </c>
      <c r="E2198">
        <v>72.699248999999995</v>
      </c>
      <c r="F2198">
        <v>99.751328999999998</v>
      </c>
      <c r="G2198">
        <v>79.997693999999996</v>
      </c>
      <c r="H2198">
        <v>-27.05208</v>
      </c>
      <c r="I2198">
        <v>-100</v>
      </c>
      <c r="J2198">
        <v>152</v>
      </c>
      <c r="K2198">
        <v>100.64700000000001</v>
      </c>
      <c r="L2198">
        <v>1.5010000000000001E-2</v>
      </c>
      <c r="M2198">
        <f>(F2198*CalPhotonTurnigy!$AE$30*CalPhotonTurnigy!$AF$36+CalPhotonTurnigy!$AE$36)/CalPhotonTurnigy!$AE$30</f>
        <v>112.80618136210947</v>
      </c>
    </row>
    <row r="2199" spans="1:13" x14ac:dyDescent="0.3">
      <c r="A2199">
        <v>130.40048200000001</v>
      </c>
      <c r="B2199">
        <v>152</v>
      </c>
      <c r="C2199">
        <v>0</v>
      </c>
      <c r="D2199">
        <v>2.3279999999999998</v>
      </c>
      <c r="E2199">
        <v>72.688894000000005</v>
      </c>
      <c r="F2199">
        <v>99.751328999999998</v>
      </c>
      <c r="G2199">
        <v>79.997693999999996</v>
      </c>
      <c r="H2199">
        <v>-27.062435000000001</v>
      </c>
      <c r="I2199">
        <v>-100</v>
      </c>
      <c r="J2199">
        <v>152</v>
      </c>
      <c r="K2199">
        <v>100.64700000000001</v>
      </c>
      <c r="L2199">
        <v>1.4999999999999999E-2</v>
      </c>
      <c r="M2199">
        <f>(F2199*CalPhotonTurnigy!$AE$30*CalPhotonTurnigy!$AF$36+CalPhotonTurnigy!$AE$36)/CalPhotonTurnigy!$AE$30</f>
        <v>112.80618136210947</v>
      </c>
    </row>
    <row r="2200" spans="1:13" x14ac:dyDescent="0.3">
      <c r="A2200">
        <v>130.41548700000001</v>
      </c>
      <c r="B2200">
        <v>152</v>
      </c>
      <c r="C2200">
        <v>0</v>
      </c>
      <c r="D2200">
        <v>2.33</v>
      </c>
      <c r="E2200">
        <v>72.682896</v>
      </c>
      <c r="F2200">
        <v>99.751328999999998</v>
      </c>
      <c r="G2200">
        <v>79.997693999999996</v>
      </c>
      <c r="H2200">
        <v>-27.068432999999999</v>
      </c>
      <c r="I2200">
        <v>-100</v>
      </c>
      <c r="J2200">
        <v>152</v>
      </c>
      <c r="K2200">
        <v>100.64700000000001</v>
      </c>
      <c r="L2200">
        <v>1.5004999999999999E-2</v>
      </c>
      <c r="M2200">
        <f>(F2200*CalPhotonTurnigy!$AE$30*CalPhotonTurnigy!$AF$36+CalPhotonTurnigy!$AE$36)/CalPhotonTurnigy!$AE$30</f>
        <v>112.80618136210947</v>
      </c>
    </row>
    <row r="2201" spans="1:13" x14ac:dyDescent="0.3">
      <c r="A2201">
        <v>130.43049600000001</v>
      </c>
      <c r="B2201">
        <v>152</v>
      </c>
      <c r="C2201">
        <v>0</v>
      </c>
      <c r="D2201">
        <v>2.3279999999999998</v>
      </c>
      <c r="E2201">
        <v>72.673360000000002</v>
      </c>
      <c r="F2201">
        <v>99.751328999999998</v>
      </c>
      <c r="G2201">
        <v>79.997693999999996</v>
      </c>
      <c r="H2201">
        <v>-27.077969</v>
      </c>
      <c r="I2201">
        <v>-100</v>
      </c>
      <c r="J2201">
        <v>152</v>
      </c>
      <c r="K2201">
        <v>100.64700000000001</v>
      </c>
      <c r="L2201">
        <v>1.5009E-2</v>
      </c>
      <c r="M2201">
        <f>(F2201*CalPhotonTurnigy!$AE$30*CalPhotonTurnigy!$AF$36+CalPhotonTurnigy!$AE$36)/CalPhotonTurnigy!$AE$30</f>
        <v>112.80618136210947</v>
      </c>
    </row>
    <row r="2202" spans="1:13" x14ac:dyDescent="0.3">
      <c r="A2202">
        <v>130.44550699999999</v>
      </c>
      <c r="B2202">
        <v>152</v>
      </c>
      <c r="C2202">
        <v>0</v>
      </c>
      <c r="D2202">
        <v>2.3239999999999998</v>
      </c>
      <c r="E2202">
        <v>72.659318999999996</v>
      </c>
      <c r="F2202">
        <v>99.751328999999998</v>
      </c>
      <c r="G2202">
        <v>79.997693999999996</v>
      </c>
      <c r="H2202">
        <v>-27.092010999999999</v>
      </c>
      <c r="I2202">
        <v>-100</v>
      </c>
      <c r="J2202">
        <v>152</v>
      </c>
      <c r="K2202">
        <v>100.64700000000001</v>
      </c>
      <c r="L2202">
        <v>1.5011E-2</v>
      </c>
      <c r="M2202">
        <f>(F2202*CalPhotonTurnigy!$AE$30*CalPhotonTurnigy!$AF$36+CalPhotonTurnigy!$AE$36)/CalPhotonTurnigy!$AE$30</f>
        <v>112.80618136210947</v>
      </c>
    </row>
    <row r="2203" spans="1:13" x14ac:dyDescent="0.3">
      <c r="A2203">
        <v>130.46052</v>
      </c>
      <c r="B2203">
        <v>152</v>
      </c>
      <c r="C2203">
        <v>0</v>
      </c>
      <c r="D2203">
        <v>2.3279999999999998</v>
      </c>
      <c r="E2203">
        <v>72.653068000000005</v>
      </c>
      <c r="F2203">
        <v>99.751328999999998</v>
      </c>
      <c r="G2203">
        <v>79.997693999999996</v>
      </c>
      <c r="H2203">
        <v>-27.098261999999998</v>
      </c>
      <c r="I2203">
        <v>-100</v>
      </c>
      <c r="J2203">
        <v>152</v>
      </c>
      <c r="K2203">
        <v>100.64700000000001</v>
      </c>
      <c r="L2203">
        <v>1.5013E-2</v>
      </c>
      <c r="M2203">
        <f>(F2203*CalPhotonTurnigy!$AE$30*CalPhotonTurnigy!$AF$36+CalPhotonTurnigy!$AE$36)/CalPhotonTurnigy!$AE$30</f>
        <v>112.80618136210947</v>
      </c>
    </row>
    <row r="2204" spans="1:13" x14ac:dyDescent="0.3">
      <c r="A2204">
        <v>130.47552200000001</v>
      </c>
      <c r="B2204">
        <v>152</v>
      </c>
      <c r="C2204">
        <v>0</v>
      </c>
      <c r="D2204">
        <v>2.3250000000000002</v>
      </c>
      <c r="E2204">
        <v>72.64331</v>
      </c>
      <c r="F2204">
        <v>99.751328999999998</v>
      </c>
      <c r="G2204">
        <v>79.997693999999996</v>
      </c>
      <c r="H2204">
        <v>-27.108018999999999</v>
      </c>
      <c r="I2204">
        <v>-100</v>
      </c>
      <c r="J2204">
        <v>152</v>
      </c>
      <c r="K2204">
        <v>100.64700000000001</v>
      </c>
      <c r="L2204">
        <v>1.5002E-2</v>
      </c>
      <c r="M2204">
        <f>(F2204*CalPhotonTurnigy!$AE$30*CalPhotonTurnigy!$AF$36+CalPhotonTurnigy!$AE$36)/CalPhotonTurnigy!$AE$30</f>
        <v>112.80618136210947</v>
      </c>
    </row>
    <row r="2205" spans="1:13" x14ac:dyDescent="0.3">
      <c r="A2205">
        <v>130.490523</v>
      </c>
      <c r="B2205">
        <v>152</v>
      </c>
      <c r="C2205">
        <v>0</v>
      </c>
      <c r="D2205">
        <v>2.3260000000000001</v>
      </c>
      <c r="E2205">
        <v>72.636370999999997</v>
      </c>
      <c r="F2205">
        <v>99.751328999999998</v>
      </c>
      <c r="G2205">
        <v>79.997693999999996</v>
      </c>
      <c r="H2205">
        <v>-27.114958000000001</v>
      </c>
      <c r="I2205">
        <v>-100</v>
      </c>
      <c r="J2205">
        <v>152</v>
      </c>
      <c r="K2205">
        <v>100.64700000000001</v>
      </c>
      <c r="L2205">
        <v>1.5001E-2</v>
      </c>
      <c r="M2205">
        <f>(F2205*CalPhotonTurnigy!$AE$30*CalPhotonTurnigy!$AF$36+CalPhotonTurnigy!$AE$36)/CalPhotonTurnigy!$AE$30</f>
        <v>112.80618136210947</v>
      </c>
    </row>
    <row r="2206" spans="1:13" x14ac:dyDescent="0.3">
      <c r="A2206">
        <v>130.50553400000001</v>
      </c>
      <c r="B2206">
        <v>152</v>
      </c>
      <c r="C2206">
        <v>0</v>
      </c>
      <c r="D2206">
        <v>2.3210000000000002</v>
      </c>
      <c r="E2206">
        <v>72.621637000000007</v>
      </c>
      <c r="F2206">
        <v>99.751328999999998</v>
      </c>
      <c r="G2206">
        <v>79.997693999999996</v>
      </c>
      <c r="H2206">
        <v>-27.129691999999999</v>
      </c>
      <c r="I2206">
        <v>-100</v>
      </c>
      <c r="J2206">
        <v>152</v>
      </c>
      <c r="K2206">
        <v>100.64700000000001</v>
      </c>
      <c r="L2206">
        <v>1.5011E-2</v>
      </c>
      <c r="M2206">
        <f>(F2206*CalPhotonTurnigy!$AE$30*CalPhotonTurnigy!$AF$36+CalPhotonTurnigy!$AE$36)/CalPhotonTurnigy!$AE$30</f>
        <v>112.80618136210947</v>
      </c>
    </row>
    <row r="2207" spans="1:13" x14ac:dyDescent="0.3">
      <c r="A2207">
        <v>130.52053100000001</v>
      </c>
      <c r="B2207">
        <v>152</v>
      </c>
      <c r="C2207">
        <v>0</v>
      </c>
      <c r="D2207">
        <v>2.3130000000000002</v>
      </c>
      <c r="E2207">
        <v>72.594340000000003</v>
      </c>
      <c r="F2207">
        <v>99.751328999999998</v>
      </c>
      <c r="G2207">
        <v>79.997693999999996</v>
      </c>
      <c r="H2207">
        <v>-27.15699</v>
      </c>
      <c r="I2207">
        <v>-100</v>
      </c>
      <c r="J2207">
        <v>152</v>
      </c>
      <c r="K2207">
        <v>100.64700000000001</v>
      </c>
      <c r="L2207">
        <v>1.4997E-2</v>
      </c>
      <c r="M2207">
        <f>(F2207*CalPhotonTurnigy!$AE$30*CalPhotonTurnigy!$AF$36+CalPhotonTurnigy!$AE$36)/CalPhotonTurnigy!$AE$30</f>
        <v>112.80618136210947</v>
      </c>
    </row>
    <row r="2208" spans="1:13" x14ac:dyDescent="0.3">
      <c r="A2208">
        <v>130.53553099999999</v>
      </c>
      <c r="B2208">
        <v>152</v>
      </c>
      <c r="C2208">
        <v>0</v>
      </c>
      <c r="D2208">
        <v>2.3170000000000002</v>
      </c>
      <c r="E2208">
        <v>72.578145000000006</v>
      </c>
      <c r="F2208">
        <v>99.751328999999998</v>
      </c>
      <c r="G2208">
        <v>79.997693999999996</v>
      </c>
      <c r="H2208">
        <v>-27.173183999999999</v>
      </c>
      <c r="I2208">
        <v>-100</v>
      </c>
      <c r="J2208">
        <v>152</v>
      </c>
      <c r="K2208">
        <v>100.64700000000001</v>
      </c>
      <c r="L2208">
        <v>1.4999999999999999E-2</v>
      </c>
      <c r="M2208">
        <f>(F2208*CalPhotonTurnigy!$AE$30*CalPhotonTurnigy!$AF$36+CalPhotonTurnigy!$AE$36)/CalPhotonTurnigy!$AE$30</f>
        <v>112.80618136210947</v>
      </c>
    </row>
    <row r="2209" spans="1:13" x14ac:dyDescent="0.3">
      <c r="A2209">
        <v>130.550533</v>
      </c>
      <c r="B2209">
        <v>152</v>
      </c>
      <c r="C2209">
        <v>0</v>
      </c>
      <c r="D2209">
        <v>2.3479999999999999</v>
      </c>
      <c r="E2209">
        <v>72.619754999999998</v>
      </c>
      <c r="F2209">
        <v>99.751328999999998</v>
      </c>
      <c r="G2209">
        <v>79.997693999999996</v>
      </c>
      <c r="H2209">
        <v>-27.131574000000001</v>
      </c>
      <c r="I2209">
        <v>-100</v>
      </c>
      <c r="J2209">
        <v>152</v>
      </c>
      <c r="K2209">
        <v>100.64700000000001</v>
      </c>
      <c r="L2209">
        <v>1.5002E-2</v>
      </c>
      <c r="M2209">
        <f>(F2209*CalPhotonTurnigy!$AE$30*CalPhotonTurnigy!$AF$36+CalPhotonTurnigy!$AE$36)/CalPhotonTurnigy!$AE$30</f>
        <v>112.80618136210947</v>
      </c>
    </row>
    <row r="2210" spans="1:13" x14ac:dyDescent="0.3">
      <c r="A2210">
        <v>130.56554</v>
      </c>
      <c r="B2210">
        <v>152</v>
      </c>
      <c r="C2210">
        <v>0</v>
      </c>
      <c r="D2210">
        <v>2.3149999999999999</v>
      </c>
      <c r="E2210">
        <v>72.595641999999998</v>
      </c>
      <c r="F2210">
        <v>99.751328999999998</v>
      </c>
      <c r="G2210">
        <v>79.997693999999996</v>
      </c>
      <c r="H2210">
        <v>-27.155687</v>
      </c>
      <c r="I2210">
        <v>-100</v>
      </c>
      <c r="J2210">
        <v>152</v>
      </c>
      <c r="K2210">
        <v>100.64700000000001</v>
      </c>
      <c r="L2210">
        <v>1.5007E-2</v>
      </c>
      <c r="M2210">
        <f>(F2210*CalPhotonTurnigy!$AE$30*CalPhotonTurnigy!$AF$36+CalPhotonTurnigy!$AE$36)/CalPhotonTurnigy!$AE$30</f>
        <v>112.80618136210947</v>
      </c>
    </row>
    <row r="2211" spans="1:13" x14ac:dyDescent="0.3">
      <c r="A2211">
        <v>130.580547</v>
      </c>
      <c r="B2211">
        <v>151</v>
      </c>
      <c r="C2211">
        <v>0</v>
      </c>
      <c r="D2211">
        <v>2.3109999999999999</v>
      </c>
      <c r="E2211">
        <v>72.567564000000004</v>
      </c>
      <c r="F2211">
        <v>99.751328999999998</v>
      </c>
      <c r="G2211">
        <v>79.997693999999996</v>
      </c>
      <c r="H2211">
        <v>-27.183765999999999</v>
      </c>
      <c r="I2211">
        <v>-100</v>
      </c>
      <c r="J2211">
        <v>151</v>
      </c>
      <c r="K2211">
        <v>100.64700000000001</v>
      </c>
      <c r="L2211">
        <v>1.5007E-2</v>
      </c>
      <c r="M2211">
        <f>(F2211*CalPhotonTurnigy!$AE$30*CalPhotonTurnigy!$AF$36+CalPhotonTurnigy!$AE$36)/CalPhotonTurnigy!$AE$30</f>
        <v>112.80618136210947</v>
      </c>
    </row>
    <row r="2212" spans="1:13" x14ac:dyDescent="0.3">
      <c r="A2212">
        <v>130.59554700000001</v>
      </c>
      <c r="B2212">
        <v>151</v>
      </c>
      <c r="C2212">
        <v>0</v>
      </c>
      <c r="D2212">
        <v>2.3149999999999999</v>
      </c>
      <c r="E2212">
        <v>72.550702999999999</v>
      </c>
      <c r="F2212">
        <v>99.751328999999998</v>
      </c>
      <c r="G2212">
        <v>79.997693999999996</v>
      </c>
      <c r="H2212">
        <v>-27.200626</v>
      </c>
      <c r="I2212">
        <v>-100</v>
      </c>
      <c r="J2212">
        <v>151</v>
      </c>
      <c r="K2212">
        <v>100.64700000000001</v>
      </c>
      <c r="L2212">
        <v>1.4999999999999999E-2</v>
      </c>
      <c r="M2212">
        <f>(F2212*CalPhotonTurnigy!$AE$30*CalPhotonTurnigy!$AF$36+CalPhotonTurnigy!$AE$36)/CalPhotonTurnigy!$AE$30</f>
        <v>112.80618136210947</v>
      </c>
    </row>
    <row r="2213" spans="1:13" x14ac:dyDescent="0.3">
      <c r="A2213">
        <v>130.610547</v>
      </c>
      <c r="B2213">
        <v>151</v>
      </c>
      <c r="C2213">
        <v>0</v>
      </c>
      <c r="D2213">
        <v>2.3140000000000001</v>
      </c>
      <c r="E2213">
        <v>72.534723</v>
      </c>
      <c r="F2213">
        <v>99.751328999999998</v>
      </c>
      <c r="G2213">
        <v>79.997693999999996</v>
      </c>
      <c r="H2213">
        <v>-27.216607</v>
      </c>
      <c r="I2213">
        <v>-100</v>
      </c>
      <c r="J2213">
        <v>151</v>
      </c>
      <c r="K2213">
        <v>100.64700000000001</v>
      </c>
      <c r="L2213">
        <v>1.4999999999999999E-2</v>
      </c>
      <c r="M2213">
        <f>(F2213*CalPhotonTurnigy!$AE$30*CalPhotonTurnigy!$AF$36+CalPhotonTurnigy!$AE$36)/CalPhotonTurnigy!$AE$30</f>
        <v>112.80618136210947</v>
      </c>
    </row>
    <row r="2214" spans="1:13" x14ac:dyDescent="0.3">
      <c r="A2214">
        <v>130.62554299999999</v>
      </c>
      <c r="B2214">
        <v>151</v>
      </c>
      <c r="C2214">
        <v>0</v>
      </c>
      <c r="D2214">
        <v>2.3119999999999998</v>
      </c>
      <c r="E2214">
        <v>72.518034</v>
      </c>
      <c r="F2214">
        <v>99.751328999999998</v>
      </c>
      <c r="G2214">
        <v>79.997693999999996</v>
      </c>
      <c r="H2214">
        <v>-27.233294999999998</v>
      </c>
      <c r="I2214">
        <v>-100</v>
      </c>
      <c r="J2214">
        <v>151</v>
      </c>
      <c r="K2214">
        <v>100.64700000000001</v>
      </c>
      <c r="L2214">
        <v>1.4996000000000001E-2</v>
      </c>
      <c r="M2214">
        <f>(F2214*CalPhotonTurnigy!$AE$30*CalPhotonTurnigy!$AF$36+CalPhotonTurnigy!$AE$36)/CalPhotonTurnigy!$AE$30</f>
        <v>112.80618136210947</v>
      </c>
    </row>
    <row r="2215" spans="1:13" x14ac:dyDescent="0.3">
      <c r="A2215">
        <v>130.64054400000001</v>
      </c>
      <c r="B2215">
        <v>151</v>
      </c>
      <c r="C2215">
        <v>0</v>
      </c>
      <c r="D2215">
        <v>2.3149999999999999</v>
      </c>
      <c r="E2215">
        <v>72.508065999999999</v>
      </c>
      <c r="F2215">
        <v>99.751328999999998</v>
      </c>
      <c r="G2215">
        <v>79.997693999999996</v>
      </c>
      <c r="H2215">
        <v>-27.243264</v>
      </c>
      <c r="I2215">
        <v>-100</v>
      </c>
      <c r="J2215">
        <v>151</v>
      </c>
      <c r="K2215">
        <v>100.64700000000001</v>
      </c>
      <c r="L2215">
        <v>1.5001E-2</v>
      </c>
      <c r="M2215">
        <f>(F2215*CalPhotonTurnigy!$AE$30*CalPhotonTurnigy!$AF$36+CalPhotonTurnigy!$AE$36)/CalPhotonTurnigy!$AE$30</f>
        <v>112.80618136210947</v>
      </c>
    </row>
    <row r="2216" spans="1:13" x14ac:dyDescent="0.3">
      <c r="A2216">
        <v>130.65554900000001</v>
      </c>
      <c r="B2216">
        <v>151</v>
      </c>
      <c r="C2216">
        <v>0</v>
      </c>
      <c r="D2216">
        <v>2.3170000000000002</v>
      </c>
      <c r="E2216">
        <v>72.503883999999999</v>
      </c>
      <c r="F2216">
        <v>99.751328999999998</v>
      </c>
      <c r="G2216">
        <v>79.997693999999996</v>
      </c>
      <c r="H2216">
        <v>-27.247444999999999</v>
      </c>
      <c r="I2216">
        <v>-100</v>
      </c>
      <c r="J2216">
        <v>151</v>
      </c>
      <c r="K2216">
        <v>100.64700000000001</v>
      </c>
      <c r="L2216">
        <v>1.5004999999999999E-2</v>
      </c>
      <c r="M2216">
        <f>(F2216*CalPhotonTurnigy!$AE$30*CalPhotonTurnigy!$AF$36+CalPhotonTurnigy!$AE$36)/CalPhotonTurnigy!$AE$30</f>
        <v>112.80618136210947</v>
      </c>
    </row>
    <row r="2217" spans="1:13" x14ac:dyDescent="0.3">
      <c r="A2217">
        <v>130.67054999999999</v>
      </c>
      <c r="B2217">
        <v>151</v>
      </c>
      <c r="C2217">
        <v>0</v>
      </c>
      <c r="D2217">
        <v>2.3140000000000001</v>
      </c>
      <c r="E2217">
        <v>72.494420000000005</v>
      </c>
      <c r="F2217">
        <v>99.751328999999998</v>
      </c>
      <c r="G2217">
        <v>79.997693999999996</v>
      </c>
      <c r="H2217">
        <v>-27.256910000000001</v>
      </c>
      <c r="I2217">
        <v>-100</v>
      </c>
      <c r="J2217">
        <v>151</v>
      </c>
      <c r="K2217">
        <v>100.64700000000001</v>
      </c>
      <c r="L2217">
        <v>1.5001E-2</v>
      </c>
      <c r="M2217">
        <f>(F2217*CalPhotonTurnigy!$AE$30*CalPhotonTurnigy!$AF$36+CalPhotonTurnigy!$AE$36)/CalPhotonTurnigy!$AE$30</f>
        <v>112.80618136210947</v>
      </c>
    </row>
    <row r="2218" spans="1:13" x14ac:dyDescent="0.3">
      <c r="A2218">
        <v>130.68554800000001</v>
      </c>
      <c r="B2218">
        <v>151</v>
      </c>
      <c r="C2218">
        <v>0</v>
      </c>
      <c r="D2218">
        <v>2.3119999999999998</v>
      </c>
      <c r="E2218">
        <v>72.483339000000001</v>
      </c>
      <c r="F2218">
        <v>99.751328999999998</v>
      </c>
      <c r="G2218">
        <v>79.997693999999996</v>
      </c>
      <c r="H2218">
        <v>-27.267990000000001</v>
      </c>
      <c r="I2218">
        <v>-100</v>
      </c>
      <c r="J2218">
        <v>151</v>
      </c>
      <c r="K2218">
        <v>100.64700000000001</v>
      </c>
      <c r="L2218">
        <v>1.4997999999999999E-2</v>
      </c>
      <c r="M2218">
        <f>(F2218*CalPhotonTurnigy!$AE$30*CalPhotonTurnigy!$AF$36+CalPhotonTurnigy!$AE$36)/CalPhotonTurnigy!$AE$30</f>
        <v>112.80618136210947</v>
      </c>
    </row>
    <row r="2219" spans="1:13" x14ac:dyDescent="0.3">
      <c r="A2219">
        <v>130.70055600000001</v>
      </c>
      <c r="B2219">
        <v>151</v>
      </c>
      <c r="C2219">
        <v>0</v>
      </c>
      <c r="D2219">
        <v>2.3149999999999999</v>
      </c>
      <c r="E2219">
        <v>72.478204000000005</v>
      </c>
      <c r="F2219">
        <v>99.751328999999998</v>
      </c>
      <c r="G2219">
        <v>79.997693999999996</v>
      </c>
      <c r="H2219">
        <v>-27.273125</v>
      </c>
      <c r="I2219">
        <v>-100</v>
      </c>
      <c r="J2219">
        <v>151</v>
      </c>
      <c r="K2219">
        <v>100.64700000000001</v>
      </c>
      <c r="L2219">
        <v>1.5008000000000001E-2</v>
      </c>
      <c r="M2219">
        <f>(F2219*CalPhotonTurnigy!$AE$30*CalPhotonTurnigy!$AF$36+CalPhotonTurnigy!$AE$36)/CalPhotonTurnigy!$AE$30</f>
        <v>112.80618136210947</v>
      </c>
    </row>
    <row r="2220" spans="1:13" x14ac:dyDescent="0.3">
      <c r="A2220">
        <v>130.71555799999999</v>
      </c>
      <c r="B2220">
        <v>151</v>
      </c>
      <c r="C2220">
        <v>0</v>
      </c>
      <c r="D2220">
        <v>2.3119999999999998</v>
      </c>
      <c r="E2220">
        <v>72.469381999999996</v>
      </c>
      <c r="F2220">
        <v>99.751328999999998</v>
      </c>
      <c r="G2220">
        <v>79.997693999999996</v>
      </c>
      <c r="H2220">
        <v>-27.281946999999999</v>
      </c>
      <c r="I2220">
        <v>-100</v>
      </c>
      <c r="J2220">
        <v>151</v>
      </c>
      <c r="K2220">
        <v>100.64700000000001</v>
      </c>
      <c r="L2220">
        <v>1.5002E-2</v>
      </c>
      <c r="M2220">
        <f>(F2220*CalPhotonTurnigy!$AE$30*CalPhotonTurnigy!$AF$36+CalPhotonTurnigy!$AE$36)/CalPhotonTurnigy!$AE$30</f>
        <v>112.80618136210947</v>
      </c>
    </row>
    <row r="2221" spans="1:13" x14ac:dyDescent="0.3">
      <c r="A2221">
        <v>130.730557</v>
      </c>
      <c r="B2221">
        <v>151</v>
      </c>
      <c r="C2221">
        <v>0</v>
      </c>
      <c r="D2221">
        <v>2.3130000000000002</v>
      </c>
      <c r="E2221">
        <v>72.463256999999999</v>
      </c>
      <c r="F2221">
        <v>99.751328999999998</v>
      </c>
      <c r="G2221">
        <v>79.997693999999996</v>
      </c>
      <c r="H2221">
        <v>-27.288073000000001</v>
      </c>
      <c r="I2221">
        <v>-100</v>
      </c>
      <c r="J2221">
        <v>151</v>
      </c>
      <c r="K2221">
        <v>100.64700000000001</v>
      </c>
      <c r="L2221">
        <v>1.4999E-2</v>
      </c>
      <c r="M2221">
        <f>(F2221*CalPhotonTurnigy!$AE$30*CalPhotonTurnigy!$AF$36+CalPhotonTurnigy!$AE$36)/CalPhotonTurnigy!$AE$30</f>
        <v>112.80618136210947</v>
      </c>
    </row>
    <row r="2222" spans="1:13" x14ac:dyDescent="0.3">
      <c r="A2222">
        <v>130.745565</v>
      </c>
      <c r="B2222">
        <v>151</v>
      </c>
      <c r="C2222">
        <v>0</v>
      </c>
      <c r="D2222">
        <v>2.3109999999999999</v>
      </c>
      <c r="E2222">
        <v>72.455048000000005</v>
      </c>
      <c r="F2222">
        <v>99.751328999999998</v>
      </c>
      <c r="G2222">
        <v>79.997693999999996</v>
      </c>
      <c r="H2222">
        <v>-27.296281</v>
      </c>
      <c r="I2222">
        <v>-100</v>
      </c>
      <c r="J2222">
        <v>151</v>
      </c>
      <c r="K2222">
        <v>100.64700000000001</v>
      </c>
      <c r="L2222">
        <v>1.5008000000000001E-2</v>
      </c>
      <c r="M2222">
        <f>(F2222*CalPhotonTurnigy!$AE$30*CalPhotonTurnigy!$AF$36+CalPhotonTurnigy!$AE$36)/CalPhotonTurnigy!$AE$30</f>
        <v>112.80618136210947</v>
      </c>
    </row>
    <row r="2223" spans="1:13" x14ac:dyDescent="0.3">
      <c r="A2223">
        <v>130.76057299999999</v>
      </c>
      <c r="B2223">
        <v>151</v>
      </c>
      <c r="C2223">
        <v>0</v>
      </c>
      <c r="D2223">
        <v>2.3130000000000002</v>
      </c>
      <c r="E2223">
        <v>72.450920999999994</v>
      </c>
      <c r="F2223">
        <v>99.751328999999998</v>
      </c>
      <c r="G2223">
        <v>79.997693999999996</v>
      </c>
      <c r="H2223">
        <v>-27.300408000000001</v>
      </c>
      <c r="I2223">
        <v>-100</v>
      </c>
      <c r="J2223">
        <v>151</v>
      </c>
      <c r="K2223">
        <v>100.64700000000001</v>
      </c>
      <c r="L2223">
        <v>1.5008000000000001E-2</v>
      </c>
      <c r="M2223">
        <f>(F2223*CalPhotonTurnigy!$AE$30*CalPhotonTurnigy!$AF$36+CalPhotonTurnigy!$AE$36)/CalPhotonTurnigy!$AE$30</f>
        <v>112.80618136210947</v>
      </c>
    </row>
    <row r="2224" spans="1:13" x14ac:dyDescent="0.3">
      <c r="A2224">
        <v>130.775576</v>
      </c>
      <c r="B2224">
        <v>151</v>
      </c>
      <c r="C2224">
        <v>0</v>
      </c>
      <c r="D2224">
        <v>2.3119999999999998</v>
      </c>
      <c r="E2224">
        <v>72.445899999999995</v>
      </c>
      <c r="F2224">
        <v>99.751328999999998</v>
      </c>
      <c r="G2224">
        <v>79.997693999999996</v>
      </c>
      <c r="H2224">
        <v>-27.305429</v>
      </c>
      <c r="I2224">
        <v>-100</v>
      </c>
      <c r="J2224">
        <v>151</v>
      </c>
      <c r="K2224">
        <v>100.64700000000001</v>
      </c>
      <c r="L2224">
        <v>1.5003000000000001E-2</v>
      </c>
      <c r="M2224">
        <f>(F2224*CalPhotonTurnigy!$AE$30*CalPhotonTurnigy!$AF$36+CalPhotonTurnigy!$AE$36)/CalPhotonTurnigy!$AE$30</f>
        <v>112.80618136210947</v>
      </c>
    </row>
    <row r="2225" spans="1:13" x14ac:dyDescent="0.3">
      <c r="A2225">
        <v>130.790582</v>
      </c>
      <c r="B2225">
        <v>151</v>
      </c>
      <c r="C2225">
        <v>0</v>
      </c>
      <c r="D2225">
        <v>2.3140000000000001</v>
      </c>
      <c r="E2225">
        <v>72.444518000000002</v>
      </c>
      <c r="F2225">
        <v>99.751328999999998</v>
      </c>
      <c r="G2225">
        <v>79.997693999999996</v>
      </c>
      <c r="H2225">
        <v>-27.306812000000001</v>
      </c>
      <c r="I2225">
        <v>-100</v>
      </c>
      <c r="J2225">
        <v>151</v>
      </c>
      <c r="K2225">
        <v>100.64700000000001</v>
      </c>
      <c r="L2225">
        <v>1.5006E-2</v>
      </c>
      <c r="M2225">
        <f>(F2225*CalPhotonTurnigy!$AE$30*CalPhotonTurnigy!$AF$36+CalPhotonTurnigy!$AE$36)/CalPhotonTurnigy!$AE$30</f>
        <v>112.80618136210947</v>
      </c>
    </row>
    <row r="2226" spans="1:13" x14ac:dyDescent="0.3">
      <c r="A2226">
        <v>130.80559199999999</v>
      </c>
      <c r="B2226">
        <v>151</v>
      </c>
      <c r="C2226">
        <v>0</v>
      </c>
      <c r="D2226">
        <v>2.3109999999999999</v>
      </c>
      <c r="E2226">
        <v>72.438919999999996</v>
      </c>
      <c r="F2226">
        <v>99.751328999999998</v>
      </c>
      <c r="G2226">
        <v>79.997693999999996</v>
      </c>
      <c r="H2226">
        <v>-27.312408999999999</v>
      </c>
      <c r="I2226">
        <v>-100</v>
      </c>
      <c r="J2226">
        <v>151</v>
      </c>
      <c r="K2226">
        <v>100.64700000000001</v>
      </c>
      <c r="L2226">
        <v>1.5010000000000001E-2</v>
      </c>
      <c r="M2226">
        <f>(F2226*CalPhotonTurnigy!$AE$30*CalPhotonTurnigy!$AF$36+CalPhotonTurnigy!$AE$36)/CalPhotonTurnigy!$AE$30</f>
        <v>112.80618136210947</v>
      </c>
    </row>
    <row r="2227" spans="1:13" x14ac:dyDescent="0.3">
      <c r="A2227">
        <v>130.82060200000001</v>
      </c>
      <c r="B2227">
        <v>151</v>
      </c>
      <c r="C2227">
        <v>0</v>
      </c>
      <c r="D2227">
        <v>2.3149999999999999</v>
      </c>
      <c r="E2227">
        <v>72.439981000000003</v>
      </c>
      <c r="F2227">
        <v>99.751328999999998</v>
      </c>
      <c r="G2227">
        <v>79.997693999999996</v>
      </c>
      <c r="H2227">
        <v>-27.311349</v>
      </c>
      <c r="I2227">
        <v>-100</v>
      </c>
      <c r="J2227">
        <v>151</v>
      </c>
      <c r="K2227">
        <v>100.64700000000001</v>
      </c>
      <c r="L2227">
        <v>1.5010000000000001E-2</v>
      </c>
      <c r="M2227">
        <f>(F2227*CalPhotonTurnigy!$AE$30*CalPhotonTurnigy!$AF$36+CalPhotonTurnigy!$AE$36)/CalPhotonTurnigy!$AE$30</f>
        <v>112.80618136210947</v>
      </c>
    </row>
    <row r="2228" spans="1:13" x14ac:dyDescent="0.3">
      <c r="A2228">
        <v>130.83560800000001</v>
      </c>
      <c r="B2228">
        <v>151</v>
      </c>
      <c r="C2228">
        <v>0</v>
      </c>
      <c r="D2228">
        <v>2.3119999999999998</v>
      </c>
      <c r="E2228">
        <v>72.436485000000005</v>
      </c>
      <c r="F2228">
        <v>99.751328999999998</v>
      </c>
      <c r="G2228">
        <v>79.997693999999996</v>
      </c>
      <c r="H2228">
        <v>-27.314844000000001</v>
      </c>
      <c r="I2228">
        <v>-100</v>
      </c>
      <c r="J2228">
        <v>151</v>
      </c>
      <c r="K2228">
        <v>100.64700000000001</v>
      </c>
      <c r="L2228">
        <v>1.5006E-2</v>
      </c>
      <c r="M2228">
        <f>(F2228*CalPhotonTurnigy!$AE$30*CalPhotonTurnigy!$AF$36+CalPhotonTurnigy!$AE$36)/CalPhotonTurnigy!$AE$30</f>
        <v>112.80618136210947</v>
      </c>
    </row>
    <row r="2229" spans="1:13" x14ac:dyDescent="0.3">
      <c r="A2229">
        <v>130.85060899999999</v>
      </c>
      <c r="B2229">
        <v>151</v>
      </c>
      <c r="C2229">
        <v>0</v>
      </c>
      <c r="D2229">
        <v>2.3109999999999999</v>
      </c>
      <c r="E2229">
        <v>72.432006999999999</v>
      </c>
      <c r="F2229">
        <v>99.751328999999998</v>
      </c>
      <c r="G2229">
        <v>79.997693999999996</v>
      </c>
      <c r="H2229">
        <v>-27.319322</v>
      </c>
      <c r="I2229">
        <v>-100</v>
      </c>
      <c r="J2229">
        <v>151</v>
      </c>
      <c r="K2229">
        <v>100.64700000000001</v>
      </c>
      <c r="L2229">
        <v>1.5001E-2</v>
      </c>
      <c r="M2229">
        <f>(F2229*CalPhotonTurnigy!$AE$30*CalPhotonTurnigy!$AF$36+CalPhotonTurnigy!$AE$36)/CalPhotonTurnigy!$AE$30</f>
        <v>112.80618136210947</v>
      </c>
    </row>
    <row r="2230" spans="1:13" x14ac:dyDescent="0.3">
      <c r="A2230">
        <v>130.86561</v>
      </c>
      <c r="B2230">
        <v>151</v>
      </c>
      <c r="C2230">
        <v>0</v>
      </c>
      <c r="D2230">
        <v>2.3140000000000001</v>
      </c>
      <c r="E2230">
        <v>72.432563000000002</v>
      </c>
      <c r="F2230">
        <v>99.751328999999998</v>
      </c>
      <c r="G2230">
        <v>79.997693999999996</v>
      </c>
      <c r="H2230">
        <v>-27.318766</v>
      </c>
      <c r="I2230">
        <v>-100</v>
      </c>
      <c r="J2230">
        <v>151</v>
      </c>
      <c r="K2230">
        <v>100.64700000000001</v>
      </c>
      <c r="L2230">
        <v>1.5001E-2</v>
      </c>
      <c r="M2230">
        <f>(F2230*CalPhotonTurnigy!$AE$30*CalPhotonTurnigy!$AF$36+CalPhotonTurnigy!$AE$36)/CalPhotonTurnigy!$AE$30</f>
        <v>112.80618136210947</v>
      </c>
    </row>
    <row r="2231" spans="1:13" x14ac:dyDescent="0.3">
      <c r="A2231">
        <v>130.88061300000001</v>
      </c>
      <c r="B2231">
        <v>151</v>
      </c>
      <c r="C2231">
        <v>0</v>
      </c>
      <c r="D2231">
        <v>2.3140000000000001</v>
      </c>
      <c r="E2231">
        <v>72.433041000000003</v>
      </c>
      <c r="F2231">
        <v>99.751328999999998</v>
      </c>
      <c r="G2231">
        <v>79.997693999999996</v>
      </c>
      <c r="H2231">
        <v>-27.318287999999999</v>
      </c>
      <c r="I2231">
        <v>-100</v>
      </c>
      <c r="J2231">
        <v>151</v>
      </c>
      <c r="K2231">
        <v>100.64700000000001</v>
      </c>
      <c r="L2231">
        <v>1.5003000000000001E-2</v>
      </c>
      <c r="M2231">
        <f>(F2231*CalPhotonTurnigy!$AE$30*CalPhotonTurnigy!$AF$36+CalPhotonTurnigy!$AE$36)/CalPhotonTurnigy!$AE$30</f>
        <v>112.80618136210947</v>
      </c>
    </row>
    <row r="2232" spans="1:13" x14ac:dyDescent="0.3">
      <c r="A2232">
        <v>130.89561800000001</v>
      </c>
      <c r="B2232">
        <v>151</v>
      </c>
      <c r="C2232">
        <v>0</v>
      </c>
      <c r="D2232">
        <v>2.3149999999999999</v>
      </c>
      <c r="E2232">
        <v>72.436391999999998</v>
      </c>
      <c r="F2232">
        <v>99.751328999999998</v>
      </c>
      <c r="G2232">
        <v>79.997693999999996</v>
      </c>
      <c r="H2232">
        <v>-27.314938000000001</v>
      </c>
      <c r="I2232">
        <v>-100</v>
      </c>
      <c r="J2232">
        <v>151</v>
      </c>
      <c r="K2232">
        <v>100.64700000000001</v>
      </c>
      <c r="L2232">
        <v>1.5004999999999999E-2</v>
      </c>
      <c r="M2232">
        <f>(F2232*CalPhotonTurnigy!$AE$30*CalPhotonTurnigy!$AF$36+CalPhotonTurnigy!$AE$36)/CalPhotonTurnigy!$AE$30</f>
        <v>112.80618136210947</v>
      </c>
    </row>
    <row r="2233" spans="1:13" x14ac:dyDescent="0.3">
      <c r="A2233">
        <v>130.91062600000001</v>
      </c>
      <c r="B2233">
        <v>151</v>
      </c>
      <c r="C2233">
        <v>0</v>
      </c>
      <c r="D2233">
        <v>2.3119999999999998</v>
      </c>
      <c r="E2233">
        <v>72.433396999999999</v>
      </c>
      <c r="F2233">
        <v>99.751328999999998</v>
      </c>
      <c r="G2233">
        <v>79.997693999999996</v>
      </c>
      <c r="H2233">
        <v>-27.317933</v>
      </c>
      <c r="I2233">
        <v>-100</v>
      </c>
      <c r="J2233">
        <v>151</v>
      </c>
      <c r="K2233">
        <v>100.64700000000001</v>
      </c>
      <c r="L2233">
        <v>1.5008000000000001E-2</v>
      </c>
      <c r="M2233">
        <f>(F2233*CalPhotonTurnigy!$AE$30*CalPhotonTurnigy!$AF$36+CalPhotonTurnigy!$AE$36)/CalPhotonTurnigy!$AE$30</f>
        <v>112.80618136210947</v>
      </c>
    </row>
    <row r="2234" spans="1:13" x14ac:dyDescent="0.3">
      <c r="A2234">
        <v>130.92562899999999</v>
      </c>
      <c r="B2234">
        <v>151</v>
      </c>
      <c r="C2234">
        <v>0</v>
      </c>
      <c r="D2234">
        <v>2.3140000000000001</v>
      </c>
      <c r="E2234">
        <v>72.433758999999995</v>
      </c>
      <c r="F2234">
        <v>99.751328999999998</v>
      </c>
      <c r="G2234">
        <v>79.997693999999996</v>
      </c>
      <c r="H2234">
        <v>-27.317571000000001</v>
      </c>
      <c r="I2234">
        <v>-100</v>
      </c>
      <c r="J2234">
        <v>151</v>
      </c>
      <c r="K2234">
        <v>100.64700000000001</v>
      </c>
      <c r="L2234">
        <v>1.5003000000000001E-2</v>
      </c>
      <c r="M2234">
        <f>(F2234*CalPhotonTurnigy!$AE$30*CalPhotonTurnigy!$AF$36+CalPhotonTurnigy!$AE$36)/CalPhotonTurnigy!$AE$30</f>
        <v>112.80618136210947</v>
      </c>
    </row>
    <row r="2235" spans="1:13" x14ac:dyDescent="0.3">
      <c r="A2235">
        <v>130.94062700000001</v>
      </c>
      <c r="B2235">
        <v>151</v>
      </c>
      <c r="C2235">
        <v>0</v>
      </c>
      <c r="D2235">
        <v>2.3079999999999998</v>
      </c>
      <c r="E2235">
        <v>72.423781000000005</v>
      </c>
      <c r="F2235">
        <v>99.751328999999998</v>
      </c>
      <c r="G2235">
        <v>79.997693999999996</v>
      </c>
      <c r="H2235">
        <v>-27.327548</v>
      </c>
      <c r="I2235">
        <v>-100</v>
      </c>
      <c r="J2235">
        <v>151</v>
      </c>
      <c r="K2235">
        <v>100.64700000000001</v>
      </c>
      <c r="L2235">
        <v>1.4997999999999999E-2</v>
      </c>
      <c r="M2235">
        <f>(F2235*CalPhotonTurnigy!$AE$30*CalPhotonTurnigy!$AF$36+CalPhotonTurnigy!$AE$36)/CalPhotonTurnigy!$AE$30</f>
        <v>112.80618136210947</v>
      </c>
    </row>
    <row r="2236" spans="1:13" x14ac:dyDescent="0.3">
      <c r="A2236">
        <v>130.955626</v>
      </c>
      <c r="B2236">
        <v>151</v>
      </c>
      <c r="C2236">
        <v>0</v>
      </c>
      <c r="D2236">
        <v>2.3069999999999999</v>
      </c>
      <c r="E2236">
        <v>72.412253000000007</v>
      </c>
      <c r="F2236">
        <v>99.751328999999998</v>
      </c>
      <c r="G2236">
        <v>79.997693999999996</v>
      </c>
      <c r="H2236">
        <v>-27.339077</v>
      </c>
      <c r="I2236">
        <v>-100</v>
      </c>
      <c r="J2236">
        <v>151</v>
      </c>
      <c r="K2236">
        <v>100.64700000000001</v>
      </c>
      <c r="L2236">
        <v>1.4999E-2</v>
      </c>
      <c r="M2236">
        <f>(F2236*CalPhotonTurnigy!$AE$30*CalPhotonTurnigy!$AF$36+CalPhotonTurnigy!$AE$36)/CalPhotonTurnigy!$AE$30</f>
        <v>112.80618136210947</v>
      </c>
    </row>
    <row r="2237" spans="1:13" x14ac:dyDescent="0.3">
      <c r="A2237">
        <v>130.97063600000001</v>
      </c>
      <c r="B2237">
        <v>151</v>
      </c>
      <c r="C2237">
        <v>0</v>
      </c>
      <c r="D2237">
        <v>2.3109999999999999</v>
      </c>
      <c r="E2237">
        <v>72.411153999999996</v>
      </c>
      <c r="F2237">
        <v>99.751328999999998</v>
      </c>
      <c r="G2237">
        <v>79.997693999999996</v>
      </c>
      <c r="H2237">
        <v>-27.340174999999999</v>
      </c>
      <c r="I2237">
        <v>-100</v>
      </c>
      <c r="J2237">
        <v>151</v>
      </c>
      <c r="K2237">
        <v>100.64700000000001</v>
      </c>
      <c r="L2237">
        <v>1.5010000000000001E-2</v>
      </c>
      <c r="M2237">
        <f>(F2237*CalPhotonTurnigy!$AE$30*CalPhotonTurnigy!$AF$36+CalPhotonTurnigy!$AE$36)/CalPhotonTurnigy!$AE$30</f>
        <v>112.80618136210947</v>
      </c>
    </row>
    <row r="2238" spans="1:13" x14ac:dyDescent="0.3">
      <c r="A2238">
        <v>130.98563799999999</v>
      </c>
      <c r="B2238">
        <v>151</v>
      </c>
      <c r="C2238">
        <v>0</v>
      </c>
      <c r="D2238">
        <v>2.3069999999999999</v>
      </c>
      <c r="E2238">
        <v>72.402855000000002</v>
      </c>
      <c r="F2238">
        <v>99.751328999999998</v>
      </c>
      <c r="G2238">
        <v>79.997693999999996</v>
      </c>
      <c r="H2238">
        <v>-27.348475000000001</v>
      </c>
      <c r="I2238">
        <v>-100</v>
      </c>
      <c r="J2238">
        <v>151</v>
      </c>
      <c r="K2238">
        <v>100.64700000000001</v>
      </c>
      <c r="L2238">
        <v>1.5002E-2</v>
      </c>
      <c r="M2238">
        <f>(F2238*CalPhotonTurnigy!$AE$30*CalPhotonTurnigy!$AF$36+CalPhotonTurnigy!$AE$36)/CalPhotonTurnigy!$AE$30</f>
        <v>112.80618136210947</v>
      </c>
    </row>
    <row r="2239" spans="1:13" x14ac:dyDescent="0.3">
      <c r="A2239">
        <v>131.00063800000001</v>
      </c>
      <c r="B2239">
        <v>151</v>
      </c>
      <c r="C2239">
        <v>0</v>
      </c>
      <c r="D2239">
        <v>2.31</v>
      </c>
      <c r="E2239">
        <v>72.400125000000003</v>
      </c>
      <c r="F2239">
        <v>99.751328999999998</v>
      </c>
      <c r="G2239">
        <v>79.997693999999996</v>
      </c>
      <c r="H2239">
        <v>-27.351203999999999</v>
      </c>
      <c r="I2239">
        <v>-100</v>
      </c>
      <c r="J2239">
        <v>151</v>
      </c>
      <c r="K2239">
        <v>100.64700000000001</v>
      </c>
      <c r="L2239">
        <v>1.4999999999999999E-2</v>
      </c>
      <c r="M2239">
        <f>(F2239*CalPhotonTurnigy!$AE$30*CalPhotonTurnigy!$AF$36+CalPhotonTurnigy!$AE$36)/CalPhotonTurnigy!$AE$30</f>
        <v>112.80618136210947</v>
      </c>
    </row>
    <row r="2240" spans="1:13" x14ac:dyDescent="0.3">
      <c r="A2240">
        <v>131.015636</v>
      </c>
      <c r="B2240">
        <v>151</v>
      </c>
      <c r="C2240">
        <v>0</v>
      </c>
      <c r="D2240">
        <v>2.3079999999999998</v>
      </c>
      <c r="E2240">
        <v>72.394834000000003</v>
      </c>
      <c r="F2240">
        <v>99.751328999999998</v>
      </c>
      <c r="G2240">
        <v>79.997693999999996</v>
      </c>
      <c r="H2240">
        <v>-27.356496</v>
      </c>
      <c r="I2240">
        <v>-100</v>
      </c>
      <c r="J2240">
        <v>151</v>
      </c>
      <c r="K2240">
        <v>100.64700000000001</v>
      </c>
      <c r="L2240">
        <v>1.4997999999999999E-2</v>
      </c>
      <c r="M2240">
        <f>(F2240*CalPhotonTurnigy!$AE$30*CalPhotonTurnigy!$AF$36+CalPhotonTurnigy!$AE$36)/CalPhotonTurnigy!$AE$30</f>
        <v>112.80618136210947</v>
      </c>
    </row>
    <row r="2241" spans="1:13" x14ac:dyDescent="0.3">
      <c r="A2241">
        <v>131.03064499999999</v>
      </c>
      <c r="B2241">
        <v>151</v>
      </c>
      <c r="C2241">
        <v>0</v>
      </c>
      <c r="D2241">
        <v>2.3109999999999999</v>
      </c>
      <c r="E2241">
        <v>72.394694999999999</v>
      </c>
      <c r="F2241">
        <v>99.751328999999998</v>
      </c>
      <c r="G2241">
        <v>79.997693999999996</v>
      </c>
      <c r="H2241">
        <v>-27.356635000000001</v>
      </c>
      <c r="I2241">
        <v>-100</v>
      </c>
      <c r="J2241">
        <v>151</v>
      </c>
      <c r="K2241">
        <v>100.64700000000001</v>
      </c>
      <c r="L2241">
        <v>1.5009E-2</v>
      </c>
      <c r="M2241">
        <f>(F2241*CalPhotonTurnigy!$AE$30*CalPhotonTurnigy!$AF$36+CalPhotonTurnigy!$AE$36)/CalPhotonTurnigy!$AE$30</f>
        <v>112.80618136210947</v>
      </c>
    </row>
    <row r="2242" spans="1:13" x14ac:dyDescent="0.3">
      <c r="A2242">
        <v>131.04565199999999</v>
      </c>
      <c r="B2242">
        <v>151</v>
      </c>
      <c r="C2242">
        <v>0</v>
      </c>
      <c r="D2242">
        <v>2.3069999999999999</v>
      </c>
      <c r="E2242">
        <v>72.387217000000007</v>
      </c>
      <c r="F2242">
        <v>99.751328999999998</v>
      </c>
      <c r="G2242">
        <v>79.997693999999996</v>
      </c>
      <c r="H2242">
        <v>-27.364113</v>
      </c>
      <c r="I2242">
        <v>-100</v>
      </c>
      <c r="J2242">
        <v>151</v>
      </c>
      <c r="K2242">
        <v>100.64700000000001</v>
      </c>
      <c r="L2242">
        <v>1.5007E-2</v>
      </c>
      <c r="M2242">
        <f>(F2242*CalPhotonTurnigy!$AE$30*CalPhotonTurnigy!$AF$36+CalPhotonTurnigy!$AE$36)/CalPhotonTurnigy!$AE$30</f>
        <v>112.80618136210947</v>
      </c>
    </row>
    <row r="2243" spans="1:13" x14ac:dyDescent="0.3">
      <c r="A2243">
        <v>131.06066000000001</v>
      </c>
      <c r="B2243">
        <v>151</v>
      </c>
      <c r="C2243">
        <v>0</v>
      </c>
      <c r="D2243">
        <v>2.3069999999999999</v>
      </c>
      <c r="E2243">
        <v>72.382253000000006</v>
      </c>
      <c r="F2243">
        <v>99.751328999999998</v>
      </c>
      <c r="G2243">
        <v>79.997693999999996</v>
      </c>
      <c r="H2243">
        <v>-27.369077000000001</v>
      </c>
      <c r="I2243">
        <v>-100</v>
      </c>
      <c r="J2243">
        <v>151</v>
      </c>
      <c r="K2243">
        <v>100.64700000000001</v>
      </c>
      <c r="L2243">
        <v>1.5008000000000001E-2</v>
      </c>
      <c r="M2243">
        <f>(F2243*CalPhotonTurnigy!$AE$30*CalPhotonTurnigy!$AF$36+CalPhotonTurnigy!$AE$36)/CalPhotonTurnigy!$AE$30</f>
        <v>112.80618136210947</v>
      </c>
    </row>
    <row r="2244" spans="1:13" x14ac:dyDescent="0.3">
      <c r="A2244">
        <v>131.07566299999999</v>
      </c>
      <c r="B2244">
        <v>151</v>
      </c>
      <c r="C2244">
        <v>0</v>
      </c>
      <c r="D2244">
        <v>2.3079999999999998</v>
      </c>
      <c r="E2244">
        <v>72.379452999999998</v>
      </c>
      <c r="F2244">
        <v>99.751328999999998</v>
      </c>
      <c r="G2244">
        <v>79.997693999999996</v>
      </c>
      <c r="H2244">
        <v>-27.371876</v>
      </c>
      <c r="I2244">
        <v>-100</v>
      </c>
      <c r="J2244">
        <v>151</v>
      </c>
      <c r="K2244">
        <v>100.64700000000001</v>
      </c>
      <c r="L2244">
        <v>1.5003000000000001E-2</v>
      </c>
      <c r="M2244">
        <f>(F2244*CalPhotonTurnigy!$AE$30*CalPhotonTurnigy!$AF$36+CalPhotonTurnigy!$AE$36)/CalPhotonTurnigy!$AE$30</f>
        <v>112.80618136210947</v>
      </c>
    </row>
    <row r="2245" spans="1:13" x14ac:dyDescent="0.3">
      <c r="A2245">
        <v>131.090675</v>
      </c>
      <c r="B2245">
        <v>150</v>
      </c>
      <c r="C2245">
        <v>0</v>
      </c>
      <c r="D2245">
        <v>2.3039999999999998</v>
      </c>
      <c r="E2245">
        <v>72.369681</v>
      </c>
      <c r="F2245">
        <v>99.751328999999998</v>
      </c>
      <c r="G2245">
        <v>79.997693999999996</v>
      </c>
      <c r="H2245">
        <v>-27.381647999999998</v>
      </c>
      <c r="I2245">
        <v>-100</v>
      </c>
      <c r="J2245">
        <v>150</v>
      </c>
      <c r="K2245">
        <v>100.64700000000001</v>
      </c>
      <c r="L2245">
        <v>1.5011999999999999E-2</v>
      </c>
      <c r="M2245">
        <f>(F2245*CalPhotonTurnigy!$AE$30*CalPhotonTurnigy!$AF$36+CalPhotonTurnigy!$AE$36)/CalPhotonTurnigy!$AE$30</f>
        <v>112.80618136210947</v>
      </c>
    </row>
    <row r="2246" spans="1:13" x14ac:dyDescent="0.3">
      <c r="A2246">
        <v>131.105682</v>
      </c>
      <c r="B2246">
        <v>150</v>
      </c>
      <c r="C2246">
        <v>0</v>
      </c>
      <c r="D2246">
        <v>2.3069999999999999</v>
      </c>
      <c r="E2246">
        <v>72.365689000000003</v>
      </c>
      <c r="F2246">
        <v>99.751328999999998</v>
      </c>
      <c r="G2246">
        <v>79.997693999999996</v>
      </c>
      <c r="H2246">
        <v>-27.385639999999999</v>
      </c>
      <c r="I2246">
        <v>-100</v>
      </c>
      <c r="J2246">
        <v>150</v>
      </c>
      <c r="K2246">
        <v>100.64700000000001</v>
      </c>
      <c r="L2246">
        <v>1.5007E-2</v>
      </c>
      <c r="M2246">
        <f>(F2246*CalPhotonTurnigy!$AE$30*CalPhotonTurnigy!$AF$36+CalPhotonTurnigy!$AE$36)/CalPhotonTurnigy!$AE$30</f>
        <v>112.80618136210947</v>
      </c>
    </row>
    <row r="2247" spans="1:13" x14ac:dyDescent="0.3">
      <c r="A2247">
        <v>131.120689</v>
      </c>
      <c r="B2247">
        <v>150</v>
      </c>
      <c r="C2247">
        <v>0</v>
      </c>
      <c r="D2247">
        <v>2.3069999999999999</v>
      </c>
      <c r="E2247">
        <v>72.363726999999997</v>
      </c>
      <c r="F2247">
        <v>99.751328999999998</v>
      </c>
      <c r="G2247">
        <v>79.997693999999996</v>
      </c>
      <c r="H2247">
        <v>-27.387602000000001</v>
      </c>
      <c r="I2247">
        <v>-100</v>
      </c>
      <c r="J2247">
        <v>150</v>
      </c>
      <c r="K2247">
        <v>100.64700000000001</v>
      </c>
      <c r="L2247">
        <v>1.5007E-2</v>
      </c>
      <c r="M2247">
        <f>(F2247*CalPhotonTurnigy!$AE$30*CalPhotonTurnigy!$AF$36+CalPhotonTurnigy!$AE$36)/CalPhotonTurnigy!$AE$30</f>
        <v>112.80618136210947</v>
      </c>
    </row>
    <row r="2248" spans="1:13" x14ac:dyDescent="0.3">
      <c r="A2248">
        <v>131.13569200000001</v>
      </c>
      <c r="B2248">
        <v>150</v>
      </c>
      <c r="C2248">
        <v>0</v>
      </c>
      <c r="D2248">
        <v>2.306</v>
      </c>
      <c r="E2248">
        <v>72.359092000000004</v>
      </c>
      <c r="F2248">
        <v>99.751328999999998</v>
      </c>
      <c r="G2248">
        <v>79.997693999999996</v>
      </c>
      <c r="H2248">
        <v>-27.392237000000002</v>
      </c>
      <c r="I2248">
        <v>-100</v>
      </c>
      <c r="J2248">
        <v>150</v>
      </c>
      <c r="K2248">
        <v>100.64700000000001</v>
      </c>
      <c r="L2248">
        <v>1.5003000000000001E-2</v>
      </c>
      <c r="M2248">
        <f>(F2248*CalPhotonTurnigy!$AE$30*CalPhotonTurnigy!$AF$36+CalPhotonTurnigy!$AE$36)/CalPhotonTurnigy!$AE$30</f>
        <v>112.80618136210947</v>
      </c>
    </row>
    <row r="2249" spans="1:13" x14ac:dyDescent="0.3">
      <c r="A2249">
        <v>131.15069299999999</v>
      </c>
      <c r="B2249">
        <v>150</v>
      </c>
      <c r="C2249">
        <v>0</v>
      </c>
      <c r="D2249">
        <v>2.306</v>
      </c>
      <c r="E2249">
        <v>72.355103999999997</v>
      </c>
      <c r="F2249">
        <v>99.751328999999998</v>
      </c>
      <c r="G2249">
        <v>79.997693999999996</v>
      </c>
      <c r="H2249">
        <v>-27.396225999999999</v>
      </c>
      <c r="I2249">
        <v>-100</v>
      </c>
      <c r="J2249">
        <v>150</v>
      </c>
      <c r="K2249">
        <v>100.64700000000001</v>
      </c>
      <c r="L2249">
        <v>1.5001E-2</v>
      </c>
      <c r="M2249">
        <f>(F2249*CalPhotonTurnigy!$AE$30*CalPhotonTurnigy!$AF$36+CalPhotonTurnigy!$AE$36)/CalPhotonTurnigy!$AE$30</f>
        <v>112.80618136210947</v>
      </c>
    </row>
    <row r="2250" spans="1:13" x14ac:dyDescent="0.3">
      <c r="A2250">
        <v>131.16569699999999</v>
      </c>
      <c r="B2250">
        <v>150</v>
      </c>
      <c r="C2250">
        <v>0</v>
      </c>
      <c r="D2250">
        <v>2.3029999999999999</v>
      </c>
      <c r="E2250">
        <v>72.345776000000001</v>
      </c>
      <c r="F2250">
        <v>99.751328999999998</v>
      </c>
      <c r="G2250">
        <v>79.997693999999996</v>
      </c>
      <c r="H2250">
        <v>-27.405553000000001</v>
      </c>
      <c r="I2250">
        <v>-100</v>
      </c>
      <c r="J2250">
        <v>150</v>
      </c>
      <c r="K2250">
        <v>100.64700000000001</v>
      </c>
      <c r="L2250">
        <v>1.5004E-2</v>
      </c>
      <c r="M2250">
        <f>(F2250*CalPhotonTurnigy!$AE$30*CalPhotonTurnigy!$AF$36+CalPhotonTurnigy!$AE$36)/CalPhotonTurnigy!$AE$30</f>
        <v>112.80618136210947</v>
      </c>
    </row>
    <row r="2251" spans="1:13" x14ac:dyDescent="0.3">
      <c r="A2251">
        <v>131.18069399999999</v>
      </c>
      <c r="B2251">
        <v>150</v>
      </c>
      <c r="C2251">
        <v>0</v>
      </c>
      <c r="D2251">
        <v>2.3029999999999999</v>
      </c>
      <c r="E2251">
        <v>72.337748000000005</v>
      </c>
      <c r="F2251">
        <v>99.751328999999998</v>
      </c>
      <c r="G2251">
        <v>79.997693999999996</v>
      </c>
      <c r="H2251">
        <v>-27.413581000000001</v>
      </c>
      <c r="I2251">
        <v>-100</v>
      </c>
      <c r="J2251">
        <v>150</v>
      </c>
      <c r="K2251">
        <v>100.64700000000001</v>
      </c>
      <c r="L2251">
        <v>1.4997E-2</v>
      </c>
      <c r="M2251">
        <f>(F2251*CalPhotonTurnigy!$AE$30*CalPhotonTurnigy!$AF$36+CalPhotonTurnigy!$AE$36)/CalPhotonTurnigy!$AE$30</f>
        <v>112.80618136210947</v>
      </c>
    </row>
    <row r="2252" spans="1:13" x14ac:dyDescent="0.3">
      <c r="A2252">
        <v>131.19570400000001</v>
      </c>
      <c r="B2252">
        <v>150</v>
      </c>
      <c r="C2252">
        <v>0</v>
      </c>
      <c r="D2252">
        <v>2.2989999999999999</v>
      </c>
      <c r="E2252">
        <v>72.324939999999998</v>
      </c>
      <c r="F2252">
        <v>99.751328999999998</v>
      </c>
      <c r="G2252">
        <v>79.997693999999996</v>
      </c>
      <c r="H2252">
        <v>-27.426390000000001</v>
      </c>
      <c r="I2252">
        <v>-100</v>
      </c>
      <c r="J2252">
        <v>150</v>
      </c>
      <c r="K2252">
        <v>100.64700000000001</v>
      </c>
      <c r="L2252">
        <v>1.5010000000000001E-2</v>
      </c>
      <c r="M2252">
        <f>(F2252*CalPhotonTurnigy!$AE$30*CalPhotonTurnigy!$AF$36+CalPhotonTurnigy!$AE$36)/CalPhotonTurnigy!$AE$30</f>
        <v>112.80618136210947</v>
      </c>
    </row>
    <row r="2253" spans="1:13" x14ac:dyDescent="0.3">
      <c r="A2253">
        <v>131.210711</v>
      </c>
      <c r="B2253">
        <v>150</v>
      </c>
      <c r="C2253">
        <v>0</v>
      </c>
      <c r="D2253">
        <v>2.302</v>
      </c>
      <c r="E2253">
        <v>72.318340000000006</v>
      </c>
      <c r="F2253">
        <v>99.751328999999998</v>
      </c>
      <c r="G2253">
        <v>79.997693999999996</v>
      </c>
      <c r="H2253">
        <v>-27.43299</v>
      </c>
      <c r="I2253">
        <v>-100</v>
      </c>
      <c r="J2253">
        <v>150</v>
      </c>
      <c r="K2253">
        <v>100.64700000000001</v>
      </c>
      <c r="L2253">
        <v>1.5007E-2</v>
      </c>
      <c r="M2253">
        <f>(F2253*CalPhotonTurnigy!$AE$30*CalPhotonTurnigy!$AF$36+CalPhotonTurnigy!$AE$36)/CalPhotonTurnigy!$AE$30</f>
        <v>112.80618136210947</v>
      </c>
    </row>
    <row r="2254" spans="1:13" x14ac:dyDescent="0.3">
      <c r="A2254">
        <v>131.225719</v>
      </c>
      <c r="B2254">
        <v>150</v>
      </c>
      <c r="C2254">
        <v>0</v>
      </c>
      <c r="D2254">
        <v>2.3010000000000002</v>
      </c>
      <c r="E2254">
        <v>72.311183999999997</v>
      </c>
      <c r="F2254">
        <v>99.751328999999998</v>
      </c>
      <c r="G2254">
        <v>79.997693999999996</v>
      </c>
      <c r="H2254">
        <v>-27.440145000000001</v>
      </c>
      <c r="I2254">
        <v>-100</v>
      </c>
      <c r="J2254">
        <v>150</v>
      </c>
      <c r="K2254">
        <v>100.64700000000001</v>
      </c>
      <c r="L2254">
        <v>1.5008000000000001E-2</v>
      </c>
      <c r="M2254">
        <f>(F2254*CalPhotonTurnigy!$AE$30*CalPhotonTurnigy!$AF$36+CalPhotonTurnigy!$AE$36)/CalPhotonTurnigy!$AE$30</f>
        <v>112.80618136210947</v>
      </c>
    </row>
    <row r="2255" spans="1:13" x14ac:dyDescent="0.3">
      <c r="A2255">
        <v>131.24073000000001</v>
      </c>
      <c r="B2255">
        <v>150</v>
      </c>
      <c r="C2255">
        <v>0</v>
      </c>
      <c r="D2255">
        <v>2.2989999999999999</v>
      </c>
      <c r="E2255">
        <v>72.302074000000005</v>
      </c>
      <c r="F2255">
        <v>99.751328999999998</v>
      </c>
      <c r="G2255">
        <v>79.997693999999996</v>
      </c>
      <c r="H2255">
        <v>-27.449255000000001</v>
      </c>
      <c r="I2255">
        <v>-100</v>
      </c>
      <c r="J2255">
        <v>150</v>
      </c>
      <c r="K2255">
        <v>100.64700000000001</v>
      </c>
      <c r="L2255">
        <v>1.5011E-2</v>
      </c>
      <c r="M2255">
        <f>(F2255*CalPhotonTurnigy!$AE$30*CalPhotonTurnigy!$AF$36+CalPhotonTurnigy!$AE$36)/CalPhotonTurnigy!$AE$30</f>
        <v>112.80618136210947</v>
      </c>
    </row>
    <row r="2256" spans="1:13" x14ac:dyDescent="0.3">
      <c r="A2256">
        <v>131.25573800000001</v>
      </c>
      <c r="B2256">
        <v>150</v>
      </c>
      <c r="C2256">
        <v>0</v>
      </c>
      <c r="D2256">
        <v>2.2959999999999998</v>
      </c>
      <c r="E2256">
        <v>72.288326999999995</v>
      </c>
      <c r="F2256">
        <v>99.751328999999998</v>
      </c>
      <c r="G2256">
        <v>79.997693999999996</v>
      </c>
      <c r="H2256">
        <v>-27.463003</v>
      </c>
      <c r="I2256">
        <v>-100</v>
      </c>
      <c r="J2256">
        <v>150</v>
      </c>
      <c r="K2256">
        <v>100.64700000000001</v>
      </c>
      <c r="L2256">
        <v>1.5008000000000001E-2</v>
      </c>
      <c r="M2256">
        <f>(F2256*CalPhotonTurnigy!$AE$30*CalPhotonTurnigy!$AF$36+CalPhotonTurnigy!$AE$36)/CalPhotonTurnigy!$AE$30</f>
        <v>112.80618136210947</v>
      </c>
    </row>
    <row r="2257" spans="1:13" x14ac:dyDescent="0.3">
      <c r="A2257">
        <v>131.27073799999999</v>
      </c>
      <c r="B2257">
        <v>150</v>
      </c>
      <c r="C2257">
        <v>0</v>
      </c>
      <c r="D2257">
        <v>2.2959999999999998</v>
      </c>
      <c r="E2257">
        <v>72.276493000000002</v>
      </c>
      <c r="F2257">
        <v>99.751328999999998</v>
      </c>
      <c r="G2257">
        <v>79.997693999999996</v>
      </c>
      <c r="H2257">
        <v>-27.474837000000001</v>
      </c>
      <c r="I2257">
        <v>-100</v>
      </c>
      <c r="J2257">
        <v>150</v>
      </c>
      <c r="K2257">
        <v>100.64700000000001</v>
      </c>
      <c r="L2257">
        <v>1.4999999999999999E-2</v>
      </c>
      <c r="M2257">
        <f>(F2257*CalPhotonTurnigy!$AE$30*CalPhotonTurnigy!$AF$36+CalPhotonTurnigy!$AE$36)/CalPhotonTurnigy!$AE$30</f>
        <v>112.80618136210947</v>
      </c>
    </row>
    <row r="2258" spans="1:13" x14ac:dyDescent="0.3">
      <c r="A2258">
        <v>131.28574699999999</v>
      </c>
      <c r="B2258">
        <v>150</v>
      </c>
      <c r="C2258">
        <v>0</v>
      </c>
      <c r="D2258">
        <v>2.2970000000000002</v>
      </c>
      <c r="E2258">
        <v>72.267784000000006</v>
      </c>
      <c r="F2258">
        <v>99.751328999999998</v>
      </c>
      <c r="G2258">
        <v>79.997693999999996</v>
      </c>
      <c r="H2258">
        <v>-27.483544999999999</v>
      </c>
      <c r="I2258">
        <v>-100</v>
      </c>
      <c r="J2258">
        <v>150</v>
      </c>
      <c r="K2258">
        <v>100.64700000000001</v>
      </c>
      <c r="L2258">
        <v>1.5009E-2</v>
      </c>
      <c r="M2258">
        <f>(F2258*CalPhotonTurnigy!$AE$30*CalPhotonTurnigy!$AF$36+CalPhotonTurnigy!$AE$36)/CalPhotonTurnigy!$AE$30</f>
        <v>112.80618136210947</v>
      </c>
    </row>
    <row r="2259" spans="1:13" x14ac:dyDescent="0.3">
      <c r="A2259">
        <v>131.300758</v>
      </c>
      <c r="B2259">
        <v>150</v>
      </c>
      <c r="C2259">
        <v>0</v>
      </c>
      <c r="D2259">
        <v>2.2909999999999999</v>
      </c>
      <c r="E2259">
        <v>72.249939999999995</v>
      </c>
      <c r="F2259">
        <v>99.751328999999998</v>
      </c>
      <c r="G2259">
        <v>79.997693999999996</v>
      </c>
      <c r="H2259">
        <v>-27.501389</v>
      </c>
      <c r="I2259">
        <v>-100</v>
      </c>
      <c r="J2259">
        <v>150</v>
      </c>
      <c r="K2259">
        <v>100.64700000000001</v>
      </c>
      <c r="L2259">
        <v>1.5011E-2</v>
      </c>
      <c r="M2259">
        <f>(F2259*CalPhotonTurnigy!$AE$30*CalPhotonTurnigy!$AF$36+CalPhotonTurnigy!$AE$36)/CalPhotonTurnigy!$AE$30</f>
        <v>112.80618136210947</v>
      </c>
    </row>
    <row r="2260" spans="1:13" x14ac:dyDescent="0.3">
      <c r="A2260">
        <v>131.31575599999999</v>
      </c>
      <c r="B2260">
        <v>150</v>
      </c>
      <c r="C2260">
        <v>0</v>
      </c>
      <c r="D2260">
        <v>2.2949999999999999</v>
      </c>
      <c r="E2260">
        <v>72.241973999999999</v>
      </c>
      <c r="F2260">
        <v>99.751328999999998</v>
      </c>
      <c r="G2260">
        <v>79.997693999999996</v>
      </c>
      <c r="H2260">
        <v>-27.509356</v>
      </c>
      <c r="I2260">
        <v>-100</v>
      </c>
      <c r="J2260">
        <v>150</v>
      </c>
      <c r="K2260">
        <v>100.64700000000001</v>
      </c>
      <c r="L2260">
        <v>1.4997999999999999E-2</v>
      </c>
      <c r="M2260">
        <f>(F2260*CalPhotonTurnigy!$AE$30*CalPhotonTurnigy!$AF$36+CalPhotonTurnigy!$AE$36)/CalPhotonTurnigy!$AE$30</f>
        <v>112.80618136210947</v>
      </c>
    </row>
    <row r="2261" spans="1:13" x14ac:dyDescent="0.3">
      <c r="A2261">
        <v>131.33076399999999</v>
      </c>
      <c r="B2261">
        <v>150</v>
      </c>
      <c r="C2261">
        <v>0</v>
      </c>
      <c r="D2261">
        <v>2.2970000000000002</v>
      </c>
      <c r="E2261">
        <v>72.238074999999995</v>
      </c>
      <c r="F2261">
        <v>99.751328999999998</v>
      </c>
      <c r="G2261">
        <v>79.997693999999996</v>
      </c>
      <c r="H2261">
        <v>-27.513254</v>
      </c>
      <c r="I2261">
        <v>-100</v>
      </c>
      <c r="J2261">
        <v>150</v>
      </c>
      <c r="K2261">
        <v>100.64700000000001</v>
      </c>
      <c r="L2261">
        <v>1.5008000000000001E-2</v>
      </c>
      <c r="M2261">
        <f>(F2261*CalPhotonTurnigy!$AE$30*CalPhotonTurnigy!$AF$36+CalPhotonTurnigy!$AE$36)/CalPhotonTurnigy!$AE$30</f>
        <v>112.80618136210947</v>
      </c>
    </row>
    <row r="2262" spans="1:13" x14ac:dyDescent="0.3">
      <c r="A2262">
        <v>131.345775</v>
      </c>
      <c r="B2262">
        <v>150</v>
      </c>
      <c r="C2262">
        <v>0</v>
      </c>
      <c r="D2262">
        <v>2.2930000000000001</v>
      </c>
      <c r="E2262">
        <v>72.227322999999998</v>
      </c>
      <c r="F2262">
        <v>99.751328999999998</v>
      </c>
      <c r="G2262">
        <v>79.997693999999996</v>
      </c>
      <c r="H2262">
        <v>-27.524006</v>
      </c>
      <c r="I2262">
        <v>-100</v>
      </c>
      <c r="J2262">
        <v>150</v>
      </c>
      <c r="K2262">
        <v>100.64700000000001</v>
      </c>
      <c r="L2262">
        <v>1.5011E-2</v>
      </c>
      <c r="M2262">
        <f>(F2262*CalPhotonTurnigy!$AE$30*CalPhotonTurnigy!$AF$36+CalPhotonTurnigy!$AE$36)/CalPhotonTurnigy!$AE$30</f>
        <v>112.80618136210947</v>
      </c>
    </row>
    <row r="2263" spans="1:13" x14ac:dyDescent="0.3">
      <c r="A2263">
        <v>131.360781</v>
      </c>
      <c r="B2263">
        <v>150</v>
      </c>
      <c r="C2263">
        <v>0</v>
      </c>
      <c r="D2263">
        <v>2.2919999999999998</v>
      </c>
      <c r="E2263">
        <v>72.216588000000002</v>
      </c>
      <c r="F2263">
        <v>99.751328999999998</v>
      </c>
      <c r="G2263">
        <v>79.997693999999996</v>
      </c>
      <c r="H2263">
        <v>-27.534741</v>
      </c>
      <c r="I2263">
        <v>-100</v>
      </c>
      <c r="J2263">
        <v>150</v>
      </c>
      <c r="K2263">
        <v>100.64700000000001</v>
      </c>
      <c r="L2263">
        <v>1.5006E-2</v>
      </c>
      <c r="M2263">
        <f>(F2263*CalPhotonTurnigy!$AE$30*CalPhotonTurnigy!$AF$36+CalPhotonTurnigy!$AE$36)/CalPhotonTurnigy!$AE$30</f>
        <v>112.80618136210947</v>
      </c>
    </row>
    <row r="2264" spans="1:13" x14ac:dyDescent="0.3">
      <c r="A2264">
        <v>131.375788</v>
      </c>
      <c r="B2264">
        <v>150</v>
      </c>
      <c r="C2264">
        <v>0</v>
      </c>
      <c r="D2264">
        <v>2.2949999999999999</v>
      </c>
      <c r="E2264">
        <v>72.211789999999993</v>
      </c>
      <c r="F2264">
        <v>99.751328999999998</v>
      </c>
      <c r="G2264">
        <v>79.997693999999996</v>
      </c>
      <c r="H2264">
        <v>-27.539539999999999</v>
      </c>
      <c r="I2264">
        <v>-100</v>
      </c>
      <c r="J2264">
        <v>150</v>
      </c>
      <c r="K2264">
        <v>100.64700000000001</v>
      </c>
      <c r="L2264">
        <v>1.5007E-2</v>
      </c>
      <c r="M2264">
        <f>(F2264*CalPhotonTurnigy!$AE$30*CalPhotonTurnigy!$AF$36+CalPhotonTurnigy!$AE$36)/CalPhotonTurnigy!$AE$30</f>
        <v>112.80618136210947</v>
      </c>
    </row>
    <row r="2265" spans="1:13" x14ac:dyDescent="0.3">
      <c r="A2265">
        <v>131.39079100000001</v>
      </c>
      <c r="B2265">
        <v>150</v>
      </c>
      <c r="C2265">
        <v>0</v>
      </c>
      <c r="D2265">
        <v>2.2949999999999999</v>
      </c>
      <c r="E2265">
        <v>72.207660000000004</v>
      </c>
      <c r="F2265">
        <v>99.751328999999998</v>
      </c>
      <c r="G2265">
        <v>79.997693999999996</v>
      </c>
      <c r="H2265">
        <v>-27.543669000000001</v>
      </c>
      <c r="I2265">
        <v>-100</v>
      </c>
      <c r="J2265">
        <v>150</v>
      </c>
      <c r="K2265">
        <v>100.64700000000001</v>
      </c>
      <c r="L2265">
        <v>1.5003000000000001E-2</v>
      </c>
      <c r="M2265">
        <f>(F2265*CalPhotonTurnigy!$AE$30*CalPhotonTurnigy!$AF$36+CalPhotonTurnigy!$AE$36)/CalPhotonTurnigy!$AE$30</f>
        <v>112.80618136210947</v>
      </c>
    </row>
    <row r="2266" spans="1:13" x14ac:dyDescent="0.3">
      <c r="A2266">
        <v>131.405788</v>
      </c>
      <c r="B2266">
        <v>150</v>
      </c>
      <c r="C2266">
        <v>0</v>
      </c>
      <c r="D2266">
        <v>2.2909999999999999</v>
      </c>
      <c r="E2266">
        <v>72.198183</v>
      </c>
      <c r="F2266">
        <v>99.751328999999998</v>
      </c>
      <c r="G2266">
        <v>79.997693999999996</v>
      </c>
      <c r="H2266">
        <v>-27.553146999999999</v>
      </c>
      <c r="I2266">
        <v>-100</v>
      </c>
      <c r="J2266">
        <v>150</v>
      </c>
      <c r="K2266">
        <v>100.64700000000001</v>
      </c>
      <c r="L2266">
        <v>1.4997E-2</v>
      </c>
      <c r="M2266">
        <f>(F2266*CalPhotonTurnigy!$AE$30*CalPhotonTurnigy!$AF$36+CalPhotonTurnigy!$AE$36)/CalPhotonTurnigy!$AE$30</f>
        <v>112.80618136210947</v>
      </c>
    </row>
    <row r="2267" spans="1:13" x14ac:dyDescent="0.3">
      <c r="A2267">
        <v>131.42079899999999</v>
      </c>
      <c r="B2267">
        <v>150</v>
      </c>
      <c r="C2267">
        <v>0</v>
      </c>
      <c r="D2267">
        <v>2.294</v>
      </c>
      <c r="E2267">
        <v>72.194468999999998</v>
      </c>
      <c r="F2267">
        <v>99.751328999999998</v>
      </c>
      <c r="G2267">
        <v>79.997693999999996</v>
      </c>
      <c r="H2267">
        <v>-27.55686</v>
      </c>
      <c r="I2267">
        <v>-100</v>
      </c>
      <c r="J2267">
        <v>150</v>
      </c>
      <c r="K2267">
        <v>100.64700000000001</v>
      </c>
      <c r="L2267">
        <v>1.5011E-2</v>
      </c>
      <c r="M2267">
        <f>(F2267*CalPhotonTurnigy!$AE$30*CalPhotonTurnigy!$AF$36+CalPhotonTurnigy!$AE$36)/CalPhotonTurnigy!$AE$30</f>
        <v>112.80618136210947</v>
      </c>
    </row>
    <row r="2268" spans="1:13" x14ac:dyDescent="0.3">
      <c r="A2268">
        <v>131.43579800000001</v>
      </c>
      <c r="B2268">
        <v>150</v>
      </c>
      <c r="C2268">
        <v>0</v>
      </c>
      <c r="D2268">
        <v>2.2879999999999998</v>
      </c>
      <c r="E2268">
        <v>72.180902000000003</v>
      </c>
      <c r="F2268">
        <v>99.751328999999998</v>
      </c>
      <c r="G2268">
        <v>79.997693999999996</v>
      </c>
      <c r="H2268">
        <v>-27.570426999999999</v>
      </c>
      <c r="I2268">
        <v>-100</v>
      </c>
      <c r="J2268">
        <v>150</v>
      </c>
      <c r="K2268">
        <v>100.64700000000001</v>
      </c>
      <c r="L2268">
        <v>1.4999E-2</v>
      </c>
      <c r="M2268">
        <f>(F2268*CalPhotonTurnigy!$AE$30*CalPhotonTurnigy!$AF$36+CalPhotonTurnigy!$AE$36)/CalPhotonTurnigy!$AE$30</f>
        <v>112.80618136210947</v>
      </c>
    </row>
    <row r="2269" spans="1:13" x14ac:dyDescent="0.3">
      <c r="A2269">
        <v>131.45080300000001</v>
      </c>
      <c r="B2269">
        <v>150</v>
      </c>
      <c r="C2269">
        <v>0</v>
      </c>
      <c r="D2269">
        <v>2.2909999999999999</v>
      </c>
      <c r="E2269">
        <v>72.175151999999997</v>
      </c>
      <c r="F2269">
        <v>99.729180999999997</v>
      </c>
      <c r="G2269">
        <v>79.997693999999996</v>
      </c>
      <c r="H2269">
        <v>-27.554029</v>
      </c>
      <c r="I2269">
        <v>-100</v>
      </c>
      <c r="J2269">
        <v>150</v>
      </c>
      <c r="K2269">
        <v>100.64700000000001</v>
      </c>
      <c r="L2269">
        <v>1.5004999999999999E-2</v>
      </c>
      <c r="M2269">
        <f>(F2269*CalPhotonTurnigy!$AE$30*CalPhotonTurnigy!$AF$36+CalPhotonTurnigy!$AE$36)/CalPhotonTurnigy!$AE$30</f>
        <v>112.7836855390411</v>
      </c>
    </row>
    <row r="2270" spans="1:13" x14ac:dyDescent="0.3">
      <c r="A2270">
        <v>131.46581399999999</v>
      </c>
      <c r="B2270">
        <v>149</v>
      </c>
      <c r="C2270">
        <v>0</v>
      </c>
      <c r="D2270">
        <v>2.286</v>
      </c>
      <c r="E2270">
        <v>72.159824999999998</v>
      </c>
      <c r="F2270">
        <v>99.219481999999999</v>
      </c>
      <c r="G2270">
        <v>79.997693999999996</v>
      </c>
      <c r="H2270">
        <v>-27.059657000000001</v>
      </c>
      <c r="I2270">
        <v>-100</v>
      </c>
      <c r="J2270">
        <v>149</v>
      </c>
      <c r="K2270">
        <v>100.64700000000001</v>
      </c>
      <c r="L2270">
        <v>1.5011E-2</v>
      </c>
      <c r="M2270">
        <f>(F2270*CalPhotonTurnigy!$AE$30*CalPhotonTurnigy!$AF$36+CalPhotonTurnigy!$AE$36)/CalPhotonTurnigy!$AE$30</f>
        <v>112.26598197564404</v>
      </c>
    </row>
    <row r="2271" spans="1:13" x14ac:dyDescent="0.3">
      <c r="A2271">
        <v>131.48080999999999</v>
      </c>
      <c r="B2271">
        <v>149</v>
      </c>
      <c r="C2271">
        <v>0</v>
      </c>
      <c r="D2271">
        <v>2.286</v>
      </c>
      <c r="E2271">
        <v>72.146630999999999</v>
      </c>
      <c r="F2271">
        <v>98.842381000000003</v>
      </c>
      <c r="G2271">
        <v>79.997693999999996</v>
      </c>
      <c r="H2271">
        <v>-26.69575</v>
      </c>
      <c r="I2271">
        <v>-100</v>
      </c>
      <c r="J2271">
        <v>149</v>
      </c>
      <c r="K2271">
        <v>100.64700000000001</v>
      </c>
      <c r="L2271">
        <v>1.4996000000000001E-2</v>
      </c>
      <c r="M2271">
        <f>(F2271*CalPhotonTurnigy!$AE$30*CalPhotonTurnigy!$AF$36+CalPhotonTurnigy!$AE$36)/CalPhotonTurnigy!$AE$30</f>
        <v>111.8829587963547</v>
      </c>
    </row>
    <row r="2272" spans="1:13" x14ac:dyDescent="0.3">
      <c r="A2272">
        <v>131.49580800000001</v>
      </c>
      <c r="B2272">
        <v>149</v>
      </c>
      <c r="C2272">
        <v>0</v>
      </c>
      <c r="D2272">
        <v>2.2869999999999999</v>
      </c>
      <c r="E2272">
        <v>72.138240999999994</v>
      </c>
      <c r="F2272">
        <v>98.353903000000003</v>
      </c>
      <c r="G2272">
        <v>79.997693999999996</v>
      </c>
      <c r="H2272">
        <v>-26.215661999999998</v>
      </c>
      <c r="I2272">
        <v>-100</v>
      </c>
      <c r="J2272">
        <v>149</v>
      </c>
      <c r="K2272">
        <v>100.64700000000001</v>
      </c>
      <c r="L2272">
        <v>1.4997999999999999E-2</v>
      </c>
      <c r="M2272">
        <f>(F2272*CalPhotonTurnigy!$AE$30*CalPhotonTurnigy!$AF$36+CalPhotonTurnigy!$AE$36)/CalPhotonTurnigy!$AE$30</f>
        <v>111.38680949796279</v>
      </c>
    </row>
    <row r="2273" spans="1:13" x14ac:dyDescent="0.3">
      <c r="A2273">
        <v>131.51081199999999</v>
      </c>
      <c r="B2273">
        <v>149</v>
      </c>
      <c r="C2273">
        <v>0</v>
      </c>
      <c r="D2273">
        <v>2.2869999999999999</v>
      </c>
      <c r="E2273">
        <v>72.131020000000007</v>
      </c>
      <c r="F2273">
        <v>98.309470000000005</v>
      </c>
      <c r="G2273">
        <v>79.997693999999996</v>
      </c>
      <c r="H2273">
        <v>-26.178450999999999</v>
      </c>
      <c r="I2273">
        <v>-100</v>
      </c>
      <c r="J2273">
        <v>149</v>
      </c>
      <c r="K2273">
        <v>100.64700000000001</v>
      </c>
      <c r="L2273">
        <v>1.5004E-2</v>
      </c>
      <c r="M2273">
        <f>(F2273*CalPhotonTurnigy!$AE$30*CalPhotonTurnigy!$AF$36+CalPhotonTurnigy!$AE$36)/CalPhotonTurnigy!$AE$30</f>
        <v>111.34167870031081</v>
      </c>
    </row>
    <row r="2274" spans="1:13" x14ac:dyDescent="0.3">
      <c r="A2274">
        <v>131.52581499999999</v>
      </c>
      <c r="B2274">
        <v>149</v>
      </c>
      <c r="C2274">
        <v>0</v>
      </c>
      <c r="D2274">
        <v>2.2810000000000001</v>
      </c>
      <c r="E2274">
        <v>72.112925000000004</v>
      </c>
      <c r="F2274">
        <v>97.953851</v>
      </c>
      <c r="G2274">
        <v>79.997693999999996</v>
      </c>
      <c r="H2274">
        <v>-25.840926</v>
      </c>
      <c r="I2274">
        <v>-100</v>
      </c>
      <c r="J2274">
        <v>149</v>
      </c>
      <c r="K2274">
        <v>100.64700000000001</v>
      </c>
      <c r="L2274">
        <v>1.5003000000000001E-2</v>
      </c>
      <c r="M2274">
        <f>(F2274*CalPhotonTurnigy!$AE$30*CalPhotonTurnigy!$AF$36+CalPhotonTurnigy!$AE$36)/CalPhotonTurnigy!$AE$30</f>
        <v>110.98047488489875</v>
      </c>
    </row>
    <row r="2275" spans="1:13" x14ac:dyDescent="0.3">
      <c r="A2275">
        <v>131.54082700000001</v>
      </c>
      <c r="B2275">
        <v>149</v>
      </c>
      <c r="C2275">
        <v>0</v>
      </c>
      <c r="D2275">
        <v>2.286</v>
      </c>
      <c r="E2275">
        <v>72.107747000000003</v>
      </c>
      <c r="F2275">
        <v>97.486682000000002</v>
      </c>
      <c r="G2275">
        <v>79.997693999999996</v>
      </c>
      <c r="H2275">
        <v>-25.378934000000001</v>
      </c>
      <c r="I2275">
        <v>-100</v>
      </c>
      <c r="J2275">
        <v>149</v>
      </c>
      <c r="K2275">
        <v>100.64700000000001</v>
      </c>
      <c r="L2275">
        <v>1.5011999999999999E-2</v>
      </c>
      <c r="M2275">
        <f>(F2275*CalPhotonTurnigy!$AE$30*CalPhotonTurnigy!$AF$36+CalPhotonTurnigy!$AE$36)/CalPhotonTurnigy!$AE$30</f>
        <v>110.50596923350717</v>
      </c>
    </row>
    <row r="2276" spans="1:13" x14ac:dyDescent="0.3">
      <c r="A2276">
        <v>131.555834</v>
      </c>
      <c r="B2276">
        <v>149</v>
      </c>
      <c r="C2276">
        <v>0</v>
      </c>
      <c r="D2276">
        <v>2.282</v>
      </c>
      <c r="E2276">
        <v>72.095861999999997</v>
      </c>
      <c r="F2276">
        <v>97.508938000000001</v>
      </c>
      <c r="G2276">
        <v>79.997693999999996</v>
      </c>
      <c r="H2276">
        <v>-25.413077000000001</v>
      </c>
      <c r="I2276">
        <v>-100</v>
      </c>
      <c r="J2276">
        <v>149</v>
      </c>
      <c r="K2276">
        <v>100.64700000000001</v>
      </c>
      <c r="L2276">
        <v>1.5007E-2</v>
      </c>
      <c r="M2276">
        <f>(F2276*CalPhotonTurnigy!$AE$30*CalPhotonTurnigy!$AF$36+CalPhotonTurnigy!$AE$36)/CalPhotonTurnigy!$AE$30</f>
        <v>110.52857475266056</v>
      </c>
    </row>
    <row r="2277" spans="1:13" x14ac:dyDescent="0.3">
      <c r="A2277">
        <v>131.570843</v>
      </c>
      <c r="B2277">
        <v>150</v>
      </c>
      <c r="C2277">
        <v>0</v>
      </c>
      <c r="D2277">
        <v>2.335</v>
      </c>
      <c r="E2277">
        <v>72.182103999999995</v>
      </c>
      <c r="F2277">
        <v>97.553449000000001</v>
      </c>
      <c r="G2277">
        <v>79.997693999999996</v>
      </c>
      <c r="H2277">
        <v>-25.371345000000002</v>
      </c>
      <c r="I2277">
        <v>-100</v>
      </c>
      <c r="J2277">
        <v>150</v>
      </c>
      <c r="K2277">
        <v>100.64700000000001</v>
      </c>
      <c r="L2277">
        <v>1.5009E-2</v>
      </c>
      <c r="M2277">
        <f>(F2277*CalPhotonTurnigy!$AE$30*CalPhotonTurnigy!$AF$36+CalPhotonTurnigy!$AE$36)/CalPhotonTurnigy!$AE$30</f>
        <v>110.57378477526287</v>
      </c>
    </row>
    <row r="2278" spans="1:13" x14ac:dyDescent="0.3">
      <c r="A2278">
        <v>131.585849</v>
      </c>
      <c r="B2278">
        <v>149</v>
      </c>
      <c r="C2278">
        <v>0</v>
      </c>
      <c r="D2278">
        <v>2.2810000000000001</v>
      </c>
      <c r="E2278">
        <v>72.156913000000003</v>
      </c>
      <c r="F2278">
        <v>97.575703000000004</v>
      </c>
      <c r="G2278">
        <v>79.997693999999996</v>
      </c>
      <c r="H2278">
        <v>-25.418790000000001</v>
      </c>
      <c r="I2278">
        <v>-100</v>
      </c>
      <c r="J2278">
        <v>149</v>
      </c>
      <c r="K2278">
        <v>100.64700000000001</v>
      </c>
      <c r="L2278">
        <v>1.5006E-2</v>
      </c>
      <c r="M2278">
        <f>(F2278*CalPhotonTurnigy!$AE$30*CalPhotonTurnigy!$AF$36+CalPhotonTurnigy!$AE$36)/CalPhotonTurnigy!$AE$30</f>
        <v>110.59638826300728</v>
      </c>
    </row>
    <row r="2279" spans="1:13" x14ac:dyDescent="0.3">
      <c r="A2279">
        <v>131.600855</v>
      </c>
      <c r="B2279">
        <v>149</v>
      </c>
      <c r="C2279">
        <v>0</v>
      </c>
      <c r="D2279">
        <v>2.2829999999999999</v>
      </c>
      <c r="E2279">
        <v>72.139672000000004</v>
      </c>
      <c r="F2279">
        <v>97.642458000000005</v>
      </c>
      <c r="G2279">
        <v>79.997693999999996</v>
      </c>
      <c r="H2279">
        <v>-25.502784999999999</v>
      </c>
      <c r="I2279">
        <v>-100</v>
      </c>
      <c r="J2279">
        <v>149</v>
      </c>
      <c r="K2279">
        <v>100.64700000000001</v>
      </c>
      <c r="L2279">
        <v>1.5006E-2</v>
      </c>
      <c r="M2279">
        <f>(F2279*CalPhotonTurnigy!$AE$30*CalPhotonTurnigy!$AF$36+CalPhotonTurnigy!$AE$36)/CalPhotonTurnigy!$AE$30</f>
        <v>110.66419161630907</v>
      </c>
    </row>
    <row r="2280" spans="1:13" x14ac:dyDescent="0.3">
      <c r="A2280">
        <v>131.615858</v>
      </c>
      <c r="B2280">
        <v>149</v>
      </c>
      <c r="C2280">
        <v>0</v>
      </c>
      <c r="D2280">
        <v>2.278</v>
      </c>
      <c r="E2280">
        <v>72.115920000000003</v>
      </c>
      <c r="F2280">
        <v>97.174970000000002</v>
      </c>
      <c r="G2280">
        <v>79.997693999999996</v>
      </c>
      <c r="H2280">
        <v>-25.059049999999999</v>
      </c>
      <c r="I2280">
        <v>-100</v>
      </c>
      <c r="J2280">
        <v>149</v>
      </c>
      <c r="K2280">
        <v>100.64700000000001</v>
      </c>
      <c r="L2280">
        <v>1.5003000000000001E-2</v>
      </c>
      <c r="M2280">
        <f>(F2280*CalPhotonTurnigy!$AE$30*CalPhotonTurnigy!$AF$36+CalPhotonTurnigy!$AE$36)/CalPhotonTurnigy!$AE$30</f>
        <v>110.18936195518482</v>
      </c>
    </row>
    <row r="2281" spans="1:13" x14ac:dyDescent="0.3">
      <c r="A2281">
        <v>131.63085899999999</v>
      </c>
      <c r="B2281">
        <v>149</v>
      </c>
      <c r="C2281">
        <v>0</v>
      </c>
      <c r="D2281">
        <v>2.282</v>
      </c>
      <c r="E2281">
        <v>72.102896999999999</v>
      </c>
      <c r="F2281">
        <v>97.264052000000007</v>
      </c>
      <c r="G2281">
        <v>79.997693999999996</v>
      </c>
      <c r="H2281">
        <v>-25.161155000000001</v>
      </c>
      <c r="I2281">
        <v>-100</v>
      </c>
      <c r="J2281">
        <v>149</v>
      </c>
      <c r="K2281">
        <v>100.64700000000001</v>
      </c>
      <c r="L2281">
        <v>1.5001E-2</v>
      </c>
      <c r="M2281">
        <f>(F2281*CalPhotonTurnigy!$AE$30*CalPhotonTurnigy!$AF$36+CalPhotonTurnigy!$AE$36)/CalPhotonTurnigy!$AE$30</f>
        <v>110.27984294265889</v>
      </c>
    </row>
    <row r="2282" spans="1:13" x14ac:dyDescent="0.3">
      <c r="A2282">
        <v>131.64586299999999</v>
      </c>
      <c r="B2282">
        <v>149</v>
      </c>
      <c r="C2282">
        <v>0</v>
      </c>
      <c r="D2282">
        <v>2.2789999999999999</v>
      </c>
      <c r="E2282">
        <v>72.085740999999999</v>
      </c>
      <c r="F2282">
        <v>96.952190000000002</v>
      </c>
      <c r="G2282">
        <v>79.997693999999996</v>
      </c>
      <c r="H2282">
        <v>-24.866448999999999</v>
      </c>
      <c r="I2282">
        <v>-100</v>
      </c>
      <c r="J2282">
        <v>149</v>
      </c>
      <c r="K2282">
        <v>100.64700000000001</v>
      </c>
      <c r="L2282">
        <v>1.5004E-2</v>
      </c>
      <c r="M2282">
        <f>(F2282*CalPhotonTurnigy!$AE$30*CalPhotonTurnigy!$AF$36+CalPhotonTurnigy!$AE$36)/CalPhotonTurnigy!$AE$30</f>
        <v>109.96308330866287</v>
      </c>
    </row>
    <row r="2283" spans="1:13" x14ac:dyDescent="0.3">
      <c r="A2283">
        <v>131.660875</v>
      </c>
      <c r="B2283">
        <v>149</v>
      </c>
      <c r="C2283">
        <v>0</v>
      </c>
      <c r="D2283">
        <v>2.2829999999999999</v>
      </c>
      <c r="E2283">
        <v>72.078406000000001</v>
      </c>
      <c r="F2283">
        <v>97.063592999999997</v>
      </c>
      <c r="G2283">
        <v>79.997693999999996</v>
      </c>
      <c r="H2283">
        <v>-24.985187</v>
      </c>
      <c r="I2283">
        <v>-100</v>
      </c>
      <c r="J2283">
        <v>149</v>
      </c>
      <c r="K2283">
        <v>100.64700000000001</v>
      </c>
      <c r="L2283">
        <v>1.5011999999999999E-2</v>
      </c>
      <c r="M2283">
        <f>(F2283*CalPhotonTurnigy!$AE$30*CalPhotonTurnigy!$AF$36+CalPhotonTurnigy!$AE$36)/CalPhotonTurnigy!$AE$30</f>
        <v>110.07623583608222</v>
      </c>
    </row>
    <row r="2284" spans="1:13" x14ac:dyDescent="0.3">
      <c r="A2284">
        <v>131.675884</v>
      </c>
      <c r="B2284">
        <v>149</v>
      </c>
      <c r="C2284">
        <v>0</v>
      </c>
      <c r="D2284">
        <v>2.2829999999999999</v>
      </c>
      <c r="E2284">
        <v>72.072094000000007</v>
      </c>
      <c r="F2284">
        <v>97.264052000000007</v>
      </c>
      <c r="G2284">
        <v>79.997693999999996</v>
      </c>
      <c r="H2284">
        <v>-25.191959000000001</v>
      </c>
      <c r="I2284">
        <v>-100</v>
      </c>
      <c r="J2284">
        <v>149</v>
      </c>
      <c r="K2284">
        <v>100.64700000000001</v>
      </c>
      <c r="L2284">
        <v>1.5009E-2</v>
      </c>
      <c r="M2284">
        <f>(F2284*CalPhotonTurnigy!$AE$30*CalPhotonTurnigy!$AF$36+CalPhotonTurnigy!$AE$36)/CalPhotonTurnigy!$AE$30</f>
        <v>110.27984294265889</v>
      </c>
    </row>
    <row r="2285" spans="1:13" x14ac:dyDescent="0.3">
      <c r="A2285">
        <v>131.69087999999999</v>
      </c>
      <c r="B2285">
        <v>149</v>
      </c>
      <c r="C2285">
        <v>0</v>
      </c>
      <c r="D2285">
        <v>2.2789999999999999</v>
      </c>
      <c r="E2285">
        <v>72.059222000000005</v>
      </c>
      <c r="F2285">
        <v>96.907621000000006</v>
      </c>
      <c r="G2285">
        <v>79.997693999999996</v>
      </c>
      <c r="H2285">
        <v>-24.848398</v>
      </c>
      <c r="I2285">
        <v>-100</v>
      </c>
      <c r="J2285">
        <v>149</v>
      </c>
      <c r="K2285">
        <v>100.64700000000001</v>
      </c>
      <c r="L2285">
        <v>1.4996000000000001E-2</v>
      </c>
      <c r="M2285">
        <f>(F2285*CalPhotonTurnigy!$AE$30*CalPhotonTurnigy!$AF$36+CalPhotonTurnigy!$AE$36)/CalPhotonTurnigy!$AE$30</f>
        <v>109.91781437520009</v>
      </c>
    </row>
    <row r="2286" spans="1:13" x14ac:dyDescent="0.3">
      <c r="A2286">
        <v>131.705883</v>
      </c>
      <c r="B2286">
        <v>149</v>
      </c>
      <c r="C2286">
        <v>0</v>
      </c>
      <c r="D2286">
        <v>2.278</v>
      </c>
      <c r="E2286">
        <v>72.046654000000004</v>
      </c>
      <c r="F2286">
        <v>96.640116000000006</v>
      </c>
      <c r="G2286">
        <v>79.997693999999996</v>
      </c>
      <c r="H2286">
        <v>-24.593461000000001</v>
      </c>
      <c r="I2286">
        <v>-100</v>
      </c>
      <c r="J2286">
        <v>149</v>
      </c>
      <c r="K2286">
        <v>100.64700000000001</v>
      </c>
      <c r="L2286">
        <v>1.5003000000000001E-2</v>
      </c>
      <c r="M2286">
        <f>(F2286*CalPhotonTurnigy!$AE$30*CalPhotonTurnigy!$AF$36+CalPhotonTurnigy!$AE$36)/CalPhotonTurnigy!$AE$30</f>
        <v>109.64610834531476</v>
      </c>
    </row>
    <row r="2287" spans="1:13" x14ac:dyDescent="0.3">
      <c r="A2287">
        <v>131.720888</v>
      </c>
      <c r="B2287">
        <v>149</v>
      </c>
      <c r="C2287">
        <v>0</v>
      </c>
      <c r="D2287">
        <v>2.278</v>
      </c>
      <c r="E2287">
        <v>72.035836000000003</v>
      </c>
      <c r="F2287">
        <v>96.662413999999998</v>
      </c>
      <c r="G2287">
        <v>79.997693999999996</v>
      </c>
      <c r="H2287">
        <v>-24.626577999999999</v>
      </c>
      <c r="I2287">
        <v>-100</v>
      </c>
      <c r="J2287">
        <v>149</v>
      </c>
      <c r="K2287">
        <v>100.64700000000001</v>
      </c>
      <c r="L2287">
        <v>1.5004999999999999E-2</v>
      </c>
      <c r="M2287">
        <f>(F2287*CalPhotonTurnigy!$AE$30*CalPhotonTurnigy!$AF$36+CalPhotonTurnigy!$AE$36)/CalPhotonTurnigy!$AE$30</f>
        <v>109.66875652405676</v>
      </c>
    </row>
    <row r="2288" spans="1:13" x14ac:dyDescent="0.3">
      <c r="A2288">
        <v>131.73589699999999</v>
      </c>
      <c r="B2288">
        <v>149</v>
      </c>
      <c r="C2288">
        <v>0</v>
      </c>
      <c r="D2288">
        <v>2.2789999999999999</v>
      </c>
      <c r="E2288">
        <v>72.028013000000001</v>
      </c>
      <c r="F2288">
        <v>96.684709999999995</v>
      </c>
      <c r="G2288">
        <v>79.997693999999996</v>
      </c>
      <c r="H2288">
        <v>-24.656697000000001</v>
      </c>
      <c r="I2288">
        <v>-100</v>
      </c>
      <c r="J2288">
        <v>149</v>
      </c>
      <c r="K2288">
        <v>100.64700000000001</v>
      </c>
      <c r="L2288">
        <v>1.5009E-2</v>
      </c>
      <c r="M2288">
        <f>(F2288*CalPhotonTurnigy!$AE$30*CalPhotonTurnigy!$AF$36+CalPhotonTurnigy!$AE$36)/CalPhotonTurnigy!$AE$30</f>
        <v>109.6914026713898</v>
      </c>
    </row>
    <row r="2289" spans="1:13" x14ac:dyDescent="0.3">
      <c r="A2289">
        <v>131.750902</v>
      </c>
      <c r="B2289">
        <v>149</v>
      </c>
      <c r="C2289">
        <v>0</v>
      </c>
      <c r="D2289">
        <v>2.2839999999999998</v>
      </c>
      <c r="E2289">
        <v>72.030216999999993</v>
      </c>
      <c r="F2289">
        <v>96.662413999999998</v>
      </c>
      <c r="G2289">
        <v>79.997693999999996</v>
      </c>
      <c r="H2289">
        <v>-24.632196</v>
      </c>
      <c r="I2289">
        <v>-100</v>
      </c>
      <c r="J2289">
        <v>149</v>
      </c>
      <c r="K2289">
        <v>100.64700000000001</v>
      </c>
      <c r="L2289">
        <v>1.5004999999999999E-2</v>
      </c>
      <c r="M2289">
        <f>(F2289*CalPhotonTurnigy!$AE$30*CalPhotonTurnigy!$AF$36+CalPhotonTurnigy!$AE$36)/CalPhotonTurnigy!$AE$30</f>
        <v>109.66875652405676</v>
      </c>
    </row>
    <row r="2290" spans="1:13" x14ac:dyDescent="0.3">
      <c r="A2290">
        <v>131.76591199999999</v>
      </c>
      <c r="B2290">
        <v>149</v>
      </c>
      <c r="C2290">
        <v>0</v>
      </c>
      <c r="D2290">
        <v>2.278</v>
      </c>
      <c r="E2290">
        <v>72.020197999999993</v>
      </c>
      <c r="F2290">
        <v>96.149285000000006</v>
      </c>
      <c r="G2290">
        <v>79.997693999999996</v>
      </c>
      <c r="H2290">
        <v>-24.129086999999998</v>
      </c>
      <c r="I2290">
        <v>-100</v>
      </c>
      <c r="J2290">
        <v>149</v>
      </c>
      <c r="K2290">
        <v>100.64700000000001</v>
      </c>
      <c r="L2290">
        <v>1.5010000000000001E-2</v>
      </c>
      <c r="M2290">
        <f>(F2290*CalPhotonTurnigy!$AE$30*CalPhotonTurnigy!$AF$36+CalPhotonTurnigy!$AE$36)/CalPhotonTurnigy!$AE$30</f>
        <v>109.14756909425532</v>
      </c>
    </row>
    <row r="2291" spans="1:13" x14ac:dyDescent="0.3">
      <c r="A2291">
        <v>131.780912</v>
      </c>
      <c r="B2291">
        <v>149</v>
      </c>
      <c r="C2291">
        <v>0</v>
      </c>
      <c r="D2291">
        <v>2.2770000000000001</v>
      </c>
      <c r="E2291">
        <v>72.010084000000006</v>
      </c>
      <c r="F2291">
        <v>96.015332000000001</v>
      </c>
      <c r="G2291">
        <v>79.997693999999996</v>
      </c>
      <c r="H2291">
        <v>-24.005248000000002</v>
      </c>
      <c r="I2291">
        <v>-100</v>
      </c>
      <c r="J2291">
        <v>149</v>
      </c>
      <c r="K2291">
        <v>100.64700000000001</v>
      </c>
      <c r="L2291">
        <v>1.4999999999999999E-2</v>
      </c>
      <c r="M2291">
        <f>(F2291*CalPhotonTurnigy!$AE$30*CalPhotonTurnigy!$AF$36+CalPhotonTurnigy!$AE$36)/CalPhotonTurnigy!$AE$30</f>
        <v>109.01151243056219</v>
      </c>
    </row>
    <row r="2292" spans="1:13" x14ac:dyDescent="0.3">
      <c r="A2292">
        <v>131.795918</v>
      </c>
      <c r="B2292">
        <v>149</v>
      </c>
      <c r="C2292">
        <v>0</v>
      </c>
      <c r="D2292">
        <v>2.2789999999999999</v>
      </c>
      <c r="E2292">
        <v>72.005849999999995</v>
      </c>
      <c r="F2292">
        <v>95.791989999999998</v>
      </c>
      <c r="G2292">
        <v>79.997693999999996</v>
      </c>
      <c r="H2292">
        <v>-23.78614</v>
      </c>
      <c r="I2292">
        <v>-100</v>
      </c>
      <c r="J2292">
        <v>149</v>
      </c>
      <c r="K2292">
        <v>100.64700000000001</v>
      </c>
      <c r="L2292">
        <v>1.5006E-2</v>
      </c>
      <c r="M2292">
        <f>(F2292*CalPhotonTurnigy!$AE$30*CalPhotonTurnigy!$AF$36+CalPhotonTurnigy!$AE$36)/CalPhotonTurnigy!$AE$30</f>
        <v>108.78466295811623</v>
      </c>
    </row>
    <row r="2293" spans="1:13" x14ac:dyDescent="0.3">
      <c r="A2293">
        <v>131.81091900000001</v>
      </c>
      <c r="B2293">
        <v>149</v>
      </c>
      <c r="C2293">
        <v>0</v>
      </c>
      <c r="D2293">
        <v>2.2749999999999999</v>
      </c>
      <c r="E2293">
        <v>71.994752000000005</v>
      </c>
      <c r="F2293">
        <v>95.814329000000001</v>
      </c>
      <c r="G2293">
        <v>79.997693999999996</v>
      </c>
      <c r="H2293">
        <v>-23.819576000000001</v>
      </c>
      <c r="I2293">
        <v>-100</v>
      </c>
      <c r="J2293">
        <v>149</v>
      </c>
      <c r="K2293">
        <v>100.64700000000001</v>
      </c>
      <c r="L2293">
        <v>1.5001E-2</v>
      </c>
      <c r="M2293">
        <f>(F2293*CalPhotonTurnigy!$AE$30*CalPhotonTurnigy!$AF$36+CalPhotonTurnigy!$AE$36)/CalPhotonTurnigy!$AE$30</f>
        <v>108.80735278074239</v>
      </c>
    </row>
    <row r="2294" spans="1:13" x14ac:dyDescent="0.3">
      <c r="A2294">
        <v>131.825929</v>
      </c>
      <c r="B2294">
        <v>149</v>
      </c>
      <c r="C2294">
        <v>0</v>
      </c>
      <c r="D2294">
        <v>2.2749999999999999</v>
      </c>
      <c r="E2294">
        <v>71.985200000000006</v>
      </c>
      <c r="F2294">
        <v>95.255527000000001</v>
      </c>
      <c r="G2294">
        <v>79.997693999999996</v>
      </c>
      <c r="H2294">
        <v>-23.270327999999999</v>
      </c>
      <c r="I2294">
        <v>-100</v>
      </c>
      <c r="J2294">
        <v>149</v>
      </c>
      <c r="K2294">
        <v>100.64700000000001</v>
      </c>
      <c r="L2294">
        <v>1.5010000000000001E-2</v>
      </c>
      <c r="M2294">
        <f>(F2294*CalPhotonTurnigy!$AE$30*CalPhotonTurnigy!$AF$36+CalPhotonTurnigy!$AE$36)/CalPhotonTurnigy!$AE$30</f>
        <v>108.23977507972002</v>
      </c>
    </row>
    <row r="2295" spans="1:13" x14ac:dyDescent="0.3">
      <c r="A2295">
        <v>131.840937</v>
      </c>
      <c r="B2295">
        <v>149</v>
      </c>
      <c r="C2295">
        <v>0</v>
      </c>
      <c r="D2295">
        <v>2.278</v>
      </c>
      <c r="E2295">
        <v>71.982945000000001</v>
      </c>
      <c r="F2295">
        <v>95.300256000000005</v>
      </c>
      <c r="G2295">
        <v>79.997693999999996</v>
      </c>
      <c r="H2295">
        <v>-23.317312000000001</v>
      </c>
      <c r="I2295">
        <v>-100</v>
      </c>
      <c r="J2295">
        <v>149</v>
      </c>
      <c r="K2295">
        <v>100.64700000000001</v>
      </c>
      <c r="L2295">
        <v>1.5008000000000001E-2</v>
      </c>
      <c r="M2295">
        <f>(F2295*CalPhotonTurnigy!$AE$30*CalPhotonTurnigy!$AF$36+CalPhotonTurnigy!$AE$36)/CalPhotonTurnigy!$AE$30</f>
        <v>108.28520652590136</v>
      </c>
    </row>
    <row r="2296" spans="1:13" x14ac:dyDescent="0.3">
      <c r="A2296">
        <v>131.85593600000001</v>
      </c>
      <c r="B2296">
        <v>149</v>
      </c>
      <c r="C2296">
        <v>0</v>
      </c>
      <c r="D2296">
        <v>2.278</v>
      </c>
      <c r="E2296">
        <v>71.981003999999999</v>
      </c>
      <c r="F2296">
        <v>95.389701000000002</v>
      </c>
      <c r="G2296">
        <v>79.997693999999996</v>
      </c>
      <c r="H2296">
        <v>-23.408697</v>
      </c>
      <c r="I2296">
        <v>-100</v>
      </c>
      <c r="J2296">
        <v>149</v>
      </c>
      <c r="K2296">
        <v>100.64700000000001</v>
      </c>
      <c r="L2296">
        <v>1.4999E-2</v>
      </c>
      <c r="M2296">
        <f>(F2296*CalPhotonTurnigy!$AE$30*CalPhotonTurnigy!$AF$36+CalPhotonTurnigy!$AE$36)/CalPhotonTurnigy!$AE$30</f>
        <v>108.37605621410567</v>
      </c>
    </row>
    <row r="2297" spans="1:13" x14ac:dyDescent="0.3">
      <c r="A2297">
        <v>131.87094500000001</v>
      </c>
      <c r="B2297">
        <v>149</v>
      </c>
      <c r="C2297">
        <v>0</v>
      </c>
      <c r="D2297">
        <v>2.278</v>
      </c>
      <c r="E2297">
        <v>71.977842999999993</v>
      </c>
      <c r="F2297">
        <v>95.412059999999997</v>
      </c>
      <c r="G2297">
        <v>79.997693999999996</v>
      </c>
      <c r="H2297">
        <v>-23.434217</v>
      </c>
      <c r="I2297">
        <v>-100</v>
      </c>
      <c r="J2297">
        <v>149</v>
      </c>
      <c r="K2297">
        <v>100.64700000000001</v>
      </c>
      <c r="L2297">
        <v>1.5009E-2</v>
      </c>
      <c r="M2297">
        <f>(F2297*CalPhotonTurnigy!$AE$30*CalPhotonTurnigy!$AF$36+CalPhotonTurnigy!$AE$36)/CalPhotonTurnigy!$AE$30</f>
        <v>108.39876635082165</v>
      </c>
    </row>
    <row r="2298" spans="1:13" x14ac:dyDescent="0.3">
      <c r="A2298">
        <v>131.885954</v>
      </c>
      <c r="B2298">
        <v>149</v>
      </c>
      <c r="C2298">
        <v>0</v>
      </c>
      <c r="D2298">
        <v>2.2749999999999999</v>
      </c>
      <c r="E2298">
        <v>71.970645000000005</v>
      </c>
      <c r="F2298">
        <v>94.987063000000006</v>
      </c>
      <c r="G2298">
        <v>79.997693999999996</v>
      </c>
      <c r="H2298">
        <v>-23.016417000000001</v>
      </c>
      <c r="I2298">
        <v>-100</v>
      </c>
      <c r="J2298">
        <v>149</v>
      </c>
      <c r="K2298">
        <v>100.64700000000001</v>
      </c>
      <c r="L2298">
        <v>1.5009E-2</v>
      </c>
      <c r="M2298">
        <f>(F2298*CalPhotonTurnigy!$AE$30*CalPhotonTurnigy!$AF$36+CalPhotonTurnigy!$AE$36)/CalPhotonTurnigy!$AE$30</f>
        <v>107.96709498922773</v>
      </c>
    </row>
    <row r="2299" spans="1:13" x14ac:dyDescent="0.3">
      <c r="A2299">
        <v>131.90094999999999</v>
      </c>
      <c r="B2299">
        <v>148</v>
      </c>
      <c r="C2299">
        <v>0</v>
      </c>
      <c r="D2299">
        <v>2.2770000000000001</v>
      </c>
      <c r="E2299">
        <v>71.967436000000006</v>
      </c>
      <c r="F2299">
        <v>94.673658000000003</v>
      </c>
      <c r="G2299">
        <v>79.997693999999996</v>
      </c>
      <c r="H2299">
        <v>-22.706220999999999</v>
      </c>
      <c r="I2299">
        <v>-100</v>
      </c>
      <c r="J2299">
        <v>148</v>
      </c>
      <c r="K2299">
        <v>100.64700000000001</v>
      </c>
      <c r="L2299">
        <v>1.4996000000000001E-2</v>
      </c>
      <c r="M2299">
        <f>(F2299*CalPhotonTurnigy!$AE$30*CalPhotonTurnigy!$AF$36+CalPhotonTurnigy!$AE$36)/CalPhotonTurnigy!$AE$30</f>
        <v>107.64876812320199</v>
      </c>
    </row>
    <row r="2300" spans="1:13" x14ac:dyDescent="0.3">
      <c r="A2300">
        <v>131.915954</v>
      </c>
      <c r="B2300">
        <v>148</v>
      </c>
      <c r="C2300">
        <v>0</v>
      </c>
      <c r="D2300">
        <v>2.2749999999999999</v>
      </c>
      <c r="E2300">
        <v>71.961689000000007</v>
      </c>
      <c r="F2300">
        <v>94.808000000000007</v>
      </c>
      <c r="G2300">
        <v>79.997693999999996</v>
      </c>
      <c r="H2300">
        <v>-22.846311</v>
      </c>
      <c r="I2300">
        <v>-100</v>
      </c>
      <c r="J2300">
        <v>148</v>
      </c>
      <c r="K2300">
        <v>100.64700000000001</v>
      </c>
      <c r="L2300">
        <v>1.5004E-2</v>
      </c>
      <c r="M2300">
        <f>(F2300*CalPhotonTurnigy!$AE$30*CalPhotonTurnigy!$AF$36+CalPhotonTurnigy!$AE$36)/CalPhotonTurnigy!$AE$30</f>
        <v>107.78521989594215</v>
      </c>
    </row>
    <row r="2301" spans="1:13" x14ac:dyDescent="0.3">
      <c r="A2301">
        <v>131.93096600000001</v>
      </c>
      <c r="B2301">
        <v>148</v>
      </c>
      <c r="C2301">
        <v>0</v>
      </c>
      <c r="D2301">
        <v>2.2749999999999999</v>
      </c>
      <c r="E2301">
        <v>71.956743000000003</v>
      </c>
      <c r="F2301">
        <v>94.539276000000001</v>
      </c>
      <c r="G2301">
        <v>79.997693999999996</v>
      </c>
      <c r="H2301">
        <v>-22.582533000000002</v>
      </c>
      <c r="I2301">
        <v>-100</v>
      </c>
      <c r="J2301">
        <v>148</v>
      </c>
      <c r="K2301">
        <v>100.64700000000001</v>
      </c>
      <c r="L2301">
        <v>1.5011999999999999E-2</v>
      </c>
      <c r="M2301">
        <f>(F2301*CalPhotonTurnigy!$AE$30*CalPhotonTurnigy!$AF$36+CalPhotonTurnigy!$AE$36)/CalPhotonTurnigy!$AE$30</f>
        <v>107.51227572228218</v>
      </c>
    </row>
    <row r="2302" spans="1:13" x14ac:dyDescent="0.3">
      <c r="A2302">
        <v>131.94597099999999</v>
      </c>
      <c r="B2302">
        <v>148</v>
      </c>
      <c r="C2302">
        <v>0</v>
      </c>
      <c r="D2302">
        <v>2.274</v>
      </c>
      <c r="E2302">
        <v>71.950993999999994</v>
      </c>
      <c r="F2302">
        <v>94.404855999999995</v>
      </c>
      <c r="G2302">
        <v>79.997693999999996</v>
      </c>
      <c r="H2302">
        <v>-22.453862000000001</v>
      </c>
      <c r="I2302">
        <v>-100</v>
      </c>
      <c r="J2302">
        <v>148</v>
      </c>
      <c r="K2302">
        <v>100.64700000000001</v>
      </c>
      <c r="L2302">
        <v>1.5004999999999999E-2</v>
      </c>
      <c r="M2302">
        <f>(F2302*CalPhotonTurnigy!$AE$30*CalPhotonTurnigy!$AF$36+CalPhotonTurnigy!$AE$36)/CalPhotonTurnigy!$AE$30</f>
        <v>107.37574472459171</v>
      </c>
    </row>
    <row r="2303" spans="1:13" x14ac:dyDescent="0.3">
      <c r="A2303">
        <v>131.960982</v>
      </c>
      <c r="B2303">
        <v>148</v>
      </c>
      <c r="C2303">
        <v>0</v>
      </c>
      <c r="D2303">
        <v>2.274</v>
      </c>
      <c r="E2303">
        <v>71.946044999999998</v>
      </c>
      <c r="F2303">
        <v>94.516875999999996</v>
      </c>
      <c r="G2303">
        <v>79.997693999999996</v>
      </c>
      <c r="H2303">
        <v>-22.570830000000001</v>
      </c>
      <c r="I2303">
        <v>-100</v>
      </c>
      <c r="J2303">
        <v>148</v>
      </c>
      <c r="K2303">
        <v>100.64700000000001</v>
      </c>
      <c r="L2303">
        <v>1.5011E-2</v>
      </c>
      <c r="M2303">
        <f>(F2303*CalPhotonTurnigy!$AE$30*CalPhotonTurnigy!$AF$36+CalPhotonTurnigy!$AE$36)/CalPhotonTurnigy!$AE$30</f>
        <v>107.48952394168207</v>
      </c>
    </row>
    <row r="2304" spans="1:13" x14ac:dyDescent="0.3">
      <c r="A2304">
        <v>131.97598300000001</v>
      </c>
      <c r="B2304">
        <v>148</v>
      </c>
      <c r="C2304">
        <v>0</v>
      </c>
      <c r="D2304">
        <v>2.2759999999999998</v>
      </c>
      <c r="E2304">
        <v>71.944773999999995</v>
      </c>
      <c r="F2304">
        <v>94.561676000000006</v>
      </c>
      <c r="G2304">
        <v>79.997693999999996</v>
      </c>
      <c r="H2304">
        <v>-22.616902</v>
      </c>
      <c r="I2304">
        <v>-100</v>
      </c>
      <c r="J2304">
        <v>148</v>
      </c>
      <c r="K2304">
        <v>100.64700000000001</v>
      </c>
      <c r="L2304">
        <v>1.5001E-2</v>
      </c>
      <c r="M2304">
        <f>(F2304*CalPhotonTurnigy!$AE$30*CalPhotonTurnigy!$AF$36+CalPhotonTurnigy!$AE$36)/CalPhotonTurnigy!$AE$30</f>
        <v>107.53502750288229</v>
      </c>
    </row>
    <row r="2305" spans="1:13" x14ac:dyDescent="0.3">
      <c r="A2305">
        <v>131.99098799999999</v>
      </c>
      <c r="B2305">
        <v>148</v>
      </c>
      <c r="C2305">
        <v>0</v>
      </c>
      <c r="D2305">
        <v>2.2749999999999999</v>
      </c>
      <c r="E2305">
        <v>71.942187000000004</v>
      </c>
      <c r="F2305">
        <v>94.247983000000005</v>
      </c>
      <c r="G2305">
        <v>79.997693999999996</v>
      </c>
      <c r="H2305">
        <v>-22.305796999999998</v>
      </c>
      <c r="I2305">
        <v>-100</v>
      </c>
      <c r="J2305">
        <v>148</v>
      </c>
      <c r="K2305">
        <v>100.64700000000001</v>
      </c>
      <c r="L2305">
        <v>1.5004999999999999E-2</v>
      </c>
      <c r="M2305">
        <f>(F2305*CalPhotonTurnigy!$AE$30*CalPhotonTurnigy!$AF$36+CalPhotonTurnigy!$AE$36)/CalPhotonTurnigy!$AE$30</f>
        <v>107.21640811396313</v>
      </c>
    </row>
    <row r="2306" spans="1:13" x14ac:dyDescent="0.3">
      <c r="A2306">
        <v>132.00599500000001</v>
      </c>
      <c r="B2306">
        <v>148</v>
      </c>
      <c r="C2306">
        <v>0</v>
      </c>
      <c r="D2306">
        <v>2.27</v>
      </c>
      <c r="E2306">
        <v>71.930995999999993</v>
      </c>
      <c r="F2306">
        <v>94.315220999999994</v>
      </c>
      <c r="G2306">
        <v>79.997693999999996</v>
      </c>
      <c r="H2306">
        <v>-22.384225000000001</v>
      </c>
      <c r="I2306">
        <v>-100</v>
      </c>
      <c r="J2306">
        <v>148</v>
      </c>
      <c r="K2306">
        <v>100.64700000000001</v>
      </c>
      <c r="L2306">
        <v>1.5007E-2</v>
      </c>
      <c r="M2306">
        <f>(F2306*CalPhotonTurnigy!$AE$30*CalPhotonTurnigy!$AF$36+CalPhotonTurnigy!$AE$36)/CalPhotonTurnigy!$AE$30</f>
        <v>107.28470205253409</v>
      </c>
    </row>
    <row r="2307" spans="1:13" x14ac:dyDescent="0.3">
      <c r="A2307">
        <v>132.02100100000001</v>
      </c>
      <c r="B2307">
        <v>148</v>
      </c>
      <c r="C2307">
        <v>0</v>
      </c>
      <c r="D2307">
        <v>2.2669999999999999</v>
      </c>
      <c r="E2307">
        <v>71.915384000000003</v>
      </c>
      <c r="F2307">
        <v>94.158317999999994</v>
      </c>
      <c r="G2307">
        <v>79.997693999999996</v>
      </c>
      <c r="H2307">
        <v>-22.242934000000002</v>
      </c>
      <c r="I2307">
        <v>-100</v>
      </c>
      <c r="J2307">
        <v>148</v>
      </c>
      <c r="K2307">
        <v>100.64700000000001</v>
      </c>
      <c r="L2307">
        <v>1.5006E-2</v>
      </c>
      <c r="M2307">
        <f>(F2307*CalPhotonTurnigy!$AE$30*CalPhotonTurnigy!$AF$36+CalPhotonTurnigy!$AE$36)/CalPhotonTurnigy!$AE$30</f>
        <v>107.12533497077077</v>
      </c>
    </row>
    <row r="2308" spans="1:13" x14ac:dyDescent="0.3">
      <c r="A2308">
        <v>132.036</v>
      </c>
      <c r="B2308">
        <v>148</v>
      </c>
      <c r="C2308">
        <v>0</v>
      </c>
      <c r="D2308">
        <v>2.2730000000000001</v>
      </c>
      <c r="E2308">
        <v>71.912412000000003</v>
      </c>
      <c r="F2308">
        <v>94.270397000000003</v>
      </c>
      <c r="G2308">
        <v>79.997693999999996</v>
      </c>
      <c r="H2308">
        <v>-22.357984999999999</v>
      </c>
      <c r="I2308">
        <v>-100</v>
      </c>
      <c r="J2308">
        <v>148</v>
      </c>
      <c r="K2308">
        <v>100.64700000000001</v>
      </c>
      <c r="L2308">
        <v>1.4999E-2</v>
      </c>
      <c r="M2308">
        <f>(F2308*CalPhotonTurnigy!$AE$30*CalPhotonTurnigy!$AF$36+CalPhotonTurnigy!$AE$36)/CalPhotonTurnigy!$AE$30</f>
        <v>107.23917411442611</v>
      </c>
    </row>
    <row r="2309" spans="1:13" x14ac:dyDescent="0.3">
      <c r="A2309">
        <v>132.051008</v>
      </c>
      <c r="B2309">
        <v>148</v>
      </c>
      <c r="C2309">
        <v>0</v>
      </c>
      <c r="D2309">
        <v>2.266</v>
      </c>
      <c r="E2309">
        <v>71.897890000000004</v>
      </c>
      <c r="F2309">
        <v>93.799484000000007</v>
      </c>
      <c r="G2309">
        <v>79.997693999999996</v>
      </c>
      <c r="H2309">
        <v>-21.901592999999998</v>
      </c>
      <c r="I2309">
        <v>-100</v>
      </c>
      <c r="J2309">
        <v>148</v>
      </c>
      <c r="K2309">
        <v>100.64700000000001</v>
      </c>
      <c r="L2309">
        <v>1.5008000000000001E-2</v>
      </c>
      <c r="M2309">
        <f>(F2309*CalPhotonTurnigy!$AE$30*CalPhotonTurnigy!$AF$36+CalPhotonTurnigy!$AE$36)/CalPhotonTurnigy!$AE$30</f>
        <v>106.76086566541991</v>
      </c>
    </row>
    <row r="2310" spans="1:13" x14ac:dyDescent="0.3">
      <c r="A2310">
        <v>132.06601499999999</v>
      </c>
      <c r="B2310">
        <v>148</v>
      </c>
      <c r="C2310">
        <v>0</v>
      </c>
      <c r="D2310">
        <v>2.27</v>
      </c>
      <c r="E2310">
        <v>71.891373999999999</v>
      </c>
      <c r="F2310">
        <v>93.934078999999997</v>
      </c>
      <c r="G2310">
        <v>79.997693999999996</v>
      </c>
      <c r="H2310">
        <v>-22.042705000000002</v>
      </c>
      <c r="I2310">
        <v>-100</v>
      </c>
      <c r="J2310">
        <v>148</v>
      </c>
      <c r="K2310">
        <v>100.64700000000001</v>
      </c>
      <c r="L2310">
        <v>1.5007E-2</v>
      </c>
      <c r="M2310">
        <f>(F2310*CalPhotonTurnigy!$AE$30*CalPhotonTurnigy!$AF$36+CalPhotonTurnigy!$AE$36)/CalPhotonTurnigy!$AE$30</f>
        <v>106.89757441139632</v>
      </c>
    </row>
    <row r="2311" spans="1:13" x14ac:dyDescent="0.3">
      <c r="A2311">
        <v>132.08102700000001</v>
      </c>
      <c r="B2311">
        <v>148</v>
      </c>
      <c r="C2311">
        <v>0</v>
      </c>
      <c r="D2311">
        <v>2.27</v>
      </c>
      <c r="E2311">
        <v>71.885766000000004</v>
      </c>
      <c r="F2311">
        <v>94.046211999999997</v>
      </c>
      <c r="G2311">
        <v>79.997693999999996</v>
      </c>
      <c r="H2311">
        <v>-22.160444999999999</v>
      </c>
      <c r="I2311">
        <v>-100</v>
      </c>
      <c r="J2311">
        <v>148</v>
      </c>
      <c r="K2311">
        <v>100.64700000000001</v>
      </c>
      <c r="L2311">
        <v>1.5011999999999999E-2</v>
      </c>
      <c r="M2311">
        <f>(F2311*CalPhotonTurnigy!$AE$30*CalPhotonTurnigy!$AF$36+CalPhotonTurnigy!$AE$36)/CalPhotonTurnigy!$AE$30</f>
        <v>107.01146840309418</v>
      </c>
    </row>
    <row r="2312" spans="1:13" x14ac:dyDescent="0.3">
      <c r="A2312">
        <v>132.09603100000001</v>
      </c>
      <c r="B2312">
        <v>148</v>
      </c>
      <c r="C2312">
        <v>0</v>
      </c>
      <c r="D2312">
        <v>2.2679999999999998</v>
      </c>
      <c r="E2312">
        <v>71.877947000000006</v>
      </c>
      <c r="F2312">
        <v>93.664850000000001</v>
      </c>
      <c r="G2312">
        <v>79.997693999999996</v>
      </c>
      <c r="H2312">
        <v>-21.786902999999999</v>
      </c>
      <c r="I2312">
        <v>-100</v>
      </c>
      <c r="J2312">
        <v>148</v>
      </c>
      <c r="K2312">
        <v>100.64700000000001</v>
      </c>
      <c r="L2312">
        <v>1.5004E-2</v>
      </c>
      <c r="M2312">
        <f>(F2312*CalPhotonTurnigy!$AE$30*CalPhotonTurnigy!$AF$36+CalPhotonTurnigy!$AE$36)/CalPhotonTurnigy!$AE$30</f>
        <v>106.62411730696836</v>
      </c>
    </row>
    <row r="2313" spans="1:13" x14ac:dyDescent="0.3">
      <c r="A2313">
        <v>132.11103600000001</v>
      </c>
      <c r="B2313">
        <v>148</v>
      </c>
      <c r="C2313">
        <v>0</v>
      </c>
      <c r="D2313">
        <v>2.2709999999999999</v>
      </c>
      <c r="E2313">
        <v>71.877205000000004</v>
      </c>
      <c r="F2313">
        <v>93.664850000000001</v>
      </c>
      <c r="G2313">
        <v>79.997693999999996</v>
      </c>
      <c r="H2313">
        <v>-21.787645000000001</v>
      </c>
      <c r="I2313">
        <v>-100</v>
      </c>
      <c r="J2313">
        <v>148</v>
      </c>
      <c r="K2313">
        <v>100.64700000000001</v>
      </c>
      <c r="L2313">
        <v>1.5004999999999999E-2</v>
      </c>
      <c r="M2313">
        <f>(F2313*CalPhotonTurnigy!$AE$30*CalPhotonTurnigy!$AF$36+CalPhotonTurnigy!$AE$36)/CalPhotonTurnigy!$AE$30</f>
        <v>106.62411730696836</v>
      </c>
    </row>
    <row r="2314" spans="1:13" x14ac:dyDescent="0.3">
      <c r="A2314">
        <v>132.126034</v>
      </c>
      <c r="B2314">
        <v>148</v>
      </c>
      <c r="C2314">
        <v>0</v>
      </c>
      <c r="D2314">
        <v>2.2690000000000001</v>
      </c>
      <c r="E2314">
        <v>71.872074999999995</v>
      </c>
      <c r="F2314">
        <v>93.642407000000006</v>
      </c>
      <c r="G2314">
        <v>79.997693999999996</v>
      </c>
      <c r="H2314">
        <v>-21.770332</v>
      </c>
      <c r="I2314">
        <v>-100</v>
      </c>
      <c r="J2314">
        <v>148</v>
      </c>
      <c r="K2314">
        <v>100.64700000000001</v>
      </c>
      <c r="L2314">
        <v>1.4997999999999999E-2</v>
      </c>
      <c r="M2314">
        <f>(F2314*CalPhotonTurnigy!$AE$30*CalPhotonTurnigy!$AF$36+CalPhotonTurnigy!$AE$36)/CalPhotonTurnigy!$AE$30</f>
        <v>106.60132185107516</v>
      </c>
    </row>
    <row r="2315" spans="1:13" x14ac:dyDescent="0.3">
      <c r="A2315">
        <v>132.141031</v>
      </c>
      <c r="B2315">
        <v>148</v>
      </c>
      <c r="C2315">
        <v>0</v>
      </c>
      <c r="D2315">
        <v>2.2690000000000001</v>
      </c>
      <c r="E2315">
        <v>71.867660000000001</v>
      </c>
      <c r="F2315">
        <v>93.395465000000002</v>
      </c>
      <c r="G2315">
        <v>79.997693999999996</v>
      </c>
      <c r="H2315">
        <v>-21.527804</v>
      </c>
      <c r="I2315">
        <v>-100</v>
      </c>
      <c r="J2315">
        <v>148</v>
      </c>
      <c r="K2315">
        <v>100.64700000000001</v>
      </c>
      <c r="L2315">
        <v>1.4997E-2</v>
      </c>
      <c r="M2315">
        <f>(F2315*CalPhotonTurnigy!$AE$30*CalPhotonTurnigy!$AF$36+CalPhotonTurnigy!$AE$36)/CalPhotonTurnigy!$AE$30</f>
        <v>106.35050175263979</v>
      </c>
    </row>
    <row r="2316" spans="1:13" x14ac:dyDescent="0.3">
      <c r="A2316">
        <v>132.15604099999999</v>
      </c>
      <c r="B2316">
        <v>148</v>
      </c>
      <c r="C2316">
        <v>0</v>
      </c>
      <c r="D2316">
        <v>2.2669999999999999</v>
      </c>
      <c r="E2316">
        <v>71.860866000000001</v>
      </c>
      <c r="F2316">
        <v>93.417918999999998</v>
      </c>
      <c r="G2316">
        <v>79.997693999999996</v>
      </c>
      <c r="H2316">
        <v>-21.557053</v>
      </c>
      <c r="I2316">
        <v>-100</v>
      </c>
      <c r="J2316">
        <v>148</v>
      </c>
      <c r="K2316">
        <v>100.64700000000001</v>
      </c>
      <c r="L2316">
        <v>1.5010000000000001E-2</v>
      </c>
      <c r="M2316">
        <f>(F2316*CalPhotonTurnigy!$AE$30*CalPhotonTurnigy!$AF$36+CalPhotonTurnigy!$AE$36)/CalPhotonTurnigy!$AE$30</f>
        <v>106.37330838128241</v>
      </c>
    </row>
    <row r="2317" spans="1:13" x14ac:dyDescent="0.3">
      <c r="A2317">
        <v>132.171054</v>
      </c>
      <c r="B2317">
        <v>148</v>
      </c>
      <c r="C2317">
        <v>0</v>
      </c>
      <c r="D2317">
        <v>2.266</v>
      </c>
      <c r="E2317">
        <v>71.853521000000001</v>
      </c>
      <c r="F2317">
        <v>93.575072000000006</v>
      </c>
      <c r="G2317">
        <v>79.997693999999996</v>
      </c>
      <c r="H2317">
        <v>-21.721551000000002</v>
      </c>
      <c r="I2317">
        <v>-100</v>
      </c>
      <c r="J2317">
        <v>148</v>
      </c>
      <c r="K2317">
        <v>100.64700000000001</v>
      </c>
      <c r="L2317">
        <v>1.5013E-2</v>
      </c>
      <c r="M2317">
        <f>(F2317*CalPhotonTurnigy!$AE$30*CalPhotonTurnigy!$AF$36+CalPhotonTurnigy!$AE$36)/CalPhotonTurnigy!$AE$30</f>
        <v>106.53292938916853</v>
      </c>
    </row>
    <row r="2318" spans="1:13" x14ac:dyDescent="0.3">
      <c r="A2318">
        <v>132.18605099999999</v>
      </c>
      <c r="B2318">
        <v>148</v>
      </c>
      <c r="C2318">
        <v>0</v>
      </c>
      <c r="D2318">
        <v>2.27</v>
      </c>
      <c r="E2318">
        <v>71.853190999999995</v>
      </c>
      <c r="F2318">
        <v>93.777046999999996</v>
      </c>
      <c r="G2318">
        <v>79.997693999999996</v>
      </c>
      <c r="H2318">
        <v>-21.923856000000001</v>
      </c>
      <c r="I2318">
        <v>-100</v>
      </c>
      <c r="J2318">
        <v>148</v>
      </c>
      <c r="K2318">
        <v>100.64700000000001</v>
      </c>
      <c r="L2318">
        <v>1.4997E-2</v>
      </c>
      <c r="M2318">
        <f>(F2318*CalPhotonTurnigy!$AE$30*CalPhotonTurnigy!$AF$36+CalPhotonTurnigy!$AE$36)/CalPhotonTurnigy!$AE$30</f>
        <v>106.73807630375364</v>
      </c>
    </row>
    <row r="2319" spans="1:13" x14ac:dyDescent="0.3">
      <c r="A2319">
        <v>132.20106000000001</v>
      </c>
      <c r="B2319">
        <v>148</v>
      </c>
      <c r="C2319">
        <v>0</v>
      </c>
      <c r="D2319">
        <v>2.2690000000000001</v>
      </c>
      <c r="E2319">
        <v>71.851410000000001</v>
      </c>
      <c r="F2319">
        <v>93.328093999999993</v>
      </c>
      <c r="G2319">
        <v>79.997693999999996</v>
      </c>
      <c r="H2319">
        <v>-21.476683999999999</v>
      </c>
      <c r="I2319">
        <v>-100</v>
      </c>
      <c r="J2319">
        <v>148</v>
      </c>
      <c r="K2319">
        <v>100.64700000000001</v>
      </c>
      <c r="L2319">
        <v>1.5009E-2</v>
      </c>
      <c r="M2319">
        <f>(F2319*CalPhotonTurnigy!$AE$30*CalPhotonTurnigy!$AF$36+CalPhotonTurnigy!$AE$36)/CalPhotonTurnigy!$AE$30</f>
        <v>106.28207272537148</v>
      </c>
    </row>
    <row r="2320" spans="1:13" x14ac:dyDescent="0.3">
      <c r="A2320">
        <v>132.21605700000001</v>
      </c>
      <c r="B2320">
        <v>148</v>
      </c>
      <c r="C2320">
        <v>0</v>
      </c>
      <c r="D2320">
        <v>2.2709999999999999</v>
      </c>
      <c r="E2320">
        <v>71.854371999999998</v>
      </c>
      <c r="F2320">
        <v>93.193324000000004</v>
      </c>
      <c r="G2320">
        <v>79.997693999999996</v>
      </c>
      <c r="H2320">
        <v>-21.338951999999999</v>
      </c>
      <c r="I2320">
        <v>-100</v>
      </c>
      <c r="J2320">
        <v>148</v>
      </c>
      <c r="K2320">
        <v>100.64700000000001</v>
      </c>
      <c r="L2320">
        <v>1.4997E-2</v>
      </c>
      <c r="M2320">
        <f>(F2320*CalPhotonTurnigy!$AE$30*CalPhotonTurnigy!$AF$36+CalPhotonTurnigy!$AE$36)/CalPhotonTurnigy!$AE$30</f>
        <v>106.14518623110916</v>
      </c>
    </row>
    <row r="2321" spans="1:13" x14ac:dyDescent="0.3">
      <c r="A2321">
        <v>132.23106799999999</v>
      </c>
      <c r="B2321">
        <v>148</v>
      </c>
      <c r="C2321">
        <v>0</v>
      </c>
      <c r="D2321">
        <v>2.266</v>
      </c>
      <c r="E2321">
        <v>71.846433000000005</v>
      </c>
      <c r="F2321">
        <v>93.373008999999996</v>
      </c>
      <c r="G2321">
        <v>79.997693999999996</v>
      </c>
      <c r="H2321">
        <v>-21.526575999999999</v>
      </c>
      <c r="I2321">
        <v>-100</v>
      </c>
      <c r="J2321">
        <v>148</v>
      </c>
      <c r="K2321">
        <v>100.64700000000001</v>
      </c>
      <c r="L2321">
        <v>1.5011E-2</v>
      </c>
      <c r="M2321">
        <f>(F2321*CalPhotonTurnigy!$AE$30*CalPhotonTurnigy!$AF$36+CalPhotonTurnigy!$AE$36)/CalPhotonTurnigy!$AE$30</f>
        <v>106.32769309258818</v>
      </c>
    </row>
    <row r="2322" spans="1:13" x14ac:dyDescent="0.3">
      <c r="A2322">
        <v>132.24606499999999</v>
      </c>
      <c r="B2322">
        <v>148</v>
      </c>
      <c r="C2322">
        <v>0</v>
      </c>
      <c r="D2322">
        <v>2.2669999999999999</v>
      </c>
      <c r="E2322">
        <v>71.842596999999998</v>
      </c>
      <c r="F2322">
        <v>92.968620000000001</v>
      </c>
      <c r="G2322">
        <v>79.997693999999996</v>
      </c>
      <c r="H2322">
        <v>-21.126023</v>
      </c>
      <c r="I2322">
        <v>-100</v>
      </c>
      <c r="J2322">
        <v>148</v>
      </c>
      <c r="K2322">
        <v>100.64700000000001</v>
      </c>
      <c r="L2322">
        <v>1.4997E-2</v>
      </c>
      <c r="M2322">
        <f>(F2322*CalPhotonTurnigy!$AE$30*CalPhotonTurnigy!$AF$36+CalPhotonTurnigy!$AE$36)/CalPhotonTurnigy!$AE$30</f>
        <v>105.91695336914637</v>
      </c>
    </row>
    <row r="2323" spans="1:13" x14ac:dyDescent="0.3">
      <c r="A2323">
        <v>132.26106899999999</v>
      </c>
      <c r="B2323">
        <v>148</v>
      </c>
      <c r="C2323">
        <v>0</v>
      </c>
      <c r="D2323">
        <v>2.266</v>
      </c>
      <c r="E2323">
        <v>71.837798000000006</v>
      </c>
      <c r="F2323">
        <v>93.103454999999997</v>
      </c>
      <c r="G2323">
        <v>79.997693999999996</v>
      </c>
      <c r="H2323">
        <v>-21.265657999999998</v>
      </c>
      <c r="I2323">
        <v>-100</v>
      </c>
      <c r="J2323">
        <v>148</v>
      </c>
      <c r="K2323">
        <v>100.64700000000001</v>
      </c>
      <c r="L2323">
        <v>1.5004E-2</v>
      </c>
      <c r="M2323">
        <f>(F2323*CalPhotonTurnigy!$AE$30*CalPhotonTurnigy!$AF$36+CalPhotonTurnigy!$AE$36)/CalPhotonTurnigy!$AE$30</f>
        <v>106.05390588420063</v>
      </c>
    </row>
    <row r="2324" spans="1:13" x14ac:dyDescent="0.3">
      <c r="A2324">
        <v>132.27607399999999</v>
      </c>
      <c r="B2324">
        <v>148</v>
      </c>
      <c r="C2324">
        <v>0</v>
      </c>
      <c r="D2324">
        <v>2.266</v>
      </c>
      <c r="E2324">
        <v>71.832167999999996</v>
      </c>
      <c r="F2324">
        <v>93.215788000000003</v>
      </c>
      <c r="G2324">
        <v>79.997693999999996</v>
      </c>
      <c r="H2324">
        <v>-21.383620000000001</v>
      </c>
      <c r="I2324">
        <v>-100</v>
      </c>
      <c r="J2324">
        <v>148</v>
      </c>
      <c r="K2324">
        <v>100.64700000000001</v>
      </c>
      <c r="L2324">
        <v>1.5004999999999999E-2</v>
      </c>
      <c r="M2324">
        <f>(F2324*CalPhotonTurnigy!$AE$30*CalPhotonTurnigy!$AF$36+CalPhotonTurnigy!$AE$36)/CalPhotonTurnigy!$AE$30</f>
        <v>106.16800301679669</v>
      </c>
    </row>
    <row r="2325" spans="1:13" x14ac:dyDescent="0.3">
      <c r="A2325">
        <v>132.291078</v>
      </c>
      <c r="B2325">
        <v>148</v>
      </c>
      <c r="C2325">
        <v>0</v>
      </c>
      <c r="D2325">
        <v>2.2650000000000001</v>
      </c>
      <c r="E2325">
        <v>71.825823999999997</v>
      </c>
      <c r="F2325">
        <v>92.833746000000005</v>
      </c>
      <c r="G2325">
        <v>79.997693999999996</v>
      </c>
      <c r="H2325">
        <v>-21.007922000000001</v>
      </c>
      <c r="I2325">
        <v>-100</v>
      </c>
      <c r="J2325">
        <v>148</v>
      </c>
      <c r="K2325">
        <v>100.64700000000001</v>
      </c>
      <c r="L2325">
        <v>1.5004E-2</v>
      </c>
      <c r="M2325">
        <f>(F2325*CalPhotonTurnigy!$AE$30*CalPhotonTurnigy!$AF$36+CalPhotonTurnigy!$AE$36)/CalPhotonTurnigy!$AE$30</f>
        <v>105.77996124161695</v>
      </c>
    </row>
    <row r="2326" spans="1:13" x14ac:dyDescent="0.3">
      <c r="A2326">
        <v>132.30608000000001</v>
      </c>
      <c r="B2326">
        <v>148</v>
      </c>
      <c r="C2326">
        <v>0</v>
      </c>
      <c r="D2326">
        <v>2.266</v>
      </c>
      <c r="E2326">
        <v>71.821864000000005</v>
      </c>
      <c r="F2326">
        <v>92.631362999999993</v>
      </c>
      <c r="G2326">
        <v>79.997693999999996</v>
      </c>
      <c r="H2326">
        <v>-20.809498999999999</v>
      </c>
      <c r="I2326">
        <v>-100</v>
      </c>
      <c r="J2326">
        <v>148</v>
      </c>
      <c r="K2326">
        <v>100.64700000000001</v>
      </c>
      <c r="L2326">
        <v>1.5002E-2</v>
      </c>
      <c r="M2326">
        <f>(F2326*CalPhotonTurnigy!$AE$30*CalPhotonTurnigy!$AF$36+CalPhotonTurnigy!$AE$36)/CalPhotonTurnigy!$AE$30</f>
        <v>105.57439991959946</v>
      </c>
    </row>
    <row r="2327" spans="1:13" x14ac:dyDescent="0.3">
      <c r="A2327">
        <v>132.32107600000001</v>
      </c>
      <c r="B2327">
        <v>148</v>
      </c>
      <c r="C2327">
        <v>0</v>
      </c>
      <c r="D2327">
        <v>2.266</v>
      </c>
      <c r="E2327">
        <v>71.819954999999993</v>
      </c>
      <c r="F2327">
        <v>92.878709000000001</v>
      </c>
      <c r="G2327">
        <v>79.997693999999996</v>
      </c>
      <c r="H2327">
        <v>-21.058752999999999</v>
      </c>
      <c r="I2327">
        <v>-100</v>
      </c>
      <c r="J2327">
        <v>148</v>
      </c>
      <c r="K2327">
        <v>100.64700000000001</v>
      </c>
      <c r="L2327">
        <v>1.4996000000000001E-2</v>
      </c>
      <c r="M2327">
        <f>(F2327*CalPhotonTurnigy!$AE$30*CalPhotonTurnigy!$AF$36+CalPhotonTurnigy!$AE$36)/CalPhotonTurnigy!$AE$30</f>
        <v>105.82563036264921</v>
      </c>
    </row>
    <row r="2328" spans="1:13" x14ac:dyDescent="0.3">
      <c r="A2328">
        <v>132.336083</v>
      </c>
      <c r="B2328">
        <v>148</v>
      </c>
      <c r="C2328">
        <v>0</v>
      </c>
      <c r="D2328">
        <v>2.262</v>
      </c>
      <c r="E2328">
        <v>71.810812999999996</v>
      </c>
      <c r="F2328">
        <v>92.428890999999993</v>
      </c>
      <c r="G2328">
        <v>79.997693999999996</v>
      </c>
      <c r="H2328">
        <v>-20.618078000000001</v>
      </c>
      <c r="I2328">
        <v>-100</v>
      </c>
      <c r="J2328">
        <v>148</v>
      </c>
      <c r="K2328">
        <v>100.64700000000001</v>
      </c>
      <c r="L2328">
        <v>1.5007E-2</v>
      </c>
      <c r="M2328">
        <f>(F2328*CalPhotonTurnigy!$AE$30*CalPhotonTurnigy!$AF$36+CalPhotonTurnigy!$AE$36)/CalPhotonTurnigy!$AE$30</f>
        <v>105.36874819988228</v>
      </c>
    </row>
    <row r="2329" spans="1:13" x14ac:dyDescent="0.3">
      <c r="A2329">
        <v>132.35109499999999</v>
      </c>
      <c r="B2329">
        <v>148</v>
      </c>
      <c r="C2329">
        <v>0</v>
      </c>
      <c r="D2329">
        <v>2.2639999999999998</v>
      </c>
      <c r="E2329">
        <v>71.805946000000006</v>
      </c>
      <c r="F2329">
        <v>92.586376000000001</v>
      </c>
      <c r="G2329">
        <v>79.997693999999996</v>
      </c>
      <c r="H2329">
        <v>-20.780431</v>
      </c>
      <c r="I2329">
        <v>-100</v>
      </c>
      <c r="J2329">
        <v>148</v>
      </c>
      <c r="K2329">
        <v>100.64700000000001</v>
      </c>
      <c r="L2329">
        <v>1.5011999999999999E-2</v>
      </c>
      <c r="M2329">
        <f>(F2329*CalPhotonTurnigy!$AE$30*CalPhotonTurnigy!$AF$36+CalPhotonTurnigy!$AE$36)/CalPhotonTurnigy!$AE$30</f>
        <v>105.52870642165942</v>
      </c>
    </row>
    <row r="2330" spans="1:13" x14ac:dyDescent="0.3">
      <c r="A2330">
        <v>132.36609999999999</v>
      </c>
      <c r="B2330">
        <v>148</v>
      </c>
      <c r="C2330">
        <v>0</v>
      </c>
      <c r="D2330">
        <v>2.2650000000000001</v>
      </c>
      <c r="E2330">
        <v>71.803257000000002</v>
      </c>
      <c r="F2330">
        <v>92.698834000000005</v>
      </c>
      <c r="G2330">
        <v>79.997693999999996</v>
      </c>
      <c r="H2330">
        <v>-20.895575999999998</v>
      </c>
      <c r="I2330">
        <v>-100</v>
      </c>
      <c r="J2330">
        <v>148</v>
      </c>
      <c r="K2330">
        <v>100.64700000000001</v>
      </c>
      <c r="L2330">
        <v>1.5004999999999999E-2</v>
      </c>
      <c r="M2330">
        <f>(F2330*CalPhotonTurnigy!$AE$30*CalPhotonTurnigy!$AF$36+CalPhotonTurnigy!$AE$36)/CalPhotonTurnigy!$AE$30</f>
        <v>105.64293051731688</v>
      </c>
    </row>
    <row r="2331" spans="1:13" x14ac:dyDescent="0.3">
      <c r="A2331">
        <v>132.381102</v>
      </c>
      <c r="B2331">
        <v>148</v>
      </c>
      <c r="C2331">
        <v>0</v>
      </c>
      <c r="D2331">
        <v>2.2610000000000001</v>
      </c>
      <c r="E2331">
        <v>71.794939999999997</v>
      </c>
      <c r="F2331">
        <v>92.406389000000004</v>
      </c>
      <c r="G2331">
        <v>79.997693999999996</v>
      </c>
      <c r="H2331">
        <v>-20.611449</v>
      </c>
      <c r="I2331">
        <v>-100</v>
      </c>
      <c r="J2331">
        <v>148</v>
      </c>
      <c r="K2331">
        <v>100.64700000000001</v>
      </c>
      <c r="L2331">
        <v>1.5002E-2</v>
      </c>
      <c r="M2331">
        <f>(F2331*CalPhotonTurnigy!$AE$30*CalPhotonTurnigy!$AF$36+CalPhotonTurnigy!$AE$36)/CalPhotonTurnigy!$AE$30</f>
        <v>105.3458928174241</v>
      </c>
    </row>
    <row r="2332" spans="1:13" x14ac:dyDescent="0.3">
      <c r="A2332">
        <v>132.39610999999999</v>
      </c>
      <c r="B2332">
        <v>148</v>
      </c>
      <c r="C2332">
        <v>0</v>
      </c>
      <c r="D2332">
        <v>2.2629999999999999</v>
      </c>
      <c r="E2332">
        <v>71.790785</v>
      </c>
      <c r="F2332">
        <v>92.316368999999995</v>
      </c>
      <c r="G2332">
        <v>79.997693999999996</v>
      </c>
      <c r="H2332">
        <v>-20.525585</v>
      </c>
      <c r="I2332">
        <v>-100</v>
      </c>
      <c r="J2332">
        <v>148</v>
      </c>
      <c r="K2332">
        <v>100.64700000000001</v>
      </c>
      <c r="L2332">
        <v>1.5008000000000001E-2</v>
      </c>
      <c r="M2332">
        <f>(F2332*CalPhotonTurnigy!$AE$30*CalPhotonTurnigy!$AF$36+CalPhotonTurnigy!$AE$36)/CalPhotonTurnigy!$AE$30</f>
        <v>105.25445909913741</v>
      </c>
    </row>
    <row r="2333" spans="1:13" x14ac:dyDescent="0.3">
      <c r="A2333">
        <v>132.41110900000001</v>
      </c>
      <c r="B2333">
        <v>148</v>
      </c>
      <c r="C2333">
        <v>0</v>
      </c>
      <c r="D2333">
        <v>2.262</v>
      </c>
      <c r="E2333">
        <v>71.785707000000002</v>
      </c>
      <c r="F2333">
        <v>92.518889000000001</v>
      </c>
      <c r="G2333">
        <v>79.997693999999996</v>
      </c>
      <c r="H2333">
        <v>-20.733181999999999</v>
      </c>
      <c r="I2333">
        <v>-100</v>
      </c>
      <c r="J2333">
        <v>148</v>
      </c>
      <c r="K2333">
        <v>100.64700000000001</v>
      </c>
      <c r="L2333">
        <v>1.4999E-2</v>
      </c>
      <c r="M2333">
        <f>(F2333*CalPhotonTurnigy!$AE$30*CalPhotonTurnigy!$AF$36+CalPhotonTurnigy!$AE$36)/CalPhotonTurnigy!$AE$30</f>
        <v>105.46015957267016</v>
      </c>
    </row>
    <row r="2334" spans="1:13" x14ac:dyDescent="0.3">
      <c r="A2334">
        <v>132.426109</v>
      </c>
      <c r="B2334">
        <v>148</v>
      </c>
      <c r="C2334">
        <v>0</v>
      </c>
      <c r="D2334">
        <v>2.262</v>
      </c>
      <c r="E2334">
        <v>71.781336999999994</v>
      </c>
      <c r="F2334">
        <v>92.203819999999993</v>
      </c>
      <c r="G2334">
        <v>79.997693999999996</v>
      </c>
      <c r="H2334">
        <v>-20.422483</v>
      </c>
      <c r="I2334">
        <v>-100</v>
      </c>
      <c r="J2334">
        <v>148</v>
      </c>
      <c r="K2334">
        <v>100.64700000000001</v>
      </c>
      <c r="L2334">
        <v>1.4999999999999999E-2</v>
      </c>
      <c r="M2334">
        <f>(F2334*CalPhotonTurnigy!$AE$30*CalPhotonTurnigy!$AF$36+CalPhotonTurnigy!$AE$36)/CalPhotonTurnigy!$AE$30</f>
        <v>105.14014257437127</v>
      </c>
    </row>
    <row r="2335" spans="1:13" x14ac:dyDescent="0.3">
      <c r="A2335">
        <v>132.44111899999999</v>
      </c>
      <c r="B2335">
        <v>148</v>
      </c>
      <c r="C2335">
        <v>0</v>
      </c>
      <c r="D2335">
        <v>2.2610000000000001</v>
      </c>
      <c r="E2335">
        <v>71.776075000000006</v>
      </c>
      <c r="F2335">
        <v>92.428890999999993</v>
      </c>
      <c r="G2335">
        <v>79.997693999999996</v>
      </c>
      <c r="H2335">
        <v>-20.652816000000001</v>
      </c>
      <c r="I2335">
        <v>-100</v>
      </c>
      <c r="J2335">
        <v>148</v>
      </c>
      <c r="K2335">
        <v>100.64700000000001</v>
      </c>
      <c r="L2335">
        <v>1.5010000000000001E-2</v>
      </c>
      <c r="M2335">
        <f>(F2335*CalPhotonTurnigy!$AE$30*CalPhotonTurnigy!$AF$36+CalPhotonTurnigy!$AE$36)/CalPhotonTurnigy!$AE$30</f>
        <v>105.36874819988228</v>
      </c>
    </row>
    <row r="2336" spans="1:13" x14ac:dyDescent="0.3">
      <c r="A2336">
        <v>132.45613</v>
      </c>
      <c r="B2336">
        <v>148</v>
      </c>
      <c r="C2336">
        <v>0</v>
      </c>
      <c r="D2336">
        <v>2.2610000000000001</v>
      </c>
      <c r="E2336">
        <v>71.771546000000001</v>
      </c>
      <c r="F2336">
        <v>92.766295</v>
      </c>
      <c r="G2336">
        <v>79.997693999999996</v>
      </c>
      <c r="H2336">
        <v>-20.994748999999999</v>
      </c>
      <c r="I2336">
        <v>-100</v>
      </c>
      <c r="J2336">
        <v>148</v>
      </c>
      <c r="K2336">
        <v>100.64700000000001</v>
      </c>
      <c r="L2336">
        <v>1.5011E-2</v>
      </c>
      <c r="M2336">
        <f>(F2336*CalPhotonTurnigy!$AE$30*CalPhotonTurnigy!$AF$36+CalPhotonTurnigy!$AE$36)/CalPhotonTurnigy!$AE$30</f>
        <v>105.71145095798937</v>
      </c>
    </row>
    <row r="2337" spans="1:13" x14ac:dyDescent="0.3">
      <c r="A2337">
        <v>132.471127</v>
      </c>
      <c r="B2337">
        <v>148</v>
      </c>
      <c r="C2337">
        <v>0</v>
      </c>
      <c r="D2337">
        <v>2.262</v>
      </c>
      <c r="E2337">
        <v>71.769150999999994</v>
      </c>
      <c r="F2337">
        <v>92.406389000000004</v>
      </c>
      <c r="G2337">
        <v>79.997693999999996</v>
      </c>
      <c r="H2337">
        <v>-20.637238</v>
      </c>
      <c r="I2337">
        <v>-100</v>
      </c>
      <c r="J2337">
        <v>148</v>
      </c>
      <c r="K2337">
        <v>100.64700000000001</v>
      </c>
      <c r="L2337">
        <v>1.4997E-2</v>
      </c>
      <c r="M2337">
        <f>(F2337*CalPhotonTurnigy!$AE$30*CalPhotonTurnigy!$AF$36+CalPhotonTurnigy!$AE$36)/CalPhotonTurnigy!$AE$30</f>
        <v>105.3458928174241</v>
      </c>
    </row>
    <row r="2338" spans="1:13" x14ac:dyDescent="0.3">
      <c r="A2338">
        <v>132.48612700000001</v>
      </c>
      <c r="B2338">
        <v>147</v>
      </c>
      <c r="C2338">
        <v>0</v>
      </c>
      <c r="D2338">
        <v>2.2599999999999998</v>
      </c>
      <c r="E2338">
        <v>71.762581999999995</v>
      </c>
      <c r="F2338">
        <v>92.361380999999994</v>
      </c>
      <c r="G2338">
        <v>79.997693999999996</v>
      </c>
      <c r="H2338">
        <v>-20.598799</v>
      </c>
      <c r="I2338">
        <v>-100</v>
      </c>
      <c r="J2338">
        <v>147</v>
      </c>
      <c r="K2338">
        <v>100.64700000000001</v>
      </c>
      <c r="L2338">
        <v>1.4999999999999999E-2</v>
      </c>
      <c r="M2338">
        <f>(F2338*CalPhotonTurnigy!$AE$30*CalPhotonTurnigy!$AF$36+CalPhotonTurnigy!$AE$36)/CalPhotonTurnigy!$AE$30</f>
        <v>105.30017798968973</v>
      </c>
    </row>
    <row r="2339" spans="1:13" x14ac:dyDescent="0.3">
      <c r="A2339">
        <v>132.501138</v>
      </c>
      <c r="B2339">
        <v>147</v>
      </c>
      <c r="C2339">
        <v>0</v>
      </c>
      <c r="D2339">
        <v>2.262</v>
      </c>
      <c r="E2339">
        <v>71.761437999999998</v>
      </c>
      <c r="F2339">
        <v>92.563882000000007</v>
      </c>
      <c r="G2339">
        <v>79.997693999999996</v>
      </c>
      <c r="H2339">
        <v>-20.802444000000001</v>
      </c>
      <c r="I2339">
        <v>-100</v>
      </c>
      <c r="J2339">
        <v>147</v>
      </c>
      <c r="K2339">
        <v>100.64700000000001</v>
      </c>
      <c r="L2339">
        <v>1.5011E-2</v>
      </c>
      <c r="M2339">
        <f>(F2339*CalPhotonTurnigy!$AE$30*CalPhotonTurnigy!$AF$36+CalPhotonTurnigy!$AE$36)/CalPhotonTurnigy!$AE$30</f>
        <v>105.50585916483716</v>
      </c>
    </row>
    <row r="2340" spans="1:13" x14ac:dyDescent="0.3">
      <c r="A2340">
        <v>132.51613900000001</v>
      </c>
      <c r="B2340">
        <v>147</v>
      </c>
      <c r="C2340">
        <v>0</v>
      </c>
      <c r="D2340">
        <v>2.2599999999999998</v>
      </c>
      <c r="E2340">
        <v>71.755944</v>
      </c>
      <c r="F2340">
        <v>92.226331999999999</v>
      </c>
      <c r="G2340">
        <v>79.997693999999996</v>
      </c>
      <c r="H2340">
        <v>-20.470388</v>
      </c>
      <c r="I2340">
        <v>-100</v>
      </c>
      <c r="J2340">
        <v>147</v>
      </c>
      <c r="K2340">
        <v>100.64700000000001</v>
      </c>
      <c r="L2340">
        <v>1.5001E-2</v>
      </c>
      <c r="M2340">
        <f>(F2340*CalPhotonTurnigy!$AE$30*CalPhotonTurnigy!$AF$36+CalPhotonTurnigy!$AE$36)/CalPhotonTurnigy!$AE$30</f>
        <v>105.16300811387437</v>
      </c>
    </row>
    <row r="2341" spans="1:13" x14ac:dyDescent="0.3">
      <c r="A2341">
        <v>132.53114500000001</v>
      </c>
      <c r="B2341">
        <v>147</v>
      </c>
      <c r="C2341">
        <v>0</v>
      </c>
      <c r="D2341">
        <v>2.258</v>
      </c>
      <c r="E2341">
        <v>71.74821</v>
      </c>
      <c r="F2341">
        <v>92.451391999999998</v>
      </c>
      <c r="G2341">
        <v>79.997693999999996</v>
      </c>
      <c r="H2341">
        <v>-20.703182000000002</v>
      </c>
      <c r="I2341">
        <v>-100</v>
      </c>
      <c r="J2341">
        <v>147</v>
      </c>
      <c r="K2341">
        <v>100.64700000000001</v>
      </c>
      <c r="L2341">
        <v>1.5006E-2</v>
      </c>
      <c r="M2341">
        <f>(F2341*CalPhotonTurnigy!$AE$30*CalPhotonTurnigy!$AF$36+CalPhotonTurnigy!$AE$36)/CalPhotonTurnigy!$AE$30</f>
        <v>105.391602566636</v>
      </c>
    </row>
    <row r="2342" spans="1:13" x14ac:dyDescent="0.3">
      <c r="A2342">
        <v>132.546144</v>
      </c>
      <c r="B2342">
        <v>147</v>
      </c>
      <c r="C2342">
        <v>0</v>
      </c>
      <c r="D2342">
        <v>2.262</v>
      </c>
      <c r="E2342">
        <v>71.749071000000001</v>
      </c>
      <c r="F2342">
        <v>92.766295</v>
      </c>
      <c r="G2342">
        <v>79.997693999999996</v>
      </c>
      <c r="H2342">
        <v>-21.017223999999999</v>
      </c>
      <c r="I2342">
        <v>-100</v>
      </c>
      <c r="J2342">
        <v>147</v>
      </c>
      <c r="K2342">
        <v>100.64700000000001</v>
      </c>
      <c r="L2342">
        <v>1.4999E-2</v>
      </c>
      <c r="M2342">
        <f>(F2342*CalPhotonTurnigy!$AE$30*CalPhotonTurnigy!$AF$36+CalPhotonTurnigy!$AE$36)/CalPhotonTurnigy!$AE$30</f>
        <v>105.71145095798937</v>
      </c>
    </row>
    <row r="2343" spans="1:13" x14ac:dyDescent="0.3">
      <c r="A2343">
        <v>132.56115399999999</v>
      </c>
      <c r="B2343">
        <v>147</v>
      </c>
      <c r="C2343">
        <v>0</v>
      </c>
      <c r="D2343">
        <v>2.2599999999999998</v>
      </c>
      <c r="E2343">
        <v>71.745300999999998</v>
      </c>
      <c r="F2343">
        <v>92.383886000000004</v>
      </c>
      <c r="G2343">
        <v>79.997693999999996</v>
      </c>
      <c r="H2343">
        <v>-20.638584999999999</v>
      </c>
      <c r="I2343">
        <v>-100</v>
      </c>
      <c r="J2343">
        <v>147</v>
      </c>
      <c r="K2343">
        <v>100.64700000000001</v>
      </c>
      <c r="L2343">
        <v>1.5010000000000001E-2</v>
      </c>
      <c r="M2343">
        <f>(F2343*CalPhotonTurnigy!$AE$30*CalPhotonTurnigy!$AF$36+CalPhotonTurnigy!$AE$36)/CalPhotonTurnigy!$AE$30</f>
        <v>105.32303641926141</v>
      </c>
    </row>
    <row r="2344" spans="1:13" x14ac:dyDescent="0.3">
      <c r="A2344">
        <v>132.576155</v>
      </c>
      <c r="B2344">
        <v>148</v>
      </c>
      <c r="C2344">
        <v>0</v>
      </c>
      <c r="D2344">
        <v>2.2770000000000001</v>
      </c>
      <c r="E2344">
        <v>71.773615000000007</v>
      </c>
      <c r="F2344">
        <v>92.293862000000004</v>
      </c>
      <c r="G2344">
        <v>79.997693999999996</v>
      </c>
      <c r="H2344">
        <v>-20.520246</v>
      </c>
      <c r="I2344">
        <v>-100</v>
      </c>
      <c r="J2344">
        <v>148</v>
      </c>
      <c r="K2344">
        <v>100.64700000000001</v>
      </c>
      <c r="L2344">
        <v>1.5001E-2</v>
      </c>
      <c r="M2344">
        <f>(F2344*CalPhotonTurnigy!$AE$30*CalPhotonTurnigy!$AF$36+CalPhotonTurnigy!$AE$36)/CalPhotonTurnigy!$AE$30</f>
        <v>105.23159863815677</v>
      </c>
    </row>
    <row r="2345" spans="1:13" x14ac:dyDescent="0.3">
      <c r="A2345">
        <v>132.59115299999999</v>
      </c>
      <c r="B2345">
        <v>148</v>
      </c>
      <c r="C2345">
        <v>0</v>
      </c>
      <c r="D2345">
        <v>2.2669999999999999</v>
      </c>
      <c r="E2345">
        <v>71.779943000000003</v>
      </c>
      <c r="F2345">
        <v>92.406389000000004</v>
      </c>
      <c r="G2345">
        <v>79.997693999999996</v>
      </c>
      <c r="H2345">
        <v>-20.626446000000001</v>
      </c>
      <c r="I2345">
        <v>-100</v>
      </c>
      <c r="J2345">
        <v>148</v>
      </c>
      <c r="K2345">
        <v>100.64700000000001</v>
      </c>
      <c r="L2345">
        <v>1.4997999999999999E-2</v>
      </c>
      <c r="M2345">
        <f>(F2345*CalPhotonTurnigy!$AE$30*CalPhotonTurnigy!$AF$36+CalPhotonTurnigy!$AE$36)/CalPhotonTurnigy!$AE$30</f>
        <v>105.3458928174241</v>
      </c>
    </row>
    <row r="2346" spans="1:13" x14ac:dyDescent="0.3">
      <c r="A2346">
        <v>132.606154</v>
      </c>
      <c r="B2346">
        <v>147</v>
      </c>
      <c r="C2346">
        <v>0</v>
      </c>
      <c r="D2346">
        <v>2.254</v>
      </c>
      <c r="E2346">
        <v>71.761354999999995</v>
      </c>
      <c r="F2346">
        <v>92.113761999999994</v>
      </c>
      <c r="G2346">
        <v>79.997693999999996</v>
      </c>
      <c r="H2346">
        <v>-20.352406999999999</v>
      </c>
      <c r="I2346">
        <v>-100</v>
      </c>
      <c r="J2346">
        <v>147</v>
      </c>
      <c r="K2346">
        <v>100.64700000000001</v>
      </c>
      <c r="L2346">
        <v>1.5001E-2</v>
      </c>
      <c r="M2346">
        <f>(F2346*CalPhotonTurnigy!$AE$30*CalPhotonTurnigy!$AF$36+CalPhotonTurnigy!$AE$36)/CalPhotonTurnigy!$AE$30</f>
        <v>105.04867025931392</v>
      </c>
    </row>
    <row r="2347" spans="1:13" x14ac:dyDescent="0.3">
      <c r="A2347">
        <v>132.621161</v>
      </c>
      <c r="B2347">
        <v>147</v>
      </c>
      <c r="C2347">
        <v>0</v>
      </c>
      <c r="D2347">
        <v>2.2549999999999999</v>
      </c>
      <c r="E2347">
        <v>71.746853999999999</v>
      </c>
      <c r="F2347">
        <v>92.293862000000004</v>
      </c>
      <c r="G2347">
        <v>79.997693999999996</v>
      </c>
      <c r="H2347">
        <v>-20.547007000000001</v>
      </c>
      <c r="I2347">
        <v>-100</v>
      </c>
      <c r="J2347">
        <v>147</v>
      </c>
      <c r="K2347">
        <v>100.64700000000001</v>
      </c>
      <c r="L2347">
        <v>1.5007E-2</v>
      </c>
      <c r="M2347">
        <f>(F2347*CalPhotonTurnigy!$AE$30*CalPhotonTurnigy!$AF$36+CalPhotonTurnigy!$AE$36)/CalPhotonTurnigy!$AE$30</f>
        <v>105.23159863815677</v>
      </c>
    </row>
    <row r="2348" spans="1:13" x14ac:dyDescent="0.3">
      <c r="A2348">
        <v>132.63615799999999</v>
      </c>
      <c r="B2348">
        <v>147</v>
      </c>
      <c r="C2348">
        <v>0</v>
      </c>
      <c r="D2348">
        <v>2.2570000000000001</v>
      </c>
      <c r="E2348">
        <v>71.737379000000004</v>
      </c>
      <c r="F2348">
        <v>92.203819999999993</v>
      </c>
      <c r="G2348">
        <v>79.997693999999996</v>
      </c>
      <c r="H2348">
        <v>-20.466441</v>
      </c>
      <c r="I2348">
        <v>-100</v>
      </c>
      <c r="J2348">
        <v>147</v>
      </c>
      <c r="K2348">
        <v>100.64700000000001</v>
      </c>
      <c r="L2348">
        <v>1.4997E-2</v>
      </c>
      <c r="M2348">
        <f>(F2348*CalPhotonTurnigy!$AE$30*CalPhotonTurnigy!$AF$36+CalPhotonTurnigy!$AE$36)/CalPhotonTurnigy!$AE$30</f>
        <v>105.14014257437127</v>
      </c>
    </row>
    <row r="2349" spans="1:13" x14ac:dyDescent="0.3">
      <c r="A2349">
        <v>132.65116399999999</v>
      </c>
      <c r="B2349">
        <v>147</v>
      </c>
      <c r="C2349">
        <v>0</v>
      </c>
      <c r="D2349">
        <v>2.2480000000000002</v>
      </c>
      <c r="E2349">
        <v>71.712672999999995</v>
      </c>
      <c r="F2349">
        <v>92.158793000000003</v>
      </c>
      <c r="G2349">
        <v>79.997693999999996</v>
      </c>
      <c r="H2349">
        <v>-20.446120000000001</v>
      </c>
      <c r="I2349">
        <v>-100</v>
      </c>
      <c r="J2349">
        <v>147</v>
      </c>
      <c r="K2349">
        <v>100.64700000000001</v>
      </c>
      <c r="L2349">
        <v>1.5006E-2</v>
      </c>
      <c r="M2349">
        <f>(F2349*CalPhotonTurnigy!$AE$30*CalPhotonTurnigy!$AF$36+CalPhotonTurnigy!$AE$36)/CalPhotonTurnigy!$AE$30</f>
        <v>105.09440844825158</v>
      </c>
    </row>
    <row r="2350" spans="1:13" x14ac:dyDescent="0.3">
      <c r="A2350">
        <v>132.66617400000001</v>
      </c>
      <c r="B2350">
        <v>147</v>
      </c>
      <c r="C2350">
        <v>0</v>
      </c>
      <c r="D2350">
        <v>2.2530000000000001</v>
      </c>
      <c r="E2350">
        <v>71.701938999999996</v>
      </c>
      <c r="F2350">
        <v>92.068725999999998</v>
      </c>
      <c r="G2350">
        <v>79.997693999999996</v>
      </c>
      <c r="H2350">
        <v>-20.366786999999999</v>
      </c>
      <c r="I2350">
        <v>-100</v>
      </c>
      <c r="J2350">
        <v>147</v>
      </c>
      <c r="K2350">
        <v>100.64700000000001</v>
      </c>
      <c r="L2350">
        <v>1.5010000000000001E-2</v>
      </c>
      <c r="M2350">
        <f>(F2350*CalPhotonTurnigy!$AE$30*CalPhotonTurnigy!$AF$36+CalPhotonTurnigy!$AE$36)/CalPhotonTurnigy!$AE$30</f>
        <v>105.00292699185383</v>
      </c>
    </row>
    <row r="2351" spans="1:13" x14ac:dyDescent="0.3">
      <c r="A2351">
        <v>132.68117000000001</v>
      </c>
      <c r="B2351">
        <v>147</v>
      </c>
      <c r="C2351">
        <v>0</v>
      </c>
      <c r="D2351">
        <v>2.2530000000000001</v>
      </c>
      <c r="E2351">
        <v>71.692700000000002</v>
      </c>
      <c r="F2351">
        <v>91.753354999999999</v>
      </c>
      <c r="G2351">
        <v>79.997693999999996</v>
      </c>
      <c r="H2351">
        <v>-20.060655000000001</v>
      </c>
      <c r="I2351">
        <v>-100</v>
      </c>
      <c r="J2351">
        <v>147</v>
      </c>
      <c r="K2351">
        <v>100.64700000000001</v>
      </c>
      <c r="L2351">
        <v>1.4996000000000001E-2</v>
      </c>
      <c r="M2351">
        <f>(F2351*CalPhotonTurnigy!$AE$30*CalPhotonTurnigy!$AF$36+CalPhotonTurnigy!$AE$36)/CalPhotonTurnigy!$AE$30</f>
        <v>104.68260325079861</v>
      </c>
    </row>
    <row r="2352" spans="1:13" x14ac:dyDescent="0.3">
      <c r="A2352">
        <v>132.696178</v>
      </c>
      <c r="B2352">
        <v>147</v>
      </c>
      <c r="C2352">
        <v>0</v>
      </c>
      <c r="D2352">
        <v>2.2530000000000001</v>
      </c>
      <c r="E2352">
        <v>71.683240999999995</v>
      </c>
      <c r="F2352">
        <v>91.843481999999995</v>
      </c>
      <c r="G2352">
        <v>79.997693999999996</v>
      </c>
      <c r="H2352">
        <v>-20.160240999999999</v>
      </c>
      <c r="I2352">
        <v>-100</v>
      </c>
      <c r="J2352">
        <v>147</v>
      </c>
      <c r="K2352">
        <v>100.64700000000001</v>
      </c>
      <c r="L2352">
        <v>1.5008000000000001E-2</v>
      </c>
      <c r="M2352">
        <f>(F2352*CalPhotonTurnigy!$AE$30*CalPhotonTurnigy!$AF$36+CalPhotonTurnigy!$AE$36)/CalPhotonTurnigy!$AE$30</f>
        <v>104.77414564946584</v>
      </c>
    </row>
    <row r="2353" spans="1:13" x14ac:dyDescent="0.3">
      <c r="A2353">
        <v>132.71117799999999</v>
      </c>
      <c r="B2353">
        <v>147</v>
      </c>
      <c r="C2353">
        <v>0</v>
      </c>
      <c r="D2353">
        <v>2.2490000000000001</v>
      </c>
      <c r="E2353">
        <v>71.667563999999999</v>
      </c>
      <c r="F2353">
        <v>92.158793000000003</v>
      </c>
      <c r="G2353">
        <v>79.997693999999996</v>
      </c>
      <c r="H2353">
        <v>-20.491229000000001</v>
      </c>
      <c r="I2353">
        <v>-100</v>
      </c>
      <c r="J2353">
        <v>147</v>
      </c>
      <c r="K2353">
        <v>100.64700000000001</v>
      </c>
      <c r="L2353">
        <v>1.4999999999999999E-2</v>
      </c>
      <c r="M2353">
        <f>(F2353*CalPhotonTurnigy!$AE$30*CalPhotonTurnigy!$AF$36+CalPhotonTurnigy!$AE$36)/CalPhotonTurnigy!$AE$30</f>
        <v>105.09440844825158</v>
      </c>
    </row>
    <row r="2354" spans="1:13" x14ac:dyDescent="0.3">
      <c r="A2354">
        <v>132.72617600000001</v>
      </c>
      <c r="B2354">
        <v>147</v>
      </c>
      <c r="C2354">
        <v>0</v>
      </c>
      <c r="D2354">
        <v>2.2549999999999999</v>
      </c>
      <c r="E2354">
        <v>71.666128999999998</v>
      </c>
      <c r="F2354">
        <v>91.820952000000005</v>
      </c>
      <c r="G2354">
        <v>79.997693999999996</v>
      </c>
      <c r="H2354">
        <v>-20.154823</v>
      </c>
      <c r="I2354">
        <v>-100</v>
      </c>
      <c r="J2354">
        <v>147</v>
      </c>
      <c r="K2354">
        <v>100.64700000000001</v>
      </c>
      <c r="L2354">
        <v>1.4997999999999999E-2</v>
      </c>
      <c r="M2354">
        <f>(F2354*CalPhotonTurnigy!$AE$30*CalPhotonTurnigy!$AF$36+CalPhotonTurnigy!$AE$36)/CalPhotonTurnigy!$AE$30</f>
        <v>104.75126182728191</v>
      </c>
    </row>
    <row r="2355" spans="1:13" x14ac:dyDescent="0.3">
      <c r="A2355">
        <v>132.741185</v>
      </c>
      <c r="B2355">
        <v>147</v>
      </c>
      <c r="C2355">
        <v>0</v>
      </c>
      <c r="D2355">
        <v>2.2509999999999999</v>
      </c>
      <c r="E2355">
        <v>71.657357000000005</v>
      </c>
      <c r="F2355">
        <v>91.730819999999994</v>
      </c>
      <c r="G2355">
        <v>79.997693999999996</v>
      </c>
      <c r="H2355">
        <v>-20.073463</v>
      </c>
      <c r="I2355">
        <v>-100</v>
      </c>
      <c r="J2355">
        <v>147</v>
      </c>
      <c r="K2355">
        <v>100.64700000000001</v>
      </c>
      <c r="L2355">
        <v>1.5009E-2</v>
      </c>
      <c r="M2355">
        <f>(F2355*CalPhotonTurnigy!$AE$30*CalPhotonTurnigy!$AF$36+CalPhotonTurnigy!$AE$36)/CalPhotonTurnigy!$AE$30</f>
        <v>104.65971435009222</v>
      </c>
    </row>
    <row r="2356" spans="1:13" x14ac:dyDescent="0.3">
      <c r="A2356">
        <v>132.756192</v>
      </c>
      <c r="B2356">
        <v>147</v>
      </c>
      <c r="C2356">
        <v>0</v>
      </c>
      <c r="D2356">
        <v>2.2530000000000001</v>
      </c>
      <c r="E2356">
        <v>71.654330999999999</v>
      </c>
      <c r="F2356">
        <v>91.888540000000006</v>
      </c>
      <c r="G2356">
        <v>79.997693999999996</v>
      </c>
      <c r="H2356">
        <v>-20.234209</v>
      </c>
      <c r="I2356">
        <v>-100</v>
      </c>
      <c r="J2356">
        <v>147</v>
      </c>
      <c r="K2356">
        <v>100.64700000000001</v>
      </c>
      <c r="L2356">
        <v>1.5007E-2</v>
      </c>
      <c r="M2356">
        <f>(F2356*CalPhotonTurnigy!$AE$30*CalPhotonTurnigy!$AF$36+CalPhotonTurnigy!$AE$36)/CalPhotonTurnigy!$AE$30</f>
        <v>104.81991126242478</v>
      </c>
    </row>
    <row r="2357" spans="1:13" x14ac:dyDescent="0.3">
      <c r="A2357">
        <v>132.77120099999999</v>
      </c>
      <c r="B2357">
        <v>147</v>
      </c>
      <c r="C2357">
        <v>0</v>
      </c>
      <c r="D2357">
        <v>2.2530000000000001</v>
      </c>
      <c r="E2357">
        <v>71.650217999999995</v>
      </c>
      <c r="F2357">
        <v>91.550504000000004</v>
      </c>
      <c r="G2357">
        <v>79.997693999999996</v>
      </c>
      <c r="H2357">
        <v>-19.900286000000001</v>
      </c>
      <c r="I2357">
        <v>-100</v>
      </c>
      <c r="J2357">
        <v>147</v>
      </c>
      <c r="K2357">
        <v>100.64700000000001</v>
      </c>
      <c r="L2357">
        <v>1.5009E-2</v>
      </c>
      <c r="M2357">
        <f>(F2357*CalPhotonTurnigy!$AE$30*CalPhotonTurnigy!$AF$36+CalPhotonTurnigy!$AE$36)/CalPhotonTurnigy!$AE$30</f>
        <v>104.47656657907933</v>
      </c>
    </row>
    <row r="2358" spans="1:13" x14ac:dyDescent="0.3">
      <c r="A2358">
        <v>132.786213</v>
      </c>
      <c r="B2358">
        <v>147</v>
      </c>
      <c r="C2358">
        <v>0</v>
      </c>
      <c r="D2358">
        <v>2.2450000000000001</v>
      </c>
      <c r="E2358">
        <v>71.633100999999996</v>
      </c>
      <c r="F2358">
        <v>91.820952000000005</v>
      </c>
      <c r="G2358">
        <v>79.997693999999996</v>
      </c>
      <c r="H2358">
        <v>-20.187850999999998</v>
      </c>
      <c r="I2358">
        <v>-100</v>
      </c>
      <c r="J2358">
        <v>147</v>
      </c>
      <c r="K2358">
        <v>100.64700000000001</v>
      </c>
      <c r="L2358">
        <v>1.5011999999999999E-2</v>
      </c>
      <c r="M2358">
        <f>(F2358*CalPhotonTurnigy!$AE$30*CalPhotonTurnigy!$AF$36+CalPhotonTurnigy!$AE$36)/CalPhotonTurnigy!$AE$30</f>
        <v>104.75126182728191</v>
      </c>
    </row>
    <row r="2359" spans="1:13" x14ac:dyDescent="0.3">
      <c r="A2359">
        <v>132.801221</v>
      </c>
      <c r="B2359">
        <v>147</v>
      </c>
      <c r="C2359">
        <v>0</v>
      </c>
      <c r="D2359">
        <v>2.2530000000000001</v>
      </c>
      <c r="E2359">
        <v>71.633458000000005</v>
      </c>
      <c r="F2359">
        <v>91.798421000000005</v>
      </c>
      <c r="G2359">
        <v>79.997693999999996</v>
      </c>
      <c r="H2359">
        <v>-20.164961999999999</v>
      </c>
      <c r="I2359">
        <v>-100</v>
      </c>
      <c r="J2359">
        <v>147</v>
      </c>
      <c r="K2359">
        <v>100.64700000000001</v>
      </c>
      <c r="L2359">
        <v>1.5008000000000001E-2</v>
      </c>
      <c r="M2359">
        <f>(F2359*CalPhotonTurnigy!$AE$30*CalPhotonTurnigy!$AF$36+CalPhotonTurnigy!$AE$36)/CalPhotonTurnigy!$AE$30</f>
        <v>104.72837698939347</v>
      </c>
    </row>
    <row r="2360" spans="1:13" x14ac:dyDescent="0.3">
      <c r="A2360">
        <v>132.81622100000001</v>
      </c>
      <c r="B2360">
        <v>147</v>
      </c>
      <c r="C2360">
        <v>0</v>
      </c>
      <c r="D2360">
        <v>2.2480000000000002</v>
      </c>
      <c r="E2360">
        <v>71.623200999999995</v>
      </c>
      <c r="F2360">
        <v>91.618131000000005</v>
      </c>
      <c r="G2360">
        <v>79.997693999999996</v>
      </c>
      <c r="H2360">
        <v>-19.994928999999999</v>
      </c>
      <c r="I2360">
        <v>-100</v>
      </c>
      <c r="J2360">
        <v>147</v>
      </c>
      <c r="K2360">
        <v>100.64700000000001</v>
      </c>
      <c r="L2360">
        <v>1.4999999999999999E-2</v>
      </c>
      <c r="M2360">
        <f>(F2360*CalPhotonTurnigy!$AE$30*CalPhotonTurnigy!$AF$36+CalPhotonTurnigy!$AE$36)/CalPhotonTurnigy!$AE$30</f>
        <v>104.54525562669733</v>
      </c>
    </row>
    <row r="2361" spans="1:13" x14ac:dyDescent="0.3">
      <c r="A2361">
        <v>132.83122599999999</v>
      </c>
      <c r="B2361">
        <v>147</v>
      </c>
      <c r="C2361">
        <v>0</v>
      </c>
      <c r="D2361">
        <v>2.2490000000000001</v>
      </c>
      <c r="E2361">
        <v>71.615882999999997</v>
      </c>
      <c r="F2361">
        <v>91.460319999999996</v>
      </c>
      <c r="G2361">
        <v>79.997693999999996</v>
      </c>
      <c r="H2361">
        <v>-19.844438</v>
      </c>
      <c r="I2361">
        <v>-100</v>
      </c>
      <c r="J2361">
        <v>147</v>
      </c>
      <c r="K2361">
        <v>100.64700000000001</v>
      </c>
      <c r="L2361">
        <v>1.5004999999999999E-2</v>
      </c>
      <c r="M2361">
        <f>(F2361*CalPhotonTurnigy!$AE$30*CalPhotonTurnigy!$AF$36+CalPhotonTurnigy!$AE$36)/CalPhotonTurnigy!$AE$30</f>
        <v>104.38496628525611</v>
      </c>
    </row>
    <row r="2362" spans="1:13" x14ac:dyDescent="0.3">
      <c r="A2362">
        <v>132.846225</v>
      </c>
      <c r="B2362">
        <v>146</v>
      </c>
      <c r="C2362">
        <v>0</v>
      </c>
      <c r="D2362">
        <v>2.2210000000000001</v>
      </c>
      <c r="E2362">
        <v>71.558194</v>
      </c>
      <c r="F2362">
        <v>91.099412000000001</v>
      </c>
      <c r="G2362">
        <v>79.997693999999996</v>
      </c>
      <c r="H2362">
        <v>-19.541217</v>
      </c>
      <c r="I2362">
        <v>-100</v>
      </c>
      <c r="J2362">
        <v>146</v>
      </c>
      <c r="K2362">
        <v>100.64700000000001</v>
      </c>
      <c r="L2362">
        <v>1.4999E-2</v>
      </c>
      <c r="M2362">
        <f>(F2362*CalPhotonTurnigy!$AE$30*CalPhotonTurnigy!$AF$36+CalPhotonTurnigy!$AE$36)/CalPhotonTurnigy!$AE$30</f>
        <v>104.01839040879076</v>
      </c>
    </row>
    <row r="2363" spans="1:13" x14ac:dyDescent="0.3">
      <c r="A2363">
        <v>132.861222</v>
      </c>
      <c r="B2363">
        <v>147</v>
      </c>
      <c r="C2363">
        <v>0</v>
      </c>
      <c r="D2363">
        <v>2.25</v>
      </c>
      <c r="E2363">
        <v>71.562966000000003</v>
      </c>
      <c r="F2363">
        <v>91.189665000000005</v>
      </c>
      <c r="G2363">
        <v>79.997693999999996</v>
      </c>
      <c r="H2363">
        <v>-19.626698000000001</v>
      </c>
      <c r="I2363">
        <v>-100</v>
      </c>
      <c r="J2363">
        <v>147</v>
      </c>
      <c r="K2363">
        <v>100.64700000000001</v>
      </c>
      <c r="L2363">
        <v>1.4997E-2</v>
      </c>
      <c r="M2363">
        <f>(F2363*CalPhotonTurnigy!$AE$30*CalPhotonTurnigy!$AF$36+CalPhotonTurnigy!$AE$36)/CalPhotonTurnigy!$AE$30</f>
        <v>104.11006078622387</v>
      </c>
    </row>
    <row r="2364" spans="1:13" x14ac:dyDescent="0.3">
      <c r="A2364">
        <v>132.87622200000001</v>
      </c>
      <c r="B2364">
        <v>147</v>
      </c>
      <c r="C2364">
        <v>0</v>
      </c>
      <c r="D2364">
        <v>2.2480000000000002</v>
      </c>
      <c r="E2364">
        <v>71.562534999999997</v>
      </c>
      <c r="F2364">
        <v>90.851127000000005</v>
      </c>
      <c r="G2364">
        <v>79.997693999999996</v>
      </c>
      <c r="H2364">
        <v>-19.288592000000001</v>
      </c>
      <c r="I2364">
        <v>-100</v>
      </c>
      <c r="J2364">
        <v>147</v>
      </c>
      <c r="K2364">
        <v>100.64700000000001</v>
      </c>
      <c r="L2364">
        <v>1.4999999999999999E-2</v>
      </c>
      <c r="M2364">
        <f>(F2364*CalPhotonTurnigy!$AE$30*CalPhotonTurnigy!$AF$36+CalPhotonTurnigy!$AE$36)/CalPhotonTurnigy!$AE$30</f>
        <v>103.7662062192239</v>
      </c>
    </row>
    <row r="2365" spans="1:13" x14ac:dyDescent="0.3">
      <c r="A2365">
        <v>132.89122900000001</v>
      </c>
      <c r="B2365">
        <v>147</v>
      </c>
      <c r="C2365">
        <v>0</v>
      </c>
      <c r="D2365">
        <v>2.2480000000000002</v>
      </c>
      <c r="E2365">
        <v>71.562162999999998</v>
      </c>
      <c r="F2365">
        <v>90.647886999999997</v>
      </c>
      <c r="G2365">
        <v>79.997693999999996</v>
      </c>
      <c r="H2365">
        <v>-19.085723999999999</v>
      </c>
      <c r="I2365">
        <v>-100</v>
      </c>
      <c r="J2365">
        <v>147</v>
      </c>
      <c r="K2365">
        <v>100.64700000000001</v>
      </c>
      <c r="L2365">
        <v>1.5007E-2</v>
      </c>
      <c r="M2365">
        <f>(F2365*CalPhotonTurnigy!$AE$30*CalPhotonTurnigy!$AF$36+CalPhotonTurnigy!$AE$36)/CalPhotonTurnigy!$AE$30</f>
        <v>103.55977443845758</v>
      </c>
    </row>
    <row r="2366" spans="1:13" x14ac:dyDescent="0.3">
      <c r="A2366">
        <v>132.906229</v>
      </c>
      <c r="B2366">
        <v>146</v>
      </c>
      <c r="C2366">
        <v>0</v>
      </c>
      <c r="D2366">
        <v>2.2410000000000001</v>
      </c>
      <c r="E2366">
        <v>71.549740999999997</v>
      </c>
      <c r="F2366">
        <v>90.534938999999994</v>
      </c>
      <c r="G2366">
        <v>79.997693999999996</v>
      </c>
      <c r="H2366">
        <v>-18.985198</v>
      </c>
      <c r="I2366">
        <v>-100</v>
      </c>
      <c r="J2366">
        <v>146</v>
      </c>
      <c r="K2366">
        <v>100.64700000000001</v>
      </c>
      <c r="L2366">
        <v>1.4999999999999999E-2</v>
      </c>
      <c r="M2366">
        <f>(F2366*CalPhotonTurnigy!$AE$30*CalPhotonTurnigy!$AF$36+CalPhotonTurnigy!$AE$36)/CalPhotonTurnigy!$AE$30</f>
        <v>103.4450526475995</v>
      </c>
    </row>
    <row r="2367" spans="1:13" x14ac:dyDescent="0.3">
      <c r="A2367">
        <v>132.92124000000001</v>
      </c>
      <c r="B2367">
        <v>146</v>
      </c>
      <c r="C2367">
        <v>0</v>
      </c>
      <c r="D2367">
        <v>2.2450000000000001</v>
      </c>
      <c r="E2367">
        <v>71.546615000000003</v>
      </c>
      <c r="F2367">
        <v>90.467157</v>
      </c>
      <c r="G2367">
        <v>79.997693999999996</v>
      </c>
      <c r="H2367">
        <v>-18.920542000000001</v>
      </c>
      <c r="I2367">
        <v>-100</v>
      </c>
      <c r="J2367">
        <v>146</v>
      </c>
      <c r="K2367">
        <v>100.64700000000001</v>
      </c>
      <c r="L2367">
        <v>1.5011E-2</v>
      </c>
      <c r="M2367">
        <f>(F2367*CalPhotonTurnigy!$AE$30*CalPhotonTurnigy!$AF$36+CalPhotonTurnigy!$AE$36)/CalPhotonTurnigy!$AE$30</f>
        <v>103.37620616578538</v>
      </c>
    </row>
    <row r="2368" spans="1:13" x14ac:dyDescent="0.3">
      <c r="A2368">
        <v>132.936238</v>
      </c>
      <c r="B2368">
        <v>146</v>
      </c>
      <c r="C2368">
        <v>0</v>
      </c>
      <c r="D2368">
        <v>2.246</v>
      </c>
      <c r="E2368">
        <v>71.545439000000002</v>
      </c>
      <c r="F2368">
        <v>90.580121000000005</v>
      </c>
      <c r="G2368">
        <v>79.997693999999996</v>
      </c>
      <c r="H2368">
        <v>-19.034683000000001</v>
      </c>
      <c r="I2368">
        <v>-100</v>
      </c>
      <c r="J2368">
        <v>146</v>
      </c>
      <c r="K2368">
        <v>100.64700000000001</v>
      </c>
      <c r="L2368">
        <v>1.4997999999999999E-2</v>
      </c>
      <c r="M2368">
        <f>(F2368*CalPhotonTurnigy!$AE$30*CalPhotonTurnigy!$AF$36+CalPhotonTurnigy!$AE$36)/CalPhotonTurnigy!$AE$30</f>
        <v>103.49094420791531</v>
      </c>
    </row>
    <row r="2369" spans="1:13" x14ac:dyDescent="0.3">
      <c r="A2369">
        <v>132.95123799999999</v>
      </c>
      <c r="B2369">
        <v>146</v>
      </c>
      <c r="C2369">
        <v>0</v>
      </c>
      <c r="D2369">
        <v>2.2440000000000002</v>
      </c>
      <c r="E2369">
        <v>71.539885999999996</v>
      </c>
      <c r="F2369">
        <v>90.286356999999995</v>
      </c>
      <c r="G2369">
        <v>79.997693999999996</v>
      </c>
      <c r="H2369">
        <v>-18.746471</v>
      </c>
      <c r="I2369">
        <v>-100</v>
      </c>
      <c r="J2369">
        <v>146</v>
      </c>
      <c r="K2369">
        <v>100.64700000000001</v>
      </c>
      <c r="L2369">
        <v>1.4999999999999999E-2</v>
      </c>
      <c r="M2369">
        <f>(F2369*CalPhotonTurnigy!$AE$30*CalPhotonTurnigy!$AF$36+CalPhotonTurnigy!$AE$36)/CalPhotonTurnigy!$AE$30</f>
        <v>103.19256679379879</v>
      </c>
    </row>
    <row r="2370" spans="1:13" x14ac:dyDescent="0.3">
      <c r="A2370">
        <v>132.96624700000001</v>
      </c>
      <c r="B2370">
        <v>146</v>
      </c>
      <c r="C2370">
        <v>0</v>
      </c>
      <c r="D2370">
        <v>2.2469999999999999</v>
      </c>
      <c r="E2370">
        <v>71.541162</v>
      </c>
      <c r="F2370">
        <v>90.286356999999995</v>
      </c>
      <c r="G2370">
        <v>79.997693999999996</v>
      </c>
      <c r="H2370">
        <v>-18.745194999999999</v>
      </c>
      <c r="I2370">
        <v>-100</v>
      </c>
      <c r="J2370">
        <v>146</v>
      </c>
      <c r="K2370">
        <v>100.64700000000001</v>
      </c>
      <c r="L2370">
        <v>1.5009E-2</v>
      </c>
      <c r="M2370">
        <f>(F2370*CalPhotonTurnigy!$AE$30*CalPhotonTurnigy!$AF$36+CalPhotonTurnigy!$AE$36)/CalPhotonTurnigy!$AE$30</f>
        <v>103.19256679379879</v>
      </c>
    </row>
    <row r="2371" spans="1:13" x14ac:dyDescent="0.3">
      <c r="A2371">
        <v>132.98125099999999</v>
      </c>
      <c r="B2371">
        <v>146</v>
      </c>
      <c r="C2371">
        <v>0</v>
      </c>
      <c r="D2371">
        <v>2.2469999999999999</v>
      </c>
      <c r="E2371">
        <v>71.542259999999999</v>
      </c>
      <c r="F2371">
        <v>89.856679999999997</v>
      </c>
      <c r="G2371">
        <v>79.997693999999996</v>
      </c>
      <c r="H2371">
        <v>-18.314419999999998</v>
      </c>
      <c r="I2371">
        <v>-100</v>
      </c>
      <c r="J2371">
        <v>146</v>
      </c>
      <c r="K2371">
        <v>100.64700000000001</v>
      </c>
      <c r="L2371">
        <v>1.5004E-2</v>
      </c>
      <c r="M2371">
        <f>(F2371*CalPhotonTurnigy!$AE$30*CalPhotonTurnigy!$AF$36+CalPhotonTurnigy!$AE$36)/CalPhotonTurnigy!$AE$30</f>
        <v>102.75614193518662</v>
      </c>
    </row>
    <row r="2372" spans="1:13" x14ac:dyDescent="0.3">
      <c r="A2372">
        <v>132.99625599999999</v>
      </c>
      <c r="B2372">
        <v>146</v>
      </c>
      <c r="C2372">
        <v>0</v>
      </c>
      <c r="D2372">
        <v>2.2450000000000001</v>
      </c>
      <c r="E2372">
        <v>71.540177</v>
      </c>
      <c r="F2372">
        <v>90.128100000000003</v>
      </c>
      <c r="G2372">
        <v>79.997693999999996</v>
      </c>
      <c r="H2372">
        <v>-18.587923</v>
      </c>
      <c r="I2372">
        <v>-100</v>
      </c>
      <c r="J2372">
        <v>146</v>
      </c>
      <c r="K2372">
        <v>100.64700000000001</v>
      </c>
      <c r="L2372">
        <v>1.5004999999999999E-2</v>
      </c>
      <c r="M2372">
        <f>(F2372*CalPhotonTurnigy!$AE$30*CalPhotonTurnigy!$AF$36+CalPhotonTurnigy!$AE$36)/CalPhotonTurnigy!$AE$30</f>
        <v>103.03182444815454</v>
      </c>
    </row>
    <row r="2373" spans="1:13" x14ac:dyDescent="0.3">
      <c r="A2373">
        <v>133.01126500000001</v>
      </c>
      <c r="B2373">
        <v>146</v>
      </c>
      <c r="C2373">
        <v>0</v>
      </c>
      <c r="D2373">
        <v>2.2410000000000001</v>
      </c>
      <c r="E2373">
        <v>71.530816000000002</v>
      </c>
      <c r="F2373">
        <v>89.811428000000006</v>
      </c>
      <c r="G2373">
        <v>79.997693999999996</v>
      </c>
      <c r="H2373">
        <v>-18.280612000000001</v>
      </c>
      <c r="I2373">
        <v>-100</v>
      </c>
      <c r="J2373">
        <v>146</v>
      </c>
      <c r="K2373">
        <v>100.64700000000001</v>
      </c>
      <c r="L2373">
        <v>1.5009E-2</v>
      </c>
      <c r="M2373">
        <f>(F2373*CalPhotonTurnigy!$AE$30*CalPhotonTurnigy!$AF$36+CalPhotonTurnigy!$AE$36)/CalPhotonTurnigy!$AE$30</f>
        <v>102.71017927555646</v>
      </c>
    </row>
    <row r="2374" spans="1:13" x14ac:dyDescent="0.3">
      <c r="A2374">
        <v>133.026276</v>
      </c>
      <c r="B2374">
        <v>146</v>
      </c>
      <c r="C2374">
        <v>0</v>
      </c>
      <c r="D2374">
        <v>2.2469999999999999</v>
      </c>
      <c r="E2374">
        <v>71.533358000000007</v>
      </c>
      <c r="F2374">
        <v>89.743542000000005</v>
      </c>
      <c r="G2374">
        <v>79.997693999999996</v>
      </c>
      <c r="H2374">
        <v>-18.210184000000002</v>
      </c>
      <c r="I2374">
        <v>-100</v>
      </c>
      <c r="J2374">
        <v>146</v>
      </c>
      <c r="K2374">
        <v>100.64700000000001</v>
      </c>
      <c r="L2374">
        <v>1.5011E-2</v>
      </c>
      <c r="M2374">
        <f>(F2374*CalPhotonTurnigy!$AE$30*CalPhotonTurnigy!$AF$36+CalPhotonTurnigy!$AE$36)/CalPhotonTurnigy!$AE$30</f>
        <v>102.64122716047527</v>
      </c>
    </row>
    <row r="2375" spans="1:13" x14ac:dyDescent="0.3">
      <c r="A2375">
        <v>133.04127399999999</v>
      </c>
      <c r="B2375">
        <v>146</v>
      </c>
      <c r="C2375">
        <v>0</v>
      </c>
      <c r="D2375">
        <v>2.2450000000000001</v>
      </c>
      <c r="E2375">
        <v>71.531002999999998</v>
      </c>
      <c r="F2375">
        <v>89.517185999999995</v>
      </c>
      <c r="G2375">
        <v>79.997693999999996</v>
      </c>
      <c r="H2375">
        <v>-17.986181999999999</v>
      </c>
      <c r="I2375">
        <v>-100</v>
      </c>
      <c r="J2375">
        <v>146</v>
      </c>
      <c r="K2375">
        <v>100.64700000000001</v>
      </c>
      <c r="L2375">
        <v>1.4997999999999999E-2</v>
      </c>
      <c r="M2375">
        <f>(F2375*CalPhotonTurnigy!$AE$30*CalPhotonTurnigy!$AF$36+CalPhotonTurnigy!$AE$36)/CalPhotonTurnigy!$AE$30</f>
        <v>102.4113163546932</v>
      </c>
    </row>
    <row r="2376" spans="1:13" x14ac:dyDescent="0.3">
      <c r="A2376">
        <v>133.05628200000001</v>
      </c>
      <c r="B2376">
        <v>146</v>
      </c>
      <c r="C2376">
        <v>0</v>
      </c>
      <c r="D2376">
        <v>2.2410000000000001</v>
      </c>
      <c r="E2376">
        <v>71.522919000000002</v>
      </c>
      <c r="F2376">
        <v>89.698278999999999</v>
      </c>
      <c r="G2376">
        <v>79.997693999999996</v>
      </c>
      <c r="H2376">
        <v>-18.175360000000001</v>
      </c>
      <c r="I2376">
        <v>-100</v>
      </c>
      <c r="J2376">
        <v>146</v>
      </c>
      <c r="K2376">
        <v>100.64700000000001</v>
      </c>
      <c r="L2376">
        <v>1.5008000000000001E-2</v>
      </c>
      <c r="M2376">
        <f>(F2376*CalPhotonTurnigy!$AE$30*CalPhotonTurnigy!$AF$36+CalPhotonTurnigy!$AE$36)/CalPhotonTurnigy!$AE$30</f>
        <v>102.59525332809567</v>
      </c>
    </row>
    <row r="2377" spans="1:13" x14ac:dyDescent="0.3">
      <c r="A2377">
        <v>133.071293</v>
      </c>
      <c r="B2377">
        <v>146</v>
      </c>
      <c r="C2377">
        <v>0</v>
      </c>
      <c r="D2377">
        <v>2.2410000000000001</v>
      </c>
      <c r="E2377">
        <v>71.515962000000002</v>
      </c>
      <c r="F2377">
        <v>89.494544000000005</v>
      </c>
      <c r="G2377">
        <v>79.997693999999996</v>
      </c>
      <c r="H2377">
        <v>-17.978581999999999</v>
      </c>
      <c r="I2377">
        <v>-100</v>
      </c>
      <c r="J2377">
        <v>146</v>
      </c>
      <c r="K2377">
        <v>100.64700000000001</v>
      </c>
      <c r="L2377">
        <v>1.5011E-2</v>
      </c>
      <c r="M2377">
        <f>(F2377*CalPhotonTurnigy!$AE$30*CalPhotonTurnigy!$AF$36+CalPhotonTurnigy!$AE$36)/CalPhotonTurnigy!$AE$30</f>
        <v>102.38831877360626</v>
      </c>
    </row>
    <row r="2378" spans="1:13" x14ac:dyDescent="0.3">
      <c r="A2378">
        <v>133.08629400000001</v>
      </c>
      <c r="B2378">
        <v>146</v>
      </c>
      <c r="C2378">
        <v>0</v>
      </c>
      <c r="D2378">
        <v>2.242</v>
      </c>
      <c r="E2378">
        <v>71.511488999999997</v>
      </c>
      <c r="F2378">
        <v>89.517185999999995</v>
      </c>
      <c r="G2378">
        <v>79.997693999999996</v>
      </c>
      <c r="H2378">
        <v>-18.005696</v>
      </c>
      <c r="I2378">
        <v>-100</v>
      </c>
      <c r="J2378">
        <v>146</v>
      </c>
      <c r="K2378">
        <v>100.64700000000001</v>
      </c>
      <c r="L2378">
        <v>1.5001E-2</v>
      </c>
      <c r="M2378">
        <f>(F2378*CalPhotonTurnigy!$AE$30*CalPhotonTurnigy!$AF$36+CalPhotonTurnigy!$AE$36)/CalPhotonTurnigy!$AE$30</f>
        <v>102.4113163546932</v>
      </c>
    </row>
    <row r="2379" spans="1:13" x14ac:dyDescent="0.3">
      <c r="A2379">
        <v>133.101292</v>
      </c>
      <c r="B2379">
        <v>146</v>
      </c>
      <c r="C2379">
        <v>0</v>
      </c>
      <c r="D2379">
        <v>2.242</v>
      </c>
      <c r="E2379">
        <v>71.507639999999995</v>
      </c>
      <c r="F2379">
        <v>89.245414999999994</v>
      </c>
      <c r="G2379">
        <v>79.997693999999996</v>
      </c>
      <c r="H2379">
        <v>-17.737774999999999</v>
      </c>
      <c r="I2379">
        <v>-100</v>
      </c>
      <c r="J2379">
        <v>146</v>
      </c>
      <c r="K2379">
        <v>100.64700000000001</v>
      </c>
      <c r="L2379">
        <v>1.4997999999999999E-2</v>
      </c>
      <c r="M2379">
        <f>(F2379*CalPhotonTurnigy!$AE$30*CalPhotonTurnigy!$AF$36+CalPhotonTurnigy!$AE$36)/CalPhotonTurnigy!$AE$30</f>
        <v>102.13527732944891</v>
      </c>
    </row>
    <row r="2380" spans="1:13" x14ac:dyDescent="0.3">
      <c r="A2380">
        <v>133.11630099999999</v>
      </c>
      <c r="B2380">
        <v>146</v>
      </c>
      <c r="C2380">
        <v>0</v>
      </c>
      <c r="D2380">
        <v>2.2410000000000001</v>
      </c>
      <c r="E2380">
        <v>71.501296999999994</v>
      </c>
      <c r="F2380">
        <v>89.449258</v>
      </c>
      <c r="G2380">
        <v>79.997693999999996</v>
      </c>
      <c r="H2380">
        <v>-17.947960999999999</v>
      </c>
      <c r="I2380">
        <v>-100</v>
      </c>
      <c r="J2380">
        <v>146</v>
      </c>
      <c r="K2380">
        <v>100.64700000000001</v>
      </c>
      <c r="L2380">
        <v>1.5009E-2</v>
      </c>
      <c r="M2380">
        <f>(F2380*CalPhotonTurnigy!$AE$30*CalPhotonTurnigy!$AF$36+CalPhotonTurnigy!$AE$36)/CalPhotonTurnigy!$AE$30</f>
        <v>102.34232158002339</v>
      </c>
    </row>
    <row r="2381" spans="1:13" x14ac:dyDescent="0.3">
      <c r="A2381">
        <v>133.13131000000001</v>
      </c>
      <c r="B2381">
        <v>146</v>
      </c>
      <c r="C2381">
        <v>0</v>
      </c>
      <c r="D2381">
        <v>2.266</v>
      </c>
      <c r="E2381">
        <v>71.542792000000006</v>
      </c>
      <c r="F2381">
        <v>89.494544000000005</v>
      </c>
      <c r="G2381">
        <v>79.997693999999996</v>
      </c>
      <c r="H2381">
        <v>-17.951751999999999</v>
      </c>
      <c r="I2381">
        <v>-100</v>
      </c>
      <c r="J2381">
        <v>146</v>
      </c>
      <c r="K2381">
        <v>100.64700000000001</v>
      </c>
      <c r="L2381">
        <v>1.5009E-2</v>
      </c>
      <c r="M2381">
        <f>(F2381*CalPhotonTurnigy!$AE$30*CalPhotonTurnigy!$AF$36+CalPhotonTurnigy!$AE$36)/CalPhotonTurnigy!$AE$30</f>
        <v>102.38831877360626</v>
      </c>
    </row>
    <row r="2382" spans="1:13" x14ac:dyDescent="0.3">
      <c r="A2382">
        <v>133.14630700000001</v>
      </c>
      <c r="B2382">
        <v>146</v>
      </c>
      <c r="C2382">
        <v>0</v>
      </c>
      <c r="D2382">
        <v>2.2370000000000001</v>
      </c>
      <c r="E2382">
        <v>71.525495000000006</v>
      </c>
      <c r="F2382">
        <v>89.336022999999997</v>
      </c>
      <c r="G2382">
        <v>79.997693999999996</v>
      </c>
      <c r="H2382">
        <v>-17.810527</v>
      </c>
      <c r="I2382">
        <v>-100</v>
      </c>
      <c r="J2382">
        <v>146</v>
      </c>
      <c r="K2382">
        <v>100.64700000000001</v>
      </c>
      <c r="L2382">
        <v>1.4997E-2</v>
      </c>
      <c r="M2382">
        <f>(F2382*CalPhotonTurnigy!$AE$30*CalPhotonTurnigy!$AF$36+CalPhotonTurnigy!$AE$36)/CalPhotonTurnigy!$AE$30</f>
        <v>102.22730828197635</v>
      </c>
    </row>
    <row r="2383" spans="1:13" x14ac:dyDescent="0.3">
      <c r="A2383">
        <v>133.161304</v>
      </c>
      <c r="B2383">
        <v>146</v>
      </c>
      <c r="C2383">
        <v>0</v>
      </c>
      <c r="D2383">
        <v>2.2400000000000002</v>
      </c>
      <c r="E2383">
        <v>71.515150000000006</v>
      </c>
      <c r="F2383">
        <v>89.539826000000005</v>
      </c>
      <c r="G2383">
        <v>79.997693999999996</v>
      </c>
      <c r="H2383">
        <v>-18.024677000000001</v>
      </c>
      <c r="I2383">
        <v>-100</v>
      </c>
      <c r="J2383">
        <v>146</v>
      </c>
      <c r="K2383">
        <v>100.64700000000001</v>
      </c>
      <c r="L2383">
        <v>1.4997E-2</v>
      </c>
      <c r="M2383">
        <f>(F2383*CalPhotonTurnigy!$AE$30*CalPhotonTurnigy!$AF$36+CalPhotonTurnigy!$AE$36)/CalPhotonTurnigy!$AE$30</f>
        <v>102.43431190437116</v>
      </c>
    </row>
    <row r="2384" spans="1:13" x14ac:dyDescent="0.3">
      <c r="A2384">
        <v>133.176301</v>
      </c>
      <c r="B2384">
        <v>146</v>
      </c>
      <c r="C2384">
        <v>0</v>
      </c>
      <c r="D2384">
        <v>2.2410000000000001</v>
      </c>
      <c r="E2384">
        <v>71.507760000000005</v>
      </c>
      <c r="F2384">
        <v>89.403966999999994</v>
      </c>
      <c r="G2384">
        <v>79.997693999999996</v>
      </c>
      <c r="H2384">
        <v>-17.896207</v>
      </c>
      <c r="I2384">
        <v>-100</v>
      </c>
      <c r="J2384">
        <v>146</v>
      </c>
      <c r="K2384">
        <v>100.64700000000001</v>
      </c>
      <c r="L2384">
        <v>1.4997E-2</v>
      </c>
      <c r="M2384">
        <f>(F2384*CalPhotonTurnigy!$AE$30*CalPhotonTurnigy!$AF$36+CalPhotonTurnigy!$AE$36)/CalPhotonTurnigy!$AE$30</f>
        <v>102.29631930791804</v>
      </c>
    </row>
    <row r="2385" spans="1:13" x14ac:dyDescent="0.3">
      <c r="A2385">
        <v>133.19131300000001</v>
      </c>
      <c r="B2385">
        <v>146</v>
      </c>
      <c r="C2385">
        <v>0</v>
      </c>
      <c r="D2385">
        <v>2.2410000000000001</v>
      </c>
      <c r="E2385">
        <v>71.502915000000002</v>
      </c>
      <c r="F2385">
        <v>89.766171999999997</v>
      </c>
      <c r="G2385">
        <v>79.997693999999996</v>
      </c>
      <c r="H2385">
        <v>-18.263256999999999</v>
      </c>
      <c r="I2385">
        <v>-100</v>
      </c>
      <c r="J2385">
        <v>146</v>
      </c>
      <c r="K2385">
        <v>100.64700000000001</v>
      </c>
      <c r="L2385">
        <v>1.5011999999999999E-2</v>
      </c>
      <c r="M2385">
        <f>(F2385*CalPhotonTurnigy!$AE$30*CalPhotonTurnigy!$AF$36+CalPhotonTurnigy!$AE$36)/CalPhotonTurnigy!$AE$30</f>
        <v>102.66421255310831</v>
      </c>
    </row>
    <row r="2386" spans="1:13" x14ac:dyDescent="0.3">
      <c r="A2386">
        <v>133.20631</v>
      </c>
      <c r="B2386">
        <v>146</v>
      </c>
      <c r="C2386">
        <v>0</v>
      </c>
      <c r="D2386">
        <v>2.2410000000000001</v>
      </c>
      <c r="E2386">
        <v>71.498745999999997</v>
      </c>
      <c r="F2386">
        <v>89.494544000000005</v>
      </c>
      <c r="G2386">
        <v>79.997693999999996</v>
      </c>
      <c r="H2386">
        <v>-17.995798000000001</v>
      </c>
      <c r="I2386">
        <v>-100</v>
      </c>
      <c r="J2386">
        <v>146</v>
      </c>
      <c r="K2386">
        <v>100.64700000000001</v>
      </c>
      <c r="L2386">
        <v>1.4997E-2</v>
      </c>
      <c r="M2386">
        <f>(F2386*CalPhotonTurnigy!$AE$30*CalPhotonTurnigy!$AF$36+CalPhotonTurnigy!$AE$36)/CalPhotonTurnigy!$AE$30</f>
        <v>102.38831877360626</v>
      </c>
    </row>
    <row r="2387" spans="1:13" x14ac:dyDescent="0.3">
      <c r="A2387">
        <v>133.221318</v>
      </c>
      <c r="B2387">
        <v>146</v>
      </c>
      <c r="C2387">
        <v>0</v>
      </c>
      <c r="D2387">
        <v>2.2389999999999999</v>
      </c>
      <c r="E2387">
        <v>71.490610000000004</v>
      </c>
      <c r="F2387">
        <v>89.562466000000001</v>
      </c>
      <c r="G2387">
        <v>79.997693999999996</v>
      </c>
      <c r="H2387">
        <v>-18.071856</v>
      </c>
      <c r="I2387">
        <v>-100</v>
      </c>
      <c r="J2387">
        <v>146</v>
      </c>
      <c r="K2387">
        <v>100.64700000000001</v>
      </c>
      <c r="L2387">
        <v>1.5008000000000001E-2</v>
      </c>
      <c r="M2387">
        <f>(F2387*CalPhotonTurnigy!$AE$30*CalPhotonTurnigy!$AF$36+CalPhotonTurnigy!$AE$36)/CalPhotonTurnigy!$AE$30</f>
        <v>102.45730745404913</v>
      </c>
    </row>
    <row r="2388" spans="1:13" x14ac:dyDescent="0.3">
      <c r="A2388">
        <v>133.23633000000001</v>
      </c>
      <c r="B2388">
        <v>146</v>
      </c>
      <c r="C2388">
        <v>0</v>
      </c>
      <c r="D2388">
        <v>2.2400000000000002</v>
      </c>
      <c r="E2388">
        <v>71.485123999999999</v>
      </c>
      <c r="F2388">
        <v>89.245414999999994</v>
      </c>
      <c r="G2388">
        <v>79.997693999999996</v>
      </c>
      <c r="H2388">
        <v>-17.760292</v>
      </c>
      <c r="I2388">
        <v>-100</v>
      </c>
      <c r="J2388">
        <v>146</v>
      </c>
      <c r="K2388">
        <v>100.64700000000001</v>
      </c>
      <c r="L2388">
        <v>1.5011999999999999E-2</v>
      </c>
      <c r="M2388">
        <f>(F2388*CalPhotonTurnigy!$AE$30*CalPhotonTurnigy!$AF$36+CalPhotonTurnigy!$AE$36)/CalPhotonTurnigy!$AE$30</f>
        <v>102.13527732944891</v>
      </c>
    </row>
    <row r="2389" spans="1:13" x14ac:dyDescent="0.3">
      <c r="A2389">
        <v>133.251329</v>
      </c>
      <c r="B2389">
        <v>146</v>
      </c>
      <c r="C2389">
        <v>0</v>
      </c>
      <c r="D2389">
        <v>2.242</v>
      </c>
      <c r="E2389">
        <v>71.484952000000007</v>
      </c>
      <c r="F2389">
        <v>89.494544000000005</v>
      </c>
      <c r="G2389">
        <v>79.997693999999996</v>
      </c>
      <c r="H2389">
        <v>-18.009592000000001</v>
      </c>
      <c r="I2389">
        <v>-100</v>
      </c>
      <c r="J2389">
        <v>146</v>
      </c>
      <c r="K2389">
        <v>100.64700000000001</v>
      </c>
      <c r="L2389">
        <v>1.4999E-2</v>
      </c>
      <c r="M2389">
        <f>(F2389*CalPhotonTurnigy!$AE$30*CalPhotonTurnigy!$AF$36+CalPhotonTurnigy!$AE$36)/CalPhotonTurnigy!$AE$30</f>
        <v>102.38831877360626</v>
      </c>
    </row>
    <row r="2390" spans="1:13" x14ac:dyDescent="0.3">
      <c r="A2390">
        <v>133.26633200000001</v>
      </c>
      <c r="B2390">
        <v>146</v>
      </c>
      <c r="C2390">
        <v>0</v>
      </c>
      <c r="D2390">
        <v>2.2450000000000001</v>
      </c>
      <c r="E2390">
        <v>71.490869000000004</v>
      </c>
      <c r="F2390">
        <v>89.336022999999997</v>
      </c>
      <c r="G2390">
        <v>79.997693999999996</v>
      </c>
      <c r="H2390">
        <v>-17.845154000000001</v>
      </c>
      <c r="I2390">
        <v>-100</v>
      </c>
      <c r="J2390">
        <v>146</v>
      </c>
      <c r="K2390">
        <v>100.64700000000001</v>
      </c>
      <c r="L2390">
        <v>1.5003000000000001E-2</v>
      </c>
      <c r="M2390">
        <f>(F2390*CalPhotonTurnigy!$AE$30*CalPhotonTurnigy!$AF$36+CalPhotonTurnigy!$AE$36)/CalPhotonTurnigy!$AE$30</f>
        <v>102.22730828197635</v>
      </c>
    </row>
    <row r="2391" spans="1:13" x14ac:dyDescent="0.3">
      <c r="A2391">
        <v>133.281328</v>
      </c>
      <c r="B2391">
        <v>146</v>
      </c>
      <c r="C2391">
        <v>0</v>
      </c>
      <c r="D2391">
        <v>2.2410000000000001</v>
      </c>
      <c r="E2391">
        <v>71.486863</v>
      </c>
      <c r="F2391">
        <v>89.336022999999997</v>
      </c>
      <c r="G2391">
        <v>79.997693999999996</v>
      </c>
      <c r="H2391">
        <v>-17.849160000000001</v>
      </c>
      <c r="I2391">
        <v>-100</v>
      </c>
      <c r="J2391">
        <v>146</v>
      </c>
      <c r="K2391">
        <v>100.64700000000001</v>
      </c>
      <c r="L2391">
        <v>1.4996000000000001E-2</v>
      </c>
      <c r="M2391">
        <f>(F2391*CalPhotonTurnigy!$AE$30*CalPhotonTurnigy!$AF$36+CalPhotonTurnigy!$AE$36)/CalPhotonTurnigy!$AE$30</f>
        <v>102.22730828197635</v>
      </c>
    </row>
    <row r="2392" spans="1:13" x14ac:dyDescent="0.3">
      <c r="A2392">
        <v>133.29633999999999</v>
      </c>
      <c r="B2392">
        <v>146</v>
      </c>
      <c r="C2392">
        <v>0</v>
      </c>
      <c r="D2392">
        <v>2.238</v>
      </c>
      <c r="E2392">
        <v>71.478865999999996</v>
      </c>
      <c r="F2392">
        <v>89.109471999999997</v>
      </c>
      <c r="G2392">
        <v>79.997693999999996</v>
      </c>
      <c r="H2392">
        <v>-17.630606</v>
      </c>
      <c r="I2392">
        <v>-100</v>
      </c>
      <c r="J2392">
        <v>146</v>
      </c>
      <c r="K2392">
        <v>100.64700000000001</v>
      </c>
      <c r="L2392">
        <v>1.5011999999999999E-2</v>
      </c>
      <c r="M2392">
        <f>(F2392*CalPhotonTurnigy!$AE$30*CalPhotonTurnigy!$AF$36+CalPhotonTurnigy!$AE$36)/CalPhotonTurnigy!$AE$30</f>
        <v>101.99719941381855</v>
      </c>
    </row>
    <row r="2393" spans="1:13" x14ac:dyDescent="0.3">
      <c r="A2393">
        <v>133.31134800000001</v>
      </c>
      <c r="B2393">
        <v>146</v>
      </c>
      <c r="C2393">
        <v>0</v>
      </c>
      <c r="D2393">
        <v>2.238</v>
      </c>
      <c r="E2393">
        <v>71.471982999999994</v>
      </c>
      <c r="F2393">
        <v>89.358671999999999</v>
      </c>
      <c r="G2393">
        <v>79.997693999999996</v>
      </c>
      <c r="H2393">
        <v>-17.886689000000001</v>
      </c>
      <c r="I2393">
        <v>-100</v>
      </c>
      <c r="J2393">
        <v>146</v>
      </c>
      <c r="K2393">
        <v>100.64700000000001</v>
      </c>
      <c r="L2393">
        <v>1.5008000000000001E-2</v>
      </c>
      <c r="M2393">
        <f>(F2393*CalPhotonTurnigy!$AE$30*CalPhotonTurnigy!$AF$36+CalPhotonTurnigy!$AE$36)/CalPhotonTurnigy!$AE$30</f>
        <v>102.25031297299473</v>
      </c>
    </row>
    <row r="2394" spans="1:13" x14ac:dyDescent="0.3">
      <c r="A2394">
        <v>133.326356</v>
      </c>
      <c r="B2394">
        <v>146</v>
      </c>
      <c r="C2394">
        <v>0</v>
      </c>
      <c r="D2394">
        <v>2.2410000000000001</v>
      </c>
      <c r="E2394">
        <v>71.470611000000005</v>
      </c>
      <c r="F2394">
        <v>89.177447999999998</v>
      </c>
      <c r="G2394">
        <v>79.997693999999996</v>
      </c>
      <c r="H2394">
        <v>-17.706837</v>
      </c>
      <c r="I2394">
        <v>-100</v>
      </c>
      <c r="J2394">
        <v>146</v>
      </c>
      <c r="K2394">
        <v>100.64700000000001</v>
      </c>
      <c r="L2394">
        <v>1.5008000000000001E-2</v>
      </c>
      <c r="M2394">
        <f>(F2394*CalPhotonTurnigy!$AE$30*CalPhotonTurnigy!$AF$36+CalPhotonTurnigy!$AE$36)/CalPhotonTurnigy!$AE$30</f>
        <v>102.06624294230396</v>
      </c>
    </row>
    <row r="2395" spans="1:13" x14ac:dyDescent="0.3">
      <c r="A2395">
        <v>133.341364</v>
      </c>
      <c r="B2395">
        <v>146</v>
      </c>
      <c r="C2395">
        <v>0</v>
      </c>
      <c r="D2395">
        <v>2.238</v>
      </c>
      <c r="E2395">
        <v>71.464878999999996</v>
      </c>
      <c r="F2395">
        <v>89.177447999999998</v>
      </c>
      <c r="G2395">
        <v>79.997693999999996</v>
      </c>
      <c r="H2395">
        <v>-17.712569999999999</v>
      </c>
      <c r="I2395">
        <v>-100</v>
      </c>
      <c r="J2395">
        <v>146</v>
      </c>
      <c r="K2395">
        <v>100.64700000000001</v>
      </c>
      <c r="L2395">
        <v>1.5008000000000001E-2</v>
      </c>
      <c r="M2395">
        <f>(F2395*CalPhotonTurnigy!$AE$30*CalPhotonTurnigy!$AF$36+CalPhotonTurnigy!$AE$36)/CalPhotonTurnigy!$AE$30</f>
        <v>102.06624294230396</v>
      </c>
    </row>
    <row r="2396" spans="1:13" x14ac:dyDescent="0.3">
      <c r="A2396">
        <v>133.35636500000001</v>
      </c>
      <c r="B2396">
        <v>146</v>
      </c>
      <c r="C2396">
        <v>0</v>
      </c>
      <c r="D2396">
        <v>2.2389999999999999</v>
      </c>
      <c r="E2396">
        <v>71.461462999999995</v>
      </c>
      <c r="F2396">
        <v>88.928152999999995</v>
      </c>
      <c r="G2396">
        <v>79.997693999999996</v>
      </c>
      <c r="H2396">
        <v>-17.466691000000001</v>
      </c>
      <c r="I2396">
        <v>-100</v>
      </c>
      <c r="J2396">
        <v>146</v>
      </c>
      <c r="K2396">
        <v>100.64700000000001</v>
      </c>
      <c r="L2396">
        <v>1.5001E-2</v>
      </c>
      <c r="M2396">
        <f>(F2396*CalPhotonTurnigy!$AE$30*CalPhotonTurnigy!$AF$36+CalPhotonTurnigy!$AE$36)/CalPhotonTurnigy!$AE$30</f>
        <v>101.8130328912011</v>
      </c>
    </row>
    <row r="2397" spans="1:13" x14ac:dyDescent="0.3">
      <c r="A2397">
        <v>133.371365</v>
      </c>
      <c r="B2397">
        <v>146</v>
      </c>
      <c r="C2397">
        <v>0</v>
      </c>
      <c r="D2397">
        <v>2.2360000000000002</v>
      </c>
      <c r="E2397">
        <v>71.452451999999994</v>
      </c>
      <c r="F2397">
        <v>89.313372000000001</v>
      </c>
      <c r="G2397">
        <v>79.997693999999996</v>
      </c>
      <c r="H2397">
        <v>-17.860921000000001</v>
      </c>
      <c r="I2397">
        <v>-100</v>
      </c>
      <c r="J2397">
        <v>146</v>
      </c>
      <c r="K2397">
        <v>100.64700000000001</v>
      </c>
      <c r="L2397">
        <v>1.4999999999999999E-2</v>
      </c>
      <c r="M2397">
        <f>(F2397*CalPhotonTurnigy!$AE$30*CalPhotonTurnigy!$AF$36+CalPhotonTurnigy!$AE$36)/CalPhotonTurnigy!$AE$30</f>
        <v>102.20430155954899</v>
      </c>
    </row>
    <row r="2398" spans="1:13" x14ac:dyDescent="0.3">
      <c r="A2398">
        <v>133.38636500000001</v>
      </c>
      <c r="B2398">
        <v>146</v>
      </c>
      <c r="C2398">
        <v>0</v>
      </c>
      <c r="D2398">
        <v>2.2370000000000001</v>
      </c>
      <c r="E2398">
        <v>71.447732000000002</v>
      </c>
      <c r="F2398">
        <v>89.109471999999997</v>
      </c>
      <c r="G2398">
        <v>79.997693999999996</v>
      </c>
      <c r="H2398">
        <v>-17.661739000000001</v>
      </c>
      <c r="I2398">
        <v>-100</v>
      </c>
      <c r="J2398">
        <v>146</v>
      </c>
      <c r="K2398">
        <v>100.64700000000001</v>
      </c>
      <c r="L2398">
        <v>1.4999999999999999E-2</v>
      </c>
      <c r="M2398">
        <f>(F2398*CalPhotonTurnigy!$AE$30*CalPhotonTurnigy!$AF$36+CalPhotonTurnigy!$AE$36)/CalPhotonTurnigy!$AE$30</f>
        <v>101.99719941381855</v>
      </c>
    </row>
    <row r="2399" spans="1:13" x14ac:dyDescent="0.3">
      <c r="A2399">
        <v>133.40137300000001</v>
      </c>
      <c r="B2399">
        <v>146</v>
      </c>
      <c r="C2399">
        <v>0</v>
      </c>
      <c r="D2399">
        <v>2.2349999999999999</v>
      </c>
      <c r="E2399">
        <v>71.439115000000001</v>
      </c>
      <c r="F2399">
        <v>89.200104999999994</v>
      </c>
      <c r="G2399">
        <v>79.997693999999996</v>
      </c>
      <c r="H2399">
        <v>-17.76099</v>
      </c>
      <c r="I2399">
        <v>-100</v>
      </c>
      <c r="J2399">
        <v>146</v>
      </c>
      <c r="K2399">
        <v>100.64700000000001</v>
      </c>
      <c r="L2399">
        <v>1.5008000000000001E-2</v>
      </c>
      <c r="M2399">
        <f>(F2399*CalPhotonTurnigy!$AE$30*CalPhotonTurnigy!$AF$36+CalPhotonTurnigy!$AE$36)/CalPhotonTurnigy!$AE$30</f>
        <v>102.08925575895825</v>
      </c>
    </row>
    <row r="2400" spans="1:13" x14ac:dyDescent="0.3">
      <c r="A2400">
        <v>133.416381</v>
      </c>
      <c r="B2400">
        <v>146</v>
      </c>
      <c r="C2400">
        <v>0</v>
      </c>
      <c r="D2400">
        <v>2.2400000000000002</v>
      </c>
      <c r="E2400">
        <v>71.440811999999994</v>
      </c>
      <c r="F2400">
        <v>89.041486000000006</v>
      </c>
      <c r="G2400">
        <v>79.997693999999996</v>
      </c>
      <c r="H2400">
        <v>-17.600674000000001</v>
      </c>
      <c r="I2400">
        <v>-100</v>
      </c>
      <c r="J2400">
        <v>146</v>
      </c>
      <c r="K2400">
        <v>100.64700000000001</v>
      </c>
      <c r="L2400">
        <v>1.5008000000000001E-2</v>
      </c>
      <c r="M2400">
        <f>(F2400*CalPhotonTurnigy!$AE$30*CalPhotonTurnigy!$AF$36+CalPhotonTurnigy!$AE$36)/CalPhotonTurnigy!$AE$30</f>
        <v>101.92814572828824</v>
      </c>
    </row>
    <row r="2401" spans="1:13" x14ac:dyDescent="0.3">
      <c r="A2401">
        <v>133.43138099999999</v>
      </c>
      <c r="B2401">
        <v>146</v>
      </c>
      <c r="C2401">
        <v>0</v>
      </c>
      <c r="D2401">
        <v>2.2370000000000001</v>
      </c>
      <c r="E2401">
        <v>71.436197000000007</v>
      </c>
      <c r="F2401">
        <v>89.222761000000006</v>
      </c>
      <c r="G2401">
        <v>79.997693999999996</v>
      </c>
      <c r="H2401">
        <v>-17.786563999999998</v>
      </c>
      <c r="I2401">
        <v>-100</v>
      </c>
      <c r="J2401">
        <v>146</v>
      </c>
      <c r="K2401">
        <v>100.64700000000001</v>
      </c>
      <c r="L2401">
        <v>1.4999999999999999E-2</v>
      </c>
      <c r="M2401">
        <f>(F2401*CalPhotonTurnigy!$AE$30*CalPhotonTurnigy!$AF$36+CalPhotonTurnigy!$AE$36)/CalPhotonTurnigy!$AE$30</f>
        <v>102.11226755990809</v>
      </c>
    </row>
    <row r="2402" spans="1:13" x14ac:dyDescent="0.3">
      <c r="A2402">
        <v>133.446382</v>
      </c>
      <c r="B2402">
        <v>146</v>
      </c>
      <c r="C2402">
        <v>0</v>
      </c>
      <c r="D2402">
        <v>2.2370000000000001</v>
      </c>
      <c r="E2402">
        <v>71.432225000000003</v>
      </c>
      <c r="F2402">
        <v>89.200104999999994</v>
      </c>
      <c r="G2402">
        <v>79.997693999999996</v>
      </c>
      <c r="H2402">
        <v>-17.767880000000002</v>
      </c>
      <c r="I2402">
        <v>-100</v>
      </c>
      <c r="J2402">
        <v>146</v>
      </c>
      <c r="K2402">
        <v>100.64700000000001</v>
      </c>
      <c r="L2402">
        <v>1.5001E-2</v>
      </c>
      <c r="M2402">
        <f>(F2402*CalPhotonTurnigy!$AE$30*CalPhotonTurnigy!$AF$36+CalPhotonTurnigy!$AE$36)/CalPhotonTurnigy!$AE$30</f>
        <v>102.08925575895825</v>
      </c>
    </row>
    <row r="2403" spans="1:13" x14ac:dyDescent="0.3">
      <c r="A2403">
        <v>133.46138099999999</v>
      </c>
      <c r="B2403">
        <v>146</v>
      </c>
      <c r="C2403">
        <v>0</v>
      </c>
      <c r="D2403">
        <v>2.2360000000000002</v>
      </c>
      <c r="E2403">
        <v>71.427288000000004</v>
      </c>
      <c r="F2403">
        <v>89.041486000000006</v>
      </c>
      <c r="G2403">
        <v>79.997693999999996</v>
      </c>
      <c r="H2403">
        <v>-17.614197999999998</v>
      </c>
      <c r="I2403">
        <v>-100</v>
      </c>
      <c r="J2403">
        <v>146</v>
      </c>
      <c r="K2403">
        <v>100.64700000000001</v>
      </c>
      <c r="L2403">
        <v>1.4999E-2</v>
      </c>
      <c r="M2403">
        <f>(F2403*CalPhotonTurnigy!$AE$30*CalPhotonTurnigy!$AF$36+CalPhotonTurnigy!$AE$36)/CalPhotonTurnigy!$AE$30</f>
        <v>101.92814572828824</v>
      </c>
    </row>
    <row r="2404" spans="1:13" x14ac:dyDescent="0.3">
      <c r="A2404">
        <v>133.47639100000001</v>
      </c>
      <c r="B2404">
        <v>146</v>
      </c>
      <c r="C2404">
        <v>0</v>
      </c>
      <c r="D2404">
        <v>2.2349999999999999</v>
      </c>
      <c r="E2404">
        <v>71.421519000000004</v>
      </c>
      <c r="F2404">
        <v>88.905484000000001</v>
      </c>
      <c r="G2404">
        <v>79.997693999999996</v>
      </c>
      <c r="H2404">
        <v>-17.483964</v>
      </c>
      <c r="I2404">
        <v>-100</v>
      </c>
      <c r="J2404">
        <v>146</v>
      </c>
      <c r="K2404">
        <v>100.64700000000001</v>
      </c>
      <c r="L2404">
        <v>1.5010000000000001E-2</v>
      </c>
      <c r="M2404">
        <f>(F2404*CalPhotonTurnigy!$AE$30*CalPhotonTurnigy!$AF$36+CalPhotonTurnigy!$AE$36)/CalPhotonTurnigy!$AE$30</f>
        <v>101.79000788609289</v>
      </c>
    </row>
    <row r="2405" spans="1:13" x14ac:dyDescent="0.3">
      <c r="A2405">
        <v>133.491399</v>
      </c>
      <c r="B2405">
        <v>146</v>
      </c>
      <c r="C2405">
        <v>0</v>
      </c>
      <c r="D2405">
        <v>2.2320000000000002</v>
      </c>
      <c r="E2405">
        <v>71.411995000000005</v>
      </c>
      <c r="F2405">
        <v>88.996155999999999</v>
      </c>
      <c r="G2405">
        <v>79.997693999999996</v>
      </c>
      <c r="H2405">
        <v>-17.584161000000002</v>
      </c>
      <c r="I2405">
        <v>-100</v>
      </c>
      <c r="J2405">
        <v>146</v>
      </c>
      <c r="K2405">
        <v>100.64700000000001</v>
      </c>
      <c r="L2405">
        <v>1.5008000000000001E-2</v>
      </c>
      <c r="M2405">
        <f>(F2405*CalPhotonTurnigy!$AE$30*CalPhotonTurnigy!$AF$36+CalPhotonTurnigy!$AE$36)/CalPhotonTurnigy!$AE$30</f>
        <v>101.88210384370775</v>
      </c>
    </row>
    <row r="2406" spans="1:13" x14ac:dyDescent="0.3">
      <c r="A2406">
        <v>133.50640899999999</v>
      </c>
      <c r="B2406">
        <v>146</v>
      </c>
      <c r="C2406">
        <v>0</v>
      </c>
      <c r="D2406">
        <v>2.2360000000000002</v>
      </c>
      <c r="E2406">
        <v>71.409879000000004</v>
      </c>
      <c r="F2406">
        <v>88.792119</v>
      </c>
      <c r="G2406">
        <v>79.997693999999996</v>
      </c>
      <c r="H2406">
        <v>-17.382239999999999</v>
      </c>
      <c r="I2406">
        <v>-100</v>
      </c>
      <c r="J2406">
        <v>146</v>
      </c>
      <c r="K2406">
        <v>100.64700000000001</v>
      </c>
      <c r="L2406">
        <v>1.5010000000000001E-2</v>
      </c>
      <c r="M2406">
        <f>(F2406*CalPhotonTurnigy!$AE$30*CalPhotonTurnigy!$AF$36+CalPhotonTurnigy!$AE$36)/CalPhotonTurnigy!$AE$30</f>
        <v>101.67486254646204</v>
      </c>
    </row>
    <row r="2407" spans="1:13" x14ac:dyDescent="0.3">
      <c r="A2407">
        <v>133.52140700000001</v>
      </c>
      <c r="B2407">
        <v>146</v>
      </c>
      <c r="C2407">
        <v>0</v>
      </c>
      <c r="D2407">
        <v>2.2360000000000002</v>
      </c>
      <c r="E2407">
        <v>71.408056999999999</v>
      </c>
      <c r="F2407">
        <v>88.724086999999997</v>
      </c>
      <c r="G2407">
        <v>79.997693999999996</v>
      </c>
      <c r="H2407">
        <v>-17.316030000000001</v>
      </c>
      <c r="I2407">
        <v>-100</v>
      </c>
      <c r="J2407">
        <v>146</v>
      </c>
      <c r="K2407">
        <v>100.64700000000001</v>
      </c>
      <c r="L2407">
        <v>1.4997999999999999E-2</v>
      </c>
      <c r="M2407">
        <f>(F2407*CalPhotonTurnigy!$AE$30*CalPhotonTurnigy!$AF$36+CalPhotonTurnigy!$AE$36)/CalPhotonTurnigy!$AE$30</f>
        <v>101.60576213852514</v>
      </c>
    </row>
    <row r="2408" spans="1:13" x14ac:dyDescent="0.3">
      <c r="A2408">
        <v>133.536416</v>
      </c>
      <c r="B2408">
        <v>146</v>
      </c>
      <c r="C2408">
        <v>0</v>
      </c>
      <c r="D2408">
        <v>2.2360000000000002</v>
      </c>
      <c r="E2408">
        <v>71.406490000000005</v>
      </c>
      <c r="F2408">
        <v>88.451863000000003</v>
      </c>
      <c r="G2408">
        <v>79.997693999999996</v>
      </c>
      <c r="H2408">
        <v>-17.045373000000001</v>
      </c>
      <c r="I2408">
        <v>-100</v>
      </c>
      <c r="J2408">
        <v>146</v>
      </c>
      <c r="K2408">
        <v>100.64700000000001</v>
      </c>
      <c r="L2408">
        <v>1.5009E-2</v>
      </c>
      <c r="M2408">
        <f>(F2408*CalPhotonTurnigy!$AE$30*CalPhotonTurnigy!$AF$36+CalPhotonTurnigy!$AE$36)/CalPhotonTurnigy!$AE$30</f>
        <v>101.32926299914642</v>
      </c>
    </row>
    <row r="2409" spans="1:13" x14ac:dyDescent="0.3">
      <c r="A2409">
        <v>133.55142599999999</v>
      </c>
      <c r="B2409">
        <v>146</v>
      </c>
      <c r="C2409">
        <v>0</v>
      </c>
      <c r="D2409">
        <v>2.2370000000000001</v>
      </c>
      <c r="E2409">
        <v>71.408181999999996</v>
      </c>
      <c r="F2409">
        <v>88.769442999999995</v>
      </c>
      <c r="G2409">
        <v>79.997693999999996</v>
      </c>
      <c r="H2409">
        <v>-17.361260999999999</v>
      </c>
      <c r="I2409">
        <v>-100</v>
      </c>
      <c r="J2409">
        <v>146</v>
      </c>
      <c r="K2409">
        <v>100.64700000000001</v>
      </c>
      <c r="L2409">
        <v>1.5010000000000001E-2</v>
      </c>
      <c r="M2409">
        <f>(F2409*CalPhotonTurnigy!$AE$30*CalPhotonTurnigy!$AF$36+CalPhotonTurnigy!$AE$36)/CalPhotonTurnigy!$AE$30</f>
        <v>101.6518304314224</v>
      </c>
    </row>
    <row r="2410" spans="1:13" x14ac:dyDescent="0.3">
      <c r="A2410">
        <v>133.56642500000001</v>
      </c>
      <c r="B2410">
        <v>146</v>
      </c>
      <c r="C2410">
        <v>0</v>
      </c>
      <c r="D2410">
        <v>2.2330000000000001</v>
      </c>
      <c r="E2410">
        <v>71.402035999999995</v>
      </c>
      <c r="F2410">
        <v>88.519934000000006</v>
      </c>
      <c r="G2410">
        <v>79.997693999999996</v>
      </c>
      <c r="H2410">
        <v>-17.117898</v>
      </c>
      <c r="I2410">
        <v>-100</v>
      </c>
      <c r="J2410">
        <v>146</v>
      </c>
      <c r="K2410">
        <v>100.64700000000001</v>
      </c>
      <c r="L2410">
        <v>1.4999E-2</v>
      </c>
      <c r="M2410">
        <f>(F2410*CalPhotonTurnigy!$AE$30*CalPhotonTurnigy!$AF$36+CalPhotonTurnigy!$AE$36)/CalPhotonTurnigy!$AE$30</f>
        <v>101.39840301955846</v>
      </c>
    </row>
    <row r="2411" spans="1:13" x14ac:dyDescent="0.3">
      <c r="A2411">
        <v>133.58142599999999</v>
      </c>
      <c r="B2411">
        <v>146</v>
      </c>
      <c r="C2411">
        <v>0</v>
      </c>
      <c r="D2411">
        <v>2.2320000000000002</v>
      </c>
      <c r="E2411">
        <v>71.393704999999997</v>
      </c>
      <c r="F2411">
        <v>88.587995000000006</v>
      </c>
      <c r="G2411">
        <v>79.997693999999996</v>
      </c>
      <c r="H2411">
        <v>-17.194289999999999</v>
      </c>
      <c r="I2411">
        <v>-100</v>
      </c>
      <c r="J2411">
        <v>146</v>
      </c>
      <c r="K2411">
        <v>100.64700000000001</v>
      </c>
      <c r="L2411">
        <v>1.5001E-2</v>
      </c>
      <c r="M2411">
        <f>(F2411*CalPhotonTurnigy!$AE$30*CalPhotonTurnigy!$AF$36+CalPhotonTurnigy!$AE$36)/CalPhotonTurnigy!$AE$30</f>
        <v>101.4675328829256</v>
      </c>
    </row>
    <row r="2412" spans="1:13" x14ac:dyDescent="0.3">
      <c r="A2412">
        <v>133.59643299999999</v>
      </c>
      <c r="B2412">
        <v>146</v>
      </c>
      <c r="C2412">
        <v>0</v>
      </c>
      <c r="D2412">
        <v>2.2320000000000002</v>
      </c>
      <c r="E2412">
        <v>71.388056000000006</v>
      </c>
      <c r="F2412">
        <v>88.270294000000007</v>
      </c>
      <c r="G2412">
        <v>79.997693999999996</v>
      </c>
      <c r="H2412">
        <v>-16.882238000000001</v>
      </c>
      <c r="I2412">
        <v>-100</v>
      </c>
      <c r="J2412">
        <v>146</v>
      </c>
      <c r="K2412">
        <v>100.64700000000001</v>
      </c>
      <c r="L2412">
        <v>1.5007E-2</v>
      </c>
      <c r="M2412">
        <f>(F2412*CalPhotonTurnigy!$AE$30*CalPhotonTurnigy!$AF$36+CalPhotonTurnigy!$AE$36)/CalPhotonTurnigy!$AE$30</f>
        <v>101.1448425504062</v>
      </c>
    </row>
    <row r="2413" spans="1:13" x14ac:dyDescent="0.3">
      <c r="A2413">
        <v>133.611436</v>
      </c>
      <c r="B2413">
        <v>146</v>
      </c>
      <c r="C2413">
        <v>0</v>
      </c>
      <c r="D2413">
        <v>2.2389999999999999</v>
      </c>
      <c r="E2413">
        <v>71.395364000000001</v>
      </c>
      <c r="F2413">
        <v>88.678728000000007</v>
      </c>
      <c r="G2413">
        <v>79.997693999999996</v>
      </c>
      <c r="H2413">
        <v>-17.283363999999999</v>
      </c>
      <c r="I2413">
        <v>-100</v>
      </c>
      <c r="J2413">
        <v>146</v>
      </c>
      <c r="K2413">
        <v>100.64700000000001</v>
      </c>
      <c r="L2413">
        <v>1.5003000000000001E-2</v>
      </c>
      <c r="M2413">
        <f>(F2413*CalPhotonTurnigy!$AE$30*CalPhotonTurnigy!$AF$36+CalPhotonTurnigy!$AE$36)/CalPhotonTurnigy!$AE$30</f>
        <v>101.55969079851442</v>
      </c>
    </row>
    <row r="2414" spans="1:13" x14ac:dyDescent="0.3">
      <c r="A2414">
        <v>133.62643299999999</v>
      </c>
      <c r="B2414">
        <v>146</v>
      </c>
      <c r="C2414">
        <v>0</v>
      </c>
      <c r="D2414">
        <v>2.234</v>
      </c>
      <c r="E2414">
        <v>71.392526000000004</v>
      </c>
      <c r="F2414">
        <v>88.383782999999994</v>
      </c>
      <c r="G2414">
        <v>79.997693999999996</v>
      </c>
      <c r="H2414">
        <v>-16.991257999999998</v>
      </c>
      <c r="I2414">
        <v>-100</v>
      </c>
      <c r="J2414">
        <v>146</v>
      </c>
      <c r="K2414">
        <v>100.64700000000001</v>
      </c>
      <c r="L2414">
        <v>1.4997E-2</v>
      </c>
      <c r="M2414">
        <f>(F2414*CalPhotonTurnigy!$AE$30*CalPhotonTurnigy!$AF$36+CalPhotonTurnigy!$AE$36)/CalPhotonTurnigy!$AE$30</f>
        <v>101.26011383739393</v>
      </c>
    </row>
    <row r="2415" spans="1:13" x14ac:dyDescent="0.3">
      <c r="A2415">
        <v>133.64143300000001</v>
      </c>
      <c r="B2415">
        <v>146</v>
      </c>
      <c r="C2415">
        <v>0</v>
      </c>
      <c r="D2415">
        <v>2.2320000000000002</v>
      </c>
      <c r="E2415">
        <v>71.387040999999996</v>
      </c>
      <c r="F2415">
        <v>88.474554999999995</v>
      </c>
      <c r="G2415">
        <v>79.997693999999996</v>
      </c>
      <c r="H2415">
        <v>-17.087513999999999</v>
      </c>
      <c r="I2415">
        <v>-100</v>
      </c>
      <c r="J2415">
        <v>146</v>
      </c>
      <c r="K2415">
        <v>100.64700000000001</v>
      </c>
      <c r="L2415">
        <v>1.4999999999999999E-2</v>
      </c>
      <c r="M2415">
        <f>(F2415*CalPhotonTurnigy!$AE$30*CalPhotonTurnigy!$AF$36+CalPhotonTurnigy!$AE$36)/CalPhotonTurnigy!$AE$30</f>
        <v>101.35231136545791</v>
      </c>
    </row>
    <row r="2416" spans="1:13" x14ac:dyDescent="0.3">
      <c r="A2416">
        <v>133.65643499999999</v>
      </c>
      <c r="B2416">
        <v>146</v>
      </c>
      <c r="C2416">
        <v>0</v>
      </c>
      <c r="D2416">
        <v>2.2320000000000002</v>
      </c>
      <c r="E2416">
        <v>71.380798999999996</v>
      </c>
      <c r="F2416">
        <v>88.292993999999993</v>
      </c>
      <c r="G2416">
        <v>79.997693999999996</v>
      </c>
      <c r="H2416">
        <v>-16.912195000000001</v>
      </c>
      <c r="I2416">
        <v>-100</v>
      </c>
      <c r="J2416">
        <v>146</v>
      </c>
      <c r="K2416">
        <v>100.64700000000001</v>
      </c>
      <c r="L2416">
        <v>1.5002E-2</v>
      </c>
      <c r="M2416">
        <f>(F2416*CalPhotonTurnigy!$AE$30*CalPhotonTurnigy!$AF$36+CalPhotonTurnigy!$AE$36)/CalPhotonTurnigy!$AE$30</f>
        <v>101.16789904235361</v>
      </c>
    </row>
    <row r="2417" spans="1:13" x14ac:dyDescent="0.3">
      <c r="A2417">
        <v>133.67143799999999</v>
      </c>
      <c r="B2417">
        <v>146</v>
      </c>
      <c r="C2417">
        <v>0</v>
      </c>
      <c r="D2417">
        <v>2.2309999999999999</v>
      </c>
      <c r="E2417">
        <v>71.373904999999993</v>
      </c>
      <c r="F2417">
        <v>88.724086999999997</v>
      </c>
      <c r="G2417">
        <v>79.997693999999996</v>
      </c>
      <c r="H2417">
        <v>-17.350182</v>
      </c>
      <c r="I2417">
        <v>-100</v>
      </c>
      <c r="J2417">
        <v>146</v>
      </c>
      <c r="K2417">
        <v>100.64700000000001</v>
      </c>
      <c r="L2417">
        <v>1.5003000000000001E-2</v>
      </c>
      <c r="M2417">
        <f>(F2417*CalPhotonTurnigy!$AE$30*CalPhotonTurnigy!$AF$36+CalPhotonTurnigy!$AE$36)/CalPhotonTurnigy!$AE$30</f>
        <v>101.60576213852514</v>
      </c>
    </row>
    <row r="2418" spans="1:13" x14ac:dyDescent="0.3">
      <c r="A2418">
        <v>133.68643399999999</v>
      </c>
      <c r="B2418">
        <v>146</v>
      </c>
      <c r="C2418">
        <v>0</v>
      </c>
      <c r="D2418">
        <v>2.2320000000000002</v>
      </c>
      <c r="E2418">
        <v>71.369494000000003</v>
      </c>
      <c r="F2418">
        <v>88.451863000000003</v>
      </c>
      <c r="G2418">
        <v>79.997693999999996</v>
      </c>
      <c r="H2418">
        <v>-17.082369</v>
      </c>
      <c r="I2418">
        <v>-100</v>
      </c>
      <c r="J2418">
        <v>146</v>
      </c>
      <c r="K2418">
        <v>100.64700000000001</v>
      </c>
      <c r="L2418">
        <v>1.4996000000000001E-2</v>
      </c>
      <c r="M2418">
        <f>(F2418*CalPhotonTurnigy!$AE$30*CalPhotonTurnigy!$AF$36+CalPhotonTurnigy!$AE$36)/CalPhotonTurnigy!$AE$30</f>
        <v>101.32926299914642</v>
      </c>
    </row>
    <row r="2419" spans="1:13" x14ac:dyDescent="0.3">
      <c r="A2419">
        <v>133.70144400000001</v>
      </c>
      <c r="B2419">
        <v>146</v>
      </c>
      <c r="C2419">
        <v>0</v>
      </c>
      <c r="D2419">
        <v>2.2389999999999999</v>
      </c>
      <c r="E2419">
        <v>71.379396</v>
      </c>
      <c r="F2419">
        <v>88.497245000000007</v>
      </c>
      <c r="G2419">
        <v>79.997693999999996</v>
      </c>
      <c r="H2419">
        <v>-17.117849</v>
      </c>
      <c r="I2419">
        <v>-100</v>
      </c>
      <c r="J2419">
        <v>146</v>
      </c>
      <c r="K2419">
        <v>100.64700000000001</v>
      </c>
      <c r="L2419">
        <v>1.5010000000000001E-2</v>
      </c>
      <c r="M2419">
        <f>(F2419*CalPhotonTurnigy!$AE$30*CalPhotonTurnigy!$AF$36+CalPhotonTurnigy!$AE$36)/CalPhotonTurnigy!$AE$30</f>
        <v>101.37535770036044</v>
      </c>
    </row>
    <row r="2420" spans="1:13" x14ac:dyDescent="0.3">
      <c r="A2420">
        <v>133.71644599999999</v>
      </c>
      <c r="B2420">
        <v>146</v>
      </c>
      <c r="C2420">
        <v>0</v>
      </c>
      <c r="D2420">
        <v>2.2330000000000001</v>
      </c>
      <c r="E2420">
        <v>71.377263999999997</v>
      </c>
      <c r="F2420">
        <v>88.315692999999996</v>
      </c>
      <c r="G2420">
        <v>79.997693999999996</v>
      </c>
      <c r="H2420">
        <v>-16.938428999999999</v>
      </c>
      <c r="I2420">
        <v>-100</v>
      </c>
      <c r="J2420">
        <v>146</v>
      </c>
      <c r="K2420">
        <v>100.64700000000001</v>
      </c>
      <c r="L2420">
        <v>1.5002E-2</v>
      </c>
      <c r="M2420">
        <f>(F2420*CalPhotonTurnigy!$AE$30*CalPhotonTurnigy!$AF$36+CalPhotonTurnigy!$AE$36)/CalPhotonTurnigy!$AE$30</f>
        <v>101.19095451859656</v>
      </c>
    </row>
    <row r="2421" spans="1:13" x14ac:dyDescent="0.3">
      <c r="A2421">
        <v>133.731448</v>
      </c>
      <c r="B2421">
        <v>146</v>
      </c>
      <c r="C2421">
        <v>0</v>
      </c>
      <c r="D2421">
        <v>2.2349999999999999</v>
      </c>
      <c r="E2421">
        <v>71.378472000000002</v>
      </c>
      <c r="F2421">
        <v>88.383782999999994</v>
      </c>
      <c r="G2421">
        <v>79.997693999999996</v>
      </c>
      <c r="H2421">
        <v>-17.005310999999999</v>
      </c>
      <c r="I2421">
        <v>-100</v>
      </c>
      <c r="J2421">
        <v>146</v>
      </c>
      <c r="K2421">
        <v>100.64700000000001</v>
      </c>
      <c r="L2421">
        <v>1.5002E-2</v>
      </c>
      <c r="M2421">
        <f>(F2421*CalPhotonTurnigy!$AE$30*CalPhotonTurnigy!$AF$36+CalPhotonTurnigy!$AE$36)/CalPhotonTurnigy!$AE$30</f>
        <v>101.26011383739393</v>
      </c>
    </row>
    <row r="2422" spans="1:13" x14ac:dyDescent="0.3">
      <c r="A2422">
        <v>133.74646300000001</v>
      </c>
      <c r="B2422">
        <v>146</v>
      </c>
      <c r="C2422">
        <v>0</v>
      </c>
      <c r="D2422">
        <v>2.2330000000000001</v>
      </c>
      <c r="E2422">
        <v>71.376468000000003</v>
      </c>
      <c r="F2422">
        <v>88.134072000000003</v>
      </c>
      <c r="G2422">
        <v>79.997693999999996</v>
      </c>
      <c r="H2422">
        <v>-16.757604000000001</v>
      </c>
      <c r="I2422">
        <v>-100</v>
      </c>
      <c r="J2422">
        <v>146</v>
      </c>
      <c r="K2422">
        <v>100.64700000000001</v>
      </c>
      <c r="L2422">
        <v>1.5015000000000001E-2</v>
      </c>
      <c r="M2422">
        <f>(F2422*CalPhotonTurnigy!$AE$30*CalPhotonTurnigy!$AF$36+CalPhotonTurnigy!$AE$36)/CalPhotonTurnigy!$AE$30</f>
        <v>101.0064812532228</v>
      </c>
    </row>
    <row r="2423" spans="1:13" x14ac:dyDescent="0.3">
      <c r="A2423">
        <v>133.76146600000001</v>
      </c>
      <c r="B2423">
        <v>146</v>
      </c>
      <c r="C2423">
        <v>0</v>
      </c>
      <c r="D2423">
        <v>2.2330000000000001</v>
      </c>
      <c r="E2423">
        <v>71.374744000000007</v>
      </c>
      <c r="F2423">
        <v>87.952382</v>
      </c>
      <c r="G2423">
        <v>79.997693999999996</v>
      </c>
      <c r="H2423">
        <v>-16.577638</v>
      </c>
      <c r="I2423">
        <v>-100</v>
      </c>
      <c r="J2423">
        <v>146</v>
      </c>
      <c r="K2423">
        <v>100.64700000000001</v>
      </c>
      <c r="L2423">
        <v>1.5003000000000001E-2</v>
      </c>
      <c r="M2423">
        <f>(F2423*CalPhotonTurnigy!$AE$30*CalPhotonTurnigy!$AF$36+CalPhotonTurnigy!$AE$36)/CalPhotonTurnigy!$AE$30</f>
        <v>100.82193790423916</v>
      </c>
    </row>
    <row r="2424" spans="1:13" x14ac:dyDescent="0.3">
      <c r="A2424">
        <v>133.77647300000001</v>
      </c>
      <c r="B2424">
        <v>146</v>
      </c>
      <c r="C2424">
        <v>0</v>
      </c>
      <c r="D2424">
        <v>2.23</v>
      </c>
      <c r="E2424">
        <v>71.367171999999997</v>
      </c>
      <c r="F2424">
        <v>88.202188000000007</v>
      </c>
      <c r="G2424">
        <v>79.997693999999996</v>
      </c>
      <c r="H2424">
        <v>-16.835016</v>
      </c>
      <c r="I2424">
        <v>-100</v>
      </c>
      <c r="J2424">
        <v>146</v>
      </c>
      <c r="K2424">
        <v>100.64700000000001</v>
      </c>
      <c r="L2424">
        <v>1.5007E-2</v>
      </c>
      <c r="M2424">
        <f>(F2424*CalPhotonTurnigy!$AE$30*CalPhotonTurnigy!$AF$36+CalPhotonTurnigy!$AE$36)/CalPhotonTurnigy!$AE$30</f>
        <v>101.07566698033696</v>
      </c>
    </row>
    <row r="2425" spans="1:13" x14ac:dyDescent="0.3">
      <c r="A2425">
        <v>133.791484</v>
      </c>
      <c r="B2425">
        <v>146</v>
      </c>
      <c r="C2425">
        <v>0</v>
      </c>
      <c r="D2425">
        <v>2.2389999999999999</v>
      </c>
      <c r="E2425">
        <v>71.377398999999997</v>
      </c>
      <c r="F2425">
        <v>87.975097000000005</v>
      </c>
      <c r="G2425">
        <v>79.997693999999996</v>
      </c>
      <c r="H2425">
        <v>-16.597698000000001</v>
      </c>
      <c r="I2425">
        <v>-100</v>
      </c>
      <c r="J2425">
        <v>146</v>
      </c>
      <c r="K2425">
        <v>100.64700000000001</v>
      </c>
      <c r="L2425">
        <v>1.5011E-2</v>
      </c>
      <c r="M2425">
        <f>(F2425*CalPhotonTurnigy!$AE$30*CalPhotonTurnigy!$AF$36+CalPhotonTurnigy!$AE$36)/CalPhotonTurnigy!$AE$30</f>
        <v>100.84500963175398</v>
      </c>
    </row>
    <row r="2426" spans="1:13" x14ac:dyDescent="0.3">
      <c r="A2426">
        <v>133.80648199999999</v>
      </c>
      <c r="B2426">
        <v>146</v>
      </c>
      <c r="C2426">
        <v>0</v>
      </c>
      <c r="D2426">
        <v>2.2490000000000001</v>
      </c>
      <c r="E2426">
        <v>71.405967000000004</v>
      </c>
      <c r="F2426">
        <v>88.179484000000002</v>
      </c>
      <c r="G2426">
        <v>79.997693999999996</v>
      </c>
      <c r="H2426">
        <v>-16.773516999999998</v>
      </c>
      <c r="I2426">
        <v>-100</v>
      </c>
      <c r="J2426">
        <v>146</v>
      </c>
      <c r="K2426">
        <v>100.64700000000001</v>
      </c>
      <c r="L2426">
        <v>1.4997999999999999E-2</v>
      </c>
      <c r="M2426">
        <f>(F2426*CalPhotonTurnigy!$AE$30*CalPhotonTurnigy!$AF$36+CalPhotonTurnigy!$AE$36)/CalPhotonTurnigy!$AE$30</f>
        <v>101.05260642557157</v>
      </c>
    </row>
    <row r="2427" spans="1:13" x14ac:dyDescent="0.3">
      <c r="A2427">
        <v>133.82148599999999</v>
      </c>
      <c r="B2427">
        <v>146</v>
      </c>
      <c r="C2427">
        <v>0</v>
      </c>
      <c r="D2427">
        <v>2.23</v>
      </c>
      <c r="E2427">
        <v>71.394047</v>
      </c>
      <c r="F2427">
        <v>87.884230000000002</v>
      </c>
      <c r="G2427">
        <v>79.997693999999996</v>
      </c>
      <c r="H2427">
        <v>-16.490183999999999</v>
      </c>
      <c r="I2427">
        <v>-100</v>
      </c>
      <c r="J2427">
        <v>146</v>
      </c>
      <c r="K2427">
        <v>100.64700000000001</v>
      </c>
      <c r="L2427">
        <v>1.5004E-2</v>
      </c>
      <c r="M2427">
        <f>(F2427*CalPhotonTurnigy!$AE$30*CalPhotonTurnigy!$AF$36+CalPhotonTurnigy!$AE$36)/CalPhotonTurnigy!$AE$30</f>
        <v>100.75271561176335</v>
      </c>
    </row>
    <row r="2428" spans="1:13" x14ac:dyDescent="0.3">
      <c r="A2428">
        <v>133.83648500000001</v>
      </c>
      <c r="B2428">
        <v>146</v>
      </c>
      <c r="C2428">
        <v>0</v>
      </c>
      <c r="D2428">
        <v>2.2330000000000001</v>
      </c>
      <c r="E2428">
        <v>71.389870999999999</v>
      </c>
      <c r="F2428">
        <v>88.224891</v>
      </c>
      <c r="G2428">
        <v>79.997693999999996</v>
      </c>
      <c r="H2428">
        <v>-16.83502</v>
      </c>
      <c r="I2428">
        <v>-100</v>
      </c>
      <c r="J2428">
        <v>146</v>
      </c>
      <c r="K2428">
        <v>100.64700000000001</v>
      </c>
      <c r="L2428">
        <v>1.4999E-2</v>
      </c>
      <c r="M2428">
        <f>(F2428*CalPhotonTurnigy!$AE$30*CalPhotonTurnigy!$AF$36+CalPhotonTurnigy!$AE$36)/CalPhotonTurnigy!$AE$30</f>
        <v>101.09872651939786</v>
      </c>
    </row>
    <row r="2429" spans="1:13" x14ac:dyDescent="0.3">
      <c r="A2429">
        <v>133.851496</v>
      </c>
      <c r="B2429">
        <v>146</v>
      </c>
      <c r="C2429">
        <v>0</v>
      </c>
      <c r="D2429">
        <v>2.23</v>
      </c>
      <c r="E2429">
        <v>71.380191999999994</v>
      </c>
      <c r="F2429">
        <v>87.861510999999993</v>
      </c>
      <c r="G2429">
        <v>79.997693999999996</v>
      </c>
      <c r="H2429">
        <v>-16.481318999999999</v>
      </c>
      <c r="I2429">
        <v>-100</v>
      </c>
      <c r="J2429">
        <v>146</v>
      </c>
      <c r="K2429">
        <v>100.64700000000001</v>
      </c>
      <c r="L2429">
        <v>1.5011E-2</v>
      </c>
      <c r="M2429">
        <f>(F2429*CalPhotonTurnigy!$AE$30*CalPhotonTurnigy!$AF$36+CalPhotonTurnigy!$AE$36)/CalPhotonTurnigy!$AE$30</f>
        <v>100.72963982143057</v>
      </c>
    </row>
    <row r="2430" spans="1:13" x14ac:dyDescent="0.3">
      <c r="A2430">
        <v>133.86649399999999</v>
      </c>
      <c r="B2430">
        <v>146</v>
      </c>
      <c r="C2430">
        <v>0</v>
      </c>
      <c r="D2430">
        <v>2.2229999999999999</v>
      </c>
      <c r="E2430">
        <v>71.358159000000001</v>
      </c>
      <c r="F2430">
        <v>87.747898000000006</v>
      </c>
      <c r="G2430">
        <v>79.997693999999996</v>
      </c>
      <c r="H2430">
        <v>-16.389738999999999</v>
      </c>
      <c r="I2430">
        <v>-100</v>
      </c>
      <c r="J2430">
        <v>146</v>
      </c>
      <c r="K2430">
        <v>100.64700000000001</v>
      </c>
      <c r="L2430">
        <v>1.4997999999999999E-2</v>
      </c>
      <c r="M2430">
        <f>(F2430*CalPhotonTurnigy!$AE$30*CalPhotonTurnigy!$AF$36+CalPhotonTurnigy!$AE$36)/CalPhotonTurnigy!$AE$30</f>
        <v>100.61424258708595</v>
      </c>
    </row>
    <row r="2431" spans="1:13" x14ac:dyDescent="0.3">
      <c r="A2431">
        <v>133.88150300000001</v>
      </c>
      <c r="B2431">
        <v>145</v>
      </c>
      <c r="C2431">
        <v>0</v>
      </c>
      <c r="D2431">
        <v>2.226</v>
      </c>
      <c r="E2431">
        <v>71.345281</v>
      </c>
      <c r="F2431">
        <v>87.884230000000002</v>
      </c>
      <c r="G2431">
        <v>79.997652000000002</v>
      </c>
      <c r="H2431">
        <v>-16.538948999999999</v>
      </c>
      <c r="I2431">
        <v>-100</v>
      </c>
      <c r="J2431">
        <v>145</v>
      </c>
      <c r="K2431">
        <v>100.644476</v>
      </c>
      <c r="L2431">
        <v>1.5009E-2</v>
      </c>
      <c r="M2431">
        <f>(F2431*CalPhotonTurnigy!$AE$30*CalPhotonTurnigy!$AF$36+CalPhotonTurnigy!$AE$36)/CalPhotonTurnigy!$AE$30</f>
        <v>100.75271561176335</v>
      </c>
    </row>
    <row r="2432" spans="1:13" x14ac:dyDescent="0.3">
      <c r="A2432">
        <v>133.89650599999999</v>
      </c>
      <c r="B2432">
        <v>146</v>
      </c>
      <c r="C2432">
        <v>0</v>
      </c>
      <c r="D2432">
        <v>2.278</v>
      </c>
      <c r="E2432">
        <v>71.433093</v>
      </c>
      <c r="F2432">
        <v>87.747898000000006</v>
      </c>
      <c r="G2432">
        <v>79.997480999999993</v>
      </c>
      <c r="H2432">
        <v>-16.314805</v>
      </c>
      <c r="I2432">
        <v>-100</v>
      </c>
      <c r="J2432">
        <v>146</v>
      </c>
      <c r="K2432">
        <v>100.642427</v>
      </c>
      <c r="L2432">
        <v>1.5003000000000001E-2</v>
      </c>
      <c r="M2432">
        <f>(F2432*CalPhotonTurnigy!$AE$30*CalPhotonTurnigy!$AF$36+CalPhotonTurnigy!$AE$36)/CalPhotonTurnigy!$AE$30</f>
        <v>100.61424258708595</v>
      </c>
    </row>
    <row r="2433" spans="1:13" x14ac:dyDescent="0.3">
      <c r="A2433">
        <v>133.91150500000001</v>
      </c>
      <c r="B2433">
        <v>146</v>
      </c>
      <c r="C2433">
        <v>0</v>
      </c>
      <c r="D2433">
        <v>2.2290000000000001</v>
      </c>
      <c r="E2433">
        <v>71.415878000000006</v>
      </c>
      <c r="F2433">
        <v>87.838791000000001</v>
      </c>
      <c r="G2433">
        <v>79.997174999999999</v>
      </c>
      <c r="H2433">
        <v>-16.422912</v>
      </c>
      <c r="I2433">
        <v>-100</v>
      </c>
      <c r="J2433">
        <v>146</v>
      </c>
      <c r="K2433">
        <v>100.643064</v>
      </c>
      <c r="L2433">
        <v>1.4999E-2</v>
      </c>
      <c r="M2433">
        <f>(F2433*CalPhotonTurnigy!$AE$30*CalPhotonTurnigy!$AF$36+CalPhotonTurnigy!$AE$36)/CalPhotonTurnigy!$AE$30</f>
        <v>100.70656301539333</v>
      </c>
    </row>
    <row r="2434" spans="1:13" x14ac:dyDescent="0.3">
      <c r="A2434">
        <v>133.92651499999999</v>
      </c>
      <c r="B2434">
        <v>146</v>
      </c>
      <c r="C2434">
        <v>0</v>
      </c>
      <c r="D2434">
        <v>2.2250000000000001</v>
      </c>
      <c r="E2434">
        <v>71.393454000000006</v>
      </c>
      <c r="F2434">
        <v>87.588793999999993</v>
      </c>
      <c r="G2434">
        <v>79.996823000000006</v>
      </c>
      <c r="H2434">
        <v>-16.195340999999999</v>
      </c>
      <c r="I2434">
        <v>-100</v>
      </c>
      <c r="J2434">
        <v>146</v>
      </c>
      <c r="K2434">
        <v>100.643612</v>
      </c>
      <c r="L2434">
        <v>1.5010000000000001E-2</v>
      </c>
      <c r="M2434">
        <f>(F2434*CalPhotonTurnigy!$AE$30*CalPhotonTurnigy!$AF$36+CalPhotonTurnigy!$AE$36)/CalPhotonTurnigy!$AE$30</f>
        <v>100.45263993973775</v>
      </c>
    </row>
    <row r="2435" spans="1:13" x14ac:dyDescent="0.3">
      <c r="A2435">
        <v>133.94151600000001</v>
      </c>
      <c r="B2435">
        <v>146</v>
      </c>
      <c r="C2435">
        <v>0</v>
      </c>
      <c r="D2435">
        <v>2.2240000000000002</v>
      </c>
      <c r="E2435">
        <v>71.372623000000004</v>
      </c>
      <c r="F2435">
        <v>87.997810999999999</v>
      </c>
      <c r="G2435">
        <v>79.996503000000004</v>
      </c>
      <c r="H2435">
        <v>-16.625188000000001</v>
      </c>
      <c r="I2435">
        <v>-100</v>
      </c>
      <c r="J2435">
        <v>146</v>
      </c>
      <c r="K2435">
        <v>100.64408400000001</v>
      </c>
      <c r="L2435">
        <v>1.5001E-2</v>
      </c>
      <c r="M2435">
        <f>(F2435*CalPhotonTurnigy!$AE$30*CalPhotonTurnigy!$AF$36+CalPhotonTurnigy!$AE$36)/CalPhotonTurnigy!$AE$30</f>
        <v>100.86808034356426</v>
      </c>
    </row>
    <row r="2436" spans="1:13" x14ac:dyDescent="0.3">
      <c r="A2436">
        <v>133.956513</v>
      </c>
      <c r="B2436">
        <v>146</v>
      </c>
      <c r="C2436">
        <v>0</v>
      </c>
      <c r="D2436">
        <v>2.2229999999999999</v>
      </c>
      <c r="E2436">
        <v>71.351641000000001</v>
      </c>
      <c r="F2436">
        <v>87.543325999999993</v>
      </c>
      <c r="G2436">
        <v>79.996246999999997</v>
      </c>
      <c r="H2436">
        <v>-16.191685</v>
      </c>
      <c r="I2436">
        <v>-100</v>
      </c>
      <c r="J2436">
        <v>146</v>
      </c>
      <c r="K2436">
        <v>100.64449</v>
      </c>
      <c r="L2436">
        <v>1.4997E-2</v>
      </c>
      <c r="M2436">
        <f>(F2436*CalPhotonTurnigy!$AE$30*CalPhotonTurnigy!$AF$36+CalPhotonTurnigy!$AE$36)/CalPhotonTurnigy!$AE$30</f>
        <v>100.40645788793748</v>
      </c>
    </row>
    <row r="2437" spans="1:13" x14ac:dyDescent="0.3">
      <c r="A2437">
        <v>133.97151500000001</v>
      </c>
      <c r="B2437">
        <v>145</v>
      </c>
      <c r="C2437">
        <v>0</v>
      </c>
      <c r="D2437">
        <v>2.2240000000000002</v>
      </c>
      <c r="E2437">
        <v>71.335099999999997</v>
      </c>
      <c r="F2437">
        <v>87.520590999999996</v>
      </c>
      <c r="G2437">
        <v>79.996020000000001</v>
      </c>
      <c r="H2437">
        <v>-16.185490999999999</v>
      </c>
      <c r="I2437">
        <v>-100</v>
      </c>
      <c r="J2437">
        <v>145</v>
      </c>
      <c r="K2437">
        <v>100.64231599999999</v>
      </c>
      <c r="L2437">
        <v>1.5002E-2</v>
      </c>
      <c r="M2437">
        <f>(F2437*CalPhotonTurnigy!$AE$30*CalPhotonTurnigy!$AF$36+CalPhotonTurnigy!$AE$36)/CalPhotonTurnigy!$AE$30</f>
        <v>100.38336584633288</v>
      </c>
    </row>
    <row r="2438" spans="1:13" x14ac:dyDescent="0.3">
      <c r="A2438">
        <v>133.986513</v>
      </c>
      <c r="B2438">
        <v>145</v>
      </c>
      <c r="C2438">
        <v>0</v>
      </c>
      <c r="D2438">
        <v>2.2200000000000002</v>
      </c>
      <c r="E2438">
        <v>71.313235000000006</v>
      </c>
      <c r="F2438">
        <v>87.770623000000001</v>
      </c>
      <c r="G2438">
        <v>79.995687000000004</v>
      </c>
      <c r="H2438">
        <v>-16.457388000000002</v>
      </c>
      <c r="I2438">
        <v>-100</v>
      </c>
      <c r="J2438">
        <v>145</v>
      </c>
      <c r="K2438">
        <v>100.63804500000001</v>
      </c>
      <c r="L2438">
        <v>1.4997999999999999E-2</v>
      </c>
      <c r="M2438">
        <f>(F2438*CalPhotonTurnigy!$AE$30*CalPhotonTurnigy!$AF$36+CalPhotonTurnigy!$AE$36)/CalPhotonTurnigy!$AE$30</f>
        <v>100.63732447164566</v>
      </c>
    </row>
    <row r="2439" spans="1:13" x14ac:dyDescent="0.3">
      <c r="A2439">
        <v>134.001509</v>
      </c>
      <c r="B2439">
        <v>145</v>
      </c>
      <c r="C2439">
        <v>0</v>
      </c>
      <c r="D2439">
        <v>2.2200000000000002</v>
      </c>
      <c r="E2439">
        <v>71.295934000000003</v>
      </c>
      <c r="F2439">
        <v>87.656987999999998</v>
      </c>
      <c r="G2439">
        <v>79.995106000000007</v>
      </c>
      <c r="H2439">
        <v>-16.361053999999999</v>
      </c>
      <c r="I2439">
        <v>-100</v>
      </c>
      <c r="J2439">
        <v>145</v>
      </c>
      <c r="K2439">
        <v>100.63436799999999</v>
      </c>
      <c r="L2439">
        <v>1.4996000000000001E-2</v>
      </c>
      <c r="M2439">
        <f>(F2439*CalPhotonTurnigy!$AE$30*CalPhotonTurnigy!$AF$36+CalPhotonTurnigy!$AE$36)/CalPhotonTurnigy!$AE$30</f>
        <v>100.52190489180219</v>
      </c>
    </row>
    <row r="2440" spans="1:13" x14ac:dyDescent="0.3">
      <c r="A2440">
        <v>134.016514</v>
      </c>
      <c r="B2440">
        <v>145</v>
      </c>
      <c r="C2440">
        <v>0</v>
      </c>
      <c r="D2440">
        <v>2.2189999999999999</v>
      </c>
      <c r="E2440">
        <v>71.277985999999999</v>
      </c>
      <c r="F2440">
        <v>87.793346</v>
      </c>
      <c r="G2440">
        <v>79.994219999999999</v>
      </c>
      <c r="H2440">
        <v>-16.515360999999999</v>
      </c>
      <c r="I2440">
        <v>-100</v>
      </c>
      <c r="J2440">
        <v>145</v>
      </c>
      <c r="K2440">
        <v>100.631203</v>
      </c>
      <c r="L2440">
        <v>1.5004999999999999E-2</v>
      </c>
      <c r="M2440">
        <f>(F2440*CalPhotonTurnigy!$AE$30*CalPhotonTurnigy!$AF$36+CalPhotonTurnigy!$AE$36)/CalPhotonTurnigy!$AE$30</f>
        <v>100.66040432479637</v>
      </c>
    </row>
    <row r="2441" spans="1:13" x14ac:dyDescent="0.3">
      <c r="A2441">
        <v>134.03152499999999</v>
      </c>
      <c r="B2441">
        <v>145</v>
      </c>
      <c r="C2441">
        <v>0</v>
      </c>
      <c r="D2441">
        <v>2.2189999999999999</v>
      </c>
      <c r="E2441">
        <v>71.262534000000002</v>
      </c>
      <c r="F2441">
        <v>87.611526999999995</v>
      </c>
      <c r="G2441">
        <v>79.993050999999994</v>
      </c>
      <c r="H2441">
        <v>-16.348993</v>
      </c>
      <c r="I2441">
        <v>-100</v>
      </c>
      <c r="J2441">
        <v>145</v>
      </c>
      <c r="K2441">
        <v>100.628479</v>
      </c>
      <c r="L2441">
        <v>1.5011E-2</v>
      </c>
      <c r="M2441">
        <f>(F2441*CalPhotonTurnigy!$AE$30*CalPhotonTurnigy!$AF$36+CalPhotonTurnigy!$AE$36)/CalPhotonTurnigy!$AE$30</f>
        <v>100.47572994993337</v>
      </c>
    </row>
    <row r="2442" spans="1:13" x14ac:dyDescent="0.3">
      <c r="A2442">
        <v>134.04653300000001</v>
      </c>
      <c r="B2442">
        <v>145</v>
      </c>
      <c r="C2442">
        <v>0</v>
      </c>
      <c r="D2442">
        <v>2.2210000000000001</v>
      </c>
      <c r="E2442">
        <v>71.253816</v>
      </c>
      <c r="F2442">
        <v>87.997810999999999</v>
      </c>
      <c r="G2442">
        <v>79.991653999999997</v>
      </c>
      <c r="H2442">
        <v>-16.743995000000002</v>
      </c>
      <c r="I2442">
        <v>-100</v>
      </c>
      <c r="J2442">
        <v>145</v>
      </c>
      <c r="K2442">
        <v>100.626135</v>
      </c>
      <c r="L2442">
        <v>1.5008000000000001E-2</v>
      </c>
      <c r="M2442">
        <f>(F2442*CalPhotonTurnigy!$AE$30*CalPhotonTurnigy!$AF$36+CalPhotonTurnigy!$AE$36)/CalPhotonTurnigy!$AE$30</f>
        <v>100.86808034356426</v>
      </c>
    </row>
    <row r="2443" spans="1:13" x14ac:dyDescent="0.3">
      <c r="A2443">
        <v>134.061532</v>
      </c>
      <c r="B2443">
        <v>145</v>
      </c>
      <c r="C2443">
        <v>0</v>
      </c>
      <c r="D2443">
        <v>2.2200000000000002</v>
      </c>
      <c r="E2443">
        <v>71.243255000000005</v>
      </c>
      <c r="F2443">
        <v>87.838791000000001</v>
      </c>
      <c r="G2443">
        <v>79.990092000000004</v>
      </c>
      <c r="H2443">
        <v>-16.595535000000002</v>
      </c>
      <c r="I2443">
        <v>-100</v>
      </c>
      <c r="J2443">
        <v>145</v>
      </c>
      <c r="K2443">
        <v>100.624117</v>
      </c>
      <c r="L2443">
        <v>1.4999E-2</v>
      </c>
      <c r="M2443">
        <f>(F2443*CalPhotonTurnigy!$AE$30*CalPhotonTurnigy!$AF$36+CalPhotonTurnigy!$AE$36)/CalPhotonTurnigy!$AE$30</f>
        <v>100.70656301539333</v>
      </c>
    </row>
    <row r="2444" spans="1:13" x14ac:dyDescent="0.3">
      <c r="A2444">
        <v>134.07654099999999</v>
      </c>
      <c r="B2444">
        <v>145</v>
      </c>
      <c r="C2444">
        <v>0</v>
      </c>
      <c r="D2444">
        <v>2.2229999999999999</v>
      </c>
      <c r="E2444">
        <v>71.240280999999996</v>
      </c>
      <c r="F2444">
        <v>87.997810999999999</v>
      </c>
      <c r="G2444">
        <v>79.988425000000007</v>
      </c>
      <c r="H2444">
        <v>-16.757529999999999</v>
      </c>
      <c r="I2444">
        <v>-100</v>
      </c>
      <c r="J2444">
        <v>145</v>
      </c>
      <c r="K2444">
        <v>100.62238000000001</v>
      </c>
      <c r="L2444">
        <v>1.5009E-2</v>
      </c>
      <c r="M2444">
        <f>(F2444*CalPhotonTurnigy!$AE$30*CalPhotonTurnigy!$AF$36+CalPhotonTurnigy!$AE$36)/CalPhotonTurnigy!$AE$30</f>
        <v>100.86808034356426</v>
      </c>
    </row>
    <row r="2445" spans="1:13" x14ac:dyDescent="0.3">
      <c r="A2445">
        <v>134.09154899999999</v>
      </c>
      <c r="B2445">
        <v>145</v>
      </c>
      <c r="C2445">
        <v>0</v>
      </c>
      <c r="D2445">
        <v>2.2189999999999999</v>
      </c>
      <c r="E2445">
        <v>71.230075999999997</v>
      </c>
      <c r="F2445">
        <v>87.725172000000001</v>
      </c>
      <c r="G2445">
        <v>79.986705999999998</v>
      </c>
      <c r="H2445">
        <v>-16.495096</v>
      </c>
      <c r="I2445">
        <v>-100</v>
      </c>
      <c r="J2445">
        <v>145</v>
      </c>
      <c r="K2445">
        <v>100.620886</v>
      </c>
      <c r="L2445">
        <v>1.5008000000000001E-2</v>
      </c>
      <c r="M2445">
        <f>(F2445*CalPhotonTurnigy!$AE$30*CalPhotonTurnigy!$AF$36+CalPhotonTurnigy!$AE$36)/CalPhotonTurnigy!$AE$30</f>
        <v>100.59115968682175</v>
      </c>
    </row>
    <row r="2446" spans="1:13" x14ac:dyDescent="0.3">
      <c r="A2446">
        <v>134.106549</v>
      </c>
      <c r="B2446">
        <v>145</v>
      </c>
      <c r="C2446">
        <v>0</v>
      </c>
      <c r="D2446">
        <v>2.2200000000000002</v>
      </c>
      <c r="E2446">
        <v>71.222821999999994</v>
      </c>
      <c r="F2446">
        <v>87.770623000000001</v>
      </c>
      <c r="G2446">
        <v>79.984976000000003</v>
      </c>
      <c r="H2446">
        <v>-16.547801</v>
      </c>
      <c r="I2446">
        <v>-100</v>
      </c>
      <c r="J2446">
        <v>145</v>
      </c>
      <c r="K2446">
        <v>100.61959899999999</v>
      </c>
      <c r="L2446">
        <v>1.4999999999999999E-2</v>
      </c>
      <c r="M2446">
        <f>(F2446*CalPhotonTurnigy!$AE$30*CalPhotonTurnigy!$AF$36+CalPhotonTurnigy!$AE$36)/CalPhotonTurnigy!$AE$30</f>
        <v>100.63732447164566</v>
      </c>
    </row>
    <row r="2447" spans="1:13" x14ac:dyDescent="0.3">
      <c r="A2447">
        <v>134.12155799999999</v>
      </c>
      <c r="B2447">
        <v>145</v>
      </c>
      <c r="C2447">
        <v>0</v>
      </c>
      <c r="D2447">
        <v>2.2200000000000002</v>
      </c>
      <c r="E2447">
        <v>71.218108999999998</v>
      </c>
      <c r="F2447">
        <v>87.679716999999997</v>
      </c>
      <c r="G2447">
        <v>79.983271000000002</v>
      </c>
      <c r="H2447">
        <v>-16.461608999999999</v>
      </c>
      <c r="I2447">
        <v>-100</v>
      </c>
      <c r="J2447">
        <v>145</v>
      </c>
      <c r="K2447">
        <v>100.618492</v>
      </c>
      <c r="L2447">
        <v>1.5009E-2</v>
      </c>
      <c r="M2447">
        <f>(F2447*CalPhotonTurnigy!$AE$30*CalPhotonTurnigy!$AF$36+CalPhotonTurnigy!$AE$36)/CalPhotonTurnigy!$AE$30</f>
        <v>100.54499083917986</v>
      </c>
    </row>
    <row r="2448" spans="1:13" x14ac:dyDescent="0.3">
      <c r="A2448">
        <v>134.13656</v>
      </c>
      <c r="B2448">
        <v>145</v>
      </c>
      <c r="C2448">
        <v>0</v>
      </c>
      <c r="D2448">
        <v>2.214</v>
      </c>
      <c r="E2448">
        <v>71.201809999999995</v>
      </c>
      <c r="F2448">
        <v>87.429637999999997</v>
      </c>
      <c r="G2448">
        <v>79.981615000000005</v>
      </c>
      <c r="H2448">
        <v>-16.227827999999999</v>
      </c>
      <c r="I2448">
        <v>-100</v>
      </c>
      <c r="J2448">
        <v>145</v>
      </c>
      <c r="K2448">
        <v>100.617538</v>
      </c>
      <c r="L2448">
        <v>1.5002E-2</v>
      </c>
      <c r="M2448">
        <f>(F2448*CalPhotonTurnigy!$AE$30*CalPhotonTurnigy!$AF$36+CalPhotonTurnigy!$AE$36)/CalPhotonTurnigy!$AE$30</f>
        <v>100.29098447575601</v>
      </c>
    </row>
    <row r="2449" spans="1:13" x14ac:dyDescent="0.3">
      <c r="A2449">
        <v>134.151557</v>
      </c>
      <c r="B2449">
        <v>145</v>
      </c>
      <c r="C2449">
        <v>0</v>
      </c>
      <c r="D2449">
        <v>2.2690000000000001</v>
      </c>
      <c r="E2449">
        <v>71.291731999999996</v>
      </c>
      <c r="F2449">
        <v>87.702444999999997</v>
      </c>
      <c r="G2449">
        <v>79.980027000000007</v>
      </c>
      <c r="H2449">
        <v>-16.410713000000001</v>
      </c>
      <c r="I2449">
        <v>-100</v>
      </c>
      <c r="J2449">
        <v>145</v>
      </c>
      <c r="K2449">
        <v>100.61671800000001</v>
      </c>
      <c r="L2449">
        <v>1.4997E-2</v>
      </c>
      <c r="M2449">
        <f>(F2449*CalPhotonTurnigy!$AE$30*CalPhotonTurnigy!$AF$36+CalPhotonTurnigy!$AE$36)/CalPhotonTurnigy!$AE$30</f>
        <v>100.56807577085303</v>
      </c>
    </row>
    <row r="2450" spans="1:13" x14ac:dyDescent="0.3">
      <c r="A2450">
        <v>134.16655800000001</v>
      </c>
      <c r="B2450">
        <v>145</v>
      </c>
      <c r="C2450">
        <v>0</v>
      </c>
      <c r="D2450">
        <v>2.2170000000000001</v>
      </c>
      <c r="E2450">
        <v>71.271314000000004</v>
      </c>
      <c r="F2450">
        <v>87.429637999999997</v>
      </c>
      <c r="G2450">
        <v>79.978521000000001</v>
      </c>
      <c r="H2450">
        <v>-16.158324</v>
      </c>
      <c r="I2450">
        <v>-100</v>
      </c>
      <c r="J2450">
        <v>145</v>
      </c>
      <c r="K2450">
        <v>100.616012</v>
      </c>
      <c r="L2450">
        <v>1.5001E-2</v>
      </c>
      <c r="M2450">
        <f>(F2450*CalPhotonTurnigy!$AE$30*CalPhotonTurnigy!$AF$36+CalPhotonTurnigy!$AE$36)/CalPhotonTurnigy!$AE$30</f>
        <v>100.29098447575601</v>
      </c>
    </row>
    <row r="2451" spans="1:13" x14ac:dyDescent="0.3">
      <c r="A2451">
        <v>134.181558</v>
      </c>
      <c r="B2451">
        <v>145</v>
      </c>
      <c r="C2451">
        <v>0</v>
      </c>
      <c r="D2451">
        <v>2.21</v>
      </c>
      <c r="E2451">
        <v>71.239979000000005</v>
      </c>
      <c r="F2451">
        <v>87.179428000000001</v>
      </c>
      <c r="G2451">
        <v>79.977103</v>
      </c>
      <c r="H2451">
        <v>-15.939449</v>
      </c>
      <c r="I2451">
        <v>-100</v>
      </c>
      <c r="J2451">
        <v>145</v>
      </c>
      <c r="K2451">
        <v>100.615404</v>
      </c>
      <c r="L2451">
        <v>1.4999999999999999E-2</v>
      </c>
      <c r="M2451">
        <f>(F2451*CalPhotonTurnigy!$AE$30*CalPhotonTurnigy!$AF$36+CalPhotonTurnigy!$AE$36)/CalPhotonTurnigy!$AE$30</f>
        <v>100.03684505504384</v>
      </c>
    </row>
    <row r="2452" spans="1:13" x14ac:dyDescent="0.3">
      <c r="A2452">
        <v>134.19655700000001</v>
      </c>
      <c r="B2452">
        <v>145</v>
      </c>
      <c r="C2452">
        <v>0</v>
      </c>
      <c r="D2452">
        <v>2.218</v>
      </c>
      <c r="E2452">
        <v>71.228286999999995</v>
      </c>
      <c r="F2452">
        <v>87.429637999999997</v>
      </c>
      <c r="G2452">
        <v>79.975778000000005</v>
      </c>
      <c r="H2452">
        <v>-16.201350999999999</v>
      </c>
      <c r="I2452">
        <v>-100</v>
      </c>
      <c r="J2452">
        <v>145</v>
      </c>
      <c r="K2452">
        <v>100.614881</v>
      </c>
      <c r="L2452">
        <v>1.4999E-2</v>
      </c>
      <c r="M2452">
        <f>(F2452*CalPhotonTurnigy!$AE$30*CalPhotonTurnigy!$AF$36+CalPhotonTurnigy!$AE$36)/CalPhotonTurnigy!$AE$30</f>
        <v>100.29098447575601</v>
      </c>
    </row>
    <row r="2453" spans="1:13" x14ac:dyDescent="0.3">
      <c r="A2453">
        <v>134.211567</v>
      </c>
      <c r="B2453">
        <v>145</v>
      </c>
      <c r="C2453">
        <v>0</v>
      </c>
      <c r="D2453">
        <v>2.2120000000000002</v>
      </c>
      <c r="E2453">
        <v>71.207511999999994</v>
      </c>
      <c r="F2453">
        <v>87.247680000000003</v>
      </c>
      <c r="G2453">
        <v>79.974547999999999</v>
      </c>
      <c r="H2453">
        <v>-16.040168000000001</v>
      </c>
      <c r="I2453">
        <v>-100</v>
      </c>
      <c r="J2453">
        <v>145</v>
      </c>
      <c r="K2453">
        <v>100.614431</v>
      </c>
      <c r="L2453">
        <v>1.5010000000000001E-2</v>
      </c>
      <c r="M2453">
        <f>(F2453*CalPhotonTurnigy!$AE$30*CalPhotonTurnigy!$AF$36+CalPhotonTurnigy!$AE$36)/CalPhotonTurnigy!$AE$30</f>
        <v>100.10616891796877</v>
      </c>
    </row>
    <row r="2454" spans="1:13" x14ac:dyDescent="0.3">
      <c r="A2454">
        <v>134.226573</v>
      </c>
      <c r="B2454">
        <v>145</v>
      </c>
      <c r="C2454">
        <v>0</v>
      </c>
      <c r="D2454">
        <v>2.2130000000000001</v>
      </c>
      <c r="E2454">
        <v>71.191154999999995</v>
      </c>
      <c r="F2454">
        <v>87.361412000000001</v>
      </c>
      <c r="G2454">
        <v>79.973411999999996</v>
      </c>
      <c r="H2454">
        <v>-16.170255999999998</v>
      </c>
      <c r="I2454">
        <v>-100</v>
      </c>
      <c r="J2454">
        <v>145</v>
      </c>
      <c r="K2454">
        <v>100.614043</v>
      </c>
      <c r="L2454">
        <v>1.5006E-2</v>
      </c>
      <c r="M2454">
        <f>(F2454*CalPhotonTurnigy!$AE$30*CalPhotonTurnigy!$AF$36+CalPhotonTurnigy!$AE$36)/CalPhotonTurnigy!$AE$30</f>
        <v>100.22168702114786</v>
      </c>
    </row>
    <row r="2455" spans="1:13" x14ac:dyDescent="0.3">
      <c r="A2455">
        <v>134.24157</v>
      </c>
      <c r="B2455">
        <v>145</v>
      </c>
      <c r="C2455">
        <v>0</v>
      </c>
      <c r="D2455">
        <v>2.218</v>
      </c>
      <c r="E2455">
        <v>71.186263999999994</v>
      </c>
      <c r="F2455">
        <v>87.179428000000001</v>
      </c>
      <c r="G2455">
        <v>79.972368000000003</v>
      </c>
      <c r="H2455">
        <v>-15.993162999999999</v>
      </c>
      <c r="I2455">
        <v>-100</v>
      </c>
      <c r="J2455">
        <v>145</v>
      </c>
      <c r="K2455">
        <v>100.61371</v>
      </c>
      <c r="L2455">
        <v>1.4997E-2</v>
      </c>
      <c r="M2455">
        <f>(F2455*CalPhotonTurnigy!$AE$30*CalPhotonTurnigy!$AF$36+CalPhotonTurnigy!$AE$36)/CalPhotonTurnigy!$AE$30</f>
        <v>100.03684505504384</v>
      </c>
    </row>
    <row r="2456" spans="1:13" x14ac:dyDescent="0.3">
      <c r="A2456">
        <v>134.25657100000001</v>
      </c>
      <c r="B2456">
        <v>145</v>
      </c>
      <c r="C2456">
        <v>0</v>
      </c>
      <c r="D2456">
        <v>2.2149999999999999</v>
      </c>
      <c r="E2456">
        <v>71.175927999999999</v>
      </c>
      <c r="F2456">
        <v>86.906322000000003</v>
      </c>
      <c r="G2456">
        <v>79.971411000000003</v>
      </c>
      <c r="H2456">
        <v>-15.730394</v>
      </c>
      <c r="I2456">
        <v>-100</v>
      </c>
      <c r="J2456">
        <v>145</v>
      </c>
      <c r="K2456">
        <v>100.613423</v>
      </c>
      <c r="L2456">
        <v>1.5001E-2</v>
      </c>
      <c r="M2456">
        <f>(F2456*CalPhotonTurnigy!$AE$30*CalPhotonTurnigy!$AF$36+CalPhotonTurnigy!$AE$36)/CalPhotonTurnigy!$AE$30</f>
        <v>99.759450064303977</v>
      </c>
    </row>
    <row r="2457" spans="1:13" x14ac:dyDescent="0.3">
      <c r="A2457">
        <v>134.271579</v>
      </c>
      <c r="B2457">
        <v>145</v>
      </c>
      <c r="C2457">
        <v>0</v>
      </c>
      <c r="D2457">
        <v>2.2170000000000001</v>
      </c>
      <c r="E2457">
        <v>71.171627999999998</v>
      </c>
      <c r="F2457">
        <v>87.111165999999997</v>
      </c>
      <c r="G2457">
        <v>79.970539000000002</v>
      </c>
      <c r="H2457">
        <v>-15.939538000000001</v>
      </c>
      <c r="I2457">
        <v>-100</v>
      </c>
      <c r="J2457">
        <v>145</v>
      </c>
      <c r="K2457">
        <v>100.613175</v>
      </c>
      <c r="L2457">
        <v>1.5008000000000001E-2</v>
      </c>
      <c r="M2457">
        <f>(F2457*CalPhotonTurnigy!$AE$30*CalPhotonTurnigy!$AF$36+CalPhotonTurnigy!$AE$36)/CalPhotonTurnigy!$AE$30</f>
        <v>99.967511035073983</v>
      </c>
    </row>
    <row r="2458" spans="1:13" x14ac:dyDescent="0.3">
      <c r="A2458">
        <v>134.28657899999999</v>
      </c>
      <c r="B2458">
        <v>145</v>
      </c>
      <c r="C2458">
        <v>0</v>
      </c>
      <c r="D2458">
        <v>2.214</v>
      </c>
      <c r="E2458">
        <v>71.161797000000007</v>
      </c>
      <c r="F2458">
        <v>86.929086999999996</v>
      </c>
      <c r="G2458">
        <v>79.969746000000001</v>
      </c>
      <c r="H2458">
        <v>-15.767289999999999</v>
      </c>
      <c r="I2458">
        <v>-100</v>
      </c>
      <c r="J2458">
        <v>145</v>
      </c>
      <c r="K2458">
        <v>100.61296299999999</v>
      </c>
      <c r="L2458">
        <v>1.4999999999999999E-2</v>
      </c>
      <c r="M2458">
        <f>(F2458*CalPhotonTurnigy!$AE$30*CalPhotonTurnigy!$AF$36+CalPhotonTurnigy!$AE$36)/CalPhotonTurnigy!$AE$30</f>
        <v>99.782572577043311</v>
      </c>
    </row>
    <row r="2459" spans="1:13" x14ac:dyDescent="0.3">
      <c r="A2459">
        <v>134.30158299999999</v>
      </c>
      <c r="B2459">
        <v>145</v>
      </c>
      <c r="C2459">
        <v>0</v>
      </c>
      <c r="D2459">
        <v>2.2170000000000001</v>
      </c>
      <c r="E2459">
        <v>71.159468000000004</v>
      </c>
      <c r="F2459">
        <v>86.997375000000005</v>
      </c>
      <c r="G2459">
        <v>79.969025999999999</v>
      </c>
      <c r="H2459">
        <v>-15.837907</v>
      </c>
      <c r="I2459">
        <v>-100</v>
      </c>
      <c r="J2459">
        <v>145</v>
      </c>
      <c r="K2459">
        <v>100.61278</v>
      </c>
      <c r="L2459">
        <v>1.5004E-2</v>
      </c>
      <c r="M2459">
        <f>(F2459*CalPhotonTurnigy!$AE$30*CalPhotonTurnigy!$AF$36+CalPhotonTurnigy!$AE$36)/CalPhotonTurnigy!$AE$30</f>
        <v>99.851933005329954</v>
      </c>
    </row>
    <row r="2460" spans="1:13" x14ac:dyDescent="0.3">
      <c r="A2460">
        <v>134.316586</v>
      </c>
      <c r="B2460">
        <v>145</v>
      </c>
      <c r="C2460">
        <v>0</v>
      </c>
      <c r="D2460">
        <v>2.214</v>
      </c>
      <c r="E2460">
        <v>71.151330999999999</v>
      </c>
      <c r="F2460">
        <v>86.838020999999998</v>
      </c>
      <c r="G2460">
        <v>79.968374999999995</v>
      </c>
      <c r="H2460">
        <v>-15.686691</v>
      </c>
      <c r="I2460">
        <v>-100</v>
      </c>
      <c r="J2460">
        <v>145</v>
      </c>
      <c r="K2460">
        <v>100.612622</v>
      </c>
      <c r="L2460">
        <v>1.5003000000000001E-2</v>
      </c>
      <c r="M2460">
        <f>(F2460*CalPhotonTurnigy!$AE$30*CalPhotonTurnigy!$AF$36+CalPhotonTurnigy!$AE$36)/CalPhotonTurnigy!$AE$30</f>
        <v>99.690076431858969</v>
      </c>
    </row>
    <row r="2461" spans="1:13" x14ac:dyDescent="0.3">
      <c r="A2461">
        <v>134.33158599999999</v>
      </c>
      <c r="B2461">
        <v>145</v>
      </c>
      <c r="C2461">
        <v>0</v>
      </c>
      <c r="D2461">
        <v>2.2130000000000001</v>
      </c>
      <c r="E2461">
        <v>71.142793999999995</v>
      </c>
      <c r="F2461">
        <v>86.655839</v>
      </c>
      <c r="G2461">
        <v>79.967787999999999</v>
      </c>
      <c r="H2461">
        <v>-15.513045</v>
      </c>
      <c r="I2461">
        <v>-100</v>
      </c>
      <c r="J2461">
        <v>145</v>
      </c>
      <c r="K2461">
        <v>100.612487</v>
      </c>
      <c r="L2461">
        <v>1.4999999999999999E-2</v>
      </c>
      <c r="M2461">
        <f>(F2461*CalPhotonTurnigy!$AE$30*CalPhotonTurnigy!$AF$36+CalPhotonTurnigy!$AE$36)/CalPhotonTurnigy!$AE$30</f>
        <v>99.505033356265727</v>
      </c>
    </row>
    <row r="2462" spans="1:13" x14ac:dyDescent="0.3">
      <c r="A2462">
        <v>134.34659199999999</v>
      </c>
      <c r="B2462">
        <v>144</v>
      </c>
      <c r="C2462">
        <v>0</v>
      </c>
      <c r="D2462">
        <v>2.2120000000000002</v>
      </c>
      <c r="E2462">
        <v>71.132378000000003</v>
      </c>
      <c r="F2462">
        <v>87.111165999999997</v>
      </c>
      <c r="G2462">
        <v>79.966153000000006</v>
      </c>
      <c r="H2462">
        <v>-15.978788</v>
      </c>
      <c r="I2462">
        <v>-100</v>
      </c>
      <c r="J2462">
        <v>144</v>
      </c>
      <c r="K2462">
        <v>100.54677700000001</v>
      </c>
      <c r="L2462">
        <v>1.5006E-2</v>
      </c>
      <c r="M2462">
        <f>(F2462*CalPhotonTurnigy!$AE$30*CalPhotonTurnigy!$AF$36+CalPhotonTurnigy!$AE$36)/CalPhotonTurnigy!$AE$30</f>
        <v>99.967511035073983</v>
      </c>
    </row>
    <row r="2463" spans="1:13" x14ac:dyDescent="0.3">
      <c r="A2463">
        <v>134.36159799999999</v>
      </c>
      <c r="B2463">
        <v>144</v>
      </c>
      <c r="C2463">
        <v>0</v>
      </c>
      <c r="D2463">
        <v>2.2120000000000002</v>
      </c>
      <c r="E2463">
        <v>71.124947000000006</v>
      </c>
      <c r="F2463">
        <v>86.701391000000001</v>
      </c>
      <c r="G2463">
        <v>79.960136000000006</v>
      </c>
      <c r="H2463">
        <v>-15.576444</v>
      </c>
      <c r="I2463">
        <v>-100</v>
      </c>
      <c r="J2463">
        <v>144</v>
      </c>
      <c r="K2463">
        <v>100.42782699999999</v>
      </c>
      <c r="L2463">
        <v>1.5006E-2</v>
      </c>
      <c r="M2463">
        <f>(F2463*CalPhotonTurnigy!$AE$30*CalPhotonTurnigy!$AF$36+CalPhotonTurnigy!$AE$36)/CalPhotonTurnigy!$AE$30</f>
        <v>99.55130072724323</v>
      </c>
    </row>
    <row r="2464" spans="1:13" x14ac:dyDescent="0.3">
      <c r="A2464">
        <v>134.376608</v>
      </c>
      <c r="B2464">
        <v>144</v>
      </c>
      <c r="C2464">
        <v>0</v>
      </c>
      <c r="D2464">
        <v>2.2170000000000001</v>
      </c>
      <c r="E2464">
        <v>71.127759999999995</v>
      </c>
      <c r="F2464">
        <v>86.564721000000006</v>
      </c>
      <c r="G2464">
        <v>79.946222000000006</v>
      </c>
      <c r="H2464">
        <v>-15.436961999999999</v>
      </c>
      <c r="I2464">
        <v>-100</v>
      </c>
      <c r="J2464">
        <v>144</v>
      </c>
      <c r="K2464">
        <v>100.325445</v>
      </c>
      <c r="L2464">
        <v>1.5010000000000001E-2</v>
      </c>
      <c r="M2464">
        <f>(F2464*CalPhotonTurnigy!$AE$30*CalPhotonTurnigy!$AF$36+CalPhotonTurnigy!$AE$36)/CalPhotonTurnigy!$AE$30</f>
        <v>99.412484394447844</v>
      </c>
    </row>
    <row r="2465" spans="1:13" x14ac:dyDescent="0.3">
      <c r="A2465">
        <v>134.39161999999999</v>
      </c>
      <c r="B2465">
        <v>144</v>
      </c>
      <c r="C2465">
        <v>0</v>
      </c>
      <c r="D2465">
        <v>2.2120000000000002</v>
      </c>
      <c r="E2465">
        <v>71.119437000000005</v>
      </c>
      <c r="F2465">
        <v>86.951851000000005</v>
      </c>
      <c r="G2465">
        <v>79.923231999999999</v>
      </c>
      <c r="H2465">
        <v>-15.832413000000001</v>
      </c>
      <c r="I2465">
        <v>-100</v>
      </c>
      <c r="J2465">
        <v>144</v>
      </c>
      <c r="K2465">
        <v>100.237324</v>
      </c>
      <c r="L2465">
        <v>1.5011999999999999E-2</v>
      </c>
      <c r="M2465">
        <f>(F2465*CalPhotonTurnigy!$AE$30*CalPhotonTurnigy!$AF$36+CalPhotonTurnigy!$AE$36)/CalPhotonTurnigy!$AE$30</f>
        <v>99.805694074078176</v>
      </c>
    </row>
    <row r="2466" spans="1:13" x14ac:dyDescent="0.3">
      <c r="A2466">
        <v>134.40663000000001</v>
      </c>
      <c r="B2466">
        <v>144</v>
      </c>
      <c r="C2466">
        <v>0</v>
      </c>
      <c r="D2466">
        <v>2.2130000000000001</v>
      </c>
      <c r="E2466">
        <v>71.115345000000005</v>
      </c>
      <c r="F2466">
        <v>86.883555999999999</v>
      </c>
      <c r="G2466">
        <v>79.892004</v>
      </c>
      <c r="H2466">
        <v>-15.768211000000001</v>
      </c>
      <c r="I2466">
        <v>-100</v>
      </c>
      <c r="J2466">
        <v>144</v>
      </c>
      <c r="K2466">
        <v>100.161478</v>
      </c>
      <c r="L2466">
        <v>1.5010000000000001E-2</v>
      </c>
      <c r="M2466">
        <f>(F2466*CalPhotonTurnigy!$AE$30*CalPhotonTurnigy!$AF$36+CalPhotonTurnigy!$AE$36)/CalPhotonTurnigy!$AE$30</f>
        <v>99.73632653586013</v>
      </c>
    </row>
    <row r="2467" spans="1:13" x14ac:dyDescent="0.3">
      <c r="A2467">
        <v>134.42164</v>
      </c>
      <c r="B2467">
        <v>144</v>
      </c>
      <c r="C2467">
        <v>0</v>
      </c>
      <c r="D2467">
        <v>2.2109999999999999</v>
      </c>
      <c r="E2467">
        <v>71.107217000000006</v>
      </c>
      <c r="F2467">
        <v>86.951851000000005</v>
      </c>
      <c r="G2467">
        <v>79.854178000000005</v>
      </c>
      <c r="H2467">
        <v>-15.844633</v>
      </c>
      <c r="I2467">
        <v>-100</v>
      </c>
      <c r="J2467">
        <v>144</v>
      </c>
      <c r="K2467">
        <v>100.09619600000001</v>
      </c>
      <c r="L2467">
        <v>1.5010000000000001E-2</v>
      </c>
      <c r="M2467">
        <f>(F2467*CalPhotonTurnigy!$AE$30*CalPhotonTurnigy!$AF$36+CalPhotonTurnigy!$AE$36)/CalPhotonTurnigy!$AE$30</f>
        <v>99.805694074078176</v>
      </c>
    </row>
    <row r="2468" spans="1:13" x14ac:dyDescent="0.3">
      <c r="A2468">
        <v>134.43664200000001</v>
      </c>
      <c r="B2468">
        <v>144</v>
      </c>
      <c r="C2468">
        <v>0</v>
      </c>
      <c r="D2468">
        <v>2.2120000000000002</v>
      </c>
      <c r="E2468">
        <v>71.101757000000006</v>
      </c>
      <c r="F2468">
        <v>86.860788999999997</v>
      </c>
      <c r="G2468">
        <v>79.811576000000002</v>
      </c>
      <c r="H2468">
        <v>-15.759031999999999</v>
      </c>
      <c r="I2468">
        <v>-100</v>
      </c>
      <c r="J2468">
        <v>144</v>
      </c>
      <c r="K2468">
        <v>100.040008</v>
      </c>
      <c r="L2468">
        <v>1.5002E-2</v>
      </c>
      <c r="M2468">
        <f>(F2468*CalPhotonTurnigy!$AE$30*CalPhotonTurnigy!$AF$36+CalPhotonTurnigy!$AE$36)/CalPhotonTurnigy!$AE$30</f>
        <v>99.713201991711799</v>
      </c>
    </row>
    <row r="2469" spans="1:13" x14ac:dyDescent="0.3">
      <c r="A2469">
        <v>134.451638</v>
      </c>
      <c r="B2469">
        <v>144</v>
      </c>
      <c r="C2469">
        <v>0</v>
      </c>
      <c r="D2469">
        <v>2.21</v>
      </c>
      <c r="E2469">
        <v>71.093986999999998</v>
      </c>
      <c r="F2469">
        <v>86.792482000000007</v>
      </c>
      <c r="G2469">
        <v>79.765912</v>
      </c>
      <c r="H2469">
        <v>-15.698496</v>
      </c>
      <c r="I2469">
        <v>-100</v>
      </c>
      <c r="J2469">
        <v>144</v>
      </c>
      <c r="K2469">
        <v>99.991646000000003</v>
      </c>
      <c r="L2469">
        <v>1.4996000000000001E-2</v>
      </c>
      <c r="M2469">
        <f>(F2469*CalPhotonTurnigy!$AE$30*CalPhotonTurnigy!$AF$36+CalPhotonTurnigy!$AE$36)/CalPhotonTurnigy!$AE$30</f>
        <v>99.643822265039859</v>
      </c>
    </row>
    <row r="2470" spans="1:13" x14ac:dyDescent="0.3">
      <c r="A2470">
        <v>134.466634</v>
      </c>
      <c r="B2470">
        <v>144</v>
      </c>
      <c r="C2470">
        <v>0</v>
      </c>
      <c r="D2470">
        <v>2.2170000000000001</v>
      </c>
      <c r="E2470">
        <v>71.101123999999999</v>
      </c>
      <c r="F2470">
        <v>87.042894000000004</v>
      </c>
      <c r="G2470">
        <v>79.718665999999999</v>
      </c>
      <c r="H2470">
        <v>-15.941770999999999</v>
      </c>
      <c r="I2470">
        <v>-100</v>
      </c>
      <c r="J2470">
        <v>144</v>
      </c>
      <c r="K2470">
        <v>99.950021000000007</v>
      </c>
      <c r="L2470">
        <v>1.4996000000000001E-2</v>
      </c>
      <c r="M2470">
        <f>(F2470*CalPhotonTurnigy!$AE$30*CalPhotonTurnigy!$AF$36+CalPhotonTurnigy!$AE$36)/CalPhotonTurnigy!$AE$30</f>
        <v>99.898166858059241</v>
      </c>
    </row>
    <row r="2471" spans="1:13" x14ac:dyDescent="0.3">
      <c r="A2471">
        <v>134.48164600000001</v>
      </c>
      <c r="B2471">
        <v>144</v>
      </c>
      <c r="C2471">
        <v>0</v>
      </c>
      <c r="D2471">
        <v>2.2080000000000002</v>
      </c>
      <c r="E2471">
        <v>71.088831999999996</v>
      </c>
      <c r="F2471">
        <v>86.883555999999999</v>
      </c>
      <c r="G2471">
        <v>79.671045000000007</v>
      </c>
      <c r="H2471">
        <v>-15.794724</v>
      </c>
      <c r="I2471">
        <v>-100</v>
      </c>
      <c r="J2471">
        <v>144</v>
      </c>
      <c r="K2471">
        <v>99.914193999999995</v>
      </c>
      <c r="L2471">
        <v>1.5011999999999999E-2</v>
      </c>
      <c r="M2471">
        <f>(F2471*CalPhotonTurnigy!$AE$30*CalPhotonTurnigy!$AF$36+CalPhotonTurnigy!$AE$36)/CalPhotonTurnigy!$AE$30</f>
        <v>99.73632653586013</v>
      </c>
    </row>
    <row r="2472" spans="1:13" x14ac:dyDescent="0.3">
      <c r="A2472">
        <v>134.496645</v>
      </c>
      <c r="B2472">
        <v>144</v>
      </c>
      <c r="C2472">
        <v>0</v>
      </c>
      <c r="D2472">
        <v>2.2109999999999999</v>
      </c>
      <c r="E2472">
        <v>71.084399000000005</v>
      </c>
      <c r="F2472">
        <v>87.065652999999998</v>
      </c>
      <c r="G2472">
        <v>79.624004999999997</v>
      </c>
      <c r="H2472">
        <v>-15.981254</v>
      </c>
      <c r="I2472">
        <v>-100</v>
      </c>
      <c r="J2472">
        <v>144</v>
      </c>
      <c r="K2472">
        <v>99.883357000000004</v>
      </c>
      <c r="L2472">
        <v>1.4999E-2</v>
      </c>
      <c r="M2472">
        <f>(F2472*CalPhotonTurnigy!$AE$30*CalPhotonTurnigy!$AF$36+CalPhotonTurnigy!$AE$36)/CalPhotonTurnigy!$AE$30</f>
        <v>99.921283276571643</v>
      </c>
    </row>
    <row r="2473" spans="1:13" x14ac:dyDescent="0.3">
      <c r="A2473">
        <v>134.51164700000001</v>
      </c>
      <c r="B2473">
        <v>144</v>
      </c>
      <c r="C2473">
        <v>0</v>
      </c>
      <c r="D2473">
        <v>2.2149999999999999</v>
      </c>
      <c r="E2473">
        <v>71.088267000000002</v>
      </c>
      <c r="F2473">
        <v>86.997375000000005</v>
      </c>
      <c r="G2473">
        <v>79.578271000000001</v>
      </c>
      <c r="H2473">
        <v>-15.909108</v>
      </c>
      <c r="I2473">
        <v>-100</v>
      </c>
      <c r="J2473">
        <v>144</v>
      </c>
      <c r="K2473">
        <v>99.856815999999995</v>
      </c>
      <c r="L2473">
        <v>1.5002E-2</v>
      </c>
      <c r="M2473">
        <f>(F2473*CalPhotonTurnigy!$AE$30*CalPhotonTurnigy!$AF$36+CalPhotonTurnigy!$AE$36)/CalPhotonTurnigy!$AE$30</f>
        <v>99.851933005329954</v>
      </c>
    </row>
    <row r="2474" spans="1:13" x14ac:dyDescent="0.3">
      <c r="A2474">
        <v>134.526647</v>
      </c>
      <c r="B2474">
        <v>144</v>
      </c>
      <c r="C2474">
        <v>0</v>
      </c>
      <c r="D2474">
        <v>2.2109999999999999</v>
      </c>
      <c r="E2474">
        <v>71.083912999999995</v>
      </c>
      <c r="F2474">
        <v>86.769711000000001</v>
      </c>
      <c r="G2474">
        <v>79.534369999999996</v>
      </c>
      <c r="H2474">
        <v>-15.685798</v>
      </c>
      <c r="I2474">
        <v>-100</v>
      </c>
      <c r="J2474">
        <v>144</v>
      </c>
      <c r="K2474">
        <v>99.833971000000005</v>
      </c>
      <c r="L2474">
        <v>1.4999999999999999E-2</v>
      </c>
      <c r="M2474">
        <f>(F2474*CalPhotonTurnigy!$AE$30*CalPhotonTurnigy!$AF$36+CalPhotonTurnigy!$AE$36)/CalPhotonTurnigy!$AE$30</f>
        <v>99.620693658073563</v>
      </c>
    </row>
    <row r="2475" spans="1:13" x14ac:dyDescent="0.3">
      <c r="A2475">
        <v>134.54165499999999</v>
      </c>
      <c r="B2475">
        <v>144</v>
      </c>
      <c r="C2475">
        <v>0</v>
      </c>
      <c r="D2475">
        <v>2.2120000000000002</v>
      </c>
      <c r="E2475">
        <v>71.083239000000006</v>
      </c>
      <c r="F2475">
        <v>87.179428000000001</v>
      </c>
      <c r="G2475">
        <v>79.492665000000002</v>
      </c>
      <c r="H2475">
        <v>-16.096188999999999</v>
      </c>
      <c r="I2475">
        <v>-100</v>
      </c>
      <c r="J2475">
        <v>144</v>
      </c>
      <c r="K2475">
        <v>99.814308999999994</v>
      </c>
      <c r="L2475">
        <v>1.5008000000000001E-2</v>
      </c>
      <c r="M2475">
        <f>(F2475*CalPhotonTurnigy!$AE$30*CalPhotonTurnigy!$AF$36+CalPhotonTurnigy!$AE$36)/CalPhotonTurnigy!$AE$30</f>
        <v>100.03684505504384</v>
      </c>
    </row>
    <row r="2476" spans="1:13" x14ac:dyDescent="0.3">
      <c r="A2476">
        <v>134.55666199999999</v>
      </c>
      <c r="B2476">
        <v>144</v>
      </c>
      <c r="C2476">
        <v>0</v>
      </c>
      <c r="D2476">
        <v>2.2080000000000002</v>
      </c>
      <c r="E2476">
        <v>71.073437999999996</v>
      </c>
      <c r="F2476">
        <v>86.883555999999999</v>
      </c>
      <c r="G2476">
        <v>79.453388000000004</v>
      </c>
      <c r="H2476">
        <v>-15.810119</v>
      </c>
      <c r="I2476">
        <v>-100</v>
      </c>
      <c r="J2476">
        <v>144</v>
      </c>
      <c r="K2476">
        <v>99.797385000000006</v>
      </c>
      <c r="L2476">
        <v>1.5007E-2</v>
      </c>
      <c r="M2476">
        <f>(F2476*CalPhotonTurnigy!$AE$30*CalPhotonTurnigy!$AF$36+CalPhotonTurnigy!$AE$36)/CalPhotonTurnigy!$AE$30</f>
        <v>99.73632653586013</v>
      </c>
    </row>
    <row r="2477" spans="1:13" x14ac:dyDescent="0.3">
      <c r="A2477">
        <v>134.571665</v>
      </c>
      <c r="B2477">
        <v>144</v>
      </c>
      <c r="C2477">
        <v>0</v>
      </c>
      <c r="D2477">
        <v>2.2080000000000002</v>
      </c>
      <c r="E2477">
        <v>71.066539000000006</v>
      </c>
      <c r="F2477">
        <v>86.633060999999998</v>
      </c>
      <c r="G2477">
        <v>79.416668000000001</v>
      </c>
      <c r="H2477">
        <v>-15.566522000000001</v>
      </c>
      <c r="I2477">
        <v>-100</v>
      </c>
      <c r="J2477">
        <v>144</v>
      </c>
      <c r="K2477">
        <v>99.782819000000003</v>
      </c>
      <c r="L2477">
        <v>1.5003000000000001E-2</v>
      </c>
      <c r="M2477">
        <f>(F2477*CalPhotonTurnigy!$AE$30*CalPhotonTurnigy!$AF$36+CalPhotonTurnigy!$AE$36)/CalPhotonTurnigy!$AE$30</f>
        <v>99.481897639367986</v>
      </c>
    </row>
    <row r="2478" spans="1:13" x14ac:dyDescent="0.3">
      <c r="A2478">
        <v>134.58667600000001</v>
      </c>
      <c r="B2478">
        <v>144</v>
      </c>
      <c r="C2478">
        <v>0</v>
      </c>
      <c r="D2478">
        <v>2.2080000000000002</v>
      </c>
      <c r="E2478">
        <v>71.060601000000005</v>
      </c>
      <c r="F2478">
        <v>86.929086999999996</v>
      </c>
      <c r="G2478">
        <v>79.382552000000004</v>
      </c>
      <c r="H2478">
        <v>-15.868485</v>
      </c>
      <c r="I2478">
        <v>-100</v>
      </c>
      <c r="J2478">
        <v>144</v>
      </c>
      <c r="K2478">
        <v>99.770281999999995</v>
      </c>
      <c r="L2478">
        <v>1.5011E-2</v>
      </c>
      <c r="M2478">
        <f>(F2478*CalPhotonTurnigy!$AE$30*CalPhotonTurnigy!$AF$36+CalPhotonTurnigy!$AE$36)/CalPhotonTurnigy!$AE$30</f>
        <v>99.782572577043311</v>
      </c>
    </row>
    <row r="2479" spans="1:13" x14ac:dyDescent="0.3">
      <c r="A2479">
        <v>134.60167999999999</v>
      </c>
      <c r="B2479">
        <v>144</v>
      </c>
      <c r="C2479">
        <v>0</v>
      </c>
      <c r="D2479">
        <v>2.2080000000000002</v>
      </c>
      <c r="E2479">
        <v>71.055492000000001</v>
      </c>
      <c r="F2479">
        <v>86.815252000000001</v>
      </c>
      <c r="G2479">
        <v>79.351023999999995</v>
      </c>
      <c r="H2479">
        <v>-15.759760999999999</v>
      </c>
      <c r="I2479">
        <v>-100</v>
      </c>
      <c r="J2479">
        <v>144</v>
      </c>
      <c r="K2479">
        <v>99.759490999999997</v>
      </c>
      <c r="L2479">
        <v>1.5004E-2</v>
      </c>
      <c r="M2479">
        <f>(F2479*CalPhotonTurnigy!$AE$30*CalPhotonTurnigy!$AF$36+CalPhotonTurnigy!$AE$36)/CalPhotonTurnigy!$AE$30</f>
        <v>99.66694985630167</v>
      </c>
    </row>
    <row r="2480" spans="1:13" x14ac:dyDescent="0.3">
      <c r="A2480">
        <v>134.61669000000001</v>
      </c>
      <c r="B2480">
        <v>144</v>
      </c>
      <c r="C2480">
        <v>0</v>
      </c>
      <c r="D2480">
        <v>2.2069999999999999</v>
      </c>
      <c r="E2480">
        <v>71.048017000000002</v>
      </c>
      <c r="F2480">
        <v>86.997375000000005</v>
      </c>
      <c r="G2480">
        <v>79.322025999999994</v>
      </c>
      <c r="H2480">
        <v>-15.949356999999999</v>
      </c>
      <c r="I2480">
        <v>-100</v>
      </c>
      <c r="J2480">
        <v>144</v>
      </c>
      <c r="K2480">
        <v>99.750202999999999</v>
      </c>
      <c r="L2480">
        <v>1.5010000000000001E-2</v>
      </c>
      <c r="M2480">
        <f>(F2480*CalPhotonTurnigy!$AE$30*CalPhotonTurnigy!$AF$36+CalPhotonTurnigy!$AE$36)/CalPhotonTurnigy!$AE$30</f>
        <v>99.851933005329954</v>
      </c>
    </row>
    <row r="2481" spans="1:13" x14ac:dyDescent="0.3">
      <c r="A2481">
        <v>134.63169099999999</v>
      </c>
      <c r="B2481">
        <v>144</v>
      </c>
      <c r="C2481">
        <v>0</v>
      </c>
      <c r="D2481">
        <v>2.2080000000000002</v>
      </c>
      <c r="E2481">
        <v>71.043122999999994</v>
      </c>
      <c r="F2481">
        <v>86.815252000000001</v>
      </c>
      <c r="G2481">
        <v>79.295462999999998</v>
      </c>
      <c r="H2481">
        <v>-15.772129</v>
      </c>
      <c r="I2481">
        <v>-100</v>
      </c>
      <c r="J2481">
        <v>144</v>
      </c>
      <c r="K2481">
        <v>99.742209000000003</v>
      </c>
      <c r="L2481">
        <v>1.5001E-2</v>
      </c>
      <c r="M2481">
        <f>(F2481*CalPhotonTurnigy!$AE$30*CalPhotonTurnigy!$AF$36+CalPhotonTurnigy!$AE$36)/CalPhotonTurnigy!$AE$30</f>
        <v>99.66694985630167</v>
      </c>
    </row>
    <row r="2482" spans="1:13" x14ac:dyDescent="0.3">
      <c r="A2482">
        <v>134.646692</v>
      </c>
      <c r="B2482">
        <v>144</v>
      </c>
      <c r="C2482">
        <v>0</v>
      </c>
      <c r="D2482">
        <v>2.1920000000000002</v>
      </c>
      <c r="E2482">
        <v>71.009658000000002</v>
      </c>
      <c r="F2482">
        <v>86.678614999999994</v>
      </c>
      <c r="G2482">
        <v>79.27122</v>
      </c>
      <c r="H2482">
        <v>-15.668958</v>
      </c>
      <c r="I2482">
        <v>-100</v>
      </c>
      <c r="J2482">
        <v>144</v>
      </c>
      <c r="K2482">
        <v>99.735327999999996</v>
      </c>
      <c r="L2482">
        <v>1.5001E-2</v>
      </c>
      <c r="M2482">
        <f>(F2482*CalPhotonTurnigy!$AE$30*CalPhotonTurnigy!$AF$36+CalPhotonTurnigy!$AE$36)/CalPhotonTurnigy!$AE$30</f>
        <v>99.528167041754472</v>
      </c>
    </row>
    <row r="2483" spans="1:13" x14ac:dyDescent="0.3">
      <c r="A2483">
        <v>134.661688</v>
      </c>
      <c r="B2483">
        <v>144</v>
      </c>
      <c r="C2483">
        <v>0</v>
      </c>
      <c r="D2483">
        <v>2.2050000000000001</v>
      </c>
      <c r="E2483">
        <v>71.005492000000004</v>
      </c>
      <c r="F2483">
        <v>86.838020999999998</v>
      </c>
      <c r="G2483">
        <v>79.249165000000005</v>
      </c>
      <c r="H2483">
        <v>-15.832528999999999</v>
      </c>
      <c r="I2483">
        <v>-100</v>
      </c>
      <c r="J2483">
        <v>144</v>
      </c>
      <c r="K2483">
        <v>99.729405999999997</v>
      </c>
      <c r="L2483">
        <v>1.4996000000000001E-2</v>
      </c>
      <c r="M2483">
        <f>(F2483*CalPhotonTurnigy!$AE$30*CalPhotonTurnigy!$AF$36+CalPhotonTurnigy!$AE$36)/CalPhotonTurnigy!$AE$30</f>
        <v>99.690076431858969</v>
      </c>
    </row>
    <row r="2484" spans="1:13" x14ac:dyDescent="0.3">
      <c r="A2484">
        <v>134.67669699999999</v>
      </c>
      <c r="B2484">
        <v>144</v>
      </c>
      <c r="C2484">
        <v>0</v>
      </c>
      <c r="D2484">
        <v>2.2170000000000001</v>
      </c>
      <c r="E2484">
        <v>71.025011000000006</v>
      </c>
      <c r="F2484">
        <v>86.655839</v>
      </c>
      <c r="G2484">
        <v>79.229158999999996</v>
      </c>
      <c r="H2484">
        <v>-15.630827999999999</v>
      </c>
      <c r="I2484">
        <v>-100</v>
      </c>
      <c r="J2484">
        <v>144</v>
      </c>
      <c r="K2484">
        <v>99.724307999999994</v>
      </c>
      <c r="L2484">
        <v>1.5009E-2</v>
      </c>
      <c r="M2484">
        <f>(F2484*CalPhotonTurnigy!$AE$30*CalPhotonTurnigy!$AF$36+CalPhotonTurnigy!$AE$36)/CalPhotonTurnigy!$AE$30</f>
        <v>99.505033356265727</v>
      </c>
    </row>
    <row r="2485" spans="1:13" x14ac:dyDescent="0.3">
      <c r="A2485">
        <v>134.69170800000001</v>
      </c>
      <c r="B2485">
        <v>144</v>
      </c>
      <c r="C2485">
        <v>0</v>
      </c>
      <c r="D2485">
        <v>2.206</v>
      </c>
      <c r="E2485">
        <v>71.020245000000003</v>
      </c>
      <c r="F2485">
        <v>86.541938999999999</v>
      </c>
      <c r="G2485">
        <v>79.211057999999994</v>
      </c>
      <c r="H2485">
        <v>-15.521694</v>
      </c>
      <c r="I2485">
        <v>-100</v>
      </c>
      <c r="J2485">
        <v>144</v>
      </c>
      <c r="K2485">
        <v>99.719920999999999</v>
      </c>
      <c r="L2485">
        <v>1.5011E-2</v>
      </c>
      <c r="M2485">
        <f>(F2485*CalPhotonTurnigy!$AE$30*CalPhotonTurnigy!$AF$36+CalPhotonTurnigy!$AE$36)/CalPhotonTurnigy!$AE$30</f>
        <v>99.389344614732153</v>
      </c>
    </row>
    <row r="2486" spans="1:13" x14ac:dyDescent="0.3">
      <c r="A2486">
        <v>134.706705</v>
      </c>
      <c r="B2486">
        <v>144</v>
      </c>
      <c r="C2486">
        <v>0</v>
      </c>
      <c r="D2486">
        <v>2.2069999999999999</v>
      </c>
      <c r="E2486">
        <v>71.017684000000003</v>
      </c>
      <c r="F2486">
        <v>86.701391000000001</v>
      </c>
      <c r="G2486">
        <v>79.194720000000004</v>
      </c>
      <c r="H2486">
        <v>-15.683707</v>
      </c>
      <c r="I2486">
        <v>-100</v>
      </c>
      <c r="J2486">
        <v>144</v>
      </c>
      <c r="K2486">
        <v>99.716144999999997</v>
      </c>
      <c r="L2486">
        <v>1.4997E-2</v>
      </c>
      <c r="M2486">
        <f>(F2486*CalPhotonTurnigy!$AE$30*CalPhotonTurnigy!$AF$36+CalPhotonTurnigy!$AE$36)/CalPhotonTurnigy!$AE$30</f>
        <v>99.55130072724323</v>
      </c>
    </row>
    <row r="2487" spans="1:13" x14ac:dyDescent="0.3">
      <c r="A2487">
        <v>134.72171800000001</v>
      </c>
      <c r="B2487">
        <v>144</v>
      </c>
      <c r="C2487">
        <v>0</v>
      </c>
      <c r="D2487">
        <v>2.2010000000000001</v>
      </c>
      <c r="E2487">
        <v>71.004696999999993</v>
      </c>
      <c r="F2487">
        <v>86.450800999999998</v>
      </c>
      <c r="G2487">
        <v>79.180003999999997</v>
      </c>
      <c r="H2487">
        <v>-15.446103000000001</v>
      </c>
      <c r="I2487">
        <v>-100</v>
      </c>
      <c r="J2487">
        <v>144</v>
      </c>
      <c r="K2487">
        <v>99.712895000000003</v>
      </c>
      <c r="L2487">
        <v>1.5013E-2</v>
      </c>
      <c r="M2487">
        <f>(F2487*CalPhotonTurnigy!$AE$30*CalPhotonTurnigy!$AF$36+CalPhotonTurnigy!$AE$36)/CalPhotonTurnigy!$AE$30</f>
        <v>99.296775338824432</v>
      </c>
    </row>
    <row r="2488" spans="1:13" x14ac:dyDescent="0.3">
      <c r="A2488">
        <v>134.736726</v>
      </c>
      <c r="B2488">
        <v>144</v>
      </c>
      <c r="C2488">
        <v>0</v>
      </c>
      <c r="D2488">
        <v>2.2050000000000001</v>
      </c>
      <c r="E2488">
        <v>71.001222999999996</v>
      </c>
      <c r="F2488">
        <v>86.314059999999998</v>
      </c>
      <c r="G2488">
        <v>79.166776999999996</v>
      </c>
      <c r="H2488">
        <v>-15.312837</v>
      </c>
      <c r="I2488">
        <v>-100</v>
      </c>
      <c r="J2488">
        <v>144</v>
      </c>
      <c r="K2488">
        <v>99.710097000000005</v>
      </c>
      <c r="L2488">
        <v>1.5008000000000001E-2</v>
      </c>
      <c r="M2488">
        <f>(F2488*CalPhotonTurnigy!$AE$30*CalPhotonTurnigy!$AF$36+CalPhotonTurnigy!$AE$36)/CalPhotonTurnigy!$AE$30</f>
        <v>99.157886891010193</v>
      </c>
    </row>
    <row r="2489" spans="1:13" x14ac:dyDescent="0.3">
      <c r="A2489">
        <v>134.75172499999999</v>
      </c>
      <c r="B2489">
        <v>144</v>
      </c>
      <c r="C2489">
        <v>0</v>
      </c>
      <c r="D2489">
        <v>2.2040000000000002</v>
      </c>
      <c r="E2489">
        <v>70.996692999999993</v>
      </c>
      <c r="F2489">
        <v>86.519155999999995</v>
      </c>
      <c r="G2489">
        <v>79.154908000000006</v>
      </c>
      <c r="H2489">
        <v>-15.522463999999999</v>
      </c>
      <c r="I2489">
        <v>-100</v>
      </c>
      <c r="J2489">
        <v>144</v>
      </c>
      <c r="K2489">
        <v>99.707689999999999</v>
      </c>
      <c r="L2489">
        <v>1.4999E-2</v>
      </c>
      <c r="M2489">
        <f>(F2489*CalPhotonTurnigy!$AE$30*CalPhotonTurnigy!$AF$36+CalPhotonTurnigy!$AE$36)/CalPhotonTurnigy!$AE$30</f>
        <v>99.366203819311963</v>
      </c>
    </row>
    <row r="2490" spans="1:13" x14ac:dyDescent="0.3">
      <c r="A2490">
        <v>134.76672300000001</v>
      </c>
      <c r="B2490">
        <v>144</v>
      </c>
      <c r="C2490">
        <v>0</v>
      </c>
      <c r="D2490">
        <v>2.2050000000000001</v>
      </c>
      <c r="E2490">
        <v>70.994335000000007</v>
      </c>
      <c r="F2490">
        <v>86.268471000000005</v>
      </c>
      <c r="G2490">
        <v>79.144277000000002</v>
      </c>
      <c r="H2490">
        <v>-15.274136</v>
      </c>
      <c r="I2490">
        <v>-100</v>
      </c>
      <c r="J2490">
        <v>144</v>
      </c>
      <c r="K2490">
        <v>99.705617000000004</v>
      </c>
      <c r="L2490">
        <v>1.4997999999999999E-2</v>
      </c>
      <c r="M2490">
        <f>(F2490*CalPhotonTurnigy!$AE$30*CalPhotonTurnigy!$AF$36+CalPhotonTurnigy!$AE$36)/CalPhotonTurnigy!$AE$30</f>
        <v>99.111581938966538</v>
      </c>
    </row>
    <row r="2491" spans="1:13" x14ac:dyDescent="0.3">
      <c r="A2491">
        <v>134.78171900000001</v>
      </c>
      <c r="B2491">
        <v>144</v>
      </c>
      <c r="C2491">
        <v>0</v>
      </c>
      <c r="D2491">
        <v>2.2040000000000002</v>
      </c>
      <c r="E2491">
        <v>70.990764999999996</v>
      </c>
      <c r="F2491">
        <v>86.154480000000007</v>
      </c>
      <c r="G2491">
        <v>79.134767999999994</v>
      </c>
      <c r="H2491">
        <v>-15.163715</v>
      </c>
      <c r="I2491">
        <v>-100</v>
      </c>
      <c r="J2491">
        <v>144</v>
      </c>
      <c r="K2491">
        <v>99.703833000000003</v>
      </c>
      <c r="L2491">
        <v>1.4996000000000001E-2</v>
      </c>
      <c r="M2491">
        <f>(F2491*CalPhotonTurnigy!$AE$30*CalPhotonTurnigy!$AF$36+CalPhotonTurnigy!$AE$36)/CalPhotonTurnigy!$AE$30</f>
        <v>98.995800768324258</v>
      </c>
    </row>
    <row r="2492" spans="1:13" x14ac:dyDescent="0.3">
      <c r="A2492">
        <v>134.796718</v>
      </c>
      <c r="B2492">
        <v>144</v>
      </c>
      <c r="C2492">
        <v>0</v>
      </c>
      <c r="D2492">
        <v>2.2050000000000001</v>
      </c>
      <c r="E2492">
        <v>70.989233999999996</v>
      </c>
      <c r="F2492">
        <v>86.405225000000002</v>
      </c>
      <c r="G2492">
        <v>79.126275000000007</v>
      </c>
      <c r="H2492">
        <v>-15.415991</v>
      </c>
      <c r="I2492">
        <v>-100</v>
      </c>
      <c r="J2492">
        <v>144</v>
      </c>
      <c r="K2492">
        <v>99.702297999999999</v>
      </c>
      <c r="L2492">
        <v>1.4999E-2</v>
      </c>
      <c r="M2492">
        <f>(F2492*CalPhotonTurnigy!$AE$30*CalPhotonTurnigy!$AF$36+CalPhotonTurnigy!$AE$36)/CalPhotonTurnigy!$AE$30</f>
        <v>99.25048359093914</v>
      </c>
    </row>
    <row r="2493" spans="1:13" x14ac:dyDescent="0.3">
      <c r="A2493">
        <v>134.81171800000001</v>
      </c>
      <c r="B2493">
        <v>144</v>
      </c>
      <c r="C2493">
        <v>0</v>
      </c>
      <c r="D2493">
        <v>2.2029999999999998</v>
      </c>
      <c r="E2493">
        <v>70.984832999999995</v>
      </c>
      <c r="F2493">
        <v>86.222877999999994</v>
      </c>
      <c r="G2493">
        <v>79.118699000000007</v>
      </c>
      <c r="H2493">
        <v>-15.238044</v>
      </c>
      <c r="I2493">
        <v>-100</v>
      </c>
      <c r="J2493">
        <v>144</v>
      </c>
      <c r="K2493">
        <v>99.700976999999995</v>
      </c>
      <c r="L2493">
        <v>1.4999999999999999E-2</v>
      </c>
      <c r="M2493">
        <f>(F2493*CalPhotonTurnigy!$AE$30*CalPhotonTurnigy!$AF$36+CalPhotonTurnigy!$AE$36)/CalPhotonTurnigy!$AE$30</f>
        <v>99.065272924104875</v>
      </c>
    </row>
    <row r="2494" spans="1:13" x14ac:dyDescent="0.3">
      <c r="A2494">
        <v>134.82671500000001</v>
      </c>
      <c r="B2494">
        <v>144</v>
      </c>
      <c r="C2494">
        <v>0</v>
      </c>
      <c r="D2494">
        <v>2.206</v>
      </c>
      <c r="E2494">
        <v>70.985671999999994</v>
      </c>
      <c r="F2494">
        <v>86.063266999999996</v>
      </c>
      <c r="G2494">
        <v>79.111951000000005</v>
      </c>
      <c r="H2494">
        <v>-15.077596</v>
      </c>
      <c r="I2494">
        <v>-100</v>
      </c>
      <c r="J2494">
        <v>144</v>
      </c>
      <c r="K2494">
        <v>99.699838999999997</v>
      </c>
      <c r="L2494">
        <v>1.4997E-2</v>
      </c>
      <c r="M2494">
        <f>(F2494*CalPhotonTurnigy!$AE$30*CalPhotonTurnigy!$AF$36+CalPhotonTurnigy!$AE$36)/CalPhotonTurnigy!$AE$30</f>
        <v>98.90315531457972</v>
      </c>
    </row>
    <row r="2495" spans="1:13" x14ac:dyDescent="0.3">
      <c r="A2495">
        <v>134.84171699999999</v>
      </c>
      <c r="B2495">
        <v>144</v>
      </c>
      <c r="C2495">
        <v>0</v>
      </c>
      <c r="D2495">
        <v>2.2040000000000002</v>
      </c>
      <c r="E2495">
        <v>70.983310000000003</v>
      </c>
      <c r="F2495">
        <v>86.200079000000002</v>
      </c>
      <c r="G2495">
        <v>79.105945000000006</v>
      </c>
      <c r="H2495">
        <v>-15.21677</v>
      </c>
      <c r="I2495">
        <v>-100</v>
      </c>
      <c r="J2495">
        <v>144</v>
      </c>
      <c r="K2495">
        <v>99.698860999999994</v>
      </c>
      <c r="L2495">
        <v>1.5002E-2</v>
      </c>
      <c r="M2495">
        <f>(F2495*CalPhotonTurnigy!$AE$30*CalPhotonTurnigy!$AF$36+CalPhotonTurnigy!$AE$36)/CalPhotonTurnigy!$AE$30</f>
        <v>99.04211587741284</v>
      </c>
    </row>
    <row r="2496" spans="1:13" x14ac:dyDescent="0.3">
      <c r="A2496">
        <v>134.85672500000001</v>
      </c>
      <c r="B2496">
        <v>144</v>
      </c>
      <c r="C2496">
        <v>0</v>
      </c>
      <c r="D2496">
        <v>2.2029999999999998</v>
      </c>
      <c r="E2496">
        <v>70.978193000000005</v>
      </c>
      <c r="F2496">
        <v>86.063266999999996</v>
      </c>
      <c r="G2496">
        <v>79.100606999999997</v>
      </c>
      <c r="H2496">
        <v>-15.085074000000001</v>
      </c>
      <c r="I2496">
        <v>-100</v>
      </c>
      <c r="J2496">
        <v>144</v>
      </c>
      <c r="K2496">
        <v>99.698018000000005</v>
      </c>
      <c r="L2496">
        <v>1.5008000000000001E-2</v>
      </c>
      <c r="M2496">
        <f>(F2496*CalPhotonTurnigy!$AE$30*CalPhotonTurnigy!$AF$36+CalPhotonTurnigy!$AE$36)/CalPhotonTurnigy!$AE$30</f>
        <v>98.90315531457972</v>
      </c>
    </row>
    <row r="2497" spans="1:13" x14ac:dyDescent="0.3">
      <c r="A2497">
        <v>134.871737</v>
      </c>
      <c r="B2497">
        <v>144</v>
      </c>
      <c r="C2497">
        <v>0</v>
      </c>
      <c r="D2497">
        <v>2.2029999999999998</v>
      </c>
      <c r="E2497">
        <v>70.975331999999995</v>
      </c>
      <c r="F2497">
        <v>85.926416000000003</v>
      </c>
      <c r="G2497">
        <v>79.095866000000001</v>
      </c>
      <c r="H2497">
        <v>-14.951084</v>
      </c>
      <c r="I2497">
        <v>-100</v>
      </c>
      <c r="J2497">
        <v>144</v>
      </c>
      <c r="K2497">
        <v>99.697293000000002</v>
      </c>
      <c r="L2497">
        <v>1.5011999999999999E-2</v>
      </c>
      <c r="M2497">
        <f>(F2497*CalPhotonTurnigy!$AE$30*CalPhotonTurnigy!$AF$36+CalPhotonTurnigy!$AE$36)/CalPhotonTurnigy!$AE$30</f>
        <v>98.764155139271452</v>
      </c>
    </row>
    <row r="2498" spans="1:13" x14ac:dyDescent="0.3">
      <c r="A2498">
        <v>134.88673600000001</v>
      </c>
      <c r="B2498">
        <v>144</v>
      </c>
      <c r="C2498">
        <v>0</v>
      </c>
      <c r="D2498">
        <v>2.2010000000000001</v>
      </c>
      <c r="E2498">
        <v>70.968243000000001</v>
      </c>
      <c r="F2498">
        <v>86.108875999999995</v>
      </c>
      <c r="G2498">
        <v>79.091661000000002</v>
      </c>
      <c r="H2498">
        <v>-15.140632999999999</v>
      </c>
      <c r="I2498">
        <v>-100</v>
      </c>
      <c r="J2498">
        <v>144</v>
      </c>
      <c r="K2498">
        <v>99.696669</v>
      </c>
      <c r="L2498">
        <v>1.4999E-2</v>
      </c>
      <c r="M2498">
        <f>(F2498*CalPhotonTurnigy!$AE$30*CalPhotonTurnigy!$AF$36+CalPhotonTurnigy!$AE$36)/CalPhotonTurnigy!$AE$30</f>
        <v>98.9494805807132</v>
      </c>
    </row>
    <row r="2499" spans="1:13" x14ac:dyDescent="0.3">
      <c r="A2499">
        <v>134.90174300000001</v>
      </c>
      <c r="B2499">
        <v>144</v>
      </c>
      <c r="C2499">
        <v>0</v>
      </c>
      <c r="D2499">
        <v>2.1970000000000001</v>
      </c>
      <c r="E2499">
        <v>70.954425999999998</v>
      </c>
      <c r="F2499">
        <v>85.994846999999993</v>
      </c>
      <c r="G2499">
        <v>79.087933000000007</v>
      </c>
      <c r="H2499">
        <v>-15.040421</v>
      </c>
      <c r="I2499">
        <v>-100</v>
      </c>
      <c r="J2499">
        <v>144</v>
      </c>
      <c r="K2499">
        <v>99.696130999999994</v>
      </c>
      <c r="L2499">
        <v>1.5007E-2</v>
      </c>
      <c r="M2499">
        <f>(F2499*CalPhotonTurnigy!$AE$30*CalPhotonTurnigy!$AF$36+CalPhotonTurnigy!$AE$36)/CalPhotonTurnigy!$AE$30</f>
        <v>98.83366081330027</v>
      </c>
    </row>
    <row r="2500" spans="1:13" x14ac:dyDescent="0.3">
      <c r="A2500">
        <v>134.91674399999999</v>
      </c>
      <c r="B2500">
        <v>144</v>
      </c>
      <c r="C2500">
        <v>0</v>
      </c>
      <c r="D2500">
        <v>2.1970000000000001</v>
      </c>
      <c r="E2500">
        <v>70.942532</v>
      </c>
      <c r="F2500">
        <v>85.926416000000003</v>
      </c>
      <c r="G2500">
        <v>79.084631999999999</v>
      </c>
      <c r="H2500">
        <v>-14.983884</v>
      </c>
      <c r="I2500">
        <v>-100</v>
      </c>
      <c r="J2500">
        <v>144</v>
      </c>
      <c r="K2500">
        <v>99.695668999999995</v>
      </c>
      <c r="L2500">
        <v>1.5001E-2</v>
      </c>
      <c r="M2500">
        <f>(F2500*CalPhotonTurnigy!$AE$30*CalPhotonTurnigy!$AF$36+CalPhotonTurnigy!$AE$36)/CalPhotonTurnigy!$AE$30</f>
        <v>98.764155139271452</v>
      </c>
    </row>
    <row r="2501" spans="1:13" x14ac:dyDescent="0.3">
      <c r="A2501">
        <v>134.93174099999999</v>
      </c>
      <c r="B2501">
        <v>144</v>
      </c>
      <c r="C2501">
        <v>0</v>
      </c>
      <c r="D2501">
        <v>2.198</v>
      </c>
      <c r="E2501">
        <v>70.933839000000006</v>
      </c>
      <c r="F2501">
        <v>85.880791000000002</v>
      </c>
      <c r="G2501">
        <v>79.081710000000001</v>
      </c>
      <c r="H2501">
        <v>-14.946952</v>
      </c>
      <c r="I2501">
        <v>-100</v>
      </c>
      <c r="J2501">
        <v>144</v>
      </c>
      <c r="K2501">
        <v>99.695271000000005</v>
      </c>
      <c r="L2501">
        <v>1.4997E-2</v>
      </c>
      <c r="M2501">
        <f>(F2501*CalPhotonTurnigy!$AE$30*CalPhotonTurnigy!$AF$36+CalPhotonTurnigy!$AE$36)/CalPhotonTurnigy!$AE$30</f>
        <v>98.717813621866085</v>
      </c>
    </row>
    <row r="2502" spans="1:13" x14ac:dyDescent="0.3">
      <c r="A2502">
        <v>134.94674000000001</v>
      </c>
      <c r="B2502">
        <v>143</v>
      </c>
      <c r="C2502">
        <v>0</v>
      </c>
      <c r="D2502">
        <v>2.198</v>
      </c>
      <c r="E2502">
        <v>70.926355999999998</v>
      </c>
      <c r="F2502">
        <v>86.040462000000005</v>
      </c>
      <c r="G2502">
        <v>79.078028000000003</v>
      </c>
      <c r="H2502">
        <v>-15.114105</v>
      </c>
      <c r="I2502">
        <v>-100</v>
      </c>
      <c r="J2502">
        <v>143</v>
      </c>
      <c r="K2502">
        <v>99.628878999999998</v>
      </c>
      <c r="L2502">
        <v>1.4999E-2</v>
      </c>
      <c r="M2502">
        <f>(F2502*CalPhotonTurnigy!$AE$30*CalPhotonTurnigy!$AF$36+CalPhotonTurnigy!$AE$36)/CalPhotonTurnigy!$AE$30</f>
        <v>98.879992173660725</v>
      </c>
    </row>
    <row r="2503" spans="1:13" x14ac:dyDescent="0.3">
      <c r="A2503">
        <v>134.96173999999999</v>
      </c>
      <c r="B2503">
        <v>143</v>
      </c>
      <c r="C2503">
        <v>0</v>
      </c>
      <c r="D2503">
        <v>2.1890000000000001</v>
      </c>
      <c r="E2503">
        <v>70.902917000000002</v>
      </c>
      <c r="F2503">
        <v>85.903604000000001</v>
      </c>
      <c r="G2503">
        <v>79.070233999999999</v>
      </c>
      <c r="H2503">
        <v>-15.000686999999999</v>
      </c>
      <c r="I2503">
        <v>-100</v>
      </c>
      <c r="J2503">
        <v>143</v>
      </c>
      <c r="K2503">
        <v>99.508904999999999</v>
      </c>
      <c r="L2503">
        <v>1.4999999999999999E-2</v>
      </c>
      <c r="M2503">
        <f>(F2503*CalPhotonTurnigy!$AE$30*CalPhotonTurnigy!$AF$36+CalPhotonTurnigy!$AE$36)/CalPhotonTurnigy!$AE$30</f>
        <v>98.740984888421011</v>
      </c>
    </row>
    <row r="2504" spans="1:13" x14ac:dyDescent="0.3">
      <c r="A2504">
        <v>134.97674599999999</v>
      </c>
      <c r="B2504">
        <v>143</v>
      </c>
      <c r="C2504">
        <v>0</v>
      </c>
      <c r="D2504">
        <v>2.1960000000000002</v>
      </c>
      <c r="E2504">
        <v>70.896652000000003</v>
      </c>
      <c r="F2504">
        <v>85.652597999999998</v>
      </c>
      <c r="G2504">
        <v>79.054778999999996</v>
      </c>
      <c r="H2504">
        <v>-14.755946</v>
      </c>
      <c r="I2504">
        <v>-100</v>
      </c>
      <c r="J2504">
        <v>143</v>
      </c>
      <c r="K2504">
        <v>99.405642999999998</v>
      </c>
      <c r="L2504">
        <v>1.5006E-2</v>
      </c>
      <c r="M2504">
        <f>(F2504*CalPhotonTurnigy!$AE$30*CalPhotonTurnigy!$AF$36+CalPhotonTurnigy!$AE$36)/CalPhotonTurnigy!$AE$30</f>
        <v>98.486036966933938</v>
      </c>
    </row>
    <row r="2505" spans="1:13" x14ac:dyDescent="0.3">
      <c r="A2505">
        <v>134.99174300000001</v>
      </c>
      <c r="B2505">
        <v>143</v>
      </c>
      <c r="C2505">
        <v>0</v>
      </c>
      <c r="D2505">
        <v>2.1970000000000001</v>
      </c>
      <c r="E2505">
        <v>70.892807000000005</v>
      </c>
      <c r="F2505">
        <v>85.972037999999998</v>
      </c>
      <c r="G2505">
        <v>79.030435999999995</v>
      </c>
      <c r="H2505">
        <v>-15.079231</v>
      </c>
      <c r="I2505">
        <v>-100</v>
      </c>
      <c r="J2505">
        <v>143</v>
      </c>
      <c r="K2505">
        <v>99.316765000000004</v>
      </c>
      <c r="L2505">
        <v>1.4997E-2</v>
      </c>
      <c r="M2505">
        <f>(F2505*CalPhotonTurnigy!$AE$30*CalPhotonTurnigy!$AF$36+CalPhotonTurnigy!$AE$36)/CalPhotonTurnigy!$AE$30</f>
        <v>98.810493609563309</v>
      </c>
    </row>
    <row r="2506" spans="1:13" x14ac:dyDescent="0.3">
      <c r="A2506">
        <v>135.00674000000001</v>
      </c>
      <c r="B2506">
        <v>143</v>
      </c>
      <c r="C2506">
        <v>0</v>
      </c>
      <c r="D2506">
        <v>2.1909999999999998</v>
      </c>
      <c r="E2506">
        <v>70.87867</v>
      </c>
      <c r="F2506">
        <v>85.812343999999996</v>
      </c>
      <c r="G2506">
        <v>78.997991999999996</v>
      </c>
      <c r="H2506">
        <v>-14.933674</v>
      </c>
      <c r="I2506">
        <v>-100</v>
      </c>
      <c r="J2506">
        <v>143</v>
      </c>
      <c r="K2506">
        <v>99.240267000000003</v>
      </c>
      <c r="L2506">
        <v>1.4997E-2</v>
      </c>
      <c r="M2506">
        <f>(F2506*CalPhotonTurnigy!$AE$30*CalPhotonTurnigy!$AF$36+CalPhotonTurnigy!$AE$36)/CalPhotonTurnigy!$AE$30</f>
        <v>98.64829169656538</v>
      </c>
    </row>
    <row r="2507" spans="1:13" x14ac:dyDescent="0.3">
      <c r="A2507">
        <v>135.02173999999999</v>
      </c>
      <c r="B2507">
        <v>143</v>
      </c>
      <c r="C2507">
        <v>0</v>
      </c>
      <c r="D2507">
        <v>2.1970000000000001</v>
      </c>
      <c r="E2507">
        <v>70.877332999999993</v>
      </c>
      <c r="F2507">
        <v>85.56129</v>
      </c>
      <c r="G2507">
        <v>78.959042999999994</v>
      </c>
      <c r="H2507">
        <v>-14.683958000000001</v>
      </c>
      <c r="I2507">
        <v>-100</v>
      </c>
      <c r="J2507">
        <v>143</v>
      </c>
      <c r="K2507">
        <v>99.174424000000002</v>
      </c>
      <c r="L2507">
        <v>1.4999999999999999E-2</v>
      </c>
      <c r="M2507">
        <f>(F2507*CalPhotonTurnigy!$AE$30*CalPhotonTurnigy!$AF$36+CalPhotonTurnigy!$AE$36)/CalPhotonTurnigy!$AE$30</f>
        <v>98.393295021262745</v>
      </c>
    </row>
    <row r="2508" spans="1:13" x14ac:dyDescent="0.3">
      <c r="A2508">
        <v>135.03675000000001</v>
      </c>
      <c r="B2508">
        <v>143</v>
      </c>
      <c r="C2508">
        <v>0</v>
      </c>
      <c r="D2508">
        <v>2.1909999999999998</v>
      </c>
      <c r="E2508">
        <v>70.865348999999995</v>
      </c>
      <c r="F2508">
        <v>86.017655000000005</v>
      </c>
      <c r="G2508">
        <v>78.915380999999996</v>
      </c>
      <c r="H2508">
        <v>-15.152305</v>
      </c>
      <c r="I2508">
        <v>-100</v>
      </c>
      <c r="J2508">
        <v>143</v>
      </c>
      <c r="K2508">
        <v>99.117752999999993</v>
      </c>
      <c r="L2508">
        <v>1.5010000000000001E-2</v>
      </c>
      <c r="M2508">
        <f>(F2508*CalPhotonTurnigy!$AE$30*CalPhotonTurnigy!$AF$36+CalPhotonTurnigy!$AE$36)/CalPhotonTurnigy!$AE$30</f>
        <v>98.856827001332746</v>
      </c>
    </row>
    <row r="2509" spans="1:13" x14ac:dyDescent="0.3">
      <c r="A2509">
        <v>135.051751</v>
      </c>
      <c r="B2509">
        <v>143</v>
      </c>
      <c r="C2509">
        <v>0</v>
      </c>
      <c r="D2509">
        <v>2.1949999999999998</v>
      </c>
      <c r="E2509">
        <v>70.862774999999999</v>
      </c>
      <c r="F2509">
        <v>85.629773</v>
      </c>
      <c r="G2509">
        <v>78.868707999999998</v>
      </c>
      <c r="H2509">
        <v>-14.766997999999999</v>
      </c>
      <c r="I2509">
        <v>-100</v>
      </c>
      <c r="J2509">
        <v>143</v>
      </c>
      <c r="K2509">
        <v>99.068974999999995</v>
      </c>
      <c r="L2509">
        <v>1.5001E-2</v>
      </c>
      <c r="M2509">
        <f>(F2509*CalPhotonTurnigy!$AE$30*CalPhotonTurnigy!$AF$36+CalPhotonTurnigy!$AE$36)/CalPhotonTurnigy!$AE$30</f>
        <v>98.462853511925118</v>
      </c>
    </row>
    <row r="2510" spans="1:13" x14ac:dyDescent="0.3">
      <c r="A2510">
        <v>135.06675899999999</v>
      </c>
      <c r="B2510">
        <v>143</v>
      </c>
      <c r="C2510">
        <v>0</v>
      </c>
      <c r="D2510">
        <v>2.194</v>
      </c>
      <c r="E2510">
        <v>70.857462999999996</v>
      </c>
      <c r="F2510">
        <v>85.538460999999998</v>
      </c>
      <c r="G2510">
        <v>78.820498999999998</v>
      </c>
      <c r="H2510">
        <v>-14.680998000000001</v>
      </c>
      <c r="I2510">
        <v>-100</v>
      </c>
      <c r="J2510">
        <v>143</v>
      </c>
      <c r="K2510">
        <v>99.026992000000007</v>
      </c>
      <c r="L2510">
        <v>1.5008000000000001E-2</v>
      </c>
      <c r="M2510">
        <f>(F2510*CalPhotonTurnigy!$AE$30*CalPhotonTurnigy!$AF$36+CalPhotonTurnigy!$AE$36)/CalPhotonTurnigy!$AE$30</f>
        <v>98.37010750343596</v>
      </c>
    </row>
    <row r="2511" spans="1:13" x14ac:dyDescent="0.3">
      <c r="A2511">
        <v>135.08176</v>
      </c>
      <c r="B2511">
        <v>143</v>
      </c>
      <c r="C2511">
        <v>0</v>
      </c>
      <c r="D2511">
        <v>2.2000000000000002</v>
      </c>
      <c r="E2511">
        <v>70.865277000000006</v>
      </c>
      <c r="F2511">
        <v>85.903604000000001</v>
      </c>
      <c r="G2511">
        <v>78.771966000000006</v>
      </c>
      <c r="H2511">
        <v>-15.038327000000001</v>
      </c>
      <c r="I2511">
        <v>-100</v>
      </c>
      <c r="J2511">
        <v>143</v>
      </c>
      <c r="K2511">
        <v>98.990857000000005</v>
      </c>
      <c r="L2511">
        <v>1.5001E-2</v>
      </c>
      <c r="M2511">
        <f>(F2511*CalPhotonTurnigy!$AE$30*CalPhotonTurnigy!$AF$36+CalPhotonTurnigy!$AE$36)/CalPhotonTurnigy!$AE$30</f>
        <v>98.740984888421011</v>
      </c>
    </row>
    <row r="2512" spans="1:13" x14ac:dyDescent="0.3">
      <c r="A2512">
        <v>135.09675899999999</v>
      </c>
      <c r="B2512">
        <v>143</v>
      </c>
      <c r="C2512">
        <v>0</v>
      </c>
      <c r="D2512">
        <v>2.1949999999999998</v>
      </c>
      <c r="E2512">
        <v>70.862712000000002</v>
      </c>
      <c r="F2512">
        <v>85.652597999999998</v>
      </c>
      <c r="G2512">
        <v>78.724065999999993</v>
      </c>
      <c r="H2512">
        <v>-14.789885</v>
      </c>
      <c r="I2512">
        <v>-100</v>
      </c>
      <c r="J2512">
        <v>143</v>
      </c>
      <c r="K2512">
        <v>98.959755000000001</v>
      </c>
      <c r="L2512">
        <v>1.4999E-2</v>
      </c>
      <c r="M2512">
        <f>(F2512*CalPhotonTurnigy!$AE$30*CalPhotonTurnigy!$AF$36+CalPhotonTurnigy!$AE$36)/CalPhotonTurnigy!$AE$30</f>
        <v>98.486036966933938</v>
      </c>
    </row>
    <row r="2513" spans="1:13" x14ac:dyDescent="0.3">
      <c r="A2513">
        <v>135.11176800000001</v>
      </c>
      <c r="B2513">
        <v>143</v>
      </c>
      <c r="C2513">
        <v>0</v>
      </c>
      <c r="D2513">
        <v>2.1970000000000001</v>
      </c>
      <c r="E2513">
        <v>70.863602</v>
      </c>
      <c r="F2513">
        <v>85.538460999999998</v>
      </c>
      <c r="G2513">
        <v>78.677520999999999</v>
      </c>
      <c r="H2513">
        <v>-14.674859</v>
      </c>
      <c r="I2513">
        <v>-100</v>
      </c>
      <c r="J2513">
        <v>143</v>
      </c>
      <c r="K2513">
        <v>98.932985000000002</v>
      </c>
      <c r="L2513">
        <v>1.5009E-2</v>
      </c>
      <c r="M2513">
        <f>(F2513*CalPhotonTurnigy!$AE$30*CalPhotonTurnigy!$AF$36+CalPhotonTurnigy!$AE$36)/CalPhotonTurnigy!$AE$30</f>
        <v>98.37010750343596</v>
      </c>
    </row>
    <row r="2514" spans="1:13" x14ac:dyDescent="0.3">
      <c r="A2514">
        <v>135.126766</v>
      </c>
      <c r="B2514">
        <v>143</v>
      </c>
      <c r="C2514">
        <v>0</v>
      </c>
      <c r="D2514">
        <v>2.194</v>
      </c>
      <c r="E2514">
        <v>70.858175000000003</v>
      </c>
      <c r="F2514">
        <v>85.424296999999996</v>
      </c>
      <c r="G2514">
        <v>78.632858999999996</v>
      </c>
      <c r="H2514">
        <v>-14.566122</v>
      </c>
      <c r="I2514">
        <v>-100</v>
      </c>
      <c r="J2514">
        <v>143</v>
      </c>
      <c r="K2514">
        <v>98.909943999999996</v>
      </c>
      <c r="L2514">
        <v>1.4997999999999999E-2</v>
      </c>
      <c r="M2514">
        <f>(F2514*CalPhotonTurnigy!$AE$30*CalPhotonTurnigy!$AF$36+CalPhotonTurnigy!$AE$36)/CalPhotonTurnigy!$AE$30</f>
        <v>98.254150615916728</v>
      </c>
    </row>
    <row r="2515" spans="1:13" x14ac:dyDescent="0.3">
      <c r="A2515">
        <v>135.14177599999999</v>
      </c>
      <c r="B2515">
        <v>143</v>
      </c>
      <c r="C2515">
        <v>0</v>
      </c>
      <c r="D2515">
        <v>2.194</v>
      </c>
      <c r="E2515">
        <v>70.853504000000001</v>
      </c>
      <c r="F2515">
        <v>85.698245</v>
      </c>
      <c r="G2515">
        <v>78.590445000000003</v>
      </c>
      <c r="H2515">
        <v>-14.844741000000001</v>
      </c>
      <c r="I2515">
        <v>-100</v>
      </c>
      <c r="J2515">
        <v>143</v>
      </c>
      <c r="K2515">
        <v>98.890112999999999</v>
      </c>
      <c r="L2515">
        <v>1.5010000000000001E-2</v>
      </c>
      <c r="M2515">
        <f>(F2515*CalPhotonTurnigy!$AE$30*CalPhotonTurnigy!$AF$36+CalPhotonTurnigy!$AE$36)/CalPhotonTurnigy!$AE$30</f>
        <v>98.532400829838082</v>
      </c>
    </row>
    <row r="2516" spans="1:13" x14ac:dyDescent="0.3">
      <c r="A2516">
        <v>135.15678600000001</v>
      </c>
      <c r="B2516">
        <v>143</v>
      </c>
      <c r="C2516">
        <v>0</v>
      </c>
      <c r="D2516">
        <v>2.194</v>
      </c>
      <c r="E2516">
        <v>70.849485000000001</v>
      </c>
      <c r="F2516">
        <v>85.56129</v>
      </c>
      <c r="G2516">
        <v>78.550510000000003</v>
      </c>
      <c r="H2516">
        <v>-14.711805</v>
      </c>
      <c r="I2516">
        <v>-100</v>
      </c>
      <c r="J2516">
        <v>143</v>
      </c>
      <c r="K2516">
        <v>98.873043999999993</v>
      </c>
      <c r="L2516">
        <v>1.5010000000000001E-2</v>
      </c>
      <c r="M2516">
        <f>(F2516*CalPhotonTurnigy!$AE$30*CalPhotonTurnigy!$AF$36+CalPhotonTurnigy!$AE$36)/CalPhotonTurnigy!$AE$30</f>
        <v>98.393295021262745</v>
      </c>
    </row>
    <row r="2517" spans="1:13" x14ac:dyDescent="0.3">
      <c r="A2517">
        <v>135.17179300000001</v>
      </c>
      <c r="B2517">
        <v>143</v>
      </c>
      <c r="C2517">
        <v>0</v>
      </c>
      <c r="D2517">
        <v>2.1949999999999998</v>
      </c>
      <c r="E2517">
        <v>70.849123000000006</v>
      </c>
      <c r="F2517">
        <v>85.492797999999993</v>
      </c>
      <c r="G2517">
        <v>78.513181000000003</v>
      </c>
      <c r="H2517">
        <v>-14.643675</v>
      </c>
      <c r="I2517">
        <v>-100</v>
      </c>
      <c r="J2517">
        <v>143</v>
      </c>
      <c r="K2517">
        <v>98.858351999999996</v>
      </c>
      <c r="L2517">
        <v>1.5007E-2</v>
      </c>
      <c r="M2517">
        <f>(F2517*CalPhotonTurnigy!$AE$30*CalPhotonTurnigy!$AF$36+CalPhotonTurnigy!$AE$36)/CalPhotonTurnigy!$AE$30</f>
        <v>98.323727389259957</v>
      </c>
    </row>
    <row r="2518" spans="1:13" x14ac:dyDescent="0.3">
      <c r="A2518">
        <v>135.18679299999999</v>
      </c>
      <c r="B2518">
        <v>143</v>
      </c>
      <c r="C2518">
        <v>0</v>
      </c>
      <c r="D2518">
        <v>2.1989999999999998</v>
      </c>
      <c r="E2518">
        <v>70.856554000000003</v>
      </c>
      <c r="F2518">
        <v>85.766707999999994</v>
      </c>
      <c r="G2518">
        <v>78.478504999999998</v>
      </c>
      <c r="H2518">
        <v>-14.910152999999999</v>
      </c>
      <c r="I2518">
        <v>-100</v>
      </c>
      <c r="J2518">
        <v>143</v>
      </c>
      <c r="K2518">
        <v>98.845707000000004</v>
      </c>
      <c r="L2518">
        <v>1.4999999999999999E-2</v>
      </c>
      <c r="M2518">
        <f>(F2518*CalPhotonTurnigy!$AE$30*CalPhotonTurnigy!$AF$36+CalPhotonTurnigy!$AE$36)/CalPhotonTurnigy!$AE$30</f>
        <v>98.601939006410632</v>
      </c>
    </row>
    <row r="2519" spans="1:13" x14ac:dyDescent="0.3">
      <c r="A2519">
        <v>135.201795</v>
      </c>
      <c r="B2519">
        <v>143</v>
      </c>
      <c r="C2519">
        <v>0</v>
      </c>
      <c r="D2519">
        <v>2.1970000000000001</v>
      </c>
      <c r="E2519">
        <v>70.858303000000006</v>
      </c>
      <c r="F2519">
        <v>85.675421999999998</v>
      </c>
      <c r="G2519">
        <v>78.446466000000001</v>
      </c>
      <c r="H2519">
        <v>-14.817119</v>
      </c>
      <c r="I2519">
        <v>-100</v>
      </c>
      <c r="J2519">
        <v>143</v>
      </c>
      <c r="K2519">
        <v>98.834823999999998</v>
      </c>
      <c r="L2519">
        <v>1.5002E-2</v>
      </c>
      <c r="M2519">
        <f>(F2519*CalPhotonTurnigy!$AE$30*CalPhotonTurnigy!$AF$36+CalPhotonTurnigy!$AE$36)/CalPhotonTurnigy!$AE$30</f>
        <v>98.509219406238259</v>
      </c>
    </row>
    <row r="2520" spans="1:13" x14ac:dyDescent="0.3">
      <c r="A2520">
        <v>135.216803</v>
      </c>
      <c r="B2520">
        <v>143</v>
      </c>
      <c r="C2520">
        <v>0</v>
      </c>
      <c r="D2520">
        <v>2.1909999999999998</v>
      </c>
      <c r="E2520">
        <v>70.848968999999997</v>
      </c>
      <c r="F2520">
        <v>85.56129</v>
      </c>
      <c r="G2520">
        <v>78.416999000000004</v>
      </c>
      <c r="H2520">
        <v>-14.712320999999999</v>
      </c>
      <c r="I2520">
        <v>-100</v>
      </c>
      <c r="J2520">
        <v>143</v>
      </c>
      <c r="K2520">
        <v>98.825456000000003</v>
      </c>
      <c r="L2520">
        <v>1.5008000000000001E-2</v>
      </c>
      <c r="M2520">
        <f>(F2520*CalPhotonTurnigy!$AE$30*CalPhotonTurnigy!$AF$36+CalPhotonTurnigy!$AE$36)/CalPhotonTurnigy!$AE$30</f>
        <v>98.393295021262745</v>
      </c>
    </row>
    <row r="2521" spans="1:13" x14ac:dyDescent="0.3">
      <c r="A2521">
        <v>135.23181</v>
      </c>
      <c r="B2521">
        <v>143</v>
      </c>
      <c r="C2521">
        <v>0</v>
      </c>
      <c r="D2521">
        <v>2.1949999999999998</v>
      </c>
      <c r="E2521">
        <v>70.847131000000005</v>
      </c>
      <c r="F2521">
        <v>85.721067000000005</v>
      </c>
      <c r="G2521">
        <v>78.390010000000004</v>
      </c>
      <c r="H2521">
        <v>-14.873936</v>
      </c>
      <c r="I2521">
        <v>-100</v>
      </c>
      <c r="J2521">
        <v>143</v>
      </c>
      <c r="K2521">
        <v>98.817392999999996</v>
      </c>
      <c r="L2521">
        <v>1.5007E-2</v>
      </c>
      <c r="M2521">
        <f>(F2521*CalPhotonTurnigy!$AE$30*CalPhotonTurnigy!$AF$36+CalPhotonTurnigy!$AE$36)/CalPhotonTurnigy!$AE$30</f>
        <v>98.555581237733435</v>
      </c>
    </row>
    <row r="2522" spans="1:13" x14ac:dyDescent="0.3">
      <c r="A2522">
        <v>135.24682100000001</v>
      </c>
      <c r="B2522">
        <v>143</v>
      </c>
      <c r="C2522">
        <v>0</v>
      </c>
      <c r="D2522">
        <v>2.194</v>
      </c>
      <c r="E2522">
        <v>70.843999999999994</v>
      </c>
      <c r="F2522">
        <v>85.698245</v>
      </c>
      <c r="G2522">
        <v>78.365378000000007</v>
      </c>
      <c r="H2522">
        <v>-14.854245000000001</v>
      </c>
      <c r="I2522">
        <v>-100</v>
      </c>
      <c r="J2522">
        <v>143</v>
      </c>
      <c r="K2522">
        <v>98.810452999999995</v>
      </c>
      <c r="L2522">
        <v>1.5011E-2</v>
      </c>
      <c r="M2522">
        <f>(F2522*CalPhotonTurnigy!$AE$30*CalPhotonTurnigy!$AF$36+CalPhotonTurnigy!$AE$36)/CalPhotonTurnigy!$AE$30</f>
        <v>98.532400829838082</v>
      </c>
    </row>
    <row r="2523" spans="1:13" x14ac:dyDescent="0.3">
      <c r="A2523">
        <v>135.261822</v>
      </c>
      <c r="B2523">
        <v>143</v>
      </c>
      <c r="C2523">
        <v>0</v>
      </c>
      <c r="D2523">
        <v>2.1829999999999998</v>
      </c>
      <c r="E2523">
        <v>70.819612000000006</v>
      </c>
      <c r="F2523">
        <v>85.675421999999998</v>
      </c>
      <c r="G2523">
        <v>78.342971000000006</v>
      </c>
      <c r="H2523">
        <v>-14.85581</v>
      </c>
      <c r="I2523">
        <v>-100</v>
      </c>
      <c r="J2523">
        <v>143</v>
      </c>
      <c r="K2523">
        <v>98.804479999999998</v>
      </c>
      <c r="L2523">
        <v>1.5001E-2</v>
      </c>
      <c r="M2523">
        <f>(F2523*CalPhotonTurnigy!$AE$30*CalPhotonTurnigy!$AF$36+CalPhotonTurnigy!$AE$36)/CalPhotonTurnigy!$AE$30</f>
        <v>98.509219406238259</v>
      </c>
    </row>
    <row r="2524" spans="1:13" x14ac:dyDescent="0.3">
      <c r="A2524">
        <v>135.27682799999999</v>
      </c>
      <c r="B2524">
        <v>143</v>
      </c>
      <c r="C2524">
        <v>0</v>
      </c>
      <c r="D2524">
        <v>2.19</v>
      </c>
      <c r="E2524">
        <v>70.812568999999996</v>
      </c>
      <c r="F2524">
        <v>85.675421999999998</v>
      </c>
      <c r="G2524">
        <v>78.322647000000003</v>
      </c>
      <c r="H2524">
        <v>-14.862852999999999</v>
      </c>
      <c r="I2524">
        <v>-100</v>
      </c>
      <c r="J2524">
        <v>143</v>
      </c>
      <c r="K2524">
        <v>98.799339000000003</v>
      </c>
      <c r="L2524">
        <v>1.5006E-2</v>
      </c>
      <c r="M2524">
        <f>(F2524*CalPhotonTurnigy!$AE$30*CalPhotonTurnigy!$AF$36+CalPhotonTurnigy!$AE$36)/CalPhotonTurnigy!$AE$30</f>
        <v>98.509219406238259</v>
      </c>
    </row>
    <row r="2525" spans="1:13" x14ac:dyDescent="0.3">
      <c r="A2525">
        <v>135.291832</v>
      </c>
      <c r="B2525">
        <v>143</v>
      </c>
      <c r="C2525">
        <v>0</v>
      </c>
      <c r="D2525">
        <v>2.1800000000000002</v>
      </c>
      <c r="E2525">
        <v>70.787891999999999</v>
      </c>
      <c r="F2525">
        <v>85.812343999999996</v>
      </c>
      <c r="G2525">
        <v>78.304260999999997</v>
      </c>
      <c r="H2525">
        <v>-15.024452</v>
      </c>
      <c r="I2525">
        <v>-100</v>
      </c>
      <c r="J2525">
        <v>143</v>
      </c>
      <c r="K2525">
        <v>98.794914000000006</v>
      </c>
      <c r="L2525">
        <v>1.5004E-2</v>
      </c>
      <c r="M2525">
        <f>(F2525*CalPhotonTurnigy!$AE$30*CalPhotonTurnigy!$AF$36+CalPhotonTurnigy!$AE$36)/CalPhotonTurnigy!$AE$30</f>
        <v>98.64829169656538</v>
      </c>
    </row>
    <row r="2526" spans="1:13" x14ac:dyDescent="0.3">
      <c r="A2526">
        <v>135.306838</v>
      </c>
      <c r="B2526">
        <v>143</v>
      </c>
      <c r="C2526">
        <v>0</v>
      </c>
      <c r="D2526">
        <v>2.1850000000000001</v>
      </c>
      <c r="E2526">
        <v>70.775958000000003</v>
      </c>
      <c r="F2526">
        <v>85.698245</v>
      </c>
      <c r="G2526">
        <v>78.287665000000004</v>
      </c>
      <c r="H2526">
        <v>-14.922287000000001</v>
      </c>
      <c r="I2526">
        <v>-100</v>
      </c>
      <c r="J2526">
        <v>143</v>
      </c>
      <c r="K2526">
        <v>98.791105000000002</v>
      </c>
      <c r="L2526">
        <v>1.5006E-2</v>
      </c>
      <c r="M2526">
        <f>(F2526*CalPhotonTurnigy!$AE$30*CalPhotonTurnigy!$AF$36+CalPhotonTurnigy!$AE$36)/CalPhotonTurnigy!$AE$30</f>
        <v>98.532400829838082</v>
      </c>
    </row>
    <row r="2527" spans="1:13" x14ac:dyDescent="0.3">
      <c r="A2527">
        <v>135.32184799999999</v>
      </c>
      <c r="B2527">
        <v>143</v>
      </c>
      <c r="C2527">
        <v>0</v>
      </c>
      <c r="D2527">
        <v>2.1859999999999999</v>
      </c>
      <c r="E2527">
        <v>70.767238000000006</v>
      </c>
      <c r="F2527">
        <v>85.424296999999996</v>
      </c>
      <c r="G2527">
        <v>78.272718999999995</v>
      </c>
      <c r="H2527">
        <v>-14.657059</v>
      </c>
      <c r="I2527">
        <v>-100</v>
      </c>
      <c r="J2527">
        <v>143</v>
      </c>
      <c r="K2527">
        <v>98.787826999999993</v>
      </c>
      <c r="L2527">
        <v>1.5010000000000001E-2</v>
      </c>
      <c r="M2527">
        <f>(F2527*CalPhotonTurnigy!$AE$30*CalPhotonTurnigy!$AF$36+CalPhotonTurnigy!$AE$36)/CalPhotonTurnigy!$AE$30</f>
        <v>98.254150615916728</v>
      </c>
    </row>
    <row r="2528" spans="1:13" x14ac:dyDescent="0.3">
      <c r="A2528">
        <v>135.33685399999999</v>
      </c>
      <c r="B2528">
        <v>143</v>
      </c>
      <c r="C2528">
        <v>0</v>
      </c>
      <c r="D2528">
        <v>2.1829999999999998</v>
      </c>
      <c r="E2528">
        <v>70.755072999999996</v>
      </c>
      <c r="F2528">
        <v>85.766707999999994</v>
      </c>
      <c r="G2528">
        <v>78.259283999999994</v>
      </c>
      <c r="H2528">
        <v>-15.011635</v>
      </c>
      <c r="I2528">
        <v>-100</v>
      </c>
      <c r="J2528">
        <v>143</v>
      </c>
      <c r="K2528">
        <v>98.785005999999996</v>
      </c>
      <c r="L2528">
        <v>1.5006E-2</v>
      </c>
      <c r="M2528">
        <f>(F2528*CalPhotonTurnigy!$AE$30*CalPhotonTurnigy!$AF$36+CalPhotonTurnigy!$AE$36)/CalPhotonTurnigy!$AE$30</f>
        <v>98.601939006410632</v>
      </c>
    </row>
    <row r="2529" spans="1:13" x14ac:dyDescent="0.3">
      <c r="A2529">
        <v>135.351865</v>
      </c>
      <c r="B2529">
        <v>143</v>
      </c>
      <c r="C2529">
        <v>0</v>
      </c>
      <c r="D2529">
        <v>2.181</v>
      </c>
      <c r="E2529">
        <v>70.739939000000007</v>
      </c>
      <c r="F2529">
        <v>85.469965999999999</v>
      </c>
      <c r="G2529">
        <v>78.247230000000002</v>
      </c>
      <c r="H2529">
        <v>-14.730027</v>
      </c>
      <c r="I2529">
        <v>-100</v>
      </c>
      <c r="J2529">
        <v>143</v>
      </c>
      <c r="K2529">
        <v>98.782577000000003</v>
      </c>
      <c r="L2529">
        <v>1.5011E-2</v>
      </c>
      <c r="M2529">
        <f>(F2529*CalPhotonTurnigy!$AE$30*CalPhotonTurnigy!$AF$36+CalPhotonTurnigy!$AE$36)/CalPhotonTurnigy!$AE$30</f>
        <v>98.300536824319693</v>
      </c>
    </row>
    <row r="2530" spans="1:13" x14ac:dyDescent="0.3">
      <c r="A2530">
        <v>135.36686599999999</v>
      </c>
      <c r="B2530">
        <v>143</v>
      </c>
      <c r="C2530">
        <v>0</v>
      </c>
      <c r="D2530">
        <v>2.1850000000000001</v>
      </c>
      <c r="E2530">
        <v>70.734684000000001</v>
      </c>
      <c r="F2530">
        <v>85.241578000000004</v>
      </c>
      <c r="G2530">
        <v>78.236433000000005</v>
      </c>
      <c r="H2530">
        <v>-14.506894000000001</v>
      </c>
      <c r="I2530">
        <v>-100</v>
      </c>
      <c r="J2530">
        <v>143</v>
      </c>
      <c r="K2530">
        <v>98.780486999999994</v>
      </c>
      <c r="L2530">
        <v>1.5001E-2</v>
      </c>
      <c r="M2530">
        <f>(F2530*CalPhotonTurnigy!$AE$30*CalPhotonTurnigy!$AF$36+CalPhotonTurnigy!$AE$36)/CalPhotonTurnigy!$AE$30</f>
        <v>98.068562107011786</v>
      </c>
    </row>
    <row r="2531" spans="1:13" x14ac:dyDescent="0.3">
      <c r="A2531">
        <v>135.38186200000001</v>
      </c>
      <c r="B2531">
        <v>143</v>
      </c>
      <c r="C2531">
        <v>0</v>
      </c>
      <c r="D2531">
        <v>2.1869999999999998</v>
      </c>
      <c r="E2531">
        <v>70.734825000000001</v>
      </c>
      <c r="F2531">
        <v>85.652597999999998</v>
      </c>
      <c r="G2531">
        <v>78.226776000000001</v>
      </c>
      <c r="H2531">
        <v>-14.917771999999999</v>
      </c>
      <c r="I2531">
        <v>-100</v>
      </c>
      <c r="J2531">
        <v>143</v>
      </c>
      <c r="K2531">
        <v>98.778688000000002</v>
      </c>
      <c r="L2531">
        <v>1.4996000000000001E-2</v>
      </c>
      <c r="M2531">
        <f>(F2531*CalPhotonTurnigy!$AE$30*CalPhotonTurnigy!$AF$36+CalPhotonTurnigy!$AE$36)/CalPhotonTurnigy!$AE$30</f>
        <v>98.486036966933938</v>
      </c>
    </row>
    <row r="2532" spans="1:13" x14ac:dyDescent="0.3">
      <c r="A2532">
        <v>135.39687000000001</v>
      </c>
      <c r="B2532">
        <v>143</v>
      </c>
      <c r="C2532">
        <v>0</v>
      </c>
      <c r="D2532">
        <v>2.1850000000000001</v>
      </c>
      <c r="E2532">
        <v>70.730283</v>
      </c>
      <c r="F2532">
        <v>85.355784999999997</v>
      </c>
      <c r="G2532">
        <v>78.218151000000006</v>
      </c>
      <c r="H2532">
        <v>-14.625501999999999</v>
      </c>
      <c r="I2532">
        <v>-100</v>
      </c>
      <c r="J2532">
        <v>143</v>
      </c>
      <c r="K2532">
        <v>98.777140000000003</v>
      </c>
      <c r="L2532">
        <v>1.5008000000000001E-2</v>
      </c>
      <c r="M2532">
        <f>(F2532*CalPhotonTurnigy!$AE$30*CalPhotonTurnigy!$AF$36+CalPhotonTurnigy!$AE$36)/CalPhotonTurnigy!$AE$30</f>
        <v>98.184562669824118</v>
      </c>
    </row>
    <row r="2533" spans="1:13" x14ac:dyDescent="0.3">
      <c r="A2533">
        <v>135.411877</v>
      </c>
      <c r="B2533">
        <v>143</v>
      </c>
      <c r="C2533">
        <v>0</v>
      </c>
      <c r="D2533">
        <v>2.1829999999999998</v>
      </c>
      <c r="E2533">
        <v>70.721710000000002</v>
      </c>
      <c r="F2533">
        <v>85.195887999999997</v>
      </c>
      <c r="G2533">
        <v>78.210458000000003</v>
      </c>
      <c r="H2533">
        <v>-14.474178</v>
      </c>
      <c r="I2533">
        <v>-100</v>
      </c>
      <c r="J2533">
        <v>143</v>
      </c>
      <c r="K2533">
        <v>98.775807</v>
      </c>
      <c r="L2533">
        <v>1.5007E-2</v>
      </c>
      <c r="M2533">
        <f>(F2533*CalPhotonTurnigy!$AE$30*CalPhotonTurnigy!$AF$36+CalPhotonTurnigy!$AE$36)/CalPhotonTurnigy!$AE$30</f>
        <v>98.0221545688145</v>
      </c>
    </row>
    <row r="2534" spans="1:13" x14ac:dyDescent="0.3">
      <c r="A2534">
        <v>135.42687599999999</v>
      </c>
      <c r="B2534">
        <v>142</v>
      </c>
      <c r="C2534">
        <v>0</v>
      </c>
      <c r="D2534">
        <v>2.1840000000000002</v>
      </c>
      <c r="E2534">
        <v>70.717440999999994</v>
      </c>
      <c r="F2534">
        <v>85.035937000000004</v>
      </c>
      <c r="G2534">
        <v>78.202512999999996</v>
      </c>
      <c r="H2534">
        <v>-14.318496</v>
      </c>
      <c r="I2534">
        <v>-100</v>
      </c>
      <c r="J2534">
        <v>142</v>
      </c>
      <c r="K2534">
        <v>98.708146999999997</v>
      </c>
      <c r="L2534">
        <v>1.4999E-2</v>
      </c>
      <c r="M2534">
        <f>(F2534*CalPhotonTurnigy!$AE$30*CalPhotonTurnigy!$AF$36+CalPhotonTurnigy!$AE$36)/CalPhotonTurnigy!$AE$30</f>
        <v>97.859691619762387</v>
      </c>
    </row>
    <row r="2535" spans="1:13" x14ac:dyDescent="0.3">
      <c r="A2535">
        <v>135.44188299999999</v>
      </c>
      <c r="B2535">
        <v>143</v>
      </c>
      <c r="C2535">
        <v>0</v>
      </c>
      <c r="D2535">
        <v>2.19</v>
      </c>
      <c r="E2535">
        <v>70.724654000000001</v>
      </c>
      <c r="F2535">
        <v>84.898795000000007</v>
      </c>
      <c r="G2535">
        <v>78.192021999999994</v>
      </c>
      <c r="H2535">
        <v>-14.17414</v>
      </c>
      <c r="I2535">
        <v>-100</v>
      </c>
      <c r="J2535">
        <v>143</v>
      </c>
      <c r="K2535">
        <v>98.653154000000001</v>
      </c>
      <c r="L2535">
        <v>1.5007E-2</v>
      </c>
      <c r="M2535">
        <f>(F2535*CalPhotonTurnigy!$AE$30*CalPhotonTurnigy!$AF$36+CalPhotonTurnigy!$AE$36)/CalPhotonTurnigy!$AE$30</f>
        <v>97.72039587444722</v>
      </c>
    </row>
    <row r="2536" spans="1:13" x14ac:dyDescent="0.3">
      <c r="A2536">
        <v>135.456886</v>
      </c>
      <c r="B2536">
        <v>142</v>
      </c>
      <c r="C2536">
        <v>0</v>
      </c>
      <c r="D2536">
        <v>2.1840000000000002</v>
      </c>
      <c r="E2536">
        <v>70.719975000000005</v>
      </c>
      <c r="F2536">
        <v>85.013082999999995</v>
      </c>
      <c r="G2536">
        <v>78.177593999999999</v>
      </c>
      <c r="H2536">
        <v>-14.293108</v>
      </c>
      <c r="I2536">
        <v>-100</v>
      </c>
      <c r="J2536">
        <v>142</v>
      </c>
      <c r="K2536">
        <v>98.602577999999994</v>
      </c>
      <c r="L2536">
        <v>1.5003000000000001E-2</v>
      </c>
      <c r="M2536">
        <f>(F2536*CalPhotonTurnigy!$AE$30*CalPhotonTurnigy!$AF$36+CalPhotonTurnigy!$AE$36)/CalPhotonTurnigy!$AE$30</f>
        <v>97.836478709323316</v>
      </c>
    </row>
    <row r="2537" spans="1:13" x14ac:dyDescent="0.3">
      <c r="A2537">
        <v>135.47188399999999</v>
      </c>
      <c r="B2537">
        <v>142</v>
      </c>
      <c r="C2537">
        <v>0</v>
      </c>
      <c r="D2537">
        <v>2.1789999999999998</v>
      </c>
      <c r="E2537">
        <v>70.705057999999994</v>
      </c>
      <c r="F2537">
        <v>84.670136999999997</v>
      </c>
      <c r="G2537">
        <v>78.158154999999994</v>
      </c>
      <c r="H2537">
        <v>-13.965078999999999</v>
      </c>
      <c r="I2537">
        <v>-100</v>
      </c>
      <c r="J2537">
        <v>142</v>
      </c>
      <c r="K2537">
        <v>98.495778000000001</v>
      </c>
      <c r="L2537">
        <v>1.4997999999999999E-2</v>
      </c>
      <c r="M2537">
        <f>(F2537*CalPhotonTurnigy!$AE$30*CalPhotonTurnigy!$AF$36+CalPhotonTurnigy!$AE$36)/CalPhotonTurnigy!$AE$30</f>
        <v>97.488146916926709</v>
      </c>
    </row>
    <row r="2538" spans="1:13" x14ac:dyDescent="0.3">
      <c r="A2538">
        <v>135.486896</v>
      </c>
      <c r="B2538">
        <v>142</v>
      </c>
      <c r="C2538">
        <v>0</v>
      </c>
      <c r="D2538">
        <v>2.1840000000000002</v>
      </c>
      <c r="E2538">
        <v>70.703112000000004</v>
      </c>
      <c r="F2538">
        <v>84.532891000000006</v>
      </c>
      <c r="G2538">
        <v>78.132133999999994</v>
      </c>
      <c r="H2538">
        <v>-13.829779</v>
      </c>
      <c r="I2538">
        <v>-100</v>
      </c>
      <c r="J2538">
        <v>142</v>
      </c>
      <c r="K2538">
        <v>98.403852999999998</v>
      </c>
      <c r="L2538">
        <v>1.5011999999999999E-2</v>
      </c>
      <c r="M2538">
        <f>(F2538*CalPhotonTurnigy!$AE$30*CalPhotonTurnigy!$AF$36+CalPhotonTurnigy!$AE$36)/CalPhotonTurnigy!$AE$30</f>
        <v>97.34874553834446</v>
      </c>
    </row>
    <row r="2539" spans="1:13" x14ac:dyDescent="0.3">
      <c r="A2539">
        <v>135.50189399999999</v>
      </c>
      <c r="B2539">
        <v>142</v>
      </c>
      <c r="C2539">
        <v>0</v>
      </c>
      <c r="D2539">
        <v>2.1829999999999998</v>
      </c>
      <c r="E2539">
        <v>70.699879999999993</v>
      </c>
      <c r="F2539">
        <v>84.349834999999999</v>
      </c>
      <c r="G2539">
        <v>78.099075999999997</v>
      </c>
      <c r="H2539">
        <v>-13.649955</v>
      </c>
      <c r="I2539">
        <v>-100</v>
      </c>
      <c r="J2539">
        <v>142</v>
      </c>
      <c r="K2539">
        <v>98.324732999999995</v>
      </c>
      <c r="L2539">
        <v>1.4997999999999999E-2</v>
      </c>
      <c r="M2539">
        <f>(F2539*CalPhotonTurnigy!$AE$30*CalPhotonTurnigy!$AF$36+CalPhotonTurnigy!$AE$36)/CalPhotonTurnigy!$AE$30</f>
        <v>97.162814737025997</v>
      </c>
    </row>
    <row r="2540" spans="1:13" x14ac:dyDescent="0.3">
      <c r="A2540">
        <v>135.51690400000001</v>
      </c>
      <c r="B2540">
        <v>142</v>
      </c>
      <c r="C2540">
        <v>0</v>
      </c>
      <c r="D2540">
        <v>2.1829999999999998</v>
      </c>
      <c r="E2540">
        <v>70.697100000000006</v>
      </c>
      <c r="F2540">
        <v>84.143815000000004</v>
      </c>
      <c r="G2540">
        <v>78.059916999999999</v>
      </c>
      <c r="H2540">
        <v>-13.446714999999999</v>
      </c>
      <c r="I2540">
        <v>-100</v>
      </c>
      <c r="J2540">
        <v>142</v>
      </c>
      <c r="K2540">
        <v>98.256634000000005</v>
      </c>
      <c r="L2540">
        <v>1.5010000000000001E-2</v>
      </c>
      <c r="M2540">
        <f>(F2540*CalPhotonTurnigy!$AE$30*CalPhotonTurnigy!$AF$36+CalPhotonTurnigy!$AE$36)/CalPhotonTurnigy!$AE$30</f>
        <v>96.953559297774476</v>
      </c>
    </row>
    <row r="2541" spans="1:13" x14ac:dyDescent="0.3">
      <c r="A2541">
        <v>135.53190599999999</v>
      </c>
      <c r="B2541">
        <v>142</v>
      </c>
      <c r="C2541">
        <v>0</v>
      </c>
      <c r="D2541">
        <v>2.1890000000000001</v>
      </c>
      <c r="E2541">
        <v>70.705600000000004</v>
      </c>
      <c r="F2541">
        <v>84.395605000000003</v>
      </c>
      <c r="G2541">
        <v>78.016118000000006</v>
      </c>
      <c r="H2541">
        <v>-13.690004999999999</v>
      </c>
      <c r="I2541">
        <v>-100</v>
      </c>
      <c r="J2541">
        <v>142</v>
      </c>
      <c r="K2541">
        <v>98.198020999999997</v>
      </c>
      <c r="L2541">
        <v>1.5002E-2</v>
      </c>
      <c r="M2541">
        <f>(F2541*CalPhotonTurnigy!$AE$30*CalPhotonTurnigy!$AF$36+CalPhotonTurnigy!$AE$36)/CalPhotonTurnigy!$AE$30</f>
        <v>97.209303531582563</v>
      </c>
    </row>
    <row r="2542" spans="1:13" x14ac:dyDescent="0.3">
      <c r="A2542">
        <v>135.54690299999999</v>
      </c>
      <c r="B2542">
        <v>142</v>
      </c>
      <c r="C2542">
        <v>0</v>
      </c>
      <c r="D2542">
        <v>2.1829999999999998</v>
      </c>
      <c r="E2542">
        <v>70.702021999999999</v>
      </c>
      <c r="F2542">
        <v>84.189605</v>
      </c>
      <c r="G2542">
        <v>77.969229999999996</v>
      </c>
      <c r="H2542">
        <v>-13.487583000000001</v>
      </c>
      <c r="I2542">
        <v>-100</v>
      </c>
      <c r="J2542">
        <v>142</v>
      </c>
      <c r="K2542">
        <v>98.147570999999999</v>
      </c>
      <c r="L2542">
        <v>1.4997E-2</v>
      </c>
      <c r="M2542">
        <f>(F2542*CalPhotonTurnigy!$AE$30*CalPhotonTurnigy!$AF$36+CalPhotonTurnigy!$AE$36)/CalPhotonTurnigy!$AE$30</f>
        <v>97.000068406420866</v>
      </c>
    </row>
    <row r="2543" spans="1:13" x14ac:dyDescent="0.3">
      <c r="A2543">
        <v>135.561904</v>
      </c>
      <c r="B2543">
        <v>142</v>
      </c>
      <c r="C2543">
        <v>0</v>
      </c>
      <c r="D2543">
        <v>2.1890000000000001</v>
      </c>
      <c r="E2543">
        <v>70.709834999999998</v>
      </c>
      <c r="F2543">
        <v>84.029320999999996</v>
      </c>
      <c r="G2543">
        <v>77.920669000000004</v>
      </c>
      <c r="H2543">
        <v>-13.319485999999999</v>
      </c>
      <c r="I2543">
        <v>-100</v>
      </c>
      <c r="J2543">
        <v>142</v>
      </c>
      <c r="K2543">
        <v>98.104150000000004</v>
      </c>
      <c r="L2543">
        <v>1.5001E-2</v>
      </c>
      <c r="M2543">
        <f>(F2543*CalPhotonTurnigy!$AE$30*CalPhotonTurnigy!$AF$36+CalPhotonTurnigy!$AE$36)/CalPhotonTurnigy!$AE$30</f>
        <v>96.837267227773197</v>
      </c>
    </row>
    <row r="2544" spans="1:13" x14ac:dyDescent="0.3">
      <c r="A2544">
        <v>135.576911</v>
      </c>
      <c r="B2544">
        <v>142</v>
      </c>
      <c r="C2544">
        <v>0</v>
      </c>
      <c r="D2544">
        <v>2.1859999999999999</v>
      </c>
      <c r="E2544">
        <v>70.710334000000003</v>
      </c>
      <c r="F2544">
        <v>83.983515999999995</v>
      </c>
      <c r="G2544">
        <v>77.871639999999999</v>
      </c>
      <c r="H2544">
        <v>-13.273183</v>
      </c>
      <c r="I2544">
        <v>-100</v>
      </c>
      <c r="J2544">
        <v>142</v>
      </c>
      <c r="K2544">
        <v>98.066776000000004</v>
      </c>
      <c r="L2544">
        <v>1.5007E-2</v>
      </c>
      <c r="M2544">
        <f>(F2544*CalPhotonTurnigy!$AE$30*CalPhotonTurnigy!$AF$36+CalPhotonTurnigy!$AE$36)/CalPhotonTurnigy!$AE$30</f>
        <v>96.790742883559432</v>
      </c>
    </row>
    <row r="2545" spans="1:13" x14ac:dyDescent="0.3">
      <c r="A2545">
        <v>135.59191300000001</v>
      </c>
      <c r="B2545">
        <v>142</v>
      </c>
      <c r="C2545">
        <v>0</v>
      </c>
      <c r="D2545">
        <v>2.1840000000000002</v>
      </c>
      <c r="E2545">
        <v>70.707650999999998</v>
      </c>
      <c r="F2545">
        <v>83.662761000000003</v>
      </c>
      <c r="G2545">
        <v>77.823115999999999</v>
      </c>
      <c r="H2545">
        <v>-12.955109</v>
      </c>
      <c r="I2545">
        <v>-100</v>
      </c>
      <c r="J2545">
        <v>142</v>
      </c>
      <c r="K2545">
        <v>98.034608000000006</v>
      </c>
      <c r="L2545">
        <v>1.5002E-2</v>
      </c>
      <c r="M2545">
        <f>(F2545*CalPhotonTurnigy!$AE$30*CalPhotonTurnigy!$AF$36+CalPhotonTurnigy!$AE$36)/CalPhotonTurnigy!$AE$30</f>
        <v>96.464950589524307</v>
      </c>
    </row>
    <row r="2546" spans="1:13" x14ac:dyDescent="0.3">
      <c r="A2546">
        <v>135.606911</v>
      </c>
      <c r="B2546">
        <v>142</v>
      </c>
      <c r="C2546">
        <v>0</v>
      </c>
      <c r="D2546">
        <v>2.1869999999999998</v>
      </c>
      <c r="E2546">
        <v>70.711566000000005</v>
      </c>
      <c r="F2546">
        <v>84.098021000000003</v>
      </c>
      <c r="G2546">
        <v>77.775852</v>
      </c>
      <c r="H2546">
        <v>-13.386454000000001</v>
      </c>
      <c r="I2546">
        <v>-100</v>
      </c>
      <c r="J2546">
        <v>142</v>
      </c>
      <c r="K2546">
        <v>98.006921000000006</v>
      </c>
      <c r="L2546">
        <v>1.4997999999999999E-2</v>
      </c>
      <c r="M2546">
        <f>(F2546*CalPhotonTurnigy!$AE$30*CalPhotonTurnigy!$AF$36+CalPhotonTurnigy!$AE$36)/CalPhotonTurnigy!$AE$30</f>
        <v>96.907046126310135</v>
      </c>
    </row>
    <row r="2547" spans="1:13" x14ac:dyDescent="0.3">
      <c r="A2547">
        <v>135.62192099999999</v>
      </c>
      <c r="B2547">
        <v>142</v>
      </c>
      <c r="C2547">
        <v>0</v>
      </c>
      <c r="D2547">
        <v>2.1850000000000001</v>
      </c>
      <c r="E2547">
        <v>70.710267999999999</v>
      </c>
      <c r="F2547">
        <v>83.846075999999996</v>
      </c>
      <c r="G2547">
        <v>77.730402999999995</v>
      </c>
      <c r="H2547">
        <v>-13.135808000000001</v>
      </c>
      <c r="I2547">
        <v>-100</v>
      </c>
      <c r="J2547">
        <v>142</v>
      </c>
      <c r="K2547">
        <v>97.983091000000002</v>
      </c>
      <c r="L2547">
        <v>1.5010000000000001E-2</v>
      </c>
      <c r="M2547">
        <f>(F2547*CalPhotonTurnigy!$AE$30*CalPhotonTurnigy!$AF$36+CalPhotonTurnigy!$AE$36)/CalPhotonTurnigy!$AE$30</f>
        <v>96.651144458305936</v>
      </c>
    </row>
    <row r="2548" spans="1:13" x14ac:dyDescent="0.3">
      <c r="A2548">
        <v>135.636931</v>
      </c>
      <c r="B2548">
        <v>142</v>
      </c>
      <c r="C2548">
        <v>0</v>
      </c>
      <c r="D2548">
        <v>2.1840000000000002</v>
      </c>
      <c r="E2548">
        <v>70.707594999999998</v>
      </c>
      <c r="F2548">
        <v>83.800252999999998</v>
      </c>
      <c r="G2548">
        <v>77.687160000000006</v>
      </c>
      <c r="H2548">
        <v>-13.092658999999999</v>
      </c>
      <c r="I2548">
        <v>-100</v>
      </c>
      <c r="J2548">
        <v>142</v>
      </c>
      <c r="K2548">
        <v>97.962579000000005</v>
      </c>
      <c r="L2548">
        <v>1.5010000000000001E-2</v>
      </c>
      <c r="M2548">
        <f>(F2548*CalPhotonTurnigy!$AE$30*CalPhotonTurnigy!$AF$36+CalPhotonTurnigy!$AE$36)/CalPhotonTurnigy!$AE$30</f>
        <v>96.604601831411344</v>
      </c>
    </row>
    <row r="2549" spans="1:13" x14ac:dyDescent="0.3">
      <c r="A2549">
        <v>135.65192999999999</v>
      </c>
      <c r="B2549">
        <v>142</v>
      </c>
      <c r="C2549">
        <v>0</v>
      </c>
      <c r="D2549">
        <v>2.1829999999999998</v>
      </c>
      <c r="E2549">
        <v>70.702181999999993</v>
      </c>
      <c r="F2549">
        <v>83.708596</v>
      </c>
      <c r="G2549">
        <v>77.646378999999996</v>
      </c>
      <c r="H2549">
        <v>-13.006413999999999</v>
      </c>
      <c r="I2549">
        <v>-100</v>
      </c>
      <c r="J2549">
        <v>142</v>
      </c>
      <c r="K2549">
        <v>97.944924999999998</v>
      </c>
      <c r="L2549">
        <v>1.4999E-2</v>
      </c>
      <c r="M2549">
        <f>(F2549*CalPhotonTurnigy!$AE$30*CalPhotonTurnigy!$AF$36+CalPhotonTurnigy!$AE$36)/CalPhotonTurnigy!$AE$30</f>
        <v>96.511505404872779</v>
      </c>
    </row>
    <row r="2550" spans="1:13" x14ac:dyDescent="0.3">
      <c r="A2550">
        <v>135.66693100000001</v>
      </c>
      <c r="B2550">
        <v>142</v>
      </c>
      <c r="C2550">
        <v>0</v>
      </c>
      <c r="D2550">
        <v>2.1859999999999999</v>
      </c>
      <c r="E2550">
        <v>70.703749000000002</v>
      </c>
      <c r="F2550">
        <v>83.502302999999998</v>
      </c>
      <c r="G2550">
        <v>77.608206999999993</v>
      </c>
      <c r="H2550">
        <v>-12.798555</v>
      </c>
      <c r="I2550">
        <v>-100</v>
      </c>
      <c r="J2550">
        <v>142</v>
      </c>
      <c r="K2550">
        <v>97.929730000000006</v>
      </c>
      <c r="L2550">
        <v>1.5001E-2</v>
      </c>
      <c r="M2550">
        <f>(F2550*CalPhotonTurnigy!$AE$30*CalPhotonTurnigy!$AF$36+CalPhotonTurnigy!$AE$36)/CalPhotonTurnigy!$AE$30</f>
        <v>96.301972678295186</v>
      </c>
    </row>
    <row r="2551" spans="1:13" x14ac:dyDescent="0.3">
      <c r="A2551">
        <v>135.68194199999999</v>
      </c>
      <c r="B2551">
        <v>142</v>
      </c>
      <c r="C2551">
        <v>0</v>
      </c>
      <c r="D2551">
        <v>2.181</v>
      </c>
      <c r="E2551">
        <v>70.695760000000007</v>
      </c>
      <c r="F2551">
        <v>83.571077000000002</v>
      </c>
      <c r="G2551">
        <v>77.572704000000002</v>
      </c>
      <c r="H2551">
        <v>-12.875318</v>
      </c>
      <c r="I2551">
        <v>-100</v>
      </c>
      <c r="J2551">
        <v>142</v>
      </c>
      <c r="K2551">
        <v>97.916651999999999</v>
      </c>
      <c r="L2551">
        <v>1.5011E-2</v>
      </c>
      <c r="M2551">
        <f>(F2551*CalPhotonTurnigy!$AE$30*CalPhotonTurnigy!$AF$36+CalPhotonTurnigy!$AE$36)/CalPhotonTurnigy!$AE$30</f>
        <v>96.371826738964472</v>
      </c>
    </row>
    <row r="2552" spans="1:13" x14ac:dyDescent="0.3">
      <c r="A2552">
        <v>135.69694000000001</v>
      </c>
      <c r="B2552">
        <v>142</v>
      </c>
      <c r="C2552">
        <v>0</v>
      </c>
      <c r="D2552">
        <v>2.1859999999999999</v>
      </c>
      <c r="E2552">
        <v>70.698222999999999</v>
      </c>
      <c r="F2552">
        <v>83.823165000000003</v>
      </c>
      <c r="G2552">
        <v>77.539862999999997</v>
      </c>
      <c r="H2552">
        <v>-13.124942000000001</v>
      </c>
      <c r="I2552">
        <v>-100</v>
      </c>
      <c r="J2552">
        <v>142</v>
      </c>
      <c r="K2552">
        <v>97.905394999999999</v>
      </c>
      <c r="L2552">
        <v>1.4997999999999999E-2</v>
      </c>
      <c r="M2552">
        <f>(F2552*CalPhotonTurnigy!$AE$30*CalPhotonTurnigy!$AF$36+CalPhotonTurnigy!$AE$36)/CalPhotonTurnigy!$AE$30</f>
        <v>96.627873652710889</v>
      </c>
    </row>
    <row r="2553" spans="1:13" x14ac:dyDescent="0.3">
      <c r="A2553">
        <v>135.711938</v>
      </c>
      <c r="B2553">
        <v>142</v>
      </c>
      <c r="C2553">
        <v>0</v>
      </c>
      <c r="D2553">
        <v>2.1869999999999998</v>
      </c>
      <c r="E2553">
        <v>70.701898999999997</v>
      </c>
      <c r="F2553">
        <v>83.731511999999995</v>
      </c>
      <c r="G2553">
        <v>77.509630999999999</v>
      </c>
      <c r="H2553">
        <v>-13.029612999999999</v>
      </c>
      <c r="I2553">
        <v>-100</v>
      </c>
      <c r="J2553">
        <v>142</v>
      </c>
      <c r="K2553">
        <v>97.895707000000002</v>
      </c>
      <c r="L2553">
        <v>1.4997999999999999E-2</v>
      </c>
      <c r="M2553">
        <f>(F2553*CalPhotonTurnigy!$AE$30*CalPhotonTurnigy!$AF$36+CalPhotonTurnigy!$AE$36)/CalPhotonTurnigy!$AE$30</f>
        <v>96.534781288990274</v>
      </c>
    </row>
    <row r="2554" spans="1:13" x14ac:dyDescent="0.3">
      <c r="A2554">
        <v>135.72694899999999</v>
      </c>
      <c r="B2554">
        <v>142</v>
      </c>
      <c r="C2554">
        <v>0</v>
      </c>
      <c r="D2554">
        <v>2.1869999999999998</v>
      </c>
      <c r="E2554">
        <v>70.706616999999994</v>
      </c>
      <c r="F2554">
        <v>83.639841000000004</v>
      </c>
      <c r="G2554">
        <v>77.481916999999996</v>
      </c>
      <c r="H2554">
        <v>-12.933223999999999</v>
      </c>
      <c r="I2554">
        <v>-100</v>
      </c>
      <c r="J2554">
        <v>142</v>
      </c>
      <c r="K2554">
        <v>97.887366999999998</v>
      </c>
      <c r="L2554">
        <v>1.5011E-2</v>
      </c>
      <c r="M2554">
        <f>(F2554*CalPhotonTurnigy!$AE$30*CalPhotonTurnigy!$AF$36+CalPhotonTurnigy!$AE$36)/CalPhotonTurnigy!$AE$30</f>
        <v>96.441670642588832</v>
      </c>
    </row>
    <row r="2555" spans="1:13" x14ac:dyDescent="0.3">
      <c r="A2555">
        <v>135.74195</v>
      </c>
      <c r="B2555">
        <v>142</v>
      </c>
      <c r="C2555">
        <v>0</v>
      </c>
      <c r="D2555">
        <v>2.1859999999999999</v>
      </c>
      <c r="E2555">
        <v>70.707565000000002</v>
      </c>
      <c r="F2555">
        <v>83.525228999999996</v>
      </c>
      <c r="G2555">
        <v>77.456604999999996</v>
      </c>
      <c r="H2555">
        <v>-12.817664000000001</v>
      </c>
      <c r="I2555">
        <v>-100</v>
      </c>
      <c r="J2555">
        <v>142</v>
      </c>
      <c r="K2555">
        <v>97.880189999999999</v>
      </c>
      <c r="L2555">
        <v>1.5001E-2</v>
      </c>
      <c r="M2555">
        <f>(F2555*CalPhotonTurnigy!$AE$30*CalPhotonTurnigy!$AF$36+CalPhotonTurnigy!$AE$36)/CalPhotonTurnigy!$AE$30</f>
        <v>96.325258719457608</v>
      </c>
    </row>
    <row r="2556" spans="1:13" x14ac:dyDescent="0.3">
      <c r="A2556">
        <v>135.756956</v>
      </c>
      <c r="B2556">
        <v>142</v>
      </c>
      <c r="C2556">
        <v>0</v>
      </c>
      <c r="D2556">
        <v>2.1819999999999999</v>
      </c>
      <c r="E2556">
        <v>70.700599999999994</v>
      </c>
      <c r="F2556">
        <v>83.548153999999997</v>
      </c>
      <c r="G2556">
        <v>77.433564000000004</v>
      </c>
      <c r="H2556">
        <v>-12.847553</v>
      </c>
      <c r="I2556">
        <v>-100</v>
      </c>
      <c r="J2556">
        <v>142</v>
      </c>
      <c r="K2556">
        <v>97.874011999999993</v>
      </c>
      <c r="L2556">
        <v>1.5006E-2</v>
      </c>
      <c r="M2556">
        <f>(F2556*CalPhotonTurnigy!$AE$30*CalPhotonTurnigy!$AF$36+CalPhotonTurnigy!$AE$36)/CalPhotonTurnigy!$AE$30</f>
        <v>96.348543744915531</v>
      </c>
    </row>
    <row r="2557" spans="1:13" x14ac:dyDescent="0.3">
      <c r="A2557">
        <v>135.77196699999999</v>
      </c>
      <c r="B2557">
        <v>142</v>
      </c>
      <c r="C2557">
        <v>0</v>
      </c>
      <c r="D2557">
        <v>2.1880000000000002</v>
      </c>
      <c r="E2557">
        <v>70.707055999999994</v>
      </c>
      <c r="F2557">
        <v>83.800252999999998</v>
      </c>
      <c r="G2557">
        <v>77.412649999999999</v>
      </c>
      <c r="H2557">
        <v>-13.093197</v>
      </c>
      <c r="I2557">
        <v>-100</v>
      </c>
      <c r="J2557">
        <v>142</v>
      </c>
      <c r="K2557">
        <v>97.868695000000002</v>
      </c>
      <c r="L2557">
        <v>1.5011E-2</v>
      </c>
      <c r="M2557">
        <f>(F2557*CalPhotonTurnigy!$AE$30*CalPhotonTurnigy!$AF$36+CalPhotonTurnigy!$AE$36)/CalPhotonTurnigy!$AE$30</f>
        <v>96.604601831411344</v>
      </c>
    </row>
    <row r="2558" spans="1:13" x14ac:dyDescent="0.3">
      <c r="A2558">
        <v>135.78697600000001</v>
      </c>
      <c r="B2558">
        <v>142</v>
      </c>
      <c r="C2558">
        <v>0</v>
      </c>
      <c r="D2558">
        <v>2.1829999999999998</v>
      </c>
      <c r="E2558">
        <v>70.703275000000005</v>
      </c>
      <c r="F2558">
        <v>83.777341000000007</v>
      </c>
      <c r="G2558">
        <v>77.393720000000002</v>
      </c>
      <c r="H2558">
        <v>-13.074066</v>
      </c>
      <c r="I2558">
        <v>-100</v>
      </c>
      <c r="J2558">
        <v>142</v>
      </c>
      <c r="K2558">
        <v>97.864118000000005</v>
      </c>
      <c r="L2558">
        <v>1.5009E-2</v>
      </c>
      <c r="M2558">
        <f>(F2558*CalPhotonTurnigy!$AE$30*CalPhotonTurnigy!$AF$36+CalPhotonTurnigy!$AE$36)/CalPhotonTurnigy!$AE$30</f>
        <v>96.581330010111827</v>
      </c>
    </row>
    <row r="2559" spans="1:13" x14ac:dyDescent="0.3">
      <c r="A2559">
        <v>135.801975</v>
      </c>
      <c r="B2559">
        <v>142</v>
      </c>
      <c r="C2559">
        <v>0</v>
      </c>
      <c r="D2559">
        <v>2.1859999999999999</v>
      </c>
      <c r="E2559">
        <v>70.704689000000002</v>
      </c>
      <c r="F2559">
        <v>83.525228999999996</v>
      </c>
      <c r="G2559">
        <v>77.376625000000004</v>
      </c>
      <c r="H2559">
        <v>-12.820539999999999</v>
      </c>
      <c r="I2559">
        <v>-100</v>
      </c>
      <c r="J2559">
        <v>142</v>
      </c>
      <c r="K2559">
        <v>97.860179000000002</v>
      </c>
      <c r="L2559">
        <v>1.4999E-2</v>
      </c>
      <c r="M2559">
        <f>(F2559*CalPhotonTurnigy!$AE$30*CalPhotonTurnigy!$AF$36+CalPhotonTurnigy!$AE$36)/CalPhotonTurnigy!$AE$30</f>
        <v>96.325258719457608</v>
      </c>
    </row>
    <row r="2560" spans="1:13" x14ac:dyDescent="0.3">
      <c r="A2560">
        <v>135.81697199999999</v>
      </c>
      <c r="B2560">
        <v>142</v>
      </c>
      <c r="C2560">
        <v>0</v>
      </c>
      <c r="D2560">
        <v>2.1890000000000001</v>
      </c>
      <c r="E2560">
        <v>70.712129000000004</v>
      </c>
      <c r="F2560">
        <v>83.525228999999996</v>
      </c>
      <c r="G2560">
        <v>77.361221999999998</v>
      </c>
      <c r="H2560">
        <v>-12.8131</v>
      </c>
      <c r="I2560">
        <v>-100</v>
      </c>
      <c r="J2560">
        <v>142</v>
      </c>
      <c r="K2560">
        <v>97.856787999999995</v>
      </c>
      <c r="L2560">
        <v>1.4997E-2</v>
      </c>
      <c r="M2560">
        <f>(F2560*CalPhotonTurnigy!$AE$30*CalPhotonTurnigy!$AF$36+CalPhotonTurnigy!$AE$36)/CalPhotonTurnigy!$AE$30</f>
        <v>96.325258719457608</v>
      </c>
    </row>
    <row r="2561" spans="1:13" x14ac:dyDescent="0.3">
      <c r="A2561">
        <v>135.83196799999999</v>
      </c>
      <c r="B2561">
        <v>142</v>
      </c>
      <c r="C2561">
        <v>0</v>
      </c>
      <c r="D2561">
        <v>2.1840000000000002</v>
      </c>
      <c r="E2561">
        <v>70.709196000000006</v>
      </c>
      <c r="F2561">
        <v>83.433520000000001</v>
      </c>
      <c r="G2561">
        <v>77.347370999999995</v>
      </c>
      <c r="H2561">
        <v>-12.724323</v>
      </c>
      <c r="I2561">
        <v>-100</v>
      </c>
      <c r="J2561">
        <v>142</v>
      </c>
      <c r="K2561">
        <v>97.853870000000001</v>
      </c>
      <c r="L2561">
        <v>1.4996000000000001E-2</v>
      </c>
      <c r="M2561">
        <f>(F2561*CalPhotonTurnigy!$AE$30*CalPhotonTurnigy!$AF$36+CalPhotonTurnigy!$AE$36)/CalPhotonTurnigy!$AE$30</f>
        <v>96.232109476285501</v>
      </c>
    </row>
    <row r="2562" spans="1:13" x14ac:dyDescent="0.3">
      <c r="A2562">
        <v>135.84696700000001</v>
      </c>
      <c r="B2562">
        <v>142</v>
      </c>
      <c r="C2562">
        <v>0</v>
      </c>
      <c r="D2562">
        <v>2.1829999999999998</v>
      </c>
      <c r="E2562">
        <v>70.705117000000001</v>
      </c>
      <c r="F2562">
        <v>83.387658999999999</v>
      </c>
      <c r="G2562">
        <v>77.334939000000006</v>
      </c>
      <c r="H2562">
        <v>-12.682542</v>
      </c>
      <c r="I2562">
        <v>-100</v>
      </c>
      <c r="J2562">
        <v>142</v>
      </c>
      <c r="K2562">
        <v>97.851358000000005</v>
      </c>
      <c r="L2562">
        <v>1.4999E-2</v>
      </c>
      <c r="M2562">
        <f>(F2562*CalPhotonTurnigy!$AE$30*CalPhotonTurnigy!$AF$36+CalPhotonTurnigy!$AE$36)/CalPhotonTurnigy!$AE$30</f>
        <v>96.185528252620259</v>
      </c>
    </row>
    <row r="2563" spans="1:13" x14ac:dyDescent="0.3">
      <c r="A2563">
        <v>135.86197100000001</v>
      </c>
      <c r="B2563">
        <v>142</v>
      </c>
      <c r="C2563">
        <v>0</v>
      </c>
      <c r="D2563">
        <v>2.1859999999999999</v>
      </c>
      <c r="E2563">
        <v>70.706273999999993</v>
      </c>
      <c r="F2563">
        <v>83.639841000000004</v>
      </c>
      <c r="G2563">
        <v>77.323798999999994</v>
      </c>
      <c r="H2563">
        <v>-12.933567999999999</v>
      </c>
      <c r="I2563">
        <v>-100</v>
      </c>
      <c r="J2563">
        <v>142</v>
      </c>
      <c r="K2563">
        <v>97.849197000000004</v>
      </c>
      <c r="L2563">
        <v>1.5004E-2</v>
      </c>
      <c r="M2563">
        <f>(F2563*CalPhotonTurnigy!$AE$30*CalPhotonTurnigy!$AF$36+CalPhotonTurnigy!$AE$36)/CalPhotonTurnigy!$AE$30</f>
        <v>96.441670642588832</v>
      </c>
    </row>
    <row r="2564" spans="1:13" x14ac:dyDescent="0.3">
      <c r="A2564">
        <v>135.87697399999999</v>
      </c>
      <c r="B2564">
        <v>142</v>
      </c>
      <c r="C2564">
        <v>0</v>
      </c>
      <c r="D2564">
        <v>2.1869999999999998</v>
      </c>
      <c r="E2564">
        <v>70.710380999999998</v>
      </c>
      <c r="F2564">
        <v>83.456449000000006</v>
      </c>
      <c r="G2564">
        <v>77.313832000000005</v>
      </c>
      <c r="H2564">
        <v>-12.746067</v>
      </c>
      <c r="I2564">
        <v>-100</v>
      </c>
      <c r="J2564">
        <v>142</v>
      </c>
      <c r="K2564">
        <v>97.847335999999999</v>
      </c>
      <c r="L2564">
        <v>1.5003000000000001E-2</v>
      </c>
      <c r="M2564">
        <f>(F2564*CalPhotonTurnigy!$AE$30*CalPhotonTurnigy!$AF$36+CalPhotonTurnigy!$AE$36)/CalPhotonTurnigy!$AE$30</f>
        <v>96.255398564561403</v>
      </c>
    </row>
    <row r="2565" spans="1:13" x14ac:dyDescent="0.3">
      <c r="A2565">
        <v>135.891987</v>
      </c>
      <c r="B2565">
        <v>142</v>
      </c>
      <c r="C2565">
        <v>0</v>
      </c>
      <c r="D2565">
        <v>2.1859999999999999</v>
      </c>
      <c r="E2565">
        <v>70.710803999999996</v>
      </c>
      <c r="F2565">
        <v>83.364726000000005</v>
      </c>
      <c r="G2565">
        <v>77.304927000000006</v>
      </c>
      <c r="H2565">
        <v>-12.653923000000001</v>
      </c>
      <c r="I2565">
        <v>-100</v>
      </c>
      <c r="J2565">
        <v>142</v>
      </c>
      <c r="K2565">
        <v>97.845733999999993</v>
      </c>
      <c r="L2565">
        <v>1.5013E-2</v>
      </c>
      <c r="M2565">
        <f>(F2565*CalPhotonTurnigy!$AE$30*CalPhotonTurnigy!$AF$36+CalPhotonTurnigy!$AE$36)/CalPhotonTurnigy!$AE$30</f>
        <v>96.162235101526406</v>
      </c>
    </row>
    <row r="2566" spans="1:13" x14ac:dyDescent="0.3">
      <c r="A2566">
        <v>135.906993</v>
      </c>
      <c r="B2566">
        <v>142</v>
      </c>
      <c r="C2566">
        <v>0</v>
      </c>
      <c r="D2566">
        <v>2.1859999999999999</v>
      </c>
      <c r="E2566">
        <v>70.711167000000003</v>
      </c>
      <c r="F2566">
        <v>83.318859000000003</v>
      </c>
      <c r="G2566">
        <v>77.296982</v>
      </c>
      <c r="H2566">
        <v>-12.607691000000001</v>
      </c>
      <c r="I2566">
        <v>-100</v>
      </c>
      <c r="J2566">
        <v>142</v>
      </c>
      <c r="K2566">
        <v>97.844356000000005</v>
      </c>
      <c r="L2566">
        <v>1.5006E-2</v>
      </c>
      <c r="M2566">
        <f>(F2566*CalPhotonTurnigy!$AE$30*CalPhotonTurnigy!$AF$36+CalPhotonTurnigy!$AE$36)/CalPhotonTurnigy!$AE$30</f>
        <v>96.115647783634202</v>
      </c>
    </row>
    <row r="2567" spans="1:13" x14ac:dyDescent="0.3">
      <c r="A2567">
        <v>135.92199199999999</v>
      </c>
      <c r="B2567">
        <v>142</v>
      </c>
      <c r="C2567">
        <v>0</v>
      </c>
      <c r="D2567">
        <v>2.1829999999999998</v>
      </c>
      <c r="E2567">
        <v>70.706812999999997</v>
      </c>
      <c r="F2567">
        <v>83.043561999999994</v>
      </c>
      <c r="G2567">
        <v>77.289901999999998</v>
      </c>
      <c r="H2567">
        <v>-12.33675</v>
      </c>
      <c r="I2567">
        <v>-100</v>
      </c>
      <c r="J2567">
        <v>142</v>
      </c>
      <c r="K2567">
        <v>97.843169000000003</v>
      </c>
      <c r="L2567">
        <v>1.4999E-2</v>
      </c>
      <c r="M2567">
        <f>(F2567*CalPhotonTurnigy!$AE$30*CalPhotonTurnigy!$AF$36+CalPhotonTurnigy!$AE$36)/CalPhotonTurnigy!$AE$30</f>
        <v>95.836027384354381</v>
      </c>
    </row>
    <row r="2568" spans="1:13" x14ac:dyDescent="0.3">
      <c r="A2568">
        <v>135.936993</v>
      </c>
      <c r="B2568">
        <v>142</v>
      </c>
      <c r="C2568">
        <v>0</v>
      </c>
      <c r="D2568">
        <v>2.1859999999999999</v>
      </c>
      <c r="E2568">
        <v>70.707733000000005</v>
      </c>
      <c r="F2568">
        <v>83.112401000000006</v>
      </c>
      <c r="G2568">
        <v>77.283601000000004</v>
      </c>
      <c r="H2568">
        <v>-12.404667999999999</v>
      </c>
      <c r="I2568">
        <v>-100</v>
      </c>
      <c r="J2568">
        <v>142</v>
      </c>
      <c r="K2568">
        <v>97.842147999999995</v>
      </c>
      <c r="L2568">
        <v>1.5001E-2</v>
      </c>
      <c r="M2568">
        <f>(F2568*CalPhotonTurnigy!$AE$30*CalPhotonTurnigy!$AF$36+CalPhotonTurnigy!$AE$36)/CalPhotonTurnigy!$AE$30</f>
        <v>95.905947465815601</v>
      </c>
    </row>
    <row r="2569" spans="1:13" x14ac:dyDescent="0.3">
      <c r="A2569">
        <v>135.95199</v>
      </c>
      <c r="B2569">
        <v>142</v>
      </c>
      <c r="C2569">
        <v>0</v>
      </c>
      <c r="D2569">
        <v>2.1859999999999999</v>
      </c>
      <c r="E2569">
        <v>70.708524999999995</v>
      </c>
      <c r="F2569">
        <v>83.387658999999999</v>
      </c>
      <c r="G2569">
        <v>77.277998999999994</v>
      </c>
      <c r="H2569">
        <v>-12.679133</v>
      </c>
      <c r="I2569">
        <v>-100</v>
      </c>
      <c r="J2569">
        <v>142</v>
      </c>
      <c r="K2569">
        <v>97.841268999999997</v>
      </c>
      <c r="L2569">
        <v>1.4997E-2</v>
      </c>
      <c r="M2569">
        <f>(F2569*CalPhotonTurnigy!$AE$30*CalPhotonTurnigy!$AF$36+CalPhotonTurnigy!$AE$36)/CalPhotonTurnigy!$AE$30</f>
        <v>96.185528252620259</v>
      </c>
    </row>
    <row r="2570" spans="1:13" x14ac:dyDescent="0.3">
      <c r="A2570">
        <v>135.966993</v>
      </c>
      <c r="B2570">
        <v>142</v>
      </c>
      <c r="C2570">
        <v>0</v>
      </c>
      <c r="D2570">
        <v>2.1789999999999998</v>
      </c>
      <c r="E2570">
        <v>70.696758000000003</v>
      </c>
      <c r="F2570">
        <v>83.341792999999996</v>
      </c>
      <c r="G2570">
        <v>77.273022999999995</v>
      </c>
      <c r="H2570">
        <v>-12.645035</v>
      </c>
      <c r="I2570">
        <v>-100</v>
      </c>
      <c r="J2570">
        <v>142</v>
      </c>
      <c r="K2570">
        <v>97.840513000000001</v>
      </c>
      <c r="L2570">
        <v>1.5003000000000001E-2</v>
      </c>
      <c r="M2570">
        <f>(F2570*CalPhotonTurnigy!$AE$30*CalPhotonTurnigy!$AF$36+CalPhotonTurnigy!$AE$36)/CalPhotonTurnigy!$AE$30</f>
        <v>96.138941950432525</v>
      </c>
    </row>
    <row r="2571" spans="1:13" x14ac:dyDescent="0.3">
      <c r="A2571">
        <v>135.98199600000001</v>
      </c>
      <c r="B2571">
        <v>142</v>
      </c>
      <c r="C2571">
        <v>0</v>
      </c>
      <c r="D2571">
        <v>2.173</v>
      </c>
      <c r="E2571">
        <v>70.674171000000001</v>
      </c>
      <c r="F2571">
        <v>83.135345000000001</v>
      </c>
      <c r="G2571">
        <v>77.268608</v>
      </c>
      <c r="H2571">
        <v>-12.461174</v>
      </c>
      <c r="I2571">
        <v>-100</v>
      </c>
      <c r="J2571">
        <v>142</v>
      </c>
      <c r="K2571">
        <v>97.839861999999997</v>
      </c>
      <c r="L2571">
        <v>1.5003000000000001E-2</v>
      </c>
      <c r="M2571">
        <f>(F2571*CalPhotonTurnigy!$AE$30*CalPhotonTurnigy!$AF$36+CalPhotonTurnigy!$AE$36)/CalPhotonTurnigy!$AE$30</f>
        <v>95.929251789658835</v>
      </c>
    </row>
    <row r="2572" spans="1:13" x14ac:dyDescent="0.3">
      <c r="A2572">
        <v>135.99700000000001</v>
      </c>
      <c r="B2572">
        <v>142</v>
      </c>
      <c r="C2572">
        <v>0</v>
      </c>
      <c r="D2572">
        <v>2.1829999999999998</v>
      </c>
      <c r="E2572">
        <v>70.673418999999996</v>
      </c>
      <c r="F2572">
        <v>83.089455999999998</v>
      </c>
      <c r="G2572">
        <v>77.264692999999994</v>
      </c>
      <c r="H2572">
        <v>-12.416036999999999</v>
      </c>
      <c r="I2572">
        <v>-100</v>
      </c>
      <c r="J2572">
        <v>142</v>
      </c>
      <c r="K2572">
        <v>97.839301000000006</v>
      </c>
      <c r="L2572">
        <v>1.5004E-2</v>
      </c>
      <c r="M2572">
        <f>(F2572*CalPhotonTurnigy!$AE$30*CalPhotonTurnigy!$AF$36+CalPhotonTurnigy!$AE$36)/CalPhotonTurnigy!$AE$30</f>
        <v>95.882642126267839</v>
      </c>
    </row>
    <row r="2573" spans="1:13" x14ac:dyDescent="0.3">
      <c r="A2573">
        <v>136.012013</v>
      </c>
      <c r="B2573">
        <v>142</v>
      </c>
      <c r="C2573">
        <v>0</v>
      </c>
      <c r="D2573">
        <v>2.1829999999999998</v>
      </c>
      <c r="E2573">
        <v>70.674329999999998</v>
      </c>
      <c r="F2573">
        <v>83.112401000000006</v>
      </c>
      <c r="G2573">
        <v>77.261225999999994</v>
      </c>
      <c r="H2573">
        <v>-12.438071000000001</v>
      </c>
      <c r="I2573">
        <v>-100</v>
      </c>
      <c r="J2573">
        <v>142</v>
      </c>
      <c r="K2573">
        <v>97.838819000000001</v>
      </c>
      <c r="L2573">
        <v>1.5013E-2</v>
      </c>
      <c r="M2573">
        <f>(F2573*CalPhotonTurnigy!$AE$30*CalPhotonTurnigy!$AF$36+CalPhotonTurnigy!$AE$36)/CalPhotonTurnigy!$AE$30</f>
        <v>95.905947465815601</v>
      </c>
    </row>
    <row r="2574" spans="1:13" x14ac:dyDescent="0.3">
      <c r="A2574">
        <v>136.02700999999999</v>
      </c>
      <c r="B2574">
        <v>142</v>
      </c>
      <c r="C2574">
        <v>0</v>
      </c>
      <c r="D2574">
        <v>2.1859999999999999</v>
      </c>
      <c r="E2574">
        <v>70.679786000000007</v>
      </c>
      <c r="F2574">
        <v>82.951762000000002</v>
      </c>
      <c r="G2574">
        <v>77.258156999999997</v>
      </c>
      <c r="H2574">
        <v>-12.271976</v>
      </c>
      <c r="I2574">
        <v>-100</v>
      </c>
      <c r="J2574">
        <v>142</v>
      </c>
      <c r="K2574">
        <v>97.838403999999997</v>
      </c>
      <c r="L2574">
        <v>1.4997E-2</v>
      </c>
      <c r="M2574">
        <f>(F2574*CalPhotonTurnigy!$AE$30*CalPhotonTurnigy!$AF$36+CalPhotonTurnigy!$AE$36)/CalPhotonTurnigy!$AE$30</f>
        <v>95.742785712073598</v>
      </c>
    </row>
    <row r="2575" spans="1:13" x14ac:dyDescent="0.3">
      <c r="A2575">
        <v>136.04200900000001</v>
      </c>
      <c r="B2575">
        <v>142</v>
      </c>
      <c r="C2575">
        <v>0</v>
      </c>
      <c r="D2575">
        <v>2.1840000000000002</v>
      </c>
      <c r="E2575">
        <v>70.681365999999997</v>
      </c>
      <c r="F2575">
        <v>83.456449000000006</v>
      </c>
      <c r="G2575">
        <v>77.255443</v>
      </c>
      <c r="H2575">
        <v>-12.775083</v>
      </c>
      <c r="I2575">
        <v>-100</v>
      </c>
      <c r="J2575">
        <v>142</v>
      </c>
      <c r="K2575">
        <v>97.838046000000006</v>
      </c>
      <c r="L2575">
        <v>1.4999E-2</v>
      </c>
      <c r="M2575">
        <f>(F2575*CalPhotonTurnigy!$AE$30*CalPhotonTurnigy!$AF$36+CalPhotonTurnigy!$AE$36)/CalPhotonTurnigy!$AE$30</f>
        <v>96.255398564561403</v>
      </c>
    </row>
    <row r="2576" spans="1:13" x14ac:dyDescent="0.3">
      <c r="A2576">
        <v>136.057006</v>
      </c>
      <c r="B2576">
        <v>142</v>
      </c>
      <c r="C2576">
        <v>0</v>
      </c>
      <c r="D2576">
        <v>2.1850000000000001</v>
      </c>
      <c r="E2576">
        <v>70.684281999999996</v>
      </c>
      <c r="F2576">
        <v>83.250049000000004</v>
      </c>
      <c r="G2576">
        <v>77.253045</v>
      </c>
      <c r="H2576">
        <v>-12.565768</v>
      </c>
      <c r="I2576">
        <v>-100</v>
      </c>
      <c r="J2576">
        <v>142</v>
      </c>
      <c r="K2576">
        <v>97.837738999999999</v>
      </c>
      <c r="L2576">
        <v>1.4997E-2</v>
      </c>
      <c r="M2576">
        <f>(F2576*CalPhotonTurnigy!$AE$30*CalPhotonTurnigy!$AF$36+CalPhotonTurnigy!$AE$36)/CalPhotonTurnigy!$AE$30</f>
        <v>96.045757157603248</v>
      </c>
    </row>
    <row r="2577" spans="1:13" x14ac:dyDescent="0.3">
      <c r="A2577">
        <v>136.07200800000001</v>
      </c>
      <c r="B2577">
        <v>142</v>
      </c>
      <c r="C2577">
        <v>0</v>
      </c>
      <c r="D2577">
        <v>2.1909999999999998</v>
      </c>
      <c r="E2577">
        <v>70.697687999999999</v>
      </c>
      <c r="F2577">
        <v>83.204171000000002</v>
      </c>
      <c r="G2577">
        <v>77.250926000000007</v>
      </c>
      <c r="H2577">
        <v>-12.506482999999999</v>
      </c>
      <c r="I2577">
        <v>-100</v>
      </c>
      <c r="J2577">
        <v>142</v>
      </c>
      <c r="K2577">
        <v>97.837474</v>
      </c>
      <c r="L2577">
        <v>1.5002E-2</v>
      </c>
      <c r="M2577">
        <f>(F2577*CalPhotonTurnigy!$AE$30*CalPhotonTurnigy!$AF$36+CalPhotonTurnigy!$AE$36)/CalPhotonTurnigy!$AE$30</f>
        <v>95.999158666961662</v>
      </c>
    </row>
    <row r="2578" spans="1:13" x14ac:dyDescent="0.3">
      <c r="A2578">
        <v>136.087008</v>
      </c>
      <c r="B2578">
        <v>143</v>
      </c>
      <c r="C2578">
        <v>0</v>
      </c>
      <c r="D2578">
        <v>2.21</v>
      </c>
      <c r="E2578">
        <v>70.746533999999997</v>
      </c>
      <c r="F2578">
        <v>83.020613999999995</v>
      </c>
      <c r="G2578">
        <v>77.250133000000005</v>
      </c>
      <c r="H2578">
        <v>-12.27408</v>
      </c>
      <c r="I2578">
        <v>-100</v>
      </c>
      <c r="J2578">
        <v>143</v>
      </c>
      <c r="K2578">
        <v>97.903758999999994</v>
      </c>
      <c r="L2578">
        <v>1.4999999999999999E-2</v>
      </c>
      <c r="M2578">
        <f>(F2578*CalPhotonTurnigy!$AE$30*CalPhotonTurnigy!$AF$36+CalPhotonTurnigy!$AE$36)/CalPhotonTurnigy!$AE$30</f>
        <v>95.812718997693182</v>
      </c>
    </row>
    <row r="2579" spans="1:13" x14ac:dyDescent="0.3">
      <c r="A2579">
        <v>136.10200800000001</v>
      </c>
      <c r="B2579">
        <v>143</v>
      </c>
      <c r="C2579">
        <v>0</v>
      </c>
      <c r="D2579">
        <v>2.1779999999999999</v>
      </c>
      <c r="E2579">
        <v>70.726369000000005</v>
      </c>
      <c r="F2579">
        <v>82.928809999999999</v>
      </c>
      <c r="G2579">
        <v>77.253902999999994</v>
      </c>
      <c r="H2579">
        <v>-12.202441</v>
      </c>
      <c r="I2579">
        <v>-100</v>
      </c>
      <c r="J2579">
        <v>143</v>
      </c>
      <c r="K2579">
        <v>98.024080999999995</v>
      </c>
      <c r="L2579">
        <v>1.4999999999999999E-2</v>
      </c>
      <c r="M2579">
        <f>(F2579*CalPhotonTurnigy!$AE$30*CalPhotonTurnigy!$AF$36+CalPhotonTurnigy!$AE$36)/CalPhotonTurnigy!$AE$30</f>
        <v>95.719473262594406</v>
      </c>
    </row>
    <row r="2580" spans="1:13" x14ac:dyDescent="0.3">
      <c r="A2580">
        <v>136.11700400000001</v>
      </c>
      <c r="B2580">
        <v>142</v>
      </c>
      <c r="C2580">
        <v>0</v>
      </c>
      <c r="D2580">
        <v>2.1829999999999998</v>
      </c>
      <c r="E2580">
        <v>70.719896000000006</v>
      </c>
      <c r="F2580">
        <v>82.997664999999998</v>
      </c>
      <c r="G2580">
        <v>77.264649000000006</v>
      </c>
      <c r="H2580">
        <v>-12.277768999999999</v>
      </c>
      <c r="I2580">
        <v>-100</v>
      </c>
      <c r="J2580">
        <v>142</v>
      </c>
      <c r="K2580">
        <v>98.061130000000006</v>
      </c>
      <c r="L2580">
        <v>1.4996000000000001E-2</v>
      </c>
      <c r="M2580">
        <f>(F2580*CalPhotonTurnigy!$AE$30*CalPhotonTurnigy!$AF$36+CalPhotonTurnigy!$AE$36)/CalPhotonTurnigy!$AE$30</f>
        <v>95.789409595327456</v>
      </c>
    </row>
    <row r="2581" spans="1:13" x14ac:dyDescent="0.3">
      <c r="A2581">
        <v>136.13200399999999</v>
      </c>
      <c r="B2581">
        <v>142</v>
      </c>
      <c r="C2581">
        <v>0</v>
      </c>
      <c r="D2581">
        <v>2.1760000000000002</v>
      </c>
      <c r="E2581">
        <v>70.700321000000002</v>
      </c>
      <c r="F2581">
        <v>83.135345000000001</v>
      </c>
      <c r="G2581">
        <v>77.280338</v>
      </c>
      <c r="H2581">
        <v>-12.435024</v>
      </c>
      <c r="I2581">
        <v>-100</v>
      </c>
      <c r="J2581">
        <v>142</v>
      </c>
      <c r="K2581">
        <v>98.029748999999995</v>
      </c>
      <c r="L2581">
        <v>1.4999999999999999E-2</v>
      </c>
      <c r="M2581">
        <f>(F2581*CalPhotonTurnigy!$AE$30*CalPhotonTurnigy!$AF$36+CalPhotonTurnigy!$AE$36)/CalPhotonTurnigy!$AE$30</f>
        <v>95.929251789658835</v>
      </c>
    </row>
    <row r="2582" spans="1:13" x14ac:dyDescent="0.3">
      <c r="A2582">
        <v>136.14700999999999</v>
      </c>
      <c r="B2582">
        <v>142</v>
      </c>
      <c r="C2582">
        <v>0</v>
      </c>
      <c r="D2582">
        <v>2.1819999999999999</v>
      </c>
      <c r="E2582">
        <v>70.694366000000002</v>
      </c>
      <c r="F2582">
        <v>83.272987000000001</v>
      </c>
      <c r="G2582">
        <v>77.296682000000004</v>
      </c>
      <c r="H2582">
        <v>-12.578621</v>
      </c>
      <c r="I2582">
        <v>-100</v>
      </c>
      <c r="J2582">
        <v>142</v>
      </c>
      <c r="K2582">
        <v>98.002739000000005</v>
      </c>
      <c r="L2582">
        <v>1.5006E-2</v>
      </c>
      <c r="M2582">
        <f>(F2582*CalPhotonTurnigy!$AE$30*CalPhotonTurnigy!$AF$36+CalPhotonTurnigy!$AE$36)/CalPhotonTurnigy!$AE$30</f>
        <v>96.069055387219549</v>
      </c>
    </row>
    <row r="2583" spans="1:13" x14ac:dyDescent="0.3">
      <c r="A2583">
        <v>136.16201000000001</v>
      </c>
      <c r="B2583">
        <v>142</v>
      </c>
      <c r="C2583">
        <v>0</v>
      </c>
      <c r="D2583">
        <v>2.1739999999999999</v>
      </c>
      <c r="E2583">
        <v>70.675225999999995</v>
      </c>
      <c r="F2583">
        <v>83.089455999999998</v>
      </c>
      <c r="G2583">
        <v>77.310824999999994</v>
      </c>
      <c r="H2583">
        <v>-12.41423</v>
      </c>
      <c r="I2583">
        <v>-100</v>
      </c>
      <c r="J2583">
        <v>142</v>
      </c>
      <c r="K2583">
        <v>97.979490999999996</v>
      </c>
      <c r="L2583">
        <v>1.4999999999999999E-2</v>
      </c>
      <c r="M2583">
        <f>(F2583*CalPhotonTurnigy!$AE$30*CalPhotonTurnigy!$AF$36+CalPhotonTurnigy!$AE$36)/CalPhotonTurnigy!$AE$30</f>
        <v>95.882642126267839</v>
      </c>
    </row>
    <row r="2584" spans="1:13" x14ac:dyDescent="0.3">
      <c r="A2584">
        <v>136.17701600000001</v>
      </c>
      <c r="B2584">
        <v>142</v>
      </c>
      <c r="C2584">
        <v>0</v>
      </c>
      <c r="D2584">
        <v>2.1749999999999998</v>
      </c>
      <c r="E2584">
        <v>70.660306000000006</v>
      </c>
      <c r="F2584">
        <v>83.135345000000001</v>
      </c>
      <c r="G2584">
        <v>77.321696000000003</v>
      </c>
      <c r="H2584">
        <v>-12.475039000000001</v>
      </c>
      <c r="I2584">
        <v>-100</v>
      </c>
      <c r="J2584">
        <v>142</v>
      </c>
      <c r="K2584">
        <v>97.959480999999997</v>
      </c>
      <c r="L2584">
        <v>1.5006E-2</v>
      </c>
      <c r="M2584">
        <f>(F2584*CalPhotonTurnigy!$AE$30*CalPhotonTurnigy!$AF$36+CalPhotonTurnigy!$AE$36)/CalPhotonTurnigy!$AE$30</f>
        <v>95.929251789658835</v>
      </c>
    </row>
    <row r="2585" spans="1:13" x14ac:dyDescent="0.3">
      <c r="A2585">
        <v>136.19201799999999</v>
      </c>
      <c r="B2585">
        <v>142</v>
      </c>
      <c r="C2585">
        <v>0</v>
      </c>
      <c r="D2585">
        <v>2.1880000000000002</v>
      </c>
      <c r="E2585">
        <v>70.672394999999995</v>
      </c>
      <c r="F2585">
        <v>83.158287999999999</v>
      </c>
      <c r="G2585">
        <v>77.329147000000006</v>
      </c>
      <c r="H2585">
        <v>-12.485893000000001</v>
      </c>
      <c r="I2585">
        <v>-100</v>
      </c>
      <c r="J2585">
        <v>142</v>
      </c>
      <c r="K2585">
        <v>97.942259000000007</v>
      </c>
      <c r="L2585">
        <v>1.5002E-2</v>
      </c>
      <c r="M2585">
        <f>(F2585*CalPhotonTurnigy!$AE$30*CalPhotonTurnigy!$AF$36+CalPhotonTurnigy!$AE$36)/CalPhotonTurnigy!$AE$30</f>
        <v>95.952555097797614</v>
      </c>
    </row>
    <row r="2586" spans="1:13" x14ac:dyDescent="0.3">
      <c r="A2586">
        <v>136.207019</v>
      </c>
      <c r="B2586">
        <v>142</v>
      </c>
      <c r="C2586">
        <v>0</v>
      </c>
      <c r="D2586">
        <v>2.1680000000000001</v>
      </c>
      <c r="E2586">
        <v>70.643839</v>
      </c>
      <c r="F2586">
        <v>82.951762000000002</v>
      </c>
      <c r="G2586">
        <v>77.333466999999999</v>
      </c>
      <c r="H2586">
        <v>-12.307923000000001</v>
      </c>
      <c r="I2586">
        <v>-100</v>
      </c>
      <c r="J2586">
        <v>142</v>
      </c>
      <c r="K2586">
        <v>97.927435000000003</v>
      </c>
      <c r="L2586">
        <v>1.5001E-2</v>
      </c>
      <c r="M2586">
        <f>(F2586*CalPhotonTurnigy!$AE$30*CalPhotonTurnigy!$AF$36+CalPhotonTurnigy!$AE$36)/CalPhotonTurnigy!$AE$30</f>
        <v>95.742785712073598</v>
      </c>
    </row>
    <row r="2587" spans="1:13" x14ac:dyDescent="0.3">
      <c r="A2587">
        <v>136.222026</v>
      </c>
      <c r="B2587">
        <v>142</v>
      </c>
      <c r="C2587">
        <v>0</v>
      </c>
      <c r="D2587">
        <v>2.165</v>
      </c>
      <c r="E2587">
        <v>70.613004000000004</v>
      </c>
      <c r="F2587">
        <v>83.227110999999994</v>
      </c>
      <c r="G2587">
        <v>77.335121999999998</v>
      </c>
      <c r="H2587">
        <v>-12.614107000000001</v>
      </c>
      <c r="I2587">
        <v>-100</v>
      </c>
      <c r="J2587">
        <v>142</v>
      </c>
      <c r="K2587">
        <v>97.914676</v>
      </c>
      <c r="L2587">
        <v>1.5007E-2</v>
      </c>
      <c r="M2587">
        <f>(F2587*CalPhotonTurnigy!$AE$30*CalPhotonTurnigy!$AF$36+CalPhotonTurnigy!$AE$36)/CalPhotonTurnigy!$AE$30</f>
        <v>96.022458927986946</v>
      </c>
    </row>
    <row r="2588" spans="1:13" x14ac:dyDescent="0.3">
      <c r="A2588">
        <v>136.237033</v>
      </c>
      <c r="B2588">
        <v>142</v>
      </c>
      <c r="C2588">
        <v>0</v>
      </c>
      <c r="D2588">
        <v>2.1680000000000001</v>
      </c>
      <c r="E2588">
        <v>70.592693999999995</v>
      </c>
      <c r="F2588">
        <v>83.295923000000002</v>
      </c>
      <c r="G2588">
        <v>77.334620000000001</v>
      </c>
      <c r="H2588">
        <v>-12.70323</v>
      </c>
      <c r="I2588">
        <v>-100</v>
      </c>
      <c r="J2588">
        <v>142</v>
      </c>
      <c r="K2588">
        <v>97.903694999999999</v>
      </c>
      <c r="L2588">
        <v>1.5007E-2</v>
      </c>
      <c r="M2588">
        <f>(F2588*CalPhotonTurnigy!$AE$30*CalPhotonTurnigy!$AF$36+CalPhotonTurnigy!$AE$36)/CalPhotonTurnigy!$AE$30</f>
        <v>96.092351585426883</v>
      </c>
    </row>
    <row r="2589" spans="1:13" x14ac:dyDescent="0.3">
      <c r="A2589">
        <v>136.25204400000001</v>
      </c>
      <c r="B2589">
        <v>142</v>
      </c>
      <c r="C2589">
        <v>0</v>
      </c>
      <c r="D2589">
        <v>2.1739999999999999</v>
      </c>
      <c r="E2589">
        <v>70.586144000000004</v>
      </c>
      <c r="F2589">
        <v>83.272987000000001</v>
      </c>
      <c r="G2589">
        <v>77.332442</v>
      </c>
      <c r="H2589">
        <v>-12.686843</v>
      </c>
      <c r="I2589">
        <v>-100</v>
      </c>
      <c r="J2589">
        <v>142</v>
      </c>
      <c r="K2589">
        <v>97.894243000000003</v>
      </c>
      <c r="L2589">
        <v>1.5011E-2</v>
      </c>
      <c r="M2589">
        <f>(F2589*CalPhotonTurnigy!$AE$30*CalPhotonTurnigy!$AF$36+CalPhotonTurnigy!$AE$36)/CalPhotonTurnigy!$AE$30</f>
        <v>96.069055387219549</v>
      </c>
    </row>
    <row r="2590" spans="1:13" x14ac:dyDescent="0.3">
      <c r="A2590">
        <v>136.267045</v>
      </c>
      <c r="B2590">
        <v>142</v>
      </c>
      <c r="C2590">
        <v>0</v>
      </c>
      <c r="D2590">
        <v>2.169</v>
      </c>
      <c r="E2590">
        <v>70.571130999999994</v>
      </c>
      <c r="F2590">
        <v>83.204171000000002</v>
      </c>
      <c r="G2590">
        <v>77.329015999999996</v>
      </c>
      <c r="H2590">
        <v>-12.633039999999999</v>
      </c>
      <c r="I2590">
        <v>-100</v>
      </c>
      <c r="J2590">
        <v>142</v>
      </c>
      <c r="K2590">
        <v>97.886107999999993</v>
      </c>
      <c r="L2590">
        <v>1.5001E-2</v>
      </c>
      <c r="M2590">
        <f>(F2590*CalPhotonTurnigy!$AE$30*CalPhotonTurnigy!$AF$36+CalPhotonTurnigy!$AE$36)/CalPhotonTurnigy!$AE$30</f>
        <v>95.999158666961662</v>
      </c>
    </row>
    <row r="2591" spans="1:13" x14ac:dyDescent="0.3">
      <c r="A2591">
        <v>136.28205199999999</v>
      </c>
      <c r="B2591">
        <v>142</v>
      </c>
      <c r="C2591">
        <v>0</v>
      </c>
      <c r="D2591">
        <v>2.1680000000000001</v>
      </c>
      <c r="E2591">
        <v>70.556642999999994</v>
      </c>
      <c r="F2591">
        <v>83.112401000000006</v>
      </c>
      <c r="G2591">
        <v>77.324703</v>
      </c>
      <c r="H2591">
        <v>-12.555758000000001</v>
      </c>
      <c r="I2591">
        <v>-100</v>
      </c>
      <c r="J2591">
        <v>142</v>
      </c>
      <c r="K2591">
        <v>97.879105999999993</v>
      </c>
      <c r="L2591">
        <v>1.5007E-2</v>
      </c>
      <c r="M2591">
        <f>(F2591*CalPhotonTurnigy!$AE$30*CalPhotonTurnigy!$AF$36+CalPhotonTurnigy!$AE$36)/CalPhotonTurnigy!$AE$30</f>
        <v>95.905947465815601</v>
      </c>
    </row>
    <row r="2592" spans="1:13" x14ac:dyDescent="0.3">
      <c r="A2592">
        <v>136.29705200000001</v>
      </c>
      <c r="B2592">
        <v>142</v>
      </c>
      <c r="C2592">
        <v>0</v>
      </c>
      <c r="D2592">
        <v>2.1680000000000001</v>
      </c>
      <c r="E2592">
        <v>70.544171000000006</v>
      </c>
      <c r="F2592">
        <v>83.089455999999998</v>
      </c>
      <c r="G2592">
        <v>77.319799000000003</v>
      </c>
      <c r="H2592">
        <v>-12.545285</v>
      </c>
      <c r="I2592">
        <v>-100</v>
      </c>
      <c r="J2592">
        <v>142</v>
      </c>
      <c r="K2592">
        <v>97.873079000000004</v>
      </c>
      <c r="L2592">
        <v>1.4999999999999999E-2</v>
      </c>
      <c r="M2592">
        <f>(F2592*CalPhotonTurnigy!$AE$30*CalPhotonTurnigy!$AF$36+CalPhotonTurnigy!$AE$36)/CalPhotonTurnigy!$AE$30</f>
        <v>95.882642126267839</v>
      </c>
    </row>
    <row r="2593" spans="1:13" x14ac:dyDescent="0.3">
      <c r="A2593">
        <v>136.312062</v>
      </c>
      <c r="B2593">
        <v>142</v>
      </c>
      <c r="C2593">
        <v>0</v>
      </c>
      <c r="D2593">
        <v>2.165</v>
      </c>
      <c r="E2593">
        <v>70.527175</v>
      </c>
      <c r="F2593">
        <v>83.341792999999996</v>
      </c>
      <c r="G2593">
        <v>77.314543</v>
      </c>
      <c r="H2593">
        <v>-12.814617999999999</v>
      </c>
      <c r="I2593">
        <v>-100</v>
      </c>
      <c r="J2593">
        <v>142</v>
      </c>
      <c r="K2593">
        <v>97.867891</v>
      </c>
      <c r="L2593">
        <v>1.5010000000000001E-2</v>
      </c>
      <c r="M2593">
        <f>(F2593*CalPhotonTurnigy!$AE$30*CalPhotonTurnigy!$AF$36+CalPhotonTurnigy!$AE$36)/CalPhotonTurnigy!$AE$30</f>
        <v>96.138941950432525</v>
      </c>
    </row>
    <row r="2594" spans="1:13" x14ac:dyDescent="0.3">
      <c r="A2594">
        <v>136.32706200000001</v>
      </c>
      <c r="B2594">
        <v>142</v>
      </c>
      <c r="C2594">
        <v>0</v>
      </c>
      <c r="D2594">
        <v>2.1680000000000001</v>
      </c>
      <c r="E2594">
        <v>70.518805999999998</v>
      </c>
      <c r="F2594">
        <v>83.364726000000005</v>
      </c>
      <c r="G2594">
        <v>77.309122000000002</v>
      </c>
      <c r="H2594">
        <v>-12.84592</v>
      </c>
      <c r="I2594">
        <v>-100</v>
      </c>
      <c r="J2594">
        <v>142</v>
      </c>
      <c r="K2594">
        <v>97.863427000000001</v>
      </c>
      <c r="L2594">
        <v>1.4999999999999999E-2</v>
      </c>
      <c r="M2594">
        <f>(F2594*CalPhotonTurnigy!$AE$30*CalPhotonTurnigy!$AF$36+CalPhotonTurnigy!$AE$36)/CalPhotonTurnigy!$AE$30</f>
        <v>96.162235101526406</v>
      </c>
    </row>
    <row r="2595" spans="1:13" x14ac:dyDescent="0.3">
      <c r="A2595">
        <v>136.34206800000001</v>
      </c>
      <c r="B2595">
        <v>141</v>
      </c>
      <c r="C2595">
        <v>0</v>
      </c>
      <c r="D2595">
        <v>2.1579999999999999</v>
      </c>
      <c r="E2595">
        <v>70.492806000000002</v>
      </c>
      <c r="F2595">
        <v>83.135345000000001</v>
      </c>
      <c r="G2595">
        <v>77.302597000000006</v>
      </c>
      <c r="H2595">
        <v>-12.64254</v>
      </c>
      <c r="I2595">
        <v>-100</v>
      </c>
      <c r="J2595">
        <v>141</v>
      </c>
      <c r="K2595">
        <v>97.792601000000005</v>
      </c>
      <c r="L2595">
        <v>1.5006E-2</v>
      </c>
      <c r="M2595">
        <f>(F2595*CalPhotonTurnigy!$AE$30*CalPhotonTurnigy!$AF$36+CalPhotonTurnigy!$AE$36)/CalPhotonTurnigy!$AE$30</f>
        <v>95.929251789658835</v>
      </c>
    </row>
    <row r="2596" spans="1:13" x14ac:dyDescent="0.3">
      <c r="A2596">
        <v>136.35708</v>
      </c>
      <c r="B2596">
        <v>141</v>
      </c>
      <c r="C2596">
        <v>0</v>
      </c>
      <c r="D2596">
        <v>2.169</v>
      </c>
      <c r="E2596">
        <v>70.490793999999994</v>
      </c>
      <c r="F2596">
        <v>83.020613999999995</v>
      </c>
      <c r="G2596">
        <v>77.291791000000003</v>
      </c>
      <c r="H2596">
        <v>-12.529820000000001</v>
      </c>
      <c r="I2596">
        <v>-100</v>
      </c>
      <c r="J2596">
        <v>141</v>
      </c>
      <c r="K2596">
        <v>97.667923000000002</v>
      </c>
      <c r="L2596">
        <v>1.5011999999999999E-2</v>
      </c>
      <c r="M2596">
        <f>(F2596*CalPhotonTurnigy!$AE$30*CalPhotonTurnigy!$AF$36+CalPhotonTurnigy!$AE$36)/CalPhotonTurnigy!$AE$30</f>
        <v>95.812718997693182</v>
      </c>
    </row>
    <row r="2597" spans="1:13" x14ac:dyDescent="0.3">
      <c r="A2597">
        <v>136.37208200000001</v>
      </c>
      <c r="B2597">
        <v>141</v>
      </c>
      <c r="C2597">
        <v>0</v>
      </c>
      <c r="D2597">
        <v>2.169</v>
      </c>
      <c r="E2597">
        <v>70.489062000000004</v>
      </c>
      <c r="F2597">
        <v>82.997664999999998</v>
      </c>
      <c r="G2597">
        <v>77.273266000000007</v>
      </c>
      <c r="H2597">
        <v>-12.508602</v>
      </c>
      <c r="I2597">
        <v>-100</v>
      </c>
      <c r="J2597">
        <v>141</v>
      </c>
      <c r="K2597">
        <v>97.560612000000006</v>
      </c>
      <c r="L2597">
        <v>1.5002E-2</v>
      </c>
      <c r="M2597">
        <f>(F2597*CalPhotonTurnigy!$AE$30*CalPhotonTurnigy!$AF$36+CalPhotonTurnigy!$AE$36)/CalPhotonTurnigy!$AE$30</f>
        <v>95.789409595327456</v>
      </c>
    </row>
    <row r="2598" spans="1:13" x14ac:dyDescent="0.3">
      <c r="A2598">
        <v>136.38708800000001</v>
      </c>
      <c r="B2598">
        <v>141</v>
      </c>
      <c r="C2598">
        <v>0</v>
      </c>
      <c r="D2598">
        <v>2.169</v>
      </c>
      <c r="E2598">
        <v>70.487572999999998</v>
      </c>
      <c r="F2598">
        <v>82.722187000000005</v>
      </c>
      <c r="G2598">
        <v>77.245829000000001</v>
      </c>
      <c r="H2598">
        <v>-12.234614000000001</v>
      </c>
      <c r="I2598">
        <v>-100</v>
      </c>
      <c r="J2598">
        <v>141</v>
      </c>
      <c r="K2598">
        <v>97.468249</v>
      </c>
      <c r="L2598">
        <v>1.5006E-2</v>
      </c>
      <c r="M2598">
        <f>(F2598*CalPhotonTurnigy!$AE$30*CalPhotonTurnigy!$AF$36+CalPhotonTurnigy!$AE$36)/CalPhotonTurnigy!$AE$30</f>
        <v>95.509605353534795</v>
      </c>
    </row>
    <row r="2599" spans="1:13" x14ac:dyDescent="0.3">
      <c r="A2599">
        <v>136.402098</v>
      </c>
      <c r="B2599">
        <v>141</v>
      </c>
      <c r="C2599">
        <v>0</v>
      </c>
      <c r="D2599">
        <v>2.1629999999999998</v>
      </c>
      <c r="E2599">
        <v>70.475318000000001</v>
      </c>
      <c r="F2599">
        <v>82.745148999999998</v>
      </c>
      <c r="G2599">
        <v>77.210267999999999</v>
      </c>
      <c r="H2599">
        <v>-12.269831</v>
      </c>
      <c r="I2599">
        <v>-100</v>
      </c>
      <c r="J2599">
        <v>141</v>
      </c>
      <c r="K2599">
        <v>97.388750999999999</v>
      </c>
      <c r="L2599">
        <v>1.5010000000000001E-2</v>
      </c>
      <c r="M2599">
        <f>(F2599*CalPhotonTurnigy!$AE$30*CalPhotonTurnigy!$AF$36+CalPhotonTurnigy!$AE$36)/CalPhotonTurnigy!$AE$30</f>
        <v>95.532927960058871</v>
      </c>
    </row>
    <row r="2600" spans="1:13" x14ac:dyDescent="0.3">
      <c r="A2600">
        <v>136.41710699999999</v>
      </c>
      <c r="B2600">
        <v>141</v>
      </c>
      <c r="C2600">
        <v>0</v>
      </c>
      <c r="D2600">
        <v>2.1669999999999998</v>
      </c>
      <c r="E2600">
        <v>70.472610000000003</v>
      </c>
      <c r="F2600">
        <v>82.951762000000002</v>
      </c>
      <c r="G2600">
        <v>77.168189999999996</v>
      </c>
      <c r="H2600">
        <v>-12.479153</v>
      </c>
      <c r="I2600">
        <v>-100</v>
      </c>
      <c r="J2600">
        <v>141</v>
      </c>
      <c r="K2600">
        <v>97.320325999999994</v>
      </c>
      <c r="L2600">
        <v>1.5009E-2</v>
      </c>
      <c r="M2600">
        <f>(F2600*CalPhotonTurnigy!$AE$30*CalPhotonTurnigy!$AF$36+CalPhotonTurnigy!$AE$36)/CalPhotonTurnigy!$AE$30</f>
        <v>95.742785712073598</v>
      </c>
    </row>
    <row r="2601" spans="1:13" x14ac:dyDescent="0.3">
      <c r="A2601">
        <v>136.432106</v>
      </c>
      <c r="B2601">
        <v>141</v>
      </c>
      <c r="C2601">
        <v>0</v>
      </c>
      <c r="D2601">
        <v>2.16</v>
      </c>
      <c r="E2601">
        <v>70.456163000000004</v>
      </c>
      <c r="F2601">
        <v>82.928809999999999</v>
      </c>
      <c r="G2601">
        <v>77.121414000000001</v>
      </c>
      <c r="H2601">
        <v>-12.472647</v>
      </c>
      <c r="I2601">
        <v>-100</v>
      </c>
      <c r="J2601">
        <v>141</v>
      </c>
      <c r="K2601">
        <v>97.261432999999997</v>
      </c>
      <c r="L2601">
        <v>1.4999E-2</v>
      </c>
      <c r="M2601">
        <f>(F2601*CalPhotonTurnigy!$AE$30*CalPhotonTurnigy!$AF$36+CalPhotonTurnigy!$AE$36)/CalPhotonTurnigy!$AE$30</f>
        <v>95.719473262594406</v>
      </c>
    </row>
    <row r="2602" spans="1:13" x14ac:dyDescent="0.3">
      <c r="A2602">
        <v>136.447112</v>
      </c>
      <c r="B2602">
        <v>141</v>
      </c>
      <c r="C2602">
        <v>0</v>
      </c>
      <c r="D2602">
        <v>2.1659999999999999</v>
      </c>
      <c r="E2602">
        <v>70.452989000000002</v>
      </c>
      <c r="F2602">
        <v>82.722187000000005</v>
      </c>
      <c r="G2602">
        <v>77.071663000000001</v>
      </c>
      <c r="H2602">
        <v>-12.269197</v>
      </c>
      <c r="I2602">
        <v>-100</v>
      </c>
      <c r="J2602">
        <v>141</v>
      </c>
      <c r="K2602">
        <v>97.210742999999994</v>
      </c>
      <c r="L2602">
        <v>1.5006E-2</v>
      </c>
      <c r="M2602">
        <f>(F2602*CalPhotonTurnigy!$AE$30*CalPhotonTurnigy!$AF$36+CalPhotonTurnigy!$AE$36)/CalPhotonTurnigy!$AE$30</f>
        <v>95.509605353534795</v>
      </c>
    </row>
    <row r="2603" spans="1:13" x14ac:dyDescent="0.3">
      <c r="A2603">
        <v>136.46211</v>
      </c>
      <c r="B2603">
        <v>141</v>
      </c>
      <c r="C2603">
        <v>0</v>
      </c>
      <c r="D2603">
        <v>2.165</v>
      </c>
      <c r="E2603">
        <v>70.448689000000002</v>
      </c>
      <c r="F2603">
        <v>82.699223000000003</v>
      </c>
      <c r="G2603">
        <v>77.020437999999999</v>
      </c>
      <c r="H2603">
        <v>-12.250534</v>
      </c>
      <c r="I2603">
        <v>-100</v>
      </c>
      <c r="J2603">
        <v>141</v>
      </c>
      <c r="K2603">
        <v>97.167113000000001</v>
      </c>
      <c r="L2603">
        <v>1.4997999999999999E-2</v>
      </c>
      <c r="M2603">
        <f>(F2603*CalPhotonTurnigy!$AE$30*CalPhotonTurnigy!$AF$36+CalPhotonTurnigy!$AE$36)/CalPhotonTurnigy!$AE$30</f>
        <v>95.486280715601708</v>
      </c>
    </row>
    <row r="2604" spans="1:13" x14ac:dyDescent="0.3">
      <c r="A2604">
        <v>136.477116</v>
      </c>
      <c r="B2604">
        <v>141</v>
      </c>
      <c r="C2604">
        <v>0</v>
      </c>
      <c r="D2604">
        <v>2.1629999999999998</v>
      </c>
      <c r="E2604">
        <v>70.441849000000005</v>
      </c>
      <c r="F2604">
        <v>82.699223000000003</v>
      </c>
      <c r="G2604">
        <v>76.968975999999998</v>
      </c>
      <c r="H2604">
        <v>-12.257374</v>
      </c>
      <c r="I2604">
        <v>-100</v>
      </c>
      <c r="J2604">
        <v>141</v>
      </c>
      <c r="K2604">
        <v>97.129560999999995</v>
      </c>
      <c r="L2604">
        <v>1.5006E-2</v>
      </c>
      <c r="M2604">
        <f>(F2604*CalPhotonTurnigy!$AE$30*CalPhotonTurnigy!$AF$36+CalPhotonTurnigy!$AE$36)/CalPhotonTurnigy!$AE$30</f>
        <v>95.486280715601708</v>
      </c>
    </row>
    <row r="2605" spans="1:13" x14ac:dyDescent="0.3">
      <c r="A2605">
        <v>136.49212</v>
      </c>
      <c r="B2605">
        <v>141</v>
      </c>
      <c r="C2605">
        <v>0</v>
      </c>
      <c r="D2605">
        <v>2.1680000000000001</v>
      </c>
      <c r="E2605">
        <v>70.44538</v>
      </c>
      <c r="F2605">
        <v>82.469527999999997</v>
      </c>
      <c r="G2605">
        <v>76.918255000000002</v>
      </c>
      <c r="H2605">
        <v>-12.024148</v>
      </c>
      <c r="I2605">
        <v>-100</v>
      </c>
      <c r="J2605">
        <v>141</v>
      </c>
      <c r="K2605">
        <v>97.097239999999999</v>
      </c>
      <c r="L2605">
        <v>1.5004E-2</v>
      </c>
      <c r="M2605">
        <f>(F2605*CalPhotonTurnigy!$AE$30*CalPhotonTurnigy!$AF$36+CalPhotonTurnigy!$AE$36)/CalPhotonTurnigy!$AE$30</f>
        <v>95.252978472523935</v>
      </c>
    </row>
    <row r="2606" spans="1:13" x14ac:dyDescent="0.3">
      <c r="A2606">
        <v>136.507124</v>
      </c>
      <c r="B2606">
        <v>141</v>
      </c>
      <c r="C2606">
        <v>0</v>
      </c>
      <c r="D2606">
        <v>2.1640000000000001</v>
      </c>
      <c r="E2606">
        <v>70.440571000000006</v>
      </c>
      <c r="F2606">
        <v>82.423576999999995</v>
      </c>
      <c r="G2606">
        <v>76.869018999999994</v>
      </c>
      <c r="H2606">
        <v>-11.983006</v>
      </c>
      <c r="I2606">
        <v>-100</v>
      </c>
      <c r="J2606">
        <v>141</v>
      </c>
      <c r="K2606">
        <v>97.069419999999994</v>
      </c>
      <c r="L2606">
        <v>1.5004E-2</v>
      </c>
      <c r="M2606">
        <f>(F2606*CalPhotonTurnigy!$AE$30*CalPhotonTurnigy!$AF$36+CalPhotonTurnigy!$AE$36)/CalPhotonTurnigy!$AE$30</f>
        <v>95.206305835454501</v>
      </c>
    </row>
    <row r="2607" spans="1:13" x14ac:dyDescent="0.3">
      <c r="A2607">
        <v>136.52212800000001</v>
      </c>
      <c r="B2607">
        <v>141</v>
      </c>
      <c r="C2607">
        <v>0</v>
      </c>
      <c r="D2607">
        <v>2.1709999999999998</v>
      </c>
      <c r="E2607">
        <v>70.450558000000001</v>
      </c>
      <c r="F2607">
        <v>82.193752000000003</v>
      </c>
      <c r="G2607">
        <v>76.821809999999999</v>
      </c>
      <c r="H2607">
        <v>-11.743194000000001</v>
      </c>
      <c r="I2607">
        <v>-100</v>
      </c>
      <c r="J2607">
        <v>141</v>
      </c>
      <c r="K2607">
        <v>97.045475999999994</v>
      </c>
      <c r="L2607">
        <v>1.5004E-2</v>
      </c>
      <c r="M2607">
        <f>(F2607*CalPhotonTurnigy!$AE$30*CalPhotonTurnigy!$AF$36+CalPhotonTurnigy!$AE$36)/CalPhotonTurnigy!$AE$30</f>
        <v>94.972871550792917</v>
      </c>
    </row>
    <row r="2608" spans="1:13" x14ac:dyDescent="0.3">
      <c r="A2608">
        <v>136.53713400000001</v>
      </c>
      <c r="B2608">
        <v>141</v>
      </c>
      <c r="C2608">
        <v>0</v>
      </c>
      <c r="D2608">
        <v>2.165</v>
      </c>
      <c r="E2608">
        <v>70.446596</v>
      </c>
      <c r="F2608">
        <v>82.584389000000002</v>
      </c>
      <c r="G2608">
        <v>76.777000000000001</v>
      </c>
      <c r="H2608">
        <v>-12.137793</v>
      </c>
      <c r="I2608">
        <v>-100</v>
      </c>
      <c r="J2608">
        <v>141</v>
      </c>
      <c r="K2608">
        <v>97.024867</v>
      </c>
      <c r="L2608">
        <v>1.5006E-2</v>
      </c>
      <c r="M2608">
        <f>(F2608*CalPhotonTurnigy!$AE$30*CalPhotonTurnigy!$AF$36+CalPhotonTurnigy!$AE$36)/CalPhotonTurnigy!$AE$30</f>
        <v>95.369643306073456</v>
      </c>
    </row>
    <row r="2609" spans="1:13" x14ac:dyDescent="0.3">
      <c r="A2609">
        <v>136.552133</v>
      </c>
      <c r="B2609">
        <v>141</v>
      </c>
      <c r="C2609">
        <v>0</v>
      </c>
      <c r="D2609">
        <v>2.1589999999999998</v>
      </c>
      <c r="E2609">
        <v>70.432198999999997</v>
      </c>
      <c r="F2609">
        <v>82.446552999999994</v>
      </c>
      <c r="G2609">
        <v>76.734829000000005</v>
      </c>
      <c r="H2609">
        <v>-12.014354000000001</v>
      </c>
      <c r="I2609">
        <v>-100</v>
      </c>
      <c r="J2609">
        <v>141</v>
      </c>
      <c r="K2609">
        <v>97.007129000000006</v>
      </c>
      <c r="L2609">
        <v>1.4999E-2</v>
      </c>
      <c r="M2609">
        <f>(F2609*CalPhotonTurnigy!$AE$30*CalPhotonTurnigy!$AF$36+CalPhotonTurnigy!$AE$36)/CalPhotonTurnigy!$AE$30</f>
        <v>95.229642661841481</v>
      </c>
    </row>
    <row r="2610" spans="1:13" x14ac:dyDescent="0.3">
      <c r="A2610">
        <v>136.56713300000001</v>
      </c>
      <c r="B2610">
        <v>141</v>
      </c>
      <c r="C2610">
        <v>0</v>
      </c>
      <c r="D2610">
        <v>2.161</v>
      </c>
      <c r="E2610">
        <v>70.422945999999996</v>
      </c>
      <c r="F2610">
        <v>82.446552999999994</v>
      </c>
      <c r="G2610">
        <v>76.695423000000005</v>
      </c>
      <c r="H2610">
        <v>-12.023607</v>
      </c>
      <c r="I2610">
        <v>-100</v>
      </c>
      <c r="J2610">
        <v>141</v>
      </c>
      <c r="K2610">
        <v>96.991861</v>
      </c>
      <c r="L2610">
        <v>1.4999999999999999E-2</v>
      </c>
      <c r="M2610">
        <f>(F2610*CalPhotonTurnigy!$AE$30*CalPhotonTurnigy!$AF$36+CalPhotonTurnigy!$AE$36)/CalPhotonTurnigy!$AE$30</f>
        <v>95.229642661841481</v>
      </c>
    </row>
    <row r="2611" spans="1:13" x14ac:dyDescent="0.3">
      <c r="A2611">
        <v>136.582142</v>
      </c>
      <c r="B2611">
        <v>141</v>
      </c>
      <c r="C2611">
        <v>0</v>
      </c>
      <c r="D2611">
        <v>2.1549999999999998</v>
      </c>
      <c r="E2611">
        <v>70.403981999999999</v>
      </c>
      <c r="F2611">
        <v>82.193752000000003</v>
      </c>
      <c r="G2611">
        <v>76.658826000000005</v>
      </c>
      <c r="H2611">
        <v>-11.789770000000001</v>
      </c>
      <c r="I2611">
        <v>-100</v>
      </c>
      <c r="J2611">
        <v>141</v>
      </c>
      <c r="K2611">
        <v>96.978719999999996</v>
      </c>
      <c r="L2611">
        <v>1.5009E-2</v>
      </c>
      <c r="M2611">
        <f>(F2611*CalPhotonTurnigy!$AE$30*CalPhotonTurnigy!$AF$36+CalPhotonTurnigy!$AE$36)/CalPhotonTurnigy!$AE$30</f>
        <v>94.972871550792917</v>
      </c>
    </row>
    <row r="2612" spans="1:13" x14ac:dyDescent="0.3">
      <c r="A2612">
        <v>136.59714600000001</v>
      </c>
      <c r="B2612">
        <v>141</v>
      </c>
      <c r="C2612">
        <v>0</v>
      </c>
      <c r="D2612">
        <v>2.1579999999999999</v>
      </c>
      <c r="E2612">
        <v>70.392373000000006</v>
      </c>
      <c r="F2612">
        <v>82.193752000000003</v>
      </c>
      <c r="G2612">
        <v>76.625017999999997</v>
      </c>
      <c r="H2612">
        <v>-11.80138</v>
      </c>
      <c r="I2612">
        <v>-100</v>
      </c>
      <c r="J2612">
        <v>141</v>
      </c>
      <c r="K2612">
        <v>96.967410000000001</v>
      </c>
      <c r="L2612">
        <v>1.5004E-2</v>
      </c>
      <c r="M2612">
        <f>(F2612*CalPhotonTurnigy!$AE$30*CalPhotonTurnigy!$AF$36+CalPhotonTurnigy!$AE$36)/CalPhotonTurnigy!$AE$30</f>
        <v>94.972871550792917</v>
      </c>
    </row>
    <row r="2613" spans="1:13" x14ac:dyDescent="0.3">
      <c r="A2613">
        <v>136.612156</v>
      </c>
      <c r="B2613">
        <v>141</v>
      </c>
      <c r="C2613">
        <v>0</v>
      </c>
      <c r="D2613">
        <v>2.1579999999999999</v>
      </c>
      <c r="E2613">
        <v>70.383951999999994</v>
      </c>
      <c r="F2613">
        <v>82.147773999999998</v>
      </c>
      <c r="G2613">
        <v>76.59393</v>
      </c>
      <c r="H2613">
        <v>-11.763823</v>
      </c>
      <c r="I2613">
        <v>-100</v>
      </c>
      <c r="J2613">
        <v>141</v>
      </c>
      <c r="K2613">
        <v>96.957674999999995</v>
      </c>
      <c r="L2613">
        <v>1.5010000000000001E-2</v>
      </c>
      <c r="M2613">
        <f>(F2613*CalPhotonTurnigy!$AE$30*CalPhotonTurnigy!$AF$36+CalPhotonTurnigy!$AE$36)/CalPhotonTurnigy!$AE$30</f>
        <v>94.926171489702213</v>
      </c>
    </row>
    <row r="2614" spans="1:13" x14ac:dyDescent="0.3">
      <c r="A2614">
        <v>136.62715600000001</v>
      </c>
      <c r="B2614">
        <v>141</v>
      </c>
      <c r="C2614">
        <v>0</v>
      </c>
      <c r="D2614">
        <v>2.1549999999999998</v>
      </c>
      <c r="E2614">
        <v>70.370412000000002</v>
      </c>
      <c r="F2614">
        <v>81.871816999999993</v>
      </c>
      <c r="G2614">
        <v>76.565459000000004</v>
      </c>
      <c r="H2614">
        <v>-11.501405</v>
      </c>
      <c r="I2614">
        <v>-100</v>
      </c>
      <c r="J2614">
        <v>141</v>
      </c>
      <c r="K2614">
        <v>96.949296000000004</v>
      </c>
      <c r="L2614">
        <v>1.4999999999999999E-2</v>
      </c>
      <c r="M2614">
        <f>(F2614*CalPhotonTurnigy!$AE$30*CalPhotonTurnigy!$AF$36+CalPhotonTurnigy!$AE$36)/CalPhotonTurnigy!$AE$30</f>
        <v>94.645880725458284</v>
      </c>
    </row>
    <row r="2615" spans="1:13" x14ac:dyDescent="0.3">
      <c r="A2615">
        <v>136.642166</v>
      </c>
      <c r="B2615">
        <v>141</v>
      </c>
      <c r="C2615">
        <v>0</v>
      </c>
      <c r="D2615">
        <v>2.1579999999999999</v>
      </c>
      <c r="E2615">
        <v>70.365050999999994</v>
      </c>
      <c r="F2615">
        <v>81.825809000000007</v>
      </c>
      <c r="G2615">
        <v>76.539479999999998</v>
      </c>
      <c r="H2615">
        <v>-11.460758</v>
      </c>
      <c r="I2615">
        <v>-100</v>
      </c>
      <c r="J2615">
        <v>141</v>
      </c>
      <c r="K2615">
        <v>96.942083999999994</v>
      </c>
      <c r="L2615">
        <v>1.5010000000000001E-2</v>
      </c>
      <c r="M2615">
        <f>(F2615*CalPhotonTurnigy!$AE$30*CalPhotonTurnigy!$AF$36+CalPhotonTurnigy!$AE$36)/CalPhotonTurnigy!$AE$30</f>
        <v>94.599150193232859</v>
      </c>
    </row>
    <row r="2616" spans="1:13" x14ac:dyDescent="0.3">
      <c r="A2616">
        <v>136.657162</v>
      </c>
      <c r="B2616">
        <v>141</v>
      </c>
      <c r="C2616">
        <v>0</v>
      </c>
      <c r="D2616">
        <v>2.1539999999999999</v>
      </c>
      <c r="E2616">
        <v>70.352566999999993</v>
      </c>
      <c r="F2616">
        <v>81.549670000000006</v>
      </c>
      <c r="G2616">
        <v>76.515849000000003</v>
      </c>
      <c r="H2616">
        <v>-11.197101999999999</v>
      </c>
      <c r="I2616">
        <v>-100</v>
      </c>
      <c r="J2616">
        <v>141</v>
      </c>
      <c r="K2616">
        <v>96.935875999999993</v>
      </c>
      <c r="L2616">
        <v>1.4996000000000001E-2</v>
      </c>
      <c r="M2616">
        <f>(F2616*CalPhotonTurnigy!$AE$30*CalPhotonTurnigy!$AF$36+CalPhotonTurnigy!$AE$36)/CalPhotonTurnigy!$AE$30</f>
        <v>94.318674570771563</v>
      </c>
    </row>
    <row r="2617" spans="1:13" x14ac:dyDescent="0.3">
      <c r="A2617">
        <v>136.67216300000001</v>
      </c>
      <c r="B2617">
        <v>141</v>
      </c>
      <c r="C2617">
        <v>0</v>
      </c>
      <c r="D2617">
        <v>2.153</v>
      </c>
      <c r="E2617">
        <v>70.338672000000003</v>
      </c>
      <c r="F2617">
        <v>81.549670000000006</v>
      </c>
      <c r="G2617">
        <v>76.494417999999996</v>
      </c>
      <c r="H2617">
        <v>-11.210998</v>
      </c>
      <c r="I2617">
        <v>-100</v>
      </c>
      <c r="J2617">
        <v>141</v>
      </c>
      <c r="K2617">
        <v>96.930533999999994</v>
      </c>
      <c r="L2617">
        <v>1.5001E-2</v>
      </c>
      <c r="M2617">
        <f>(F2617*CalPhotonTurnigy!$AE$30*CalPhotonTurnigy!$AF$36+CalPhotonTurnigy!$AE$36)/CalPhotonTurnigy!$AE$30</f>
        <v>94.318674570771563</v>
      </c>
    </row>
    <row r="2618" spans="1:13" x14ac:dyDescent="0.3">
      <c r="A2618">
        <v>136.687174</v>
      </c>
      <c r="B2618">
        <v>141</v>
      </c>
      <c r="C2618">
        <v>0</v>
      </c>
      <c r="D2618">
        <v>2.1459999999999999</v>
      </c>
      <c r="E2618">
        <v>70.314102000000005</v>
      </c>
      <c r="F2618">
        <v>81.480610999999996</v>
      </c>
      <c r="G2618">
        <v>76.475030000000004</v>
      </c>
      <c r="H2618">
        <v>-11.166508</v>
      </c>
      <c r="I2618">
        <v>-100</v>
      </c>
      <c r="J2618">
        <v>141</v>
      </c>
      <c r="K2618">
        <v>96.925934999999996</v>
      </c>
      <c r="L2618">
        <v>1.5011E-2</v>
      </c>
      <c r="M2618">
        <f>(F2618*CalPhotonTurnigy!$AE$30*CalPhotonTurnigy!$AF$36+CalPhotonTurnigy!$AE$36)/CalPhotonTurnigy!$AE$30</f>
        <v>94.248531034322326</v>
      </c>
    </row>
    <row r="2619" spans="1:13" x14ac:dyDescent="0.3">
      <c r="A2619">
        <v>136.70217099999999</v>
      </c>
      <c r="B2619">
        <v>141</v>
      </c>
      <c r="C2619">
        <v>0</v>
      </c>
      <c r="D2619">
        <v>2.1539999999999999</v>
      </c>
      <c r="E2619">
        <v>70.307137999999995</v>
      </c>
      <c r="F2619">
        <v>81.710769999999997</v>
      </c>
      <c r="G2619">
        <v>76.457532</v>
      </c>
      <c r="H2619">
        <v>-11.403631000000001</v>
      </c>
      <c r="I2619">
        <v>-100</v>
      </c>
      <c r="J2619">
        <v>141</v>
      </c>
      <c r="K2619">
        <v>96.921976999999998</v>
      </c>
      <c r="L2619">
        <v>1.4997E-2</v>
      </c>
      <c r="M2619">
        <f>(F2619*CalPhotonTurnigy!$AE$30*CalPhotonTurnigy!$AF$36+CalPhotonTurnigy!$AE$36)/CalPhotonTurnigy!$AE$30</f>
        <v>94.482304564283936</v>
      </c>
    </row>
    <row r="2620" spans="1:13" x14ac:dyDescent="0.3">
      <c r="A2620">
        <v>136.717173</v>
      </c>
      <c r="B2620">
        <v>141</v>
      </c>
      <c r="C2620">
        <v>0</v>
      </c>
      <c r="D2620">
        <v>2.15</v>
      </c>
      <c r="E2620">
        <v>70.294836000000004</v>
      </c>
      <c r="F2620">
        <v>81.526651000000001</v>
      </c>
      <c r="G2620">
        <v>76.441775000000007</v>
      </c>
      <c r="H2620">
        <v>-11.231814999999999</v>
      </c>
      <c r="I2620">
        <v>-100</v>
      </c>
      <c r="J2620">
        <v>141</v>
      </c>
      <c r="K2620">
        <v>96.918571</v>
      </c>
      <c r="L2620">
        <v>1.5002E-2</v>
      </c>
      <c r="M2620">
        <f>(F2620*CalPhotonTurnigy!$AE$30*CalPhotonTurnigy!$AF$36+CalPhotonTurnigy!$AE$36)/CalPhotonTurnigy!$AE$30</f>
        <v>94.295294069091469</v>
      </c>
    </row>
    <row r="2621" spans="1:13" x14ac:dyDescent="0.3">
      <c r="A2621">
        <v>136.73218199999999</v>
      </c>
      <c r="B2621">
        <v>140</v>
      </c>
      <c r="C2621">
        <v>0</v>
      </c>
      <c r="D2621">
        <v>2.1539999999999999</v>
      </c>
      <c r="E2621">
        <v>70.292135000000002</v>
      </c>
      <c r="F2621">
        <v>81.503630999999999</v>
      </c>
      <c r="G2621">
        <v>76.426546000000002</v>
      </c>
      <c r="H2621">
        <v>-11.211497</v>
      </c>
      <c r="I2621">
        <v>-100</v>
      </c>
      <c r="J2621">
        <v>140</v>
      </c>
      <c r="K2621">
        <v>96.848808000000005</v>
      </c>
      <c r="L2621">
        <v>1.5009E-2</v>
      </c>
      <c r="M2621">
        <f>(F2621*CalPhotonTurnigy!$AE$30*CalPhotonTurnigy!$AF$36+CalPhotonTurnigy!$AE$36)/CalPhotonTurnigy!$AE$30</f>
        <v>94.271912551706905</v>
      </c>
    </row>
    <row r="2622" spans="1:13" x14ac:dyDescent="0.3">
      <c r="A2622">
        <v>136.74718200000001</v>
      </c>
      <c r="B2622">
        <v>140</v>
      </c>
      <c r="C2622">
        <v>0</v>
      </c>
      <c r="D2622">
        <v>2.1509999999999998</v>
      </c>
      <c r="E2622">
        <v>70.283499000000006</v>
      </c>
      <c r="F2622">
        <v>81.296404999999993</v>
      </c>
      <c r="G2622">
        <v>76.408468999999997</v>
      </c>
      <c r="H2622">
        <v>-11.012905999999999</v>
      </c>
      <c r="I2622">
        <v>-100</v>
      </c>
      <c r="J2622">
        <v>140</v>
      </c>
      <c r="K2622">
        <v>96.725190999999995</v>
      </c>
      <c r="L2622">
        <v>1.4999999999999999E-2</v>
      </c>
      <c r="M2622">
        <f>(F2622*CalPhotonTurnigy!$AE$30*CalPhotonTurnigy!$AF$36+CalPhotonTurnigy!$AE$36)/CalPhotonTurnigy!$AE$30</f>
        <v>94.061432172839133</v>
      </c>
    </row>
    <row r="2623" spans="1:13" x14ac:dyDescent="0.3">
      <c r="A2623">
        <v>136.76218</v>
      </c>
      <c r="B2623">
        <v>140</v>
      </c>
      <c r="C2623">
        <v>0</v>
      </c>
      <c r="D2623">
        <v>2.157</v>
      </c>
      <c r="E2623">
        <v>70.287113000000005</v>
      </c>
      <c r="F2623">
        <v>81.181241999999997</v>
      </c>
      <c r="G2623">
        <v>76.383930000000007</v>
      </c>
      <c r="H2623">
        <v>-10.894130000000001</v>
      </c>
      <c r="I2623">
        <v>-100</v>
      </c>
      <c r="J2623">
        <v>140</v>
      </c>
      <c r="K2623">
        <v>96.618792999999997</v>
      </c>
      <c r="L2623">
        <v>1.4997999999999999E-2</v>
      </c>
      <c r="M2623">
        <f>(F2623*CalPhotonTurnigy!$AE$30*CalPhotonTurnigy!$AF$36+CalPhotonTurnigy!$AE$36)/CalPhotonTurnigy!$AE$30</f>
        <v>93.944460596533332</v>
      </c>
    </row>
    <row r="2624" spans="1:13" x14ac:dyDescent="0.3">
      <c r="A2624">
        <v>136.77719200000001</v>
      </c>
      <c r="B2624">
        <v>140</v>
      </c>
      <c r="C2624">
        <v>0</v>
      </c>
      <c r="D2624">
        <v>2.15</v>
      </c>
      <c r="E2624">
        <v>70.277598999999995</v>
      </c>
      <c r="F2624">
        <v>80.973879999999994</v>
      </c>
      <c r="G2624">
        <v>76.351534999999998</v>
      </c>
      <c r="H2624">
        <v>-10.696282</v>
      </c>
      <c r="I2624">
        <v>-100</v>
      </c>
      <c r="J2624">
        <v>140</v>
      </c>
      <c r="K2624">
        <v>96.527215999999996</v>
      </c>
      <c r="L2624">
        <v>1.5011999999999999E-2</v>
      </c>
      <c r="M2624">
        <f>(F2624*CalPhotonTurnigy!$AE$30*CalPhotonTurnigy!$AF$36+CalPhotonTurnigy!$AE$36)/CalPhotonTurnigy!$AE$30</f>
        <v>93.733842081854775</v>
      </c>
    </row>
    <row r="2625" spans="1:13" x14ac:dyDescent="0.3">
      <c r="A2625">
        <v>136.792191</v>
      </c>
      <c r="B2625">
        <v>140</v>
      </c>
      <c r="C2625">
        <v>0</v>
      </c>
      <c r="D2625">
        <v>2.1509999999999998</v>
      </c>
      <c r="E2625">
        <v>70.270988000000003</v>
      </c>
      <c r="F2625">
        <v>80.904740000000004</v>
      </c>
      <c r="G2625">
        <v>76.311886999999999</v>
      </c>
      <c r="H2625">
        <v>-10.633751999999999</v>
      </c>
      <c r="I2625">
        <v>-100</v>
      </c>
      <c r="J2625">
        <v>140</v>
      </c>
      <c r="K2625">
        <v>96.448393999999993</v>
      </c>
      <c r="L2625">
        <v>1.4999E-2</v>
      </c>
      <c r="M2625">
        <f>(F2625*CalPhotonTurnigy!$AE$30*CalPhotonTurnigy!$AF$36+CalPhotonTurnigy!$AE$36)/CalPhotonTurnigy!$AE$30</f>
        <v>93.663616273341773</v>
      </c>
    </row>
    <row r="2626" spans="1:13" x14ac:dyDescent="0.3">
      <c r="A2626">
        <v>136.80719099999999</v>
      </c>
      <c r="B2626">
        <v>140</v>
      </c>
      <c r="C2626">
        <v>0</v>
      </c>
      <c r="D2626">
        <v>2.145</v>
      </c>
      <c r="E2626">
        <v>70.252666000000005</v>
      </c>
      <c r="F2626">
        <v>80.581958</v>
      </c>
      <c r="G2626">
        <v>76.266431999999995</v>
      </c>
      <c r="H2626">
        <v>-10.329291</v>
      </c>
      <c r="I2626">
        <v>-100</v>
      </c>
      <c r="J2626">
        <v>140</v>
      </c>
      <c r="K2626">
        <v>96.380551999999994</v>
      </c>
      <c r="L2626">
        <v>1.4999999999999999E-2</v>
      </c>
      <c r="M2626">
        <f>(F2626*CalPhotonTurnigy!$AE$30*CalPhotonTurnigy!$AF$36+CalPhotonTurnigy!$AE$36)/CalPhotonTurnigy!$AE$30</f>
        <v>93.335765146303217</v>
      </c>
    </row>
    <row r="2627" spans="1:13" x14ac:dyDescent="0.3">
      <c r="A2627">
        <v>136.82220000000001</v>
      </c>
      <c r="B2627">
        <v>141</v>
      </c>
      <c r="C2627">
        <v>0</v>
      </c>
      <c r="D2627">
        <v>2.1850000000000001</v>
      </c>
      <c r="E2627">
        <v>70.315803000000002</v>
      </c>
      <c r="F2627">
        <v>80.581958</v>
      </c>
      <c r="G2627">
        <v>76.217904000000004</v>
      </c>
      <c r="H2627">
        <v>-10.266154999999999</v>
      </c>
      <c r="I2627">
        <v>-100</v>
      </c>
      <c r="J2627">
        <v>141</v>
      </c>
      <c r="K2627">
        <v>96.388990000000007</v>
      </c>
      <c r="L2627">
        <v>1.5009E-2</v>
      </c>
      <c r="M2627">
        <f>(F2627*CalPhotonTurnigy!$AE$30*CalPhotonTurnigy!$AF$36+CalPhotonTurnigy!$AE$36)/CalPhotonTurnigy!$AE$30</f>
        <v>93.335765146303217</v>
      </c>
    </row>
    <row r="2628" spans="1:13" x14ac:dyDescent="0.3">
      <c r="A2628">
        <v>136.8372</v>
      </c>
      <c r="B2628">
        <v>141</v>
      </c>
      <c r="C2628">
        <v>0</v>
      </c>
      <c r="D2628">
        <v>2.15</v>
      </c>
      <c r="E2628">
        <v>70.300718000000003</v>
      </c>
      <c r="F2628">
        <v>80.420486999999994</v>
      </c>
      <c r="G2628">
        <v>76.171133999999995</v>
      </c>
      <c r="H2628">
        <v>-10.119769</v>
      </c>
      <c r="I2628">
        <v>-100</v>
      </c>
      <c r="J2628">
        <v>141</v>
      </c>
      <c r="K2628">
        <v>96.459823999999998</v>
      </c>
      <c r="L2628">
        <v>1.4999999999999999E-2</v>
      </c>
      <c r="M2628">
        <f>(F2628*CalPhotonTurnigy!$AE$30*CalPhotonTurnigy!$AF$36+CalPhotonTurnigy!$AE$36)/CalPhotonTurnigy!$AE$30</f>
        <v>93.171758326424637</v>
      </c>
    </row>
    <row r="2629" spans="1:13" x14ac:dyDescent="0.3">
      <c r="A2629">
        <v>136.85220899999999</v>
      </c>
      <c r="B2629">
        <v>140</v>
      </c>
      <c r="C2629">
        <v>0</v>
      </c>
      <c r="D2629">
        <v>2.1509999999999998</v>
      </c>
      <c r="E2629">
        <v>70.290886999999998</v>
      </c>
      <c r="F2629">
        <v>80.374342999999996</v>
      </c>
      <c r="G2629">
        <v>76.129965999999996</v>
      </c>
      <c r="H2629">
        <v>-10.083456</v>
      </c>
      <c r="I2629">
        <v>-100</v>
      </c>
      <c r="J2629">
        <v>140</v>
      </c>
      <c r="K2629">
        <v>96.453961000000007</v>
      </c>
      <c r="L2629">
        <v>1.5009E-2</v>
      </c>
      <c r="M2629">
        <f>(F2629*CalPhotonTurnigy!$AE$30*CalPhotonTurnigy!$AF$36+CalPhotonTurnigy!$AE$36)/CalPhotonTurnigy!$AE$30</f>
        <v>93.124889658388412</v>
      </c>
    </row>
    <row r="2630" spans="1:13" x14ac:dyDescent="0.3">
      <c r="A2630">
        <v>136.86720600000001</v>
      </c>
      <c r="B2630">
        <v>140</v>
      </c>
      <c r="C2630">
        <v>0</v>
      </c>
      <c r="D2630">
        <v>2.1520000000000001</v>
      </c>
      <c r="E2630">
        <v>70.284002999999998</v>
      </c>
      <c r="F2630">
        <v>80.282042000000004</v>
      </c>
      <c r="G2630">
        <v>76.093637000000001</v>
      </c>
      <c r="H2630">
        <v>-9.9980379999999993</v>
      </c>
      <c r="I2630">
        <v>-100</v>
      </c>
      <c r="J2630">
        <v>140</v>
      </c>
      <c r="K2630">
        <v>96.385343000000006</v>
      </c>
      <c r="L2630">
        <v>1.4997E-2</v>
      </c>
      <c r="M2630">
        <f>(F2630*CalPhotonTurnigy!$AE$30*CalPhotonTurnigy!$AF$36+CalPhotonTurnigy!$AE$36)/CalPhotonTurnigy!$AE$30</f>
        <v>93.031139118157583</v>
      </c>
    </row>
    <row r="2631" spans="1:13" x14ac:dyDescent="0.3">
      <c r="A2631">
        <v>136.88221799999999</v>
      </c>
      <c r="B2631">
        <v>140</v>
      </c>
      <c r="C2631">
        <v>0</v>
      </c>
      <c r="D2631">
        <v>2.15</v>
      </c>
      <c r="E2631">
        <v>70.273343999999994</v>
      </c>
      <c r="F2631">
        <v>80.212804000000006</v>
      </c>
      <c r="G2631">
        <v>76.058896000000004</v>
      </c>
      <c r="H2631">
        <v>-9.9394600000000004</v>
      </c>
      <c r="I2631">
        <v>-100</v>
      </c>
      <c r="J2631">
        <v>140</v>
      </c>
      <c r="K2631">
        <v>96.326284000000001</v>
      </c>
      <c r="L2631">
        <v>1.5011999999999999E-2</v>
      </c>
      <c r="M2631">
        <f>(F2631*CalPhotonTurnigy!$AE$30*CalPhotonTurnigy!$AF$36+CalPhotonTurnigy!$AE$36)/CalPhotonTurnigy!$AE$30</f>
        <v>92.96081377060446</v>
      </c>
    </row>
    <row r="2632" spans="1:13" x14ac:dyDescent="0.3">
      <c r="A2632">
        <v>136.89722699999999</v>
      </c>
      <c r="B2632">
        <v>140</v>
      </c>
      <c r="C2632">
        <v>0</v>
      </c>
      <c r="D2632">
        <v>2.149</v>
      </c>
      <c r="E2632">
        <v>70.262590000000003</v>
      </c>
      <c r="F2632">
        <v>80.212804000000006</v>
      </c>
      <c r="G2632">
        <v>76.023623999999998</v>
      </c>
      <c r="H2632">
        <v>-9.9502140000000008</v>
      </c>
      <c r="I2632">
        <v>-100</v>
      </c>
      <c r="J2632">
        <v>140</v>
      </c>
      <c r="K2632">
        <v>96.275450000000006</v>
      </c>
      <c r="L2632">
        <v>1.5009E-2</v>
      </c>
      <c r="M2632">
        <f>(F2632*CalPhotonTurnigy!$AE$30*CalPhotonTurnigy!$AF$36+CalPhotonTurnigy!$AE$36)/CalPhotonTurnigy!$AE$30</f>
        <v>92.96081377060446</v>
      </c>
    </row>
    <row r="2633" spans="1:13" x14ac:dyDescent="0.3">
      <c r="A2633">
        <v>136.91223299999999</v>
      </c>
      <c r="B2633">
        <v>140</v>
      </c>
      <c r="C2633">
        <v>0</v>
      </c>
      <c r="D2633">
        <v>2.1549999999999998</v>
      </c>
      <c r="E2633">
        <v>70.265967000000003</v>
      </c>
      <c r="F2633">
        <v>80.051213000000004</v>
      </c>
      <c r="G2633">
        <v>75.987251000000001</v>
      </c>
      <c r="H2633">
        <v>-9.7852460000000008</v>
      </c>
      <c r="I2633">
        <v>-100</v>
      </c>
      <c r="J2633">
        <v>140</v>
      </c>
      <c r="K2633">
        <v>96.231697999999994</v>
      </c>
      <c r="L2633">
        <v>1.5006E-2</v>
      </c>
      <c r="M2633">
        <f>(F2633*CalPhotonTurnigy!$AE$30*CalPhotonTurnigy!$AF$36+CalPhotonTurnigy!$AE$36)/CalPhotonTurnigy!$AE$30</f>
        <v>92.796685066186953</v>
      </c>
    </row>
    <row r="2634" spans="1:13" x14ac:dyDescent="0.3">
      <c r="A2634">
        <v>136.92724200000001</v>
      </c>
      <c r="B2634">
        <v>141</v>
      </c>
      <c r="C2634">
        <v>0</v>
      </c>
      <c r="D2634">
        <v>2.1989999999999998</v>
      </c>
      <c r="E2634">
        <v>70.355570999999998</v>
      </c>
      <c r="F2634">
        <v>80.051213000000004</v>
      </c>
      <c r="G2634">
        <v>75.951007000000004</v>
      </c>
      <c r="H2634">
        <v>-9.6956419999999994</v>
      </c>
      <c r="I2634">
        <v>-100</v>
      </c>
      <c r="J2634">
        <v>141</v>
      </c>
      <c r="K2634">
        <v>96.260869999999997</v>
      </c>
      <c r="L2634">
        <v>1.5009E-2</v>
      </c>
      <c r="M2634">
        <f>(F2634*CalPhotonTurnigy!$AE$30*CalPhotonTurnigy!$AF$36+CalPhotonTurnigy!$AE$36)/CalPhotonTurnigy!$AE$30</f>
        <v>92.796685066186953</v>
      </c>
    </row>
    <row r="2635" spans="1:13" x14ac:dyDescent="0.3">
      <c r="A2635">
        <v>136.94225299999999</v>
      </c>
      <c r="B2635">
        <v>141</v>
      </c>
      <c r="C2635">
        <v>0</v>
      </c>
      <c r="D2635">
        <v>2.15</v>
      </c>
      <c r="E2635">
        <v>70.334957000000003</v>
      </c>
      <c r="F2635">
        <v>79.889567999999997</v>
      </c>
      <c r="G2635">
        <v>75.918589999999995</v>
      </c>
      <c r="H2635">
        <v>-9.5546109999999995</v>
      </c>
      <c r="I2635">
        <v>-100</v>
      </c>
      <c r="J2635">
        <v>141</v>
      </c>
      <c r="K2635">
        <v>96.349549999999994</v>
      </c>
      <c r="L2635">
        <v>1.5011E-2</v>
      </c>
      <c r="M2635">
        <f>(F2635*CalPhotonTurnigy!$AE$30*CalPhotonTurnigy!$AF$36+CalPhotonTurnigy!$AE$36)/CalPhotonTurnigy!$AE$30</f>
        <v>92.632501513726936</v>
      </c>
    </row>
    <row r="2636" spans="1:13" x14ac:dyDescent="0.3">
      <c r="A2636">
        <v>136.95725100000001</v>
      </c>
      <c r="B2636">
        <v>141</v>
      </c>
      <c r="C2636">
        <v>0</v>
      </c>
      <c r="D2636">
        <v>2.1579999999999999</v>
      </c>
      <c r="E2636">
        <v>70.334541000000002</v>
      </c>
      <c r="F2636">
        <v>80.028124000000005</v>
      </c>
      <c r="G2636">
        <v>75.894047999999998</v>
      </c>
      <c r="H2636">
        <v>-9.6935830000000003</v>
      </c>
      <c r="I2636">
        <v>-100</v>
      </c>
      <c r="J2636">
        <v>141</v>
      </c>
      <c r="K2636">
        <v>96.425877999999997</v>
      </c>
      <c r="L2636">
        <v>1.4997999999999999E-2</v>
      </c>
      <c r="M2636">
        <f>(F2636*CalPhotonTurnigy!$AE$30*CalPhotonTurnigy!$AF$36+CalPhotonTurnigy!$AE$36)/CalPhotonTurnigy!$AE$30</f>
        <v>92.773233465192504</v>
      </c>
    </row>
    <row r="2637" spans="1:13" x14ac:dyDescent="0.3">
      <c r="A2637">
        <v>136.972251</v>
      </c>
      <c r="B2637">
        <v>141</v>
      </c>
      <c r="C2637">
        <v>0</v>
      </c>
      <c r="D2637">
        <v>2.15</v>
      </c>
      <c r="E2637">
        <v>70.316850000000002</v>
      </c>
      <c r="F2637">
        <v>79.981943000000001</v>
      </c>
      <c r="G2637">
        <v>75.87921</v>
      </c>
      <c r="H2637">
        <v>-9.6650930000000006</v>
      </c>
      <c r="I2637">
        <v>-100</v>
      </c>
      <c r="J2637">
        <v>141</v>
      </c>
      <c r="K2637">
        <v>96.491574</v>
      </c>
      <c r="L2637">
        <v>1.4999999999999999E-2</v>
      </c>
      <c r="M2637">
        <f>(F2637*CalPhotonTurnigy!$AE$30*CalPhotonTurnigy!$AF$36+CalPhotonTurnigy!$AE$36)/CalPhotonTurnigy!$AE$30</f>
        <v>92.726327216090112</v>
      </c>
    </row>
    <row r="2638" spans="1:13" x14ac:dyDescent="0.3">
      <c r="A2638">
        <v>136.98726199999999</v>
      </c>
      <c r="B2638">
        <v>141</v>
      </c>
      <c r="C2638">
        <v>0</v>
      </c>
      <c r="D2638">
        <v>2.1859999999999999</v>
      </c>
      <c r="E2638">
        <v>70.372496999999996</v>
      </c>
      <c r="F2638">
        <v>79.935758000000007</v>
      </c>
      <c r="G2638">
        <v>75.873844000000005</v>
      </c>
      <c r="H2638">
        <v>-9.5632610000000007</v>
      </c>
      <c r="I2638">
        <v>-100</v>
      </c>
      <c r="J2638">
        <v>141</v>
      </c>
      <c r="K2638">
        <v>96.548119</v>
      </c>
      <c r="L2638">
        <v>1.5011E-2</v>
      </c>
      <c r="M2638">
        <f>(F2638*CalPhotonTurnigy!$AE$30*CalPhotonTurnigy!$AF$36+CalPhotonTurnigy!$AE$36)/CalPhotonTurnigy!$AE$30</f>
        <v>92.679416904169756</v>
      </c>
    </row>
    <row r="2639" spans="1:13" x14ac:dyDescent="0.3">
      <c r="A2639">
        <v>137.00227000000001</v>
      </c>
      <c r="B2639">
        <v>141</v>
      </c>
      <c r="C2639">
        <v>0</v>
      </c>
      <c r="D2639">
        <v>2.1480000000000001</v>
      </c>
      <c r="E2639">
        <v>70.346383000000003</v>
      </c>
      <c r="F2639">
        <v>79.843373999999997</v>
      </c>
      <c r="G2639">
        <v>75.876767000000001</v>
      </c>
      <c r="H2639">
        <v>-9.4969909999999995</v>
      </c>
      <c r="I2639">
        <v>-100</v>
      </c>
      <c r="J2639">
        <v>141</v>
      </c>
      <c r="K2639">
        <v>96.596788000000004</v>
      </c>
      <c r="L2639">
        <v>1.5008000000000001E-2</v>
      </c>
      <c r="M2639">
        <f>(F2639*CalPhotonTurnigy!$AE$30*CalPhotonTurnigy!$AF$36+CalPhotonTurnigy!$AE$36)/CalPhotonTurnigy!$AE$30</f>
        <v>92.585582060466166</v>
      </c>
    </row>
    <row r="2640" spans="1:13" x14ac:dyDescent="0.3">
      <c r="A2640">
        <v>137.017279</v>
      </c>
      <c r="B2640">
        <v>141</v>
      </c>
      <c r="C2640">
        <v>0</v>
      </c>
      <c r="D2640">
        <v>2.1579999999999999</v>
      </c>
      <c r="E2640">
        <v>70.342798000000002</v>
      </c>
      <c r="F2640">
        <v>79.981943000000001</v>
      </c>
      <c r="G2640">
        <v>75.886456999999993</v>
      </c>
      <c r="H2640">
        <v>-9.6391449999999992</v>
      </c>
      <c r="I2640">
        <v>-100</v>
      </c>
      <c r="J2640">
        <v>141</v>
      </c>
      <c r="K2640">
        <v>96.638677999999999</v>
      </c>
      <c r="L2640">
        <v>1.5009E-2</v>
      </c>
      <c r="M2640">
        <f>(F2640*CalPhotonTurnigy!$AE$30*CalPhotonTurnigy!$AF$36+CalPhotonTurnigy!$AE$36)/CalPhotonTurnigy!$AE$30</f>
        <v>92.726327216090112</v>
      </c>
    </row>
    <row r="2641" spans="1:13" x14ac:dyDescent="0.3">
      <c r="A2641">
        <v>137.03228200000001</v>
      </c>
      <c r="B2641">
        <v>141</v>
      </c>
      <c r="C2641">
        <v>0</v>
      </c>
      <c r="D2641">
        <v>2.145</v>
      </c>
      <c r="E2641">
        <v>70.316079999999999</v>
      </c>
      <c r="F2641">
        <v>79.912662999999995</v>
      </c>
      <c r="G2641">
        <v>75.901369000000003</v>
      </c>
      <c r="H2641">
        <v>-9.5965830000000008</v>
      </c>
      <c r="I2641">
        <v>-100</v>
      </c>
      <c r="J2641">
        <v>141</v>
      </c>
      <c r="K2641">
        <v>96.674732000000006</v>
      </c>
      <c r="L2641">
        <v>1.5003000000000001E-2</v>
      </c>
      <c r="M2641">
        <f>(F2641*CalPhotonTurnigy!$AE$30*CalPhotonTurnigy!$AF$36+CalPhotonTurnigy!$AE$36)/CalPhotonTurnigy!$AE$30</f>
        <v>92.65595920894836</v>
      </c>
    </row>
    <row r="2642" spans="1:13" x14ac:dyDescent="0.3">
      <c r="A2642">
        <v>137.04728</v>
      </c>
      <c r="B2642">
        <v>141</v>
      </c>
      <c r="C2642">
        <v>0</v>
      </c>
      <c r="D2642">
        <v>2.15</v>
      </c>
      <c r="E2642">
        <v>70.302533999999994</v>
      </c>
      <c r="F2642">
        <v>80.074299999999994</v>
      </c>
      <c r="G2642">
        <v>75.920090999999999</v>
      </c>
      <c r="H2642">
        <v>-9.7717670000000005</v>
      </c>
      <c r="I2642">
        <v>-100</v>
      </c>
      <c r="J2642">
        <v>141</v>
      </c>
      <c r="K2642">
        <v>96.705765</v>
      </c>
      <c r="L2642">
        <v>1.4997999999999999E-2</v>
      </c>
      <c r="M2642">
        <f>(F2642*CalPhotonTurnigy!$AE$30*CalPhotonTurnigy!$AF$36+CalPhotonTurnigy!$AE$36)/CalPhotonTurnigy!$AE$30</f>
        <v>92.820134635772433</v>
      </c>
    </row>
    <row r="2643" spans="1:13" x14ac:dyDescent="0.3">
      <c r="A2643">
        <v>137.06227699999999</v>
      </c>
      <c r="B2643">
        <v>140</v>
      </c>
      <c r="C2643">
        <v>0</v>
      </c>
      <c r="D2643">
        <v>2.15</v>
      </c>
      <c r="E2643">
        <v>70.289294999999996</v>
      </c>
      <c r="F2643">
        <v>80.028124000000005</v>
      </c>
      <c r="G2643">
        <v>75.940344999999994</v>
      </c>
      <c r="H2643">
        <v>-9.7388290000000008</v>
      </c>
      <c r="I2643">
        <v>-100</v>
      </c>
      <c r="J2643">
        <v>140</v>
      </c>
      <c r="K2643">
        <v>96.665644</v>
      </c>
      <c r="L2643">
        <v>1.4997E-2</v>
      </c>
      <c r="M2643">
        <f>(F2643*CalPhotonTurnigy!$AE$30*CalPhotonTurnigy!$AF$36+CalPhotonTurnigy!$AE$36)/CalPhotonTurnigy!$AE$30</f>
        <v>92.773233465192504</v>
      </c>
    </row>
    <row r="2644" spans="1:13" x14ac:dyDescent="0.3">
      <c r="A2644">
        <v>137.07727499999999</v>
      </c>
      <c r="B2644">
        <v>140</v>
      </c>
      <c r="C2644">
        <v>0</v>
      </c>
      <c r="D2644">
        <v>2.153</v>
      </c>
      <c r="E2644">
        <v>70.284210999999999</v>
      </c>
      <c r="F2644">
        <v>80.143557000000001</v>
      </c>
      <c r="G2644">
        <v>75.957892000000001</v>
      </c>
      <c r="H2644">
        <v>-9.8593460000000004</v>
      </c>
      <c r="I2644">
        <v>-100</v>
      </c>
      <c r="J2644">
        <v>140</v>
      </c>
      <c r="K2644">
        <v>96.567541000000006</v>
      </c>
      <c r="L2644">
        <v>1.4997999999999999E-2</v>
      </c>
      <c r="M2644">
        <f>(F2644*CalPhotonTurnigy!$AE$30*CalPhotonTurnigy!$AF$36+CalPhotonTurnigy!$AE$36)/CalPhotonTurnigy!$AE$30</f>
        <v>92.890479281710896</v>
      </c>
    </row>
    <row r="2645" spans="1:13" x14ac:dyDescent="0.3">
      <c r="A2645">
        <v>137.092285</v>
      </c>
      <c r="B2645">
        <v>140</v>
      </c>
      <c r="C2645">
        <v>0</v>
      </c>
      <c r="D2645">
        <v>2.15</v>
      </c>
      <c r="E2645">
        <v>70.273522999999997</v>
      </c>
      <c r="F2645">
        <v>80.097386999999998</v>
      </c>
      <c r="G2645">
        <v>75.968433000000005</v>
      </c>
      <c r="H2645">
        <v>-9.8238640000000004</v>
      </c>
      <c r="I2645">
        <v>-100</v>
      </c>
      <c r="J2645">
        <v>140</v>
      </c>
      <c r="K2645">
        <v>96.483102000000002</v>
      </c>
      <c r="L2645">
        <v>1.5010000000000001E-2</v>
      </c>
      <c r="M2645">
        <f>(F2645*CalPhotonTurnigy!$AE$30*CalPhotonTurnigy!$AF$36+CalPhotonTurnigy!$AE$36)/CalPhotonTurnigy!$AE$30</f>
        <v>92.843584205357914</v>
      </c>
    </row>
    <row r="2646" spans="1:13" x14ac:dyDescent="0.3">
      <c r="A2646">
        <v>137.107292</v>
      </c>
      <c r="B2646">
        <v>140</v>
      </c>
      <c r="C2646">
        <v>0</v>
      </c>
      <c r="D2646">
        <v>2.15</v>
      </c>
      <c r="E2646">
        <v>70.265901999999997</v>
      </c>
      <c r="F2646">
        <v>80.051213000000004</v>
      </c>
      <c r="G2646">
        <v>75.970057999999995</v>
      </c>
      <c r="H2646">
        <v>-9.7853110000000001</v>
      </c>
      <c r="I2646">
        <v>-100</v>
      </c>
      <c r="J2646">
        <v>140</v>
      </c>
      <c r="K2646">
        <v>96.410425000000004</v>
      </c>
      <c r="L2646">
        <v>1.5007E-2</v>
      </c>
      <c r="M2646">
        <f>(F2646*CalPhotonTurnigy!$AE$30*CalPhotonTurnigy!$AF$36+CalPhotonTurnigy!$AE$36)/CalPhotonTurnigy!$AE$30</f>
        <v>92.796685066186953</v>
      </c>
    </row>
    <row r="2647" spans="1:13" x14ac:dyDescent="0.3">
      <c r="A2647">
        <v>137.12228999999999</v>
      </c>
      <c r="B2647">
        <v>140</v>
      </c>
      <c r="C2647">
        <v>0</v>
      </c>
      <c r="D2647">
        <v>2.1469999999999998</v>
      </c>
      <c r="E2647">
        <v>70.253026000000006</v>
      </c>
      <c r="F2647">
        <v>79.958850999999996</v>
      </c>
      <c r="G2647">
        <v>75.962996000000004</v>
      </c>
      <c r="H2647">
        <v>-9.7058250000000008</v>
      </c>
      <c r="I2647">
        <v>-100</v>
      </c>
      <c r="J2647">
        <v>140</v>
      </c>
      <c r="K2647">
        <v>96.347871999999995</v>
      </c>
      <c r="L2647">
        <v>1.4997999999999999E-2</v>
      </c>
      <c r="M2647">
        <f>(F2647*CalPhotonTurnigy!$AE$30*CalPhotonTurnigy!$AF$36+CalPhotonTurnigy!$AE$36)/CalPhotonTurnigy!$AE$30</f>
        <v>92.702872567982169</v>
      </c>
    </row>
    <row r="2648" spans="1:13" x14ac:dyDescent="0.3">
      <c r="A2648">
        <v>137.13729499999999</v>
      </c>
      <c r="B2648">
        <v>140</v>
      </c>
      <c r="C2648">
        <v>0</v>
      </c>
      <c r="D2648">
        <v>2.15</v>
      </c>
      <c r="E2648">
        <v>70.248260999999999</v>
      </c>
      <c r="F2648">
        <v>79.958850999999996</v>
      </c>
      <c r="G2648">
        <v>75.948434000000006</v>
      </c>
      <c r="H2648">
        <v>-9.7105899999999998</v>
      </c>
      <c r="I2648">
        <v>-100</v>
      </c>
      <c r="J2648">
        <v>140</v>
      </c>
      <c r="K2648">
        <v>96.294031000000004</v>
      </c>
      <c r="L2648">
        <v>1.5004999999999999E-2</v>
      </c>
      <c r="M2648">
        <f>(F2648*CalPhotonTurnigy!$AE$30*CalPhotonTurnigy!$AF$36+CalPhotonTurnigy!$AE$36)/CalPhotonTurnigy!$AE$30</f>
        <v>92.702872567982169</v>
      </c>
    </row>
    <row r="2649" spans="1:13" x14ac:dyDescent="0.3">
      <c r="A2649">
        <v>137.1523</v>
      </c>
      <c r="B2649">
        <v>140</v>
      </c>
      <c r="C2649">
        <v>0</v>
      </c>
      <c r="D2649">
        <v>2.1509999999999998</v>
      </c>
      <c r="E2649">
        <v>70.245740999999995</v>
      </c>
      <c r="F2649">
        <v>79.866472000000002</v>
      </c>
      <c r="G2649">
        <v>75.927892999999997</v>
      </c>
      <c r="H2649">
        <v>-9.6207309999999993</v>
      </c>
      <c r="I2649">
        <v>-100</v>
      </c>
      <c r="J2649">
        <v>140</v>
      </c>
      <c r="K2649">
        <v>96.247691000000003</v>
      </c>
      <c r="L2649">
        <v>1.5004999999999999E-2</v>
      </c>
      <c r="M2649">
        <f>(F2649*CalPhotonTurnigy!$AE$30*CalPhotonTurnigy!$AF$36+CalPhotonTurnigy!$AE$36)/CalPhotonTurnigy!$AE$30</f>
        <v>92.609042802801056</v>
      </c>
    </row>
    <row r="2650" spans="1:13" x14ac:dyDescent="0.3">
      <c r="A2650">
        <v>137.16729699999999</v>
      </c>
      <c r="B2650">
        <v>140</v>
      </c>
      <c r="C2650">
        <v>0</v>
      </c>
      <c r="D2650">
        <v>2.1480000000000001</v>
      </c>
      <c r="E2650">
        <v>70.237251000000001</v>
      </c>
      <c r="F2650">
        <v>79.889567999999997</v>
      </c>
      <c r="G2650">
        <v>75.902908999999994</v>
      </c>
      <c r="H2650">
        <v>-9.652317</v>
      </c>
      <c r="I2650">
        <v>-100</v>
      </c>
      <c r="J2650">
        <v>140</v>
      </c>
      <c r="K2650">
        <v>96.207804999999993</v>
      </c>
      <c r="L2650">
        <v>1.4997E-2</v>
      </c>
      <c r="M2650">
        <f>(F2650*CalPhotonTurnigy!$AE$30*CalPhotonTurnigy!$AF$36+CalPhotonTurnigy!$AE$36)/CalPhotonTurnigy!$AE$30</f>
        <v>92.632501513726936</v>
      </c>
    </row>
    <row r="2651" spans="1:13" x14ac:dyDescent="0.3">
      <c r="A2651">
        <v>137.18229700000001</v>
      </c>
      <c r="B2651">
        <v>140</v>
      </c>
      <c r="C2651">
        <v>0</v>
      </c>
      <c r="D2651">
        <v>2.1459999999999999</v>
      </c>
      <c r="E2651">
        <v>70.226782999999998</v>
      </c>
      <c r="F2651">
        <v>79.727870999999993</v>
      </c>
      <c r="G2651">
        <v>75.874875000000003</v>
      </c>
      <c r="H2651">
        <v>-9.5010870000000001</v>
      </c>
      <c r="I2651">
        <v>-100</v>
      </c>
      <c r="J2651">
        <v>140</v>
      </c>
      <c r="K2651">
        <v>96.173474999999996</v>
      </c>
      <c r="L2651">
        <v>1.4999999999999999E-2</v>
      </c>
      <c r="M2651">
        <f>(F2651*CalPhotonTurnigy!$AE$30*CalPhotonTurnigy!$AF$36+CalPhotonTurnigy!$AE$36)/CalPhotonTurnigy!$AE$30</f>
        <v>92.468265144633392</v>
      </c>
    </row>
    <row r="2652" spans="1:13" x14ac:dyDescent="0.3">
      <c r="A2652">
        <v>137.197295</v>
      </c>
      <c r="B2652">
        <v>140</v>
      </c>
      <c r="C2652">
        <v>0</v>
      </c>
      <c r="D2652">
        <v>2.1520000000000001</v>
      </c>
      <c r="E2652">
        <v>70.228840000000005</v>
      </c>
      <c r="F2652">
        <v>79.704767000000004</v>
      </c>
      <c r="G2652">
        <v>75.844980000000007</v>
      </c>
      <c r="H2652">
        <v>-9.4759270000000004</v>
      </c>
      <c r="I2652">
        <v>-100</v>
      </c>
      <c r="J2652">
        <v>140</v>
      </c>
      <c r="K2652">
        <v>96.143925999999993</v>
      </c>
      <c r="L2652">
        <v>1.4997999999999999E-2</v>
      </c>
      <c r="M2652">
        <f>(F2652*CalPhotonTurnigy!$AE$30*CalPhotonTurnigy!$AF$36+CalPhotonTurnigy!$AE$36)/CalPhotonTurnigy!$AE$30</f>
        <v>92.444798308071569</v>
      </c>
    </row>
    <row r="2653" spans="1:13" x14ac:dyDescent="0.3">
      <c r="A2653">
        <v>137.21229299999999</v>
      </c>
      <c r="B2653">
        <v>140</v>
      </c>
      <c r="C2653">
        <v>0</v>
      </c>
      <c r="D2653">
        <v>2.1469999999999998</v>
      </c>
      <c r="E2653">
        <v>70.221124000000003</v>
      </c>
      <c r="F2653">
        <v>79.681662000000003</v>
      </c>
      <c r="G2653">
        <v>75.814203000000006</v>
      </c>
      <c r="H2653">
        <v>-9.4605370000000004</v>
      </c>
      <c r="I2653">
        <v>-100</v>
      </c>
      <c r="J2653">
        <v>140</v>
      </c>
      <c r="K2653">
        <v>96.118493999999998</v>
      </c>
      <c r="L2653">
        <v>1.4997999999999999E-2</v>
      </c>
      <c r="M2653">
        <f>(F2653*CalPhotonTurnigy!$AE$30*CalPhotonTurnigy!$AF$36+CalPhotonTurnigy!$AE$36)/CalPhotonTurnigy!$AE$30</f>
        <v>92.421330455805261</v>
      </c>
    </row>
    <row r="2654" spans="1:13" x14ac:dyDescent="0.3">
      <c r="A2654">
        <v>137.22730100000001</v>
      </c>
      <c r="B2654">
        <v>140</v>
      </c>
      <c r="C2654">
        <v>0</v>
      </c>
      <c r="D2654">
        <v>2.1509999999999998</v>
      </c>
      <c r="E2654">
        <v>70.222390000000004</v>
      </c>
      <c r="F2654">
        <v>79.681662000000003</v>
      </c>
      <c r="G2654">
        <v>75.783316999999997</v>
      </c>
      <c r="H2654">
        <v>-9.4592720000000003</v>
      </c>
      <c r="I2654">
        <v>-100</v>
      </c>
      <c r="J2654">
        <v>140</v>
      </c>
      <c r="K2654">
        <v>96.096603999999999</v>
      </c>
      <c r="L2654">
        <v>1.5008000000000001E-2</v>
      </c>
      <c r="M2654">
        <f>(F2654*CalPhotonTurnigy!$AE$30*CalPhotonTurnigy!$AF$36+CalPhotonTurnigy!$AE$36)/CalPhotonTurnigy!$AE$30</f>
        <v>92.421330455805261</v>
      </c>
    </row>
    <row r="2655" spans="1:13" x14ac:dyDescent="0.3">
      <c r="A2655">
        <v>137.24230299999999</v>
      </c>
      <c r="B2655">
        <v>140</v>
      </c>
      <c r="C2655">
        <v>0</v>
      </c>
      <c r="D2655">
        <v>2.1509999999999998</v>
      </c>
      <c r="E2655">
        <v>70.223478999999998</v>
      </c>
      <c r="F2655">
        <v>79.612340000000003</v>
      </c>
      <c r="G2655">
        <v>75.752919000000006</v>
      </c>
      <c r="H2655">
        <v>-9.3888610000000003</v>
      </c>
      <c r="I2655">
        <v>-100</v>
      </c>
      <c r="J2655">
        <v>140</v>
      </c>
      <c r="K2655">
        <v>96.077763000000004</v>
      </c>
      <c r="L2655">
        <v>1.5002E-2</v>
      </c>
      <c r="M2655">
        <f>(F2655*CalPhotonTurnigy!$AE$30*CalPhotonTurnigy!$AF$36+CalPhotonTurnigy!$AE$36)/CalPhotonTurnigy!$AE$30</f>
        <v>92.350919789074865</v>
      </c>
    </row>
    <row r="2656" spans="1:13" x14ac:dyDescent="0.3">
      <c r="A2656">
        <v>137.257304</v>
      </c>
      <c r="B2656">
        <v>140</v>
      </c>
      <c r="C2656">
        <v>0</v>
      </c>
      <c r="D2656">
        <v>2.1480000000000001</v>
      </c>
      <c r="E2656">
        <v>70.218091000000001</v>
      </c>
      <c r="F2656">
        <v>79.704767000000004</v>
      </c>
      <c r="G2656">
        <v>75.723455999999999</v>
      </c>
      <c r="H2656">
        <v>-9.486675</v>
      </c>
      <c r="I2656">
        <v>-100</v>
      </c>
      <c r="J2656">
        <v>140</v>
      </c>
      <c r="K2656">
        <v>96.061547000000004</v>
      </c>
      <c r="L2656">
        <v>1.5001E-2</v>
      </c>
      <c r="M2656">
        <f>(F2656*CalPhotonTurnigy!$AE$30*CalPhotonTurnigy!$AF$36+CalPhotonTurnigy!$AE$36)/CalPhotonTurnigy!$AE$30</f>
        <v>92.444798308071569</v>
      </c>
    </row>
    <row r="2657" spans="1:13" x14ac:dyDescent="0.3">
      <c r="A2657">
        <v>137.272302</v>
      </c>
      <c r="B2657">
        <v>140</v>
      </c>
      <c r="C2657">
        <v>0</v>
      </c>
      <c r="D2657">
        <v>2.145</v>
      </c>
      <c r="E2657">
        <v>70.208709999999996</v>
      </c>
      <c r="F2657">
        <v>79.566119999999998</v>
      </c>
      <c r="G2657">
        <v>75.695245999999997</v>
      </c>
      <c r="H2657">
        <v>-9.3574099999999998</v>
      </c>
      <c r="I2657">
        <v>-100</v>
      </c>
      <c r="J2657">
        <v>140</v>
      </c>
      <c r="K2657">
        <v>96.047589000000002</v>
      </c>
      <c r="L2657">
        <v>1.4997999999999999E-2</v>
      </c>
      <c r="M2657">
        <f>(F2657*CalPhotonTurnigy!$AE$30*CalPhotonTurnigy!$AF$36+CalPhotonTurnigy!$AE$36)/CalPhotonTurnigy!$AE$30</f>
        <v>92.303973927497324</v>
      </c>
    </row>
    <row r="2658" spans="1:13" x14ac:dyDescent="0.3">
      <c r="A2658">
        <v>137.28729999999999</v>
      </c>
      <c r="B2658">
        <v>140</v>
      </c>
      <c r="C2658">
        <v>0</v>
      </c>
      <c r="D2658">
        <v>2.145</v>
      </c>
      <c r="E2658">
        <v>70.199053000000006</v>
      </c>
      <c r="F2658">
        <v>79.612340000000003</v>
      </c>
      <c r="G2658">
        <v>75.668504999999996</v>
      </c>
      <c r="H2658">
        <v>-9.4132870000000004</v>
      </c>
      <c r="I2658">
        <v>-100</v>
      </c>
      <c r="J2658">
        <v>140</v>
      </c>
      <c r="K2658">
        <v>96.035576000000006</v>
      </c>
      <c r="L2658">
        <v>1.4997999999999999E-2</v>
      </c>
      <c r="M2658">
        <f>(F2658*CalPhotonTurnigy!$AE$30*CalPhotonTurnigy!$AF$36+CalPhotonTurnigy!$AE$36)/CalPhotonTurnigy!$AE$30</f>
        <v>92.350919789074865</v>
      </c>
    </row>
    <row r="2659" spans="1:13" x14ac:dyDescent="0.3">
      <c r="A2659">
        <v>137.30230900000001</v>
      </c>
      <c r="B2659">
        <v>140</v>
      </c>
      <c r="C2659">
        <v>0</v>
      </c>
      <c r="D2659">
        <v>2.1480000000000001</v>
      </c>
      <c r="E2659">
        <v>70.197070999999994</v>
      </c>
      <c r="F2659">
        <v>79.496781999999996</v>
      </c>
      <c r="G2659">
        <v>75.643366999999998</v>
      </c>
      <c r="H2659">
        <v>-9.2997110000000003</v>
      </c>
      <c r="I2659">
        <v>-100</v>
      </c>
      <c r="J2659">
        <v>140</v>
      </c>
      <c r="K2659">
        <v>96.025236000000007</v>
      </c>
      <c r="L2659">
        <v>1.5009E-2</v>
      </c>
      <c r="M2659">
        <f>(F2659*CalPhotonTurnigy!$AE$30*CalPhotonTurnigy!$AF$36+CalPhotonTurnigy!$AE$36)/CalPhotonTurnigy!$AE$30</f>
        <v>92.233547009495069</v>
      </c>
    </row>
    <row r="2660" spans="1:13" x14ac:dyDescent="0.3">
      <c r="A2660">
        <v>137.31731300000001</v>
      </c>
      <c r="B2660">
        <v>140</v>
      </c>
      <c r="C2660">
        <v>0</v>
      </c>
      <c r="D2660">
        <v>2.1459999999999999</v>
      </c>
      <c r="E2660">
        <v>70.192200999999997</v>
      </c>
      <c r="F2660">
        <v>79.519896000000003</v>
      </c>
      <c r="G2660">
        <v>75.619901999999996</v>
      </c>
      <c r="H2660">
        <v>-9.3276950000000003</v>
      </c>
      <c r="I2660">
        <v>-100</v>
      </c>
      <c r="J2660">
        <v>140</v>
      </c>
      <c r="K2660">
        <v>96.016335999999995</v>
      </c>
      <c r="L2660">
        <v>1.5004E-2</v>
      </c>
      <c r="M2660">
        <f>(F2660*CalPhotonTurnigy!$AE$30*CalPhotonTurnigy!$AF$36+CalPhotonTurnigy!$AE$36)/CalPhotonTurnigy!$AE$30</f>
        <v>92.257024003101819</v>
      </c>
    </row>
    <row r="2661" spans="1:13" x14ac:dyDescent="0.3">
      <c r="A2661">
        <v>137.33231900000001</v>
      </c>
      <c r="B2661">
        <v>140</v>
      </c>
      <c r="C2661">
        <v>0</v>
      </c>
      <c r="D2661">
        <v>2.1709999999999998</v>
      </c>
      <c r="E2661">
        <v>70.237037999999998</v>
      </c>
      <c r="F2661">
        <v>79.496781999999996</v>
      </c>
      <c r="G2661">
        <v>75.598129</v>
      </c>
      <c r="H2661">
        <v>-9.2597450000000006</v>
      </c>
      <c r="I2661">
        <v>-100</v>
      </c>
      <c r="J2661">
        <v>140</v>
      </c>
      <c r="K2661">
        <v>96.008675999999994</v>
      </c>
      <c r="L2661">
        <v>1.5006E-2</v>
      </c>
      <c r="M2661">
        <f>(F2661*CalPhotonTurnigy!$AE$30*CalPhotonTurnigy!$AF$36+CalPhotonTurnigy!$AE$36)/CalPhotonTurnigy!$AE$30</f>
        <v>92.233547009495069</v>
      </c>
    </row>
    <row r="2662" spans="1:13" x14ac:dyDescent="0.3">
      <c r="A2662">
        <v>137.34733</v>
      </c>
      <c r="B2662">
        <v>140</v>
      </c>
      <c r="C2662">
        <v>0</v>
      </c>
      <c r="D2662">
        <v>2.1379999999999999</v>
      </c>
      <c r="E2662">
        <v>70.210786999999996</v>
      </c>
      <c r="F2662">
        <v>79.519896000000003</v>
      </c>
      <c r="G2662">
        <v>75.578031999999993</v>
      </c>
      <c r="H2662">
        <v>-9.3091089999999994</v>
      </c>
      <c r="I2662">
        <v>-100</v>
      </c>
      <c r="J2662">
        <v>140</v>
      </c>
      <c r="K2662">
        <v>96.002082999999999</v>
      </c>
      <c r="L2662">
        <v>1.5011E-2</v>
      </c>
      <c r="M2662">
        <f>(F2662*CalPhotonTurnigy!$AE$30*CalPhotonTurnigy!$AF$36+CalPhotonTurnigy!$AE$36)/CalPhotonTurnigy!$AE$30</f>
        <v>92.257024003101819</v>
      </c>
    </row>
    <row r="2663" spans="1:13" x14ac:dyDescent="0.3">
      <c r="A2663">
        <v>137.36232999999999</v>
      </c>
      <c r="B2663">
        <v>140</v>
      </c>
      <c r="C2663">
        <v>0</v>
      </c>
      <c r="D2663">
        <v>2.1520000000000001</v>
      </c>
      <c r="E2663">
        <v>70.215076999999994</v>
      </c>
      <c r="F2663">
        <v>79.473668000000004</v>
      </c>
      <c r="G2663">
        <v>75.559566000000004</v>
      </c>
      <c r="H2663">
        <v>-9.2585909999999991</v>
      </c>
      <c r="I2663">
        <v>-100</v>
      </c>
      <c r="J2663">
        <v>140</v>
      </c>
      <c r="K2663">
        <v>95.996408000000002</v>
      </c>
      <c r="L2663">
        <v>1.4999999999999999E-2</v>
      </c>
      <c r="M2663">
        <f>(F2663*CalPhotonTurnigy!$AE$30*CalPhotonTurnigy!$AF$36+CalPhotonTurnigy!$AE$36)/CalPhotonTurnigy!$AE$30</f>
        <v>92.210070015888348</v>
      </c>
    </row>
    <row r="2664" spans="1:13" x14ac:dyDescent="0.3">
      <c r="A2664">
        <v>137.37732800000001</v>
      </c>
      <c r="B2664">
        <v>140</v>
      </c>
      <c r="C2664">
        <v>0</v>
      </c>
      <c r="D2664">
        <v>2.141</v>
      </c>
      <c r="E2664">
        <v>70.196623000000002</v>
      </c>
      <c r="F2664">
        <v>79.519896000000003</v>
      </c>
      <c r="G2664">
        <v>75.542665999999997</v>
      </c>
      <c r="H2664">
        <v>-9.3232730000000004</v>
      </c>
      <c r="I2664">
        <v>-100</v>
      </c>
      <c r="J2664">
        <v>140</v>
      </c>
      <c r="K2664">
        <v>95.991523999999998</v>
      </c>
      <c r="L2664">
        <v>1.4997999999999999E-2</v>
      </c>
      <c r="M2664">
        <f>(F2664*CalPhotonTurnigy!$AE$30*CalPhotonTurnigy!$AF$36+CalPhotonTurnigy!$AE$36)/CalPhotonTurnigy!$AE$30</f>
        <v>92.257024003101819</v>
      </c>
    </row>
    <row r="2665" spans="1:13" x14ac:dyDescent="0.3">
      <c r="A2665">
        <v>137.39232699999999</v>
      </c>
      <c r="B2665">
        <v>140</v>
      </c>
      <c r="C2665">
        <v>0</v>
      </c>
      <c r="D2665">
        <v>2.1419999999999999</v>
      </c>
      <c r="E2665">
        <v>70.183901000000006</v>
      </c>
      <c r="F2665">
        <v>79.543008999999998</v>
      </c>
      <c r="G2665">
        <v>75.527253999999999</v>
      </c>
      <c r="H2665">
        <v>-9.3591080000000009</v>
      </c>
      <c r="I2665">
        <v>-100</v>
      </c>
      <c r="J2665">
        <v>140</v>
      </c>
      <c r="K2665">
        <v>95.987319999999997</v>
      </c>
      <c r="L2665">
        <v>1.4999E-2</v>
      </c>
      <c r="M2665">
        <f>(F2665*CalPhotonTurnigy!$AE$30*CalPhotonTurnigy!$AF$36+CalPhotonTurnigy!$AE$36)/CalPhotonTurnigy!$AE$30</f>
        <v>92.280499981004056</v>
      </c>
    </row>
    <row r="2666" spans="1:13" x14ac:dyDescent="0.3">
      <c r="A2666">
        <v>137.40733</v>
      </c>
      <c r="B2666">
        <v>140</v>
      </c>
      <c r="C2666">
        <v>0</v>
      </c>
      <c r="D2666">
        <v>2.137</v>
      </c>
      <c r="E2666">
        <v>70.163445999999993</v>
      </c>
      <c r="F2666">
        <v>79.519896000000003</v>
      </c>
      <c r="G2666">
        <v>75.513244</v>
      </c>
      <c r="H2666">
        <v>-9.3564500000000006</v>
      </c>
      <c r="I2666">
        <v>-100</v>
      </c>
      <c r="J2666">
        <v>140</v>
      </c>
      <c r="K2666">
        <v>95.983700999999996</v>
      </c>
      <c r="L2666">
        <v>1.5003000000000001E-2</v>
      </c>
      <c r="M2666">
        <f>(F2666*CalPhotonTurnigy!$AE$30*CalPhotonTurnigy!$AF$36+CalPhotonTurnigy!$AE$36)/CalPhotonTurnigy!$AE$30</f>
        <v>92.257024003101819</v>
      </c>
    </row>
    <row r="2667" spans="1:13" x14ac:dyDescent="0.3">
      <c r="A2667">
        <v>137.42232999999999</v>
      </c>
      <c r="B2667">
        <v>140</v>
      </c>
      <c r="C2667">
        <v>0</v>
      </c>
      <c r="D2667">
        <v>2.1419999999999999</v>
      </c>
      <c r="E2667">
        <v>70.155343999999999</v>
      </c>
      <c r="F2667">
        <v>79.496781999999996</v>
      </c>
      <c r="G2667">
        <v>75.500542999999993</v>
      </c>
      <c r="H2667">
        <v>-9.3414389999999994</v>
      </c>
      <c r="I2667">
        <v>-100</v>
      </c>
      <c r="J2667">
        <v>140</v>
      </c>
      <c r="K2667">
        <v>95.980587</v>
      </c>
      <c r="L2667">
        <v>1.4999999999999999E-2</v>
      </c>
      <c r="M2667">
        <f>(F2667*CalPhotonTurnigy!$AE$30*CalPhotonTurnigy!$AF$36+CalPhotonTurnigy!$AE$36)/CalPhotonTurnigy!$AE$30</f>
        <v>92.233547009495069</v>
      </c>
    </row>
    <row r="2668" spans="1:13" x14ac:dyDescent="0.3">
      <c r="A2668">
        <v>137.43733700000001</v>
      </c>
      <c r="B2668">
        <v>140</v>
      </c>
      <c r="C2668">
        <v>0</v>
      </c>
      <c r="D2668">
        <v>2.1419999999999999</v>
      </c>
      <c r="E2668">
        <v>70.14837</v>
      </c>
      <c r="F2668">
        <v>79.404317000000006</v>
      </c>
      <c r="G2668">
        <v>75.489058</v>
      </c>
      <c r="H2668">
        <v>-9.2559470000000008</v>
      </c>
      <c r="I2668">
        <v>-100</v>
      </c>
      <c r="J2668">
        <v>140</v>
      </c>
      <c r="K2668">
        <v>95.977907000000002</v>
      </c>
      <c r="L2668">
        <v>1.5007E-2</v>
      </c>
      <c r="M2668">
        <f>(F2668*CalPhotonTurnigy!$AE$30*CalPhotonTurnigy!$AF$36+CalPhotonTurnigy!$AE$36)/CalPhotonTurnigy!$AE$30</f>
        <v>92.139629893727715</v>
      </c>
    </row>
    <row r="2669" spans="1:13" x14ac:dyDescent="0.3">
      <c r="A2669">
        <v>137.45233999999999</v>
      </c>
      <c r="B2669">
        <v>140</v>
      </c>
      <c r="C2669">
        <v>0</v>
      </c>
      <c r="D2669">
        <v>2.1240000000000001</v>
      </c>
      <c r="E2669">
        <v>70.105885999999998</v>
      </c>
      <c r="F2669">
        <v>79.381197999999998</v>
      </c>
      <c r="G2669">
        <v>75.478696999999997</v>
      </c>
      <c r="H2669">
        <v>-9.2753119999999996</v>
      </c>
      <c r="I2669">
        <v>-100</v>
      </c>
      <c r="J2669">
        <v>140</v>
      </c>
      <c r="K2669">
        <v>95.975599000000003</v>
      </c>
      <c r="L2669">
        <v>1.5003000000000001E-2</v>
      </c>
      <c r="M2669">
        <f>(F2669*CalPhotonTurnigy!$AE$30*CalPhotonTurnigy!$AF$36+CalPhotonTurnigy!$AE$36)/CalPhotonTurnigy!$AE$30</f>
        <v>92.116147821598531</v>
      </c>
    </row>
    <row r="2670" spans="1:13" x14ac:dyDescent="0.3">
      <c r="A2670">
        <v>137.46734000000001</v>
      </c>
      <c r="B2670">
        <v>140</v>
      </c>
      <c r="C2670">
        <v>0</v>
      </c>
      <c r="D2670">
        <v>2.141</v>
      </c>
      <c r="E2670">
        <v>70.104220999999995</v>
      </c>
      <c r="F2670">
        <v>79.126816000000005</v>
      </c>
      <c r="G2670">
        <v>75.469369999999998</v>
      </c>
      <c r="H2670">
        <v>-9.0225950000000008</v>
      </c>
      <c r="I2670">
        <v>-100</v>
      </c>
      <c r="J2670">
        <v>140</v>
      </c>
      <c r="K2670">
        <v>95.973613999999998</v>
      </c>
      <c r="L2670">
        <v>1.4999999999999999E-2</v>
      </c>
      <c r="M2670">
        <f>(F2670*CalPhotonTurnigy!$AE$30*CalPhotonTurnigy!$AF$36+CalPhotonTurnigy!$AE$36)/CalPhotonTurnigy!$AE$30</f>
        <v>91.857770881749573</v>
      </c>
    </row>
    <row r="2671" spans="1:13" x14ac:dyDescent="0.3">
      <c r="A2671">
        <v>137.482347</v>
      </c>
      <c r="B2671">
        <v>140</v>
      </c>
      <c r="C2671">
        <v>0</v>
      </c>
      <c r="D2671">
        <v>2.1389999999999998</v>
      </c>
      <c r="E2671">
        <v>70.098026000000004</v>
      </c>
      <c r="F2671">
        <v>79.034282000000005</v>
      </c>
      <c r="G2671">
        <v>75.460989999999995</v>
      </c>
      <c r="H2671">
        <v>-8.9362560000000002</v>
      </c>
      <c r="I2671">
        <v>-100</v>
      </c>
      <c r="J2671">
        <v>140</v>
      </c>
      <c r="K2671">
        <v>95.971903999999995</v>
      </c>
      <c r="L2671">
        <v>1.5007E-2</v>
      </c>
      <c r="M2671">
        <f>(F2671*CalPhotonTurnigy!$AE$30*CalPhotonTurnigy!$AF$36+CalPhotonTurnigy!$AE$36)/CalPhotonTurnigy!$AE$30</f>
        <v>91.763783682372349</v>
      </c>
    </row>
    <row r="2672" spans="1:13" x14ac:dyDescent="0.3">
      <c r="A2672">
        <v>137.497354</v>
      </c>
      <c r="B2672">
        <v>140</v>
      </c>
      <c r="C2672">
        <v>0</v>
      </c>
      <c r="D2672">
        <v>2.141</v>
      </c>
      <c r="E2672">
        <v>70.095870000000005</v>
      </c>
      <c r="F2672">
        <v>78.687123</v>
      </c>
      <c r="G2672">
        <v>75.453473000000002</v>
      </c>
      <c r="H2672">
        <v>-8.591253</v>
      </c>
      <c r="I2672">
        <v>-100</v>
      </c>
      <c r="J2672">
        <v>140</v>
      </c>
      <c r="K2672">
        <v>95.970433</v>
      </c>
      <c r="L2672">
        <v>1.5007E-2</v>
      </c>
      <c r="M2672">
        <f>(F2672*CalPhotonTurnigy!$AE$30*CalPhotonTurnigy!$AF$36+CalPhotonTurnigy!$AE$36)/CalPhotonTurnigy!$AE$30</f>
        <v>91.411172726954803</v>
      </c>
    </row>
    <row r="2673" spans="1:13" x14ac:dyDescent="0.3">
      <c r="A2673">
        <v>137.51236900000001</v>
      </c>
      <c r="B2673">
        <v>140</v>
      </c>
      <c r="C2673">
        <v>0</v>
      </c>
      <c r="D2673">
        <v>2.1389999999999998</v>
      </c>
      <c r="E2673">
        <v>70.090839000000003</v>
      </c>
      <c r="F2673">
        <v>78.501872000000006</v>
      </c>
      <c r="G2673">
        <v>75.446742999999998</v>
      </c>
      <c r="H2673">
        <v>-8.4110329999999998</v>
      </c>
      <c r="I2673">
        <v>-100</v>
      </c>
      <c r="J2673">
        <v>140</v>
      </c>
      <c r="K2673">
        <v>95.969166999999999</v>
      </c>
      <c r="L2673">
        <v>1.5015000000000001E-2</v>
      </c>
      <c r="M2673">
        <f>(F2673*CalPhotonTurnigy!$AE$30*CalPhotonTurnigy!$AF$36+CalPhotonTurnigy!$AE$36)/CalPhotonTurnigy!$AE$30</f>
        <v>91.223012454278447</v>
      </c>
    </row>
    <row r="2674" spans="1:13" x14ac:dyDescent="0.3">
      <c r="A2674">
        <v>137.52737200000001</v>
      </c>
      <c r="B2674">
        <v>140</v>
      </c>
      <c r="C2674">
        <v>0</v>
      </c>
      <c r="D2674">
        <v>2.141</v>
      </c>
      <c r="E2674">
        <v>70.089686</v>
      </c>
      <c r="F2674">
        <v>78.200692000000004</v>
      </c>
      <c r="G2674">
        <v>75.440725</v>
      </c>
      <c r="H2674">
        <v>-8.1110059999999997</v>
      </c>
      <c r="I2674">
        <v>-100</v>
      </c>
      <c r="J2674">
        <v>140</v>
      </c>
      <c r="K2674">
        <v>95.968076999999994</v>
      </c>
      <c r="L2674">
        <v>1.5003000000000001E-2</v>
      </c>
      <c r="M2674">
        <f>(F2674*CalPhotonTurnigy!$AE$30*CalPhotonTurnigy!$AF$36+CalPhotonTurnigy!$AE$36)/CalPhotonTurnigy!$AE$30</f>
        <v>90.917102575656116</v>
      </c>
    </row>
    <row r="2675" spans="1:13" x14ac:dyDescent="0.3">
      <c r="A2675">
        <v>137.542384</v>
      </c>
      <c r="B2675">
        <v>140</v>
      </c>
      <c r="C2675">
        <v>0</v>
      </c>
      <c r="D2675">
        <v>2.137</v>
      </c>
      <c r="E2675">
        <v>70.082340000000002</v>
      </c>
      <c r="F2675">
        <v>78.015259</v>
      </c>
      <c r="G2675">
        <v>75.435351999999995</v>
      </c>
      <c r="H2675">
        <v>-7.9329190000000001</v>
      </c>
      <c r="I2675">
        <v>-100</v>
      </c>
      <c r="J2675">
        <v>140</v>
      </c>
      <c r="K2675">
        <v>95.967139000000003</v>
      </c>
      <c r="L2675">
        <v>1.5011999999999999E-2</v>
      </c>
      <c r="M2675">
        <f>(F2675*CalPhotonTurnigy!$AE$30*CalPhotonTurnigy!$AF$36+CalPhotonTurnigy!$AE$36)/CalPhotonTurnigy!$AE$30</f>
        <v>90.728757444762365</v>
      </c>
    </row>
    <row r="2676" spans="1:13" x14ac:dyDescent="0.3">
      <c r="A2676">
        <v>137.55738600000001</v>
      </c>
      <c r="B2676">
        <v>140</v>
      </c>
      <c r="C2676">
        <v>0</v>
      </c>
      <c r="D2676">
        <v>2.141</v>
      </c>
      <c r="E2676">
        <v>70.083961000000002</v>
      </c>
      <c r="F2676">
        <v>77.806565000000006</v>
      </c>
      <c r="G2676">
        <v>75.43056</v>
      </c>
      <c r="H2676">
        <v>-7.7226049999999997</v>
      </c>
      <c r="I2676">
        <v>-100</v>
      </c>
      <c r="J2676">
        <v>140</v>
      </c>
      <c r="K2676">
        <v>95.966331999999994</v>
      </c>
      <c r="L2676">
        <v>1.5002E-2</v>
      </c>
      <c r="M2676">
        <f>(F2676*CalPhotonTurnigy!$AE$30*CalPhotonTurnigy!$AF$36+CalPhotonTurnigy!$AE$36)/CalPhotonTurnigy!$AE$30</f>
        <v>90.516786011701711</v>
      </c>
    </row>
    <row r="2677" spans="1:13" x14ac:dyDescent="0.3">
      <c r="A2677">
        <v>137.57239300000001</v>
      </c>
      <c r="B2677">
        <v>139</v>
      </c>
      <c r="C2677">
        <v>0</v>
      </c>
      <c r="D2677">
        <v>2.137</v>
      </c>
      <c r="E2677">
        <v>70.077413000000007</v>
      </c>
      <c r="F2677">
        <v>77.597784000000004</v>
      </c>
      <c r="G2677">
        <v>75.425424000000007</v>
      </c>
      <c r="H2677">
        <v>-7.5203709999999999</v>
      </c>
      <c r="I2677">
        <v>-100</v>
      </c>
      <c r="J2677">
        <v>139</v>
      </c>
      <c r="K2677">
        <v>95.910314</v>
      </c>
      <c r="L2677">
        <v>1.5007E-2</v>
      </c>
      <c r="M2677">
        <f>(F2677*CalPhotonTurnigy!$AE$30*CalPhotonTurnigy!$AF$36+CalPhotonTurnigy!$AE$36)/CalPhotonTurnigy!$AE$30</f>
        <v>90.304726212350317</v>
      </c>
    </row>
    <row r="2678" spans="1:13" x14ac:dyDescent="0.3">
      <c r="A2678">
        <v>137.58740499999999</v>
      </c>
      <c r="B2678">
        <v>140</v>
      </c>
      <c r="C2678">
        <v>0</v>
      </c>
      <c r="D2678">
        <v>2.1419999999999999</v>
      </c>
      <c r="E2678">
        <v>70.081310000000002</v>
      </c>
      <c r="F2678">
        <v>77.528171</v>
      </c>
      <c r="G2678">
        <v>75.418109000000001</v>
      </c>
      <c r="H2678">
        <v>-7.4468610000000002</v>
      </c>
      <c r="I2678">
        <v>-100</v>
      </c>
      <c r="J2678">
        <v>140</v>
      </c>
      <c r="K2678">
        <v>95.864796999999996</v>
      </c>
      <c r="L2678">
        <v>1.5011999999999999E-2</v>
      </c>
      <c r="M2678">
        <f>(F2678*CalPhotonTurnigy!$AE$30*CalPhotonTurnigy!$AF$36+CalPhotonTurnigy!$AE$36)/CalPhotonTurnigy!$AE$30</f>
        <v>90.234019975613037</v>
      </c>
    </row>
    <row r="2679" spans="1:13" x14ac:dyDescent="0.3">
      <c r="A2679">
        <v>137.602407</v>
      </c>
      <c r="B2679">
        <v>139</v>
      </c>
      <c r="C2679">
        <v>0</v>
      </c>
      <c r="D2679">
        <v>2.137</v>
      </c>
      <c r="E2679">
        <v>70.073543000000001</v>
      </c>
      <c r="F2679">
        <v>77.296055999999993</v>
      </c>
      <c r="G2679">
        <v>75.407475000000005</v>
      </c>
      <c r="H2679">
        <v>-7.2225130000000002</v>
      </c>
      <c r="I2679">
        <v>-100</v>
      </c>
      <c r="J2679">
        <v>139</v>
      </c>
      <c r="K2679">
        <v>95.822923000000003</v>
      </c>
      <c r="L2679">
        <v>1.5002E-2</v>
      </c>
      <c r="M2679">
        <f>(F2679*CalPhotonTurnigy!$AE$30*CalPhotonTurnigy!$AF$36+CalPhotonTurnigy!$AE$36)/CalPhotonTurnigy!$AE$30</f>
        <v>89.998259727666863</v>
      </c>
    </row>
    <row r="2680" spans="1:13" x14ac:dyDescent="0.3">
      <c r="A2680">
        <v>137.61741699999999</v>
      </c>
      <c r="B2680">
        <v>140</v>
      </c>
      <c r="C2680">
        <v>0</v>
      </c>
      <c r="D2680">
        <v>2.1419999999999999</v>
      </c>
      <c r="E2680">
        <v>70.077979999999997</v>
      </c>
      <c r="F2680">
        <v>77.133511999999996</v>
      </c>
      <c r="G2680">
        <v>75.393501999999998</v>
      </c>
      <c r="H2680">
        <v>-7.0555310000000002</v>
      </c>
      <c r="I2680">
        <v>-100</v>
      </c>
      <c r="J2680">
        <v>140</v>
      </c>
      <c r="K2680">
        <v>95.789579000000003</v>
      </c>
      <c r="L2680">
        <v>1.5010000000000001E-2</v>
      </c>
      <c r="M2680">
        <f>(F2680*CalPhotonTurnigy!$AE$30*CalPhotonTurnigy!$AF$36+CalPhotonTurnigy!$AE$36)/CalPhotonTurnigy!$AE$30</f>
        <v>89.833163056869381</v>
      </c>
    </row>
    <row r="2681" spans="1:13" x14ac:dyDescent="0.3">
      <c r="A2681">
        <v>137.63242199999999</v>
      </c>
      <c r="B2681">
        <v>140</v>
      </c>
      <c r="C2681">
        <v>0</v>
      </c>
      <c r="D2681">
        <v>2.1419999999999999</v>
      </c>
      <c r="E2681">
        <v>70.081798000000006</v>
      </c>
      <c r="F2681">
        <v>76.854741000000004</v>
      </c>
      <c r="G2681">
        <v>75.377555000000001</v>
      </c>
      <c r="H2681">
        <v>-6.7729429999999997</v>
      </c>
      <c r="I2681">
        <v>-100</v>
      </c>
      <c r="J2681">
        <v>140</v>
      </c>
      <c r="K2681">
        <v>95.813503999999995</v>
      </c>
      <c r="L2681">
        <v>1.5004999999999999E-2</v>
      </c>
      <c r="M2681">
        <f>(F2681*CalPhotonTurnigy!$AE$30*CalPhotonTurnigy!$AF$36+CalPhotonTurnigy!$AE$36)/CalPhotonTurnigy!$AE$30</f>
        <v>89.550014100187582</v>
      </c>
    </row>
    <row r="2682" spans="1:13" x14ac:dyDescent="0.3">
      <c r="A2682">
        <v>137.64741799999999</v>
      </c>
      <c r="B2682">
        <v>140</v>
      </c>
      <c r="C2682">
        <v>0</v>
      </c>
      <c r="D2682">
        <v>2.14</v>
      </c>
      <c r="E2682">
        <v>70.080316999999994</v>
      </c>
      <c r="F2682">
        <v>76.343256999999994</v>
      </c>
      <c r="G2682">
        <v>75.362094999999997</v>
      </c>
      <c r="H2682">
        <v>-6.2629400000000004</v>
      </c>
      <c r="I2682">
        <v>-100</v>
      </c>
      <c r="J2682">
        <v>140</v>
      </c>
      <c r="K2682">
        <v>95.834097</v>
      </c>
      <c r="L2682">
        <v>1.4996000000000001E-2</v>
      </c>
      <c r="M2682">
        <f>(F2682*CalPhotonTurnigy!$AE$30*CalPhotonTurnigy!$AF$36+CalPhotonTurnigy!$AE$36)/CalPhotonTurnigy!$AE$30</f>
        <v>89.030497504273953</v>
      </c>
    </row>
    <row r="2683" spans="1:13" x14ac:dyDescent="0.3">
      <c r="A2683">
        <v>137.66242700000001</v>
      </c>
      <c r="B2683">
        <v>140</v>
      </c>
      <c r="C2683">
        <v>0</v>
      </c>
      <c r="D2683">
        <v>2.1429999999999998</v>
      </c>
      <c r="E2683">
        <v>70.085397</v>
      </c>
      <c r="F2683">
        <v>76.017494999999997</v>
      </c>
      <c r="G2683">
        <v>75.348922999999999</v>
      </c>
      <c r="H2683">
        <v>-5.9320979999999999</v>
      </c>
      <c r="I2683">
        <v>-100</v>
      </c>
      <c r="J2683">
        <v>140</v>
      </c>
      <c r="K2683">
        <v>95.851821000000001</v>
      </c>
      <c r="L2683">
        <v>1.5009E-2</v>
      </c>
      <c r="M2683">
        <f>(F2683*CalPhotonTurnigy!$AE$30*CalPhotonTurnigy!$AF$36+CalPhotonTurnigy!$AE$36)/CalPhotonTurnigy!$AE$30</f>
        <v>88.699619577851962</v>
      </c>
    </row>
    <row r="2684" spans="1:13" x14ac:dyDescent="0.3">
      <c r="A2684">
        <v>137.67742999999999</v>
      </c>
      <c r="B2684">
        <v>139</v>
      </c>
      <c r="C2684">
        <v>0</v>
      </c>
      <c r="D2684">
        <v>2.133</v>
      </c>
      <c r="E2684">
        <v>70.070705000000004</v>
      </c>
      <c r="F2684">
        <v>75.994218000000004</v>
      </c>
      <c r="G2684">
        <v>75.337789999999998</v>
      </c>
      <c r="H2684">
        <v>-5.9235129999999998</v>
      </c>
      <c r="I2684">
        <v>-100</v>
      </c>
      <c r="J2684">
        <v>139</v>
      </c>
      <c r="K2684">
        <v>95.811753999999993</v>
      </c>
      <c r="L2684">
        <v>1.5003000000000001E-2</v>
      </c>
      <c r="M2684">
        <f>(F2684*CalPhotonTurnigy!$AE$30*CalPhotonTurnigy!$AF$36+CalPhotonTurnigy!$AE$36)/CalPhotonTurnigy!$AE$30</f>
        <v>88.675977024413186</v>
      </c>
    </row>
    <row r="2685" spans="1:13" x14ac:dyDescent="0.3">
      <c r="A2685">
        <v>137.69242700000001</v>
      </c>
      <c r="B2685">
        <v>139</v>
      </c>
      <c r="C2685">
        <v>0</v>
      </c>
      <c r="D2685">
        <v>2.1389999999999998</v>
      </c>
      <c r="E2685">
        <v>70.069182999999995</v>
      </c>
      <c r="F2685">
        <v>75.831249999999997</v>
      </c>
      <c r="G2685">
        <v>75.326060999999996</v>
      </c>
      <c r="H2685">
        <v>-5.762067</v>
      </c>
      <c r="I2685">
        <v>-100</v>
      </c>
      <c r="J2685">
        <v>139</v>
      </c>
      <c r="K2685">
        <v>95.724643</v>
      </c>
      <c r="L2685">
        <v>1.4997E-2</v>
      </c>
      <c r="M2685">
        <f>(F2685*CalPhotonTurnigy!$AE$30*CalPhotonTurnigy!$AF$36+CalPhotonTurnigy!$AE$36)/CalPhotonTurnigy!$AE$30</f>
        <v>88.510449694911472</v>
      </c>
    </row>
    <row r="2686" spans="1:13" x14ac:dyDescent="0.3">
      <c r="A2686">
        <v>137.707427</v>
      </c>
      <c r="B2686">
        <v>139</v>
      </c>
      <c r="C2686">
        <v>0</v>
      </c>
      <c r="D2686">
        <v>2.1389999999999998</v>
      </c>
      <c r="E2686">
        <v>70.067874000000003</v>
      </c>
      <c r="F2686">
        <v>75.761391000000003</v>
      </c>
      <c r="G2686">
        <v>75.310588999999993</v>
      </c>
      <c r="H2686">
        <v>-5.6935169999999999</v>
      </c>
      <c r="I2686">
        <v>-100</v>
      </c>
      <c r="J2686">
        <v>139</v>
      </c>
      <c r="K2686">
        <v>95.649665999999996</v>
      </c>
      <c r="L2686">
        <v>1.4999999999999999E-2</v>
      </c>
      <c r="M2686">
        <f>(F2686*CalPhotonTurnigy!$AE$30*CalPhotonTurnigy!$AF$36+CalPhotonTurnigy!$AE$36)/CalPhotonTurnigy!$AE$30</f>
        <v>88.439493594869404</v>
      </c>
    </row>
    <row r="2687" spans="1:13" x14ac:dyDescent="0.3">
      <c r="A2687">
        <v>137.72243900000001</v>
      </c>
      <c r="B2687">
        <v>139</v>
      </c>
      <c r="C2687">
        <v>0</v>
      </c>
      <c r="D2687">
        <v>2.137</v>
      </c>
      <c r="E2687">
        <v>70.063568000000004</v>
      </c>
      <c r="F2687">
        <v>75.575051000000002</v>
      </c>
      <c r="G2687">
        <v>75.289906999999999</v>
      </c>
      <c r="H2687">
        <v>-5.5114830000000001</v>
      </c>
      <c r="I2687">
        <v>-100</v>
      </c>
      <c r="J2687">
        <v>139</v>
      </c>
      <c r="K2687">
        <v>95.585132999999999</v>
      </c>
      <c r="L2687">
        <v>1.5011999999999999E-2</v>
      </c>
      <c r="M2687">
        <f>(F2687*CalPhotonTurnigy!$AE$30*CalPhotonTurnigy!$AF$36+CalPhotonTurnigy!$AE$36)/CalPhotonTurnigy!$AE$30</f>
        <v>88.250227220002245</v>
      </c>
    </row>
    <row r="2688" spans="1:13" x14ac:dyDescent="0.3">
      <c r="A2688">
        <v>137.737449</v>
      </c>
      <c r="B2688">
        <v>139</v>
      </c>
      <c r="C2688">
        <v>0</v>
      </c>
      <c r="D2688">
        <v>2.1389999999999998</v>
      </c>
      <c r="E2688">
        <v>70.063041999999996</v>
      </c>
      <c r="F2688">
        <v>75.528454999999994</v>
      </c>
      <c r="G2688">
        <v>75.264155000000002</v>
      </c>
      <c r="H2688">
        <v>-5.4654129999999999</v>
      </c>
      <c r="I2688">
        <v>-100</v>
      </c>
      <c r="J2688">
        <v>139</v>
      </c>
      <c r="K2688">
        <v>95.529589000000001</v>
      </c>
      <c r="L2688">
        <v>1.5010000000000001E-2</v>
      </c>
      <c r="M2688">
        <f>(F2688*CalPhotonTurnigy!$AE$30*CalPhotonTurnigy!$AF$36+CalPhotonTurnigy!$AE$36)/CalPhotonTurnigy!$AE$30</f>
        <v>88.202899453536048</v>
      </c>
    </row>
    <row r="2689" spans="1:13" x14ac:dyDescent="0.3">
      <c r="A2689">
        <v>137.75246000000001</v>
      </c>
      <c r="B2689">
        <v>139</v>
      </c>
      <c r="C2689">
        <v>0</v>
      </c>
      <c r="D2689">
        <v>2.141</v>
      </c>
      <c r="E2689">
        <v>70.067357000000001</v>
      </c>
      <c r="F2689">
        <v>75.458552999999995</v>
      </c>
      <c r="G2689">
        <v>75.234199000000004</v>
      </c>
      <c r="H2689">
        <v>-5.3911959999999999</v>
      </c>
      <c r="I2689">
        <v>-100</v>
      </c>
      <c r="J2689">
        <v>139</v>
      </c>
      <c r="K2689">
        <v>95.481780999999998</v>
      </c>
      <c r="L2689">
        <v>1.5011E-2</v>
      </c>
      <c r="M2689">
        <f>(F2689*CalPhotonTurnigy!$AE$30*CalPhotonTurnigy!$AF$36+CalPhotonTurnigy!$AE$36)/CalPhotonTurnigy!$AE$30</f>
        <v>88.131899678200838</v>
      </c>
    </row>
    <row r="2690" spans="1:13" x14ac:dyDescent="0.3">
      <c r="A2690">
        <v>137.767459</v>
      </c>
      <c r="B2690">
        <v>139</v>
      </c>
      <c r="C2690">
        <v>0</v>
      </c>
      <c r="D2690">
        <v>2.141</v>
      </c>
      <c r="E2690">
        <v>70.071068999999994</v>
      </c>
      <c r="F2690">
        <v>75.342028999999997</v>
      </c>
      <c r="G2690">
        <v>75.201149000000001</v>
      </c>
      <c r="H2690">
        <v>-5.2709590000000004</v>
      </c>
      <c r="I2690">
        <v>-100</v>
      </c>
      <c r="J2690">
        <v>139</v>
      </c>
      <c r="K2690">
        <v>95.440633000000005</v>
      </c>
      <c r="L2690">
        <v>1.4999E-2</v>
      </c>
      <c r="M2690">
        <f>(F2690*CalPhotonTurnigy!$AE$30*CalPhotonTurnigy!$AF$36+CalPhotonTurnigy!$AE$36)/CalPhotonTurnigy!$AE$30</f>
        <v>88.013545728082676</v>
      </c>
    </row>
    <row r="2691" spans="1:13" x14ac:dyDescent="0.3">
      <c r="A2691">
        <v>137.78246200000001</v>
      </c>
      <c r="B2691">
        <v>139</v>
      </c>
      <c r="C2691">
        <v>0</v>
      </c>
      <c r="D2691">
        <v>2.137</v>
      </c>
      <c r="E2691">
        <v>70.066317999999995</v>
      </c>
      <c r="F2691">
        <v>75.388642000000004</v>
      </c>
      <c r="G2691">
        <v>75.166117999999997</v>
      </c>
      <c r="H2691">
        <v>-5.3223229999999999</v>
      </c>
      <c r="I2691">
        <v>-100</v>
      </c>
      <c r="J2691">
        <v>139</v>
      </c>
      <c r="K2691">
        <v>95.405215999999996</v>
      </c>
      <c r="L2691">
        <v>1.5003000000000001E-2</v>
      </c>
      <c r="M2691">
        <f>(F2691*CalPhotonTurnigy!$AE$30*CalPhotonTurnigy!$AF$36+CalPhotonTurnigy!$AE$36)/CalPhotonTurnigy!$AE$30</f>
        <v>88.060890761525215</v>
      </c>
    </row>
    <row r="2692" spans="1:13" x14ac:dyDescent="0.3">
      <c r="A2692">
        <v>137.797462</v>
      </c>
      <c r="B2692">
        <v>139</v>
      </c>
      <c r="C2692">
        <v>0</v>
      </c>
      <c r="D2692">
        <v>2.141</v>
      </c>
      <c r="E2692">
        <v>70.068586999999994</v>
      </c>
      <c r="F2692">
        <v>75.342028999999997</v>
      </c>
      <c r="G2692">
        <v>75.130099999999999</v>
      </c>
      <c r="H2692">
        <v>-5.2734420000000002</v>
      </c>
      <c r="I2692">
        <v>-100</v>
      </c>
      <c r="J2692">
        <v>139</v>
      </c>
      <c r="K2692">
        <v>95.374733000000006</v>
      </c>
      <c r="L2692">
        <v>1.4999999999999999E-2</v>
      </c>
      <c r="M2692">
        <f>(F2692*CalPhotonTurnigy!$AE$30*CalPhotonTurnigy!$AF$36+CalPhotonTurnigy!$AE$36)/CalPhotonTurnigy!$AE$30</f>
        <v>88.013545728082676</v>
      </c>
    </row>
    <row r="2693" spans="1:13" x14ac:dyDescent="0.3">
      <c r="A2693">
        <v>137.81246899999999</v>
      </c>
      <c r="B2693">
        <v>139</v>
      </c>
      <c r="C2693">
        <v>0</v>
      </c>
      <c r="D2693">
        <v>2.1429999999999998</v>
      </c>
      <c r="E2693">
        <v>70.075305</v>
      </c>
      <c r="F2693">
        <v>75.225476999999998</v>
      </c>
      <c r="G2693">
        <v>75.093930999999998</v>
      </c>
      <c r="H2693">
        <v>-5.1501720000000004</v>
      </c>
      <c r="I2693">
        <v>-100</v>
      </c>
      <c r="J2693">
        <v>139</v>
      </c>
      <c r="K2693">
        <v>95.348495999999997</v>
      </c>
      <c r="L2693">
        <v>1.5007E-2</v>
      </c>
      <c r="M2693">
        <f>(F2693*CalPhotonTurnigy!$AE$30*CalPhotonTurnigy!$AF$36+CalPhotonTurnigy!$AE$36)/CalPhotonTurnigy!$AE$30</f>
        <v>87.895163338238746</v>
      </c>
    </row>
    <row r="2694" spans="1:13" x14ac:dyDescent="0.3">
      <c r="A2694">
        <v>137.827471</v>
      </c>
      <c r="B2694">
        <v>139</v>
      </c>
      <c r="C2694">
        <v>0</v>
      </c>
      <c r="D2694">
        <v>2.137</v>
      </c>
      <c r="E2694">
        <v>70.069963999999999</v>
      </c>
      <c r="F2694">
        <v>74.852331000000007</v>
      </c>
      <c r="G2694">
        <v>75.058280999999994</v>
      </c>
      <c r="H2694">
        <v>-4.7823669999999998</v>
      </c>
      <c r="I2694">
        <v>-100</v>
      </c>
      <c r="J2694">
        <v>139</v>
      </c>
      <c r="K2694">
        <v>95.325913</v>
      </c>
      <c r="L2694">
        <v>1.5002E-2</v>
      </c>
      <c r="M2694">
        <f>(F2694*CalPhotonTurnigy!$AE$30*CalPhotonTurnigy!$AF$36+CalPhotonTurnigy!$AE$36)/CalPhotonTurnigy!$AE$30</f>
        <v>87.516157270211636</v>
      </c>
    </row>
    <row r="2695" spans="1:13" x14ac:dyDescent="0.3">
      <c r="A2695">
        <v>137.84247099999999</v>
      </c>
      <c r="B2695">
        <v>139</v>
      </c>
      <c r="C2695">
        <v>0</v>
      </c>
      <c r="D2695">
        <v>2.14</v>
      </c>
      <c r="E2695">
        <v>70.070133999999996</v>
      </c>
      <c r="F2695">
        <v>74.852331000000007</v>
      </c>
      <c r="G2695">
        <v>75.023667000000003</v>
      </c>
      <c r="H2695">
        <v>-4.782197</v>
      </c>
      <c r="I2695">
        <v>-100</v>
      </c>
      <c r="J2695">
        <v>139</v>
      </c>
      <c r="K2695">
        <v>95.306476000000004</v>
      </c>
      <c r="L2695">
        <v>1.4999999999999999E-2</v>
      </c>
      <c r="M2695">
        <f>(F2695*CalPhotonTurnigy!$AE$30*CalPhotonTurnigy!$AF$36+CalPhotonTurnigy!$AE$36)/CalPhotonTurnigy!$AE$30</f>
        <v>87.516157270211636</v>
      </c>
    </row>
    <row r="2696" spans="1:13" x14ac:dyDescent="0.3">
      <c r="A2696">
        <v>137.85747000000001</v>
      </c>
      <c r="B2696">
        <v>139</v>
      </c>
      <c r="C2696">
        <v>0</v>
      </c>
      <c r="D2696">
        <v>2.137</v>
      </c>
      <c r="E2696">
        <v>70.065513999999993</v>
      </c>
      <c r="F2696">
        <v>74.805667999999997</v>
      </c>
      <c r="G2696">
        <v>74.990465999999998</v>
      </c>
      <c r="H2696">
        <v>-4.7401549999999997</v>
      </c>
      <c r="I2696">
        <v>-100</v>
      </c>
      <c r="J2696">
        <v>139</v>
      </c>
      <c r="K2696">
        <v>95.289745999999994</v>
      </c>
      <c r="L2696">
        <v>1.4999E-2</v>
      </c>
      <c r="M2696">
        <f>(F2696*CalPhotonTurnigy!$AE$30*CalPhotonTurnigy!$AF$36+CalPhotonTurnigy!$AE$36)/CalPhotonTurnigy!$AE$30</f>
        <v>87.468761451544552</v>
      </c>
    </row>
    <row r="2697" spans="1:13" x14ac:dyDescent="0.3">
      <c r="A2697">
        <v>137.872467</v>
      </c>
      <c r="B2697">
        <v>139</v>
      </c>
      <c r="C2697">
        <v>0</v>
      </c>
      <c r="D2697">
        <v>2.14</v>
      </c>
      <c r="E2697">
        <v>70.066305</v>
      </c>
      <c r="F2697">
        <v>74.922317000000007</v>
      </c>
      <c r="G2697">
        <v>74.958941999999993</v>
      </c>
      <c r="H2697">
        <v>-4.8560119999999998</v>
      </c>
      <c r="I2697">
        <v>-100</v>
      </c>
      <c r="J2697">
        <v>139</v>
      </c>
      <c r="K2697">
        <v>95.275346999999996</v>
      </c>
      <c r="L2697">
        <v>1.4997E-2</v>
      </c>
      <c r="M2697">
        <f>(F2697*CalPhotonTurnigy!$AE$30*CalPhotonTurnigy!$AF$36+CalPhotonTurnigy!$AE$36)/CalPhotonTurnigy!$AE$30</f>
        <v>87.587242364724091</v>
      </c>
    </row>
    <row r="2698" spans="1:13" x14ac:dyDescent="0.3">
      <c r="A2698">
        <v>137.88746800000001</v>
      </c>
      <c r="B2698">
        <v>139</v>
      </c>
      <c r="C2698">
        <v>0</v>
      </c>
      <c r="D2698">
        <v>2.1360000000000001</v>
      </c>
      <c r="E2698">
        <v>70.059038999999999</v>
      </c>
      <c r="F2698">
        <v>74.945644000000001</v>
      </c>
      <c r="G2698">
        <v>74.929260999999997</v>
      </c>
      <c r="H2698">
        <v>-4.8866040000000002</v>
      </c>
      <c r="I2698">
        <v>-100</v>
      </c>
      <c r="J2698">
        <v>139</v>
      </c>
      <c r="K2698">
        <v>95.262952999999996</v>
      </c>
      <c r="L2698">
        <v>1.5001E-2</v>
      </c>
      <c r="M2698">
        <f>(F2698*CalPhotonTurnigy!$AE$30*CalPhotonTurnigy!$AF$36+CalPhotonTurnigy!$AE$36)/CalPhotonTurnigy!$AE$30</f>
        <v>87.610935703387426</v>
      </c>
    </row>
    <row r="2699" spans="1:13" x14ac:dyDescent="0.3">
      <c r="A2699">
        <v>137.90247600000001</v>
      </c>
      <c r="B2699">
        <v>139</v>
      </c>
      <c r="C2699">
        <v>0</v>
      </c>
      <c r="D2699">
        <v>2.14</v>
      </c>
      <c r="E2699">
        <v>70.060734999999994</v>
      </c>
      <c r="F2699">
        <v>74.875660999999994</v>
      </c>
      <c r="G2699">
        <v>74.901516000000001</v>
      </c>
      <c r="H2699">
        <v>-4.8149259999999998</v>
      </c>
      <c r="I2699">
        <v>-100</v>
      </c>
      <c r="J2699">
        <v>139</v>
      </c>
      <c r="K2699">
        <v>95.252285999999998</v>
      </c>
      <c r="L2699">
        <v>1.5008000000000001E-2</v>
      </c>
      <c r="M2699">
        <f>(F2699*CalPhotonTurnigy!$AE$30*CalPhotonTurnigy!$AF$36+CalPhotonTurnigy!$AE$36)/CalPhotonTurnigy!$AE$30</f>
        <v>87.539853655988438</v>
      </c>
    </row>
    <row r="2700" spans="1:13" x14ac:dyDescent="0.3">
      <c r="A2700">
        <v>137.91747799999999</v>
      </c>
      <c r="B2700">
        <v>139</v>
      </c>
      <c r="C2700">
        <v>0</v>
      </c>
      <c r="D2700">
        <v>2.141</v>
      </c>
      <c r="E2700">
        <v>70.065371999999996</v>
      </c>
      <c r="F2700">
        <v>74.968969000000001</v>
      </c>
      <c r="G2700">
        <v>74.875739999999993</v>
      </c>
      <c r="H2700">
        <v>-4.9035970000000004</v>
      </c>
      <c r="I2700">
        <v>-100</v>
      </c>
      <c r="J2700">
        <v>139</v>
      </c>
      <c r="K2700">
        <v>95.243105</v>
      </c>
      <c r="L2700">
        <v>1.5002E-2</v>
      </c>
      <c r="M2700">
        <f>(F2700*CalPhotonTurnigy!$AE$30*CalPhotonTurnigy!$AF$36+CalPhotonTurnigy!$AE$36)/CalPhotonTurnigy!$AE$30</f>
        <v>87.634627010641779</v>
      </c>
    </row>
    <row r="2701" spans="1:13" x14ac:dyDescent="0.3">
      <c r="A2701">
        <v>137.93249</v>
      </c>
      <c r="B2701">
        <v>139</v>
      </c>
      <c r="C2701">
        <v>0</v>
      </c>
      <c r="D2701">
        <v>2.137</v>
      </c>
      <c r="E2701">
        <v>70.061414999999997</v>
      </c>
      <c r="F2701">
        <v>75.062259999999995</v>
      </c>
      <c r="G2701">
        <v>74.851920000000007</v>
      </c>
      <c r="H2701">
        <v>-5.000845</v>
      </c>
      <c r="I2701">
        <v>-100</v>
      </c>
      <c r="J2701">
        <v>139</v>
      </c>
      <c r="K2701">
        <v>95.235202000000001</v>
      </c>
      <c r="L2701">
        <v>1.5011999999999999E-2</v>
      </c>
      <c r="M2701">
        <f>(F2701*CalPhotonTurnigy!$AE$30*CalPhotonTurnigy!$AF$36+CalPhotonTurnigy!$AE$36)/CalPhotonTurnigy!$AE$30</f>
        <v>87.729383098318763</v>
      </c>
    </row>
    <row r="2702" spans="1:13" x14ac:dyDescent="0.3">
      <c r="A2702">
        <v>137.94748799999999</v>
      </c>
      <c r="B2702">
        <v>139</v>
      </c>
      <c r="C2702">
        <v>0</v>
      </c>
      <c r="D2702">
        <v>2.1419999999999999</v>
      </c>
      <c r="E2702">
        <v>70.067547000000005</v>
      </c>
      <c r="F2702">
        <v>75.178849</v>
      </c>
      <c r="G2702">
        <v>74.830010000000001</v>
      </c>
      <c r="H2702">
        <v>-5.1113030000000004</v>
      </c>
      <c r="I2702">
        <v>-100</v>
      </c>
      <c r="J2702">
        <v>139</v>
      </c>
      <c r="K2702">
        <v>95.228399999999993</v>
      </c>
      <c r="L2702">
        <v>1.4997999999999999E-2</v>
      </c>
      <c r="M2702">
        <f>(F2702*CalPhotonTurnigy!$AE$30*CalPhotonTurnigy!$AF$36+CalPhotonTurnigy!$AE$36)/CalPhotonTurnigy!$AE$30</f>
        <v>87.84780306922886</v>
      </c>
    </row>
    <row r="2703" spans="1:13" x14ac:dyDescent="0.3">
      <c r="A2703">
        <v>137.96249599999999</v>
      </c>
      <c r="B2703">
        <v>139</v>
      </c>
      <c r="C2703">
        <v>0</v>
      </c>
      <c r="D2703">
        <v>2.1389999999999998</v>
      </c>
      <c r="E2703">
        <v>70.066464999999994</v>
      </c>
      <c r="F2703">
        <v>75.178849</v>
      </c>
      <c r="G2703">
        <v>74.809940999999995</v>
      </c>
      <c r="H2703">
        <v>-5.1123839999999996</v>
      </c>
      <c r="I2703">
        <v>-100</v>
      </c>
      <c r="J2703">
        <v>139</v>
      </c>
      <c r="K2703">
        <v>95.222545999999994</v>
      </c>
      <c r="L2703">
        <v>1.5008000000000001E-2</v>
      </c>
      <c r="M2703">
        <f>(F2703*CalPhotonTurnigy!$AE$30*CalPhotonTurnigy!$AF$36+CalPhotonTurnigy!$AE$36)/CalPhotonTurnigy!$AE$30</f>
        <v>87.84780306922886</v>
      </c>
    </row>
    <row r="2704" spans="1:13" x14ac:dyDescent="0.3">
      <c r="A2704">
        <v>137.977495</v>
      </c>
      <c r="B2704">
        <v>139</v>
      </c>
      <c r="C2704">
        <v>0</v>
      </c>
      <c r="D2704">
        <v>2.14</v>
      </c>
      <c r="E2704">
        <v>70.067124000000007</v>
      </c>
      <c r="F2704">
        <v>75.342028999999997</v>
      </c>
      <c r="G2704">
        <v>74.791623000000001</v>
      </c>
      <c r="H2704">
        <v>-5.2749050000000004</v>
      </c>
      <c r="I2704">
        <v>-100</v>
      </c>
      <c r="J2704">
        <v>139</v>
      </c>
      <c r="K2704">
        <v>95.217506999999998</v>
      </c>
      <c r="L2704">
        <v>1.4999E-2</v>
      </c>
      <c r="M2704">
        <f>(F2704*CalPhotonTurnigy!$AE$30*CalPhotonTurnigy!$AF$36+CalPhotonTurnigy!$AE$36)/CalPhotonTurnigy!$AE$30</f>
        <v>88.013545728082676</v>
      </c>
    </row>
    <row r="2705" spans="1:13" x14ac:dyDescent="0.3">
      <c r="A2705">
        <v>137.99249499999999</v>
      </c>
      <c r="B2705">
        <v>139</v>
      </c>
      <c r="C2705">
        <v>0</v>
      </c>
      <c r="D2705">
        <v>2.1349999999999998</v>
      </c>
      <c r="E2705">
        <v>70.058154999999999</v>
      </c>
      <c r="F2705">
        <v>75.085579999999993</v>
      </c>
      <c r="G2705">
        <v>74.774957999999998</v>
      </c>
      <c r="H2705">
        <v>-5.027425</v>
      </c>
      <c r="I2705">
        <v>-100</v>
      </c>
      <c r="J2705">
        <v>139</v>
      </c>
      <c r="K2705">
        <v>95.213170000000005</v>
      </c>
      <c r="L2705">
        <v>1.4999999999999999E-2</v>
      </c>
      <c r="M2705">
        <f>(F2705*CalPhotonTurnigy!$AE$30*CalPhotonTurnigy!$AF$36+CalPhotonTurnigy!$AE$36)/CalPhotonTurnigy!$AE$30</f>
        <v>87.753069327050667</v>
      </c>
    </row>
    <row r="2706" spans="1:13" x14ac:dyDescent="0.3">
      <c r="A2706">
        <v>138.007498</v>
      </c>
      <c r="B2706">
        <v>139</v>
      </c>
      <c r="C2706">
        <v>0</v>
      </c>
      <c r="D2706">
        <v>2.1389999999999998</v>
      </c>
      <c r="E2706">
        <v>70.058384000000004</v>
      </c>
      <c r="F2706">
        <v>74.945644000000001</v>
      </c>
      <c r="G2706">
        <v>74.759840999999994</v>
      </c>
      <c r="H2706">
        <v>-4.8872600000000004</v>
      </c>
      <c r="I2706">
        <v>-100</v>
      </c>
      <c r="J2706">
        <v>139</v>
      </c>
      <c r="K2706">
        <v>95.209436999999994</v>
      </c>
      <c r="L2706">
        <v>1.5003000000000001E-2</v>
      </c>
      <c r="M2706">
        <f>(F2706*CalPhotonTurnigy!$AE$30*CalPhotonTurnigy!$AF$36+CalPhotonTurnigy!$AE$36)/CalPhotonTurnigy!$AE$30</f>
        <v>87.610935703387426</v>
      </c>
    </row>
    <row r="2707" spans="1:13" x14ac:dyDescent="0.3">
      <c r="A2707">
        <v>138.02250799999999</v>
      </c>
      <c r="B2707">
        <v>140</v>
      </c>
      <c r="C2707">
        <v>0</v>
      </c>
      <c r="D2707">
        <v>2.1789999999999998</v>
      </c>
      <c r="E2707">
        <v>70.136371999999994</v>
      </c>
      <c r="F2707">
        <v>74.968969000000001</v>
      </c>
      <c r="G2707">
        <v>74.747022000000001</v>
      </c>
      <c r="H2707">
        <v>-4.8325969999999998</v>
      </c>
      <c r="I2707">
        <v>-100</v>
      </c>
      <c r="J2707">
        <v>140</v>
      </c>
      <c r="K2707">
        <v>95.261546999999993</v>
      </c>
      <c r="L2707">
        <v>1.5010000000000001E-2</v>
      </c>
      <c r="M2707">
        <f>(F2707*CalPhotonTurnigy!$AE$30*CalPhotonTurnigy!$AF$36+CalPhotonTurnigy!$AE$36)/CalPhotonTurnigy!$AE$30</f>
        <v>87.634627010641779</v>
      </c>
    </row>
    <row r="2708" spans="1:13" x14ac:dyDescent="0.3">
      <c r="A2708">
        <v>138.037508</v>
      </c>
      <c r="B2708">
        <v>140</v>
      </c>
      <c r="C2708">
        <v>0</v>
      </c>
      <c r="D2708">
        <v>2.1379999999999999</v>
      </c>
      <c r="E2708">
        <v>70.124112999999994</v>
      </c>
      <c r="F2708">
        <v>75.132216999999997</v>
      </c>
      <c r="G2708">
        <v>74.739019999999996</v>
      </c>
      <c r="H2708">
        <v>-5.0081040000000003</v>
      </c>
      <c r="I2708">
        <v>-100</v>
      </c>
      <c r="J2708">
        <v>140</v>
      </c>
      <c r="K2708">
        <v>95.359022999999993</v>
      </c>
      <c r="L2708">
        <v>1.4999999999999999E-2</v>
      </c>
      <c r="M2708">
        <f>(F2708*CalPhotonTurnigy!$AE$30*CalPhotonTurnigy!$AF$36+CalPhotonTurnigy!$AE$36)/CalPhotonTurnigy!$AE$30</f>
        <v>87.800438737400981</v>
      </c>
    </row>
    <row r="2709" spans="1:13" x14ac:dyDescent="0.3">
      <c r="A2709">
        <v>138.05250799999999</v>
      </c>
      <c r="B2709">
        <v>140</v>
      </c>
      <c r="C2709">
        <v>0</v>
      </c>
      <c r="D2709">
        <v>2.1360000000000001</v>
      </c>
      <c r="E2709">
        <v>70.108799000000005</v>
      </c>
      <c r="F2709">
        <v>75.015617000000006</v>
      </c>
      <c r="G2709">
        <v>74.738595000000004</v>
      </c>
      <c r="H2709">
        <v>-4.9068170000000002</v>
      </c>
      <c r="I2709">
        <v>-100</v>
      </c>
      <c r="J2709">
        <v>140</v>
      </c>
      <c r="K2709">
        <v>95.442920999999998</v>
      </c>
      <c r="L2709">
        <v>1.4999999999999999E-2</v>
      </c>
      <c r="M2709">
        <f>(F2709*CalPhotonTurnigy!$AE$30*CalPhotonTurnigy!$AF$36+CalPhotonTurnigy!$AE$36)/CalPhotonTurnigy!$AE$30</f>
        <v>87.682007593741517</v>
      </c>
    </row>
    <row r="2710" spans="1:13" x14ac:dyDescent="0.3">
      <c r="A2710">
        <v>138.067508</v>
      </c>
      <c r="B2710">
        <v>140</v>
      </c>
      <c r="C2710">
        <v>0</v>
      </c>
      <c r="D2710">
        <v>2.1349999999999998</v>
      </c>
      <c r="E2710">
        <v>70.094029000000006</v>
      </c>
      <c r="F2710">
        <v>75.085579999999993</v>
      </c>
      <c r="G2710">
        <v>74.746735999999999</v>
      </c>
      <c r="H2710">
        <v>-4.9915510000000003</v>
      </c>
      <c r="I2710">
        <v>-100</v>
      </c>
      <c r="J2710">
        <v>140</v>
      </c>
      <c r="K2710">
        <v>95.515133000000006</v>
      </c>
      <c r="L2710">
        <v>1.4999999999999999E-2</v>
      </c>
      <c r="M2710">
        <f>(F2710*CalPhotonTurnigy!$AE$30*CalPhotonTurnigy!$AF$36+CalPhotonTurnigy!$AE$36)/CalPhotonTurnigy!$AE$30</f>
        <v>87.753069327050667</v>
      </c>
    </row>
    <row r="2711" spans="1:13" x14ac:dyDescent="0.3">
      <c r="A2711">
        <v>138.08251100000001</v>
      </c>
      <c r="B2711">
        <v>140</v>
      </c>
      <c r="C2711">
        <v>0</v>
      </c>
      <c r="D2711">
        <v>2.14</v>
      </c>
      <c r="E2711">
        <v>70.090841999999995</v>
      </c>
      <c r="F2711">
        <v>74.922317000000007</v>
      </c>
      <c r="G2711">
        <v>74.762812999999994</v>
      </c>
      <c r="H2711">
        <v>-4.8314750000000002</v>
      </c>
      <c r="I2711">
        <v>-100</v>
      </c>
      <c r="J2711">
        <v>140</v>
      </c>
      <c r="K2711">
        <v>95.577286999999998</v>
      </c>
      <c r="L2711">
        <v>1.5003000000000001E-2</v>
      </c>
      <c r="M2711">
        <f>(F2711*CalPhotonTurnigy!$AE$30*CalPhotonTurnigy!$AF$36+CalPhotonTurnigy!$AE$36)/CalPhotonTurnigy!$AE$30</f>
        <v>87.587242364724091</v>
      </c>
    </row>
    <row r="2712" spans="1:13" x14ac:dyDescent="0.3">
      <c r="A2712">
        <v>138.09751700000001</v>
      </c>
      <c r="B2712">
        <v>140</v>
      </c>
      <c r="C2712">
        <v>0</v>
      </c>
      <c r="D2712">
        <v>2.1389999999999998</v>
      </c>
      <c r="E2712">
        <v>70.086511999999999</v>
      </c>
      <c r="F2712">
        <v>74.875660999999994</v>
      </c>
      <c r="G2712">
        <v>74.785489999999996</v>
      </c>
      <c r="H2712">
        <v>-4.789148</v>
      </c>
      <c r="I2712">
        <v>-100</v>
      </c>
      <c r="J2712">
        <v>140</v>
      </c>
      <c r="K2712">
        <v>95.630782999999994</v>
      </c>
      <c r="L2712">
        <v>1.5006E-2</v>
      </c>
      <c r="M2712">
        <f>(F2712*CalPhotonTurnigy!$AE$30*CalPhotonTurnigy!$AF$36+CalPhotonTurnigy!$AE$36)/CalPhotonTurnigy!$AE$30</f>
        <v>87.539853655988438</v>
      </c>
    </row>
    <row r="2713" spans="1:13" x14ac:dyDescent="0.3">
      <c r="A2713">
        <v>138.11252300000001</v>
      </c>
      <c r="B2713">
        <v>139</v>
      </c>
      <c r="C2713">
        <v>0</v>
      </c>
      <c r="D2713">
        <v>2.1360000000000001</v>
      </c>
      <c r="E2713">
        <v>70.076431999999997</v>
      </c>
      <c r="F2713">
        <v>74.805667999999997</v>
      </c>
      <c r="G2713">
        <v>74.812360999999996</v>
      </c>
      <c r="H2713">
        <v>-4.7292360000000002</v>
      </c>
      <c r="I2713">
        <v>-100</v>
      </c>
      <c r="J2713">
        <v>139</v>
      </c>
      <c r="K2713">
        <v>95.621504999999999</v>
      </c>
      <c r="L2713">
        <v>1.5006E-2</v>
      </c>
      <c r="M2713">
        <f>(F2713*CalPhotonTurnigy!$AE$30*CalPhotonTurnigy!$AF$36+CalPhotonTurnigy!$AE$36)/CalPhotonTurnigy!$AE$30</f>
        <v>87.468761451544552</v>
      </c>
    </row>
    <row r="2714" spans="1:13" x14ac:dyDescent="0.3">
      <c r="A2714">
        <v>138.12752599999999</v>
      </c>
      <c r="B2714">
        <v>139</v>
      </c>
      <c r="C2714">
        <v>0</v>
      </c>
      <c r="D2714">
        <v>2.1339999999999999</v>
      </c>
      <c r="E2714">
        <v>70.064577</v>
      </c>
      <c r="F2714">
        <v>74.828999999999994</v>
      </c>
      <c r="G2714">
        <v>74.839293999999995</v>
      </c>
      <c r="H2714">
        <v>-4.7644229999999999</v>
      </c>
      <c r="I2714">
        <v>-100</v>
      </c>
      <c r="J2714">
        <v>139</v>
      </c>
      <c r="K2714">
        <v>95.560894000000005</v>
      </c>
      <c r="L2714">
        <v>1.5003000000000001E-2</v>
      </c>
      <c r="M2714">
        <f>(F2714*CalPhotonTurnigy!$AE$30*CalPhotonTurnigy!$AF$36+CalPhotonTurnigy!$AE$36)/CalPhotonTurnigy!$AE$30</f>
        <v>87.492459868730336</v>
      </c>
    </row>
    <row r="2715" spans="1:13" x14ac:dyDescent="0.3">
      <c r="A2715">
        <v>138.14253600000001</v>
      </c>
      <c r="B2715">
        <v>139</v>
      </c>
      <c r="C2715">
        <v>0</v>
      </c>
      <c r="D2715">
        <v>2.137</v>
      </c>
      <c r="E2715">
        <v>70.059140999999997</v>
      </c>
      <c r="F2715">
        <v>74.828999999999994</v>
      </c>
      <c r="G2715">
        <v>74.862095999999994</v>
      </c>
      <c r="H2715">
        <v>-4.7698590000000003</v>
      </c>
      <c r="I2715">
        <v>-100</v>
      </c>
      <c r="J2715">
        <v>139</v>
      </c>
      <c r="K2715">
        <v>95.508725999999996</v>
      </c>
      <c r="L2715">
        <v>1.5010000000000001E-2</v>
      </c>
      <c r="M2715">
        <f>(F2715*CalPhotonTurnigy!$AE$30*CalPhotonTurnigy!$AF$36+CalPhotonTurnigy!$AE$36)/CalPhotonTurnigy!$AE$30</f>
        <v>87.492459868730336</v>
      </c>
    </row>
    <row r="2716" spans="1:13" x14ac:dyDescent="0.3">
      <c r="A2716">
        <v>138.15753599999999</v>
      </c>
      <c r="B2716">
        <v>139</v>
      </c>
      <c r="C2716">
        <v>0</v>
      </c>
      <c r="D2716">
        <v>2.14</v>
      </c>
      <c r="E2716">
        <v>70.060822000000002</v>
      </c>
      <c r="F2716">
        <v>74.502255000000005</v>
      </c>
      <c r="G2716">
        <v>74.878585000000001</v>
      </c>
      <c r="H2716">
        <v>-4.441433</v>
      </c>
      <c r="I2716">
        <v>-100</v>
      </c>
      <c r="J2716">
        <v>139</v>
      </c>
      <c r="K2716">
        <v>95.463824000000002</v>
      </c>
      <c r="L2716">
        <v>1.4999999999999999E-2</v>
      </c>
      <c r="M2716">
        <f>(F2716*CalPhotonTurnigy!$AE$30*CalPhotonTurnigy!$AF$36+CalPhotonTurnigy!$AE$36)/CalPhotonTurnigy!$AE$30</f>
        <v>87.160583504793635</v>
      </c>
    </row>
    <row r="2717" spans="1:13" x14ac:dyDescent="0.3">
      <c r="A2717">
        <v>138.17253299999999</v>
      </c>
      <c r="B2717">
        <v>139</v>
      </c>
      <c r="C2717">
        <v>0</v>
      </c>
      <c r="D2717">
        <v>2.1360000000000001</v>
      </c>
      <c r="E2717">
        <v>70.054321000000002</v>
      </c>
      <c r="F2717">
        <v>74.268736000000004</v>
      </c>
      <c r="G2717">
        <v>74.888420999999994</v>
      </c>
      <c r="H2717">
        <v>-4.2144159999999999</v>
      </c>
      <c r="I2717">
        <v>-100</v>
      </c>
      <c r="J2717">
        <v>139</v>
      </c>
      <c r="K2717">
        <v>95.425177000000005</v>
      </c>
      <c r="L2717">
        <v>1.4997E-2</v>
      </c>
      <c r="M2717">
        <f>(F2717*CalPhotonTurnigy!$AE$30*CalPhotonTurnigy!$AF$36+CalPhotonTurnigy!$AE$36)/CalPhotonTurnigy!$AE$30</f>
        <v>86.923397207742013</v>
      </c>
    </row>
    <row r="2718" spans="1:13" x14ac:dyDescent="0.3">
      <c r="A2718">
        <v>138.18753799999999</v>
      </c>
      <c r="B2718">
        <v>139</v>
      </c>
      <c r="C2718">
        <v>0</v>
      </c>
      <c r="D2718">
        <v>2.1360000000000001</v>
      </c>
      <c r="E2718">
        <v>70.048725000000005</v>
      </c>
      <c r="F2718">
        <v>74.245378000000002</v>
      </c>
      <c r="G2718">
        <v>74.892156999999997</v>
      </c>
      <c r="H2718">
        <v>-4.1966539999999997</v>
      </c>
      <c r="I2718">
        <v>-100</v>
      </c>
      <c r="J2718">
        <v>139</v>
      </c>
      <c r="K2718">
        <v>95.391914</v>
      </c>
      <c r="L2718">
        <v>1.5004999999999999E-2</v>
      </c>
      <c r="M2718">
        <f>(F2718*CalPhotonTurnigy!$AE$30*CalPhotonTurnigy!$AF$36+CalPhotonTurnigy!$AE$36)/CalPhotonTurnigy!$AE$30</f>
        <v>86.899672382239459</v>
      </c>
    </row>
    <row r="2719" spans="1:13" x14ac:dyDescent="0.3">
      <c r="A2719">
        <v>138.20254299999999</v>
      </c>
      <c r="B2719">
        <v>139</v>
      </c>
      <c r="C2719">
        <v>0</v>
      </c>
      <c r="D2719">
        <v>2.14</v>
      </c>
      <c r="E2719">
        <v>70.051860000000005</v>
      </c>
      <c r="F2719">
        <v>74.315449000000001</v>
      </c>
      <c r="G2719">
        <v>74.890722999999994</v>
      </c>
      <c r="H2719">
        <v>-4.2635889999999996</v>
      </c>
      <c r="I2719">
        <v>-100</v>
      </c>
      <c r="J2719">
        <v>139</v>
      </c>
      <c r="K2719">
        <v>95.363282999999996</v>
      </c>
      <c r="L2719">
        <v>1.5004999999999999E-2</v>
      </c>
      <c r="M2719">
        <f>(F2719*CalPhotonTurnigy!$AE$30*CalPhotonTurnigy!$AF$36+CalPhotonTurnigy!$AE$36)/CalPhotonTurnigy!$AE$30</f>
        <v>86.970843811633657</v>
      </c>
    </row>
    <row r="2720" spans="1:13" x14ac:dyDescent="0.3">
      <c r="A2720">
        <v>138.21754200000001</v>
      </c>
      <c r="B2720">
        <v>139</v>
      </c>
      <c r="C2720">
        <v>0</v>
      </c>
      <c r="D2720">
        <v>2.15</v>
      </c>
      <c r="E2720">
        <v>70.075218000000007</v>
      </c>
      <c r="F2720">
        <v>74.198659000000006</v>
      </c>
      <c r="G2720">
        <v>74.885142999999999</v>
      </c>
      <c r="H2720">
        <v>-4.1234409999999997</v>
      </c>
      <c r="I2720">
        <v>-100</v>
      </c>
      <c r="J2720">
        <v>139</v>
      </c>
      <c r="K2720">
        <v>95.338640999999996</v>
      </c>
      <c r="L2720">
        <v>1.4999E-2</v>
      </c>
      <c r="M2720">
        <f>(F2720*CalPhotonTurnigy!$AE$30*CalPhotonTurnigy!$AF$36+CalPhotonTurnigy!$AE$36)/CalPhotonTurnigy!$AE$30</f>
        <v>86.852219684120854</v>
      </c>
    </row>
    <row r="2721" spans="1:13" x14ac:dyDescent="0.3">
      <c r="A2721">
        <v>138.232539</v>
      </c>
      <c r="B2721">
        <v>139</v>
      </c>
      <c r="C2721">
        <v>0</v>
      </c>
      <c r="D2721">
        <v>2.1379999999999999</v>
      </c>
      <c r="E2721">
        <v>70.071477999999999</v>
      </c>
      <c r="F2721">
        <v>74.128573000000003</v>
      </c>
      <c r="G2721">
        <v>74.876400000000004</v>
      </c>
      <c r="H2721">
        <v>-4.0570950000000003</v>
      </c>
      <c r="I2721">
        <v>-100</v>
      </c>
      <c r="J2721">
        <v>139</v>
      </c>
      <c r="K2721">
        <v>95.317430999999999</v>
      </c>
      <c r="L2721">
        <v>1.4997E-2</v>
      </c>
      <c r="M2721">
        <f>(F2721*CalPhotonTurnigy!$AE$30*CalPhotonTurnigy!$AF$36+CalPhotonTurnigy!$AE$36)/CalPhotonTurnigy!$AE$30</f>
        <v>86.781033019159295</v>
      </c>
    </row>
    <row r="2722" spans="1:13" x14ac:dyDescent="0.3">
      <c r="A2722">
        <v>138.24754899999999</v>
      </c>
      <c r="B2722">
        <v>139</v>
      </c>
      <c r="C2722">
        <v>0</v>
      </c>
      <c r="D2722">
        <v>2.137</v>
      </c>
      <c r="E2722">
        <v>70.065081000000006</v>
      </c>
      <c r="F2722">
        <v>73.918255000000002</v>
      </c>
      <c r="G2722">
        <v>74.865358999999998</v>
      </c>
      <c r="H2722">
        <v>-3.8531740000000001</v>
      </c>
      <c r="I2722">
        <v>-100</v>
      </c>
      <c r="J2722">
        <v>139</v>
      </c>
      <c r="K2722">
        <v>95.299175000000005</v>
      </c>
      <c r="L2722">
        <v>1.5010000000000001E-2</v>
      </c>
      <c r="M2722">
        <f>(F2722*CalPhotonTurnigy!$AE$30*CalPhotonTurnigy!$AF$36+CalPhotonTurnigy!$AE$36)/CalPhotonTurnigy!$AE$30</f>
        <v>86.567412082005134</v>
      </c>
    </row>
    <row r="2723" spans="1:13" x14ac:dyDescent="0.3">
      <c r="A2723">
        <v>138.26255599999999</v>
      </c>
      <c r="B2723">
        <v>139</v>
      </c>
      <c r="C2723">
        <v>0</v>
      </c>
      <c r="D2723">
        <v>2.1349999999999998</v>
      </c>
      <c r="E2723">
        <v>70.056396000000007</v>
      </c>
      <c r="F2723">
        <v>73.824753000000001</v>
      </c>
      <c r="G2723">
        <v>74.852759000000006</v>
      </c>
      <c r="H2723">
        <v>-3.768357</v>
      </c>
      <c r="I2723">
        <v>-100</v>
      </c>
      <c r="J2723">
        <v>139</v>
      </c>
      <c r="K2723">
        <v>95.283462999999998</v>
      </c>
      <c r="L2723">
        <v>1.5007E-2</v>
      </c>
      <c r="M2723">
        <f>(F2723*CalPhotonTurnigy!$AE$30*CalPhotonTurnigy!$AF$36+CalPhotonTurnigy!$AE$36)/CalPhotonTurnigy!$AE$30</f>
        <v>86.472441680680518</v>
      </c>
    </row>
    <row r="2724" spans="1:13" x14ac:dyDescent="0.3">
      <c r="A2724">
        <v>138.27756299999999</v>
      </c>
      <c r="B2724">
        <v>139</v>
      </c>
      <c r="C2724">
        <v>0</v>
      </c>
      <c r="D2724">
        <v>2.1389999999999998</v>
      </c>
      <c r="E2724">
        <v>70.056870000000004</v>
      </c>
      <c r="F2724">
        <v>73.777995000000004</v>
      </c>
      <c r="G2724">
        <v>74.839206000000004</v>
      </c>
      <c r="H2724">
        <v>-3.7211240000000001</v>
      </c>
      <c r="I2724">
        <v>-100</v>
      </c>
      <c r="J2724">
        <v>139</v>
      </c>
      <c r="K2724">
        <v>95.269937999999996</v>
      </c>
      <c r="L2724">
        <v>1.5007E-2</v>
      </c>
      <c r="M2724">
        <f>(F2724*CalPhotonTurnigy!$AE$30*CalPhotonTurnigy!$AF$36+CalPhotonTurnigy!$AE$36)/CalPhotonTurnigy!$AE$30</f>
        <v>86.424949370086779</v>
      </c>
    </row>
    <row r="2725" spans="1:13" x14ac:dyDescent="0.3">
      <c r="A2725">
        <v>138.29256599999999</v>
      </c>
      <c r="B2725">
        <v>139</v>
      </c>
      <c r="C2725">
        <v>0</v>
      </c>
      <c r="D2725">
        <v>2.137</v>
      </c>
      <c r="E2725">
        <v>70.054098999999994</v>
      </c>
      <c r="F2725">
        <v>73.544140999999996</v>
      </c>
      <c r="G2725">
        <v>74.825185000000005</v>
      </c>
      <c r="H2725">
        <v>-3.4900419999999999</v>
      </c>
      <c r="I2725">
        <v>-100</v>
      </c>
      <c r="J2725">
        <v>139</v>
      </c>
      <c r="K2725">
        <v>95.258297999999996</v>
      </c>
      <c r="L2725">
        <v>1.5003000000000001E-2</v>
      </c>
      <c r="M2725">
        <f>(F2725*CalPhotonTurnigy!$AE$30*CalPhotonTurnigy!$AF$36+CalPhotonTurnigy!$AE$36)/CalPhotonTurnigy!$AE$30</f>
        <v>86.187422812030619</v>
      </c>
    </row>
    <row r="2726" spans="1:13" x14ac:dyDescent="0.3">
      <c r="A2726">
        <v>138.30757199999999</v>
      </c>
      <c r="B2726">
        <v>139</v>
      </c>
      <c r="C2726">
        <v>0</v>
      </c>
      <c r="D2726">
        <v>2.1360000000000001</v>
      </c>
      <c r="E2726">
        <v>70.048534000000004</v>
      </c>
      <c r="F2726">
        <v>73.286777000000001</v>
      </c>
      <c r="G2726">
        <v>74.811075000000002</v>
      </c>
      <c r="H2726">
        <v>-3.2382430000000002</v>
      </c>
      <c r="I2726">
        <v>-100</v>
      </c>
      <c r="J2726">
        <v>139</v>
      </c>
      <c r="K2726">
        <v>95.248278999999997</v>
      </c>
      <c r="L2726">
        <v>1.5006E-2</v>
      </c>
      <c r="M2726">
        <f>(F2726*CalPhotonTurnigy!$AE$30*CalPhotonTurnigy!$AF$36+CalPhotonTurnigy!$AE$36)/CalPhotonTurnigy!$AE$30</f>
        <v>85.926017041389287</v>
      </c>
    </row>
    <row r="2727" spans="1:13" x14ac:dyDescent="0.3">
      <c r="A2727">
        <v>138.32256799999999</v>
      </c>
      <c r="B2727">
        <v>139</v>
      </c>
      <c r="C2727">
        <v>0</v>
      </c>
      <c r="D2727">
        <v>2.1429999999999998</v>
      </c>
      <c r="E2727">
        <v>70.058054999999996</v>
      </c>
      <c r="F2727">
        <v>73.427172999999996</v>
      </c>
      <c r="G2727">
        <v>74.797162999999998</v>
      </c>
      <c r="H2727">
        <v>-3.3691179999999998</v>
      </c>
      <c r="I2727">
        <v>-100</v>
      </c>
      <c r="J2727">
        <v>139</v>
      </c>
      <c r="K2727">
        <v>95.239655999999997</v>
      </c>
      <c r="L2727">
        <v>1.4996000000000001E-2</v>
      </c>
      <c r="M2727">
        <f>(F2727*CalPhotonTurnigy!$AE$30*CalPhotonTurnigy!$AF$36+CalPhotonTurnigy!$AE$36)/CalPhotonTurnigy!$AE$30</f>
        <v>86.068617889118428</v>
      </c>
    </row>
    <row r="2728" spans="1:13" x14ac:dyDescent="0.3">
      <c r="A2728">
        <v>138.337571</v>
      </c>
      <c r="B2728">
        <v>139</v>
      </c>
      <c r="C2728">
        <v>0</v>
      </c>
      <c r="D2728">
        <v>2.1419999999999999</v>
      </c>
      <c r="E2728">
        <v>70.064655999999999</v>
      </c>
      <c r="F2728">
        <v>73.590919999999997</v>
      </c>
      <c r="G2728">
        <v>74.783663000000004</v>
      </c>
      <c r="H2728">
        <v>-3.5262639999999998</v>
      </c>
      <c r="I2728">
        <v>-100</v>
      </c>
      <c r="J2728">
        <v>139</v>
      </c>
      <c r="K2728">
        <v>95.232234000000005</v>
      </c>
      <c r="L2728">
        <v>1.5003000000000001E-2</v>
      </c>
      <c r="M2728">
        <f>(F2728*CalPhotonTurnigy!$AE$30*CalPhotonTurnigy!$AF$36+CalPhotonTurnigy!$AE$36)/CalPhotonTurnigy!$AE$30</f>
        <v>86.23493645241868</v>
      </c>
    </row>
    <row r="2729" spans="1:13" x14ac:dyDescent="0.3">
      <c r="A2729">
        <v>138.35256899999999</v>
      </c>
      <c r="B2729">
        <v>139</v>
      </c>
      <c r="C2729">
        <v>0</v>
      </c>
      <c r="D2729">
        <v>2.1389999999999998</v>
      </c>
      <c r="E2729">
        <v>70.063978000000006</v>
      </c>
      <c r="F2729">
        <v>73.637694999999994</v>
      </c>
      <c r="G2729">
        <v>74.770725999999996</v>
      </c>
      <c r="H2729">
        <v>-3.5737169999999998</v>
      </c>
      <c r="I2729">
        <v>-100</v>
      </c>
      <c r="J2729">
        <v>139</v>
      </c>
      <c r="K2729">
        <v>95.225846000000004</v>
      </c>
      <c r="L2729">
        <v>1.4997999999999999E-2</v>
      </c>
      <c r="M2729">
        <f>(F2729*CalPhotonTurnigy!$AE$30*CalPhotonTurnigy!$AF$36+CalPhotonTurnigy!$AE$36)/CalPhotonTurnigy!$AE$30</f>
        <v>86.282446029988762</v>
      </c>
    </row>
    <row r="2730" spans="1:13" x14ac:dyDescent="0.3">
      <c r="A2730">
        <v>138.367569</v>
      </c>
      <c r="B2730">
        <v>139</v>
      </c>
      <c r="C2730">
        <v>0</v>
      </c>
      <c r="D2730">
        <v>2.137</v>
      </c>
      <c r="E2730">
        <v>70.058626000000004</v>
      </c>
      <c r="F2730">
        <v>73.661080999999996</v>
      </c>
      <c r="G2730">
        <v>74.758454999999998</v>
      </c>
      <c r="H2730">
        <v>-3.602455</v>
      </c>
      <c r="I2730">
        <v>-100</v>
      </c>
      <c r="J2730">
        <v>139</v>
      </c>
      <c r="K2730">
        <v>95.220347000000004</v>
      </c>
      <c r="L2730">
        <v>1.4999999999999999E-2</v>
      </c>
      <c r="M2730">
        <f>(F2730*CalPhotonTurnigy!$AE$30*CalPhotonTurnigy!$AF$36+CalPhotonTurnigy!$AE$36)/CalPhotonTurnigy!$AE$30</f>
        <v>86.306199295217098</v>
      </c>
    </row>
    <row r="2731" spans="1:13" x14ac:dyDescent="0.3">
      <c r="A2731">
        <v>138.38256799999999</v>
      </c>
      <c r="B2731">
        <v>139</v>
      </c>
      <c r="C2731">
        <v>0</v>
      </c>
      <c r="D2731">
        <v>2.1379999999999999</v>
      </c>
      <c r="E2731">
        <v>70.057199999999995</v>
      </c>
      <c r="F2731">
        <v>73.801373999999996</v>
      </c>
      <c r="G2731">
        <v>74.746915000000001</v>
      </c>
      <c r="H2731">
        <v>-3.7441740000000001</v>
      </c>
      <c r="I2731">
        <v>-100</v>
      </c>
      <c r="J2731">
        <v>139</v>
      </c>
      <c r="K2731">
        <v>95.215615</v>
      </c>
      <c r="L2731">
        <v>1.4999E-2</v>
      </c>
      <c r="M2731">
        <f>(F2731*CalPhotonTurnigy!$AE$30*CalPhotonTurnigy!$AF$36+CalPhotonTurnigy!$AE$36)/CalPhotonTurnigy!$AE$30</f>
        <v>86.448695525383641</v>
      </c>
    </row>
    <row r="2732" spans="1:13" x14ac:dyDescent="0.3">
      <c r="A2732">
        <v>138.39757399999999</v>
      </c>
      <c r="B2732">
        <v>139</v>
      </c>
      <c r="C2732">
        <v>0</v>
      </c>
      <c r="D2732">
        <v>2.1360000000000001</v>
      </c>
      <c r="E2732">
        <v>70.051203000000001</v>
      </c>
      <c r="F2732">
        <v>73.754614000000004</v>
      </c>
      <c r="G2732">
        <v>74.736138999999994</v>
      </c>
      <c r="H2732">
        <v>-3.703411</v>
      </c>
      <c r="I2732">
        <v>-100</v>
      </c>
      <c r="J2732">
        <v>139</v>
      </c>
      <c r="K2732">
        <v>95.211540999999997</v>
      </c>
      <c r="L2732">
        <v>1.5006E-2</v>
      </c>
      <c r="M2732">
        <f>(F2732*CalPhotonTurnigy!$AE$30*CalPhotonTurnigy!$AF$36+CalPhotonTurnigy!$AE$36)/CalPhotonTurnigy!$AE$30</f>
        <v>86.401201183380934</v>
      </c>
    </row>
    <row r="2733" spans="1:13" x14ac:dyDescent="0.3">
      <c r="A2733">
        <v>138.412578</v>
      </c>
      <c r="B2733">
        <v>139</v>
      </c>
      <c r="C2733">
        <v>0</v>
      </c>
      <c r="D2733">
        <v>2.1349999999999998</v>
      </c>
      <c r="E2733">
        <v>70.044450999999995</v>
      </c>
      <c r="F2733">
        <v>73.824753000000001</v>
      </c>
      <c r="G2733">
        <v>74.726136999999994</v>
      </c>
      <c r="H2733">
        <v>-3.7803010000000001</v>
      </c>
      <c r="I2733">
        <v>-100</v>
      </c>
      <c r="J2733">
        <v>139</v>
      </c>
      <c r="K2733">
        <v>95.208034999999995</v>
      </c>
      <c r="L2733">
        <v>1.5004E-2</v>
      </c>
      <c r="M2733">
        <f>(F2733*CalPhotonTurnigy!$AE$30*CalPhotonTurnigy!$AF$36+CalPhotonTurnigy!$AE$36)/CalPhotonTurnigy!$AE$30</f>
        <v>86.472441680680518</v>
      </c>
    </row>
    <row r="2734" spans="1:13" x14ac:dyDescent="0.3">
      <c r="A2734">
        <v>138.42757700000001</v>
      </c>
      <c r="B2734">
        <v>139</v>
      </c>
      <c r="C2734">
        <v>0</v>
      </c>
      <c r="D2734">
        <v>2.1360000000000001</v>
      </c>
      <c r="E2734">
        <v>70.040231000000006</v>
      </c>
      <c r="F2734">
        <v>73.637694999999994</v>
      </c>
      <c r="G2734">
        <v>74.716904</v>
      </c>
      <c r="H2734">
        <v>-3.597464</v>
      </c>
      <c r="I2734">
        <v>-100</v>
      </c>
      <c r="J2734">
        <v>139</v>
      </c>
      <c r="K2734">
        <v>95.205017999999995</v>
      </c>
      <c r="L2734">
        <v>1.4999E-2</v>
      </c>
      <c r="M2734">
        <f>(F2734*CalPhotonTurnigy!$AE$30*CalPhotonTurnigy!$AF$36+CalPhotonTurnigy!$AE$36)/CalPhotonTurnigy!$AE$30</f>
        <v>86.282446029988762</v>
      </c>
    </row>
    <row r="2735" spans="1:13" x14ac:dyDescent="0.3">
      <c r="A2735">
        <v>138.442576</v>
      </c>
      <c r="B2735">
        <v>139</v>
      </c>
      <c r="C2735">
        <v>0</v>
      </c>
      <c r="D2735">
        <v>2.1379999999999999</v>
      </c>
      <c r="E2735">
        <v>70.041371999999996</v>
      </c>
      <c r="F2735">
        <v>73.286777000000001</v>
      </c>
      <c r="G2735">
        <v>74.708417999999995</v>
      </c>
      <c r="H2735">
        <v>-3.2454049999999999</v>
      </c>
      <c r="I2735">
        <v>-100</v>
      </c>
      <c r="J2735">
        <v>139</v>
      </c>
      <c r="K2735">
        <v>95.202420000000004</v>
      </c>
      <c r="L2735">
        <v>1.4999E-2</v>
      </c>
      <c r="M2735">
        <f>(F2735*CalPhotonTurnigy!$AE$30*CalPhotonTurnigy!$AF$36+CalPhotonTurnigy!$AE$36)/CalPhotonTurnigy!$AE$30</f>
        <v>85.926017041389287</v>
      </c>
    </row>
    <row r="2736" spans="1:13" x14ac:dyDescent="0.3">
      <c r="A2736">
        <v>138.457572</v>
      </c>
      <c r="B2736">
        <v>139</v>
      </c>
      <c r="C2736">
        <v>0</v>
      </c>
      <c r="D2736">
        <v>2.133</v>
      </c>
      <c r="E2736">
        <v>70.032808000000003</v>
      </c>
      <c r="F2736">
        <v>73.286777000000001</v>
      </c>
      <c r="G2736">
        <v>74.700649999999996</v>
      </c>
      <c r="H2736">
        <v>-3.253968</v>
      </c>
      <c r="I2736">
        <v>-100</v>
      </c>
      <c r="J2736">
        <v>139</v>
      </c>
      <c r="K2736">
        <v>95.200185000000005</v>
      </c>
      <c r="L2736">
        <v>1.4996000000000001E-2</v>
      </c>
      <c r="M2736">
        <f>(F2736*CalPhotonTurnigy!$AE$30*CalPhotonTurnigy!$AF$36+CalPhotonTurnigy!$AE$36)/CalPhotonTurnigy!$AE$30</f>
        <v>85.926017041389287</v>
      </c>
    </row>
    <row r="2737" spans="1:13" x14ac:dyDescent="0.3">
      <c r="A2737">
        <v>138.472579</v>
      </c>
      <c r="B2737">
        <v>139</v>
      </c>
      <c r="C2737">
        <v>0</v>
      </c>
      <c r="D2737">
        <v>2.14</v>
      </c>
      <c r="E2737">
        <v>70.038166000000004</v>
      </c>
      <c r="F2737">
        <v>73.427172999999996</v>
      </c>
      <c r="G2737">
        <v>74.693566000000004</v>
      </c>
      <c r="H2737">
        <v>-3.3890069999999999</v>
      </c>
      <c r="I2737">
        <v>-100</v>
      </c>
      <c r="J2737">
        <v>139</v>
      </c>
      <c r="K2737">
        <v>95.198261000000002</v>
      </c>
      <c r="L2737">
        <v>1.5007E-2</v>
      </c>
      <c r="M2737">
        <f>(F2737*CalPhotonTurnigy!$AE$30*CalPhotonTurnigy!$AF$36+CalPhotonTurnigy!$AE$36)/CalPhotonTurnigy!$AE$30</f>
        <v>86.068617889118428</v>
      </c>
    </row>
    <row r="2738" spans="1:13" x14ac:dyDescent="0.3">
      <c r="A2738">
        <v>138.48757800000001</v>
      </c>
      <c r="B2738">
        <v>139</v>
      </c>
      <c r="C2738">
        <v>0</v>
      </c>
      <c r="D2738">
        <v>2.1349999999999998</v>
      </c>
      <c r="E2738">
        <v>70.033231999999998</v>
      </c>
      <c r="F2738">
        <v>73.427172999999996</v>
      </c>
      <c r="G2738">
        <v>74.687124999999995</v>
      </c>
      <c r="H2738">
        <v>-3.393942</v>
      </c>
      <c r="I2738">
        <v>-100</v>
      </c>
      <c r="J2738">
        <v>139</v>
      </c>
      <c r="K2738">
        <v>95.196605000000005</v>
      </c>
      <c r="L2738">
        <v>1.4999E-2</v>
      </c>
      <c r="M2738">
        <f>(F2738*CalPhotonTurnigy!$AE$30*CalPhotonTurnigy!$AF$36+CalPhotonTurnigy!$AE$36)/CalPhotonTurnigy!$AE$30</f>
        <v>86.068617889118428</v>
      </c>
    </row>
    <row r="2739" spans="1:13" x14ac:dyDescent="0.3">
      <c r="A2739">
        <v>138.50258199999999</v>
      </c>
      <c r="B2739">
        <v>139</v>
      </c>
      <c r="C2739">
        <v>0</v>
      </c>
      <c r="D2739">
        <v>2.137</v>
      </c>
      <c r="E2739">
        <v>70.033758000000006</v>
      </c>
      <c r="F2739">
        <v>73.450569000000002</v>
      </c>
      <c r="G2739">
        <v>74.681285000000003</v>
      </c>
      <c r="H2739">
        <v>-3.416811</v>
      </c>
      <c r="I2739">
        <v>-100</v>
      </c>
      <c r="J2739">
        <v>139</v>
      </c>
      <c r="K2739">
        <v>95.195178999999996</v>
      </c>
      <c r="L2739">
        <v>1.5004E-2</v>
      </c>
      <c r="M2739">
        <f>(F2739*CalPhotonTurnigy!$AE$30*CalPhotonTurnigy!$AF$36+CalPhotonTurnigy!$AE$36)/CalPhotonTurnigy!$AE$30</f>
        <v>86.092381311391648</v>
      </c>
    </row>
    <row r="2740" spans="1:13" x14ac:dyDescent="0.3">
      <c r="A2740">
        <v>138.51758899999999</v>
      </c>
      <c r="B2740">
        <v>139</v>
      </c>
      <c r="C2740">
        <v>0</v>
      </c>
      <c r="D2740">
        <v>2.14</v>
      </c>
      <c r="E2740">
        <v>70.038983000000002</v>
      </c>
      <c r="F2740">
        <v>73.567531000000002</v>
      </c>
      <c r="G2740">
        <v>74.676004000000006</v>
      </c>
      <c r="H2740">
        <v>-3.5285479999999998</v>
      </c>
      <c r="I2740">
        <v>-100</v>
      </c>
      <c r="J2740">
        <v>139</v>
      </c>
      <c r="K2740">
        <v>95.193951999999996</v>
      </c>
      <c r="L2740">
        <v>1.5007E-2</v>
      </c>
      <c r="M2740">
        <f>(F2740*CalPhotonTurnigy!$AE$30*CalPhotonTurnigy!$AF$36+CalPhotonTurnigy!$AE$36)/CalPhotonTurnigy!$AE$30</f>
        <v>86.21118014007692</v>
      </c>
    </row>
    <row r="2741" spans="1:13" x14ac:dyDescent="0.3">
      <c r="A2741">
        <v>138.532588</v>
      </c>
      <c r="B2741">
        <v>139</v>
      </c>
      <c r="C2741">
        <v>0</v>
      </c>
      <c r="D2741">
        <v>2.133</v>
      </c>
      <c r="E2741">
        <v>70.029161999999999</v>
      </c>
      <c r="F2741">
        <v>73.707849999999993</v>
      </c>
      <c r="G2741">
        <v>74.671239999999997</v>
      </c>
      <c r="H2741">
        <v>-3.6786880000000002</v>
      </c>
      <c r="I2741">
        <v>-100</v>
      </c>
      <c r="J2741">
        <v>139</v>
      </c>
      <c r="K2741">
        <v>95.192896000000005</v>
      </c>
      <c r="L2741">
        <v>1.4999E-2</v>
      </c>
      <c r="M2741">
        <f>(F2741*CalPhotonTurnigy!$AE$30*CalPhotonTurnigy!$AF$36+CalPhotonTurnigy!$AE$36)/CalPhotonTurnigy!$AE$30</f>
        <v>86.353702778560233</v>
      </c>
    </row>
    <row r="2742" spans="1:13" x14ac:dyDescent="0.3">
      <c r="A2742">
        <v>138.547586</v>
      </c>
      <c r="B2742">
        <v>139</v>
      </c>
      <c r="C2742">
        <v>0</v>
      </c>
      <c r="D2742">
        <v>2.1360000000000001</v>
      </c>
      <c r="E2742">
        <v>70.027073999999999</v>
      </c>
      <c r="F2742">
        <v>73.988371000000001</v>
      </c>
      <c r="G2742">
        <v>74.666950999999997</v>
      </c>
      <c r="H2742">
        <v>-3.9612970000000001</v>
      </c>
      <c r="I2742">
        <v>-100</v>
      </c>
      <c r="J2742">
        <v>139</v>
      </c>
      <c r="K2742">
        <v>95.191986999999997</v>
      </c>
      <c r="L2742">
        <v>1.4997999999999999E-2</v>
      </c>
      <c r="M2742">
        <f>(F2742*CalPhotonTurnigy!$AE$30*CalPhotonTurnigy!$AF$36+CalPhotonTurnigy!$AE$36)/CalPhotonTurnigy!$AE$30</f>
        <v>86.638629218101428</v>
      </c>
    </row>
    <row r="2743" spans="1:13" x14ac:dyDescent="0.3">
      <c r="A2743">
        <v>138.56259700000001</v>
      </c>
      <c r="B2743">
        <v>139</v>
      </c>
      <c r="C2743">
        <v>0</v>
      </c>
      <c r="D2743">
        <v>2.1360000000000001</v>
      </c>
      <c r="E2743">
        <v>70.025277000000003</v>
      </c>
      <c r="F2743">
        <v>74.081843000000006</v>
      </c>
      <c r="G2743">
        <v>74.663096999999993</v>
      </c>
      <c r="H2743">
        <v>-4.0565660000000001</v>
      </c>
      <c r="I2743">
        <v>-100</v>
      </c>
      <c r="J2743">
        <v>139</v>
      </c>
      <c r="K2743">
        <v>95.191204999999997</v>
      </c>
      <c r="L2743">
        <v>1.5011E-2</v>
      </c>
      <c r="M2743">
        <f>(F2743*CalPhotonTurnigy!$AE$30*CalPhotonTurnigy!$AF$36+CalPhotonTurnigy!$AE$36)/CalPhotonTurnigy!$AE$30</f>
        <v>86.733569148291295</v>
      </c>
    </row>
    <row r="2744" spans="1:13" x14ac:dyDescent="0.3">
      <c r="A2744">
        <v>138.577606</v>
      </c>
      <c r="B2744">
        <v>139</v>
      </c>
      <c r="C2744">
        <v>0</v>
      </c>
      <c r="D2744">
        <v>2.1360000000000001</v>
      </c>
      <c r="E2744">
        <v>70.023730999999998</v>
      </c>
      <c r="F2744">
        <v>73.941627999999994</v>
      </c>
      <c r="G2744">
        <v>74.659639999999996</v>
      </c>
      <c r="H2744">
        <v>-3.917897</v>
      </c>
      <c r="I2744">
        <v>-100</v>
      </c>
      <c r="J2744">
        <v>139</v>
      </c>
      <c r="K2744">
        <v>95.190532000000005</v>
      </c>
      <c r="L2744">
        <v>1.5009E-2</v>
      </c>
      <c r="M2744">
        <f>(F2744*CalPhotonTurnigy!$AE$30*CalPhotonTurnigy!$AF$36+CalPhotonTurnigy!$AE$36)/CalPhotonTurnigy!$AE$30</f>
        <v>86.591152143075035</v>
      </c>
    </row>
    <row r="2745" spans="1:13" x14ac:dyDescent="0.3">
      <c r="A2745">
        <v>138.592603</v>
      </c>
      <c r="B2745">
        <v>139</v>
      </c>
      <c r="C2745">
        <v>0</v>
      </c>
      <c r="D2745">
        <v>2.1419999999999999</v>
      </c>
      <c r="E2745">
        <v>70.035129999999995</v>
      </c>
      <c r="F2745">
        <v>73.754614000000004</v>
      </c>
      <c r="G2745">
        <v>74.656543999999997</v>
      </c>
      <c r="H2745">
        <v>-3.719484</v>
      </c>
      <c r="I2745">
        <v>-100</v>
      </c>
      <c r="J2745">
        <v>139</v>
      </c>
      <c r="K2745">
        <v>95.189952000000005</v>
      </c>
      <c r="L2745">
        <v>1.4997E-2</v>
      </c>
      <c r="M2745">
        <f>(F2745*CalPhotonTurnigy!$AE$30*CalPhotonTurnigy!$AF$36+CalPhotonTurnigy!$AE$36)/CalPhotonTurnigy!$AE$30</f>
        <v>86.401201183380934</v>
      </c>
    </row>
    <row r="2746" spans="1:13" x14ac:dyDescent="0.3">
      <c r="A2746">
        <v>138.60760200000001</v>
      </c>
      <c r="B2746">
        <v>139</v>
      </c>
      <c r="C2746">
        <v>0</v>
      </c>
      <c r="D2746">
        <v>2.133</v>
      </c>
      <c r="E2746">
        <v>70.025845000000004</v>
      </c>
      <c r="F2746">
        <v>73.918255000000002</v>
      </c>
      <c r="G2746">
        <v>74.653775999999993</v>
      </c>
      <c r="H2746">
        <v>-3.8924099999999999</v>
      </c>
      <c r="I2746">
        <v>-100</v>
      </c>
      <c r="J2746">
        <v>139</v>
      </c>
      <c r="K2746">
        <v>95.189453</v>
      </c>
      <c r="L2746">
        <v>1.4999E-2</v>
      </c>
      <c r="M2746">
        <f>(F2746*CalPhotonTurnigy!$AE$30*CalPhotonTurnigy!$AF$36+CalPhotonTurnigy!$AE$36)/CalPhotonTurnigy!$AE$30</f>
        <v>86.567412082005134</v>
      </c>
    </row>
    <row r="2747" spans="1:13" x14ac:dyDescent="0.3">
      <c r="A2747">
        <v>138.62260800000001</v>
      </c>
      <c r="B2747">
        <v>139</v>
      </c>
      <c r="C2747">
        <v>0</v>
      </c>
      <c r="D2747">
        <v>2.133</v>
      </c>
      <c r="E2747">
        <v>70.019445000000005</v>
      </c>
      <c r="F2747">
        <v>73.941627999999994</v>
      </c>
      <c r="G2747">
        <v>74.651303999999996</v>
      </c>
      <c r="H2747">
        <v>-3.922183</v>
      </c>
      <c r="I2747">
        <v>-100</v>
      </c>
      <c r="J2747">
        <v>139</v>
      </c>
      <c r="K2747">
        <v>95.189024000000003</v>
      </c>
      <c r="L2747">
        <v>1.5006E-2</v>
      </c>
      <c r="M2747">
        <f>(F2747*CalPhotonTurnigy!$AE$30*CalPhotonTurnigy!$AF$36+CalPhotonTurnigy!$AE$36)/CalPhotonTurnigy!$AE$30</f>
        <v>86.591152143075035</v>
      </c>
    </row>
    <row r="2748" spans="1:13" x14ac:dyDescent="0.3">
      <c r="A2748">
        <v>138.63760400000001</v>
      </c>
      <c r="B2748">
        <v>139</v>
      </c>
      <c r="C2748">
        <v>0</v>
      </c>
      <c r="D2748">
        <v>2.1360000000000001</v>
      </c>
      <c r="E2748">
        <v>70.018711999999994</v>
      </c>
      <c r="F2748">
        <v>74.058476999999996</v>
      </c>
      <c r="G2748">
        <v>74.649101000000002</v>
      </c>
      <c r="H2748">
        <v>-4.0397639999999999</v>
      </c>
      <c r="I2748">
        <v>-100</v>
      </c>
      <c r="J2748">
        <v>139</v>
      </c>
      <c r="K2748">
        <v>95.188654999999997</v>
      </c>
      <c r="L2748">
        <v>1.4996000000000001E-2</v>
      </c>
      <c r="M2748">
        <f>(F2748*CalPhotonTurnigy!$AE$30*CalPhotonTurnigy!$AF$36+CalPhotonTurnigy!$AE$36)/CalPhotonTurnigy!$AE$30</f>
        <v>86.709836197152825</v>
      </c>
    </row>
    <row r="2749" spans="1:13" x14ac:dyDescent="0.3">
      <c r="A2749">
        <v>138.652604</v>
      </c>
      <c r="B2749">
        <v>139</v>
      </c>
      <c r="C2749">
        <v>0</v>
      </c>
      <c r="D2749">
        <v>2.133</v>
      </c>
      <c r="E2749">
        <v>70.013306</v>
      </c>
      <c r="F2749">
        <v>74.011741000000001</v>
      </c>
      <c r="G2749">
        <v>74.647137999999998</v>
      </c>
      <c r="H2749">
        <v>-3.998434</v>
      </c>
      <c r="I2749">
        <v>-100</v>
      </c>
      <c r="J2749">
        <v>139</v>
      </c>
      <c r="K2749">
        <v>95.188336000000007</v>
      </c>
      <c r="L2749">
        <v>1.4999999999999999E-2</v>
      </c>
      <c r="M2749">
        <f>(F2749*CalPhotonTurnigy!$AE$30*CalPhotonTurnigy!$AF$36+CalPhotonTurnigy!$AE$36)/CalPhotonTurnigy!$AE$30</f>
        <v>86.662366232057892</v>
      </c>
    </row>
    <row r="2750" spans="1:13" x14ac:dyDescent="0.3">
      <c r="A2750">
        <v>138.667608</v>
      </c>
      <c r="B2750">
        <v>139</v>
      </c>
      <c r="C2750">
        <v>0</v>
      </c>
      <c r="D2750">
        <v>2.125</v>
      </c>
      <c r="E2750">
        <v>69.991134000000002</v>
      </c>
      <c r="F2750">
        <v>74.081843000000006</v>
      </c>
      <c r="G2750">
        <v>74.645391000000004</v>
      </c>
      <c r="H2750">
        <v>-4.0907090000000004</v>
      </c>
      <c r="I2750">
        <v>-100</v>
      </c>
      <c r="J2750">
        <v>139</v>
      </c>
      <c r="K2750">
        <v>95.188063</v>
      </c>
      <c r="L2750">
        <v>1.5004E-2</v>
      </c>
      <c r="M2750">
        <f>(F2750*CalPhotonTurnigy!$AE$30*CalPhotonTurnigy!$AF$36+CalPhotonTurnigy!$AE$36)/CalPhotonTurnigy!$AE$30</f>
        <v>86.733569148291295</v>
      </c>
    </row>
    <row r="2751" spans="1:13" x14ac:dyDescent="0.3">
      <c r="A2751">
        <v>138.68260599999999</v>
      </c>
      <c r="B2751">
        <v>139</v>
      </c>
      <c r="C2751">
        <v>0</v>
      </c>
      <c r="D2751">
        <v>2.1309999999999998</v>
      </c>
      <c r="E2751">
        <v>69.984793999999994</v>
      </c>
      <c r="F2751">
        <v>74.151936000000006</v>
      </c>
      <c r="G2751">
        <v>74.643839</v>
      </c>
      <c r="H2751">
        <v>-4.1671430000000003</v>
      </c>
      <c r="I2751">
        <v>-100</v>
      </c>
      <c r="J2751">
        <v>139</v>
      </c>
      <c r="K2751">
        <v>95.187826999999999</v>
      </c>
      <c r="L2751">
        <v>1.4997999999999999E-2</v>
      </c>
      <c r="M2751">
        <f>(F2751*CalPhotonTurnigy!$AE$30*CalPhotonTurnigy!$AF$36+CalPhotonTurnigy!$AE$36)/CalPhotonTurnigy!$AE$30</f>
        <v>86.804762923184313</v>
      </c>
    </row>
    <row r="2752" spans="1:13" x14ac:dyDescent="0.3">
      <c r="A2752">
        <v>138.69761299999999</v>
      </c>
      <c r="B2752">
        <v>139</v>
      </c>
      <c r="C2752">
        <v>0</v>
      </c>
      <c r="D2752">
        <v>2.1360000000000001</v>
      </c>
      <c r="E2752">
        <v>69.988898000000006</v>
      </c>
      <c r="F2752">
        <v>74.292092999999994</v>
      </c>
      <c r="G2752">
        <v>74.642461999999995</v>
      </c>
      <c r="H2752">
        <v>-4.3031949999999997</v>
      </c>
      <c r="I2752">
        <v>-100</v>
      </c>
      <c r="J2752">
        <v>139</v>
      </c>
      <c r="K2752">
        <v>95.187624</v>
      </c>
      <c r="L2752">
        <v>1.5007E-2</v>
      </c>
      <c r="M2752">
        <f>(F2752*CalPhotonTurnigy!$AE$30*CalPhotonTurnigy!$AF$36+CalPhotonTurnigy!$AE$36)/CalPhotonTurnigy!$AE$30</f>
        <v>86.94712101754007</v>
      </c>
    </row>
    <row r="2753" spans="1:13" x14ac:dyDescent="0.3">
      <c r="A2753">
        <v>138.71261899999999</v>
      </c>
      <c r="B2753">
        <v>139</v>
      </c>
      <c r="C2753">
        <v>0</v>
      </c>
      <c r="D2753">
        <v>2.1379999999999999</v>
      </c>
      <c r="E2753">
        <v>69.997208000000001</v>
      </c>
      <c r="F2753">
        <v>74.338802999999999</v>
      </c>
      <c r="G2753">
        <v>74.641238999999999</v>
      </c>
      <c r="H2753">
        <v>-4.3415949999999999</v>
      </c>
      <c r="I2753">
        <v>-100</v>
      </c>
      <c r="J2753">
        <v>139</v>
      </c>
      <c r="K2753">
        <v>95.187449999999998</v>
      </c>
      <c r="L2753">
        <v>1.5006E-2</v>
      </c>
      <c r="M2753">
        <f>(F2753*CalPhotonTurnigy!$AE$30*CalPhotonTurnigy!$AF$36+CalPhotonTurnigy!$AE$36)/CalPhotonTurnigy!$AE$30</f>
        <v>86.994564574318247</v>
      </c>
    </row>
    <row r="2754" spans="1:13" x14ac:dyDescent="0.3">
      <c r="A2754">
        <v>138.72762800000001</v>
      </c>
      <c r="B2754">
        <v>139</v>
      </c>
      <c r="C2754">
        <v>0</v>
      </c>
      <c r="D2754">
        <v>2.137</v>
      </c>
      <c r="E2754">
        <v>70.001170999999999</v>
      </c>
      <c r="F2754">
        <v>74.105209000000002</v>
      </c>
      <c r="G2754">
        <v>74.640156000000005</v>
      </c>
      <c r="H2754">
        <v>-4.1040369999999999</v>
      </c>
      <c r="I2754">
        <v>-100</v>
      </c>
      <c r="J2754">
        <v>139</v>
      </c>
      <c r="K2754">
        <v>95.187298999999996</v>
      </c>
      <c r="L2754">
        <v>1.5009E-2</v>
      </c>
      <c r="M2754">
        <f>(F2754*CalPhotonTurnigy!$AE$30*CalPhotonTurnigy!$AF$36+CalPhotonTurnigy!$AE$36)/CalPhotonTurnigy!$AE$30</f>
        <v>86.757302099429793</v>
      </c>
    </row>
    <row r="2755" spans="1:13" x14ac:dyDescent="0.3">
      <c r="A2755">
        <v>138.742626</v>
      </c>
      <c r="B2755">
        <v>139</v>
      </c>
      <c r="C2755">
        <v>0</v>
      </c>
      <c r="D2755">
        <v>2.133</v>
      </c>
      <c r="E2755">
        <v>69.996617999999998</v>
      </c>
      <c r="F2755">
        <v>73.965000000000003</v>
      </c>
      <c r="G2755">
        <v>74.639196999999996</v>
      </c>
      <c r="H2755">
        <v>-3.9683820000000001</v>
      </c>
      <c r="I2755">
        <v>-100</v>
      </c>
      <c r="J2755">
        <v>139</v>
      </c>
      <c r="K2755">
        <v>95.187169999999995</v>
      </c>
      <c r="L2755">
        <v>1.4997999999999999E-2</v>
      </c>
      <c r="M2755">
        <f>(F2755*CalPhotonTurnigy!$AE$30*CalPhotonTurnigy!$AF$36+CalPhotonTurnigy!$AE$36)/CalPhotonTurnigy!$AE$30</f>
        <v>86.614891188440481</v>
      </c>
    </row>
    <row r="2756" spans="1:13" x14ac:dyDescent="0.3">
      <c r="A2756">
        <v>138.75762499999999</v>
      </c>
      <c r="B2756">
        <v>139</v>
      </c>
      <c r="C2756">
        <v>0</v>
      </c>
      <c r="D2756">
        <v>2.137</v>
      </c>
      <c r="E2756">
        <v>70.000664</v>
      </c>
      <c r="F2756">
        <v>73.988371000000001</v>
      </c>
      <c r="G2756">
        <v>74.638349000000005</v>
      </c>
      <c r="H2756">
        <v>-3.9877069999999999</v>
      </c>
      <c r="I2756">
        <v>-100</v>
      </c>
      <c r="J2756">
        <v>139</v>
      </c>
      <c r="K2756">
        <v>95.187059000000005</v>
      </c>
      <c r="L2756">
        <v>1.4999E-2</v>
      </c>
      <c r="M2756">
        <f>(F2756*CalPhotonTurnigy!$AE$30*CalPhotonTurnigy!$AF$36+CalPhotonTurnigy!$AE$36)/CalPhotonTurnigy!$AE$30</f>
        <v>86.638629218101428</v>
      </c>
    </row>
    <row r="2757" spans="1:13" x14ac:dyDescent="0.3">
      <c r="A2757">
        <v>138.77263500000001</v>
      </c>
      <c r="B2757">
        <v>139</v>
      </c>
      <c r="C2757">
        <v>0</v>
      </c>
      <c r="D2757">
        <v>2.1349999999999998</v>
      </c>
      <c r="E2757">
        <v>70.000960000000006</v>
      </c>
      <c r="F2757">
        <v>74.081843000000006</v>
      </c>
      <c r="G2757">
        <v>74.637597999999997</v>
      </c>
      <c r="H2757">
        <v>-4.0808840000000002</v>
      </c>
      <c r="I2757">
        <v>-100</v>
      </c>
      <c r="J2757">
        <v>139</v>
      </c>
      <c r="K2757">
        <v>95.186963000000006</v>
      </c>
      <c r="L2757">
        <v>1.5010000000000001E-2</v>
      </c>
      <c r="M2757">
        <f>(F2757*CalPhotonTurnigy!$AE$30*CalPhotonTurnigy!$AF$36+CalPhotonTurnigy!$AE$36)/CalPhotonTurnigy!$AE$30</f>
        <v>86.733569148291295</v>
      </c>
    </row>
    <row r="2758" spans="1:13" x14ac:dyDescent="0.3">
      <c r="A2758">
        <v>138.78764699999999</v>
      </c>
      <c r="B2758">
        <v>139</v>
      </c>
      <c r="C2758">
        <v>0</v>
      </c>
      <c r="D2758">
        <v>2.1320000000000001</v>
      </c>
      <c r="E2758">
        <v>69.994843000000003</v>
      </c>
      <c r="F2758">
        <v>74.081843000000006</v>
      </c>
      <c r="G2758">
        <v>74.636934999999994</v>
      </c>
      <c r="H2758">
        <v>-4.0869999999999997</v>
      </c>
      <c r="I2758">
        <v>-100</v>
      </c>
      <c r="J2758">
        <v>139</v>
      </c>
      <c r="K2758">
        <v>95.186881</v>
      </c>
      <c r="L2758">
        <v>1.5011999999999999E-2</v>
      </c>
      <c r="M2758">
        <f>(F2758*CalPhotonTurnigy!$AE$30*CalPhotonTurnigy!$AF$36+CalPhotonTurnigy!$AE$36)/CalPhotonTurnigy!$AE$30</f>
        <v>86.733569148291295</v>
      </c>
    </row>
    <row r="2759" spans="1:13" x14ac:dyDescent="0.3">
      <c r="A2759">
        <v>138.80265199999999</v>
      </c>
      <c r="B2759">
        <v>139</v>
      </c>
      <c r="C2759">
        <v>0</v>
      </c>
      <c r="D2759">
        <v>2.1339999999999999</v>
      </c>
      <c r="E2759">
        <v>69.994358000000005</v>
      </c>
      <c r="F2759">
        <v>74.292092999999994</v>
      </c>
      <c r="G2759">
        <v>74.636349999999993</v>
      </c>
      <c r="H2759">
        <v>-4.2977350000000003</v>
      </c>
      <c r="I2759">
        <v>-100</v>
      </c>
      <c r="J2759">
        <v>139</v>
      </c>
      <c r="K2759">
        <v>95.186809999999994</v>
      </c>
      <c r="L2759">
        <v>1.5004999999999999E-2</v>
      </c>
      <c r="M2759">
        <f>(F2759*CalPhotonTurnigy!$AE$30*CalPhotonTurnigy!$AF$36+CalPhotonTurnigy!$AE$36)/CalPhotonTurnigy!$AE$30</f>
        <v>86.94712101754007</v>
      </c>
    </row>
    <row r="2760" spans="1:13" x14ac:dyDescent="0.3">
      <c r="A2760">
        <v>138.81765100000001</v>
      </c>
      <c r="B2760">
        <v>139</v>
      </c>
      <c r="C2760">
        <v>0</v>
      </c>
      <c r="D2760">
        <v>2.129</v>
      </c>
      <c r="E2760">
        <v>69.982787999999999</v>
      </c>
      <c r="F2760">
        <v>74.338802999999999</v>
      </c>
      <c r="G2760">
        <v>74.635834000000003</v>
      </c>
      <c r="H2760">
        <v>-4.3560150000000002</v>
      </c>
      <c r="I2760">
        <v>-100</v>
      </c>
      <c r="J2760">
        <v>139</v>
      </c>
      <c r="K2760">
        <v>95.186749000000006</v>
      </c>
      <c r="L2760">
        <v>1.4999E-2</v>
      </c>
      <c r="M2760">
        <f>(F2760*CalPhotonTurnigy!$AE$30*CalPhotonTurnigy!$AF$36+CalPhotonTurnigy!$AE$36)/CalPhotonTurnigy!$AE$30</f>
        <v>86.994564574318247</v>
      </c>
    </row>
    <row r="2761" spans="1:13" x14ac:dyDescent="0.3">
      <c r="A2761">
        <v>138.832663</v>
      </c>
      <c r="B2761">
        <v>139</v>
      </c>
      <c r="C2761">
        <v>0</v>
      </c>
      <c r="D2761">
        <v>2.133</v>
      </c>
      <c r="E2761">
        <v>69.980797999999993</v>
      </c>
      <c r="F2761">
        <v>74.385508999999999</v>
      </c>
      <c r="G2761">
        <v>74.635378000000003</v>
      </c>
      <c r="H2761">
        <v>-4.4047109999999998</v>
      </c>
      <c r="I2761">
        <v>-100</v>
      </c>
      <c r="J2761">
        <v>139</v>
      </c>
      <c r="K2761">
        <v>95.186695999999998</v>
      </c>
      <c r="L2761">
        <v>1.5011999999999999E-2</v>
      </c>
      <c r="M2761">
        <f>(F2761*CalPhotonTurnigy!$AE$30*CalPhotonTurnigy!$AF$36+CalPhotonTurnigy!$AE$36)/CalPhotonTurnigy!$AE$30</f>
        <v>87.042004068278445</v>
      </c>
    </row>
    <row r="2762" spans="1:13" x14ac:dyDescent="0.3">
      <c r="A2762">
        <v>138.84767199999999</v>
      </c>
      <c r="B2762">
        <v>139</v>
      </c>
      <c r="C2762">
        <v>0</v>
      </c>
      <c r="D2762">
        <v>2.1349999999999998</v>
      </c>
      <c r="E2762">
        <v>69.983867000000004</v>
      </c>
      <c r="F2762">
        <v>74.455560000000006</v>
      </c>
      <c r="G2762">
        <v>74.634977000000006</v>
      </c>
      <c r="H2762">
        <v>-4.4716930000000001</v>
      </c>
      <c r="I2762">
        <v>-100</v>
      </c>
      <c r="J2762">
        <v>139</v>
      </c>
      <c r="K2762">
        <v>95.186650999999998</v>
      </c>
      <c r="L2762">
        <v>1.5009E-2</v>
      </c>
      <c r="M2762">
        <f>(F2762*CalPhotonTurnigy!$AE$30*CalPhotonTurnigy!$AF$36+CalPhotonTurnigy!$AE$36)/CalPhotonTurnigy!$AE$30</f>
        <v>87.113155183582833</v>
      </c>
    </row>
    <row r="2763" spans="1:13" x14ac:dyDescent="0.3">
      <c r="A2763">
        <v>138.86267100000001</v>
      </c>
      <c r="B2763">
        <v>139</v>
      </c>
      <c r="C2763">
        <v>0</v>
      </c>
      <c r="D2763">
        <v>2.1419999999999999</v>
      </c>
      <c r="E2763">
        <v>70.000844000000001</v>
      </c>
      <c r="F2763">
        <v>74.525600999999995</v>
      </c>
      <c r="G2763">
        <v>74.634624000000002</v>
      </c>
      <c r="H2763">
        <v>-4.5247570000000001</v>
      </c>
      <c r="I2763">
        <v>-100</v>
      </c>
      <c r="J2763">
        <v>139</v>
      </c>
      <c r="K2763">
        <v>95.186611999999997</v>
      </c>
      <c r="L2763">
        <v>1.4999E-2</v>
      </c>
      <c r="M2763">
        <f>(F2763*CalPhotonTurnigy!$AE$30*CalPhotonTurnigy!$AF$36+CalPhotonTurnigy!$AE$36)/CalPhotonTurnigy!$AE$30</f>
        <v>87.184296141842296</v>
      </c>
    </row>
    <row r="2764" spans="1:13" x14ac:dyDescent="0.3">
      <c r="A2764">
        <v>138.877681</v>
      </c>
      <c r="B2764">
        <v>139</v>
      </c>
      <c r="C2764">
        <v>0</v>
      </c>
      <c r="D2764">
        <v>2.1379999999999999</v>
      </c>
      <c r="E2764">
        <v>70.007485000000003</v>
      </c>
      <c r="F2764">
        <v>74.642314999999996</v>
      </c>
      <c r="G2764">
        <v>74.634311999999994</v>
      </c>
      <c r="H2764">
        <v>-4.63483</v>
      </c>
      <c r="I2764">
        <v>-100</v>
      </c>
      <c r="J2764">
        <v>139</v>
      </c>
      <c r="K2764">
        <v>95.186577999999997</v>
      </c>
      <c r="L2764">
        <v>1.5010000000000001E-2</v>
      </c>
      <c r="M2764">
        <f>(F2764*CalPhotonTurnigy!$AE$30*CalPhotonTurnigy!$AF$36+CalPhotonTurnigy!$AE$36)/CalPhotonTurnigy!$AE$30</f>
        <v>87.302843075813769</v>
      </c>
    </row>
    <row r="2765" spans="1:13" x14ac:dyDescent="0.3">
      <c r="A2765">
        <v>138.89267899999999</v>
      </c>
      <c r="B2765">
        <v>139</v>
      </c>
      <c r="C2765">
        <v>0</v>
      </c>
      <c r="D2765">
        <v>2.1309999999999998</v>
      </c>
      <c r="E2765">
        <v>69.998866000000007</v>
      </c>
      <c r="F2765">
        <v>74.315449000000001</v>
      </c>
      <c r="G2765">
        <v>74.634038000000004</v>
      </c>
      <c r="H2765">
        <v>-4.3165829999999996</v>
      </c>
      <c r="I2765">
        <v>-100</v>
      </c>
      <c r="J2765">
        <v>139</v>
      </c>
      <c r="K2765">
        <v>95.186548999999999</v>
      </c>
      <c r="L2765">
        <v>1.4997999999999999E-2</v>
      </c>
      <c r="M2765">
        <f>(F2765*CalPhotonTurnigy!$AE$30*CalPhotonTurnigy!$AF$36+CalPhotonTurnigy!$AE$36)/CalPhotonTurnigy!$AE$30</f>
        <v>86.970843811633657</v>
      </c>
    </row>
    <row r="2766" spans="1:13" x14ac:dyDescent="0.3">
      <c r="A2766">
        <v>138.907689</v>
      </c>
      <c r="B2766">
        <v>139</v>
      </c>
      <c r="C2766">
        <v>0</v>
      </c>
      <c r="D2766">
        <v>2.137</v>
      </c>
      <c r="E2766">
        <v>70.002598000000006</v>
      </c>
      <c r="F2766">
        <v>74.151936000000006</v>
      </c>
      <c r="G2766">
        <v>74.633797999999999</v>
      </c>
      <c r="H2766">
        <v>-4.1493380000000002</v>
      </c>
      <c r="I2766">
        <v>-100</v>
      </c>
      <c r="J2766">
        <v>139</v>
      </c>
      <c r="K2766">
        <v>95.186525000000003</v>
      </c>
      <c r="L2766">
        <v>1.5010000000000001E-2</v>
      </c>
      <c r="M2766">
        <f>(F2766*CalPhotonTurnigy!$AE$30*CalPhotonTurnigy!$AF$36+CalPhotonTurnigy!$AE$36)/CalPhotonTurnigy!$AE$30</f>
        <v>86.804762923184313</v>
      </c>
    </row>
    <row r="2767" spans="1:13" x14ac:dyDescent="0.3">
      <c r="A2767">
        <v>138.922687</v>
      </c>
      <c r="B2767">
        <v>139</v>
      </c>
      <c r="C2767">
        <v>0</v>
      </c>
      <c r="D2767">
        <v>2.133</v>
      </c>
      <c r="E2767">
        <v>69.997845999999996</v>
      </c>
      <c r="F2767">
        <v>74.222019000000003</v>
      </c>
      <c r="G2767">
        <v>74.633585999999994</v>
      </c>
      <c r="H2767">
        <v>-4.2241739999999997</v>
      </c>
      <c r="I2767">
        <v>-100</v>
      </c>
      <c r="J2767">
        <v>139</v>
      </c>
      <c r="K2767">
        <v>95.186503000000002</v>
      </c>
      <c r="L2767">
        <v>1.4997999999999999E-2</v>
      </c>
      <c r="M2767">
        <f>(F2767*CalPhotonTurnigy!$AE$30*CalPhotonTurnigy!$AF$36+CalPhotonTurnigy!$AE$36)/CalPhotonTurnigy!$AE$30</f>
        <v>86.875946541032391</v>
      </c>
    </row>
    <row r="2768" spans="1:13" x14ac:dyDescent="0.3">
      <c r="A2768">
        <v>138.93769900000001</v>
      </c>
      <c r="B2768">
        <v>139</v>
      </c>
      <c r="C2768">
        <v>0</v>
      </c>
      <c r="D2768">
        <v>2.1339999999999999</v>
      </c>
      <c r="E2768">
        <v>69.996942000000004</v>
      </c>
      <c r="F2768">
        <v>74.362156999999996</v>
      </c>
      <c r="G2768">
        <v>74.633399999999995</v>
      </c>
      <c r="H2768">
        <v>-4.3652150000000001</v>
      </c>
      <c r="I2768">
        <v>-100</v>
      </c>
      <c r="J2768">
        <v>139</v>
      </c>
      <c r="K2768">
        <v>95.186485000000005</v>
      </c>
      <c r="L2768">
        <v>1.5011999999999999E-2</v>
      </c>
      <c r="M2768">
        <f>(F2768*CalPhotonTurnigy!$AE$30*CalPhotonTurnigy!$AF$36+CalPhotonTurnigy!$AE$36)/CalPhotonTurnigy!$AE$30</f>
        <v>87.018285337002837</v>
      </c>
    </row>
    <row r="2769" spans="1:13" x14ac:dyDescent="0.3">
      <c r="A2769">
        <v>138.952699</v>
      </c>
      <c r="B2769">
        <v>139</v>
      </c>
      <c r="C2769">
        <v>0</v>
      </c>
      <c r="D2769">
        <v>2.137</v>
      </c>
      <c r="E2769">
        <v>70.002534999999995</v>
      </c>
      <c r="F2769">
        <v>74.385508999999999</v>
      </c>
      <c r="G2769">
        <v>74.633235999999997</v>
      </c>
      <c r="H2769">
        <v>-4.3829739999999999</v>
      </c>
      <c r="I2769">
        <v>-100</v>
      </c>
      <c r="J2769">
        <v>139</v>
      </c>
      <c r="K2769">
        <v>95.186469000000002</v>
      </c>
      <c r="L2769">
        <v>1.4999999999999999E-2</v>
      </c>
      <c r="M2769">
        <f>(F2769*CalPhotonTurnigy!$AE$30*CalPhotonTurnigy!$AF$36+CalPhotonTurnigy!$AE$36)/CalPhotonTurnigy!$AE$30</f>
        <v>87.042004068278445</v>
      </c>
    </row>
    <row r="2770" spans="1:13" x14ac:dyDescent="0.3">
      <c r="A2770">
        <v>138.96770100000001</v>
      </c>
      <c r="B2770">
        <v>139</v>
      </c>
      <c r="C2770">
        <v>0</v>
      </c>
      <c r="D2770">
        <v>2.1339999999999999</v>
      </c>
      <c r="E2770">
        <v>70.000977000000006</v>
      </c>
      <c r="F2770">
        <v>74.455560000000006</v>
      </c>
      <c r="G2770">
        <v>74.633093000000002</v>
      </c>
      <c r="H2770">
        <v>-4.4545830000000004</v>
      </c>
      <c r="I2770">
        <v>-100</v>
      </c>
      <c r="J2770">
        <v>139</v>
      </c>
      <c r="K2770">
        <v>95.186454999999995</v>
      </c>
      <c r="L2770">
        <v>1.5002E-2</v>
      </c>
      <c r="M2770">
        <f>(F2770*CalPhotonTurnigy!$AE$30*CalPhotonTurnigy!$AF$36+CalPhotonTurnigy!$AE$36)/CalPhotonTurnigy!$AE$30</f>
        <v>87.113155183582833</v>
      </c>
    </row>
    <row r="2771" spans="1:13" x14ac:dyDescent="0.3">
      <c r="A2771">
        <v>138.982708</v>
      </c>
      <c r="B2771">
        <v>139</v>
      </c>
      <c r="C2771">
        <v>0</v>
      </c>
      <c r="D2771">
        <v>2.133</v>
      </c>
      <c r="E2771">
        <v>69.996450999999993</v>
      </c>
      <c r="F2771">
        <v>74.455560000000006</v>
      </c>
      <c r="G2771">
        <v>74.632966999999994</v>
      </c>
      <c r="H2771">
        <v>-4.4591089999999998</v>
      </c>
      <c r="I2771">
        <v>-100</v>
      </c>
      <c r="J2771">
        <v>139</v>
      </c>
      <c r="K2771">
        <v>95.186443999999995</v>
      </c>
      <c r="L2771">
        <v>1.5007E-2</v>
      </c>
      <c r="M2771">
        <f>(F2771*CalPhotonTurnigy!$AE$30*CalPhotonTurnigy!$AF$36+CalPhotonTurnigy!$AE$36)/CalPhotonTurnigy!$AE$30</f>
        <v>87.113155183582833</v>
      </c>
    </row>
    <row r="2772" spans="1:13" x14ac:dyDescent="0.3">
      <c r="A2772">
        <v>138.997716</v>
      </c>
      <c r="B2772">
        <v>139</v>
      </c>
      <c r="C2772">
        <v>0</v>
      </c>
      <c r="D2772">
        <v>2.1309999999999998</v>
      </c>
      <c r="E2772">
        <v>69.989369999999994</v>
      </c>
      <c r="F2772">
        <v>74.432210999999995</v>
      </c>
      <c r="G2772">
        <v>74.632856000000004</v>
      </c>
      <c r="H2772">
        <v>-4.4428409999999996</v>
      </c>
      <c r="I2772">
        <v>-100</v>
      </c>
      <c r="J2772">
        <v>139</v>
      </c>
      <c r="K2772">
        <v>95.186434000000006</v>
      </c>
      <c r="L2772">
        <v>1.5008000000000001E-2</v>
      </c>
      <c r="M2772">
        <f>(F2772*CalPhotonTurnigy!$AE$30*CalPhotonTurnigy!$AF$36+CalPhotonTurnigy!$AE$36)/CalPhotonTurnigy!$AE$30</f>
        <v>87.089439499420678</v>
      </c>
    </row>
    <row r="2773" spans="1:13" x14ac:dyDescent="0.3">
      <c r="A2773">
        <v>139.01272399999999</v>
      </c>
      <c r="B2773">
        <v>139</v>
      </c>
      <c r="C2773">
        <v>0</v>
      </c>
      <c r="D2773">
        <v>2.1720000000000002</v>
      </c>
      <c r="E2773">
        <v>70.064438999999993</v>
      </c>
      <c r="F2773">
        <v>74.455560000000006</v>
      </c>
      <c r="G2773">
        <v>74.632758999999993</v>
      </c>
      <c r="H2773">
        <v>-4.3911210000000001</v>
      </c>
      <c r="I2773">
        <v>-100</v>
      </c>
      <c r="J2773">
        <v>139</v>
      </c>
      <c r="K2773">
        <v>95.186425</v>
      </c>
      <c r="L2773">
        <v>1.5008000000000001E-2</v>
      </c>
      <c r="M2773">
        <f>(F2773*CalPhotonTurnigy!$AE$30*CalPhotonTurnigy!$AF$36+CalPhotonTurnigy!$AE$36)/CalPhotonTurnigy!$AE$30</f>
        <v>87.113155183582833</v>
      </c>
    </row>
    <row r="2774" spans="1:13" x14ac:dyDescent="0.3">
      <c r="A2774">
        <v>139.02772100000001</v>
      </c>
      <c r="B2774">
        <v>139</v>
      </c>
      <c r="C2774">
        <v>0</v>
      </c>
      <c r="D2774">
        <v>2.13</v>
      </c>
      <c r="E2774">
        <v>70.046302999999995</v>
      </c>
      <c r="F2774">
        <v>74.432210999999995</v>
      </c>
      <c r="G2774">
        <v>74.632673999999994</v>
      </c>
      <c r="H2774">
        <v>-4.3859079999999997</v>
      </c>
      <c r="I2774">
        <v>-100</v>
      </c>
      <c r="J2774">
        <v>139</v>
      </c>
      <c r="K2774">
        <v>95.186417000000006</v>
      </c>
      <c r="L2774">
        <v>1.4997E-2</v>
      </c>
      <c r="M2774">
        <f>(F2774*CalPhotonTurnigy!$AE$30*CalPhotonTurnigy!$AF$36+CalPhotonTurnigy!$AE$36)/CalPhotonTurnigy!$AE$30</f>
        <v>87.089439499420678</v>
      </c>
    </row>
    <row r="2775" spans="1:13" x14ac:dyDescent="0.3">
      <c r="A2775">
        <v>139.042732</v>
      </c>
      <c r="B2775">
        <v>139</v>
      </c>
      <c r="C2775">
        <v>0</v>
      </c>
      <c r="D2775">
        <v>2.125</v>
      </c>
      <c r="E2775">
        <v>70.021141</v>
      </c>
      <c r="F2775">
        <v>74.292092999999994</v>
      </c>
      <c r="G2775">
        <v>74.632599999999996</v>
      </c>
      <c r="H2775">
        <v>-4.2709520000000003</v>
      </c>
      <c r="I2775">
        <v>-100</v>
      </c>
      <c r="J2775">
        <v>139</v>
      </c>
      <c r="K2775">
        <v>95.186411000000007</v>
      </c>
      <c r="L2775">
        <v>1.5011E-2</v>
      </c>
      <c r="M2775">
        <f>(F2775*CalPhotonTurnigy!$AE$30*CalPhotonTurnigy!$AF$36+CalPhotonTurnigy!$AE$36)/CalPhotonTurnigy!$AE$30</f>
        <v>86.94712101754007</v>
      </c>
    </row>
    <row r="2776" spans="1:13" x14ac:dyDescent="0.3">
      <c r="A2776">
        <v>139.05774099999999</v>
      </c>
      <c r="B2776">
        <v>139</v>
      </c>
      <c r="C2776">
        <v>0</v>
      </c>
      <c r="D2776">
        <v>2.1320000000000001</v>
      </c>
      <c r="E2776">
        <v>70.012213000000003</v>
      </c>
      <c r="F2776">
        <v>73.894880999999998</v>
      </c>
      <c r="G2776">
        <v>74.632535000000004</v>
      </c>
      <c r="H2776">
        <v>-3.8826679999999998</v>
      </c>
      <c r="I2776">
        <v>-100</v>
      </c>
      <c r="J2776">
        <v>139</v>
      </c>
      <c r="K2776">
        <v>95.186404999999993</v>
      </c>
      <c r="L2776">
        <v>1.5009E-2</v>
      </c>
      <c r="M2776">
        <f>(F2776*CalPhotonTurnigy!$AE$30*CalPhotonTurnigy!$AF$36+CalPhotonTurnigy!$AE$36)/CalPhotonTurnigy!$AE$30</f>
        <v>86.543671005230721</v>
      </c>
    </row>
    <row r="2777" spans="1:13" x14ac:dyDescent="0.3">
      <c r="A2777">
        <v>139.07274899999999</v>
      </c>
      <c r="B2777">
        <v>139</v>
      </c>
      <c r="C2777">
        <v>0</v>
      </c>
      <c r="D2777">
        <v>2.1309999999999998</v>
      </c>
      <c r="E2777">
        <v>70.002936000000005</v>
      </c>
      <c r="F2777">
        <v>73.894880999999998</v>
      </c>
      <c r="G2777">
        <v>74.632478000000006</v>
      </c>
      <c r="H2777">
        <v>-3.8919459999999999</v>
      </c>
      <c r="I2777">
        <v>-100</v>
      </c>
      <c r="J2777">
        <v>139</v>
      </c>
      <c r="K2777">
        <v>95.186401000000004</v>
      </c>
      <c r="L2777">
        <v>1.5008000000000001E-2</v>
      </c>
      <c r="M2777">
        <f>(F2777*CalPhotonTurnigy!$AE$30*CalPhotonTurnigy!$AF$36+CalPhotonTurnigy!$AE$36)/CalPhotonTurnigy!$AE$30</f>
        <v>86.543671005230721</v>
      </c>
    </row>
    <row r="2778" spans="1:13" x14ac:dyDescent="0.3">
      <c r="A2778">
        <v>139.08775299999999</v>
      </c>
      <c r="B2778">
        <v>139</v>
      </c>
      <c r="C2778">
        <v>0</v>
      </c>
      <c r="D2778">
        <v>2.13</v>
      </c>
      <c r="E2778">
        <v>69.993358000000001</v>
      </c>
      <c r="F2778">
        <v>73.918255000000002</v>
      </c>
      <c r="G2778">
        <v>74.632428000000004</v>
      </c>
      <c r="H2778">
        <v>-3.9248980000000002</v>
      </c>
      <c r="I2778">
        <v>-100</v>
      </c>
      <c r="J2778">
        <v>139</v>
      </c>
      <c r="K2778">
        <v>95.186396999999999</v>
      </c>
      <c r="L2778">
        <v>1.5004E-2</v>
      </c>
      <c r="M2778">
        <f>(F2778*CalPhotonTurnigy!$AE$30*CalPhotonTurnigy!$AF$36+CalPhotonTurnigy!$AE$36)/CalPhotonTurnigy!$AE$30</f>
        <v>86.567412082005134</v>
      </c>
    </row>
    <row r="2779" spans="1:13" x14ac:dyDescent="0.3">
      <c r="A2779">
        <v>139.10275899999999</v>
      </c>
      <c r="B2779">
        <v>139</v>
      </c>
      <c r="C2779">
        <v>0</v>
      </c>
      <c r="D2779">
        <v>2.13</v>
      </c>
      <c r="E2779">
        <v>69.985113999999996</v>
      </c>
      <c r="F2779">
        <v>74.011741000000001</v>
      </c>
      <c r="G2779">
        <v>74.632384000000002</v>
      </c>
      <c r="H2779">
        <v>-4.0266270000000004</v>
      </c>
      <c r="I2779">
        <v>-100</v>
      </c>
      <c r="J2779">
        <v>139</v>
      </c>
      <c r="K2779">
        <v>95.186392999999995</v>
      </c>
      <c r="L2779">
        <v>1.5006E-2</v>
      </c>
      <c r="M2779">
        <f>(F2779*CalPhotonTurnigy!$AE$30*CalPhotonTurnigy!$AF$36+CalPhotonTurnigy!$AE$36)/CalPhotonTurnigy!$AE$30</f>
        <v>86.662366232057892</v>
      </c>
    </row>
    <row r="2780" spans="1:13" x14ac:dyDescent="0.3">
      <c r="A2780">
        <v>139.11776800000001</v>
      </c>
      <c r="B2780">
        <v>139</v>
      </c>
      <c r="C2780">
        <v>0</v>
      </c>
      <c r="D2780">
        <v>2.1339999999999999</v>
      </c>
      <c r="E2780">
        <v>69.985985999999997</v>
      </c>
      <c r="F2780">
        <v>74.011741000000001</v>
      </c>
      <c r="G2780">
        <v>74.632345000000001</v>
      </c>
      <c r="H2780">
        <v>-4.0257540000000001</v>
      </c>
      <c r="I2780">
        <v>-100</v>
      </c>
      <c r="J2780">
        <v>139</v>
      </c>
      <c r="K2780">
        <v>95.186390000000003</v>
      </c>
      <c r="L2780">
        <v>1.5009E-2</v>
      </c>
      <c r="M2780">
        <f>(F2780*CalPhotonTurnigy!$AE$30*CalPhotonTurnigy!$AF$36+CalPhotonTurnigy!$AE$36)/CalPhotonTurnigy!$AE$30</f>
        <v>86.662366232057892</v>
      </c>
    </row>
    <row r="2781" spans="1:13" x14ac:dyDescent="0.3">
      <c r="A2781">
        <v>139.132768</v>
      </c>
      <c r="B2781">
        <v>139</v>
      </c>
      <c r="C2781">
        <v>0</v>
      </c>
      <c r="D2781">
        <v>2.1150000000000002</v>
      </c>
      <c r="E2781">
        <v>69.948471999999995</v>
      </c>
      <c r="F2781">
        <v>74.058476999999996</v>
      </c>
      <c r="G2781">
        <v>74.632311999999999</v>
      </c>
      <c r="H2781">
        <v>-4.1100050000000001</v>
      </c>
      <c r="I2781">
        <v>-100</v>
      </c>
      <c r="J2781">
        <v>139</v>
      </c>
      <c r="K2781">
        <v>95.186386999999996</v>
      </c>
      <c r="L2781">
        <v>1.4999999999999999E-2</v>
      </c>
      <c r="M2781">
        <f>(F2781*CalPhotonTurnigy!$AE$30*CalPhotonTurnigy!$AF$36+CalPhotonTurnigy!$AE$36)/CalPhotonTurnigy!$AE$30</f>
        <v>86.709836197152825</v>
      </c>
    </row>
    <row r="2782" spans="1:13" x14ac:dyDescent="0.3">
      <c r="A2782">
        <v>139.147773</v>
      </c>
      <c r="B2782">
        <v>139</v>
      </c>
      <c r="C2782">
        <v>0</v>
      </c>
      <c r="D2782">
        <v>2.13</v>
      </c>
      <c r="E2782">
        <v>69.946483999999998</v>
      </c>
      <c r="F2782">
        <v>74.105209000000002</v>
      </c>
      <c r="G2782">
        <v>74.632283000000001</v>
      </c>
      <c r="H2782">
        <v>-4.1587240000000003</v>
      </c>
      <c r="I2782">
        <v>-100</v>
      </c>
      <c r="J2782">
        <v>139</v>
      </c>
      <c r="K2782">
        <v>95.186385000000001</v>
      </c>
      <c r="L2782">
        <v>1.5004999999999999E-2</v>
      </c>
      <c r="M2782">
        <f>(F2782*CalPhotonTurnigy!$AE$30*CalPhotonTurnigy!$AF$36+CalPhotonTurnigy!$AE$36)/CalPhotonTurnigy!$AE$30</f>
        <v>86.757302099429793</v>
      </c>
    </row>
    <row r="2783" spans="1:13" x14ac:dyDescent="0.3">
      <c r="A2783">
        <v>139.162779</v>
      </c>
      <c r="B2783">
        <v>139</v>
      </c>
      <c r="C2783">
        <v>0</v>
      </c>
      <c r="D2783">
        <v>2.1160000000000001</v>
      </c>
      <c r="E2783">
        <v>69.916038999999998</v>
      </c>
      <c r="F2783">
        <v>74.151936000000006</v>
      </c>
      <c r="G2783">
        <v>74.632256999999996</v>
      </c>
      <c r="H2783">
        <v>-4.2358969999999996</v>
      </c>
      <c r="I2783">
        <v>-100</v>
      </c>
      <c r="J2783">
        <v>139</v>
      </c>
      <c r="K2783">
        <v>95.186383000000006</v>
      </c>
      <c r="L2783">
        <v>1.5006E-2</v>
      </c>
      <c r="M2783">
        <f>(F2783*CalPhotonTurnigy!$AE$30*CalPhotonTurnigy!$AF$36+CalPhotonTurnigy!$AE$36)/CalPhotonTurnigy!$AE$30</f>
        <v>86.804762923184313</v>
      </c>
    </row>
    <row r="2784" spans="1:13" x14ac:dyDescent="0.3">
      <c r="A2784">
        <v>139.17779200000001</v>
      </c>
      <c r="B2784">
        <v>139</v>
      </c>
      <c r="C2784">
        <v>0</v>
      </c>
      <c r="D2784">
        <v>2.1280000000000001</v>
      </c>
      <c r="E2784">
        <v>69.913786000000002</v>
      </c>
      <c r="F2784">
        <v>74.128573000000003</v>
      </c>
      <c r="G2784">
        <v>74.632233999999997</v>
      </c>
      <c r="H2784">
        <v>-4.2147870000000003</v>
      </c>
      <c r="I2784">
        <v>-100</v>
      </c>
      <c r="J2784">
        <v>139</v>
      </c>
      <c r="K2784">
        <v>95.186380999999997</v>
      </c>
      <c r="L2784">
        <v>1.5013E-2</v>
      </c>
      <c r="M2784">
        <f>(F2784*CalPhotonTurnigy!$AE$30*CalPhotonTurnigy!$AF$36+CalPhotonTurnigy!$AE$36)/CalPhotonTurnigy!$AE$30</f>
        <v>86.781033019159295</v>
      </c>
    </row>
    <row r="2785" spans="1:13" x14ac:dyDescent="0.3">
      <c r="A2785">
        <v>139.19280499999999</v>
      </c>
      <c r="B2785">
        <v>139</v>
      </c>
      <c r="C2785">
        <v>0</v>
      </c>
      <c r="D2785">
        <v>2.1269999999999998</v>
      </c>
      <c r="E2785">
        <v>69.910250000000005</v>
      </c>
      <c r="F2785">
        <v>74.105209000000002</v>
      </c>
      <c r="G2785">
        <v>74.632215000000002</v>
      </c>
      <c r="H2785">
        <v>-4.1949589999999999</v>
      </c>
      <c r="I2785">
        <v>-100</v>
      </c>
      <c r="J2785">
        <v>139</v>
      </c>
      <c r="K2785">
        <v>95.18638</v>
      </c>
      <c r="L2785">
        <v>1.5013E-2</v>
      </c>
      <c r="M2785">
        <f>(F2785*CalPhotonTurnigy!$AE$30*CalPhotonTurnigy!$AF$36+CalPhotonTurnigy!$AE$36)/CalPhotonTurnigy!$AE$30</f>
        <v>86.757302099429793</v>
      </c>
    </row>
    <row r="2786" spans="1:13" x14ac:dyDescent="0.3">
      <c r="A2786">
        <v>139.20780400000001</v>
      </c>
      <c r="B2786">
        <v>139</v>
      </c>
      <c r="C2786">
        <v>0</v>
      </c>
      <c r="D2786">
        <v>2.129</v>
      </c>
      <c r="E2786">
        <v>69.911998999999994</v>
      </c>
      <c r="F2786">
        <v>73.637694999999994</v>
      </c>
      <c r="G2786">
        <v>74.632198000000002</v>
      </c>
      <c r="H2786">
        <v>-3.7256960000000001</v>
      </c>
      <c r="I2786">
        <v>-100</v>
      </c>
      <c r="J2786">
        <v>139</v>
      </c>
      <c r="K2786">
        <v>95.186379000000002</v>
      </c>
      <c r="L2786">
        <v>1.4999E-2</v>
      </c>
      <c r="M2786">
        <f>(F2786*CalPhotonTurnigy!$AE$30*CalPhotonTurnigy!$AF$36+CalPhotonTurnigy!$AE$36)/CalPhotonTurnigy!$AE$30</f>
        <v>86.282446029988762</v>
      </c>
    </row>
    <row r="2787" spans="1:13" x14ac:dyDescent="0.3">
      <c r="A2787">
        <v>139.222804</v>
      </c>
      <c r="B2787">
        <v>139</v>
      </c>
      <c r="C2787">
        <v>0</v>
      </c>
      <c r="D2787">
        <v>2.129</v>
      </c>
      <c r="E2787">
        <v>69.913505000000001</v>
      </c>
      <c r="F2787">
        <v>73.450569000000002</v>
      </c>
      <c r="G2787">
        <v>74.632182999999998</v>
      </c>
      <c r="H2787">
        <v>-3.5370650000000001</v>
      </c>
      <c r="I2787">
        <v>-100</v>
      </c>
      <c r="J2787">
        <v>139</v>
      </c>
      <c r="K2787">
        <v>95.186378000000005</v>
      </c>
      <c r="L2787">
        <v>1.4999999999999999E-2</v>
      </c>
      <c r="M2787">
        <f>(F2787*CalPhotonTurnigy!$AE$30*CalPhotonTurnigy!$AF$36+CalPhotonTurnigy!$AE$36)/CalPhotonTurnigy!$AE$30</f>
        <v>86.092381311391648</v>
      </c>
    </row>
    <row r="2788" spans="1:13" x14ac:dyDescent="0.3">
      <c r="A2788">
        <v>139.23781099999999</v>
      </c>
      <c r="B2788">
        <v>139</v>
      </c>
      <c r="C2788">
        <v>0</v>
      </c>
      <c r="D2788">
        <v>2.1269999999999998</v>
      </c>
      <c r="E2788">
        <v>69.910008000000005</v>
      </c>
      <c r="F2788">
        <v>73.356979999999993</v>
      </c>
      <c r="G2788">
        <v>74.632170000000002</v>
      </c>
      <c r="H2788">
        <v>-3.4469720000000001</v>
      </c>
      <c r="I2788">
        <v>-100</v>
      </c>
      <c r="J2788">
        <v>139</v>
      </c>
      <c r="K2788">
        <v>95.186376999999993</v>
      </c>
      <c r="L2788">
        <v>1.5007E-2</v>
      </c>
      <c r="M2788">
        <f>(F2788*CalPhotonTurnigy!$AE$30*CalPhotonTurnigy!$AF$36+CalPhotonTurnigy!$AE$36)/CalPhotonTurnigy!$AE$30</f>
        <v>85.997322543776306</v>
      </c>
    </row>
    <row r="2789" spans="1:13" x14ac:dyDescent="0.3">
      <c r="A2789">
        <v>139.252816</v>
      </c>
      <c r="B2789">
        <v>139</v>
      </c>
      <c r="C2789">
        <v>0</v>
      </c>
      <c r="D2789">
        <v>2.1309999999999998</v>
      </c>
      <c r="E2789">
        <v>69.914985000000001</v>
      </c>
      <c r="F2789">
        <v>73.169749999999993</v>
      </c>
      <c r="G2789">
        <v>74.632158000000004</v>
      </c>
      <c r="H2789">
        <v>-3.2547649999999999</v>
      </c>
      <c r="I2789">
        <v>-100</v>
      </c>
      <c r="J2789">
        <v>139</v>
      </c>
      <c r="K2789">
        <v>95.186375999999996</v>
      </c>
      <c r="L2789">
        <v>1.5004999999999999E-2</v>
      </c>
      <c r="M2789">
        <f>(F2789*CalPhotonTurnigy!$AE$30*CalPhotonTurnigy!$AF$36+CalPhotonTurnigy!$AE$36)/CalPhotonTurnigy!$AE$30</f>
        <v>85.80715219191211</v>
      </c>
    </row>
    <row r="2790" spans="1:13" x14ac:dyDescent="0.3">
      <c r="A2790">
        <v>139.267821</v>
      </c>
      <c r="B2790">
        <v>139</v>
      </c>
      <c r="C2790">
        <v>0</v>
      </c>
      <c r="D2790">
        <v>2.1269999999999998</v>
      </c>
      <c r="E2790">
        <v>69.911282</v>
      </c>
      <c r="F2790">
        <v>72.935614999999999</v>
      </c>
      <c r="G2790">
        <v>74.632148000000001</v>
      </c>
      <c r="H2790">
        <v>-3.0243329999999999</v>
      </c>
      <c r="I2790">
        <v>-100</v>
      </c>
      <c r="J2790">
        <v>139</v>
      </c>
      <c r="K2790">
        <v>95.186374999999998</v>
      </c>
      <c r="L2790">
        <v>1.5004999999999999E-2</v>
      </c>
      <c r="M2790">
        <f>(F2790*CalPhotonTurnigy!$AE$30*CalPhotonTurnigy!$AF$36+CalPhotonTurnigy!$AE$36)/CalPhotonTurnigy!$AE$30</f>
        <v>85.569340220893977</v>
      </c>
    </row>
    <row r="2791" spans="1:13" x14ac:dyDescent="0.3">
      <c r="A2791">
        <v>139.28281999999999</v>
      </c>
      <c r="B2791">
        <v>138</v>
      </c>
      <c r="C2791">
        <v>0</v>
      </c>
      <c r="D2791">
        <v>2.0670000000000002</v>
      </c>
      <c r="E2791">
        <v>69.789644999999993</v>
      </c>
      <c r="F2791">
        <v>72.701372000000006</v>
      </c>
      <c r="G2791">
        <v>74.631276</v>
      </c>
      <c r="H2791">
        <v>-2.9117280000000001</v>
      </c>
      <c r="I2791">
        <v>-100</v>
      </c>
      <c r="J2791">
        <v>138</v>
      </c>
      <c r="K2791">
        <v>95.130652999999995</v>
      </c>
      <c r="L2791">
        <v>1.4999E-2</v>
      </c>
      <c r="M2791">
        <f>(F2791*CalPhotonTurnigy!$AE$30*CalPhotonTurnigy!$AF$36+CalPhotonTurnigy!$AE$36)/CalPhotonTurnigy!$AE$30</f>
        <v>85.33141855379084</v>
      </c>
    </row>
    <row r="2792" spans="1:13" x14ac:dyDescent="0.3">
      <c r="A2792">
        <v>139.29783</v>
      </c>
      <c r="B2792">
        <v>138</v>
      </c>
      <c r="C2792">
        <v>0</v>
      </c>
      <c r="D2792">
        <v>2.1259999999999999</v>
      </c>
      <c r="E2792">
        <v>69.801845</v>
      </c>
      <c r="F2792">
        <v>72.560775000000007</v>
      </c>
      <c r="G2792">
        <v>74.626897999999997</v>
      </c>
      <c r="H2792">
        <v>-2.7589299999999999</v>
      </c>
      <c r="I2792">
        <v>-100</v>
      </c>
      <c r="J2792">
        <v>138</v>
      </c>
      <c r="K2792">
        <v>95.029686999999996</v>
      </c>
      <c r="L2792">
        <v>1.5010000000000001E-2</v>
      </c>
      <c r="M2792">
        <f>(F2792*CalPhotonTurnigy!$AE$30*CalPhotonTurnigy!$AF$36+CalPhotonTurnigy!$AE$36)/CalPhotonTurnigy!$AE$30</f>
        <v>85.188613549458978</v>
      </c>
    </row>
    <row r="2793" spans="1:13" x14ac:dyDescent="0.3">
      <c r="A2793">
        <v>139.312838</v>
      </c>
      <c r="B2793">
        <v>138</v>
      </c>
      <c r="C2793">
        <v>0</v>
      </c>
      <c r="D2793">
        <v>2.1219999999999999</v>
      </c>
      <c r="E2793">
        <v>69.804326000000003</v>
      </c>
      <c r="F2793">
        <v>72.490461999999994</v>
      </c>
      <c r="G2793">
        <v>74.616145000000003</v>
      </c>
      <c r="H2793">
        <v>-2.6861359999999999</v>
      </c>
      <c r="I2793">
        <v>-100</v>
      </c>
      <c r="J2793">
        <v>138</v>
      </c>
      <c r="K2793">
        <v>94.942785000000001</v>
      </c>
      <c r="L2793">
        <v>1.5008000000000001E-2</v>
      </c>
      <c r="M2793">
        <f>(F2793*CalPhotonTurnigy!$AE$30*CalPhotonTurnigy!$AF$36+CalPhotonTurnigy!$AE$36)/CalPhotonTurnigy!$AE$30</f>
        <v>85.117196319577928</v>
      </c>
    </row>
    <row r="2794" spans="1:13" x14ac:dyDescent="0.3">
      <c r="A2794">
        <v>139.327845</v>
      </c>
      <c r="B2794">
        <v>138</v>
      </c>
      <c r="C2794">
        <v>0</v>
      </c>
      <c r="D2794">
        <v>2.1269999999999998</v>
      </c>
      <c r="E2794">
        <v>69.816075999999995</v>
      </c>
      <c r="F2794">
        <v>71.810265000000001</v>
      </c>
      <c r="G2794">
        <v>74.597933999999995</v>
      </c>
      <c r="H2794">
        <v>-1.994189</v>
      </c>
      <c r="I2794">
        <v>-100</v>
      </c>
      <c r="J2794">
        <v>138</v>
      </c>
      <c r="K2794">
        <v>94.867987999999997</v>
      </c>
      <c r="L2794">
        <v>1.5007E-2</v>
      </c>
      <c r="M2794">
        <f>(F2794*CalPhotonTurnigy!$AE$30*CalPhotonTurnigy!$AF$36+CalPhotonTurnigy!$AE$36)/CalPhotonTurnigy!$AE$30</f>
        <v>84.426317171861356</v>
      </c>
    </row>
    <row r="2795" spans="1:13" x14ac:dyDescent="0.3">
      <c r="A2795">
        <v>139.342849</v>
      </c>
      <c r="B2795">
        <v>138</v>
      </c>
      <c r="C2795">
        <v>0</v>
      </c>
      <c r="D2795">
        <v>2.125</v>
      </c>
      <c r="E2795">
        <v>69.821376999999998</v>
      </c>
      <c r="F2795">
        <v>71.669421</v>
      </c>
      <c r="G2795">
        <v>74.572807999999995</v>
      </c>
      <c r="H2795">
        <v>-1.848044</v>
      </c>
      <c r="I2795">
        <v>-100</v>
      </c>
      <c r="J2795">
        <v>138</v>
      </c>
      <c r="K2795">
        <v>94.803608999999994</v>
      </c>
      <c r="L2795">
        <v>1.5004E-2</v>
      </c>
      <c r="M2795">
        <f>(F2795*CalPhotonTurnigy!$AE$30*CalPhotonTurnigy!$AF$36+CalPhotonTurnigy!$AE$36)/CalPhotonTurnigy!$AE$30</f>
        <v>84.283261288520222</v>
      </c>
    </row>
    <row r="2796" spans="1:13" x14ac:dyDescent="0.3">
      <c r="A2796">
        <v>139.35786100000001</v>
      </c>
      <c r="B2796">
        <v>138</v>
      </c>
      <c r="C2796">
        <v>0</v>
      </c>
      <c r="D2796">
        <v>2.1240000000000001</v>
      </c>
      <c r="E2796">
        <v>69.824335000000005</v>
      </c>
      <c r="F2796">
        <v>71.575502999999998</v>
      </c>
      <c r="G2796">
        <v>74.542006999999998</v>
      </c>
      <c r="H2796">
        <v>-1.7511680000000001</v>
      </c>
      <c r="I2796">
        <v>-100</v>
      </c>
      <c r="J2796">
        <v>138</v>
      </c>
      <c r="K2796">
        <v>94.748198000000002</v>
      </c>
      <c r="L2796">
        <v>1.5011999999999999E-2</v>
      </c>
      <c r="M2796">
        <f>(F2796*CalPhotonTurnigy!$AE$30*CalPhotonTurnigy!$AF$36+CalPhotonTurnigy!$AE$36)/CalPhotonTurnigy!$AE$30</f>
        <v>84.187868354127318</v>
      </c>
    </row>
    <row r="2797" spans="1:13" x14ac:dyDescent="0.3">
      <c r="A2797">
        <v>139.37286499999999</v>
      </c>
      <c r="B2797">
        <v>138</v>
      </c>
      <c r="C2797">
        <v>0</v>
      </c>
      <c r="D2797">
        <v>2.1259999999999999</v>
      </c>
      <c r="E2797">
        <v>69.831686000000005</v>
      </c>
      <c r="F2797">
        <v>71.481568999999993</v>
      </c>
      <c r="G2797">
        <v>74.506981999999994</v>
      </c>
      <c r="H2797">
        <v>-1.6498820000000001</v>
      </c>
      <c r="I2797">
        <v>-100</v>
      </c>
      <c r="J2797">
        <v>138</v>
      </c>
      <c r="K2797">
        <v>94.700505000000007</v>
      </c>
      <c r="L2797">
        <v>1.5004E-2</v>
      </c>
      <c r="M2797">
        <f>(F2797*CalPhotonTurnigy!$AE$30*CalPhotonTurnigy!$AF$36+CalPhotonTurnigy!$AE$36)/CalPhotonTurnigy!$AE$30</f>
        <v>84.092459168462568</v>
      </c>
    </row>
    <row r="2798" spans="1:13" x14ac:dyDescent="0.3">
      <c r="A2798">
        <v>139.38786300000001</v>
      </c>
      <c r="B2798">
        <v>138</v>
      </c>
      <c r="C2798">
        <v>0</v>
      </c>
      <c r="D2798">
        <v>2.125</v>
      </c>
      <c r="E2798">
        <v>69.834806999999998</v>
      </c>
      <c r="F2798">
        <v>71.434595000000002</v>
      </c>
      <c r="G2798">
        <v>74.469142000000005</v>
      </c>
      <c r="H2798">
        <v>-1.599788</v>
      </c>
      <c r="I2798">
        <v>-100</v>
      </c>
      <c r="J2798">
        <v>138</v>
      </c>
      <c r="K2798">
        <v>94.659456000000006</v>
      </c>
      <c r="L2798">
        <v>1.4997999999999999E-2</v>
      </c>
      <c r="M2798">
        <f>(F2798*CalPhotonTurnigy!$AE$30*CalPhotonTurnigy!$AF$36+CalPhotonTurnigy!$AE$36)/CalPhotonTurnigy!$AE$30</f>
        <v>84.044747465698762</v>
      </c>
    </row>
    <row r="2799" spans="1:13" x14ac:dyDescent="0.3">
      <c r="A2799">
        <v>139.40287000000001</v>
      </c>
      <c r="B2799">
        <v>138</v>
      </c>
      <c r="C2799">
        <v>0</v>
      </c>
      <c r="D2799">
        <v>2.121</v>
      </c>
      <c r="E2799">
        <v>69.831085999999999</v>
      </c>
      <c r="F2799">
        <v>71.434595000000002</v>
      </c>
      <c r="G2799">
        <v>74.429727</v>
      </c>
      <c r="H2799">
        <v>-1.6035079999999999</v>
      </c>
      <c r="I2799">
        <v>-100</v>
      </c>
      <c r="J2799">
        <v>138</v>
      </c>
      <c r="K2799">
        <v>94.624123999999995</v>
      </c>
      <c r="L2799">
        <v>1.5007E-2</v>
      </c>
      <c r="M2799">
        <f>(F2799*CalPhotonTurnigy!$AE$30*CalPhotonTurnigy!$AF$36+CalPhotonTurnigy!$AE$36)/CalPhotonTurnigy!$AE$30</f>
        <v>84.044747465698762</v>
      </c>
    </row>
    <row r="2800" spans="1:13" x14ac:dyDescent="0.3">
      <c r="A2800">
        <v>139.41787199999999</v>
      </c>
      <c r="B2800">
        <v>138</v>
      </c>
      <c r="C2800">
        <v>0</v>
      </c>
      <c r="D2800">
        <v>2.1230000000000002</v>
      </c>
      <c r="E2800">
        <v>69.831087999999994</v>
      </c>
      <c r="F2800">
        <v>71.270151999999996</v>
      </c>
      <c r="G2800">
        <v>74.389776999999995</v>
      </c>
      <c r="H2800">
        <v>-1.4390639999999999</v>
      </c>
      <c r="I2800">
        <v>-100</v>
      </c>
      <c r="J2800">
        <v>138</v>
      </c>
      <c r="K2800">
        <v>94.593714000000006</v>
      </c>
      <c r="L2800">
        <v>1.5002E-2</v>
      </c>
      <c r="M2800">
        <f>(F2800*CalPhotonTurnigy!$AE$30*CalPhotonTurnigy!$AF$36+CalPhotonTurnigy!$AE$36)/CalPhotonTurnigy!$AE$30</f>
        <v>83.877721972072706</v>
      </c>
    </row>
    <row r="2801" spans="1:13" x14ac:dyDescent="0.3">
      <c r="A2801">
        <v>139.43287000000001</v>
      </c>
      <c r="B2801">
        <v>138</v>
      </c>
      <c r="C2801">
        <v>0</v>
      </c>
      <c r="D2801">
        <v>2.125</v>
      </c>
      <c r="E2801">
        <v>69.834292000000005</v>
      </c>
      <c r="F2801">
        <v>70.823541000000006</v>
      </c>
      <c r="G2801">
        <v>74.350127000000001</v>
      </c>
      <c r="H2801">
        <v>-0.98924900000000004</v>
      </c>
      <c r="I2801">
        <v>-100</v>
      </c>
      <c r="J2801">
        <v>138</v>
      </c>
      <c r="K2801">
        <v>94.567538999999996</v>
      </c>
      <c r="L2801">
        <v>1.4997999999999999E-2</v>
      </c>
      <c r="M2801">
        <f>(F2801*CalPhotonTurnigy!$AE$30*CalPhotonTurnigy!$AF$36+CalPhotonTurnigy!$AE$36)/CalPhotonTurnigy!$AE$30</f>
        <v>83.424097173608672</v>
      </c>
    </row>
    <row r="2802" spans="1:13" x14ac:dyDescent="0.3">
      <c r="A2802">
        <v>139.44787500000001</v>
      </c>
      <c r="B2802">
        <v>139</v>
      </c>
      <c r="C2802">
        <v>0</v>
      </c>
      <c r="D2802">
        <v>2.1539999999999999</v>
      </c>
      <c r="E2802">
        <v>69.896240000000006</v>
      </c>
      <c r="F2802">
        <v>70.847057000000007</v>
      </c>
      <c r="G2802">
        <v>74.312275</v>
      </c>
      <c r="H2802">
        <v>-0.95081700000000002</v>
      </c>
      <c r="I2802">
        <v>-100</v>
      </c>
      <c r="J2802">
        <v>139</v>
      </c>
      <c r="K2802">
        <v>94.600733000000005</v>
      </c>
      <c r="L2802">
        <v>1.5004999999999999E-2</v>
      </c>
      <c r="M2802">
        <f>(F2802*CalPhotonTurnigy!$AE$30*CalPhotonTurnigy!$AF$36+CalPhotonTurnigy!$AE$36)/CalPhotonTurnigy!$AE$30</f>
        <v>83.447982480420819</v>
      </c>
    </row>
    <row r="2803" spans="1:13" x14ac:dyDescent="0.3">
      <c r="A2803">
        <v>139.46287100000001</v>
      </c>
      <c r="B2803">
        <v>139</v>
      </c>
      <c r="C2803">
        <v>0</v>
      </c>
      <c r="D2803">
        <v>2.125</v>
      </c>
      <c r="E2803">
        <v>69.890355999999997</v>
      </c>
      <c r="F2803">
        <v>70.823541000000006</v>
      </c>
      <c r="G2803">
        <v>74.279318000000004</v>
      </c>
      <c r="H2803">
        <v>-0.93318500000000004</v>
      </c>
      <c r="I2803">
        <v>-100</v>
      </c>
      <c r="J2803">
        <v>139</v>
      </c>
      <c r="K2803">
        <v>94.682308000000006</v>
      </c>
      <c r="L2803">
        <v>1.4996000000000001E-2</v>
      </c>
      <c r="M2803">
        <f>(F2803*CalPhotonTurnigy!$AE$30*CalPhotonTurnigy!$AF$36+CalPhotonTurnigy!$AE$36)/CalPhotonTurnigy!$AE$30</f>
        <v>83.424097173608672</v>
      </c>
    </row>
    <row r="2804" spans="1:13" x14ac:dyDescent="0.3">
      <c r="A2804">
        <v>139.47788</v>
      </c>
      <c r="B2804">
        <v>139</v>
      </c>
      <c r="C2804">
        <v>0</v>
      </c>
      <c r="D2804">
        <v>2.1219999999999999</v>
      </c>
      <c r="E2804">
        <v>69.880494999999996</v>
      </c>
      <c r="F2804">
        <v>70.894085000000004</v>
      </c>
      <c r="G2804">
        <v>74.254464999999996</v>
      </c>
      <c r="H2804">
        <v>-1.01359</v>
      </c>
      <c r="I2804">
        <v>-100</v>
      </c>
      <c r="J2804">
        <v>139</v>
      </c>
      <c r="K2804">
        <v>94.752520000000004</v>
      </c>
      <c r="L2804">
        <v>1.5009E-2</v>
      </c>
      <c r="M2804">
        <f>(F2804*CalPhotonTurnigy!$AE$30*CalPhotonTurnigy!$AF$36+CalPhotonTurnigy!$AE$36)/CalPhotonTurnigy!$AE$30</f>
        <v>83.495749031227149</v>
      </c>
    </row>
    <row r="2805" spans="1:13" x14ac:dyDescent="0.3">
      <c r="A2805">
        <v>139.49287799999999</v>
      </c>
      <c r="B2805">
        <v>139</v>
      </c>
      <c r="C2805">
        <v>0</v>
      </c>
      <c r="D2805">
        <v>2.125</v>
      </c>
      <c r="E2805">
        <v>69.878405000000001</v>
      </c>
      <c r="F2805">
        <v>70.941108</v>
      </c>
      <c r="G2805">
        <v>74.239044000000007</v>
      </c>
      <c r="H2805">
        <v>-1.062703</v>
      </c>
      <c r="I2805">
        <v>-100</v>
      </c>
      <c r="J2805">
        <v>139</v>
      </c>
      <c r="K2805">
        <v>94.812951999999996</v>
      </c>
      <c r="L2805">
        <v>1.4997999999999999E-2</v>
      </c>
      <c r="M2805">
        <f>(F2805*CalPhotonTurnigy!$AE$30*CalPhotonTurnigy!$AF$36+CalPhotonTurnigy!$AE$36)/CalPhotonTurnigy!$AE$30</f>
        <v>83.54351050351103</v>
      </c>
    </row>
    <row r="2806" spans="1:13" x14ac:dyDescent="0.3">
      <c r="A2806">
        <v>139.50788800000001</v>
      </c>
      <c r="B2806">
        <v>139</v>
      </c>
      <c r="C2806">
        <v>0</v>
      </c>
      <c r="D2806">
        <v>2.125</v>
      </c>
      <c r="E2806">
        <v>69.876605999999995</v>
      </c>
      <c r="F2806">
        <v>70.517740000000003</v>
      </c>
      <c r="G2806">
        <v>74.232669000000001</v>
      </c>
      <c r="H2806">
        <v>-0.64113399999999998</v>
      </c>
      <c r="I2806">
        <v>-100</v>
      </c>
      <c r="J2806">
        <v>139</v>
      </c>
      <c r="K2806">
        <v>94.864965999999995</v>
      </c>
      <c r="L2806">
        <v>1.5010000000000001E-2</v>
      </c>
      <c r="M2806">
        <f>(F2806*CalPhotonTurnigy!$AE$30*CalPhotonTurnigy!$AF$36+CalPhotonTurnigy!$AE$36)/CalPhotonTurnigy!$AE$30</f>
        <v>83.113493724533072</v>
      </c>
    </row>
    <row r="2807" spans="1:13" x14ac:dyDescent="0.3">
      <c r="A2807">
        <v>139.52288999999999</v>
      </c>
      <c r="B2807">
        <v>139</v>
      </c>
      <c r="C2807">
        <v>0</v>
      </c>
      <c r="D2807">
        <v>2.125</v>
      </c>
      <c r="E2807">
        <v>69.875058999999993</v>
      </c>
      <c r="F2807">
        <v>70.517740000000003</v>
      </c>
      <c r="G2807">
        <v>74.234167999999997</v>
      </c>
      <c r="H2807">
        <v>-0.64268199999999998</v>
      </c>
      <c r="I2807">
        <v>-100</v>
      </c>
      <c r="J2807">
        <v>139</v>
      </c>
      <c r="K2807">
        <v>94.909734999999998</v>
      </c>
      <c r="L2807">
        <v>1.5002E-2</v>
      </c>
      <c r="M2807">
        <f>(F2807*CalPhotonTurnigy!$AE$30*CalPhotonTurnigy!$AF$36+CalPhotonTurnigy!$AE$36)/CalPhotonTurnigy!$AE$30</f>
        <v>83.113493724533072</v>
      </c>
    </row>
    <row r="2808" spans="1:13" x14ac:dyDescent="0.3">
      <c r="A2808">
        <v>139.53788800000001</v>
      </c>
      <c r="B2808">
        <v>139</v>
      </c>
      <c r="C2808">
        <v>0</v>
      </c>
      <c r="D2808">
        <v>2.1269999999999998</v>
      </c>
      <c r="E2808">
        <v>69.876925</v>
      </c>
      <c r="F2808">
        <v>70.564798999999994</v>
      </c>
      <c r="G2808">
        <v>74.242092999999997</v>
      </c>
      <c r="H2808">
        <v>-0.68787299999999996</v>
      </c>
      <c r="I2808">
        <v>-100</v>
      </c>
      <c r="J2808">
        <v>139</v>
      </c>
      <c r="K2808">
        <v>94.948267999999999</v>
      </c>
      <c r="L2808">
        <v>1.4997999999999999E-2</v>
      </c>
      <c r="M2808">
        <f>(F2808*CalPhotonTurnigy!$AE$30*CalPhotonTurnigy!$AF$36+CalPhotonTurnigy!$AE$36)/CalPhotonTurnigy!$AE$30</f>
        <v>83.161291762178607</v>
      </c>
    </row>
    <row r="2809" spans="1:13" x14ac:dyDescent="0.3">
      <c r="A2809">
        <v>139.55289200000001</v>
      </c>
      <c r="B2809">
        <v>139</v>
      </c>
      <c r="C2809">
        <v>0</v>
      </c>
      <c r="D2809">
        <v>2.121</v>
      </c>
      <c r="E2809">
        <v>69.865735999999998</v>
      </c>
      <c r="F2809">
        <v>70.611851999999999</v>
      </c>
      <c r="G2809">
        <v>74.254994999999994</v>
      </c>
      <c r="H2809">
        <v>-0.746116</v>
      </c>
      <c r="I2809">
        <v>-100</v>
      </c>
      <c r="J2809">
        <v>139</v>
      </c>
      <c r="K2809">
        <v>94.981433999999993</v>
      </c>
      <c r="L2809">
        <v>1.5004E-2</v>
      </c>
      <c r="M2809">
        <f>(F2809*CalPhotonTurnigy!$AE$30*CalPhotonTurnigy!$AF$36+CalPhotonTurnigy!$AE$36)/CalPhotonTurnigy!$AE$30</f>
        <v>83.209083705597237</v>
      </c>
    </row>
    <row r="2810" spans="1:13" x14ac:dyDescent="0.3">
      <c r="A2810">
        <v>139.56788900000001</v>
      </c>
      <c r="B2810">
        <v>138</v>
      </c>
      <c r="C2810">
        <v>0</v>
      </c>
      <c r="D2810">
        <v>2.1219999999999999</v>
      </c>
      <c r="E2810">
        <v>69.859305000000006</v>
      </c>
      <c r="F2810">
        <v>70.729467999999997</v>
      </c>
      <c r="G2810">
        <v>74.270694000000006</v>
      </c>
      <c r="H2810">
        <v>-0.87016300000000002</v>
      </c>
      <c r="I2810">
        <v>-100</v>
      </c>
      <c r="J2810">
        <v>138</v>
      </c>
      <c r="K2810">
        <v>94.954257999999996</v>
      </c>
      <c r="L2810">
        <v>1.4997E-2</v>
      </c>
      <c r="M2810">
        <f>(F2810*CalPhotonTurnigy!$AE$30*CalPhotonTurnigy!$AF$36+CalPhotonTurnigy!$AE$36)/CalPhotonTurnigy!$AE$30</f>
        <v>83.328546805019656</v>
      </c>
    </row>
    <row r="2811" spans="1:13" x14ac:dyDescent="0.3">
      <c r="A2811">
        <v>139.58288899999999</v>
      </c>
      <c r="B2811">
        <v>139</v>
      </c>
      <c r="C2811">
        <v>0</v>
      </c>
      <c r="D2811">
        <v>2.125</v>
      </c>
      <c r="E2811">
        <v>69.860170999999994</v>
      </c>
      <c r="F2811">
        <v>70.823541000000006</v>
      </c>
      <c r="G2811">
        <v>74.286272999999994</v>
      </c>
      <c r="H2811">
        <v>-0.96336999999999995</v>
      </c>
      <c r="I2811">
        <v>-100</v>
      </c>
      <c r="J2811">
        <v>139</v>
      </c>
      <c r="K2811">
        <v>94.933584999999994</v>
      </c>
      <c r="L2811">
        <v>1.4999999999999999E-2</v>
      </c>
      <c r="M2811">
        <f>(F2811*CalPhotonTurnigy!$AE$30*CalPhotonTurnigy!$AF$36+CalPhotonTurnigy!$AE$36)/CalPhotonTurnigy!$AE$30</f>
        <v>83.424097173608672</v>
      </c>
    </row>
    <row r="2812" spans="1:13" x14ac:dyDescent="0.3">
      <c r="A2812">
        <v>139.59789599999999</v>
      </c>
      <c r="B2812">
        <v>138</v>
      </c>
      <c r="C2812">
        <v>0</v>
      </c>
      <c r="D2812">
        <v>2.125</v>
      </c>
      <c r="E2812">
        <v>69.859316000000007</v>
      </c>
      <c r="F2812">
        <v>70.423610999999994</v>
      </c>
      <c r="G2812">
        <v>74.299685999999994</v>
      </c>
      <c r="H2812">
        <v>-0.56429499999999999</v>
      </c>
      <c r="I2812">
        <v>-100</v>
      </c>
      <c r="J2812">
        <v>138</v>
      </c>
      <c r="K2812">
        <v>94.913073999999995</v>
      </c>
      <c r="L2812">
        <v>1.5007E-2</v>
      </c>
      <c r="M2812">
        <f>(F2812*CalPhotonTurnigy!$AE$30*CalPhotonTurnigy!$AF$36+CalPhotonTurnigy!$AE$36)/CalPhotonTurnigy!$AE$30</f>
        <v>83.017886476492535</v>
      </c>
    </row>
    <row r="2813" spans="1:13" x14ac:dyDescent="0.3">
      <c r="A2813">
        <v>139.612899</v>
      </c>
      <c r="B2813">
        <v>138</v>
      </c>
      <c r="C2813">
        <v>0</v>
      </c>
      <c r="D2813">
        <v>2.125</v>
      </c>
      <c r="E2813">
        <v>69.858581000000001</v>
      </c>
      <c r="F2813">
        <v>70.376540000000006</v>
      </c>
      <c r="G2813">
        <v>74.309319000000002</v>
      </c>
      <c r="H2813">
        <v>-0.51795899999999995</v>
      </c>
      <c r="I2813">
        <v>-100</v>
      </c>
      <c r="J2813">
        <v>138</v>
      </c>
      <c r="K2813">
        <v>94.842415000000003</v>
      </c>
      <c r="L2813">
        <v>1.5003000000000001E-2</v>
      </c>
      <c r="M2813">
        <f>(F2813*CalPhotonTurnigy!$AE$30*CalPhotonTurnigy!$AF$36+CalPhotonTurnigy!$AE$36)/CalPhotonTurnigy!$AE$30</f>
        <v>82.97007625039312</v>
      </c>
    </row>
    <row r="2814" spans="1:13" x14ac:dyDescent="0.3">
      <c r="A2814">
        <v>139.627905</v>
      </c>
      <c r="B2814">
        <v>138</v>
      </c>
      <c r="C2814">
        <v>0</v>
      </c>
      <c r="D2814">
        <v>2.1240000000000001</v>
      </c>
      <c r="E2814">
        <v>69.856347999999997</v>
      </c>
      <c r="F2814">
        <v>70.494209999999995</v>
      </c>
      <c r="G2814">
        <v>74.313327000000001</v>
      </c>
      <c r="H2814">
        <v>-0.63786200000000004</v>
      </c>
      <c r="I2814">
        <v>-100</v>
      </c>
      <c r="J2814">
        <v>138</v>
      </c>
      <c r="K2814">
        <v>94.781599</v>
      </c>
      <c r="L2814">
        <v>1.5006E-2</v>
      </c>
      <c r="M2814">
        <f>(F2814*CalPhotonTurnigy!$AE$30*CalPhotonTurnigy!$AF$36+CalPhotonTurnigy!$AE$36)/CalPhotonTurnigy!$AE$30</f>
        <v>83.089594197858048</v>
      </c>
    </row>
    <row r="2815" spans="1:13" x14ac:dyDescent="0.3">
      <c r="A2815">
        <v>139.64291499999999</v>
      </c>
      <c r="B2815">
        <v>138</v>
      </c>
      <c r="C2815">
        <v>0</v>
      </c>
      <c r="D2815">
        <v>2.117</v>
      </c>
      <c r="E2815">
        <v>69.841620000000006</v>
      </c>
      <c r="F2815">
        <v>70.541269999999997</v>
      </c>
      <c r="G2815">
        <v>74.310869999999994</v>
      </c>
      <c r="H2815">
        <v>-0.69964999999999999</v>
      </c>
      <c r="I2815">
        <v>-100</v>
      </c>
      <c r="J2815">
        <v>138</v>
      </c>
      <c r="K2815">
        <v>94.729253999999997</v>
      </c>
      <c r="L2815">
        <v>1.5010000000000001E-2</v>
      </c>
      <c r="M2815">
        <f>(F2815*CalPhotonTurnigy!$AE$30*CalPhotonTurnigy!$AF$36+CalPhotonTurnigy!$AE$36)/CalPhotonTurnigy!$AE$30</f>
        <v>83.137393251208081</v>
      </c>
    </row>
    <row r="2816" spans="1:13" x14ac:dyDescent="0.3">
      <c r="A2816">
        <v>139.65791999999999</v>
      </c>
      <c r="B2816">
        <v>138</v>
      </c>
      <c r="C2816">
        <v>0</v>
      </c>
      <c r="D2816">
        <v>2.121</v>
      </c>
      <c r="E2816">
        <v>69.835347999999996</v>
      </c>
      <c r="F2816">
        <v>70.611851999999999</v>
      </c>
      <c r="G2816">
        <v>74.302352999999997</v>
      </c>
      <c r="H2816">
        <v>-0.77650399999999997</v>
      </c>
      <c r="I2816">
        <v>-100</v>
      </c>
      <c r="J2816">
        <v>138</v>
      </c>
      <c r="K2816">
        <v>94.684200000000004</v>
      </c>
      <c r="L2816">
        <v>1.5004999999999999E-2</v>
      </c>
      <c r="M2816">
        <f>(F2816*CalPhotonTurnigy!$AE$30*CalPhotonTurnigy!$AF$36+CalPhotonTurnigy!$AE$36)/CalPhotonTurnigy!$AE$30</f>
        <v>83.209083705597237</v>
      </c>
    </row>
    <row r="2817" spans="1:13" x14ac:dyDescent="0.3">
      <c r="A2817">
        <v>139.67291599999999</v>
      </c>
      <c r="B2817">
        <v>138</v>
      </c>
      <c r="C2817">
        <v>0</v>
      </c>
      <c r="D2817">
        <v>2.1259999999999999</v>
      </c>
      <c r="E2817">
        <v>69.841160000000002</v>
      </c>
      <c r="F2817">
        <v>70.729467999999997</v>
      </c>
      <c r="G2817">
        <v>74.288729000000004</v>
      </c>
      <c r="H2817">
        <v>-0.88830799999999999</v>
      </c>
      <c r="I2817">
        <v>-100</v>
      </c>
      <c r="J2817">
        <v>138</v>
      </c>
      <c r="K2817">
        <v>94.645420999999999</v>
      </c>
      <c r="L2817">
        <v>1.4996000000000001E-2</v>
      </c>
      <c r="M2817">
        <f>(F2817*CalPhotonTurnigy!$AE$30*CalPhotonTurnigy!$AF$36+CalPhotonTurnigy!$AE$36)/CalPhotonTurnigy!$AE$30</f>
        <v>83.328546805019656</v>
      </c>
    </row>
    <row r="2818" spans="1:13" x14ac:dyDescent="0.3">
      <c r="A2818">
        <v>139.687926</v>
      </c>
      <c r="B2818">
        <v>138</v>
      </c>
      <c r="C2818">
        <v>0</v>
      </c>
      <c r="D2818">
        <v>2.1230000000000002</v>
      </c>
      <c r="E2818">
        <v>69.839755999999994</v>
      </c>
      <c r="F2818">
        <v>70.776506999999995</v>
      </c>
      <c r="G2818">
        <v>74.271117000000004</v>
      </c>
      <c r="H2818">
        <v>-0.93674999999999997</v>
      </c>
      <c r="I2818">
        <v>-100</v>
      </c>
      <c r="J2818">
        <v>138</v>
      </c>
      <c r="K2818">
        <v>94.612044999999995</v>
      </c>
      <c r="L2818">
        <v>1.5010000000000001E-2</v>
      </c>
      <c r="M2818">
        <f>(F2818*CalPhotonTurnigy!$AE$30*CalPhotonTurnigy!$AF$36+CalPhotonTurnigy!$AE$36)/CalPhotonTurnigy!$AE$30</f>
        <v>83.376324528575381</v>
      </c>
    </row>
    <row r="2819" spans="1:13" x14ac:dyDescent="0.3">
      <c r="A2819">
        <v>139.70293799999999</v>
      </c>
      <c r="B2819">
        <v>138</v>
      </c>
      <c r="C2819">
        <v>0</v>
      </c>
      <c r="D2819">
        <v>2.125</v>
      </c>
      <c r="E2819">
        <v>69.843351999999996</v>
      </c>
      <c r="F2819">
        <v>70.400075999999999</v>
      </c>
      <c r="G2819">
        <v>74.250608999999997</v>
      </c>
      <c r="H2819">
        <v>-0.55672500000000003</v>
      </c>
      <c r="I2819">
        <v>-100</v>
      </c>
      <c r="J2819">
        <v>138</v>
      </c>
      <c r="K2819">
        <v>94.583316999999994</v>
      </c>
      <c r="L2819">
        <v>1.5011999999999999E-2</v>
      </c>
      <c r="M2819">
        <f>(F2819*CalPhotonTurnigy!$AE$30*CalPhotonTurnigy!$AF$36+CalPhotonTurnigy!$AE$36)/CalPhotonTurnigy!$AE$30</f>
        <v>82.993981871295077</v>
      </c>
    </row>
    <row r="2820" spans="1:13" x14ac:dyDescent="0.3">
      <c r="A2820">
        <v>139.71793400000001</v>
      </c>
      <c r="B2820">
        <v>138</v>
      </c>
      <c r="C2820">
        <v>0</v>
      </c>
      <c r="D2820">
        <v>2.1230000000000002</v>
      </c>
      <c r="E2820">
        <v>69.841641999999993</v>
      </c>
      <c r="F2820">
        <v>70.470678000000007</v>
      </c>
      <c r="G2820">
        <v>74.228189999999998</v>
      </c>
      <c r="H2820">
        <v>-0.62903600000000004</v>
      </c>
      <c r="I2820">
        <v>-100</v>
      </c>
      <c r="J2820">
        <v>138</v>
      </c>
      <c r="K2820">
        <v>94.558591000000007</v>
      </c>
      <c r="L2820">
        <v>1.4996000000000001E-2</v>
      </c>
      <c r="M2820">
        <f>(F2820*CalPhotonTurnigy!$AE$30*CalPhotonTurnigy!$AF$36+CalPhotonTurnigy!$AE$36)/CalPhotonTurnigy!$AE$30</f>
        <v>83.065692639774056</v>
      </c>
    </row>
    <row r="2821" spans="1:13" x14ac:dyDescent="0.3">
      <c r="A2821">
        <v>139.73294000000001</v>
      </c>
      <c r="B2821">
        <v>138</v>
      </c>
      <c r="C2821">
        <v>0</v>
      </c>
      <c r="D2821">
        <v>2.129</v>
      </c>
      <c r="E2821">
        <v>69.851376999999999</v>
      </c>
      <c r="F2821">
        <v>70.917597000000001</v>
      </c>
      <c r="G2821">
        <v>74.204689999999999</v>
      </c>
      <c r="H2821">
        <v>-1.0662199999999999</v>
      </c>
      <c r="I2821">
        <v>-100</v>
      </c>
      <c r="J2821">
        <v>138</v>
      </c>
      <c r="K2821">
        <v>94.537308999999993</v>
      </c>
      <c r="L2821">
        <v>1.5006E-2</v>
      </c>
      <c r="M2821">
        <f>(F2821*CalPhotonTurnigy!$AE$30*CalPhotonTurnigy!$AF$36+CalPhotonTurnigy!$AE$36)/CalPhotonTurnigy!$AE$30</f>
        <v>83.519630275221331</v>
      </c>
    </row>
    <row r="2822" spans="1:13" x14ac:dyDescent="0.3">
      <c r="A2822">
        <v>139.747941</v>
      </c>
      <c r="B2822">
        <v>138</v>
      </c>
      <c r="C2822">
        <v>0</v>
      </c>
      <c r="D2822">
        <v>2.121</v>
      </c>
      <c r="E2822">
        <v>69.845346000000006</v>
      </c>
      <c r="F2822">
        <v>71.270151999999996</v>
      </c>
      <c r="G2822">
        <v>74.180784000000003</v>
      </c>
      <c r="H2822">
        <v>-1.424806</v>
      </c>
      <c r="I2822">
        <v>-100</v>
      </c>
      <c r="J2822">
        <v>138</v>
      </c>
      <c r="K2822">
        <v>94.518991</v>
      </c>
      <c r="L2822">
        <v>1.5001E-2</v>
      </c>
      <c r="M2822">
        <f>(F2822*CalPhotonTurnigy!$AE$30*CalPhotonTurnigy!$AF$36+CalPhotonTurnigy!$AE$36)/CalPhotonTurnigy!$AE$30</f>
        <v>83.877721972072706</v>
      </c>
    </row>
    <row r="2823" spans="1:13" x14ac:dyDescent="0.3">
      <c r="A2823">
        <v>139.762947</v>
      </c>
      <c r="B2823">
        <v>138</v>
      </c>
      <c r="C2823">
        <v>0</v>
      </c>
      <c r="D2823">
        <v>2.125</v>
      </c>
      <c r="E2823">
        <v>69.846559999999997</v>
      </c>
      <c r="F2823">
        <v>71.598984000000002</v>
      </c>
      <c r="G2823">
        <v>74.157004999999998</v>
      </c>
      <c r="H2823">
        <v>-1.752424</v>
      </c>
      <c r="I2823">
        <v>-100</v>
      </c>
      <c r="J2823">
        <v>138</v>
      </c>
      <c r="K2823">
        <v>94.503225</v>
      </c>
      <c r="L2823">
        <v>1.5006E-2</v>
      </c>
      <c r="M2823">
        <f>(F2823*CalPhotonTurnigy!$AE$30*CalPhotonTurnigy!$AF$36+CalPhotonTurnigy!$AE$36)/CalPhotonTurnigy!$AE$30</f>
        <v>84.211718111282281</v>
      </c>
    </row>
    <row r="2824" spans="1:13" x14ac:dyDescent="0.3">
      <c r="A2824">
        <v>139.77795499999999</v>
      </c>
      <c r="B2824">
        <v>138</v>
      </c>
      <c r="C2824">
        <v>0</v>
      </c>
      <c r="D2824">
        <v>2.1240000000000001</v>
      </c>
      <c r="E2824">
        <v>69.846003999999994</v>
      </c>
      <c r="F2824">
        <v>71.904139000000001</v>
      </c>
      <c r="G2824">
        <v>74.133758999999998</v>
      </c>
      <c r="H2824">
        <v>-2.058135</v>
      </c>
      <c r="I2824">
        <v>-100</v>
      </c>
      <c r="J2824">
        <v>138</v>
      </c>
      <c r="K2824">
        <v>94.489654999999999</v>
      </c>
      <c r="L2824">
        <v>1.5008000000000001E-2</v>
      </c>
      <c r="M2824">
        <f>(F2824*CalPhotonTurnigy!$AE$30*CalPhotonTurnigy!$AF$36+CalPhotonTurnigy!$AE$36)/CalPhotonTurnigy!$AE$30</f>
        <v>84.521665415256663</v>
      </c>
    </row>
    <row r="2825" spans="1:13" x14ac:dyDescent="0.3">
      <c r="A2825">
        <v>139.792959</v>
      </c>
      <c r="B2825">
        <v>138</v>
      </c>
      <c r="C2825">
        <v>0</v>
      </c>
      <c r="D2825">
        <v>2.1230000000000002</v>
      </c>
      <c r="E2825">
        <v>69.843924000000001</v>
      </c>
      <c r="F2825">
        <v>72.162204000000003</v>
      </c>
      <c r="G2825">
        <v>74.111345999999998</v>
      </c>
      <c r="H2825">
        <v>-2.3182800000000001</v>
      </c>
      <c r="I2825">
        <v>-100</v>
      </c>
      <c r="J2825">
        <v>138</v>
      </c>
      <c r="K2825">
        <v>94.477975000000001</v>
      </c>
      <c r="L2825">
        <v>1.5004E-2</v>
      </c>
      <c r="M2825">
        <f>(F2825*CalPhotonTurnigy!$AE$30*CalPhotonTurnigy!$AF$36+CalPhotonTurnigy!$AE$36)/CalPhotonTurnigy!$AE$30</f>
        <v>84.783783194746249</v>
      </c>
    </row>
    <row r="2826" spans="1:13" x14ac:dyDescent="0.3">
      <c r="A2826">
        <v>139.80797100000001</v>
      </c>
      <c r="B2826">
        <v>138</v>
      </c>
      <c r="C2826">
        <v>0</v>
      </c>
      <c r="D2826">
        <v>2.129</v>
      </c>
      <c r="E2826">
        <v>69.853340000000003</v>
      </c>
      <c r="F2826">
        <v>72.373250999999996</v>
      </c>
      <c r="G2826">
        <v>74.089977000000005</v>
      </c>
      <c r="H2826">
        <v>-2.519911</v>
      </c>
      <c r="I2826">
        <v>-100</v>
      </c>
      <c r="J2826">
        <v>138</v>
      </c>
      <c r="K2826">
        <v>94.467922000000002</v>
      </c>
      <c r="L2826">
        <v>1.5011999999999999E-2</v>
      </c>
      <c r="M2826">
        <f>(F2826*CalPhotonTurnigy!$AE$30*CalPhotonTurnigy!$AF$36+CalPhotonTurnigy!$AE$36)/CalPhotonTurnigy!$AE$30</f>
        <v>84.998144580474403</v>
      </c>
    </row>
    <row r="2827" spans="1:13" x14ac:dyDescent="0.3">
      <c r="A2827">
        <v>139.822968</v>
      </c>
      <c r="B2827">
        <v>138</v>
      </c>
      <c r="C2827">
        <v>0</v>
      </c>
      <c r="D2827">
        <v>2.1259999999999999</v>
      </c>
      <c r="E2827">
        <v>69.856639000000001</v>
      </c>
      <c r="F2827">
        <v>72.513900000000007</v>
      </c>
      <c r="G2827">
        <v>74.069790999999995</v>
      </c>
      <c r="H2827">
        <v>-2.6572610000000001</v>
      </c>
      <c r="I2827">
        <v>-100</v>
      </c>
      <c r="J2827">
        <v>138</v>
      </c>
      <c r="K2827">
        <v>94.459270000000004</v>
      </c>
      <c r="L2827">
        <v>1.4997E-2</v>
      </c>
      <c r="M2827">
        <f>(F2827*CalPhotonTurnigy!$AE$30*CalPhotonTurnigy!$AF$36+CalPhotonTurnigy!$AE$36)/CalPhotonTurnigy!$AE$30</f>
        <v>85.141002401439778</v>
      </c>
    </row>
    <row r="2828" spans="1:13" x14ac:dyDescent="0.3">
      <c r="A2828">
        <v>139.83797300000001</v>
      </c>
      <c r="B2828">
        <v>138</v>
      </c>
      <c r="C2828">
        <v>0</v>
      </c>
      <c r="D2828">
        <v>2.12</v>
      </c>
      <c r="E2828">
        <v>69.846673999999993</v>
      </c>
      <c r="F2828">
        <v>72.232562999999999</v>
      </c>
      <c r="G2828">
        <v>74.050871000000001</v>
      </c>
      <c r="H2828">
        <v>-2.3858890000000001</v>
      </c>
      <c r="I2828">
        <v>-100</v>
      </c>
      <c r="J2828">
        <v>138</v>
      </c>
      <c r="K2828">
        <v>94.451822000000007</v>
      </c>
      <c r="L2828">
        <v>1.5004999999999999E-2</v>
      </c>
      <c r="M2828">
        <f>(F2828*CalPhotonTurnigy!$AE$30*CalPhotonTurnigy!$AF$36+CalPhotonTurnigy!$AE$36)/CalPhotonTurnigy!$AE$30</f>
        <v>84.855247147033865</v>
      </c>
    </row>
    <row r="2829" spans="1:13" x14ac:dyDescent="0.3">
      <c r="A2829">
        <v>139.85297199999999</v>
      </c>
      <c r="B2829">
        <v>138</v>
      </c>
      <c r="C2829">
        <v>0</v>
      </c>
      <c r="D2829">
        <v>2.1230000000000002</v>
      </c>
      <c r="E2829">
        <v>69.844500999999994</v>
      </c>
      <c r="F2829">
        <v>72.396694999999994</v>
      </c>
      <c r="G2829">
        <v>74.033253999999999</v>
      </c>
      <c r="H2829">
        <v>-2.5521940000000001</v>
      </c>
      <c r="I2829">
        <v>-100</v>
      </c>
      <c r="J2829">
        <v>138</v>
      </c>
      <c r="K2829">
        <v>94.445412000000005</v>
      </c>
      <c r="L2829">
        <v>1.4999E-2</v>
      </c>
      <c r="M2829">
        <f>(F2829*CalPhotonTurnigy!$AE$30*CalPhotonTurnigy!$AF$36+CalPhotonTurnigy!$AE$36)/CalPhotonTurnigy!$AE$30</f>
        <v>85.021956756563199</v>
      </c>
    </row>
    <row r="2830" spans="1:13" x14ac:dyDescent="0.3">
      <c r="A2830">
        <v>139.867977</v>
      </c>
      <c r="B2830">
        <v>138</v>
      </c>
      <c r="C2830">
        <v>0</v>
      </c>
      <c r="D2830">
        <v>2.121</v>
      </c>
      <c r="E2830">
        <v>69.839428999999996</v>
      </c>
      <c r="F2830">
        <v>72.537338000000005</v>
      </c>
      <c r="G2830">
        <v>74.016942</v>
      </c>
      <c r="H2830">
        <v>-2.6979090000000001</v>
      </c>
      <c r="I2830">
        <v>-100</v>
      </c>
      <c r="J2830">
        <v>138</v>
      </c>
      <c r="K2830">
        <v>94.439895000000007</v>
      </c>
      <c r="L2830">
        <v>1.5004999999999999E-2</v>
      </c>
      <c r="M2830">
        <f>(F2830*CalPhotonTurnigy!$AE$30*CalPhotonTurnigy!$AF$36+CalPhotonTurnigy!$AE$36)/CalPhotonTurnigy!$AE$30</f>
        <v>85.164808483301627</v>
      </c>
    </row>
    <row r="2831" spans="1:13" x14ac:dyDescent="0.3">
      <c r="A2831">
        <v>139.88297700000001</v>
      </c>
      <c r="B2831">
        <v>138</v>
      </c>
      <c r="C2831">
        <v>0</v>
      </c>
      <c r="D2831">
        <v>2.1190000000000002</v>
      </c>
      <c r="E2831">
        <v>69.830258999999998</v>
      </c>
      <c r="F2831">
        <v>72.513900000000007</v>
      </c>
      <c r="G2831">
        <v>74.001913000000002</v>
      </c>
      <c r="H2831">
        <v>-2.6836410000000002</v>
      </c>
      <c r="I2831">
        <v>-100</v>
      </c>
      <c r="J2831">
        <v>138</v>
      </c>
      <c r="K2831">
        <v>94.435147000000001</v>
      </c>
      <c r="L2831">
        <v>1.4999999999999999E-2</v>
      </c>
      <c r="M2831">
        <f>(F2831*CalPhotonTurnigy!$AE$30*CalPhotonTurnigy!$AF$36+CalPhotonTurnigy!$AE$36)/CalPhotonTurnigy!$AE$30</f>
        <v>85.141002401439778</v>
      </c>
    </row>
    <row r="2832" spans="1:13" x14ac:dyDescent="0.3">
      <c r="A2832">
        <v>139.89797999999999</v>
      </c>
      <c r="B2832">
        <v>138</v>
      </c>
      <c r="C2832">
        <v>0</v>
      </c>
      <c r="D2832">
        <v>2.12</v>
      </c>
      <c r="E2832">
        <v>69.823969000000005</v>
      </c>
      <c r="F2832">
        <v>72.584210999999996</v>
      </c>
      <c r="G2832">
        <v>73.988124999999997</v>
      </c>
      <c r="H2832">
        <v>-2.7602419999999999</v>
      </c>
      <c r="I2832">
        <v>-100</v>
      </c>
      <c r="J2832">
        <v>138</v>
      </c>
      <c r="K2832">
        <v>94.431059000000005</v>
      </c>
      <c r="L2832">
        <v>1.5003000000000001E-2</v>
      </c>
      <c r="M2832">
        <f>(F2832*CalPhotonTurnigy!$AE$30*CalPhotonTurnigy!$AF$36+CalPhotonTurnigy!$AE$36)/CalPhotonTurnigy!$AE$30</f>
        <v>85.212417599911845</v>
      </c>
    </row>
    <row r="2833" spans="1:13" x14ac:dyDescent="0.3">
      <c r="A2833">
        <v>139.91297900000001</v>
      </c>
      <c r="B2833">
        <v>138</v>
      </c>
      <c r="C2833">
        <v>0</v>
      </c>
      <c r="D2833">
        <v>2.1179999999999999</v>
      </c>
      <c r="E2833">
        <v>69.815349999999995</v>
      </c>
      <c r="F2833">
        <v>72.537338000000005</v>
      </c>
      <c r="G2833">
        <v>73.975525000000005</v>
      </c>
      <c r="H2833">
        <v>-2.7219880000000001</v>
      </c>
      <c r="I2833">
        <v>-100</v>
      </c>
      <c r="J2833">
        <v>138</v>
      </c>
      <c r="K2833">
        <v>94.427541000000005</v>
      </c>
      <c r="L2833">
        <v>1.4999E-2</v>
      </c>
      <c r="M2833">
        <f>(F2833*CalPhotonTurnigy!$AE$30*CalPhotonTurnigy!$AF$36+CalPhotonTurnigy!$AE$36)/CalPhotonTurnigy!$AE$30</f>
        <v>85.164808483301627</v>
      </c>
    </row>
    <row r="2834" spans="1:13" x14ac:dyDescent="0.3">
      <c r="A2834">
        <v>139.92799199999999</v>
      </c>
      <c r="B2834">
        <v>138</v>
      </c>
      <c r="C2834">
        <v>0</v>
      </c>
      <c r="D2834">
        <v>2.1120000000000001</v>
      </c>
      <c r="E2834">
        <v>69.795107000000002</v>
      </c>
      <c r="F2834">
        <v>72.467022</v>
      </c>
      <c r="G2834">
        <v>73.964048000000005</v>
      </c>
      <c r="H2834">
        <v>-2.6719149999999998</v>
      </c>
      <c r="I2834">
        <v>-100</v>
      </c>
      <c r="J2834">
        <v>138</v>
      </c>
      <c r="K2834">
        <v>94.424514000000002</v>
      </c>
      <c r="L2834">
        <v>1.5013E-2</v>
      </c>
      <c r="M2834">
        <f>(F2834*CalPhotonTurnigy!$AE$30*CalPhotonTurnigy!$AF$36+CalPhotonTurnigy!$AE$36)/CalPhotonTurnigy!$AE$30</f>
        <v>85.093388206307097</v>
      </c>
    </row>
    <row r="2835" spans="1:13" x14ac:dyDescent="0.3">
      <c r="A2835">
        <v>139.942994</v>
      </c>
      <c r="B2835">
        <v>138</v>
      </c>
      <c r="C2835">
        <v>0</v>
      </c>
      <c r="D2835">
        <v>2.1230000000000002</v>
      </c>
      <c r="E2835">
        <v>69.800130999999993</v>
      </c>
      <c r="F2835">
        <v>72.537338000000005</v>
      </c>
      <c r="G2835">
        <v>73.953625000000002</v>
      </c>
      <c r="H2835">
        <v>-2.7372070000000002</v>
      </c>
      <c r="I2835">
        <v>-100</v>
      </c>
      <c r="J2835">
        <v>138</v>
      </c>
      <c r="K2835">
        <v>94.421907000000004</v>
      </c>
      <c r="L2835">
        <v>1.5002E-2</v>
      </c>
      <c r="M2835">
        <f>(F2835*CalPhotonTurnigy!$AE$30*CalPhotonTurnigy!$AF$36+CalPhotonTurnigy!$AE$36)/CalPhotonTurnigy!$AE$30</f>
        <v>85.164808483301627</v>
      </c>
    </row>
    <row r="2836" spans="1:13" x14ac:dyDescent="0.3">
      <c r="A2836">
        <v>139.95799099999999</v>
      </c>
      <c r="B2836">
        <v>138</v>
      </c>
      <c r="C2836">
        <v>0</v>
      </c>
      <c r="D2836">
        <v>2.1120000000000001</v>
      </c>
      <c r="E2836">
        <v>69.783608000000001</v>
      </c>
      <c r="F2836">
        <v>72.138749000000004</v>
      </c>
      <c r="G2836">
        <v>73.944186999999999</v>
      </c>
      <c r="H2836">
        <v>-2.3551410000000002</v>
      </c>
      <c r="I2836">
        <v>-100</v>
      </c>
      <c r="J2836">
        <v>138</v>
      </c>
      <c r="K2836">
        <v>94.419663999999997</v>
      </c>
      <c r="L2836">
        <v>1.4997E-2</v>
      </c>
      <c r="M2836">
        <f>(F2836*CalPhotonTurnigy!$AE$30*CalPhotonTurnigy!$AF$36+CalPhotonTurnigy!$AE$36)/CalPhotonTurnigy!$AE$30</f>
        <v>84.759959845908057</v>
      </c>
    </row>
    <row r="2837" spans="1:13" x14ac:dyDescent="0.3">
      <c r="A2837">
        <v>139.97299599999999</v>
      </c>
      <c r="B2837">
        <v>138</v>
      </c>
      <c r="C2837">
        <v>0</v>
      </c>
      <c r="D2837">
        <v>2.1160000000000001</v>
      </c>
      <c r="E2837">
        <v>69.775801000000001</v>
      </c>
      <c r="F2837">
        <v>72.279463000000007</v>
      </c>
      <c r="G2837">
        <v>73.935660999999996</v>
      </c>
      <c r="H2837">
        <v>-2.5036619999999998</v>
      </c>
      <c r="I2837">
        <v>-100</v>
      </c>
      <c r="J2837">
        <v>138</v>
      </c>
      <c r="K2837">
        <v>94.417733999999996</v>
      </c>
      <c r="L2837">
        <v>1.5004999999999999E-2</v>
      </c>
      <c r="M2837">
        <f>(F2837*CalPhotonTurnigy!$AE$30*CalPhotonTurnigy!$AF$36+CalPhotonTurnigy!$AE$36)/CalPhotonTurnigy!$AE$30</f>
        <v>84.902883687665337</v>
      </c>
    </row>
    <row r="2838" spans="1:13" x14ac:dyDescent="0.3">
      <c r="A2838">
        <v>139.98800199999999</v>
      </c>
      <c r="B2838">
        <v>138</v>
      </c>
      <c r="C2838">
        <v>0</v>
      </c>
      <c r="D2838">
        <v>2.1160000000000001</v>
      </c>
      <c r="E2838">
        <v>69.770686999999995</v>
      </c>
      <c r="F2838">
        <v>72.537338000000005</v>
      </c>
      <c r="G2838">
        <v>73.927975000000004</v>
      </c>
      <c r="H2838">
        <v>-2.766651</v>
      </c>
      <c r="I2838">
        <v>-100</v>
      </c>
      <c r="J2838">
        <v>138</v>
      </c>
      <c r="K2838">
        <v>94.416072</v>
      </c>
      <c r="L2838">
        <v>1.5006E-2</v>
      </c>
      <c r="M2838">
        <f>(F2838*CalPhotonTurnigy!$AE$30*CalPhotonTurnigy!$AF$36+CalPhotonTurnigy!$AE$36)/CalPhotonTurnigy!$AE$30</f>
        <v>85.164808483301627</v>
      </c>
    </row>
    <row r="2839" spans="1:13" x14ac:dyDescent="0.3">
      <c r="A2839">
        <v>140.00300799999999</v>
      </c>
      <c r="B2839">
        <v>138</v>
      </c>
      <c r="C2839">
        <v>0</v>
      </c>
      <c r="D2839">
        <v>2.1150000000000002</v>
      </c>
      <c r="E2839">
        <v>69.763075000000001</v>
      </c>
      <c r="F2839">
        <v>72.888774999999995</v>
      </c>
      <c r="G2839">
        <v>73.921060999999995</v>
      </c>
      <c r="H2839">
        <v>-3.1257000000000001</v>
      </c>
      <c r="I2839">
        <v>-100</v>
      </c>
      <c r="J2839">
        <v>138</v>
      </c>
      <c r="K2839">
        <v>94.414642000000001</v>
      </c>
      <c r="L2839">
        <v>1.5006E-2</v>
      </c>
      <c r="M2839">
        <f>(F2839*CalPhotonTurnigy!$AE$30*CalPhotonTurnigy!$AF$36+CalPhotonTurnigy!$AE$36)/CalPhotonTurnigy!$AE$30</f>
        <v>85.521764622531975</v>
      </c>
    </row>
    <row r="2840" spans="1:13" x14ac:dyDescent="0.3">
      <c r="A2840">
        <v>140.01801599999999</v>
      </c>
      <c r="B2840">
        <v>138</v>
      </c>
      <c r="C2840">
        <v>0</v>
      </c>
      <c r="D2840">
        <v>2.12</v>
      </c>
      <c r="E2840">
        <v>69.766157000000007</v>
      </c>
      <c r="F2840">
        <v>73.052695999999997</v>
      </c>
      <c r="G2840">
        <v>73.914854000000005</v>
      </c>
      <c r="H2840">
        <v>-3.28654</v>
      </c>
      <c r="I2840">
        <v>-100</v>
      </c>
      <c r="J2840">
        <v>138</v>
      </c>
      <c r="K2840">
        <v>94.413410999999996</v>
      </c>
      <c r="L2840">
        <v>1.5008000000000001E-2</v>
      </c>
      <c r="M2840">
        <f>(F2840*CalPhotonTurnigy!$AE$30*CalPhotonTurnigy!$AF$36+CalPhotonTurnigy!$AE$36)/CalPhotonTurnigy!$AE$30</f>
        <v>85.688259918413678</v>
      </c>
    </row>
    <row r="2841" spans="1:13" x14ac:dyDescent="0.3">
      <c r="A2841">
        <v>140.033027</v>
      </c>
      <c r="B2841">
        <v>138</v>
      </c>
      <c r="C2841">
        <v>0</v>
      </c>
      <c r="D2841">
        <v>2.1160000000000001</v>
      </c>
      <c r="E2841">
        <v>69.762387000000004</v>
      </c>
      <c r="F2841">
        <v>73.333579999999998</v>
      </c>
      <c r="G2841">
        <v>73.909289000000001</v>
      </c>
      <c r="H2841">
        <v>-3.5711930000000001</v>
      </c>
      <c r="I2841">
        <v>-100</v>
      </c>
      <c r="J2841">
        <v>138</v>
      </c>
      <c r="K2841">
        <v>94.412351000000001</v>
      </c>
      <c r="L2841">
        <v>1.5011E-2</v>
      </c>
      <c r="M2841">
        <f>(F2841*CalPhotonTurnigy!$AE$30*CalPhotonTurnigy!$AF$36+CalPhotonTurnigy!$AE$36)/CalPhotonTurnigy!$AE$30</f>
        <v>85.973555058685122</v>
      </c>
    </row>
    <row r="2842" spans="1:13" x14ac:dyDescent="0.3">
      <c r="A2842">
        <v>140.04802699999999</v>
      </c>
      <c r="B2842">
        <v>138</v>
      </c>
      <c r="C2842">
        <v>0</v>
      </c>
      <c r="D2842">
        <v>2.1160000000000001</v>
      </c>
      <c r="E2842">
        <v>69.757537999999997</v>
      </c>
      <c r="F2842">
        <v>73.450569000000002</v>
      </c>
      <c r="G2842">
        <v>73.904309999999995</v>
      </c>
      <c r="H2842">
        <v>-3.693031</v>
      </c>
      <c r="I2842">
        <v>-100</v>
      </c>
      <c r="J2842">
        <v>138</v>
      </c>
      <c r="K2842">
        <v>94.411439000000001</v>
      </c>
      <c r="L2842">
        <v>1.4999999999999999E-2</v>
      </c>
      <c r="M2842">
        <f>(F2842*CalPhotonTurnigy!$AE$30*CalPhotonTurnigy!$AF$36+CalPhotonTurnigy!$AE$36)/CalPhotonTurnigy!$AE$30</f>
        <v>86.092381311391648</v>
      </c>
    </row>
    <row r="2843" spans="1:13" x14ac:dyDescent="0.3">
      <c r="A2843">
        <v>140.063028</v>
      </c>
      <c r="B2843">
        <v>138</v>
      </c>
      <c r="C2843">
        <v>0</v>
      </c>
      <c r="D2843">
        <v>2.1120000000000001</v>
      </c>
      <c r="E2843">
        <v>69.746941000000007</v>
      </c>
      <c r="F2843">
        <v>73.497356999999994</v>
      </c>
      <c r="G2843">
        <v>73.899860000000004</v>
      </c>
      <c r="H2843">
        <v>-3.7504170000000001</v>
      </c>
      <c r="I2843">
        <v>-100</v>
      </c>
      <c r="J2843">
        <v>138</v>
      </c>
      <c r="K2843">
        <v>94.410653999999994</v>
      </c>
      <c r="L2843">
        <v>1.5001E-2</v>
      </c>
      <c r="M2843">
        <f>(F2843*CalPhotonTurnigy!$AE$30*CalPhotonTurnigy!$AF$36+CalPhotonTurnigy!$AE$36)/CalPhotonTurnigy!$AE$30</f>
        <v>86.139904093120123</v>
      </c>
    </row>
    <row r="2844" spans="1:13" x14ac:dyDescent="0.3">
      <c r="A2844">
        <v>140.078024</v>
      </c>
      <c r="B2844">
        <v>138</v>
      </c>
      <c r="C2844">
        <v>0</v>
      </c>
      <c r="D2844">
        <v>2.113</v>
      </c>
      <c r="E2844">
        <v>69.739425999999995</v>
      </c>
      <c r="F2844">
        <v>73.520750000000007</v>
      </c>
      <c r="G2844">
        <v>73.895888999999997</v>
      </c>
      <c r="H2844">
        <v>-3.7813240000000001</v>
      </c>
      <c r="I2844">
        <v>-100</v>
      </c>
      <c r="J2844">
        <v>138</v>
      </c>
      <c r="K2844">
        <v>94.409979000000007</v>
      </c>
      <c r="L2844">
        <v>1.4996000000000001E-2</v>
      </c>
      <c r="M2844">
        <f>(F2844*CalPhotonTurnigy!$AE$30*CalPhotonTurnigy!$AF$36+CalPhotonTurnigy!$AE$36)/CalPhotonTurnigy!$AE$30</f>
        <v>86.163664468279876</v>
      </c>
    </row>
    <row r="2845" spans="1:13" x14ac:dyDescent="0.3">
      <c r="A2845">
        <v>140.09302</v>
      </c>
      <c r="B2845">
        <v>138</v>
      </c>
      <c r="C2845">
        <v>0</v>
      </c>
      <c r="D2845">
        <v>2.1139999999999999</v>
      </c>
      <c r="E2845">
        <v>69.734565000000003</v>
      </c>
      <c r="F2845">
        <v>73.310179000000005</v>
      </c>
      <c r="G2845">
        <v>73.892349999999993</v>
      </c>
      <c r="H2845">
        <v>-3.5756139999999998</v>
      </c>
      <c r="I2845">
        <v>-100</v>
      </c>
      <c r="J2845">
        <v>138</v>
      </c>
      <c r="K2845">
        <v>94.409396999999998</v>
      </c>
      <c r="L2845">
        <v>1.4996000000000001E-2</v>
      </c>
      <c r="M2845">
        <f>(F2845*CalPhotonTurnigy!$AE$30*CalPhotonTurnigy!$AF$36+CalPhotonTurnigy!$AE$36)/CalPhotonTurnigy!$AE$30</f>
        <v>85.949786557889482</v>
      </c>
    </row>
    <row r="2846" spans="1:13" x14ac:dyDescent="0.3">
      <c r="A2846">
        <v>140.10802699999999</v>
      </c>
      <c r="B2846">
        <v>138</v>
      </c>
      <c r="C2846">
        <v>0</v>
      </c>
      <c r="D2846">
        <v>2.1080000000000001</v>
      </c>
      <c r="E2846">
        <v>69.719131000000004</v>
      </c>
      <c r="F2846">
        <v>72.982450999999998</v>
      </c>
      <c r="G2846">
        <v>73.889199000000005</v>
      </c>
      <c r="H2846">
        <v>-3.2633200000000002</v>
      </c>
      <c r="I2846">
        <v>-100</v>
      </c>
      <c r="J2846">
        <v>138</v>
      </c>
      <c r="K2846">
        <v>94.408895999999999</v>
      </c>
      <c r="L2846">
        <v>1.5007E-2</v>
      </c>
      <c r="M2846">
        <f>(F2846*CalPhotonTurnigy!$AE$30*CalPhotonTurnigy!$AF$36+CalPhotonTurnigy!$AE$36)/CalPhotonTurnigy!$AE$30</f>
        <v>85.616911756438029</v>
      </c>
    </row>
    <row r="2847" spans="1:13" x14ac:dyDescent="0.3">
      <c r="A2847">
        <v>140.12303299999999</v>
      </c>
      <c r="B2847">
        <v>138</v>
      </c>
      <c r="C2847">
        <v>0</v>
      </c>
      <c r="D2847">
        <v>2.1120000000000001</v>
      </c>
      <c r="E2847">
        <v>69.713883999999993</v>
      </c>
      <c r="F2847">
        <v>72.888774999999995</v>
      </c>
      <c r="G2847">
        <v>73.886398</v>
      </c>
      <c r="H2847">
        <v>-3.1748910000000001</v>
      </c>
      <c r="I2847">
        <v>-100</v>
      </c>
      <c r="J2847">
        <v>138</v>
      </c>
      <c r="K2847">
        <v>94.408466000000004</v>
      </c>
      <c r="L2847">
        <v>1.5006E-2</v>
      </c>
      <c r="M2847">
        <f>(F2847*CalPhotonTurnigy!$AE$30*CalPhotonTurnigy!$AF$36+CalPhotonTurnigy!$AE$36)/CalPhotonTurnigy!$AE$30</f>
        <v>85.521764622531975</v>
      </c>
    </row>
    <row r="2848" spans="1:13" x14ac:dyDescent="0.3">
      <c r="A2848">
        <v>140.138036</v>
      </c>
      <c r="B2848">
        <v>138</v>
      </c>
      <c r="C2848">
        <v>0</v>
      </c>
      <c r="D2848">
        <v>2.11</v>
      </c>
      <c r="E2848">
        <v>69.704543999999999</v>
      </c>
      <c r="F2848">
        <v>72.701372000000006</v>
      </c>
      <c r="G2848">
        <v>73.883909000000003</v>
      </c>
      <c r="H2848">
        <v>-2.9968279999999998</v>
      </c>
      <c r="I2848">
        <v>-100</v>
      </c>
      <c r="J2848">
        <v>138</v>
      </c>
      <c r="K2848">
        <v>94.408095000000003</v>
      </c>
      <c r="L2848">
        <v>1.5003000000000001E-2</v>
      </c>
      <c r="M2848">
        <f>(F2848*CalPhotonTurnigy!$AE$30*CalPhotonTurnigy!$AF$36+CalPhotonTurnigy!$AE$36)/CalPhotonTurnigy!$AE$30</f>
        <v>85.33141855379084</v>
      </c>
    </row>
    <row r="2849" spans="1:13" x14ac:dyDescent="0.3">
      <c r="A2849">
        <v>140.15303700000001</v>
      </c>
      <c r="B2849">
        <v>138</v>
      </c>
      <c r="C2849">
        <v>0</v>
      </c>
      <c r="D2849">
        <v>2.1190000000000002</v>
      </c>
      <c r="E2849">
        <v>69.714196999999999</v>
      </c>
      <c r="F2849">
        <v>72.443580999999995</v>
      </c>
      <c r="G2849">
        <v>73.881699999999995</v>
      </c>
      <c r="H2849">
        <v>-2.729384</v>
      </c>
      <c r="I2849">
        <v>-100</v>
      </c>
      <c r="J2849">
        <v>138</v>
      </c>
      <c r="K2849">
        <v>94.407775999999998</v>
      </c>
      <c r="L2849">
        <v>1.5001E-2</v>
      </c>
      <c r="M2849">
        <f>(F2849*CalPhotonTurnigy!$AE$30*CalPhotonTurnigy!$AF$36+CalPhotonTurnigy!$AE$36)/CalPhotonTurnigy!$AE$30</f>
        <v>85.069579077331781</v>
      </c>
    </row>
    <row r="2850" spans="1:13" x14ac:dyDescent="0.3">
      <c r="A2850">
        <v>140.16804400000001</v>
      </c>
      <c r="B2850">
        <v>138</v>
      </c>
      <c r="C2850">
        <v>0</v>
      </c>
      <c r="D2850">
        <v>2.1120000000000001</v>
      </c>
      <c r="E2850">
        <v>69.709637999999998</v>
      </c>
      <c r="F2850">
        <v>72.326358999999997</v>
      </c>
      <c r="G2850">
        <v>73.879740999999996</v>
      </c>
      <c r="H2850">
        <v>-2.6167220000000002</v>
      </c>
      <c r="I2850">
        <v>-100</v>
      </c>
      <c r="J2850">
        <v>138</v>
      </c>
      <c r="K2850">
        <v>94.407500999999996</v>
      </c>
      <c r="L2850">
        <v>1.5007E-2</v>
      </c>
      <c r="M2850">
        <f>(F2850*CalPhotonTurnigy!$AE$30*CalPhotonTurnigy!$AF$36+CalPhotonTurnigy!$AE$36)/CalPhotonTurnigy!$AE$30</f>
        <v>84.950516165478859</v>
      </c>
    </row>
    <row r="2851" spans="1:13" x14ac:dyDescent="0.3">
      <c r="A2851">
        <v>140.18304900000001</v>
      </c>
      <c r="B2851">
        <v>138</v>
      </c>
      <c r="C2851">
        <v>0</v>
      </c>
      <c r="D2851">
        <v>2.1139999999999999</v>
      </c>
      <c r="E2851">
        <v>69.708931000000007</v>
      </c>
      <c r="F2851">
        <v>72.138749000000004</v>
      </c>
      <c r="G2851">
        <v>73.878005999999999</v>
      </c>
      <c r="H2851">
        <v>-2.429818</v>
      </c>
      <c r="I2851">
        <v>-100</v>
      </c>
      <c r="J2851">
        <v>138</v>
      </c>
      <c r="K2851">
        <v>94.407264999999995</v>
      </c>
      <c r="L2851">
        <v>1.5004999999999999E-2</v>
      </c>
      <c r="M2851">
        <f>(F2851*CalPhotonTurnigy!$AE$30*CalPhotonTurnigy!$AF$36+CalPhotonTurnigy!$AE$36)/CalPhotonTurnigy!$AE$30</f>
        <v>84.759959845908057</v>
      </c>
    </row>
    <row r="2852" spans="1:13" x14ac:dyDescent="0.3">
      <c r="A2852">
        <v>140.198048</v>
      </c>
      <c r="B2852">
        <v>138</v>
      </c>
      <c r="C2852">
        <v>0</v>
      </c>
      <c r="D2852">
        <v>2.1120000000000001</v>
      </c>
      <c r="E2852">
        <v>69.705106000000001</v>
      </c>
      <c r="F2852">
        <v>71.927605</v>
      </c>
      <c r="G2852">
        <v>73.876469999999998</v>
      </c>
      <c r="H2852">
        <v>-2.222499</v>
      </c>
      <c r="I2852">
        <v>-100</v>
      </c>
      <c r="J2852">
        <v>138</v>
      </c>
      <c r="K2852">
        <v>94.407060999999999</v>
      </c>
      <c r="L2852">
        <v>1.4999E-2</v>
      </c>
      <c r="M2852">
        <f>(F2852*CalPhotonTurnigy!$AE$30*CalPhotonTurnigy!$AF$36+CalPhotonTurnigy!$AE$36)/CalPhotonTurnigy!$AE$30</f>
        <v>84.545499936844251</v>
      </c>
    </row>
    <row r="2853" spans="1:13" x14ac:dyDescent="0.3">
      <c r="A2853">
        <v>140.213054</v>
      </c>
      <c r="B2853">
        <v>138</v>
      </c>
      <c r="C2853">
        <v>0</v>
      </c>
      <c r="D2853">
        <v>2.1120000000000001</v>
      </c>
      <c r="E2853">
        <v>69.701814999999996</v>
      </c>
      <c r="F2853">
        <v>71.317141000000007</v>
      </c>
      <c r="G2853">
        <v>73.875112000000001</v>
      </c>
      <c r="H2853">
        <v>-1.615326</v>
      </c>
      <c r="I2853">
        <v>-100</v>
      </c>
      <c r="J2853">
        <v>138</v>
      </c>
      <c r="K2853">
        <v>94.406886</v>
      </c>
      <c r="L2853">
        <v>1.5006E-2</v>
      </c>
      <c r="M2853">
        <f>(F2853*CalPhotonTurnigy!$AE$30*CalPhotonTurnigy!$AF$36+CalPhotonTurnigy!$AE$36)/CalPhotonTurnigy!$AE$30</f>
        <v>83.925448910403901</v>
      </c>
    </row>
    <row r="2854" spans="1:13" x14ac:dyDescent="0.3">
      <c r="A2854">
        <v>140.228059</v>
      </c>
      <c r="B2854">
        <v>138</v>
      </c>
      <c r="C2854">
        <v>0</v>
      </c>
      <c r="D2854">
        <v>2.11</v>
      </c>
      <c r="E2854">
        <v>69.694156000000007</v>
      </c>
      <c r="F2854">
        <v>71.246656000000002</v>
      </c>
      <c r="G2854">
        <v>73.873911000000007</v>
      </c>
      <c r="H2854">
        <v>-1.5525</v>
      </c>
      <c r="I2854">
        <v>-100</v>
      </c>
      <c r="J2854">
        <v>138</v>
      </c>
      <c r="K2854">
        <v>94.406734999999998</v>
      </c>
      <c r="L2854">
        <v>1.5004999999999999E-2</v>
      </c>
      <c r="M2854">
        <f>(F2854*CalPhotonTurnigy!$AE$30*CalPhotonTurnigy!$AF$36+CalPhotonTurnigy!$AE$36)/CalPhotonTurnigy!$AE$30</f>
        <v>83.853856979350383</v>
      </c>
    </row>
    <row r="2855" spans="1:13" x14ac:dyDescent="0.3">
      <c r="A2855">
        <v>140.24306200000001</v>
      </c>
      <c r="B2855">
        <v>138</v>
      </c>
      <c r="C2855">
        <v>0</v>
      </c>
      <c r="D2855">
        <v>2.1120000000000001</v>
      </c>
      <c r="E2855">
        <v>69.690782999999996</v>
      </c>
      <c r="F2855">
        <v>71.199659999999994</v>
      </c>
      <c r="G2855">
        <v>73.87285</v>
      </c>
      <c r="H2855">
        <v>-1.5088779999999999</v>
      </c>
      <c r="I2855">
        <v>-100</v>
      </c>
      <c r="J2855">
        <v>138</v>
      </c>
      <c r="K2855">
        <v>94.406605999999996</v>
      </c>
      <c r="L2855">
        <v>1.5003000000000001E-2</v>
      </c>
      <c r="M2855">
        <f>(F2855*CalPhotonTurnigy!$AE$30*CalPhotonTurnigy!$AF$36+CalPhotonTurnigy!$AE$36)/CalPhotonTurnigy!$AE$30</f>
        <v>83.806122931087756</v>
      </c>
    </row>
    <row r="2856" spans="1:13" x14ac:dyDescent="0.3">
      <c r="A2856">
        <v>140.25806299999999</v>
      </c>
      <c r="B2856">
        <v>138</v>
      </c>
      <c r="C2856">
        <v>0</v>
      </c>
      <c r="D2856">
        <v>2.1139999999999999</v>
      </c>
      <c r="E2856">
        <v>69.692706999999999</v>
      </c>
      <c r="F2856">
        <v>71.223158999999995</v>
      </c>
      <c r="G2856">
        <v>73.871914000000004</v>
      </c>
      <c r="H2856">
        <v>-1.530451</v>
      </c>
      <c r="I2856">
        <v>-100</v>
      </c>
      <c r="J2856">
        <v>138</v>
      </c>
      <c r="K2856">
        <v>94.406493999999995</v>
      </c>
      <c r="L2856">
        <v>1.5001E-2</v>
      </c>
      <c r="M2856">
        <f>(F2856*CalPhotonTurnigy!$AE$30*CalPhotonTurnigy!$AF$36+CalPhotonTurnigy!$AE$36)/CalPhotonTurnigy!$AE$30</f>
        <v>83.829990970923546</v>
      </c>
    </row>
    <row r="2857" spans="1:13" x14ac:dyDescent="0.3">
      <c r="A2857">
        <v>140.27306899999999</v>
      </c>
      <c r="B2857">
        <v>138</v>
      </c>
      <c r="C2857">
        <v>0</v>
      </c>
      <c r="D2857">
        <v>2.1179999999999999</v>
      </c>
      <c r="E2857">
        <v>69.702405999999996</v>
      </c>
      <c r="F2857">
        <v>71.246656000000002</v>
      </c>
      <c r="G2857">
        <v>73.871088</v>
      </c>
      <c r="H2857">
        <v>-1.5442499999999999</v>
      </c>
      <c r="I2857">
        <v>-100</v>
      </c>
      <c r="J2857">
        <v>138</v>
      </c>
      <c r="K2857">
        <v>94.406397999999996</v>
      </c>
      <c r="L2857">
        <v>1.5006E-2</v>
      </c>
      <c r="M2857">
        <f>(F2857*CalPhotonTurnigy!$AE$30*CalPhotonTurnigy!$AF$36+CalPhotonTurnigy!$AE$36)/CalPhotonTurnigy!$AE$30</f>
        <v>83.853856979350383</v>
      </c>
    </row>
    <row r="2858" spans="1:13" x14ac:dyDescent="0.3">
      <c r="A2858">
        <v>140.28807599999999</v>
      </c>
      <c r="B2858">
        <v>138</v>
      </c>
      <c r="C2858">
        <v>0</v>
      </c>
      <c r="D2858">
        <v>2.1139999999999999</v>
      </c>
      <c r="E2858">
        <v>69.702708999999999</v>
      </c>
      <c r="F2858">
        <v>70.823541000000006</v>
      </c>
      <c r="G2858">
        <v>73.870360000000005</v>
      </c>
      <c r="H2858">
        <v>-1.120833</v>
      </c>
      <c r="I2858">
        <v>-100</v>
      </c>
      <c r="J2858">
        <v>138</v>
      </c>
      <c r="K2858">
        <v>94.406315000000006</v>
      </c>
      <c r="L2858">
        <v>1.5007E-2</v>
      </c>
      <c r="M2858">
        <f>(F2858*CalPhotonTurnigy!$AE$30*CalPhotonTurnigy!$AF$36+CalPhotonTurnigy!$AE$36)/CalPhotonTurnigy!$AE$30</f>
        <v>83.424097173608672</v>
      </c>
    </row>
    <row r="2859" spans="1:13" x14ac:dyDescent="0.3">
      <c r="A2859">
        <v>140.30308299999999</v>
      </c>
      <c r="B2859">
        <v>138</v>
      </c>
      <c r="C2859">
        <v>0</v>
      </c>
      <c r="D2859">
        <v>2.113</v>
      </c>
      <c r="E2859">
        <v>69.701359999999994</v>
      </c>
      <c r="F2859">
        <v>70.682424999999995</v>
      </c>
      <c r="G2859">
        <v>73.869719000000003</v>
      </c>
      <c r="H2859">
        <v>-0.98106499999999996</v>
      </c>
      <c r="I2859">
        <v>-100</v>
      </c>
      <c r="J2859">
        <v>138</v>
      </c>
      <c r="K2859">
        <v>94.406244000000001</v>
      </c>
      <c r="L2859">
        <v>1.5007E-2</v>
      </c>
      <c r="M2859">
        <f>(F2859*CalPhotonTurnigy!$AE$30*CalPhotonTurnigy!$AF$36+CalPhotonTurnigy!$AE$36)/CalPhotonTurnigy!$AE$30</f>
        <v>83.280765018645965</v>
      </c>
    </row>
    <row r="2860" spans="1:13" x14ac:dyDescent="0.3">
      <c r="A2860">
        <v>140.318083</v>
      </c>
      <c r="B2860">
        <v>138</v>
      </c>
      <c r="C2860">
        <v>0</v>
      </c>
      <c r="D2860">
        <v>2.113</v>
      </c>
      <c r="E2860">
        <v>69.700199999999995</v>
      </c>
      <c r="F2860">
        <v>70.729467999999997</v>
      </c>
      <c r="G2860">
        <v>73.869153999999995</v>
      </c>
      <c r="H2860">
        <v>-1.0292680000000001</v>
      </c>
      <c r="I2860">
        <v>-100</v>
      </c>
      <c r="J2860">
        <v>138</v>
      </c>
      <c r="K2860">
        <v>94.406182999999999</v>
      </c>
      <c r="L2860">
        <v>1.4999999999999999E-2</v>
      </c>
      <c r="M2860">
        <f>(F2860*CalPhotonTurnigy!$AE$30*CalPhotonTurnigy!$AF$36+CalPhotonTurnigy!$AE$36)/CalPhotonTurnigy!$AE$30</f>
        <v>83.328546805019656</v>
      </c>
    </row>
    <row r="2861" spans="1:13" x14ac:dyDescent="0.3">
      <c r="A2861">
        <v>140.33308700000001</v>
      </c>
      <c r="B2861">
        <v>138</v>
      </c>
      <c r="C2861">
        <v>0</v>
      </c>
      <c r="D2861">
        <v>2.1110000000000002</v>
      </c>
      <c r="E2861">
        <v>69.694374999999994</v>
      </c>
      <c r="F2861">
        <v>70.752988000000002</v>
      </c>
      <c r="G2861">
        <v>73.868656999999999</v>
      </c>
      <c r="H2861">
        <v>-1.058613</v>
      </c>
      <c r="I2861">
        <v>-100</v>
      </c>
      <c r="J2861">
        <v>138</v>
      </c>
      <c r="K2861">
        <v>94.406130000000005</v>
      </c>
      <c r="L2861">
        <v>1.5004E-2</v>
      </c>
      <c r="M2861">
        <f>(F2861*CalPhotonTurnigy!$AE$30*CalPhotonTurnigy!$AF$36+CalPhotonTurnigy!$AE$36)/CalPhotonTurnigy!$AE$30</f>
        <v>83.352436174649782</v>
      </c>
    </row>
    <row r="2862" spans="1:13" x14ac:dyDescent="0.3">
      <c r="A2862">
        <v>140.34808799999999</v>
      </c>
      <c r="B2862">
        <v>138</v>
      </c>
      <c r="C2862">
        <v>0</v>
      </c>
      <c r="D2862">
        <v>2.1120000000000001</v>
      </c>
      <c r="E2862">
        <v>69.690971000000005</v>
      </c>
      <c r="F2862">
        <v>70.823541000000006</v>
      </c>
      <c r="G2862">
        <v>73.868218999999996</v>
      </c>
      <c r="H2862">
        <v>-1.1325700000000001</v>
      </c>
      <c r="I2862">
        <v>-100</v>
      </c>
      <c r="J2862">
        <v>138</v>
      </c>
      <c r="K2862">
        <v>94.406084000000007</v>
      </c>
      <c r="L2862">
        <v>1.5001E-2</v>
      </c>
      <c r="M2862">
        <f>(F2862*CalPhotonTurnigy!$AE$30*CalPhotonTurnigy!$AF$36+CalPhotonTurnigy!$AE$36)/CalPhotonTurnigy!$AE$30</f>
        <v>83.424097173608672</v>
      </c>
    </row>
    <row r="2863" spans="1:13" x14ac:dyDescent="0.3">
      <c r="A2863">
        <v>140.36308700000001</v>
      </c>
      <c r="B2863">
        <v>138</v>
      </c>
      <c r="C2863">
        <v>0</v>
      </c>
      <c r="D2863">
        <v>2.1419999999999999</v>
      </c>
      <c r="E2863">
        <v>69.749131000000006</v>
      </c>
      <c r="F2863">
        <v>70.376540000000006</v>
      </c>
      <c r="G2863">
        <v>73.867834000000002</v>
      </c>
      <c r="H2863">
        <v>-0.62741000000000002</v>
      </c>
      <c r="I2863">
        <v>-100</v>
      </c>
      <c r="J2863">
        <v>138</v>
      </c>
      <c r="K2863">
        <v>94.406045000000006</v>
      </c>
      <c r="L2863">
        <v>1.4999E-2</v>
      </c>
      <c r="M2863">
        <f>(F2863*CalPhotonTurnigy!$AE$30*CalPhotonTurnigy!$AF$36+CalPhotonTurnigy!$AE$36)/CalPhotonTurnigy!$AE$30</f>
        <v>82.97007625039312</v>
      </c>
    </row>
    <row r="2864" spans="1:13" x14ac:dyDescent="0.3">
      <c r="A2864">
        <v>140.378083</v>
      </c>
      <c r="B2864">
        <v>138</v>
      </c>
      <c r="C2864">
        <v>0</v>
      </c>
      <c r="D2864">
        <v>2.1120000000000001</v>
      </c>
      <c r="E2864">
        <v>69.738097999999994</v>
      </c>
      <c r="F2864">
        <v>70.470678000000007</v>
      </c>
      <c r="G2864">
        <v>73.867496000000003</v>
      </c>
      <c r="H2864">
        <v>-0.73258000000000001</v>
      </c>
      <c r="I2864">
        <v>-100</v>
      </c>
      <c r="J2864">
        <v>138</v>
      </c>
      <c r="K2864">
        <v>94.406012000000004</v>
      </c>
      <c r="L2864">
        <v>1.4996000000000001E-2</v>
      </c>
      <c r="M2864">
        <f>(F2864*CalPhotonTurnigy!$AE$30*CalPhotonTurnigy!$AF$36+CalPhotonTurnigy!$AE$36)/CalPhotonTurnigy!$AE$30</f>
        <v>83.065692639774056</v>
      </c>
    </row>
    <row r="2865" spans="1:13" x14ac:dyDescent="0.3">
      <c r="A2865">
        <v>140.393091</v>
      </c>
      <c r="B2865">
        <v>138</v>
      </c>
      <c r="C2865">
        <v>0</v>
      </c>
      <c r="D2865">
        <v>2.105</v>
      </c>
      <c r="E2865">
        <v>69.715742000000006</v>
      </c>
      <c r="F2865">
        <v>70.494209999999995</v>
      </c>
      <c r="G2865">
        <v>73.867198999999999</v>
      </c>
      <c r="H2865">
        <v>-0.77846800000000005</v>
      </c>
      <c r="I2865">
        <v>-100</v>
      </c>
      <c r="J2865">
        <v>138</v>
      </c>
      <c r="K2865">
        <v>94.405983000000006</v>
      </c>
      <c r="L2865">
        <v>1.5008000000000001E-2</v>
      </c>
      <c r="M2865">
        <f>(F2865*CalPhotonTurnigy!$AE$30*CalPhotonTurnigy!$AF$36+CalPhotonTurnigy!$AE$36)/CalPhotonTurnigy!$AE$30</f>
        <v>83.089594197858048</v>
      </c>
    </row>
    <row r="2866" spans="1:13" x14ac:dyDescent="0.3">
      <c r="A2866">
        <v>140.40809999999999</v>
      </c>
      <c r="B2866">
        <v>138</v>
      </c>
      <c r="C2866">
        <v>0</v>
      </c>
      <c r="D2866">
        <v>2.1110000000000002</v>
      </c>
      <c r="E2866">
        <v>69.707751000000002</v>
      </c>
      <c r="F2866">
        <v>70.588325999999995</v>
      </c>
      <c r="G2866">
        <v>73.866938000000005</v>
      </c>
      <c r="H2866">
        <v>-0.880575</v>
      </c>
      <c r="I2866">
        <v>-100</v>
      </c>
      <c r="J2866">
        <v>138</v>
      </c>
      <c r="K2866">
        <v>94.405957999999998</v>
      </c>
      <c r="L2866">
        <v>1.5009E-2</v>
      </c>
      <c r="M2866">
        <f>(F2866*CalPhotonTurnigy!$AE$30*CalPhotonTurnigy!$AF$36+CalPhotonTurnigy!$AE$36)/CalPhotonTurnigy!$AE$30</f>
        <v>83.185188241740178</v>
      </c>
    </row>
    <row r="2867" spans="1:13" x14ac:dyDescent="0.3">
      <c r="A2867">
        <v>140.423103</v>
      </c>
      <c r="B2867">
        <v>138</v>
      </c>
      <c r="C2867">
        <v>0</v>
      </c>
      <c r="D2867">
        <v>2.0939999999999999</v>
      </c>
      <c r="E2867">
        <v>69.667075999999994</v>
      </c>
      <c r="F2867">
        <v>70.658901999999998</v>
      </c>
      <c r="G2867">
        <v>73.866709</v>
      </c>
      <c r="H2867">
        <v>-0.99182599999999999</v>
      </c>
      <c r="I2867">
        <v>-100</v>
      </c>
      <c r="J2867">
        <v>138</v>
      </c>
      <c r="K2867">
        <v>94.405935999999997</v>
      </c>
      <c r="L2867">
        <v>1.5003000000000001E-2</v>
      </c>
      <c r="M2867">
        <f>(F2867*CalPhotonTurnigy!$AE$30*CalPhotonTurnigy!$AF$36+CalPhotonTurnigy!$AE$36)/CalPhotonTurnigy!$AE$30</f>
        <v>83.256872601902373</v>
      </c>
    </row>
    <row r="2868" spans="1:13" x14ac:dyDescent="0.3">
      <c r="A2868">
        <v>140.438108</v>
      </c>
      <c r="B2868">
        <v>138</v>
      </c>
      <c r="C2868">
        <v>0</v>
      </c>
      <c r="D2868">
        <v>2.113</v>
      </c>
      <c r="E2868">
        <v>69.670700999999994</v>
      </c>
      <c r="F2868">
        <v>70.235301000000007</v>
      </c>
      <c r="G2868">
        <v>73.866507999999996</v>
      </c>
      <c r="H2868">
        <v>-0.56459999999999999</v>
      </c>
      <c r="I2868">
        <v>-100</v>
      </c>
      <c r="J2868">
        <v>138</v>
      </c>
      <c r="K2868">
        <v>94.405918</v>
      </c>
      <c r="L2868">
        <v>1.5004999999999999E-2</v>
      </c>
      <c r="M2868">
        <f>(F2868*CalPhotonTurnigy!$AE$30*CalPhotonTurnigy!$AF$36+CalPhotonTurnigy!$AE$36)/CalPhotonTurnigy!$AE$30</f>
        <v>82.826619163778005</v>
      </c>
    </row>
    <row r="2869" spans="1:13" x14ac:dyDescent="0.3">
      <c r="A2869">
        <v>140.45310699999999</v>
      </c>
      <c r="B2869">
        <v>138</v>
      </c>
      <c r="C2869">
        <v>0</v>
      </c>
      <c r="D2869">
        <v>2.1120000000000001</v>
      </c>
      <c r="E2869">
        <v>69.670598999999996</v>
      </c>
      <c r="F2869">
        <v>70.376540000000006</v>
      </c>
      <c r="G2869">
        <v>73.866332</v>
      </c>
      <c r="H2869">
        <v>-0.70594100000000004</v>
      </c>
      <c r="I2869">
        <v>-100</v>
      </c>
      <c r="J2869">
        <v>138</v>
      </c>
      <c r="K2869">
        <v>94.405901999999998</v>
      </c>
      <c r="L2869">
        <v>1.4999E-2</v>
      </c>
      <c r="M2869">
        <f>(F2869*CalPhotonTurnigy!$AE$30*CalPhotonTurnigy!$AF$36+CalPhotonTurnigy!$AE$36)/CalPhotonTurnigy!$AE$30</f>
        <v>82.97007625039312</v>
      </c>
    </row>
    <row r="2870" spans="1:13" x14ac:dyDescent="0.3">
      <c r="A2870">
        <v>140.46810500000001</v>
      </c>
      <c r="B2870">
        <v>138</v>
      </c>
      <c r="C2870">
        <v>0</v>
      </c>
      <c r="D2870">
        <v>2.1120000000000001</v>
      </c>
      <c r="E2870">
        <v>69.670512000000002</v>
      </c>
      <c r="F2870">
        <v>70.447145000000006</v>
      </c>
      <c r="G2870">
        <v>73.866176999999993</v>
      </c>
      <c r="H2870">
        <v>-0.77663300000000002</v>
      </c>
      <c r="I2870">
        <v>-100</v>
      </c>
      <c r="J2870">
        <v>138</v>
      </c>
      <c r="K2870">
        <v>94.405888000000004</v>
      </c>
      <c r="L2870">
        <v>1.4997999999999999E-2</v>
      </c>
      <c r="M2870">
        <f>(F2870*CalPhotonTurnigy!$AE$30*CalPhotonTurnigy!$AF$36+CalPhotonTurnigy!$AE$36)/CalPhotonTurnigy!$AE$30</f>
        <v>83.041790065985552</v>
      </c>
    </row>
    <row r="2871" spans="1:13" x14ac:dyDescent="0.3">
      <c r="A2871">
        <v>140.483102</v>
      </c>
      <c r="B2871">
        <v>138</v>
      </c>
      <c r="C2871">
        <v>0</v>
      </c>
      <c r="D2871">
        <v>2.1110000000000002</v>
      </c>
      <c r="E2871">
        <v>69.668825999999996</v>
      </c>
      <c r="F2871">
        <v>70.588325999999995</v>
      </c>
      <c r="G2871">
        <v>73.866041999999993</v>
      </c>
      <c r="H2871">
        <v>-0.91949999999999998</v>
      </c>
      <c r="I2871">
        <v>-100</v>
      </c>
      <c r="J2871">
        <v>138</v>
      </c>
      <c r="K2871">
        <v>94.405877000000004</v>
      </c>
      <c r="L2871">
        <v>1.4997E-2</v>
      </c>
      <c r="M2871">
        <f>(F2871*CalPhotonTurnigy!$AE$30*CalPhotonTurnigy!$AF$36+CalPhotonTurnigy!$AE$36)/CalPhotonTurnigy!$AE$30</f>
        <v>83.185188241740178</v>
      </c>
    </row>
    <row r="2872" spans="1:13" x14ac:dyDescent="0.3">
      <c r="A2872">
        <v>140.49810099999999</v>
      </c>
      <c r="B2872">
        <v>138</v>
      </c>
      <c r="C2872">
        <v>0</v>
      </c>
      <c r="D2872">
        <v>2.11</v>
      </c>
      <c r="E2872">
        <v>69.665766000000005</v>
      </c>
      <c r="F2872">
        <v>70.282385000000005</v>
      </c>
      <c r="G2872">
        <v>73.865922999999995</v>
      </c>
      <c r="H2872">
        <v>-0.61661900000000003</v>
      </c>
      <c r="I2872">
        <v>-100</v>
      </c>
      <c r="J2872">
        <v>138</v>
      </c>
      <c r="K2872">
        <v>94.405866000000003</v>
      </c>
      <c r="L2872">
        <v>1.4999E-2</v>
      </c>
      <c r="M2872">
        <f>(F2872*CalPhotonTurnigy!$AE$30*CalPhotonTurnigy!$AF$36+CalPhotonTurnigy!$AE$36)/CalPhotonTurnigy!$AE$30</f>
        <v>82.874442594035827</v>
      </c>
    </row>
    <row r="2873" spans="1:13" x14ac:dyDescent="0.3">
      <c r="A2873">
        <v>140.51311000000001</v>
      </c>
      <c r="B2873">
        <v>138</v>
      </c>
      <c r="C2873">
        <v>0</v>
      </c>
      <c r="D2873">
        <v>2.1120000000000001</v>
      </c>
      <c r="E2873">
        <v>69.666353000000001</v>
      </c>
      <c r="F2873">
        <v>70.188211999999993</v>
      </c>
      <c r="G2873">
        <v>73.865819000000002</v>
      </c>
      <c r="H2873">
        <v>-0.52185999999999999</v>
      </c>
      <c r="I2873">
        <v>-100</v>
      </c>
      <c r="J2873">
        <v>138</v>
      </c>
      <c r="K2873">
        <v>94.405857999999995</v>
      </c>
      <c r="L2873">
        <v>1.5009E-2</v>
      </c>
      <c r="M2873">
        <f>(F2873*CalPhotonTurnigy!$AE$30*CalPhotonTurnigy!$AF$36+CalPhotonTurnigy!$AE$36)/CalPhotonTurnigy!$AE$30</f>
        <v>82.778790654997707</v>
      </c>
    </row>
    <row r="2874" spans="1:13" x14ac:dyDescent="0.3">
      <c r="A2874">
        <v>140.52811299999999</v>
      </c>
      <c r="B2874">
        <v>138</v>
      </c>
      <c r="C2874">
        <v>0</v>
      </c>
      <c r="D2874">
        <v>2.105</v>
      </c>
      <c r="E2874">
        <v>69.653971999999996</v>
      </c>
      <c r="F2874">
        <v>70.258842999999999</v>
      </c>
      <c r="G2874">
        <v>73.865728000000004</v>
      </c>
      <c r="H2874">
        <v>-0.60487100000000005</v>
      </c>
      <c r="I2874">
        <v>-100</v>
      </c>
      <c r="J2874">
        <v>138</v>
      </c>
      <c r="K2874">
        <v>94.405850000000001</v>
      </c>
      <c r="L2874">
        <v>1.5003000000000001E-2</v>
      </c>
      <c r="M2874">
        <f>(F2874*CalPhotonTurnigy!$AE$30*CalPhotonTurnigy!$AF$36+CalPhotonTurnigy!$AE$36)/CalPhotonTurnigy!$AE$30</f>
        <v>82.850530878906909</v>
      </c>
    </row>
    <row r="2875" spans="1:13" x14ac:dyDescent="0.3">
      <c r="A2875">
        <v>140.54311000000001</v>
      </c>
      <c r="B2875">
        <v>138</v>
      </c>
      <c r="C2875">
        <v>0</v>
      </c>
      <c r="D2875">
        <v>2.113</v>
      </c>
      <c r="E2875">
        <v>69.659426999999994</v>
      </c>
      <c r="F2875">
        <v>70.447145000000006</v>
      </c>
      <c r="G2875">
        <v>73.865647999999993</v>
      </c>
      <c r="H2875">
        <v>-0.78771800000000003</v>
      </c>
      <c r="I2875">
        <v>-100</v>
      </c>
      <c r="J2875">
        <v>138</v>
      </c>
      <c r="K2875">
        <v>94.405844000000002</v>
      </c>
      <c r="L2875">
        <v>1.4997E-2</v>
      </c>
      <c r="M2875">
        <f>(F2875*CalPhotonTurnigy!$AE$30*CalPhotonTurnigy!$AF$36+CalPhotonTurnigy!$AE$36)/CalPhotonTurnigy!$AE$30</f>
        <v>83.041790065985552</v>
      </c>
    </row>
    <row r="2876" spans="1:13" x14ac:dyDescent="0.3">
      <c r="A2876">
        <v>140.558108</v>
      </c>
      <c r="B2876">
        <v>138</v>
      </c>
      <c r="C2876">
        <v>0</v>
      </c>
      <c r="D2876">
        <v>2.1059999999999999</v>
      </c>
      <c r="E2876">
        <v>69.649621999999994</v>
      </c>
      <c r="F2876">
        <v>70.517740000000003</v>
      </c>
      <c r="G2876">
        <v>73.865577999999999</v>
      </c>
      <c r="H2876">
        <v>-0.86811799999999995</v>
      </c>
      <c r="I2876">
        <v>-100</v>
      </c>
      <c r="J2876">
        <v>138</v>
      </c>
      <c r="K2876">
        <v>94.405838000000003</v>
      </c>
      <c r="L2876">
        <v>1.4997999999999999E-2</v>
      </c>
      <c r="M2876">
        <f>(F2876*CalPhotonTurnigy!$AE$30*CalPhotonTurnigy!$AF$36+CalPhotonTurnigy!$AE$36)/CalPhotonTurnigy!$AE$30</f>
        <v>83.113493724533072</v>
      </c>
    </row>
    <row r="2877" spans="1:13" x14ac:dyDescent="0.3">
      <c r="A2877">
        <v>140.573105</v>
      </c>
      <c r="B2877">
        <v>138</v>
      </c>
      <c r="C2877">
        <v>0</v>
      </c>
      <c r="D2877">
        <v>2.1080000000000001</v>
      </c>
      <c r="E2877">
        <v>69.646017000000001</v>
      </c>
      <c r="F2877">
        <v>70.094023000000007</v>
      </c>
      <c r="G2877">
        <v>73.865516999999997</v>
      </c>
      <c r="H2877">
        <v>-0.44800499999999999</v>
      </c>
      <c r="I2877">
        <v>-100</v>
      </c>
      <c r="J2877">
        <v>138</v>
      </c>
      <c r="K2877">
        <v>94.405833000000001</v>
      </c>
      <c r="L2877">
        <v>1.4997E-2</v>
      </c>
      <c r="M2877">
        <f>(F2877*CalPhotonTurnigy!$AE$30*CalPhotonTurnigy!$AF$36+CalPhotonTurnigy!$AE$36)/CalPhotonTurnigy!$AE$30</f>
        <v>82.683122464687727</v>
      </c>
    </row>
    <row r="2878" spans="1:13" x14ac:dyDescent="0.3">
      <c r="A2878">
        <v>140.58810399999999</v>
      </c>
      <c r="B2878">
        <v>137</v>
      </c>
      <c r="C2878">
        <v>0</v>
      </c>
      <c r="D2878">
        <v>2.1040000000000001</v>
      </c>
      <c r="E2878">
        <v>69.634855999999999</v>
      </c>
      <c r="F2878">
        <v>70.164666999999994</v>
      </c>
      <c r="G2878">
        <v>73.864604</v>
      </c>
      <c r="H2878">
        <v>-0.52981</v>
      </c>
      <c r="I2878">
        <v>-100</v>
      </c>
      <c r="J2878">
        <v>137</v>
      </c>
      <c r="K2878">
        <v>94.349701999999994</v>
      </c>
      <c r="L2878">
        <v>1.4999E-2</v>
      </c>
      <c r="M2878">
        <f>(F2878*CalPhotonTurnigy!$AE$30*CalPhotonTurnigy!$AF$36+CalPhotonTurnigy!$AE$36)/CalPhotonTurnigy!$AE$30</f>
        <v>82.754875892755308</v>
      </c>
    </row>
    <row r="2879" spans="1:13" x14ac:dyDescent="0.3">
      <c r="A2879">
        <v>140.60310799999999</v>
      </c>
      <c r="B2879">
        <v>137</v>
      </c>
      <c r="C2879">
        <v>0</v>
      </c>
      <c r="D2879">
        <v>2.1040000000000001</v>
      </c>
      <c r="E2879">
        <v>69.625248999999997</v>
      </c>
      <c r="F2879">
        <v>70.305925000000002</v>
      </c>
      <c r="G2879">
        <v>73.860207000000003</v>
      </c>
      <c r="H2879">
        <v>-0.68067599999999995</v>
      </c>
      <c r="I2879">
        <v>-100</v>
      </c>
      <c r="J2879">
        <v>137</v>
      </c>
      <c r="K2879">
        <v>94.247998999999993</v>
      </c>
      <c r="L2879">
        <v>1.5004E-2</v>
      </c>
      <c r="M2879">
        <f>(F2879*CalPhotonTurnigy!$AE$30*CalPhotonTurnigy!$AF$36+CalPhotonTurnigy!$AE$36)/CalPhotonTurnigy!$AE$30</f>
        <v>82.898352277755762</v>
      </c>
    </row>
    <row r="2880" spans="1:13" x14ac:dyDescent="0.3">
      <c r="A2880">
        <v>140.61810600000001</v>
      </c>
      <c r="B2880">
        <v>137</v>
      </c>
      <c r="C2880">
        <v>0</v>
      </c>
      <c r="D2880">
        <v>2.105</v>
      </c>
      <c r="E2880">
        <v>69.618593000000004</v>
      </c>
      <c r="F2880">
        <v>70.541269999999997</v>
      </c>
      <c r="G2880">
        <v>73.849451000000002</v>
      </c>
      <c r="H2880">
        <v>-0.92267699999999997</v>
      </c>
      <c r="I2880">
        <v>-100</v>
      </c>
      <c r="J2880">
        <v>137</v>
      </c>
      <c r="K2880">
        <v>94.160461999999995</v>
      </c>
      <c r="L2880">
        <v>1.4997999999999999E-2</v>
      </c>
      <c r="M2880">
        <f>(F2880*CalPhotonTurnigy!$AE$30*CalPhotonTurnigy!$AF$36+CalPhotonTurnigy!$AE$36)/CalPhotonTurnigy!$AE$30</f>
        <v>83.137393251208081</v>
      </c>
    </row>
    <row r="2881" spans="1:13" x14ac:dyDescent="0.3">
      <c r="A2881">
        <v>140.63310300000001</v>
      </c>
      <c r="B2881">
        <v>138</v>
      </c>
      <c r="C2881">
        <v>0</v>
      </c>
      <c r="D2881">
        <v>2.1539999999999999</v>
      </c>
      <c r="E2881">
        <v>69.709502999999998</v>
      </c>
      <c r="F2881">
        <v>69.999815999999996</v>
      </c>
      <c r="G2881">
        <v>73.832093</v>
      </c>
      <c r="H2881">
        <v>-0.29031299999999999</v>
      </c>
      <c r="I2881">
        <v>-100</v>
      </c>
      <c r="J2881">
        <v>138</v>
      </c>
      <c r="K2881">
        <v>94.141245999999995</v>
      </c>
      <c r="L2881">
        <v>1.4997E-2</v>
      </c>
      <c r="M2881">
        <f>(F2881*CalPhotonTurnigy!$AE$30*CalPhotonTurnigy!$AF$36+CalPhotonTurnigy!$AE$36)/CalPhotonTurnigy!$AE$30</f>
        <v>82.587435991696907</v>
      </c>
    </row>
    <row r="2882" spans="1:13" x14ac:dyDescent="0.3">
      <c r="A2882">
        <v>140.64810299999999</v>
      </c>
      <c r="B2882">
        <v>138</v>
      </c>
      <c r="C2882">
        <v>0</v>
      </c>
      <c r="D2882">
        <v>2.1040000000000001</v>
      </c>
      <c r="E2882">
        <v>69.687901999999994</v>
      </c>
      <c r="F2882">
        <v>70.164666999999994</v>
      </c>
      <c r="G2882">
        <v>73.811268999999996</v>
      </c>
      <c r="H2882">
        <v>-0.47676400000000002</v>
      </c>
      <c r="I2882">
        <v>-100</v>
      </c>
      <c r="J2882">
        <v>138</v>
      </c>
      <c r="K2882">
        <v>94.178096999999994</v>
      </c>
      <c r="L2882">
        <v>1.4999999999999999E-2</v>
      </c>
      <c r="M2882">
        <f>(F2882*CalPhotonTurnigy!$AE$30*CalPhotonTurnigy!$AF$36+CalPhotonTurnigy!$AE$36)/CalPhotonTurnigy!$AE$30</f>
        <v>82.754875892755308</v>
      </c>
    </row>
    <row r="2883" spans="1:13" x14ac:dyDescent="0.3">
      <c r="A2883">
        <v>140.66310200000001</v>
      </c>
      <c r="B2883">
        <v>138</v>
      </c>
      <c r="C2883">
        <v>0</v>
      </c>
      <c r="D2883">
        <v>2.1080000000000001</v>
      </c>
      <c r="E2883">
        <v>69.678962999999996</v>
      </c>
      <c r="F2883">
        <v>70.329464999999999</v>
      </c>
      <c r="G2883">
        <v>73.791076000000004</v>
      </c>
      <c r="H2883">
        <v>-0.65050200000000002</v>
      </c>
      <c r="I2883">
        <v>-100</v>
      </c>
      <c r="J2883">
        <v>138</v>
      </c>
      <c r="K2883">
        <v>94.209815000000006</v>
      </c>
      <c r="L2883">
        <v>1.4999E-2</v>
      </c>
      <c r="M2883">
        <f>(F2883*CalPhotonTurnigy!$AE$30*CalPhotonTurnigy!$AF$36+CalPhotonTurnigy!$AE$36)/CalPhotonTurnigy!$AE$30</f>
        <v>82.922261961475684</v>
      </c>
    </row>
    <row r="2884" spans="1:13" x14ac:dyDescent="0.3">
      <c r="A2884">
        <v>140.67810600000001</v>
      </c>
      <c r="B2884">
        <v>138</v>
      </c>
      <c r="C2884">
        <v>0</v>
      </c>
      <c r="D2884">
        <v>2.105</v>
      </c>
      <c r="E2884">
        <v>69.664828</v>
      </c>
      <c r="F2884">
        <v>70.400075999999999</v>
      </c>
      <c r="G2884">
        <v>73.774072000000004</v>
      </c>
      <c r="H2884">
        <v>-0.73524800000000001</v>
      </c>
      <c r="I2884">
        <v>-100</v>
      </c>
      <c r="J2884">
        <v>138</v>
      </c>
      <c r="K2884">
        <v>94.237114000000005</v>
      </c>
      <c r="L2884">
        <v>1.5004E-2</v>
      </c>
      <c r="M2884">
        <f>(F2884*CalPhotonTurnigy!$AE$30*CalPhotonTurnigy!$AF$36+CalPhotonTurnigy!$AE$36)/CalPhotonTurnigy!$AE$30</f>
        <v>82.993981871295077</v>
      </c>
    </row>
    <row r="2885" spans="1:13" x14ac:dyDescent="0.3">
      <c r="A2885">
        <v>140.69311200000001</v>
      </c>
      <c r="B2885">
        <v>138</v>
      </c>
      <c r="C2885">
        <v>0</v>
      </c>
      <c r="D2885">
        <v>2.181</v>
      </c>
      <c r="E2885">
        <v>69.803725</v>
      </c>
      <c r="F2885">
        <v>70.023369000000002</v>
      </c>
      <c r="G2885">
        <v>73.761156999999997</v>
      </c>
      <c r="H2885">
        <v>-0.21964400000000001</v>
      </c>
      <c r="I2885">
        <v>-100</v>
      </c>
      <c r="J2885">
        <v>138</v>
      </c>
      <c r="K2885">
        <v>94.260610999999997</v>
      </c>
      <c r="L2885">
        <v>1.5006E-2</v>
      </c>
      <c r="M2885">
        <f>(F2885*CalPhotonTurnigy!$AE$30*CalPhotonTurnigy!$AF$36+CalPhotonTurnigy!$AE$36)/CalPhotonTurnigy!$AE$30</f>
        <v>82.611358879575235</v>
      </c>
    </row>
    <row r="2886" spans="1:13" x14ac:dyDescent="0.3">
      <c r="A2886">
        <v>140.70810800000001</v>
      </c>
      <c r="B2886">
        <v>138</v>
      </c>
      <c r="C2886">
        <v>0</v>
      </c>
      <c r="D2886">
        <v>2.1019999999999999</v>
      </c>
      <c r="E2886">
        <v>69.765843000000004</v>
      </c>
      <c r="F2886">
        <v>70.141120000000001</v>
      </c>
      <c r="G2886">
        <v>73.752358000000001</v>
      </c>
      <c r="H2886">
        <v>-0.37527700000000003</v>
      </c>
      <c r="I2886">
        <v>-100</v>
      </c>
      <c r="J2886">
        <v>138</v>
      </c>
      <c r="K2886">
        <v>94.280835999999994</v>
      </c>
      <c r="L2886">
        <v>1.4996000000000001E-2</v>
      </c>
      <c r="M2886">
        <f>(F2886*CalPhotonTurnigy!$AE$30*CalPhotonTurnigy!$AF$36+CalPhotonTurnigy!$AE$36)/CalPhotonTurnigy!$AE$30</f>
        <v>82.730959099103941</v>
      </c>
    </row>
    <row r="2887" spans="1:13" x14ac:dyDescent="0.3">
      <c r="A2887">
        <v>140.72311500000001</v>
      </c>
      <c r="B2887">
        <v>138</v>
      </c>
      <c r="C2887">
        <v>0</v>
      </c>
      <c r="D2887">
        <v>2.1030000000000002</v>
      </c>
      <c r="E2887">
        <v>69.734814999999998</v>
      </c>
      <c r="F2887">
        <v>70.235301000000007</v>
      </c>
      <c r="G2887">
        <v>73.747281000000001</v>
      </c>
      <c r="H2887">
        <v>-0.50048599999999999</v>
      </c>
      <c r="I2887">
        <v>-100</v>
      </c>
      <c r="J2887">
        <v>138</v>
      </c>
      <c r="K2887">
        <v>94.298242999999999</v>
      </c>
      <c r="L2887">
        <v>1.5007E-2</v>
      </c>
      <c r="M2887">
        <f>(F2887*CalPhotonTurnigy!$AE$30*CalPhotonTurnigy!$AF$36+CalPhotonTurnigy!$AE$36)/CalPhotonTurnigy!$AE$30</f>
        <v>82.826619163778005</v>
      </c>
    </row>
    <row r="2888" spans="1:13" x14ac:dyDescent="0.3">
      <c r="A2888">
        <v>140.738122</v>
      </c>
      <c r="B2888">
        <v>138</v>
      </c>
      <c r="C2888">
        <v>0</v>
      </c>
      <c r="D2888">
        <v>2.101</v>
      </c>
      <c r="E2888">
        <v>69.704875000000001</v>
      </c>
      <c r="F2888">
        <v>70.376540000000006</v>
      </c>
      <c r="G2888">
        <v>73.745361000000003</v>
      </c>
      <c r="H2888">
        <v>-0.67166599999999999</v>
      </c>
      <c r="I2888">
        <v>-100</v>
      </c>
      <c r="J2888">
        <v>138</v>
      </c>
      <c r="K2888">
        <v>94.313225000000003</v>
      </c>
      <c r="L2888">
        <v>1.5007E-2</v>
      </c>
      <c r="M2888">
        <f>(F2888*CalPhotonTurnigy!$AE$30*CalPhotonTurnigy!$AF$36+CalPhotonTurnigy!$AE$36)/CalPhotonTurnigy!$AE$30</f>
        <v>82.97007625039312</v>
      </c>
    </row>
    <row r="2889" spans="1:13" x14ac:dyDescent="0.3">
      <c r="A2889">
        <v>140.75312099999999</v>
      </c>
      <c r="B2889">
        <v>138</v>
      </c>
      <c r="C2889">
        <v>0</v>
      </c>
      <c r="D2889">
        <v>2.1160000000000001</v>
      </c>
      <c r="E2889">
        <v>69.708049000000003</v>
      </c>
      <c r="F2889">
        <v>70.282385000000005</v>
      </c>
      <c r="G2889">
        <v>73.745994999999994</v>
      </c>
      <c r="H2889">
        <v>-0.57433599999999996</v>
      </c>
      <c r="I2889">
        <v>-100</v>
      </c>
      <c r="J2889">
        <v>138</v>
      </c>
      <c r="K2889">
        <v>94.326121000000001</v>
      </c>
      <c r="L2889">
        <v>1.4999E-2</v>
      </c>
      <c r="M2889">
        <f>(F2889*CalPhotonTurnigy!$AE$30*CalPhotonTurnigy!$AF$36+CalPhotonTurnigy!$AE$36)/CalPhotonTurnigy!$AE$30</f>
        <v>82.874442594035827</v>
      </c>
    </row>
    <row r="2890" spans="1:13" x14ac:dyDescent="0.3">
      <c r="A2890">
        <v>140.768124</v>
      </c>
      <c r="B2890">
        <v>138</v>
      </c>
      <c r="C2890">
        <v>0</v>
      </c>
      <c r="D2890">
        <v>2.1</v>
      </c>
      <c r="E2890">
        <v>69.678602999999995</v>
      </c>
      <c r="F2890">
        <v>70.023369000000002</v>
      </c>
      <c r="G2890">
        <v>73.748615999999998</v>
      </c>
      <c r="H2890">
        <v>-0.34476699999999999</v>
      </c>
      <c r="I2890">
        <v>-100</v>
      </c>
      <c r="J2890">
        <v>138</v>
      </c>
      <c r="K2890">
        <v>94.337220000000002</v>
      </c>
      <c r="L2890">
        <v>1.5003000000000001E-2</v>
      </c>
      <c r="M2890">
        <f>(F2890*CalPhotonTurnigy!$AE$30*CalPhotonTurnigy!$AF$36+CalPhotonTurnigy!$AE$36)/CalPhotonTurnigy!$AE$30</f>
        <v>82.611358879575235</v>
      </c>
    </row>
    <row r="2891" spans="1:13" x14ac:dyDescent="0.3">
      <c r="A2891">
        <v>140.783128</v>
      </c>
      <c r="B2891">
        <v>138</v>
      </c>
      <c r="C2891">
        <v>0</v>
      </c>
      <c r="D2891">
        <v>2.097</v>
      </c>
      <c r="E2891">
        <v>69.648409000000001</v>
      </c>
      <c r="F2891">
        <v>70.164666999999994</v>
      </c>
      <c r="G2891">
        <v>73.752724000000001</v>
      </c>
      <c r="H2891">
        <v>-0.51625799999999999</v>
      </c>
      <c r="I2891">
        <v>-100</v>
      </c>
      <c r="J2891">
        <v>138</v>
      </c>
      <c r="K2891">
        <v>94.346772999999999</v>
      </c>
      <c r="L2891">
        <v>1.5004E-2</v>
      </c>
      <c r="M2891">
        <f>(F2891*CalPhotonTurnigy!$AE$30*CalPhotonTurnigy!$AF$36+CalPhotonTurnigy!$AE$36)/CalPhotonTurnigy!$AE$30</f>
        <v>82.754875892755308</v>
      </c>
    </row>
    <row r="2892" spans="1:13" x14ac:dyDescent="0.3">
      <c r="A2892">
        <v>140.79813100000001</v>
      </c>
      <c r="B2892">
        <v>137</v>
      </c>
      <c r="C2892">
        <v>0</v>
      </c>
      <c r="D2892">
        <v>2.101</v>
      </c>
      <c r="E2892">
        <v>69.630465999999998</v>
      </c>
      <c r="F2892">
        <v>70.329464999999999</v>
      </c>
      <c r="G2892">
        <v>73.757031999999995</v>
      </c>
      <c r="H2892">
        <v>-0.69899900000000004</v>
      </c>
      <c r="I2892">
        <v>-100</v>
      </c>
      <c r="J2892">
        <v>137</v>
      </c>
      <c r="K2892">
        <v>94.298867999999999</v>
      </c>
      <c r="L2892">
        <v>1.5003000000000001E-2</v>
      </c>
      <c r="M2892">
        <f>(F2892*CalPhotonTurnigy!$AE$30*CalPhotonTurnigy!$AF$36+CalPhotonTurnigy!$AE$36)/CalPhotonTurnigy!$AE$30</f>
        <v>82.922261961475684</v>
      </c>
    </row>
    <row r="2893" spans="1:13" x14ac:dyDescent="0.3">
      <c r="A2893">
        <v>140.813129</v>
      </c>
      <c r="B2893">
        <v>137</v>
      </c>
      <c r="C2893">
        <v>0</v>
      </c>
      <c r="D2893">
        <v>2.0990000000000002</v>
      </c>
      <c r="E2893">
        <v>69.610179000000002</v>
      </c>
      <c r="F2893">
        <v>70.447145000000006</v>
      </c>
      <c r="G2893">
        <v>73.758559000000005</v>
      </c>
      <c r="H2893">
        <v>-0.83696599999999999</v>
      </c>
      <c r="I2893">
        <v>-100</v>
      </c>
      <c r="J2893">
        <v>137</v>
      </c>
      <c r="K2893">
        <v>94.204245999999998</v>
      </c>
      <c r="L2893">
        <v>1.4997999999999999E-2</v>
      </c>
      <c r="M2893">
        <f>(F2893*CalPhotonTurnigy!$AE$30*CalPhotonTurnigy!$AF$36+CalPhotonTurnigy!$AE$36)/CalPhotonTurnigy!$AE$30</f>
        <v>83.041790065985552</v>
      </c>
    </row>
    <row r="2894" spans="1:13" x14ac:dyDescent="0.3">
      <c r="A2894">
        <v>140.82814200000001</v>
      </c>
      <c r="B2894">
        <v>137</v>
      </c>
      <c r="C2894">
        <v>0</v>
      </c>
      <c r="D2894">
        <v>2.105</v>
      </c>
      <c r="E2894">
        <v>69.605622999999994</v>
      </c>
      <c r="F2894">
        <v>70.447145000000006</v>
      </c>
      <c r="G2894">
        <v>73.754143999999997</v>
      </c>
      <c r="H2894">
        <v>-0.84152199999999999</v>
      </c>
      <c r="I2894">
        <v>-100</v>
      </c>
      <c r="J2894">
        <v>137</v>
      </c>
      <c r="K2894">
        <v>94.122804000000002</v>
      </c>
      <c r="L2894">
        <v>1.5013E-2</v>
      </c>
      <c r="M2894">
        <f>(F2894*CalPhotonTurnigy!$AE$30*CalPhotonTurnigy!$AF$36+CalPhotonTurnigy!$AE$36)/CalPhotonTurnigy!$AE$30</f>
        <v>83.041790065985552</v>
      </c>
    </row>
    <row r="2895" spans="1:13" x14ac:dyDescent="0.3">
      <c r="A2895">
        <v>140.84314900000001</v>
      </c>
      <c r="B2895">
        <v>137</v>
      </c>
      <c r="C2895">
        <v>0</v>
      </c>
      <c r="D2895">
        <v>2.1</v>
      </c>
      <c r="E2895">
        <v>69.592017999999996</v>
      </c>
      <c r="F2895">
        <v>70.117571999999996</v>
      </c>
      <c r="G2895">
        <v>73.742461000000006</v>
      </c>
      <c r="H2895">
        <v>-0.52555399999999997</v>
      </c>
      <c r="I2895">
        <v>-100</v>
      </c>
      <c r="J2895">
        <v>137</v>
      </c>
      <c r="K2895">
        <v>94.052706000000001</v>
      </c>
      <c r="L2895">
        <v>1.5007E-2</v>
      </c>
      <c r="M2895">
        <f>(F2895*CalPhotonTurnigy!$AE$30*CalPhotonTurnigy!$AF$36+CalPhotonTurnigy!$AE$36)/CalPhotonTurnigy!$AE$30</f>
        <v>82.707041289748062</v>
      </c>
    </row>
    <row r="2896" spans="1:13" x14ac:dyDescent="0.3">
      <c r="A2896">
        <v>140.858148</v>
      </c>
      <c r="B2896">
        <v>137</v>
      </c>
      <c r="C2896">
        <v>0</v>
      </c>
      <c r="D2896">
        <v>2.1040000000000001</v>
      </c>
      <c r="E2896">
        <v>69.588380000000001</v>
      </c>
      <c r="F2896">
        <v>70.258842999999999</v>
      </c>
      <c r="G2896">
        <v>73.723858000000007</v>
      </c>
      <c r="H2896">
        <v>-0.67046300000000003</v>
      </c>
      <c r="I2896">
        <v>-100</v>
      </c>
      <c r="J2896">
        <v>137</v>
      </c>
      <c r="K2896">
        <v>93.992372000000003</v>
      </c>
      <c r="L2896">
        <v>1.4999E-2</v>
      </c>
      <c r="M2896">
        <f>(F2896*CalPhotonTurnigy!$AE$30*CalPhotonTurnigy!$AF$36+CalPhotonTurnigy!$AE$36)/CalPhotonTurnigy!$AE$30</f>
        <v>82.850530878906909</v>
      </c>
    </row>
    <row r="2897" spans="1:13" x14ac:dyDescent="0.3">
      <c r="A2897">
        <v>140.87315000000001</v>
      </c>
      <c r="B2897">
        <v>137</v>
      </c>
      <c r="C2897">
        <v>0</v>
      </c>
      <c r="D2897">
        <v>2.101</v>
      </c>
      <c r="E2897">
        <v>69.578789999999998</v>
      </c>
      <c r="F2897">
        <v>70.329464999999999</v>
      </c>
      <c r="G2897">
        <v>73.699433999999997</v>
      </c>
      <c r="H2897">
        <v>-0.75067399999999995</v>
      </c>
      <c r="I2897">
        <v>-100</v>
      </c>
      <c r="J2897">
        <v>137</v>
      </c>
      <c r="K2897">
        <v>93.940442000000004</v>
      </c>
      <c r="L2897">
        <v>1.5002E-2</v>
      </c>
      <c r="M2897">
        <f>(F2897*CalPhotonTurnigy!$AE$30*CalPhotonTurnigy!$AF$36+CalPhotonTurnigy!$AE$36)/CalPhotonTurnigy!$AE$30</f>
        <v>82.922261961475684</v>
      </c>
    </row>
    <row r="2898" spans="1:13" x14ac:dyDescent="0.3">
      <c r="A2898">
        <v>140.888159</v>
      </c>
      <c r="B2898">
        <v>137</v>
      </c>
      <c r="C2898">
        <v>0</v>
      </c>
      <c r="D2898">
        <v>2.1</v>
      </c>
      <c r="E2898">
        <v>69.567305000000005</v>
      </c>
      <c r="F2898">
        <v>70.470678000000007</v>
      </c>
      <c r="G2898">
        <v>73.670533000000006</v>
      </c>
      <c r="H2898">
        <v>-0.90337299999999998</v>
      </c>
      <c r="I2898">
        <v>-100</v>
      </c>
      <c r="J2898">
        <v>137</v>
      </c>
      <c r="K2898">
        <v>93.895746000000003</v>
      </c>
      <c r="L2898">
        <v>1.5009E-2</v>
      </c>
      <c r="M2898">
        <f>(F2898*CalPhotonTurnigy!$AE$30*CalPhotonTurnigy!$AF$36+CalPhotonTurnigy!$AE$36)/CalPhotonTurnigy!$AE$30</f>
        <v>83.065692639774056</v>
      </c>
    </row>
    <row r="2899" spans="1:13" x14ac:dyDescent="0.3">
      <c r="A2899">
        <v>140.903166</v>
      </c>
      <c r="B2899">
        <v>137</v>
      </c>
      <c r="C2899">
        <v>0</v>
      </c>
      <c r="D2899">
        <v>2.1059999999999999</v>
      </c>
      <c r="E2899">
        <v>69.570345000000003</v>
      </c>
      <c r="F2899">
        <v>70.353003000000001</v>
      </c>
      <c r="G2899">
        <v>73.638493999999994</v>
      </c>
      <c r="H2899">
        <v>-0.78265799999999996</v>
      </c>
      <c r="I2899">
        <v>-100</v>
      </c>
      <c r="J2899">
        <v>137</v>
      </c>
      <c r="K2899">
        <v>93.857275000000001</v>
      </c>
      <c r="L2899">
        <v>1.5007E-2</v>
      </c>
      <c r="M2899">
        <f>(F2899*CalPhotonTurnigy!$AE$30*CalPhotonTurnigy!$AF$36+CalPhotonTurnigy!$AE$36)/CalPhotonTurnigy!$AE$30</f>
        <v>82.946169613786651</v>
      </c>
    </row>
    <row r="2900" spans="1:13" x14ac:dyDescent="0.3">
      <c r="A2900">
        <v>140.91816700000001</v>
      </c>
      <c r="B2900">
        <v>137</v>
      </c>
      <c r="C2900">
        <v>0</v>
      </c>
      <c r="D2900">
        <v>2.097</v>
      </c>
      <c r="E2900">
        <v>69.555187000000004</v>
      </c>
      <c r="F2900">
        <v>70.117571999999996</v>
      </c>
      <c r="G2900">
        <v>73.604523</v>
      </c>
      <c r="H2900">
        <v>-0.56238500000000002</v>
      </c>
      <c r="I2900">
        <v>-100</v>
      </c>
      <c r="J2900">
        <v>137</v>
      </c>
      <c r="K2900">
        <v>93.824162999999999</v>
      </c>
      <c r="L2900">
        <v>1.5001E-2</v>
      </c>
      <c r="M2900">
        <f>(F2900*CalPhotonTurnigy!$AE$30*CalPhotonTurnigy!$AF$36+CalPhotonTurnigy!$AE$36)/CalPhotonTurnigy!$AE$30</f>
        <v>82.707041289748062</v>
      </c>
    </row>
    <row r="2901" spans="1:13" x14ac:dyDescent="0.3">
      <c r="A2901">
        <v>140.93317500000001</v>
      </c>
      <c r="B2901">
        <v>137</v>
      </c>
      <c r="C2901">
        <v>0</v>
      </c>
      <c r="D2901">
        <v>2.0960000000000001</v>
      </c>
      <c r="E2901">
        <v>69.540520999999998</v>
      </c>
      <c r="F2901">
        <v>70.235301000000007</v>
      </c>
      <c r="G2901">
        <v>73.569640000000007</v>
      </c>
      <c r="H2901">
        <v>-0.69477999999999995</v>
      </c>
      <c r="I2901">
        <v>-100</v>
      </c>
      <c r="J2901">
        <v>137</v>
      </c>
      <c r="K2901">
        <v>93.795664000000002</v>
      </c>
      <c r="L2901">
        <v>1.5008000000000001E-2</v>
      </c>
      <c r="M2901">
        <f>(F2901*CalPhotonTurnigy!$AE$30*CalPhotonTurnigy!$AF$36+CalPhotonTurnigy!$AE$36)/CalPhotonTurnigy!$AE$30</f>
        <v>82.826619163778005</v>
      </c>
    </row>
    <row r="2902" spans="1:13" x14ac:dyDescent="0.3">
      <c r="A2902">
        <v>140.94817399999999</v>
      </c>
      <c r="B2902">
        <v>137</v>
      </c>
      <c r="C2902">
        <v>0</v>
      </c>
      <c r="D2902">
        <v>2.1040000000000001</v>
      </c>
      <c r="E2902">
        <v>69.544068999999993</v>
      </c>
      <c r="F2902">
        <v>70.400075999999999</v>
      </c>
      <c r="G2902">
        <v>73.534674999999993</v>
      </c>
      <c r="H2902">
        <v>-0.85600799999999999</v>
      </c>
      <c r="I2902">
        <v>-100</v>
      </c>
      <c r="J2902">
        <v>137</v>
      </c>
      <c r="K2902">
        <v>93.771134000000004</v>
      </c>
      <c r="L2902">
        <v>1.4999E-2</v>
      </c>
      <c r="M2902">
        <f>(F2902*CalPhotonTurnigy!$AE$30*CalPhotonTurnigy!$AF$36+CalPhotonTurnigy!$AE$36)/CalPhotonTurnigy!$AE$30</f>
        <v>82.993981871295077</v>
      </c>
    </row>
    <row r="2903" spans="1:13" x14ac:dyDescent="0.3">
      <c r="A2903">
        <v>140.963187</v>
      </c>
      <c r="B2903">
        <v>137</v>
      </c>
      <c r="C2903">
        <v>0</v>
      </c>
      <c r="D2903">
        <v>2.1</v>
      </c>
      <c r="E2903">
        <v>69.537419</v>
      </c>
      <c r="F2903">
        <v>70.494209999999995</v>
      </c>
      <c r="G2903">
        <v>73.500274000000005</v>
      </c>
      <c r="H2903">
        <v>-0.95679099999999995</v>
      </c>
      <c r="I2903">
        <v>-100</v>
      </c>
      <c r="J2903">
        <v>137</v>
      </c>
      <c r="K2903">
        <v>93.750021000000004</v>
      </c>
      <c r="L2903">
        <v>1.5013E-2</v>
      </c>
      <c r="M2903">
        <f>(F2903*CalPhotonTurnigy!$AE$30*CalPhotonTurnigy!$AF$36+CalPhotonTurnigy!$AE$36)/CalPhotonTurnigy!$AE$30</f>
        <v>83.089594197858048</v>
      </c>
    </row>
    <row r="2904" spans="1:13" x14ac:dyDescent="0.3">
      <c r="A2904">
        <v>140.97819000000001</v>
      </c>
      <c r="B2904">
        <v>137</v>
      </c>
      <c r="C2904">
        <v>0</v>
      </c>
      <c r="D2904">
        <v>2.1</v>
      </c>
      <c r="E2904">
        <v>69.531695999999997</v>
      </c>
      <c r="F2904">
        <v>70.188211999999993</v>
      </c>
      <c r="G2904">
        <v>73.466928999999993</v>
      </c>
      <c r="H2904">
        <v>-0.65651599999999999</v>
      </c>
      <c r="I2904">
        <v>-100</v>
      </c>
      <c r="J2904">
        <v>137</v>
      </c>
      <c r="K2904">
        <v>93.731848999999997</v>
      </c>
      <c r="L2904">
        <v>1.5003000000000001E-2</v>
      </c>
      <c r="M2904">
        <f>(F2904*CalPhotonTurnigy!$AE$30*CalPhotonTurnigy!$AF$36+CalPhotonTurnigy!$AE$36)/CalPhotonTurnigy!$AE$30</f>
        <v>82.778790654997707</v>
      </c>
    </row>
    <row r="2905" spans="1:13" x14ac:dyDescent="0.3">
      <c r="A2905">
        <v>140.993191</v>
      </c>
      <c r="B2905">
        <v>137</v>
      </c>
      <c r="C2905">
        <v>0</v>
      </c>
      <c r="D2905">
        <v>2.1</v>
      </c>
      <c r="E2905">
        <v>69.526770999999997</v>
      </c>
      <c r="F2905">
        <v>70.188211999999993</v>
      </c>
      <c r="G2905">
        <v>73.434994000000003</v>
      </c>
      <c r="H2905">
        <v>-0.66144099999999995</v>
      </c>
      <c r="I2905">
        <v>-100</v>
      </c>
      <c r="J2905">
        <v>137</v>
      </c>
      <c r="K2905">
        <v>93.716207999999995</v>
      </c>
      <c r="L2905">
        <v>1.5001E-2</v>
      </c>
      <c r="M2905">
        <f>(F2905*CalPhotonTurnigy!$AE$30*CalPhotonTurnigy!$AF$36+CalPhotonTurnigy!$AE$36)/CalPhotonTurnigy!$AE$30</f>
        <v>82.778790654997707</v>
      </c>
    </row>
    <row r="2906" spans="1:13" x14ac:dyDescent="0.3">
      <c r="A2906">
        <v>141.008196</v>
      </c>
      <c r="B2906">
        <v>137</v>
      </c>
      <c r="C2906">
        <v>0</v>
      </c>
      <c r="D2906">
        <v>2.1</v>
      </c>
      <c r="E2906">
        <v>69.524150000000006</v>
      </c>
      <c r="F2906">
        <v>70.305925000000002</v>
      </c>
      <c r="G2906">
        <v>73.404711000000006</v>
      </c>
      <c r="H2906">
        <v>-0.781775</v>
      </c>
      <c r="I2906">
        <v>-100</v>
      </c>
      <c r="J2906">
        <v>137</v>
      </c>
      <c r="K2906">
        <v>93.702744999999993</v>
      </c>
      <c r="L2906">
        <v>1.5004999999999999E-2</v>
      </c>
      <c r="M2906">
        <f>(F2906*CalPhotonTurnigy!$AE$30*CalPhotonTurnigy!$AF$36+CalPhotonTurnigy!$AE$36)/CalPhotonTurnigy!$AE$30</f>
        <v>82.898352277755762</v>
      </c>
    </row>
    <row r="2907" spans="1:13" x14ac:dyDescent="0.3">
      <c r="A2907">
        <v>141.02319800000001</v>
      </c>
      <c r="B2907">
        <v>137</v>
      </c>
      <c r="C2907">
        <v>0</v>
      </c>
      <c r="D2907">
        <v>2.0990000000000002</v>
      </c>
      <c r="E2907">
        <v>69.518659</v>
      </c>
      <c r="F2907">
        <v>70.400075999999999</v>
      </c>
      <c r="G2907">
        <v>73.376232000000002</v>
      </c>
      <c r="H2907">
        <v>-0.88141700000000001</v>
      </c>
      <c r="I2907">
        <v>-100</v>
      </c>
      <c r="J2907">
        <v>137</v>
      </c>
      <c r="K2907">
        <v>93.691158000000001</v>
      </c>
      <c r="L2907">
        <v>1.5002E-2</v>
      </c>
      <c r="M2907">
        <f>(F2907*CalPhotonTurnigy!$AE$30*CalPhotonTurnigy!$AF$36+CalPhotonTurnigy!$AE$36)/CalPhotonTurnigy!$AE$30</f>
        <v>82.993981871295077</v>
      </c>
    </row>
    <row r="2908" spans="1:13" x14ac:dyDescent="0.3">
      <c r="A2908">
        <v>141.038207</v>
      </c>
      <c r="B2908">
        <v>137</v>
      </c>
      <c r="C2908">
        <v>0</v>
      </c>
      <c r="D2908">
        <v>2.0960000000000001</v>
      </c>
      <c r="E2908">
        <v>69.509077000000005</v>
      </c>
      <c r="F2908">
        <v>70.517740000000003</v>
      </c>
      <c r="G2908">
        <v>73.349637999999999</v>
      </c>
      <c r="H2908">
        <v>-1.0086630000000001</v>
      </c>
      <c r="I2908">
        <v>-100</v>
      </c>
      <c r="J2908">
        <v>137</v>
      </c>
      <c r="K2908">
        <v>93.681184999999999</v>
      </c>
      <c r="L2908">
        <v>1.5009E-2</v>
      </c>
      <c r="M2908">
        <f>(F2908*CalPhotonTurnigy!$AE$30*CalPhotonTurnigy!$AF$36+CalPhotonTurnigy!$AE$36)/CalPhotonTurnigy!$AE$30</f>
        <v>83.113493724533072</v>
      </c>
    </row>
    <row r="2909" spans="1:13" x14ac:dyDescent="0.3">
      <c r="A2909">
        <v>141.05320699999999</v>
      </c>
      <c r="B2909">
        <v>137</v>
      </c>
      <c r="C2909">
        <v>0</v>
      </c>
      <c r="D2909">
        <v>2.1</v>
      </c>
      <c r="E2909">
        <v>69.507306</v>
      </c>
      <c r="F2909">
        <v>70.117571999999996</v>
      </c>
      <c r="G2909">
        <v>73.324951999999996</v>
      </c>
      <c r="H2909">
        <v>-0.61026599999999998</v>
      </c>
      <c r="I2909">
        <v>-100</v>
      </c>
      <c r="J2909">
        <v>137</v>
      </c>
      <c r="K2909">
        <v>93.672601</v>
      </c>
      <c r="L2909">
        <v>1.4999999999999999E-2</v>
      </c>
      <c r="M2909">
        <f>(F2909*CalPhotonTurnigy!$AE$30*CalPhotonTurnigy!$AF$36+CalPhotonTurnigy!$AE$36)/CalPhotonTurnigy!$AE$30</f>
        <v>82.707041289748062</v>
      </c>
    </row>
    <row r="2910" spans="1:13" x14ac:dyDescent="0.3">
      <c r="A2910">
        <v>141.068206</v>
      </c>
      <c r="B2910">
        <v>137</v>
      </c>
      <c r="C2910">
        <v>0</v>
      </c>
      <c r="D2910">
        <v>2.1080000000000001</v>
      </c>
      <c r="E2910">
        <v>69.523584999999997</v>
      </c>
      <c r="F2910">
        <v>70.164666999999994</v>
      </c>
      <c r="G2910">
        <v>73.302160000000001</v>
      </c>
      <c r="H2910">
        <v>-0.64108200000000004</v>
      </c>
      <c r="I2910">
        <v>-100</v>
      </c>
      <c r="J2910">
        <v>137</v>
      </c>
      <c r="K2910">
        <v>93.665212999999994</v>
      </c>
      <c r="L2910">
        <v>1.4999E-2</v>
      </c>
      <c r="M2910">
        <f>(F2910*CalPhotonTurnigy!$AE$30*CalPhotonTurnigy!$AF$36+CalPhotonTurnigy!$AE$36)/CalPhotonTurnigy!$AE$30</f>
        <v>82.754875892755308</v>
      </c>
    </row>
    <row r="2911" spans="1:13" x14ac:dyDescent="0.3">
      <c r="A2911">
        <v>141.08321699999999</v>
      </c>
      <c r="B2911">
        <v>137</v>
      </c>
      <c r="C2911">
        <v>0</v>
      </c>
      <c r="D2911">
        <v>2.0960000000000001</v>
      </c>
      <c r="E2911">
        <v>69.511697999999996</v>
      </c>
      <c r="F2911">
        <v>70.353003000000001</v>
      </c>
      <c r="G2911">
        <v>73.281209000000004</v>
      </c>
      <c r="H2911">
        <v>-0.84130400000000005</v>
      </c>
      <c r="I2911">
        <v>-100</v>
      </c>
      <c r="J2911">
        <v>137</v>
      </c>
      <c r="K2911">
        <v>93.658854000000005</v>
      </c>
      <c r="L2911">
        <v>1.5011E-2</v>
      </c>
      <c r="M2911">
        <f>(F2911*CalPhotonTurnigy!$AE$30*CalPhotonTurnigy!$AF$36+CalPhotonTurnigy!$AE$36)/CalPhotonTurnigy!$AE$30</f>
        <v>82.946169613786651</v>
      </c>
    </row>
    <row r="2912" spans="1:13" x14ac:dyDescent="0.3">
      <c r="A2912">
        <v>141.09821700000001</v>
      </c>
      <c r="B2912">
        <v>137</v>
      </c>
      <c r="C2912">
        <v>0</v>
      </c>
      <c r="D2912">
        <v>2.0990000000000002</v>
      </c>
      <c r="E2912">
        <v>69.507942999999997</v>
      </c>
      <c r="F2912">
        <v>70.400075999999999</v>
      </c>
      <c r="G2912">
        <v>73.262028999999998</v>
      </c>
      <c r="H2912">
        <v>-0.89213299999999995</v>
      </c>
      <c r="I2912">
        <v>-100</v>
      </c>
      <c r="J2912">
        <v>137</v>
      </c>
      <c r="K2912">
        <v>93.653379999999999</v>
      </c>
      <c r="L2912">
        <v>1.4999999999999999E-2</v>
      </c>
      <c r="M2912">
        <f>(F2912*CalPhotonTurnigy!$AE$30*CalPhotonTurnigy!$AF$36+CalPhotonTurnigy!$AE$36)/CalPhotonTurnigy!$AE$30</f>
        <v>82.993981871295077</v>
      </c>
    </row>
    <row r="2913" spans="1:13" x14ac:dyDescent="0.3">
      <c r="A2913">
        <v>141.11322200000001</v>
      </c>
      <c r="B2913">
        <v>137</v>
      </c>
      <c r="C2913">
        <v>0</v>
      </c>
      <c r="D2913">
        <v>2.1</v>
      </c>
      <c r="E2913">
        <v>69.507948999999996</v>
      </c>
      <c r="F2913">
        <v>69.976260999999994</v>
      </c>
      <c r="G2913">
        <v>73.244532000000007</v>
      </c>
      <c r="H2913">
        <v>-0.46831200000000001</v>
      </c>
      <c r="I2913">
        <v>-100</v>
      </c>
      <c r="J2913">
        <v>137</v>
      </c>
      <c r="K2913">
        <v>93.648668999999998</v>
      </c>
      <c r="L2913">
        <v>1.5004999999999999E-2</v>
      </c>
      <c r="M2913">
        <f>(F2913*CalPhotonTurnigy!$AE$30*CalPhotonTurnigy!$AF$36+CalPhotonTurnigy!$AE$36)/CalPhotonTurnigy!$AE$30</f>
        <v>82.563511072409597</v>
      </c>
    </row>
    <row r="2914" spans="1:13" x14ac:dyDescent="0.3">
      <c r="A2914">
        <v>141.128221</v>
      </c>
      <c r="B2914">
        <v>137</v>
      </c>
      <c r="C2914">
        <v>0</v>
      </c>
      <c r="D2914">
        <v>2.0960000000000001</v>
      </c>
      <c r="E2914">
        <v>69.499859000000001</v>
      </c>
      <c r="F2914">
        <v>70.211757000000006</v>
      </c>
      <c r="G2914">
        <v>73.228622000000001</v>
      </c>
      <c r="H2914">
        <v>-0.71189899999999995</v>
      </c>
      <c r="I2914">
        <v>-100</v>
      </c>
      <c r="J2914">
        <v>137</v>
      </c>
      <c r="K2914">
        <v>93.644615000000002</v>
      </c>
      <c r="L2914">
        <v>1.4999E-2</v>
      </c>
      <c r="M2914">
        <f>(F2914*CalPhotonTurnigy!$AE$30*CalPhotonTurnigy!$AF$36+CalPhotonTurnigy!$AE$36)/CalPhotonTurnigy!$AE$30</f>
        <v>82.802705417240091</v>
      </c>
    </row>
    <row r="2915" spans="1:13" x14ac:dyDescent="0.3">
      <c r="A2915">
        <v>141.14321799999999</v>
      </c>
      <c r="B2915">
        <v>137</v>
      </c>
      <c r="C2915">
        <v>0</v>
      </c>
      <c r="D2915">
        <v>2.0960000000000001</v>
      </c>
      <c r="E2915">
        <v>69.491275999999999</v>
      </c>
      <c r="F2915">
        <v>70.329464999999999</v>
      </c>
      <c r="G2915">
        <v>73.214195000000004</v>
      </c>
      <c r="H2915">
        <v>-0.83818899999999996</v>
      </c>
      <c r="I2915">
        <v>-100</v>
      </c>
      <c r="J2915">
        <v>137</v>
      </c>
      <c r="K2915">
        <v>93.641125000000002</v>
      </c>
      <c r="L2915">
        <v>1.4997E-2</v>
      </c>
      <c r="M2915">
        <f>(F2915*CalPhotonTurnigy!$AE$30*CalPhotonTurnigy!$AF$36+CalPhotonTurnigy!$AE$36)/CalPhotonTurnigy!$AE$30</f>
        <v>82.922261961475684</v>
      </c>
    </row>
    <row r="2916" spans="1:13" x14ac:dyDescent="0.3">
      <c r="A2916">
        <v>141.15821700000001</v>
      </c>
      <c r="B2916">
        <v>137</v>
      </c>
      <c r="C2916">
        <v>0</v>
      </c>
      <c r="D2916">
        <v>2.0950000000000002</v>
      </c>
      <c r="E2916">
        <v>69.482269000000002</v>
      </c>
      <c r="F2916">
        <v>69.834912000000003</v>
      </c>
      <c r="G2916">
        <v>73.201148000000003</v>
      </c>
      <c r="H2916">
        <v>-0.35264299999999998</v>
      </c>
      <c r="I2916">
        <v>-100</v>
      </c>
      <c r="J2916">
        <v>137</v>
      </c>
      <c r="K2916">
        <v>93.638120999999998</v>
      </c>
      <c r="L2916">
        <v>1.4999E-2</v>
      </c>
      <c r="M2916">
        <f>(F2916*CalPhotonTurnigy!$AE$30*CalPhotonTurnigy!$AF$36+CalPhotonTurnigy!$AE$36)/CalPhotonTurnigy!$AE$30</f>
        <v>82.419942258300466</v>
      </c>
    </row>
    <row r="2917" spans="1:13" x14ac:dyDescent="0.3">
      <c r="A2917">
        <v>141.17321899999999</v>
      </c>
      <c r="B2917">
        <v>137</v>
      </c>
      <c r="C2917">
        <v>0</v>
      </c>
      <c r="D2917">
        <v>2.0990000000000002</v>
      </c>
      <c r="E2917">
        <v>69.482618000000002</v>
      </c>
      <c r="F2917">
        <v>70.094023000000007</v>
      </c>
      <c r="G2917">
        <v>73.189374999999998</v>
      </c>
      <c r="H2917">
        <v>-0.61140499999999998</v>
      </c>
      <c r="I2917">
        <v>-100</v>
      </c>
      <c r="J2917">
        <v>137</v>
      </c>
      <c r="K2917">
        <v>93.635535000000004</v>
      </c>
      <c r="L2917">
        <v>1.5002E-2</v>
      </c>
      <c r="M2917">
        <f>(F2917*CalPhotonTurnigy!$AE$30*CalPhotonTurnigy!$AF$36+CalPhotonTurnigy!$AE$36)/CalPhotonTurnigy!$AE$30</f>
        <v>82.683122464687727</v>
      </c>
    </row>
    <row r="2918" spans="1:13" x14ac:dyDescent="0.3">
      <c r="A2918">
        <v>141.18822599999999</v>
      </c>
      <c r="B2918">
        <v>137</v>
      </c>
      <c r="C2918">
        <v>0</v>
      </c>
      <c r="D2918">
        <v>2.0960000000000001</v>
      </c>
      <c r="E2918">
        <v>69.476437000000004</v>
      </c>
      <c r="F2918">
        <v>70.235301000000007</v>
      </c>
      <c r="G2918">
        <v>73.178774000000004</v>
      </c>
      <c r="H2918">
        <v>-0.75886299999999995</v>
      </c>
      <c r="I2918">
        <v>-100</v>
      </c>
      <c r="J2918">
        <v>137</v>
      </c>
      <c r="K2918">
        <v>93.633309999999994</v>
      </c>
      <c r="L2918">
        <v>1.5007E-2</v>
      </c>
      <c r="M2918">
        <f>(F2918*CalPhotonTurnigy!$AE$30*CalPhotonTurnigy!$AF$36+CalPhotonTurnigy!$AE$36)/CalPhotonTurnigy!$AE$30</f>
        <v>82.826619163778005</v>
      </c>
    </row>
    <row r="2919" spans="1:13" x14ac:dyDescent="0.3">
      <c r="A2919">
        <v>141.20323400000001</v>
      </c>
      <c r="B2919">
        <v>137</v>
      </c>
      <c r="C2919">
        <v>0</v>
      </c>
      <c r="D2919">
        <v>2.0950000000000002</v>
      </c>
      <c r="E2919">
        <v>69.469497000000004</v>
      </c>
      <c r="F2919">
        <v>69.764223000000001</v>
      </c>
      <c r="G2919">
        <v>73.169247999999996</v>
      </c>
      <c r="H2919">
        <v>-0.29472500000000001</v>
      </c>
      <c r="I2919">
        <v>-100</v>
      </c>
      <c r="J2919">
        <v>137</v>
      </c>
      <c r="K2919">
        <v>93.631394999999998</v>
      </c>
      <c r="L2919">
        <v>1.5008000000000001E-2</v>
      </c>
      <c r="M2919">
        <f>(F2919*CalPhotonTurnigy!$AE$30*CalPhotonTurnigy!$AF$36+CalPhotonTurnigy!$AE$36)/CalPhotonTurnigy!$AE$30</f>
        <v>82.348143123530804</v>
      </c>
    </row>
    <row r="2920" spans="1:13" x14ac:dyDescent="0.3">
      <c r="A2920">
        <v>141.218233</v>
      </c>
      <c r="B2920">
        <v>137</v>
      </c>
      <c r="C2920">
        <v>0</v>
      </c>
      <c r="D2920">
        <v>2.0939999999999999</v>
      </c>
      <c r="E2920">
        <v>69.461903000000007</v>
      </c>
      <c r="F2920">
        <v>69.999815999999996</v>
      </c>
      <c r="G2920">
        <v>73.160702000000001</v>
      </c>
      <c r="H2920">
        <v>-0.53791299999999997</v>
      </c>
      <c r="I2920">
        <v>-100</v>
      </c>
      <c r="J2920">
        <v>137</v>
      </c>
      <c r="K2920">
        <v>93.629745999999997</v>
      </c>
      <c r="L2920">
        <v>1.4999E-2</v>
      </c>
      <c r="M2920">
        <f>(F2920*CalPhotonTurnigy!$AE$30*CalPhotonTurnigy!$AF$36+CalPhotonTurnigy!$AE$36)/CalPhotonTurnigy!$AE$30</f>
        <v>82.587435991696907</v>
      </c>
    </row>
    <row r="2921" spans="1:13" x14ac:dyDescent="0.3">
      <c r="A2921">
        <v>141.23323099999999</v>
      </c>
      <c r="B2921">
        <v>137</v>
      </c>
      <c r="C2921">
        <v>0</v>
      </c>
      <c r="D2921">
        <v>2.093</v>
      </c>
      <c r="E2921">
        <v>69.453744999999998</v>
      </c>
      <c r="F2921">
        <v>70.141120000000001</v>
      </c>
      <c r="G2921">
        <v>73.153047999999998</v>
      </c>
      <c r="H2921">
        <v>-0.68737400000000004</v>
      </c>
      <c r="I2921">
        <v>-100</v>
      </c>
      <c r="J2921">
        <v>137</v>
      </c>
      <c r="K2921">
        <v>93.628326999999999</v>
      </c>
      <c r="L2921">
        <v>1.4997999999999999E-2</v>
      </c>
      <c r="M2921">
        <f>(F2921*CalPhotonTurnigy!$AE$30*CalPhotonTurnigy!$AF$36+CalPhotonTurnigy!$AE$36)/CalPhotonTurnigy!$AE$30</f>
        <v>82.730959099103941</v>
      </c>
    </row>
    <row r="2922" spans="1:13" x14ac:dyDescent="0.3">
      <c r="A2922">
        <v>141.24823499999999</v>
      </c>
      <c r="B2922">
        <v>137</v>
      </c>
      <c r="C2922">
        <v>0</v>
      </c>
      <c r="D2922">
        <v>2.093</v>
      </c>
      <c r="E2922">
        <v>69.446724000000003</v>
      </c>
      <c r="F2922">
        <v>69.764223000000001</v>
      </c>
      <c r="G2922">
        <v>73.146204999999995</v>
      </c>
      <c r="H2922">
        <v>-0.317498</v>
      </c>
      <c r="I2922">
        <v>-100</v>
      </c>
      <c r="J2922">
        <v>137</v>
      </c>
      <c r="K2922">
        <v>93.627105999999998</v>
      </c>
      <c r="L2922">
        <v>1.5004E-2</v>
      </c>
      <c r="M2922">
        <f>(F2922*CalPhotonTurnigy!$AE$30*CalPhotonTurnigy!$AF$36+CalPhotonTurnigy!$AE$36)/CalPhotonTurnigy!$AE$30</f>
        <v>82.348143123530804</v>
      </c>
    </row>
    <row r="2923" spans="1:13" x14ac:dyDescent="0.3">
      <c r="A2923">
        <v>141.26323500000001</v>
      </c>
      <c r="B2923">
        <v>137</v>
      </c>
      <c r="C2923">
        <v>0</v>
      </c>
      <c r="D2923">
        <v>2.0939999999999999</v>
      </c>
      <c r="E2923">
        <v>69.442303999999993</v>
      </c>
      <c r="F2923">
        <v>69.929148999999995</v>
      </c>
      <c r="G2923">
        <v>73.140092999999993</v>
      </c>
      <c r="H2923">
        <v>-0.486846</v>
      </c>
      <c r="I2923">
        <v>-100</v>
      </c>
      <c r="J2923">
        <v>137</v>
      </c>
      <c r="K2923">
        <v>93.626054999999994</v>
      </c>
      <c r="L2923">
        <v>1.4999999999999999E-2</v>
      </c>
      <c r="M2923">
        <f>(F2923*CalPhotonTurnigy!$AE$30*CalPhotonTurnigy!$AF$36+CalPhotonTurnigy!$AE$36)/CalPhotonTurnigy!$AE$30</f>
        <v>82.515659202426022</v>
      </c>
    </row>
    <row r="2924" spans="1:13" x14ac:dyDescent="0.3">
      <c r="A2924">
        <v>141.27824200000001</v>
      </c>
      <c r="B2924">
        <v>137</v>
      </c>
      <c r="C2924">
        <v>0</v>
      </c>
      <c r="D2924">
        <v>2.0939999999999999</v>
      </c>
      <c r="E2924">
        <v>69.438498999999993</v>
      </c>
      <c r="F2924">
        <v>69.622815000000003</v>
      </c>
      <c r="G2924">
        <v>73.134642999999997</v>
      </c>
      <c r="H2924">
        <v>-0.18431500000000001</v>
      </c>
      <c r="I2924">
        <v>-100</v>
      </c>
      <c r="J2924">
        <v>137</v>
      </c>
      <c r="K2924">
        <v>93.625150000000005</v>
      </c>
      <c r="L2924">
        <v>1.5007E-2</v>
      </c>
      <c r="M2924">
        <f>(F2924*CalPhotonTurnigy!$AE$30*CalPhotonTurnigy!$AF$36+CalPhotonTurnigy!$AE$36)/CalPhotonTurnigy!$AE$30</f>
        <v>82.204514382856686</v>
      </c>
    </row>
    <row r="2925" spans="1:13" x14ac:dyDescent="0.3">
      <c r="A2925">
        <v>141.293251</v>
      </c>
      <c r="B2925">
        <v>137</v>
      </c>
      <c r="C2925">
        <v>0</v>
      </c>
      <c r="D2925">
        <v>2.093</v>
      </c>
      <c r="E2925">
        <v>69.433603000000005</v>
      </c>
      <c r="F2925">
        <v>69.740656999999999</v>
      </c>
      <c r="G2925">
        <v>73.129788000000005</v>
      </c>
      <c r="H2925">
        <v>-0.30705399999999999</v>
      </c>
      <c r="I2925">
        <v>-100</v>
      </c>
      <c r="J2925">
        <v>137</v>
      </c>
      <c r="K2925">
        <v>93.624370999999996</v>
      </c>
      <c r="L2925">
        <v>1.5009E-2</v>
      </c>
      <c r="M2925">
        <f>(F2925*CalPhotonTurnigy!$AE$30*CalPhotonTurnigy!$AF$36+CalPhotonTurnigy!$AE$36)/CalPhotonTurnigy!$AE$30</f>
        <v>82.324207031494083</v>
      </c>
    </row>
    <row r="2926" spans="1:13" x14ac:dyDescent="0.3">
      <c r="A2926">
        <v>141.30826300000001</v>
      </c>
      <c r="B2926">
        <v>137</v>
      </c>
      <c r="C2926">
        <v>0</v>
      </c>
      <c r="D2926">
        <v>2.1040000000000001</v>
      </c>
      <c r="E2926">
        <v>69.450480999999996</v>
      </c>
      <c r="F2926">
        <v>69.999815999999996</v>
      </c>
      <c r="G2926">
        <v>73.125468999999995</v>
      </c>
      <c r="H2926">
        <v>-0.54933500000000002</v>
      </c>
      <c r="I2926">
        <v>-100</v>
      </c>
      <c r="J2926">
        <v>137</v>
      </c>
      <c r="K2926">
        <v>93.623700999999997</v>
      </c>
      <c r="L2926">
        <v>1.5011999999999999E-2</v>
      </c>
      <c r="M2926">
        <f>(F2926*CalPhotonTurnigy!$AE$30*CalPhotonTurnigy!$AF$36+CalPhotonTurnigy!$AE$36)/CalPhotonTurnigy!$AE$30</f>
        <v>82.587435991696907</v>
      </c>
    </row>
    <row r="2927" spans="1:13" x14ac:dyDescent="0.3">
      <c r="A2927">
        <v>141.32326</v>
      </c>
      <c r="B2927">
        <v>137</v>
      </c>
      <c r="C2927">
        <v>0</v>
      </c>
      <c r="D2927">
        <v>2.09</v>
      </c>
      <c r="E2927">
        <v>69.437425000000005</v>
      </c>
      <c r="F2927">
        <v>69.575670000000002</v>
      </c>
      <c r="G2927">
        <v>73.121629999999996</v>
      </c>
      <c r="H2927">
        <v>-0.13824500000000001</v>
      </c>
      <c r="I2927">
        <v>-100</v>
      </c>
      <c r="J2927">
        <v>137</v>
      </c>
      <c r="K2927">
        <v>93.623124000000004</v>
      </c>
      <c r="L2927">
        <v>1.4997E-2</v>
      </c>
      <c r="M2927">
        <f>(F2927*CalPhotonTurnigy!$AE$30*CalPhotonTurnigy!$AF$36+CalPhotonTurnigy!$AE$36)/CalPhotonTurnigy!$AE$30</f>
        <v>82.156628994624896</v>
      </c>
    </row>
    <row r="2928" spans="1:13" x14ac:dyDescent="0.3">
      <c r="A2928">
        <v>141.33825899999999</v>
      </c>
      <c r="B2928">
        <v>137</v>
      </c>
      <c r="C2928">
        <v>0</v>
      </c>
      <c r="D2928">
        <v>2.0920000000000001</v>
      </c>
      <c r="E2928">
        <v>69.431055000000001</v>
      </c>
      <c r="F2928">
        <v>69.764223000000001</v>
      </c>
      <c r="G2928">
        <v>73.118221000000005</v>
      </c>
      <c r="H2928">
        <v>-0.33316699999999999</v>
      </c>
      <c r="I2928">
        <v>-100</v>
      </c>
      <c r="J2928">
        <v>137</v>
      </c>
      <c r="K2928">
        <v>93.622628000000006</v>
      </c>
      <c r="L2928">
        <v>1.4999E-2</v>
      </c>
      <c r="M2928">
        <f>(F2928*CalPhotonTurnigy!$AE$30*CalPhotonTurnigy!$AF$36+CalPhotonTurnigy!$AE$36)/CalPhotonTurnigy!$AE$30</f>
        <v>82.348143123530804</v>
      </c>
    </row>
    <row r="2929" spans="1:13" x14ac:dyDescent="0.3">
      <c r="A2929">
        <v>141.35325499999999</v>
      </c>
      <c r="B2929">
        <v>137</v>
      </c>
      <c r="C2929">
        <v>0</v>
      </c>
      <c r="D2929">
        <v>2.0960000000000001</v>
      </c>
      <c r="E2929">
        <v>69.433689000000001</v>
      </c>
      <c r="F2929">
        <v>69.669955000000002</v>
      </c>
      <c r="G2929">
        <v>73.115198000000007</v>
      </c>
      <c r="H2929">
        <v>-0.236266</v>
      </c>
      <c r="I2929">
        <v>-100</v>
      </c>
      <c r="J2929">
        <v>137</v>
      </c>
      <c r="K2929">
        <v>93.622200000000007</v>
      </c>
      <c r="L2929">
        <v>1.4996000000000001E-2</v>
      </c>
      <c r="M2929">
        <f>(F2929*CalPhotonTurnigy!$AE$30*CalPhotonTurnigy!$AF$36+CalPhotonTurnigy!$AE$36)/CalPhotonTurnigy!$AE$30</f>
        <v>82.252394692566028</v>
      </c>
    </row>
    <row r="2930" spans="1:13" x14ac:dyDescent="0.3">
      <c r="A2930">
        <v>141.36825300000001</v>
      </c>
      <c r="B2930">
        <v>136</v>
      </c>
      <c r="C2930">
        <v>0</v>
      </c>
      <c r="D2930">
        <v>2.0880000000000001</v>
      </c>
      <c r="E2930">
        <v>69.419723000000005</v>
      </c>
      <c r="F2930">
        <v>69.599243000000001</v>
      </c>
      <c r="G2930">
        <v>73.111664000000005</v>
      </c>
      <c r="H2930">
        <v>-0.17952000000000001</v>
      </c>
      <c r="I2930">
        <v>-100</v>
      </c>
      <c r="J2930">
        <v>136</v>
      </c>
      <c r="K2930">
        <v>93.565293999999994</v>
      </c>
      <c r="L2930">
        <v>1.4997999999999999E-2</v>
      </c>
      <c r="M2930">
        <f>(F2930*CalPhotonTurnigy!$AE$30*CalPhotonTurnigy!$AF$36+CalPhotonTurnigy!$AE$36)/CalPhotonTurnigy!$AE$30</f>
        <v>82.180572196593033</v>
      </c>
    </row>
    <row r="2931" spans="1:13" x14ac:dyDescent="0.3">
      <c r="A2931">
        <v>141.38325900000001</v>
      </c>
      <c r="B2931">
        <v>136</v>
      </c>
      <c r="C2931">
        <v>0</v>
      </c>
      <c r="D2931">
        <v>2.0859999999999999</v>
      </c>
      <c r="E2931">
        <v>69.402828</v>
      </c>
      <c r="F2931">
        <v>69.834912000000003</v>
      </c>
      <c r="G2931">
        <v>73.104958999999994</v>
      </c>
      <c r="H2931">
        <v>-0.43208400000000002</v>
      </c>
      <c r="I2931">
        <v>-100</v>
      </c>
      <c r="J2931">
        <v>136</v>
      </c>
      <c r="K2931">
        <v>93.462532999999993</v>
      </c>
      <c r="L2931">
        <v>1.5006E-2</v>
      </c>
      <c r="M2931">
        <f>(F2931*CalPhotonTurnigy!$AE$30*CalPhotonTurnigy!$AF$36+CalPhotonTurnigy!$AE$36)/CalPhotonTurnigy!$AE$30</f>
        <v>82.419942258300466</v>
      </c>
    </row>
    <row r="2932" spans="1:13" x14ac:dyDescent="0.3">
      <c r="A2932">
        <v>141.39827</v>
      </c>
      <c r="B2932">
        <v>136</v>
      </c>
      <c r="C2932">
        <v>0</v>
      </c>
      <c r="D2932">
        <v>2.093</v>
      </c>
      <c r="E2932">
        <v>69.402906000000002</v>
      </c>
      <c r="F2932">
        <v>69.457790000000003</v>
      </c>
      <c r="G2932">
        <v>73.092170999999993</v>
      </c>
      <c r="H2932">
        <v>-5.4884000000000002E-2</v>
      </c>
      <c r="I2932">
        <v>-100</v>
      </c>
      <c r="J2932">
        <v>136</v>
      </c>
      <c r="K2932">
        <v>93.374086000000005</v>
      </c>
      <c r="L2932">
        <v>1.5011E-2</v>
      </c>
      <c r="M2932">
        <f>(F2932*CalPhotonTurnigy!$AE$30*CalPhotonTurnigy!$AF$36+CalPhotonTurnigy!$AE$36)/CalPhotonTurnigy!$AE$30</f>
        <v>82.036897749216834</v>
      </c>
    </row>
    <row r="2933" spans="1:13" x14ac:dyDescent="0.3">
      <c r="A2933">
        <v>141.41327999999999</v>
      </c>
      <c r="B2933">
        <v>136</v>
      </c>
      <c r="C2933">
        <v>0</v>
      </c>
      <c r="D2933">
        <v>2.0960000000000001</v>
      </c>
      <c r="E2933">
        <v>69.407847000000004</v>
      </c>
      <c r="F2933">
        <v>69.693522999999999</v>
      </c>
      <c r="G2933">
        <v>73.072152000000003</v>
      </c>
      <c r="H2933">
        <v>-0.28567700000000001</v>
      </c>
      <c r="I2933">
        <v>-100</v>
      </c>
      <c r="J2933">
        <v>136</v>
      </c>
      <c r="K2933">
        <v>93.297957999999994</v>
      </c>
      <c r="L2933">
        <v>1.5010000000000001E-2</v>
      </c>
      <c r="M2933">
        <f>(F2933*CalPhotonTurnigy!$AE$30*CalPhotonTurnigy!$AF$36+CalPhotonTurnigy!$AE$36)/CalPhotonTurnigy!$AE$30</f>
        <v>82.276332816011703</v>
      </c>
    </row>
    <row r="2934" spans="1:13" x14ac:dyDescent="0.3">
      <c r="A2934">
        <v>141.42828299999999</v>
      </c>
      <c r="B2934">
        <v>136</v>
      </c>
      <c r="C2934">
        <v>0</v>
      </c>
      <c r="D2934">
        <v>2.093</v>
      </c>
      <c r="E2934">
        <v>69.407224999999997</v>
      </c>
      <c r="F2934">
        <v>69.882033000000007</v>
      </c>
      <c r="G2934">
        <v>73.045375000000007</v>
      </c>
      <c r="H2934">
        <v>-0.47480800000000001</v>
      </c>
      <c r="I2934">
        <v>-100</v>
      </c>
      <c r="J2934">
        <v>136</v>
      </c>
      <c r="K2934">
        <v>93.232434999999995</v>
      </c>
      <c r="L2934">
        <v>1.5003000000000001E-2</v>
      </c>
      <c r="M2934">
        <f>(F2934*CalPhotonTurnigy!$AE$30*CalPhotonTurnigy!$AF$36+CalPhotonTurnigy!$AE$36)/CalPhotonTurnigy!$AE$30</f>
        <v>82.467803269624483</v>
      </c>
    </row>
    <row r="2935" spans="1:13" x14ac:dyDescent="0.3">
      <c r="A2935">
        <v>141.443285</v>
      </c>
      <c r="B2935">
        <v>136</v>
      </c>
      <c r="C2935">
        <v>0</v>
      </c>
      <c r="D2935">
        <v>2.0910000000000002</v>
      </c>
      <c r="E2935">
        <v>69.401816999999994</v>
      </c>
      <c r="F2935">
        <v>69.528520999999998</v>
      </c>
      <c r="G2935">
        <v>73.013030999999998</v>
      </c>
      <c r="H2935">
        <v>-0.12670500000000001</v>
      </c>
      <c r="I2935">
        <v>-100</v>
      </c>
      <c r="J2935">
        <v>136</v>
      </c>
      <c r="K2935">
        <v>93.176038000000005</v>
      </c>
      <c r="L2935">
        <v>1.5002E-2</v>
      </c>
      <c r="M2935">
        <f>(F2935*CalPhotonTurnigy!$AE$30*CalPhotonTurnigy!$AF$36+CalPhotonTurnigy!$AE$36)/CalPhotonTurnigy!$AE$30</f>
        <v>82.108739543575126</v>
      </c>
    </row>
    <row r="2936" spans="1:13" x14ac:dyDescent="0.3">
      <c r="A2936">
        <v>141.458282</v>
      </c>
      <c r="B2936">
        <v>136</v>
      </c>
      <c r="C2936">
        <v>0</v>
      </c>
      <c r="D2936">
        <v>2.089</v>
      </c>
      <c r="E2936">
        <v>69.393912999999998</v>
      </c>
      <c r="F2936">
        <v>69.740656999999999</v>
      </c>
      <c r="G2936">
        <v>72.976536999999993</v>
      </c>
      <c r="H2936">
        <v>-0.34674500000000003</v>
      </c>
      <c r="I2936">
        <v>-100</v>
      </c>
      <c r="J2936">
        <v>136</v>
      </c>
      <c r="K2936">
        <v>93.127497000000005</v>
      </c>
      <c r="L2936">
        <v>1.4997E-2</v>
      </c>
      <c r="M2936">
        <f>(F2936*CalPhotonTurnigy!$AE$30*CalPhotonTurnigy!$AF$36+CalPhotonTurnigy!$AE$36)/CalPhotonTurnigy!$AE$30</f>
        <v>82.324207031494083</v>
      </c>
    </row>
    <row r="2937" spans="1:13" x14ac:dyDescent="0.3">
      <c r="A2937">
        <v>141.47329500000001</v>
      </c>
      <c r="B2937">
        <v>136</v>
      </c>
      <c r="C2937">
        <v>0</v>
      </c>
      <c r="D2937">
        <v>2.0819999999999999</v>
      </c>
      <c r="E2937">
        <v>69.372478999999998</v>
      </c>
      <c r="F2937">
        <v>69.434211000000005</v>
      </c>
      <c r="G2937">
        <v>72.937276999999995</v>
      </c>
      <c r="H2937">
        <v>-6.1732000000000002E-2</v>
      </c>
      <c r="I2937">
        <v>-100</v>
      </c>
      <c r="J2937">
        <v>136</v>
      </c>
      <c r="K2937">
        <v>93.085718</v>
      </c>
      <c r="L2937">
        <v>1.5013E-2</v>
      </c>
      <c r="M2937">
        <f>(F2937*CalPhotonTurnigy!$AE$30*CalPhotonTurnigy!$AF$36+CalPhotonTurnigy!$AE$36)/CalPhotonTurnigy!$AE$30</f>
        <v>82.012948453021735</v>
      </c>
    </row>
    <row r="2938" spans="1:13" x14ac:dyDescent="0.3">
      <c r="A2938">
        <v>141.48829699999999</v>
      </c>
      <c r="B2938">
        <v>136</v>
      </c>
      <c r="C2938">
        <v>0</v>
      </c>
      <c r="D2938">
        <v>2.0870000000000002</v>
      </c>
      <c r="E2938">
        <v>69.363783999999995</v>
      </c>
      <c r="F2938">
        <v>69.599243000000001</v>
      </c>
      <c r="G2938">
        <v>72.896485999999996</v>
      </c>
      <c r="H2938">
        <v>-0.235459</v>
      </c>
      <c r="I2938">
        <v>-100</v>
      </c>
      <c r="J2938">
        <v>136</v>
      </c>
      <c r="K2938">
        <v>93.049757999999997</v>
      </c>
      <c r="L2938">
        <v>1.5002E-2</v>
      </c>
      <c r="M2938">
        <f>(F2938*CalPhotonTurnigy!$AE$30*CalPhotonTurnigy!$AF$36+CalPhotonTurnigy!$AE$36)/CalPhotonTurnigy!$AE$30</f>
        <v>82.180572196593033</v>
      </c>
    </row>
    <row r="2939" spans="1:13" x14ac:dyDescent="0.3">
      <c r="A2939">
        <v>141.50330099999999</v>
      </c>
      <c r="B2939">
        <v>136</v>
      </c>
      <c r="C2939">
        <v>0</v>
      </c>
      <c r="D2939">
        <v>2.0910000000000002</v>
      </c>
      <c r="E2939">
        <v>69.364434000000003</v>
      </c>
      <c r="F2939">
        <v>69.787786999999994</v>
      </c>
      <c r="G2939">
        <v>72.855208000000005</v>
      </c>
      <c r="H2939">
        <v>-0.42335200000000001</v>
      </c>
      <c r="I2939">
        <v>-100</v>
      </c>
      <c r="J2939">
        <v>136</v>
      </c>
      <c r="K2939">
        <v>93.018806999999995</v>
      </c>
      <c r="L2939">
        <v>1.5004E-2</v>
      </c>
      <c r="M2939">
        <f>(F2939*CalPhotonTurnigy!$AE$30*CalPhotonTurnigy!$AF$36+CalPhotonTurnigy!$AE$36)/CalPhotonTurnigy!$AE$30</f>
        <v>82.372077184158499</v>
      </c>
    </row>
    <row r="2940" spans="1:13" x14ac:dyDescent="0.3">
      <c r="A2940">
        <v>141.51830200000001</v>
      </c>
      <c r="B2940">
        <v>136</v>
      </c>
      <c r="C2940">
        <v>0</v>
      </c>
      <c r="D2940">
        <v>2.0859999999999999</v>
      </c>
      <c r="E2940">
        <v>69.355232999999998</v>
      </c>
      <c r="F2940">
        <v>69.434211000000005</v>
      </c>
      <c r="G2940">
        <v>72.814279999999997</v>
      </c>
      <c r="H2940">
        <v>-7.8977000000000006E-2</v>
      </c>
      <c r="I2940">
        <v>-100</v>
      </c>
      <c r="J2940">
        <v>136</v>
      </c>
      <c r="K2940">
        <v>92.992166999999995</v>
      </c>
      <c r="L2940">
        <v>1.5001E-2</v>
      </c>
      <c r="M2940">
        <f>(F2940*CalPhotonTurnigy!$AE$30*CalPhotonTurnigy!$AF$36+CalPhotonTurnigy!$AE$36)/CalPhotonTurnigy!$AE$30</f>
        <v>82.012948453021735</v>
      </c>
    </row>
    <row r="2941" spans="1:13" x14ac:dyDescent="0.3">
      <c r="A2941">
        <v>141.53331</v>
      </c>
      <c r="B2941">
        <v>136</v>
      </c>
      <c r="C2941">
        <v>0</v>
      </c>
      <c r="D2941">
        <v>2.0950000000000002</v>
      </c>
      <c r="E2941">
        <v>69.365211000000002</v>
      </c>
      <c r="F2941">
        <v>69.669955000000002</v>
      </c>
      <c r="G2941">
        <v>72.774349000000001</v>
      </c>
      <c r="H2941">
        <v>-0.30474400000000001</v>
      </c>
      <c r="I2941">
        <v>-100</v>
      </c>
      <c r="J2941">
        <v>136</v>
      </c>
      <c r="K2941">
        <v>92.969238000000004</v>
      </c>
      <c r="L2941">
        <v>1.5008000000000001E-2</v>
      </c>
      <c r="M2941">
        <f>(F2941*CalPhotonTurnigy!$AE$30*CalPhotonTurnigy!$AF$36+CalPhotonTurnigy!$AE$36)/CalPhotonTurnigy!$AE$30</f>
        <v>82.252394692566028</v>
      </c>
    </row>
    <row r="2942" spans="1:13" x14ac:dyDescent="0.3">
      <c r="A2942">
        <v>141.54830899999999</v>
      </c>
      <c r="B2942">
        <v>136</v>
      </c>
      <c r="C2942">
        <v>0</v>
      </c>
      <c r="D2942">
        <v>2.085</v>
      </c>
      <c r="E2942">
        <v>69.354275000000001</v>
      </c>
      <c r="F2942">
        <v>69.787786999999994</v>
      </c>
      <c r="G2942">
        <v>72.735898000000006</v>
      </c>
      <c r="H2942">
        <v>-0.43351200000000001</v>
      </c>
      <c r="I2942">
        <v>-100</v>
      </c>
      <c r="J2942">
        <v>136</v>
      </c>
      <c r="K2942">
        <v>92.949503000000007</v>
      </c>
      <c r="L2942">
        <v>1.4999E-2</v>
      </c>
      <c r="M2942">
        <f>(F2942*CalPhotonTurnigy!$AE$30*CalPhotonTurnigy!$AF$36+CalPhotonTurnigy!$AE$36)/CalPhotonTurnigy!$AE$30</f>
        <v>82.372077184158499</v>
      </c>
    </row>
    <row r="2943" spans="1:13" x14ac:dyDescent="0.3">
      <c r="A2943">
        <v>141.563321</v>
      </c>
      <c r="B2943">
        <v>137</v>
      </c>
      <c r="C2943">
        <v>0</v>
      </c>
      <c r="D2943">
        <v>2.15</v>
      </c>
      <c r="E2943">
        <v>69.476409000000004</v>
      </c>
      <c r="F2943">
        <v>69.528520999999998</v>
      </c>
      <c r="G2943">
        <v>72.700113000000002</v>
      </c>
      <c r="H2943">
        <v>-5.2111999999999999E-2</v>
      </c>
      <c r="I2943">
        <v>-100</v>
      </c>
      <c r="J2943">
        <v>137</v>
      </c>
      <c r="K2943">
        <v>92.989054999999993</v>
      </c>
      <c r="L2943">
        <v>1.5011999999999999E-2</v>
      </c>
      <c r="M2943">
        <f>(F2943*CalPhotonTurnigy!$AE$30*CalPhotonTurnigy!$AF$36+CalPhotonTurnigy!$AE$36)/CalPhotonTurnigy!$AE$30</f>
        <v>82.108739543575126</v>
      </c>
    </row>
    <row r="2944" spans="1:13" x14ac:dyDescent="0.3">
      <c r="A2944">
        <v>141.57833299999999</v>
      </c>
      <c r="B2944">
        <v>137</v>
      </c>
      <c r="C2944">
        <v>0</v>
      </c>
      <c r="D2944">
        <v>2.085</v>
      </c>
      <c r="E2944">
        <v>69.450016000000005</v>
      </c>
      <c r="F2944">
        <v>69.764223000000001</v>
      </c>
      <c r="G2944">
        <v>72.669821999999996</v>
      </c>
      <c r="H2944">
        <v>-0.31420700000000001</v>
      </c>
      <c r="I2944">
        <v>-100</v>
      </c>
      <c r="J2944">
        <v>137</v>
      </c>
      <c r="K2944">
        <v>93.076879000000005</v>
      </c>
      <c r="L2944">
        <v>1.5011999999999999E-2</v>
      </c>
      <c r="M2944">
        <f>(F2944*CalPhotonTurnigy!$AE$30*CalPhotonTurnigy!$AF$36+CalPhotonTurnigy!$AE$36)/CalPhotonTurnigy!$AE$30</f>
        <v>82.348143123530804</v>
      </c>
    </row>
    <row r="2945" spans="1:13" x14ac:dyDescent="0.3">
      <c r="A2945">
        <v>141.593343</v>
      </c>
      <c r="B2945">
        <v>137</v>
      </c>
      <c r="C2945">
        <v>0</v>
      </c>
      <c r="D2945">
        <v>2.0880000000000001</v>
      </c>
      <c r="E2945">
        <v>69.433779000000001</v>
      </c>
      <c r="F2945">
        <v>69.457790000000003</v>
      </c>
      <c r="G2945">
        <v>72.648032999999998</v>
      </c>
      <c r="H2945">
        <v>-2.4011000000000001E-2</v>
      </c>
      <c r="I2945">
        <v>-100</v>
      </c>
      <c r="J2945">
        <v>137</v>
      </c>
      <c r="K2945">
        <v>93.152469999999994</v>
      </c>
      <c r="L2945">
        <v>1.5010000000000001E-2</v>
      </c>
      <c r="M2945">
        <f>(F2945*CalPhotonTurnigy!$AE$30*CalPhotonTurnigy!$AF$36+CalPhotonTurnigy!$AE$36)/CalPhotonTurnigy!$AE$30</f>
        <v>82.036897749216834</v>
      </c>
    </row>
    <row r="2946" spans="1:13" x14ac:dyDescent="0.3">
      <c r="A2946">
        <v>141.60834399999999</v>
      </c>
      <c r="B2946">
        <v>136</v>
      </c>
      <c r="C2946">
        <v>0</v>
      </c>
      <c r="D2946">
        <v>2.0840000000000001</v>
      </c>
      <c r="E2946">
        <v>69.411681999999999</v>
      </c>
      <c r="F2946">
        <v>69.622815000000003</v>
      </c>
      <c r="G2946">
        <v>72.635099999999994</v>
      </c>
      <c r="H2946">
        <v>-0.21113299999999999</v>
      </c>
      <c r="I2946">
        <v>-100</v>
      </c>
      <c r="J2946">
        <v>136</v>
      </c>
      <c r="K2946">
        <v>93.160994000000002</v>
      </c>
      <c r="L2946">
        <v>1.5001E-2</v>
      </c>
      <c r="M2946">
        <f>(F2946*CalPhotonTurnigy!$AE$30*CalPhotonTurnigy!$AF$36+CalPhotonTurnigy!$AE$36)/CalPhotonTurnigy!$AE$30</f>
        <v>82.204514382856686</v>
      </c>
    </row>
    <row r="2947" spans="1:13" x14ac:dyDescent="0.3">
      <c r="A2947">
        <v>141.623347</v>
      </c>
      <c r="B2947">
        <v>136</v>
      </c>
      <c r="C2947">
        <v>0</v>
      </c>
      <c r="D2947">
        <v>2.0830000000000002</v>
      </c>
      <c r="E2947">
        <v>69.389404999999996</v>
      </c>
      <c r="F2947">
        <v>69.811350000000004</v>
      </c>
      <c r="G2947">
        <v>72.627939999999995</v>
      </c>
      <c r="H2947">
        <v>-0.42194500000000001</v>
      </c>
      <c r="I2947">
        <v>-100</v>
      </c>
      <c r="J2947">
        <v>136</v>
      </c>
      <c r="K2947">
        <v>93.114547999999999</v>
      </c>
      <c r="L2947">
        <v>1.5003000000000001E-2</v>
      </c>
      <c r="M2947">
        <f>(F2947*CalPhotonTurnigy!$AE$30*CalPhotonTurnigy!$AF$36+CalPhotonTurnigy!$AE$36)/CalPhotonTurnigy!$AE$30</f>
        <v>82.396010229081739</v>
      </c>
    </row>
    <row r="2948" spans="1:13" x14ac:dyDescent="0.3">
      <c r="A2948">
        <v>141.63834499999999</v>
      </c>
      <c r="B2948">
        <v>136</v>
      </c>
      <c r="C2948">
        <v>0</v>
      </c>
      <c r="D2948">
        <v>2.0840000000000001</v>
      </c>
      <c r="E2948">
        <v>69.373475999999997</v>
      </c>
      <c r="F2948">
        <v>69.457790000000003</v>
      </c>
      <c r="G2948">
        <v>72.622432000000003</v>
      </c>
      <c r="H2948">
        <v>-8.4314E-2</v>
      </c>
      <c r="I2948">
        <v>-100</v>
      </c>
      <c r="J2948">
        <v>136</v>
      </c>
      <c r="K2948">
        <v>93.074572000000003</v>
      </c>
      <c r="L2948">
        <v>1.4997999999999999E-2</v>
      </c>
      <c r="M2948">
        <f>(F2948*CalPhotonTurnigy!$AE$30*CalPhotonTurnigy!$AF$36+CalPhotonTurnigy!$AE$36)/CalPhotonTurnigy!$AE$30</f>
        <v>82.036897749216834</v>
      </c>
    </row>
    <row r="2949" spans="1:13" x14ac:dyDescent="0.3">
      <c r="A2949">
        <v>141.65334999999999</v>
      </c>
      <c r="B2949">
        <v>136</v>
      </c>
      <c r="C2949">
        <v>0</v>
      </c>
      <c r="D2949">
        <v>2.0830000000000002</v>
      </c>
      <c r="E2949">
        <v>69.358135000000004</v>
      </c>
      <c r="F2949">
        <v>69.717090999999996</v>
      </c>
      <c r="G2949">
        <v>72.615934999999993</v>
      </c>
      <c r="H2949">
        <v>-0.35895500000000002</v>
      </c>
      <c r="I2949">
        <v>-100</v>
      </c>
      <c r="J2949">
        <v>136</v>
      </c>
      <c r="K2949">
        <v>93.040165000000002</v>
      </c>
      <c r="L2949">
        <v>1.5004999999999999E-2</v>
      </c>
      <c r="M2949">
        <f>(F2949*CalPhotonTurnigy!$AE$30*CalPhotonTurnigy!$AF$36+CalPhotonTurnigy!$AE$36)/CalPhotonTurnigy!$AE$30</f>
        <v>82.300270939457377</v>
      </c>
    </row>
    <row r="2950" spans="1:13" x14ac:dyDescent="0.3">
      <c r="A2950">
        <v>141.66835599999999</v>
      </c>
      <c r="B2950">
        <v>136</v>
      </c>
      <c r="C2950">
        <v>0</v>
      </c>
      <c r="D2950">
        <v>2.0840000000000001</v>
      </c>
      <c r="E2950">
        <v>69.346557000000004</v>
      </c>
      <c r="F2950">
        <v>69.811350000000004</v>
      </c>
      <c r="G2950">
        <v>72.607427000000001</v>
      </c>
      <c r="H2950">
        <v>-0.46479300000000001</v>
      </c>
      <c r="I2950">
        <v>-100</v>
      </c>
      <c r="J2950">
        <v>136</v>
      </c>
      <c r="K2950">
        <v>93.010549999999995</v>
      </c>
      <c r="L2950">
        <v>1.5006E-2</v>
      </c>
      <c r="M2950">
        <f>(F2950*CalPhotonTurnigy!$AE$30*CalPhotonTurnigy!$AF$36+CalPhotonTurnigy!$AE$36)/CalPhotonTurnigy!$AE$30</f>
        <v>82.396010229081739</v>
      </c>
    </row>
    <row r="2951" spans="1:13" x14ac:dyDescent="0.3">
      <c r="A2951">
        <v>141.683356</v>
      </c>
      <c r="B2951">
        <v>136</v>
      </c>
      <c r="C2951">
        <v>0</v>
      </c>
      <c r="D2951">
        <v>2.0720000000000001</v>
      </c>
      <c r="E2951">
        <v>69.312160000000006</v>
      </c>
      <c r="F2951">
        <v>69.504945000000006</v>
      </c>
      <c r="G2951">
        <v>72.596745999999996</v>
      </c>
      <c r="H2951">
        <v>-0.19278500000000001</v>
      </c>
      <c r="I2951">
        <v>-100</v>
      </c>
      <c r="J2951">
        <v>136</v>
      </c>
      <c r="K2951">
        <v>92.985060000000004</v>
      </c>
      <c r="L2951">
        <v>1.4999999999999999E-2</v>
      </c>
      <c r="M2951">
        <f>(F2951*CalPhotonTurnigy!$AE$30*CalPhotonTurnigy!$AF$36+CalPhotonTurnigy!$AE$36)/CalPhotonTurnigy!$AE$30</f>
        <v>82.084793294493522</v>
      </c>
    </row>
    <row r="2952" spans="1:13" x14ac:dyDescent="0.3">
      <c r="A2952">
        <v>141.69836599999999</v>
      </c>
      <c r="B2952">
        <v>136</v>
      </c>
      <c r="C2952">
        <v>0</v>
      </c>
      <c r="D2952">
        <v>2.08</v>
      </c>
      <c r="E2952">
        <v>69.298837000000006</v>
      </c>
      <c r="F2952">
        <v>69.764223000000001</v>
      </c>
      <c r="G2952">
        <v>72.584148999999996</v>
      </c>
      <c r="H2952">
        <v>-0.46538499999999999</v>
      </c>
      <c r="I2952">
        <v>-100</v>
      </c>
      <c r="J2952">
        <v>136</v>
      </c>
      <c r="K2952">
        <v>92.963121000000001</v>
      </c>
      <c r="L2952">
        <v>1.5010000000000001E-2</v>
      </c>
      <c r="M2952">
        <f>(F2952*CalPhotonTurnigy!$AE$30*CalPhotonTurnigy!$AF$36+CalPhotonTurnigy!$AE$36)/CalPhotonTurnigy!$AE$30</f>
        <v>82.348143123530804</v>
      </c>
    </row>
    <row r="2953" spans="1:13" x14ac:dyDescent="0.3">
      <c r="A2953">
        <v>141.71337800000001</v>
      </c>
      <c r="B2953">
        <v>136</v>
      </c>
      <c r="C2953">
        <v>0</v>
      </c>
      <c r="D2953">
        <v>2.081</v>
      </c>
      <c r="E2953">
        <v>69.288999000000004</v>
      </c>
      <c r="F2953">
        <v>69.457790000000003</v>
      </c>
      <c r="G2953">
        <v>72.570061999999993</v>
      </c>
      <c r="H2953">
        <v>-0.168791</v>
      </c>
      <c r="I2953">
        <v>-100</v>
      </c>
      <c r="J2953">
        <v>136</v>
      </c>
      <c r="K2953">
        <v>92.944237999999999</v>
      </c>
      <c r="L2953">
        <v>1.5011999999999999E-2</v>
      </c>
      <c r="M2953">
        <f>(F2953*CalPhotonTurnigy!$AE$30*CalPhotonTurnigy!$AF$36+CalPhotonTurnigy!$AE$36)/CalPhotonTurnigy!$AE$30</f>
        <v>82.036897749216834</v>
      </c>
    </row>
    <row r="2954" spans="1:13" x14ac:dyDescent="0.3">
      <c r="A2954">
        <v>141.72837699999999</v>
      </c>
      <c r="B2954">
        <v>136</v>
      </c>
      <c r="C2954">
        <v>0</v>
      </c>
      <c r="D2954">
        <v>2.0819999999999999</v>
      </c>
      <c r="E2954">
        <v>69.282161000000002</v>
      </c>
      <c r="F2954">
        <v>69.599243000000001</v>
      </c>
      <c r="G2954">
        <v>72.554957999999999</v>
      </c>
      <c r="H2954">
        <v>-0.31708199999999997</v>
      </c>
      <c r="I2954">
        <v>-100</v>
      </c>
      <c r="J2954">
        <v>136</v>
      </c>
      <c r="K2954">
        <v>92.927985000000007</v>
      </c>
      <c r="L2954">
        <v>1.4999E-2</v>
      </c>
      <c r="M2954">
        <f>(F2954*CalPhotonTurnigy!$AE$30*CalPhotonTurnigy!$AF$36+CalPhotonTurnigy!$AE$36)/CalPhotonTurnigy!$AE$30</f>
        <v>82.180572196593033</v>
      </c>
    </row>
    <row r="2955" spans="1:13" x14ac:dyDescent="0.3">
      <c r="A2955">
        <v>141.74337700000001</v>
      </c>
      <c r="B2955">
        <v>136</v>
      </c>
      <c r="C2955">
        <v>0</v>
      </c>
      <c r="D2955">
        <v>2.0870000000000002</v>
      </c>
      <c r="E2955">
        <v>69.286062999999999</v>
      </c>
      <c r="F2955">
        <v>69.834912000000003</v>
      </c>
      <c r="G2955">
        <v>72.539278999999993</v>
      </c>
      <c r="H2955">
        <v>-0.54884900000000003</v>
      </c>
      <c r="I2955">
        <v>-100</v>
      </c>
      <c r="J2955">
        <v>136</v>
      </c>
      <c r="K2955">
        <v>92.913995999999997</v>
      </c>
      <c r="L2955">
        <v>1.4999999999999999E-2</v>
      </c>
      <c r="M2955">
        <f>(F2955*CalPhotonTurnigy!$AE$30*CalPhotonTurnigy!$AF$36+CalPhotonTurnigy!$AE$36)/CalPhotonTurnigy!$AE$30</f>
        <v>82.419942258300466</v>
      </c>
    </row>
    <row r="2956" spans="1:13" x14ac:dyDescent="0.3">
      <c r="A2956">
        <v>141.75838899999999</v>
      </c>
      <c r="B2956">
        <v>136</v>
      </c>
      <c r="C2956">
        <v>0</v>
      </c>
      <c r="D2956">
        <v>2.081</v>
      </c>
      <c r="E2956">
        <v>69.278003999999996</v>
      </c>
      <c r="F2956">
        <v>69.457790000000003</v>
      </c>
      <c r="G2956">
        <v>72.523408000000003</v>
      </c>
      <c r="H2956">
        <v>-0.179786</v>
      </c>
      <c r="I2956">
        <v>-100</v>
      </c>
      <c r="J2956">
        <v>136</v>
      </c>
      <c r="K2956">
        <v>92.901955000000001</v>
      </c>
      <c r="L2956">
        <v>1.5011999999999999E-2</v>
      </c>
      <c r="M2956">
        <f>(F2956*CalPhotonTurnigy!$AE$30*CalPhotonTurnigy!$AF$36+CalPhotonTurnigy!$AE$36)/CalPhotonTurnigy!$AE$30</f>
        <v>82.036897749216834</v>
      </c>
    </row>
    <row r="2957" spans="1:13" x14ac:dyDescent="0.3">
      <c r="A2957">
        <v>141.773391</v>
      </c>
      <c r="B2957">
        <v>136</v>
      </c>
      <c r="C2957">
        <v>0</v>
      </c>
      <c r="D2957">
        <v>2.081</v>
      </c>
      <c r="E2957">
        <v>69.271067000000002</v>
      </c>
      <c r="F2957">
        <v>69.669955000000002</v>
      </c>
      <c r="G2957">
        <v>72.507660000000001</v>
      </c>
      <c r="H2957">
        <v>-0.39888800000000002</v>
      </c>
      <c r="I2957">
        <v>-100</v>
      </c>
      <c r="J2957">
        <v>136</v>
      </c>
      <c r="K2957">
        <v>92.891592000000003</v>
      </c>
      <c r="L2957">
        <v>1.5002E-2</v>
      </c>
      <c r="M2957">
        <f>(F2957*CalPhotonTurnigy!$AE$30*CalPhotonTurnigy!$AF$36+CalPhotonTurnigy!$AE$36)/CalPhotonTurnigy!$AE$30</f>
        <v>82.252394692566028</v>
      </c>
    </row>
    <row r="2958" spans="1:13" x14ac:dyDescent="0.3">
      <c r="A2958">
        <v>141.78840299999999</v>
      </c>
      <c r="B2958">
        <v>136</v>
      </c>
      <c r="C2958">
        <v>0</v>
      </c>
      <c r="D2958">
        <v>2.0790000000000002</v>
      </c>
      <c r="E2958">
        <v>69.261833999999993</v>
      </c>
      <c r="F2958">
        <v>69.905591000000001</v>
      </c>
      <c r="G2958">
        <v>72.492282000000003</v>
      </c>
      <c r="H2958">
        <v>-0.64375800000000005</v>
      </c>
      <c r="I2958">
        <v>-100</v>
      </c>
      <c r="J2958">
        <v>136</v>
      </c>
      <c r="K2958">
        <v>92.882671999999999</v>
      </c>
      <c r="L2958">
        <v>1.5011999999999999E-2</v>
      </c>
      <c r="M2958">
        <f>(F2958*CalPhotonTurnigy!$AE$30*CalPhotonTurnigy!$AF$36+CalPhotonTurnigy!$AE$36)/CalPhotonTurnigy!$AE$30</f>
        <v>82.491731236025245</v>
      </c>
    </row>
    <row r="2959" spans="1:13" x14ac:dyDescent="0.3">
      <c r="A2959">
        <v>141.80341000000001</v>
      </c>
      <c r="B2959">
        <v>136</v>
      </c>
      <c r="C2959">
        <v>0</v>
      </c>
      <c r="D2959">
        <v>2.0790000000000002</v>
      </c>
      <c r="E2959">
        <v>69.252253999999994</v>
      </c>
      <c r="F2959">
        <v>69.552096000000006</v>
      </c>
      <c r="G2959">
        <v>72.477462000000003</v>
      </c>
      <c r="H2959">
        <v>-0.29984300000000003</v>
      </c>
      <c r="I2959">
        <v>-100</v>
      </c>
      <c r="J2959">
        <v>136</v>
      </c>
      <c r="K2959">
        <v>92.874994999999998</v>
      </c>
      <c r="L2959">
        <v>1.5007E-2</v>
      </c>
      <c r="M2959">
        <f>(F2959*CalPhotonTurnigy!$AE$30*CalPhotonTurnigy!$AF$36+CalPhotonTurnigy!$AE$36)/CalPhotonTurnigy!$AE$30</f>
        <v>82.132684776952274</v>
      </c>
    </row>
    <row r="2960" spans="1:13" x14ac:dyDescent="0.3">
      <c r="A2960">
        <v>141.818411</v>
      </c>
      <c r="B2960">
        <v>136</v>
      </c>
      <c r="C2960">
        <v>0</v>
      </c>
      <c r="D2960">
        <v>2.0819999999999999</v>
      </c>
      <c r="E2960">
        <v>69.250539000000003</v>
      </c>
      <c r="F2960">
        <v>69.787786999999994</v>
      </c>
      <c r="G2960">
        <v>72.463331999999994</v>
      </c>
      <c r="H2960">
        <v>-0.53724799999999995</v>
      </c>
      <c r="I2960">
        <v>-100</v>
      </c>
      <c r="J2960">
        <v>136</v>
      </c>
      <c r="K2960">
        <v>92.868386999999998</v>
      </c>
      <c r="L2960">
        <v>1.5001E-2</v>
      </c>
      <c r="M2960">
        <f>(F2960*CalPhotonTurnigy!$AE$30*CalPhotonTurnigy!$AF$36+CalPhotonTurnigy!$AE$36)/CalPhotonTurnigy!$AE$30</f>
        <v>82.372077184158499</v>
      </c>
    </row>
    <row r="2961" spans="1:13" x14ac:dyDescent="0.3">
      <c r="A2961">
        <v>141.83341300000001</v>
      </c>
      <c r="B2961">
        <v>136</v>
      </c>
      <c r="C2961">
        <v>0</v>
      </c>
      <c r="D2961">
        <v>2.0840000000000001</v>
      </c>
      <c r="E2961">
        <v>69.253962000000001</v>
      </c>
      <c r="F2961">
        <v>69.717090999999996</v>
      </c>
      <c r="G2961">
        <v>72.449983000000003</v>
      </c>
      <c r="H2961">
        <v>-0.46312900000000001</v>
      </c>
      <c r="I2961">
        <v>-100</v>
      </c>
      <c r="J2961">
        <v>136</v>
      </c>
      <c r="K2961">
        <v>92.862699000000006</v>
      </c>
      <c r="L2961">
        <v>1.5002E-2</v>
      </c>
      <c r="M2961">
        <f>(F2961*CalPhotonTurnigy!$AE$30*CalPhotonTurnigy!$AF$36+CalPhotonTurnigy!$AE$36)/CalPhotonTurnigy!$AE$30</f>
        <v>82.300270939457377</v>
      </c>
    </row>
    <row r="2962" spans="1:13" x14ac:dyDescent="0.3">
      <c r="A2962">
        <v>141.84842</v>
      </c>
      <c r="B2962">
        <v>136</v>
      </c>
      <c r="C2962">
        <v>0</v>
      </c>
      <c r="D2962">
        <v>2.0830000000000002</v>
      </c>
      <c r="E2962">
        <v>69.253641999999999</v>
      </c>
      <c r="F2962">
        <v>69.575670000000002</v>
      </c>
      <c r="G2962">
        <v>72.437466999999998</v>
      </c>
      <c r="H2962">
        <v>-0.32202900000000001</v>
      </c>
      <c r="I2962">
        <v>-100</v>
      </c>
      <c r="J2962">
        <v>136</v>
      </c>
      <c r="K2962">
        <v>92.857804000000002</v>
      </c>
      <c r="L2962">
        <v>1.5007E-2</v>
      </c>
      <c r="M2962">
        <f>(F2962*CalPhotonTurnigy!$AE$30*CalPhotonTurnigy!$AF$36+CalPhotonTurnigy!$AE$36)/CalPhotonTurnigy!$AE$30</f>
        <v>82.156628994624896</v>
      </c>
    </row>
    <row r="2963" spans="1:13" x14ac:dyDescent="0.3">
      <c r="A2963">
        <v>141.863417</v>
      </c>
      <c r="B2963">
        <v>136</v>
      </c>
      <c r="C2963">
        <v>0</v>
      </c>
      <c r="D2963">
        <v>2.0790000000000002</v>
      </c>
      <c r="E2963">
        <v>69.245202000000006</v>
      </c>
      <c r="F2963">
        <v>69.811350000000004</v>
      </c>
      <c r="G2963">
        <v>72.425809999999998</v>
      </c>
      <c r="H2963">
        <v>-0.56614699999999996</v>
      </c>
      <c r="I2963">
        <v>-100</v>
      </c>
      <c r="J2963">
        <v>136</v>
      </c>
      <c r="K2963">
        <v>92.853590999999994</v>
      </c>
      <c r="L2963">
        <v>1.4997E-2</v>
      </c>
      <c r="M2963">
        <f>(F2963*CalPhotonTurnigy!$AE$30*CalPhotonTurnigy!$AF$36+CalPhotonTurnigy!$AE$36)/CalPhotonTurnigy!$AE$30</f>
        <v>82.396010229081739</v>
      </c>
    </row>
    <row r="2964" spans="1:13" x14ac:dyDescent="0.3">
      <c r="A2964">
        <v>141.878421</v>
      </c>
      <c r="B2964">
        <v>136</v>
      </c>
      <c r="C2964">
        <v>0</v>
      </c>
      <c r="D2964">
        <v>2.081</v>
      </c>
      <c r="E2964">
        <v>69.242839000000004</v>
      </c>
      <c r="F2964">
        <v>69.504945000000006</v>
      </c>
      <c r="G2964">
        <v>72.415012000000004</v>
      </c>
      <c r="H2964">
        <v>-0.26210699999999998</v>
      </c>
      <c r="I2964">
        <v>-100</v>
      </c>
      <c r="J2964">
        <v>136</v>
      </c>
      <c r="K2964">
        <v>92.849964</v>
      </c>
      <c r="L2964">
        <v>1.5004E-2</v>
      </c>
      <c r="M2964">
        <f>(F2964*CalPhotonTurnigy!$AE$30*CalPhotonTurnigy!$AF$36+CalPhotonTurnigy!$AE$36)/CalPhotonTurnigy!$AE$30</f>
        <v>82.084793294493522</v>
      </c>
    </row>
    <row r="2965" spans="1:13" x14ac:dyDescent="0.3">
      <c r="A2965">
        <v>141.89342099999999</v>
      </c>
      <c r="B2965">
        <v>136</v>
      </c>
      <c r="C2965">
        <v>0</v>
      </c>
      <c r="D2965">
        <v>2.08</v>
      </c>
      <c r="E2965">
        <v>69.239170999999999</v>
      </c>
      <c r="F2965">
        <v>69.669955000000002</v>
      </c>
      <c r="G2965">
        <v>72.405061000000003</v>
      </c>
      <c r="H2965">
        <v>-0.430784</v>
      </c>
      <c r="I2965">
        <v>-100</v>
      </c>
      <c r="J2965">
        <v>136</v>
      </c>
      <c r="K2965">
        <v>92.846843000000007</v>
      </c>
      <c r="L2965">
        <v>1.4999999999999999E-2</v>
      </c>
      <c r="M2965">
        <f>(F2965*CalPhotonTurnigy!$AE$30*CalPhotonTurnigy!$AF$36+CalPhotonTurnigy!$AE$36)/CalPhotonTurnigy!$AE$30</f>
        <v>82.252394692566028</v>
      </c>
    </row>
    <row r="2966" spans="1:13" x14ac:dyDescent="0.3">
      <c r="A2966">
        <v>141.90841900000001</v>
      </c>
      <c r="B2966">
        <v>136</v>
      </c>
      <c r="C2966">
        <v>0</v>
      </c>
      <c r="D2966">
        <v>2.0750000000000002</v>
      </c>
      <c r="E2966">
        <v>69.226213000000001</v>
      </c>
      <c r="F2966">
        <v>69.929148999999995</v>
      </c>
      <c r="G2966">
        <v>72.395928999999995</v>
      </c>
      <c r="H2966">
        <v>-0.70293600000000001</v>
      </c>
      <c r="I2966">
        <v>-100</v>
      </c>
      <c r="J2966">
        <v>136</v>
      </c>
      <c r="K2966">
        <v>92.844155999999998</v>
      </c>
      <c r="L2966">
        <v>1.4997999999999999E-2</v>
      </c>
      <c r="M2966">
        <f>(F2966*CalPhotonTurnigy!$AE$30*CalPhotonTurnigy!$AF$36+CalPhotonTurnigy!$AE$36)/CalPhotonTurnigy!$AE$30</f>
        <v>82.515659202426022</v>
      </c>
    </row>
    <row r="2967" spans="1:13" x14ac:dyDescent="0.3">
      <c r="A2967">
        <v>141.923418</v>
      </c>
      <c r="B2967">
        <v>136</v>
      </c>
      <c r="C2967">
        <v>0</v>
      </c>
      <c r="D2967">
        <v>2.077</v>
      </c>
      <c r="E2967">
        <v>69.218327000000002</v>
      </c>
      <c r="F2967">
        <v>69.481368000000003</v>
      </c>
      <c r="G2967">
        <v>72.387580999999997</v>
      </c>
      <c r="H2967">
        <v>-0.26304100000000002</v>
      </c>
      <c r="I2967">
        <v>-100</v>
      </c>
      <c r="J2967">
        <v>136</v>
      </c>
      <c r="K2967">
        <v>92.841843999999995</v>
      </c>
      <c r="L2967">
        <v>1.4999E-2</v>
      </c>
      <c r="M2967">
        <f>(F2967*CalPhotonTurnigy!$AE$30*CalPhotonTurnigy!$AF$36+CalPhotonTurnigy!$AE$36)/CalPhotonTurnigy!$AE$30</f>
        <v>82.060846029707434</v>
      </c>
    </row>
    <row r="2968" spans="1:13" x14ac:dyDescent="0.3">
      <c r="A2968">
        <v>141.93842699999999</v>
      </c>
      <c r="B2968">
        <v>136</v>
      </c>
      <c r="C2968">
        <v>0</v>
      </c>
      <c r="D2968">
        <v>2.0779999999999998</v>
      </c>
      <c r="E2968">
        <v>69.213175000000007</v>
      </c>
      <c r="F2968">
        <v>69.787786999999994</v>
      </c>
      <c r="G2968">
        <v>72.379975000000002</v>
      </c>
      <c r="H2968">
        <v>-0.57461200000000001</v>
      </c>
      <c r="I2968">
        <v>-100</v>
      </c>
      <c r="J2968">
        <v>136</v>
      </c>
      <c r="K2968">
        <v>92.839853000000005</v>
      </c>
      <c r="L2968">
        <v>1.5009E-2</v>
      </c>
      <c r="M2968">
        <f>(F2968*CalPhotonTurnigy!$AE$30*CalPhotonTurnigy!$AF$36+CalPhotonTurnigy!$AE$36)/CalPhotonTurnigy!$AE$30</f>
        <v>82.372077184158499</v>
      </c>
    </row>
    <row r="2969" spans="1:13" x14ac:dyDescent="0.3">
      <c r="A2969">
        <v>141.95342500000001</v>
      </c>
      <c r="B2969">
        <v>136</v>
      </c>
      <c r="C2969">
        <v>0</v>
      </c>
      <c r="D2969">
        <v>2.077</v>
      </c>
      <c r="E2969">
        <v>69.207105999999996</v>
      </c>
      <c r="F2969">
        <v>69.646384999999995</v>
      </c>
      <c r="G2969">
        <v>72.373067000000006</v>
      </c>
      <c r="H2969">
        <v>-0.43927899999999998</v>
      </c>
      <c r="I2969">
        <v>-100</v>
      </c>
      <c r="J2969">
        <v>136</v>
      </c>
      <c r="K2969">
        <v>92.838139999999996</v>
      </c>
      <c r="L2969">
        <v>1.4997999999999999E-2</v>
      </c>
      <c r="M2969">
        <f>(F2969*CalPhotonTurnigy!$AE$30*CalPhotonTurnigy!$AF$36+CalPhotonTurnigy!$AE$36)/CalPhotonTurnigy!$AE$30</f>
        <v>82.228454537711343</v>
      </c>
    </row>
    <row r="2970" spans="1:13" x14ac:dyDescent="0.3">
      <c r="A2970">
        <v>141.968436</v>
      </c>
      <c r="B2970">
        <v>136</v>
      </c>
      <c r="C2970">
        <v>0</v>
      </c>
      <c r="D2970">
        <v>2.0779999999999998</v>
      </c>
      <c r="E2970">
        <v>69.203518000000003</v>
      </c>
      <c r="F2970">
        <v>69.575670000000002</v>
      </c>
      <c r="G2970">
        <v>72.366809000000003</v>
      </c>
      <c r="H2970">
        <v>-0.37215199999999998</v>
      </c>
      <c r="I2970">
        <v>-100</v>
      </c>
      <c r="J2970">
        <v>136</v>
      </c>
      <c r="K2970">
        <v>92.836665999999994</v>
      </c>
      <c r="L2970">
        <v>1.5011E-2</v>
      </c>
      <c r="M2970">
        <f>(F2970*CalPhotonTurnigy!$AE$30*CalPhotonTurnigy!$AF$36+CalPhotonTurnigy!$AE$36)/CalPhotonTurnigy!$AE$30</f>
        <v>82.156628994624896</v>
      </c>
    </row>
    <row r="2971" spans="1:13" x14ac:dyDescent="0.3">
      <c r="A2971">
        <v>141.98343299999999</v>
      </c>
      <c r="B2971">
        <v>135</v>
      </c>
      <c r="C2971">
        <v>0</v>
      </c>
      <c r="D2971">
        <v>2.0750000000000002</v>
      </c>
      <c r="E2971">
        <v>69.195524000000006</v>
      </c>
      <c r="F2971">
        <v>69.882033000000007</v>
      </c>
      <c r="G2971">
        <v>72.360304999999997</v>
      </c>
      <c r="H2971">
        <v>-0.68650800000000001</v>
      </c>
      <c r="I2971">
        <v>-100</v>
      </c>
      <c r="J2971">
        <v>135</v>
      </c>
      <c r="K2971">
        <v>92.778441000000001</v>
      </c>
      <c r="L2971">
        <v>1.4997E-2</v>
      </c>
      <c r="M2971">
        <f>(F2971*CalPhotonTurnigy!$AE$30*CalPhotonTurnigy!$AF$36+CalPhotonTurnigy!$AE$36)/CalPhotonTurnigy!$AE$30</f>
        <v>82.467803269624483</v>
      </c>
    </row>
    <row r="2972" spans="1:13" x14ac:dyDescent="0.3">
      <c r="A2972">
        <v>141.998445</v>
      </c>
      <c r="B2972">
        <v>135</v>
      </c>
      <c r="C2972">
        <v>0</v>
      </c>
      <c r="D2972">
        <v>2.0750000000000002</v>
      </c>
      <c r="E2972">
        <v>69.188643999999996</v>
      </c>
      <c r="F2972">
        <v>69.434211000000005</v>
      </c>
      <c r="G2972">
        <v>72.350893999999997</v>
      </c>
      <c r="H2972">
        <v>-0.24556700000000001</v>
      </c>
      <c r="I2972">
        <v>-100</v>
      </c>
      <c r="J2972">
        <v>135</v>
      </c>
      <c r="K2972">
        <v>92.674148000000002</v>
      </c>
      <c r="L2972">
        <v>1.5011999999999999E-2</v>
      </c>
      <c r="M2972">
        <f>(F2972*CalPhotonTurnigy!$AE$30*CalPhotonTurnigy!$AF$36+CalPhotonTurnigy!$AE$36)/CalPhotonTurnigy!$AE$30</f>
        <v>82.012948453021735</v>
      </c>
    </row>
    <row r="2973" spans="1:13" x14ac:dyDescent="0.3">
      <c r="A2973">
        <v>142.01344599999999</v>
      </c>
      <c r="B2973">
        <v>135</v>
      </c>
      <c r="C2973">
        <v>0</v>
      </c>
      <c r="D2973">
        <v>2.0750000000000002</v>
      </c>
      <c r="E2973">
        <v>69.181085999999993</v>
      </c>
      <c r="F2973">
        <v>69.622815000000003</v>
      </c>
      <c r="G2973">
        <v>72.335652999999994</v>
      </c>
      <c r="H2973">
        <v>-0.44172899999999998</v>
      </c>
      <c r="I2973">
        <v>-100</v>
      </c>
      <c r="J2973">
        <v>135</v>
      </c>
      <c r="K2973">
        <v>92.584383000000003</v>
      </c>
      <c r="L2973">
        <v>1.5001E-2</v>
      </c>
      <c r="M2973">
        <f>(F2973*CalPhotonTurnigy!$AE$30*CalPhotonTurnigy!$AF$36+CalPhotonTurnigy!$AE$36)/CalPhotonTurnigy!$AE$30</f>
        <v>82.204514382856686</v>
      </c>
    </row>
    <row r="2974" spans="1:13" x14ac:dyDescent="0.3">
      <c r="A2974">
        <v>142.02845600000001</v>
      </c>
      <c r="B2974">
        <v>135</v>
      </c>
      <c r="C2974">
        <v>0</v>
      </c>
      <c r="D2974">
        <v>2.0750000000000002</v>
      </c>
      <c r="E2974">
        <v>69.174581000000003</v>
      </c>
      <c r="F2974">
        <v>69.787786999999994</v>
      </c>
      <c r="G2974">
        <v>72.313400000000001</v>
      </c>
      <c r="H2974">
        <v>-0.61320600000000003</v>
      </c>
      <c r="I2974">
        <v>-100</v>
      </c>
      <c r="J2974">
        <v>135</v>
      </c>
      <c r="K2974">
        <v>92.507120999999998</v>
      </c>
      <c r="L2974">
        <v>1.5010000000000001E-2</v>
      </c>
      <c r="M2974">
        <f>(F2974*CalPhotonTurnigy!$AE$30*CalPhotonTurnigy!$AF$36+CalPhotonTurnigy!$AE$36)/CalPhotonTurnigy!$AE$30</f>
        <v>82.372077184158499</v>
      </c>
    </row>
    <row r="2975" spans="1:13" x14ac:dyDescent="0.3">
      <c r="A2975">
        <v>142.043453</v>
      </c>
      <c r="B2975">
        <v>135</v>
      </c>
      <c r="C2975">
        <v>0</v>
      </c>
      <c r="D2975">
        <v>2.0739999999999998</v>
      </c>
      <c r="E2975">
        <v>69.167345999999995</v>
      </c>
      <c r="F2975">
        <v>69.599243000000001</v>
      </c>
      <c r="G2975">
        <v>72.284571999999997</v>
      </c>
      <c r="H2975">
        <v>-0.43189699999999998</v>
      </c>
      <c r="I2975">
        <v>-100</v>
      </c>
      <c r="J2975">
        <v>135</v>
      </c>
      <c r="K2975">
        <v>92.440620999999993</v>
      </c>
      <c r="L2975">
        <v>1.4997E-2</v>
      </c>
      <c r="M2975">
        <f>(F2975*CalPhotonTurnigy!$AE$30*CalPhotonTurnigy!$AF$36+CalPhotonTurnigy!$AE$36)/CalPhotonTurnigy!$AE$30</f>
        <v>82.180572196593033</v>
      </c>
    </row>
    <row r="2976" spans="1:13" x14ac:dyDescent="0.3">
      <c r="A2976">
        <v>142.05846199999999</v>
      </c>
      <c r="B2976">
        <v>135</v>
      </c>
      <c r="C2976">
        <v>0</v>
      </c>
      <c r="D2976">
        <v>2.0640000000000001</v>
      </c>
      <c r="E2976">
        <v>69.141462000000004</v>
      </c>
      <c r="F2976">
        <v>69.811350000000004</v>
      </c>
      <c r="G2976">
        <v>72.250328999999994</v>
      </c>
      <c r="H2976">
        <v>-0.66988800000000004</v>
      </c>
      <c r="I2976">
        <v>-100</v>
      </c>
      <c r="J2976">
        <v>135</v>
      </c>
      <c r="K2976">
        <v>92.383382999999995</v>
      </c>
      <c r="L2976">
        <v>1.5009E-2</v>
      </c>
      <c r="M2976">
        <f>(F2976*CalPhotonTurnigy!$AE$30*CalPhotonTurnigy!$AF$36+CalPhotonTurnigy!$AE$36)/CalPhotonTurnigy!$AE$30</f>
        <v>82.396010229081739</v>
      </c>
    </row>
    <row r="2977" spans="1:13" x14ac:dyDescent="0.3">
      <c r="A2977">
        <v>142.073465</v>
      </c>
      <c r="B2977">
        <v>135</v>
      </c>
      <c r="C2977">
        <v>0</v>
      </c>
      <c r="D2977">
        <v>2.0710000000000002</v>
      </c>
      <c r="E2977">
        <v>69.133927</v>
      </c>
      <c r="F2977">
        <v>69.410629999999998</v>
      </c>
      <c r="G2977">
        <v>72.212062000000003</v>
      </c>
      <c r="H2977">
        <v>-0.27670299999999998</v>
      </c>
      <c r="I2977">
        <v>-100</v>
      </c>
      <c r="J2977">
        <v>135</v>
      </c>
      <c r="K2977">
        <v>92.334119000000001</v>
      </c>
      <c r="L2977">
        <v>1.5003000000000001E-2</v>
      </c>
      <c r="M2977">
        <f>(F2977*CalPhotonTurnigy!$AE$30*CalPhotonTurnigy!$AF$36+CalPhotonTurnigy!$AE$36)/CalPhotonTurnigy!$AE$30</f>
        <v>81.988997125417654</v>
      </c>
    </row>
    <row r="2978" spans="1:13" x14ac:dyDescent="0.3">
      <c r="A2978">
        <v>142.088472</v>
      </c>
      <c r="B2978">
        <v>135</v>
      </c>
      <c r="C2978">
        <v>0</v>
      </c>
      <c r="D2978">
        <v>2.0739999999999998</v>
      </c>
      <c r="E2978">
        <v>69.132358999999994</v>
      </c>
      <c r="F2978">
        <v>69.693522999999999</v>
      </c>
      <c r="G2978">
        <v>72.171147000000005</v>
      </c>
      <c r="H2978">
        <v>-0.561164</v>
      </c>
      <c r="I2978">
        <v>-100</v>
      </c>
      <c r="J2978">
        <v>135</v>
      </c>
      <c r="K2978">
        <v>92.291717000000006</v>
      </c>
      <c r="L2978">
        <v>1.5007E-2</v>
      </c>
      <c r="M2978">
        <f>(F2978*CalPhotonTurnigy!$AE$30*CalPhotonTurnigy!$AF$36+CalPhotonTurnigy!$AE$36)/CalPhotonTurnigy!$AE$30</f>
        <v>82.276332816011703</v>
      </c>
    </row>
    <row r="2979" spans="1:13" x14ac:dyDescent="0.3">
      <c r="A2979">
        <v>142.103475</v>
      </c>
      <c r="B2979">
        <v>135</v>
      </c>
      <c r="C2979">
        <v>0</v>
      </c>
      <c r="D2979">
        <v>2.0699999999999998</v>
      </c>
      <c r="E2979">
        <v>69.122812999999994</v>
      </c>
      <c r="F2979">
        <v>69.764223000000001</v>
      </c>
      <c r="G2979">
        <v>72.128810999999999</v>
      </c>
      <c r="H2979">
        <v>-0.64140900000000001</v>
      </c>
      <c r="I2979">
        <v>-100</v>
      </c>
      <c r="J2979">
        <v>135</v>
      </c>
      <c r="K2979">
        <v>92.255221000000006</v>
      </c>
      <c r="L2979">
        <v>1.5003000000000001E-2</v>
      </c>
      <c r="M2979">
        <f>(F2979*CalPhotonTurnigy!$AE$30*CalPhotonTurnigy!$AF$36+CalPhotonTurnigy!$AE$36)/CalPhotonTurnigy!$AE$30</f>
        <v>82.348143123530804</v>
      </c>
    </row>
    <row r="2980" spans="1:13" x14ac:dyDescent="0.3">
      <c r="A2980">
        <v>142.11848599999999</v>
      </c>
      <c r="B2980">
        <v>135</v>
      </c>
      <c r="C2980">
        <v>0</v>
      </c>
      <c r="D2980">
        <v>2.069</v>
      </c>
      <c r="E2980">
        <v>69.112956999999994</v>
      </c>
      <c r="F2980">
        <v>69.528520999999998</v>
      </c>
      <c r="G2980">
        <v>72.086088000000004</v>
      </c>
      <c r="H2980">
        <v>-0.41556399999999999</v>
      </c>
      <c r="I2980">
        <v>-100</v>
      </c>
      <c r="J2980">
        <v>135</v>
      </c>
      <c r="K2980">
        <v>92.223808000000005</v>
      </c>
      <c r="L2980">
        <v>1.5011E-2</v>
      </c>
      <c r="M2980">
        <f>(F2980*CalPhotonTurnigy!$AE$30*CalPhotonTurnigy!$AF$36+CalPhotonTurnigy!$AE$36)/CalPhotonTurnigy!$AE$30</f>
        <v>82.108739543575126</v>
      </c>
    </row>
    <row r="2981" spans="1:13" x14ac:dyDescent="0.3">
      <c r="A2981">
        <v>142.133487</v>
      </c>
      <c r="B2981">
        <v>135</v>
      </c>
      <c r="C2981">
        <v>0</v>
      </c>
      <c r="D2981">
        <v>2.0710000000000002</v>
      </c>
      <c r="E2981">
        <v>69.107754</v>
      </c>
      <c r="F2981">
        <v>69.787786999999994</v>
      </c>
      <c r="G2981">
        <v>72.043813</v>
      </c>
      <c r="H2981">
        <v>-0.68003199999999997</v>
      </c>
      <c r="I2981">
        <v>-100</v>
      </c>
      <c r="J2981">
        <v>135</v>
      </c>
      <c r="K2981">
        <v>92.196770999999998</v>
      </c>
      <c r="L2981">
        <v>1.5001E-2</v>
      </c>
      <c r="M2981">
        <f>(F2981*CalPhotonTurnigy!$AE$30*CalPhotonTurnigy!$AF$36+CalPhotonTurnigy!$AE$36)/CalPhotonTurnigy!$AE$30</f>
        <v>82.372077184158499</v>
      </c>
    </row>
    <row r="2982" spans="1:13" x14ac:dyDescent="0.3">
      <c r="A2982">
        <v>142.14848799999999</v>
      </c>
      <c r="B2982">
        <v>135</v>
      </c>
      <c r="C2982">
        <v>0</v>
      </c>
      <c r="D2982">
        <v>2.0630000000000002</v>
      </c>
      <c r="E2982">
        <v>69.086866000000001</v>
      </c>
      <c r="F2982">
        <v>69.410629999999998</v>
      </c>
      <c r="G2982">
        <v>72.002630999999994</v>
      </c>
      <c r="H2982">
        <v>-0.323764</v>
      </c>
      <c r="I2982">
        <v>-100</v>
      </c>
      <c r="J2982">
        <v>135</v>
      </c>
      <c r="K2982">
        <v>92.173500000000004</v>
      </c>
      <c r="L2982">
        <v>1.5001E-2</v>
      </c>
      <c r="M2982">
        <f>(F2982*CalPhotonTurnigy!$AE$30*CalPhotonTurnigy!$AF$36+CalPhotonTurnigy!$AE$36)/CalPhotonTurnigy!$AE$30</f>
        <v>81.988997125417654</v>
      </c>
    </row>
    <row r="2983" spans="1:13" x14ac:dyDescent="0.3">
      <c r="A2983">
        <v>142.163487</v>
      </c>
      <c r="B2983">
        <v>135</v>
      </c>
      <c r="C2983">
        <v>0</v>
      </c>
      <c r="D2983">
        <v>2.0630000000000002</v>
      </c>
      <c r="E2983">
        <v>69.068881000000005</v>
      </c>
      <c r="F2983">
        <v>69.669955000000002</v>
      </c>
      <c r="G2983">
        <v>71.963021999999995</v>
      </c>
      <c r="H2983">
        <v>-0.601074</v>
      </c>
      <c r="I2983">
        <v>-100</v>
      </c>
      <c r="J2983">
        <v>135</v>
      </c>
      <c r="K2983">
        <v>92.153470999999996</v>
      </c>
      <c r="L2983">
        <v>1.4999E-2</v>
      </c>
      <c r="M2983">
        <f>(F2983*CalPhotonTurnigy!$AE$30*CalPhotonTurnigy!$AF$36+CalPhotonTurnigy!$AE$36)/CalPhotonTurnigy!$AE$30</f>
        <v>82.252394692566028</v>
      </c>
    </row>
    <row r="2984" spans="1:13" x14ac:dyDescent="0.3">
      <c r="A2984">
        <v>142.178483</v>
      </c>
      <c r="B2984">
        <v>135</v>
      </c>
      <c r="C2984">
        <v>0</v>
      </c>
      <c r="D2984">
        <v>2.0630000000000002</v>
      </c>
      <c r="E2984">
        <v>69.055040000000005</v>
      </c>
      <c r="F2984">
        <v>69.599243000000001</v>
      </c>
      <c r="G2984">
        <v>71.925324000000003</v>
      </c>
      <c r="H2984">
        <v>-0.54420299999999999</v>
      </c>
      <c r="I2984">
        <v>-100</v>
      </c>
      <c r="J2984">
        <v>135</v>
      </c>
      <c r="K2984">
        <v>92.136230999999995</v>
      </c>
      <c r="L2984">
        <v>1.4996000000000001E-2</v>
      </c>
      <c r="M2984">
        <f>(F2984*CalPhotonTurnigy!$AE$30*CalPhotonTurnigy!$AF$36+CalPhotonTurnigy!$AE$36)/CalPhotonTurnigy!$AE$30</f>
        <v>82.180572196593033</v>
      </c>
    </row>
    <row r="2985" spans="1:13" x14ac:dyDescent="0.3">
      <c r="A2985">
        <v>142.193489</v>
      </c>
      <c r="B2985">
        <v>135</v>
      </c>
      <c r="C2985">
        <v>0</v>
      </c>
      <c r="D2985">
        <v>2.0579999999999998</v>
      </c>
      <c r="E2985">
        <v>69.031616</v>
      </c>
      <c r="F2985">
        <v>69.504945000000006</v>
      </c>
      <c r="G2985">
        <v>71.889758</v>
      </c>
      <c r="H2985">
        <v>-0.473329</v>
      </c>
      <c r="I2985">
        <v>-100</v>
      </c>
      <c r="J2985">
        <v>135</v>
      </c>
      <c r="K2985">
        <v>92.121392999999998</v>
      </c>
      <c r="L2985">
        <v>1.5006E-2</v>
      </c>
      <c r="M2985">
        <f>(F2985*CalPhotonTurnigy!$AE$30*CalPhotonTurnigy!$AF$36+CalPhotonTurnigy!$AE$36)/CalPhotonTurnigy!$AE$30</f>
        <v>82.084793294493522</v>
      </c>
    </row>
    <row r="2986" spans="1:13" x14ac:dyDescent="0.3">
      <c r="A2986">
        <v>142.208496</v>
      </c>
      <c r="B2986">
        <v>135</v>
      </c>
      <c r="C2986">
        <v>0</v>
      </c>
      <c r="D2986">
        <v>2.0619999999999998</v>
      </c>
      <c r="E2986">
        <v>69.019672999999997</v>
      </c>
      <c r="F2986">
        <v>69.669955000000002</v>
      </c>
      <c r="G2986">
        <v>71.856452000000004</v>
      </c>
      <c r="H2986">
        <v>-0.65028200000000003</v>
      </c>
      <c r="I2986">
        <v>-100</v>
      </c>
      <c r="J2986">
        <v>135</v>
      </c>
      <c r="K2986">
        <v>92.108621999999997</v>
      </c>
      <c r="L2986">
        <v>1.5007E-2</v>
      </c>
      <c r="M2986">
        <f>(F2986*CalPhotonTurnigy!$AE$30*CalPhotonTurnigy!$AF$36+CalPhotonTurnigy!$AE$36)/CalPhotonTurnigy!$AE$30</f>
        <v>82.252394692566028</v>
      </c>
    </row>
    <row r="2987" spans="1:13" x14ac:dyDescent="0.3">
      <c r="A2987">
        <v>142.22349600000001</v>
      </c>
      <c r="B2987">
        <v>135</v>
      </c>
      <c r="C2987">
        <v>0</v>
      </c>
      <c r="D2987">
        <v>2.0609999999999999</v>
      </c>
      <c r="E2987">
        <v>69.007746999999995</v>
      </c>
      <c r="F2987">
        <v>69.339883</v>
      </c>
      <c r="G2987">
        <v>71.825461000000004</v>
      </c>
      <c r="H2987">
        <v>-0.33213599999999999</v>
      </c>
      <c r="I2987">
        <v>-100</v>
      </c>
      <c r="J2987">
        <v>135</v>
      </c>
      <c r="K2987">
        <v>92.097629999999995</v>
      </c>
      <c r="L2987">
        <v>1.4999999999999999E-2</v>
      </c>
      <c r="M2987">
        <f>(F2987*CalPhotonTurnigy!$AE$30*CalPhotonTurnigy!$AF$36+CalPhotonTurnigy!$AE$36)/CalPhotonTurnigy!$AE$30</f>
        <v>81.917139079787503</v>
      </c>
    </row>
    <row r="2988" spans="1:13" x14ac:dyDescent="0.3">
      <c r="A2988">
        <v>142.23849799999999</v>
      </c>
      <c r="B2988">
        <v>135</v>
      </c>
      <c r="C2988">
        <v>0</v>
      </c>
      <c r="D2988">
        <v>2.0630000000000002</v>
      </c>
      <c r="E2988">
        <v>69.002419000000003</v>
      </c>
      <c r="F2988">
        <v>69.622815000000003</v>
      </c>
      <c r="G2988">
        <v>71.796783000000005</v>
      </c>
      <c r="H2988">
        <v>-0.62039500000000003</v>
      </c>
      <c r="I2988">
        <v>-100</v>
      </c>
      <c r="J2988">
        <v>135</v>
      </c>
      <c r="K2988">
        <v>92.088167999999996</v>
      </c>
      <c r="L2988">
        <v>1.5002E-2</v>
      </c>
      <c r="M2988">
        <f>(F2988*CalPhotonTurnigy!$AE$30*CalPhotonTurnigy!$AF$36+CalPhotonTurnigy!$AE$36)/CalPhotonTurnigy!$AE$30</f>
        <v>82.204514382856686</v>
      </c>
    </row>
    <row r="2989" spans="1:13" x14ac:dyDescent="0.3">
      <c r="A2989">
        <v>142.25349800000001</v>
      </c>
      <c r="B2989">
        <v>135</v>
      </c>
      <c r="C2989">
        <v>0</v>
      </c>
      <c r="D2989">
        <v>2.0649999999999999</v>
      </c>
      <c r="E2989">
        <v>69.001126999999997</v>
      </c>
      <c r="F2989">
        <v>69.363466000000003</v>
      </c>
      <c r="G2989">
        <v>71.770371999999995</v>
      </c>
      <c r="H2989">
        <v>-0.36233900000000002</v>
      </c>
      <c r="I2989">
        <v>-100</v>
      </c>
      <c r="J2989">
        <v>135</v>
      </c>
      <c r="K2989">
        <v>92.080025000000006</v>
      </c>
      <c r="L2989">
        <v>1.4999999999999999E-2</v>
      </c>
      <c r="M2989">
        <f>(F2989*CalPhotonTurnigy!$AE$30*CalPhotonTurnigy!$AF$36+CalPhotonTurnigy!$AE$36)/CalPhotonTurnigy!$AE$30</f>
        <v>81.941092438800553</v>
      </c>
    </row>
    <row r="2990" spans="1:13" x14ac:dyDescent="0.3">
      <c r="A2990">
        <v>142.268505</v>
      </c>
      <c r="B2990">
        <v>135</v>
      </c>
      <c r="C2990">
        <v>0</v>
      </c>
      <c r="D2990">
        <v>2.0569999999999999</v>
      </c>
      <c r="E2990">
        <v>68.983548999999996</v>
      </c>
      <c r="F2990">
        <v>69.481368000000003</v>
      </c>
      <c r="G2990">
        <v>71.746153000000007</v>
      </c>
      <c r="H2990">
        <v>-0.49781900000000001</v>
      </c>
      <c r="I2990">
        <v>-100</v>
      </c>
      <c r="J2990">
        <v>135</v>
      </c>
      <c r="K2990">
        <v>92.073015999999996</v>
      </c>
      <c r="L2990">
        <v>1.5007E-2</v>
      </c>
      <c r="M2990">
        <f>(F2990*CalPhotonTurnigy!$AE$30*CalPhotonTurnigy!$AF$36+CalPhotonTurnigy!$AE$36)/CalPhotonTurnigy!$AE$30</f>
        <v>82.060846029707434</v>
      </c>
    </row>
    <row r="2991" spans="1:13" x14ac:dyDescent="0.3">
      <c r="A2991">
        <v>142.283501</v>
      </c>
      <c r="B2991">
        <v>134</v>
      </c>
      <c r="C2991">
        <v>0</v>
      </c>
      <c r="D2991">
        <v>2.0409999999999999</v>
      </c>
      <c r="E2991">
        <v>68.935436999999993</v>
      </c>
      <c r="F2991">
        <v>69.740656999999999</v>
      </c>
      <c r="G2991">
        <v>71.723179999999999</v>
      </c>
      <c r="H2991">
        <v>-0.80522000000000005</v>
      </c>
      <c r="I2991">
        <v>-100</v>
      </c>
      <c r="J2991">
        <v>134</v>
      </c>
      <c r="K2991">
        <v>92.009603999999996</v>
      </c>
      <c r="L2991">
        <v>1.4996000000000001E-2</v>
      </c>
      <c r="M2991">
        <f>(F2991*CalPhotonTurnigy!$AE$30*CalPhotonTurnigy!$AF$36+CalPhotonTurnigy!$AE$36)/CalPhotonTurnigy!$AE$30</f>
        <v>82.324207031494083</v>
      </c>
    </row>
    <row r="2992" spans="1:13" x14ac:dyDescent="0.3">
      <c r="A2992">
        <v>142.298507</v>
      </c>
      <c r="B2992">
        <v>134</v>
      </c>
      <c r="C2992">
        <v>0</v>
      </c>
      <c r="D2992">
        <v>2.0630000000000002</v>
      </c>
      <c r="E2992">
        <v>68.938550000000006</v>
      </c>
      <c r="F2992">
        <v>69.434211000000005</v>
      </c>
      <c r="G2992">
        <v>71.698738000000006</v>
      </c>
      <c r="H2992">
        <v>-0.49566100000000002</v>
      </c>
      <c r="I2992">
        <v>-100</v>
      </c>
      <c r="J2992">
        <v>134</v>
      </c>
      <c r="K2992">
        <v>91.900443999999993</v>
      </c>
      <c r="L2992">
        <v>1.5006E-2</v>
      </c>
      <c r="M2992">
        <f>(F2992*CalPhotonTurnigy!$AE$30*CalPhotonTurnigy!$AF$36+CalPhotonTurnigy!$AE$36)/CalPhotonTurnigy!$AE$30</f>
        <v>82.012948453021735</v>
      </c>
    </row>
    <row r="2993" spans="1:13" x14ac:dyDescent="0.3">
      <c r="A2993">
        <v>142.31350699999999</v>
      </c>
      <c r="B2993">
        <v>134</v>
      </c>
      <c r="C2993">
        <v>0</v>
      </c>
      <c r="D2993">
        <v>2.0590000000000002</v>
      </c>
      <c r="E2993">
        <v>68.934629000000001</v>
      </c>
      <c r="F2993">
        <v>69.599243000000001</v>
      </c>
      <c r="G2993">
        <v>71.669824000000006</v>
      </c>
      <c r="H2993">
        <v>-0.66461400000000004</v>
      </c>
      <c r="I2993">
        <v>-100</v>
      </c>
      <c r="J2993">
        <v>134</v>
      </c>
      <c r="K2993">
        <v>91.806488000000002</v>
      </c>
      <c r="L2993">
        <v>1.4999999999999999E-2</v>
      </c>
      <c r="M2993">
        <f>(F2993*CalPhotonTurnigy!$AE$30*CalPhotonTurnigy!$AF$36+CalPhotonTurnigy!$AE$36)/CalPhotonTurnigy!$AE$30</f>
        <v>82.180572196593033</v>
      </c>
    </row>
    <row r="2994" spans="1:13" x14ac:dyDescent="0.3">
      <c r="A2994">
        <v>142.32851299999999</v>
      </c>
      <c r="B2994">
        <v>134</v>
      </c>
      <c r="C2994">
        <v>0</v>
      </c>
      <c r="D2994">
        <v>2.0579999999999998</v>
      </c>
      <c r="E2994">
        <v>68.927954999999997</v>
      </c>
      <c r="F2994">
        <v>69.245536999999999</v>
      </c>
      <c r="G2994">
        <v>71.635155999999995</v>
      </c>
      <c r="H2994">
        <v>-0.31758199999999998</v>
      </c>
      <c r="I2994">
        <v>-100</v>
      </c>
      <c r="J2994">
        <v>134</v>
      </c>
      <c r="K2994">
        <v>91.725621000000004</v>
      </c>
      <c r="L2994">
        <v>1.5006E-2</v>
      </c>
      <c r="M2994">
        <f>(F2994*CalPhotonTurnigy!$AE$30*CalPhotonTurnigy!$AF$36+CalPhotonTurnigy!$AE$36)/CalPhotonTurnigy!$AE$30</f>
        <v>81.821311423872416</v>
      </c>
    </row>
    <row r="2995" spans="1:13" x14ac:dyDescent="0.3">
      <c r="A2995">
        <v>142.343524</v>
      </c>
      <c r="B2995">
        <v>134</v>
      </c>
      <c r="C2995">
        <v>0</v>
      </c>
      <c r="D2995">
        <v>2.0539999999999998</v>
      </c>
      <c r="E2995">
        <v>68.915608000000006</v>
      </c>
      <c r="F2995">
        <v>69.552096000000006</v>
      </c>
      <c r="G2995">
        <v>71.595060000000004</v>
      </c>
      <c r="H2995">
        <v>-0.63648800000000005</v>
      </c>
      <c r="I2995">
        <v>-100</v>
      </c>
      <c r="J2995">
        <v>134</v>
      </c>
      <c r="K2995">
        <v>91.656017000000006</v>
      </c>
      <c r="L2995">
        <v>1.5011E-2</v>
      </c>
      <c r="M2995">
        <f>(F2995*CalPhotonTurnigy!$AE$30*CalPhotonTurnigy!$AF$36+CalPhotonTurnigy!$AE$36)/CalPhotonTurnigy!$AE$30</f>
        <v>82.132684776952274</v>
      </c>
    </row>
    <row r="2996" spans="1:13" x14ac:dyDescent="0.3">
      <c r="A2996">
        <v>142.35852399999999</v>
      </c>
      <c r="B2996">
        <v>134</v>
      </c>
      <c r="C2996">
        <v>0</v>
      </c>
      <c r="D2996">
        <v>2.0569999999999999</v>
      </c>
      <c r="E2996">
        <v>68.909934000000007</v>
      </c>
      <c r="F2996">
        <v>69.387049000000005</v>
      </c>
      <c r="G2996">
        <v>71.550595999999999</v>
      </c>
      <c r="H2996">
        <v>-0.47711500000000001</v>
      </c>
      <c r="I2996">
        <v>-100</v>
      </c>
      <c r="J2996">
        <v>134</v>
      </c>
      <c r="K2996">
        <v>91.596108000000001</v>
      </c>
      <c r="L2996">
        <v>1.4999999999999999E-2</v>
      </c>
      <c r="M2996">
        <f>(F2996*CalPhotonTurnigy!$AE$30*CalPhotonTurnigy!$AF$36+CalPhotonTurnigy!$AE$36)/CalPhotonTurnigy!$AE$30</f>
        <v>81.965045797813616</v>
      </c>
    </row>
    <row r="2997" spans="1:13" x14ac:dyDescent="0.3">
      <c r="A2997">
        <v>142.37352999999999</v>
      </c>
      <c r="B2997">
        <v>134</v>
      </c>
      <c r="C2997">
        <v>0</v>
      </c>
      <c r="D2997">
        <v>2.0539999999999998</v>
      </c>
      <c r="E2997">
        <v>68.898443999999998</v>
      </c>
      <c r="F2997">
        <v>69.434211000000005</v>
      </c>
      <c r="G2997">
        <v>71.503067000000001</v>
      </c>
      <c r="H2997">
        <v>-0.53576599999999996</v>
      </c>
      <c r="I2997">
        <v>-100</v>
      </c>
      <c r="J2997">
        <v>134</v>
      </c>
      <c r="K2997">
        <v>91.544544999999999</v>
      </c>
      <c r="L2997">
        <v>1.5006E-2</v>
      </c>
      <c r="M2997">
        <f>(F2997*CalPhotonTurnigy!$AE$30*CalPhotonTurnigy!$AF$36+CalPhotonTurnigy!$AE$36)/CalPhotonTurnigy!$AE$30</f>
        <v>82.012948453021735</v>
      </c>
    </row>
    <row r="2998" spans="1:13" x14ac:dyDescent="0.3">
      <c r="A2998">
        <v>142.38853</v>
      </c>
      <c r="B2998">
        <v>134</v>
      </c>
      <c r="C2998">
        <v>0</v>
      </c>
      <c r="D2998">
        <v>2.056</v>
      </c>
      <c r="E2998">
        <v>68.893511000000004</v>
      </c>
      <c r="F2998">
        <v>69.717090999999996</v>
      </c>
      <c r="G2998">
        <v>71.453761999999998</v>
      </c>
      <c r="H2998">
        <v>-0.82357999999999998</v>
      </c>
      <c r="I2998">
        <v>-100</v>
      </c>
      <c r="J2998">
        <v>134</v>
      </c>
      <c r="K2998">
        <v>91.500163000000001</v>
      </c>
      <c r="L2998">
        <v>1.4999999999999999E-2</v>
      </c>
      <c r="M2998">
        <f>(F2998*CalPhotonTurnigy!$AE$30*CalPhotonTurnigy!$AF$36+CalPhotonTurnigy!$AE$36)/CalPhotonTurnigy!$AE$30</f>
        <v>82.300270939457377</v>
      </c>
    </row>
    <row r="2999" spans="1:13" x14ac:dyDescent="0.3">
      <c r="A2999">
        <v>142.40354099999999</v>
      </c>
      <c r="B2999">
        <v>134</v>
      </c>
      <c r="C2999">
        <v>0</v>
      </c>
      <c r="D2999">
        <v>2.0569999999999999</v>
      </c>
      <c r="E2999">
        <v>68.890917999999999</v>
      </c>
      <c r="F2999">
        <v>69.363466000000003</v>
      </c>
      <c r="G2999">
        <v>71.403834000000003</v>
      </c>
      <c r="H2999">
        <v>-0.47254800000000002</v>
      </c>
      <c r="I2999">
        <v>-100</v>
      </c>
      <c r="J2999">
        <v>134</v>
      </c>
      <c r="K2999">
        <v>91.461963999999995</v>
      </c>
      <c r="L2999">
        <v>1.5011E-2</v>
      </c>
      <c r="M2999">
        <f>(F2999*CalPhotonTurnigy!$AE$30*CalPhotonTurnigy!$AF$36+CalPhotonTurnigy!$AE$36)/CalPhotonTurnigy!$AE$30</f>
        <v>81.941092438800553</v>
      </c>
    </row>
    <row r="3000" spans="1:13" x14ac:dyDescent="0.3">
      <c r="A3000">
        <v>142.418541</v>
      </c>
      <c r="B3000">
        <v>134</v>
      </c>
      <c r="C3000">
        <v>0</v>
      </c>
      <c r="D3000">
        <v>2.0550000000000002</v>
      </c>
      <c r="E3000">
        <v>68.885380999999995</v>
      </c>
      <c r="F3000">
        <v>69.575670000000002</v>
      </c>
      <c r="G3000">
        <v>71.354248999999996</v>
      </c>
      <c r="H3000">
        <v>-0.69028900000000004</v>
      </c>
      <c r="I3000">
        <v>-100</v>
      </c>
      <c r="J3000">
        <v>134</v>
      </c>
      <c r="K3000">
        <v>91.429085999999998</v>
      </c>
      <c r="L3000">
        <v>1.4999999999999999E-2</v>
      </c>
      <c r="M3000">
        <f>(F3000*CalPhotonTurnigy!$AE$30*CalPhotonTurnigy!$AF$36+CalPhotonTurnigy!$AE$36)/CalPhotonTurnigy!$AE$30</f>
        <v>82.156628994624896</v>
      </c>
    </row>
    <row r="3001" spans="1:13" x14ac:dyDescent="0.3">
      <c r="A3001">
        <v>142.433548</v>
      </c>
      <c r="B3001">
        <v>134</v>
      </c>
      <c r="C3001">
        <v>0</v>
      </c>
      <c r="D3001">
        <v>2.0499999999999998</v>
      </c>
      <c r="E3001">
        <v>68.870698000000004</v>
      </c>
      <c r="F3001">
        <v>69.245536999999999</v>
      </c>
      <c r="G3001">
        <v>71.305779999999999</v>
      </c>
      <c r="H3001">
        <v>-0.37483899999999998</v>
      </c>
      <c r="I3001">
        <v>-100</v>
      </c>
      <c r="J3001">
        <v>134</v>
      </c>
      <c r="K3001">
        <v>91.400786999999994</v>
      </c>
      <c r="L3001">
        <v>1.5007E-2</v>
      </c>
      <c r="M3001">
        <f>(F3001*CalPhotonTurnigy!$AE$30*CalPhotonTurnigy!$AF$36+CalPhotonTurnigy!$AE$36)/CalPhotonTurnigy!$AE$30</f>
        <v>81.821311423872416</v>
      </c>
    </row>
    <row r="3002" spans="1:13" x14ac:dyDescent="0.3">
      <c r="A3002">
        <v>142.44854599999999</v>
      </c>
      <c r="B3002">
        <v>134</v>
      </c>
      <c r="C3002">
        <v>0</v>
      </c>
      <c r="D3002">
        <v>2.0510000000000002</v>
      </c>
      <c r="E3002">
        <v>68.859712000000002</v>
      </c>
      <c r="F3002">
        <v>69.575670000000002</v>
      </c>
      <c r="G3002">
        <v>71.259013999999993</v>
      </c>
      <c r="H3002">
        <v>-0.71595799999999998</v>
      </c>
      <c r="I3002">
        <v>-100</v>
      </c>
      <c r="J3002">
        <v>134</v>
      </c>
      <c r="K3002">
        <v>91.376429999999999</v>
      </c>
      <c r="L3002">
        <v>1.4997999999999999E-2</v>
      </c>
      <c r="M3002">
        <f>(F3002*CalPhotonTurnigy!$AE$30*CalPhotonTurnigy!$AF$36+CalPhotonTurnigy!$AE$36)/CalPhotonTurnigy!$AE$30</f>
        <v>82.156628994624896</v>
      </c>
    </row>
    <row r="3003" spans="1:13" x14ac:dyDescent="0.3">
      <c r="A3003">
        <v>142.46354400000001</v>
      </c>
      <c r="B3003">
        <v>134</v>
      </c>
      <c r="C3003">
        <v>0</v>
      </c>
      <c r="D3003">
        <v>2.0499999999999998</v>
      </c>
      <c r="E3003">
        <v>68.848602</v>
      </c>
      <c r="F3003">
        <v>69.221947999999998</v>
      </c>
      <c r="G3003">
        <v>71.214380000000006</v>
      </c>
      <c r="H3003">
        <v>-0.37334600000000001</v>
      </c>
      <c r="I3003">
        <v>-100</v>
      </c>
      <c r="J3003">
        <v>134</v>
      </c>
      <c r="K3003">
        <v>91.355466000000007</v>
      </c>
      <c r="L3003">
        <v>1.4997999999999999E-2</v>
      </c>
      <c r="M3003">
        <f>(F3003*CalPhotonTurnigy!$AE$30*CalPhotonTurnigy!$AF$36+CalPhotonTurnigy!$AE$36)/CalPhotonTurnigy!$AE$30</f>
        <v>81.79735197063242</v>
      </c>
    </row>
    <row r="3004" spans="1:13" x14ac:dyDescent="0.3">
      <c r="A3004">
        <v>142.47855100000001</v>
      </c>
      <c r="B3004">
        <v>134</v>
      </c>
      <c r="C3004">
        <v>0</v>
      </c>
      <c r="D3004">
        <v>2.0539999999999998</v>
      </c>
      <c r="E3004">
        <v>68.847312000000002</v>
      </c>
      <c r="F3004">
        <v>69.504945000000006</v>
      </c>
      <c r="G3004">
        <v>71.172163999999995</v>
      </c>
      <c r="H3004">
        <v>-0.65763300000000002</v>
      </c>
      <c r="I3004">
        <v>-100</v>
      </c>
      <c r="J3004">
        <v>134</v>
      </c>
      <c r="K3004">
        <v>91.337422000000004</v>
      </c>
      <c r="L3004">
        <v>1.5007E-2</v>
      </c>
      <c r="M3004">
        <f>(F3004*CalPhotonTurnigy!$AE$30*CalPhotonTurnigy!$AF$36+CalPhotonTurnigy!$AE$36)/CalPhotonTurnigy!$AE$30</f>
        <v>82.084793294493522</v>
      </c>
    </row>
    <row r="3005" spans="1:13" x14ac:dyDescent="0.3">
      <c r="A3005">
        <v>142.49355299999999</v>
      </c>
      <c r="B3005">
        <v>134</v>
      </c>
      <c r="C3005">
        <v>0</v>
      </c>
      <c r="D3005">
        <v>2.0539999999999998</v>
      </c>
      <c r="E3005">
        <v>68.844548000000003</v>
      </c>
      <c r="F3005">
        <v>69.174767000000003</v>
      </c>
      <c r="G3005">
        <v>71.132542000000001</v>
      </c>
      <c r="H3005">
        <v>-0.33021899999999998</v>
      </c>
      <c r="I3005">
        <v>-100</v>
      </c>
      <c r="J3005">
        <v>134</v>
      </c>
      <c r="K3005">
        <v>91.321890999999994</v>
      </c>
      <c r="L3005">
        <v>1.5002E-2</v>
      </c>
      <c r="M3005">
        <f>(F3005*CalPhotonTurnigy!$AE$30*CalPhotonTurnigy!$AF$36+CalPhotonTurnigy!$AE$36)/CalPhotonTurnigy!$AE$30</f>
        <v>81.749430017038961</v>
      </c>
    </row>
    <row r="3006" spans="1:13" x14ac:dyDescent="0.3">
      <c r="A3006">
        <v>142.50855100000001</v>
      </c>
      <c r="B3006">
        <v>134</v>
      </c>
      <c r="C3006">
        <v>0</v>
      </c>
      <c r="D3006">
        <v>2.0459999999999998</v>
      </c>
      <c r="E3006">
        <v>68.827271999999994</v>
      </c>
      <c r="F3006">
        <v>69.434211000000005</v>
      </c>
      <c r="G3006">
        <v>71.095602</v>
      </c>
      <c r="H3006">
        <v>-0.60693900000000001</v>
      </c>
      <c r="I3006">
        <v>-100</v>
      </c>
      <c r="J3006">
        <v>134</v>
      </c>
      <c r="K3006">
        <v>91.308524000000006</v>
      </c>
      <c r="L3006">
        <v>1.4997999999999999E-2</v>
      </c>
      <c r="M3006">
        <f>(F3006*CalPhotonTurnigy!$AE$30*CalPhotonTurnigy!$AF$36+CalPhotonTurnigy!$AE$36)/CalPhotonTurnigy!$AE$30</f>
        <v>82.012948453021735</v>
      </c>
    </row>
    <row r="3007" spans="1:13" x14ac:dyDescent="0.3">
      <c r="A3007">
        <v>142.52354700000001</v>
      </c>
      <c r="B3007">
        <v>134</v>
      </c>
      <c r="C3007">
        <v>0</v>
      </c>
      <c r="D3007">
        <v>2.0539999999999998</v>
      </c>
      <c r="E3007">
        <v>68.827303000000001</v>
      </c>
      <c r="F3007">
        <v>69.316298000000003</v>
      </c>
      <c r="G3007">
        <v>71.061359999999993</v>
      </c>
      <c r="H3007">
        <v>-0.48899500000000001</v>
      </c>
      <c r="I3007">
        <v>-100</v>
      </c>
      <c r="J3007">
        <v>134</v>
      </c>
      <c r="K3007">
        <v>91.297017999999994</v>
      </c>
      <c r="L3007">
        <v>1.4996000000000001E-2</v>
      </c>
      <c r="M3007">
        <f>(F3007*CalPhotonTurnigy!$AE$30*CalPhotonTurnigy!$AF$36+CalPhotonTurnigy!$AE$36)/CalPhotonTurnigy!$AE$30</f>
        <v>81.893183689365472</v>
      </c>
    </row>
    <row r="3008" spans="1:13" x14ac:dyDescent="0.3">
      <c r="A3008">
        <v>142.53855799999999</v>
      </c>
      <c r="B3008">
        <v>134</v>
      </c>
      <c r="C3008">
        <v>0</v>
      </c>
      <c r="D3008">
        <v>2.0489999999999999</v>
      </c>
      <c r="E3008">
        <v>68.817393999999993</v>
      </c>
      <c r="F3008">
        <v>69.387049000000005</v>
      </c>
      <c r="G3008">
        <v>71.029775000000001</v>
      </c>
      <c r="H3008">
        <v>-0.56965500000000002</v>
      </c>
      <c r="I3008">
        <v>-100</v>
      </c>
      <c r="J3008">
        <v>134</v>
      </c>
      <c r="K3008">
        <v>91.287115</v>
      </c>
      <c r="L3008">
        <v>1.5011E-2</v>
      </c>
      <c r="M3008">
        <f>(F3008*CalPhotonTurnigy!$AE$30*CalPhotonTurnigy!$AF$36+CalPhotonTurnigy!$AE$36)/CalPhotonTurnigy!$AE$30</f>
        <v>81.965045797813616</v>
      </c>
    </row>
    <row r="3009" spans="1:13" x14ac:dyDescent="0.3">
      <c r="A3009">
        <v>142.55355900000001</v>
      </c>
      <c r="B3009">
        <v>134</v>
      </c>
      <c r="C3009">
        <v>0</v>
      </c>
      <c r="D3009">
        <v>2.0539999999999998</v>
      </c>
      <c r="E3009">
        <v>68.818804</v>
      </c>
      <c r="F3009">
        <v>69.481368000000003</v>
      </c>
      <c r="G3009">
        <v>71.000770000000003</v>
      </c>
      <c r="H3009">
        <v>-0.66256400000000004</v>
      </c>
      <c r="I3009">
        <v>-100</v>
      </c>
      <c r="J3009">
        <v>134</v>
      </c>
      <c r="K3009">
        <v>91.278592000000003</v>
      </c>
      <c r="L3009">
        <v>1.5001E-2</v>
      </c>
      <c r="M3009">
        <f>(F3009*CalPhotonTurnigy!$AE$30*CalPhotonTurnigy!$AF$36+CalPhotonTurnigy!$AE$36)/CalPhotonTurnigy!$AE$30</f>
        <v>82.060846029707434</v>
      </c>
    </row>
    <row r="3010" spans="1:13" x14ac:dyDescent="0.3">
      <c r="A3010">
        <v>142.568566</v>
      </c>
      <c r="B3010">
        <v>134</v>
      </c>
      <c r="C3010">
        <v>0</v>
      </c>
      <c r="D3010">
        <v>2.052</v>
      </c>
      <c r="E3010">
        <v>68.816704000000001</v>
      </c>
      <c r="F3010">
        <v>69.339883</v>
      </c>
      <c r="G3010">
        <v>70.974236000000005</v>
      </c>
      <c r="H3010">
        <v>-0.52317800000000003</v>
      </c>
      <c r="I3010">
        <v>-100</v>
      </c>
      <c r="J3010">
        <v>134</v>
      </c>
      <c r="K3010">
        <v>91.271255999999994</v>
      </c>
      <c r="L3010">
        <v>1.5007E-2</v>
      </c>
      <c r="M3010">
        <f>(F3010*CalPhotonTurnigy!$AE$30*CalPhotonTurnigy!$AF$36+CalPhotonTurnigy!$AE$36)/CalPhotonTurnigy!$AE$30</f>
        <v>81.917139079787503</v>
      </c>
    </row>
    <row r="3011" spans="1:13" x14ac:dyDescent="0.3">
      <c r="A3011">
        <v>142.58356800000001</v>
      </c>
      <c r="B3011">
        <v>134</v>
      </c>
      <c r="C3011">
        <v>0</v>
      </c>
      <c r="D3011">
        <v>2.0510000000000002</v>
      </c>
      <c r="E3011">
        <v>68.813241000000005</v>
      </c>
      <c r="F3011">
        <v>69.481368000000003</v>
      </c>
      <c r="G3011">
        <v>70.950047999999995</v>
      </c>
      <c r="H3011">
        <v>-0.66812700000000003</v>
      </c>
      <c r="I3011">
        <v>-100</v>
      </c>
      <c r="J3011">
        <v>134</v>
      </c>
      <c r="K3011">
        <v>91.264940999999993</v>
      </c>
      <c r="L3011">
        <v>1.5002E-2</v>
      </c>
      <c r="M3011">
        <f>(F3011*CalPhotonTurnigy!$AE$30*CalPhotonTurnigy!$AF$36+CalPhotonTurnigy!$AE$36)/CalPhotonTurnigy!$AE$30</f>
        <v>82.060846029707434</v>
      </c>
    </row>
    <row r="3012" spans="1:13" x14ac:dyDescent="0.3">
      <c r="A3012">
        <v>142.59857600000001</v>
      </c>
      <c r="B3012">
        <v>134</v>
      </c>
      <c r="C3012">
        <v>0</v>
      </c>
      <c r="D3012">
        <v>2.048</v>
      </c>
      <c r="E3012">
        <v>68.803634000000002</v>
      </c>
      <c r="F3012">
        <v>69.245536999999999</v>
      </c>
      <c r="G3012">
        <v>70.928065000000004</v>
      </c>
      <c r="H3012">
        <v>-0.44190299999999999</v>
      </c>
      <c r="I3012">
        <v>-100</v>
      </c>
      <c r="J3012">
        <v>134</v>
      </c>
      <c r="K3012">
        <v>91.259506999999999</v>
      </c>
      <c r="L3012">
        <v>1.5008000000000001E-2</v>
      </c>
      <c r="M3012">
        <f>(F3012*CalPhotonTurnigy!$AE$30*CalPhotonTurnigy!$AF$36+CalPhotonTurnigy!$AE$36)/CalPhotonTurnigy!$AE$30</f>
        <v>81.821311423872416</v>
      </c>
    </row>
    <row r="3013" spans="1:13" x14ac:dyDescent="0.3">
      <c r="A3013">
        <v>142.613574</v>
      </c>
      <c r="B3013">
        <v>134</v>
      </c>
      <c r="C3013">
        <v>0</v>
      </c>
      <c r="D3013">
        <v>2.0459999999999998</v>
      </c>
      <c r="E3013">
        <v>68.790391999999997</v>
      </c>
      <c r="F3013">
        <v>69.504945000000006</v>
      </c>
      <c r="G3013">
        <v>70.908141999999998</v>
      </c>
      <c r="H3013">
        <v>-0.71455299999999999</v>
      </c>
      <c r="I3013">
        <v>-100</v>
      </c>
      <c r="J3013">
        <v>134</v>
      </c>
      <c r="K3013">
        <v>91.254829000000001</v>
      </c>
      <c r="L3013">
        <v>1.4997999999999999E-2</v>
      </c>
      <c r="M3013">
        <f>(F3013*CalPhotonTurnigy!$AE$30*CalPhotonTurnigy!$AF$36+CalPhotonTurnigy!$AE$36)/CalPhotonTurnigy!$AE$30</f>
        <v>82.084793294493522</v>
      </c>
    </row>
    <row r="3014" spans="1:13" x14ac:dyDescent="0.3">
      <c r="A3014">
        <v>142.62857399999999</v>
      </c>
      <c r="B3014">
        <v>134</v>
      </c>
      <c r="C3014">
        <v>0</v>
      </c>
      <c r="D3014">
        <v>2.0499999999999998</v>
      </c>
      <c r="E3014">
        <v>68.787284</v>
      </c>
      <c r="F3014">
        <v>69.245536999999999</v>
      </c>
      <c r="G3014">
        <v>70.890133000000006</v>
      </c>
      <c r="H3014">
        <v>-0.45825300000000002</v>
      </c>
      <c r="I3014">
        <v>-100</v>
      </c>
      <c r="J3014">
        <v>134</v>
      </c>
      <c r="K3014">
        <v>91.250803000000005</v>
      </c>
      <c r="L3014">
        <v>1.4999999999999999E-2</v>
      </c>
      <c r="M3014">
        <f>(F3014*CalPhotonTurnigy!$AE$30*CalPhotonTurnigy!$AF$36+CalPhotonTurnigy!$AE$36)/CalPhotonTurnigy!$AE$30</f>
        <v>81.821311423872416</v>
      </c>
    </row>
    <row r="3015" spans="1:13" x14ac:dyDescent="0.3">
      <c r="A3015">
        <v>142.64358100000001</v>
      </c>
      <c r="B3015">
        <v>134</v>
      </c>
      <c r="C3015">
        <v>0</v>
      </c>
      <c r="D3015">
        <v>2.0489999999999999</v>
      </c>
      <c r="E3015">
        <v>68.782950999999997</v>
      </c>
      <c r="F3015">
        <v>69.528520999999998</v>
      </c>
      <c r="G3015">
        <v>70.873889000000005</v>
      </c>
      <c r="H3015">
        <v>-0.74556999999999995</v>
      </c>
      <c r="I3015">
        <v>-100</v>
      </c>
      <c r="J3015">
        <v>134</v>
      </c>
      <c r="K3015">
        <v>91.247337000000002</v>
      </c>
      <c r="L3015">
        <v>1.5007E-2</v>
      </c>
      <c r="M3015">
        <f>(F3015*CalPhotonTurnigy!$AE$30*CalPhotonTurnigy!$AF$36+CalPhotonTurnigy!$AE$36)/CalPhotonTurnigy!$AE$30</f>
        <v>82.108739543575126</v>
      </c>
    </row>
    <row r="3016" spans="1:13" x14ac:dyDescent="0.3">
      <c r="A3016">
        <v>142.65858399999999</v>
      </c>
      <c r="B3016">
        <v>134</v>
      </c>
      <c r="C3016">
        <v>0</v>
      </c>
      <c r="D3016">
        <v>2.0510000000000002</v>
      </c>
      <c r="E3016">
        <v>68.784197000000006</v>
      </c>
      <c r="F3016">
        <v>69.151174999999995</v>
      </c>
      <c r="G3016">
        <v>70.859268</v>
      </c>
      <c r="H3016">
        <v>-0.36697800000000003</v>
      </c>
      <c r="I3016">
        <v>-100</v>
      </c>
      <c r="J3016">
        <v>134</v>
      </c>
      <c r="K3016">
        <v>91.244354999999999</v>
      </c>
      <c r="L3016">
        <v>1.5003000000000001E-2</v>
      </c>
      <c r="M3016">
        <f>(F3016*CalPhotonTurnigy!$AE$30*CalPhotonTurnigy!$AF$36+CalPhotonTurnigy!$AE$36)/CalPhotonTurnigy!$AE$30</f>
        <v>81.725467516685484</v>
      </c>
    </row>
    <row r="3017" spans="1:13" x14ac:dyDescent="0.3">
      <c r="A3017">
        <v>142.67358100000001</v>
      </c>
      <c r="B3017">
        <v>134</v>
      </c>
      <c r="C3017">
        <v>0</v>
      </c>
      <c r="D3017">
        <v>2.0489999999999999</v>
      </c>
      <c r="E3017">
        <v>68.780293999999998</v>
      </c>
      <c r="F3017">
        <v>69.457790000000003</v>
      </c>
      <c r="G3017">
        <v>70.846134000000006</v>
      </c>
      <c r="H3017">
        <v>-0.67749499999999996</v>
      </c>
      <c r="I3017">
        <v>-100</v>
      </c>
      <c r="J3017">
        <v>134</v>
      </c>
      <c r="K3017">
        <v>91.241787000000002</v>
      </c>
      <c r="L3017">
        <v>1.4997E-2</v>
      </c>
      <c r="M3017">
        <f>(F3017*CalPhotonTurnigy!$AE$30*CalPhotonTurnigy!$AF$36+CalPhotonTurnigy!$AE$36)/CalPhotonTurnigy!$AE$30</f>
        <v>82.036897749216834</v>
      </c>
    </row>
    <row r="3018" spans="1:13" x14ac:dyDescent="0.3">
      <c r="A3018">
        <v>142.68858299999999</v>
      </c>
      <c r="B3018">
        <v>134</v>
      </c>
      <c r="C3018">
        <v>0</v>
      </c>
      <c r="D3018">
        <v>2.044</v>
      </c>
      <c r="E3018">
        <v>68.766983999999994</v>
      </c>
      <c r="F3018">
        <v>69.198357999999999</v>
      </c>
      <c r="G3018">
        <v>70.834355000000002</v>
      </c>
      <c r="H3018">
        <v>-0.43137399999999998</v>
      </c>
      <c r="I3018">
        <v>-100</v>
      </c>
      <c r="J3018">
        <v>134</v>
      </c>
      <c r="K3018">
        <v>91.239577999999995</v>
      </c>
      <c r="L3018">
        <v>1.5002E-2</v>
      </c>
      <c r="M3018">
        <f>(F3018*CalPhotonTurnigy!$AE$30*CalPhotonTurnigy!$AF$36+CalPhotonTurnigy!$AE$36)/CalPhotonTurnigy!$AE$30</f>
        <v>81.773391501687939</v>
      </c>
    </row>
    <row r="3019" spans="1:13" x14ac:dyDescent="0.3">
      <c r="A3019">
        <v>142.70357999999999</v>
      </c>
      <c r="B3019">
        <v>134</v>
      </c>
      <c r="C3019">
        <v>0</v>
      </c>
      <c r="D3019">
        <v>2.0419999999999998</v>
      </c>
      <c r="E3019">
        <v>68.752206000000001</v>
      </c>
      <c r="F3019">
        <v>69.457790000000003</v>
      </c>
      <c r="G3019">
        <v>70.823808999999997</v>
      </c>
      <c r="H3019">
        <v>-0.70558299999999996</v>
      </c>
      <c r="I3019">
        <v>-100</v>
      </c>
      <c r="J3019">
        <v>134</v>
      </c>
      <c r="K3019">
        <v>91.237675999999993</v>
      </c>
      <c r="L3019">
        <v>1.4997E-2</v>
      </c>
      <c r="M3019">
        <f>(F3019*CalPhotonTurnigy!$AE$30*CalPhotonTurnigy!$AF$36+CalPhotonTurnigy!$AE$36)/CalPhotonTurnigy!$AE$30</f>
        <v>82.036897749216834</v>
      </c>
    </row>
    <row r="3020" spans="1:13" x14ac:dyDescent="0.3">
      <c r="A3020">
        <v>142.71858399999999</v>
      </c>
      <c r="B3020">
        <v>133</v>
      </c>
      <c r="C3020">
        <v>0</v>
      </c>
      <c r="D3020">
        <v>2.0419999999999998</v>
      </c>
      <c r="E3020">
        <v>68.739485000000002</v>
      </c>
      <c r="F3020">
        <v>69.151174999999995</v>
      </c>
      <c r="G3020">
        <v>70.813541999999998</v>
      </c>
      <c r="H3020">
        <v>-0.41168900000000003</v>
      </c>
      <c r="I3020">
        <v>-100</v>
      </c>
      <c r="J3020">
        <v>133</v>
      </c>
      <c r="K3020">
        <v>91.178229999999999</v>
      </c>
      <c r="L3020">
        <v>1.5004E-2</v>
      </c>
      <c r="M3020">
        <f>(F3020*CalPhotonTurnigy!$AE$30*CalPhotonTurnigy!$AF$36+CalPhotonTurnigy!$AE$36)/CalPhotonTurnigy!$AE$30</f>
        <v>81.725467516685484</v>
      </c>
    </row>
    <row r="3021" spans="1:13" x14ac:dyDescent="0.3">
      <c r="A3021">
        <v>142.73358300000001</v>
      </c>
      <c r="B3021">
        <v>133</v>
      </c>
      <c r="C3021">
        <v>0</v>
      </c>
      <c r="D3021">
        <v>2.0419999999999998</v>
      </c>
      <c r="E3021">
        <v>68.726873999999995</v>
      </c>
      <c r="F3021">
        <v>69.457790000000003</v>
      </c>
      <c r="G3021">
        <v>70.800854999999999</v>
      </c>
      <c r="H3021">
        <v>-0.73091600000000001</v>
      </c>
      <c r="I3021">
        <v>-100</v>
      </c>
      <c r="J3021">
        <v>133</v>
      </c>
      <c r="K3021">
        <v>91.072074999999998</v>
      </c>
      <c r="L3021">
        <v>1.4999E-2</v>
      </c>
      <c r="M3021">
        <f>(F3021*CalPhotonTurnigy!$AE$30*CalPhotonTurnigy!$AF$36+CalPhotonTurnigy!$AE$36)/CalPhotonTurnigy!$AE$30</f>
        <v>82.036897749216834</v>
      </c>
    </row>
    <row r="3022" spans="1:13" x14ac:dyDescent="0.3">
      <c r="A3022">
        <v>142.748582</v>
      </c>
      <c r="B3022">
        <v>133</v>
      </c>
      <c r="C3022">
        <v>0</v>
      </c>
      <c r="D3022">
        <v>2.0379999999999998</v>
      </c>
      <c r="E3022">
        <v>68.709370000000007</v>
      </c>
      <c r="F3022">
        <v>69.198357999999999</v>
      </c>
      <c r="G3022">
        <v>70.782769999999999</v>
      </c>
      <c r="H3022">
        <v>-0.48898799999999998</v>
      </c>
      <c r="I3022">
        <v>-100</v>
      </c>
      <c r="J3022">
        <v>133</v>
      </c>
      <c r="K3022">
        <v>90.980705999999998</v>
      </c>
      <c r="L3022">
        <v>1.4999E-2</v>
      </c>
      <c r="M3022">
        <f>(F3022*CalPhotonTurnigy!$AE$30*CalPhotonTurnigy!$AF$36+CalPhotonTurnigy!$AE$36)/CalPhotonTurnigy!$AE$30</f>
        <v>81.773391501687939</v>
      </c>
    </row>
    <row r="3023" spans="1:13" x14ac:dyDescent="0.3">
      <c r="A3023">
        <v>142.76359199999999</v>
      </c>
      <c r="B3023">
        <v>133</v>
      </c>
      <c r="C3023">
        <v>0</v>
      </c>
      <c r="D3023">
        <v>2.0390000000000001</v>
      </c>
      <c r="E3023">
        <v>68.695963000000006</v>
      </c>
      <c r="F3023">
        <v>69.434211000000005</v>
      </c>
      <c r="G3023">
        <v>70.758019000000004</v>
      </c>
      <c r="H3023">
        <v>-0.73824699999999999</v>
      </c>
      <c r="I3023">
        <v>-100</v>
      </c>
      <c r="J3023">
        <v>133</v>
      </c>
      <c r="K3023">
        <v>90.902063999999996</v>
      </c>
      <c r="L3023">
        <v>1.5010000000000001E-2</v>
      </c>
      <c r="M3023">
        <f>(F3023*CalPhotonTurnigy!$AE$30*CalPhotonTurnigy!$AF$36+CalPhotonTurnigy!$AE$36)/CalPhotonTurnigy!$AE$30</f>
        <v>82.012948453021735</v>
      </c>
    </row>
    <row r="3024" spans="1:13" x14ac:dyDescent="0.3">
      <c r="A3024">
        <v>142.778593</v>
      </c>
      <c r="B3024">
        <v>133</v>
      </c>
      <c r="C3024">
        <v>0</v>
      </c>
      <c r="D3024">
        <v>2.0390000000000001</v>
      </c>
      <c r="E3024">
        <v>68.684422999999995</v>
      </c>
      <c r="F3024">
        <v>69.174767000000003</v>
      </c>
      <c r="G3024">
        <v>70.726949000000005</v>
      </c>
      <c r="H3024">
        <v>-0.490344</v>
      </c>
      <c r="I3024">
        <v>-100</v>
      </c>
      <c r="J3024">
        <v>133</v>
      </c>
      <c r="K3024">
        <v>90.834376000000006</v>
      </c>
      <c r="L3024">
        <v>1.5001E-2</v>
      </c>
      <c r="M3024">
        <f>(F3024*CalPhotonTurnigy!$AE$30*CalPhotonTurnigy!$AF$36+CalPhotonTurnigy!$AE$36)/CalPhotonTurnigy!$AE$30</f>
        <v>81.749430017038961</v>
      </c>
    </row>
    <row r="3025" spans="1:13" x14ac:dyDescent="0.3">
      <c r="A3025">
        <v>142.7936</v>
      </c>
      <c r="B3025">
        <v>133</v>
      </c>
      <c r="C3025">
        <v>0</v>
      </c>
      <c r="D3025">
        <v>2.0379999999999998</v>
      </c>
      <c r="E3025">
        <v>68.672825000000003</v>
      </c>
      <c r="F3025">
        <v>69.221947999999998</v>
      </c>
      <c r="G3025">
        <v>70.690652</v>
      </c>
      <c r="H3025">
        <v>-0.54912399999999995</v>
      </c>
      <c r="I3025">
        <v>-100</v>
      </c>
      <c r="J3025">
        <v>133</v>
      </c>
      <c r="K3025">
        <v>90.776116000000002</v>
      </c>
      <c r="L3025">
        <v>1.5007E-2</v>
      </c>
      <c r="M3025">
        <f>(F3025*CalPhotonTurnigy!$AE$30*CalPhotonTurnigy!$AF$36+CalPhotonTurnigy!$AE$36)/CalPhotonTurnigy!$AE$30</f>
        <v>81.79735197063242</v>
      </c>
    </row>
    <row r="3026" spans="1:13" x14ac:dyDescent="0.3">
      <c r="A3026">
        <v>142.80860999999999</v>
      </c>
      <c r="B3026">
        <v>133</v>
      </c>
      <c r="C3026">
        <v>0</v>
      </c>
      <c r="D3026">
        <v>2.0070000000000001</v>
      </c>
      <c r="E3026">
        <v>68.597847999999999</v>
      </c>
      <c r="F3026">
        <v>69.174767000000003</v>
      </c>
      <c r="G3026">
        <v>70.650473000000005</v>
      </c>
      <c r="H3026">
        <v>-0.57691899999999996</v>
      </c>
      <c r="I3026">
        <v>-100</v>
      </c>
      <c r="J3026">
        <v>133</v>
      </c>
      <c r="K3026">
        <v>90.725971999999999</v>
      </c>
      <c r="L3026">
        <v>1.5010000000000001E-2</v>
      </c>
      <c r="M3026">
        <f>(F3026*CalPhotonTurnigy!$AE$30*CalPhotonTurnigy!$AF$36+CalPhotonTurnigy!$AE$36)/CalPhotonTurnigy!$AE$30</f>
        <v>81.749430017038961</v>
      </c>
    </row>
    <row r="3027" spans="1:13" x14ac:dyDescent="0.3">
      <c r="A3027">
        <v>142.82361299999999</v>
      </c>
      <c r="B3027">
        <v>133</v>
      </c>
      <c r="C3027">
        <v>0</v>
      </c>
      <c r="D3027">
        <v>2.0459999999999998</v>
      </c>
      <c r="E3027">
        <v>68.614994999999993</v>
      </c>
      <c r="F3027">
        <v>69.127581000000006</v>
      </c>
      <c r="G3027">
        <v>70.607754</v>
      </c>
      <c r="H3027">
        <v>-0.51258700000000001</v>
      </c>
      <c r="I3027">
        <v>-100</v>
      </c>
      <c r="J3027">
        <v>133</v>
      </c>
      <c r="K3027">
        <v>90.682811999999998</v>
      </c>
      <c r="L3027">
        <v>1.5003000000000001E-2</v>
      </c>
      <c r="M3027">
        <f>(F3027*CalPhotonTurnigy!$AE$30*CalPhotonTurnigy!$AF$36+CalPhotonTurnigy!$AE$36)/CalPhotonTurnigy!$AE$30</f>
        <v>81.701502984923053</v>
      </c>
    </row>
    <row r="3028" spans="1:13" x14ac:dyDescent="0.3">
      <c r="A3028">
        <v>142.83861300000001</v>
      </c>
      <c r="B3028">
        <v>133</v>
      </c>
      <c r="C3028">
        <v>0</v>
      </c>
      <c r="D3028">
        <v>2.0409999999999999</v>
      </c>
      <c r="E3028">
        <v>68.618072999999995</v>
      </c>
      <c r="F3028">
        <v>69.221947999999998</v>
      </c>
      <c r="G3028">
        <v>70.563710999999998</v>
      </c>
      <c r="H3028">
        <v>-0.60387500000000005</v>
      </c>
      <c r="I3028">
        <v>-100</v>
      </c>
      <c r="J3028">
        <v>133</v>
      </c>
      <c r="K3028">
        <v>90.645664999999994</v>
      </c>
      <c r="L3028">
        <v>1.4999999999999999E-2</v>
      </c>
      <c r="M3028">
        <f>(F3028*CalPhotonTurnigy!$AE$30*CalPhotonTurnigy!$AF$36+CalPhotonTurnigy!$AE$36)/CalPhotonTurnigy!$AE$30</f>
        <v>81.79735197063242</v>
      </c>
    </row>
    <row r="3029" spans="1:13" x14ac:dyDescent="0.3">
      <c r="A3029">
        <v>142.85362000000001</v>
      </c>
      <c r="B3029">
        <v>133</v>
      </c>
      <c r="C3029">
        <v>0</v>
      </c>
      <c r="D3029">
        <v>2.0139999999999998</v>
      </c>
      <c r="E3029">
        <v>68.565659999999994</v>
      </c>
      <c r="F3029">
        <v>68.938795999999996</v>
      </c>
      <c r="G3029">
        <v>70.519368</v>
      </c>
      <c r="H3029">
        <v>-0.37313600000000002</v>
      </c>
      <c r="I3029">
        <v>-100</v>
      </c>
      <c r="J3029">
        <v>133</v>
      </c>
      <c r="K3029">
        <v>90.613691000000003</v>
      </c>
      <c r="L3029">
        <v>1.5007E-2</v>
      </c>
      <c r="M3029">
        <f>(F3029*CalPhotonTurnigy!$AE$30*CalPhotonTurnigy!$AF$36+CalPhotonTurnigy!$AE$36)/CalPhotonTurnigy!$AE$30</f>
        <v>81.509753212575205</v>
      </c>
    </row>
    <row r="3030" spans="1:13" x14ac:dyDescent="0.3">
      <c r="A3030">
        <v>142.86863099999999</v>
      </c>
      <c r="B3030">
        <v>133</v>
      </c>
      <c r="C3030">
        <v>0</v>
      </c>
      <c r="D3030">
        <v>2.0409999999999999</v>
      </c>
      <c r="E3030">
        <v>68.575631000000001</v>
      </c>
      <c r="F3030">
        <v>69.221947999999998</v>
      </c>
      <c r="G3030">
        <v>70.475553000000005</v>
      </c>
      <c r="H3030">
        <v>-0.64631700000000003</v>
      </c>
      <c r="I3030">
        <v>-100</v>
      </c>
      <c r="J3030">
        <v>133</v>
      </c>
      <c r="K3030">
        <v>90.586170999999993</v>
      </c>
      <c r="L3030">
        <v>1.5011E-2</v>
      </c>
      <c r="M3030">
        <f>(F3030*CalPhotonTurnigy!$AE$30*CalPhotonTurnigy!$AF$36+CalPhotonTurnigy!$AE$36)/CalPhotonTurnigy!$AE$30</f>
        <v>81.79735197063242</v>
      </c>
    </row>
    <row r="3031" spans="1:13" x14ac:dyDescent="0.3">
      <c r="A3031">
        <v>142.88364300000001</v>
      </c>
      <c r="B3031">
        <v>133</v>
      </c>
      <c r="C3031">
        <v>0</v>
      </c>
      <c r="D3031">
        <v>2.0369999999999999</v>
      </c>
      <c r="E3031">
        <v>68.575862000000001</v>
      </c>
      <c r="F3031">
        <v>68.915193000000002</v>
      </c>
      <c r="G3031">
        <v>70.432912000000002</v>
      </c>
      <c r="H3031">
        <v>-0.33933099999999999</v>
      </c>
      <c r="I3031">
        <v>-100</v>
      </c>
      <c r="J3031">
        <v>133</v>
      </c>
      <c r="K3031">
        <v>90.562484999999995</v>
      </c>
      <c r="L3031">
        <v>1.5011999999999999E-2</v>
      </c>
      <c r="M3031">
        <f>(F3031*CalPhotonTurnigy!$AE$30*CalPhotonTurnigy!$AF$36+CalPhotonTurnigy!$AE$36)/CalPhotonTurnigy!$AE$30</f>
        <v>81.485779539472361</v>
      </c>
    </row>
    <row r="3032" spans="1:13" x14ac:dyDescent="0.3">
      <c r="A3032">
        <v>142.89864700000001</v>
      </c>
      <c r="B3032">
        <v>133</v>
      </c>
      <c r="C3032">
        <v>0</v>
      </c>
      <c r="D3032">
        <v>2.044</v>
      </c>
      <c r="E3032">
        <v>68.591082</v>
      </c>
      <c r="F3032">
        <v>69.174767000000003</v>
      </c>
      <c r="G3032">
        <v>70.391926999999995</v>
      </c>
      <c r="H3032">
        <v>-0.58368500000000001</v>
      </c>
      <c r="I3032">
        <v>-100</v>
      </c>
      <c r="J3032">
        <v>133</v>
      </c>
      <c r="K3032">
        <v>90.542097999999996</v>
      </c>
      <c r="L3032">
        <v>1.5004E-2</v>
      </c>
      <c r="M3032">
        <f>(F3032*CalPhotonTurnigy!$AE$30*CalPhotonTurnigy!$AF$36+CalPhotonTurnigy!$AE$36)/CalPhotonTurnigy!$AE$30</f>
        <v>81.749430017038961</v>
      </c>
    </row>
    <row r="3033" spans="1:13" x14ac:dyDescent="0.3">
      <c r="A3033">
        <v>142.91365400000001</v>
      </c>
      <c r="B3033">
        <v>133</v>
      </c>
      <c r="C3033">
        <v>0</v>
      </c>
      <c r="D3033">
        <v>2.036</v>
      </c>
      <c r="E3033">
        <v>68.587489000000005</v>
      </c>
      <c r="F3033">
        <v>68.867982999999995</v>
      </c>
      <c r="G3033">
        <v>70.352937999999995</v>
      </c>
      <c r="H3033">
        <v>-0.28049400000000002</v>
      </c>
      <c r="I3033">
        <v>-100</v>
      </c>
      <c r="J3033">
        <v>133</v>
      </c>
      <c r="K3033">
        <v>90.524550000000005</v>
      </c>
      <c r="L3033">
        <v>1.5007E-2</v>
      </c>
      <c r="M3033">
        <f>(F3033*CalPhotonTurnigy!$AE$30*CalPhotonTurnigy!$AF$36+CalPhotonTurnigy!$AE$36)/CalPhotonTurnigy!$AE$30</f>
        <v>81.437828130448636</v>
      </c>
    </row>
    <row r="3034" spans="1:13" x14ac:dyDescent="0.3">
      <c r="A3034">
        <v>142.92865699999999</v>
      </c>
      <c r="B3034">
        <v>133</v>
      </c>
      <c r="C3034">
        <v>0</v>
      </c>
      <c r="D3034">
        <v>2.0329999999999999</v>
      </c>
      <c r="E3034">
        <v>68.577719999999999</v>
      </c>
      <c r="F3034">
        <v>69.245536999999999</v>
      </c>
      <c r="G3034">
        <v>70.316165999999996</v>
      </c>
      <c r="H3034">
        <v>-0.66781800000000002</v>
      </c>
      <c r="I3034">
        <v>-100</v>
      </c>
      <c r="J3034">
        <v>133</v>
      </c>
      <c r="K3034">
        <v>90.509446999999994</v>
      </c>
      <c r="L3034">
        <v>1.5003000000000001E-2</v>
      </c>
      <c r="M3034">
        <f>(F3034*CalPhotonTurnigy!$AE$30*CalPhotonTurnigy!$AF$36+CalPhotonTurnigy!$AE$36)/CalPhotonTurnigy!$AE$30</f>
        <v>81.821311423872416</v>
      </c>
    </row>
    <row r="3035" spans="1:13" x14ac:dyDescent="0.3">
      <c r="A3035">
        <v>142.94366600000001</v>
      </c>
      <c r="B3035">
        <v>133</v>
      </c>
      <c r="C3035">
        <v>0</v>
      </c>
      <c r="D3035">
        <v>2.036</v>
      </c>
      <c r="E3035">
        <v>68.575990000000004</v>
      </c>
      <c r="F3035">
        <v>69.009597999999997</v>
      </c>
      <c r="G3035">
        <v>70.281739999999999</v>
      </c>
      <c r="H3035">
        <v>-0.43360900000000002</v>
      </c>
      <c r="I3035">
        <v>-100</v>
      </c>
      <c r="J3035">
        <v>133</v>
      </c>
      <c r="K3035">
        <v>90.496448000000001</v>
      </c>
      <c r="L3035">
        <v>1.5009E-2</v>
      </c>
      <c r="M3035">
        <f>(F3035*CalPhotonTurnigy!$AE$30*CalPhotonTurnigy!$AF$36+CalPhotonTurnigy!$AE$36)/CalPhotonTurnigy!$AE$30</f>
        <v>81.581667121952393</v>
      </c>
    </row>
    <row r="3036" spans="1:13" x14ac:dyDescent="0.3">
      <c r="A3036">
        <v>142.958676</v>
      </c>
      <c r="B3036">
        <v>133</v>
      </c>
      <c r="C3036">
        <v>0</v>
      </c>
      <c r="D3036">
        <v>2.0329999999999999</v>
      </c>
      <c r="E3036">
        <v>68.567822000000007</v>
      </c>
      <c r="F3036">
        <v>68.702715999999995</v>
      </c>
      <c r="G3036">
        <v>70.249712000000002</v>
      </c>
      <c r="H3036">
        <v>-0.13489399999999999</v>
      </c>
      <c r="I3036">
        <v>-100</v>
      </c>
      <c r="J3036">
        <v>133</v>
      </c>
      <c r="K3036">
        <v>90.485258999999999</v>
      </c>
      <c r="L3036">
        <v>1.5010000000000001E-2</v>
      </c>
      <c r="M3036">
        <f>(F3036*CalPhotonTurnigy!$AE$30*CalPhotonTurnigy!$AF$36+CalPhotonTurnigy!$AE$36)/CalPhotonTurnigy!$AE$30</f>
        <v>81.269965696321947</v>
      </c>
    </row>
    <row r="3037" spans="1:13" x14ac:dyDescent="0.3">
      <c r="A3037">
        <v>142.97368299999999</v>
      </c>
      <c r="B3037">
        <v>133</v>
      </c>
      <c r="C3037">
        <v>0</v>
      </c>
      <c r="D3037">
        <v>2.0289999999999999</v>
      </c>
      <c r="E3037">
        <v>68.554109999999994</v>
      </c>
      <c r="F3037">
        <v>69.033197000000001</v>
      </c>
      <c r="G3037">
        <v>70.220078999999998</v>
      </c>
      <c r="H3037">
        <v>-0.47908699999999999</v>
      </c>
      <c r="I3037">
        <v>-100</v>
      </c>
      <c r="J3037">
        <v>133</v>
      </c>
      <c r="K3037">
        <v>90.475628999999998</v>
      </c>
      <c r="L3037">
        <v>1.5007E-2</v>
      </c>
      <c r="M3037">
        <f>(F3037*CalPhotonTurnigy!$AE$30*CalPhotonTurnigy!$AF$36+CalPhotonTurnigy!$AE$36)/CalPhotonTurnigy!$AE$30</f>
        <v>81.605636732237301</v>
      </c>
    </row>
    <row r="3038" spans="1:13" x14ac:dyDescent="0.3">
      <c r="A3038">
        <v>142.98869400000001</v>
      </c>
      <c r="B3038">
        <v>133</v>
      </c>
      <c r="C3038">
        <v>0</v>
      </c>
      <c r="D3038">
        <v>2.0289999999999999</v>
      </c>
      <c r="E3038">
        <v>68.540636000000006</v>
      </c>
      <c r="F3038">
        <v>68.773550999999998</v>
      </c>
      <c r="G3038">
        <v>70.192790000000002</v>
      </c>
      <c r="H3038">
        <v>-0.23291600000000001</v>
      </c>
      <c r="I3038">
        <v>-100</v>
      </c>
      <c r="J3038">
        <v>133</v>
      </c>
      <c r="K3038">
        <v>90.467339999999993</v>
      </c>
      <c r="L3038">
        <v>1.5011E-2</v>
      </c>
      <c r="M3038">
        <f>(F3038*CalPhotonTurnigy!$AE$30*CalPhotonTurnigy!$AF$36+CalPhotonTurnigy!$AE$36)/CalPhotonTurnigy!$AE$30</f>
        <v>81.341913123947336</v>
      </c>
    </row>
    <row r="3039" spans="1:13" x14ac:dyDescent="0.3">
      <c r="A3039">
        <v>143.00369599999999</v>
      </c>
      <c r="B3039">
        <v>133</v>
      </c>
      <c r="C3039">
        <v>0</v>
      </c>
      <c r="D3039">
        <v>2.0350000000000001</v>
      </c>
      <c r="E3039">
        <v>68.542410000000004</v>
      </c>
      <c r="F3039">
        <v>68.584636000000003</v>
      </c>
      <c r="G3039">
        <v>70.167766999999998</v>
      </c>
      <c r="H3039">
        <v>-4.2226E-2</v>
      </c>
      <c r="I3039">
        <v>-100</v>
      </c>
      <c r="J3039">
        <v>133</v>
      </c>
      <c r="K3039">
        <v>90.460205999999999</v>
      </c>
      <c r="L3039">
        <v>1.5002E-2</v>
      </c>
      <c r="M3039">
        <f>(F3039*CalPhotonTurnigy!$AE$30*CalPhotonTurnigy!$AF$36+CalPhotonTurnigy!$AE$36)/CalPhotonTurnigy!$AE$30</f>
        <v>81.150031310015649</v>
      </c>
    </row>
    <row r="3040" spans="1:13" x14ac:dyDescent="0.3">
      <c r="A3040">
        <v>143.018698</v>
      </c>
      <c r="B3040">
        <v>133</v>
      </c>
      <c r="C3040">
        <v>0</v>
      </c>
      <c r="D3040">
        <v>2.0329999999999999</v>
      </c>
      <c r="E3040">
        <v>68.538921999999999</v>
      </c>
      <c r="F3040">
        <v>68.962397999999993</v>
      </c>
      <c r="G3040">
        <v>70.144907000000003</v>
      </c>
      <c r="H3040">
        <v>-0.42347499999999999</v>
      </c>
      <c r="I3040">
        <v>-100</v>
      </c>
      <c r="J3040">
        <v>133</v>
      </c>
      <c r="K3040">
        <v>90.454065</v>
      </c>
      <c r="L3040">
        <v>1.5002E-2</v>
      </c>
      <c r="M3040">
        <f>(F3040*CalPhotonTurnigy!$AE$30*CalPhotonTurnigy!$AF$36+CalPhotonTurnigy!$AE$36)/CalPhotonTurnigy!$AE$30</f>
        <v>81.533725869973608</v>
      </c>
    </row>
    <row r="3041" spans="1:13" x14ac:dyDescent="0.3">
      <c r="A3041">
        <v>143.033704</v>
      </c>
      <c r="B3041">
        <v>133</v>
      </c>
      <c r="C3041">
        <v>0</v>
      </c>
      <c r="D3041">
        <v>2.0289999999999999</v>
      </c>
      <c r="E3041">
        <v>68.527561000000006</v>
      </c>
      <c r="F3041">
        <v>68.749941000000007</v>
      </c>
      <c r="G3041">
        <v>70.124092000000005</v>
      </c>
      <c r="H3041">
        <v>-0.22237999999999999</v>
      </c>
      <c r="I3041">
        <v>-100</v>
      </c>
      <c r="J3041">
        <v>133</v>
      </c>
      <c r="K3041">
        <v>90.448779999999999</v>
      </c>
      <c r="L3041">
        <v>1.5006E-2</v>
      </c>
      <c r="M3041">
        <f>(F3041*CalPhotonTurnigy!$AE$30*CalPhotonTurnigy!$AF$36+CalPhotonTurnigy!$AE$36)/CalPhotonTurnigy!$AE$30</f>
        <v>81.317932340913018</v>
      </c>
    </row>
    <row r="3042" spans="1:13" x14ac:dyDescent="0.3">
      <c r="A3042">
        <v>143.04871199999999</v>
      </c>
      <c r="B3042">
        <v>133</v>
      </c>
      <c r="C3042">
        <v>0</v>
      </c>
      <c r="D3042">
        <v>2.032</v>
      </c>
      <c r="E3042">
        <v>68.524472000000003</v>
      </c>
      <c r="F3042">
        <v>68.442903999999999</v>
      </c>
      <c r="G3042">
        <v>70.105194999999995</v>
      </c>
      <c r="H3042">
        <v>8.1568000000000002E-2</v>
      </c>
      <c r="I3042">
        <v>-99.995125000000002</v>
      </c>
      <c r="J3042">
        <v>133</v>
      </c>
      <c r="K3042">
        <v>90.444231000000002</v>
      </c>
      <c r="L3042">
        <v>1.5008000000000001E-2</v>
      </c>
      <c r="M3042">
        <f>(F3042*CalPhotonTurnigy!$AE$30*CalPhotonTurnigy!$AF$36+CalPhotonTurnigy!$AE$36)/CalPhotonTurnigy!$AE$30</f>
        <v>81.006073481086446</v>
      </c>
    </row>
    <row r="3043" spans="1:13" x14ac:dyDescent="0.3">
      <c r="A3043">
        <v>143.06371799999999</v>
      </c>
      <c r="B3043">
        <v>132</v>
      </c>
      <c r="C3043">
        <v>0</v>
      </c>
      <c r="D3043">
        <v>2.0289999999999999</v>
      </c>
      <c r="E3043">
        <v>68.516795999999999</v>
      </c>
      <c r="F3043">
        <v>68.679102</v>
      </c>
      <c r="G3043">
        <v>70.087250999999995</v>
      </c>
      <c r="H3043">
        <v>-0.16230600000000001</v>
      </c>
      <c r="I3043">
        <v>-100</v>
      </c>
      <c r="J3043">
        <v>132</v>
      </c>
      <c r="K3043">
        <v>90.382069999999999</v>
      </c>
      <c r="L3043">
        <v>1.5006E-2</v>
      </c>
      <c r="M3043">
        <f>(F3043*CalPhotonTurnigy!$AE$30*CalPhotonTurnigy!$AF$36+CalPhotonTurnigy!$AE$36)/CalPhotonTurnigy!$AE$30</f>
        <v>81.245980850469678</v>
      </c>
    </row>
    <row r="3044" spans="1:13" x14ac:dyDescent="0.3">
      <c r="A3044">
        <v>143.07872499999999</v>
      </c>
      <c r="B3044">
        <v>132</v>
      </c>
      <c r="C3044">
        <v>0</v>
      </c>
      <c r="D3044">
        <v>2.0289999999999999</v>
      </c>
      <c r="E3044">
        <v>68.510189999999994</v>
      </c>
      <c r="F3044">
        <v>68.655486999999994</v>
      </c>
      <c r="G3044">
        <v>70.067547000000005</v>
      </c>
      <c r="H3044">
        <v>-0.14529800000000001</v>
      </c>
      <c r="I3044">
        <v>-100</v>
      </c>
      <c r="J3044">
        <v>132</v>
      </c>
      <c r="K3044">
        <v>90.273162999999997</v>
      </c>
      <c r="L3044">
        <v>1.5007E-2</v>
      </c>
      <c r="M3044">
        <f>(F3044*CalPhotonTurnigy!$AE$30*CalPhotonTurnigy!$AF$36+CalPhotonTurnigy!$AE$36)/CalPhotonTurnigy!$AE$30</f>
        <v>81.221994988912897</v>
      </c>
    </row>
    <row r="3045" spans="1:13" x14ac:dyDescent="0.3">
      <c r="A3045">
        <v>143.09372999999999</v>
      </c>
      <c r="B3045">
        <v>132</v>
      </c>
      <c r="C3045">
        <v>0</v>
      </c>
      <c r="D3045">
        <v>2.0259999999999998</v>
      </c>
      <c r="E3045">
        <v>68.497809000000004</v>
      </c>
      <c r="F3045">
        <v>68.442903999999999</v>
      </c>
      <c r="G3045">
        <v>70.043073000000007</v>
      </c>
      <c r="H3045">
        <v>5.4905000000000002E-2</v>
      </c>
      <c r="I3045">
        <v>-99.996718999999999</v>
      </c>
      <c r="J3045">
        <v>132</v>
      </c>
      <c r="K3045">
        <v>90.179426000000007</v>
      </c>
      <c r="L3045">
        <v>1.5004999999999999E-2</v>
      </c>
      <c r="M3045">
        <f>(F3045*CalPhotonTurnigy!$AE$30*CalPhotonTurnigy!$AF$36+CalPhotonTurnigy!$AE$36)/CalPhotonTurnigy!$AE$30</f>
        <v>81.006073481086446</v>
      </c>
    </row>
    <row r="3046" spans="1:13" x14ac:dyDescent="0.3">
      <c r="A3046">
        <v>143.10873900000001</v>
      </c>
      <c r="B3046">
        <v>132</v>
      </c>
      <c r="C3046">
        <v>0</v>
      </c>
      <c r="D3046">
        <v>2.0259999999999998</v>
      </c>
      <c r="E3046">
        <v>68.487151999999995</v>
      </c>
      <c r="F3046">
        <v>68.253867999999997</v>
      </c>
      <c r="G3046">
        <v>70.012512000000001</v>
      </c>
      <c r="H3046">
        <v>0.23328399999999999</v>
      </c>
      <c r="I3046">
        <v>-99.982798000000003</v>
      </c>
      <c r="J3046">
        <v>132</v>
      </c>
      <c r="K3046">
        <v>90.098744999999994</v>
      </c>
      <c r="L3046">
        <v>1.5009E-2</v>
      </c>
      <c r="M3046">
        <f>(F3046*CalPhotonTurnigy!$AE$30*CalPhotonTurnigy!$AF$36+CalPhotonTurnigy!$AE$36)/CalPhotonTurnigy!$AE$30</f>
        <v>80.814068766911362</v>
      </c>
    </row>
    <row r="3047" spans="1:13" x14ac:dyDescent="0.3">
      <c r="A3047">
        <v>143.12374800000001</v>
      </c>
      <c r="B3047">
        <v>132</v>
      </c>
      <c r="C3047">
        <v>0</v>
      </c>
      <c r="D3047">
        <v>2.0270000000000001</v>
      </c>
      <c r="E3047">
        <v>68.479653999999996</v>
      </c>
      <c r="F3047">
        <v>68.702715999999995</v>
      </c>
      <c r="G3047">
        <v>69.976150000000004</v>
      </c>
      <c r="H3047">
        <v>-0.22306200000000001</v>
      </c>
      <c r="I3047">
        <v>-99.996162999999996</v>
      </c>
      <c r="J3047">
        <v>132</v>
      </c>
      <c r="K3047">
        <v>90.029302999999999</v>
      </c>
      <c r="L3047">
        <v>1.5009E-2</v>
      </c>
      <c r="M3047">
        <f>(F3047*CalPhotonTurnigy!$AE$30*CalPhotonTurnigy!$AF$36+CalPhotonTurnigy!$AE$36)/CalPhotonTurnigy!$AE$30</f>
        <v>81.269965696321947</v>
      </c>
    </row>
    <row r="3048" spans="1:13" x14ac:dyDescent="0.3">
      <c r="A3048">
        <v>143.13874999999999</v>
      </c>
      <c r="B3048">
        <v>132</v>
      </c>
      <c r="C3048">
        <v>0</v>
      </c>
      <c r="D3048">
        <v>2.0259999999999998</v>
      </c>
      <c r="E3048">
        <v>68.471525999999997</v>
      </c>
      <c r="F3048">
        <v>68.490153000000007</v>
      </c>
      <c r="G3048">
        <v>69.935024999999996</v>
      </c>
      <c r="H3048">
        <v>-1.8627000000000001E-2</v>
      </c>
      <c r="I3048">
        <v>-99.997276999999997</v>
      </c>
      <c r="J3048">
        <v>132</v>
      </c>
      <c r="K3048">
        <v>89.969533999999996</v>
      </c>
      <c r="L3048">
        <v>1.5002E-2</v>
      </c>
      <c r="M3048">
        <f>(F3048*CalPhotonTurnigy!$AE$30*CalPhotonTurnigy!$AF$36+CalPhotonTurnigy!$AE$36)/CalPhotonTurnigy!$AE$30</f>
        <v>81.054064502585305</v>
      </c>
    </row>
    <row r="3049" spans="1:13" x14ac:dyDescent="0.3">
      <c r="A3049">
        <v>143.15375900000001</v>
      </c>
      <c r="B3049">
        <v>132</v>
      </c>
      <c r="C3049">
        <v>0</v>
      </c>
      <c r="D3049">
        <v>2.0259999999999998</v>
      </c>
      <c r="E3049">
        <v>68.464529999999996</v>
      </c>
      <c r="F3049">
        <v>68.301132999999993</v>
      </c>
      <c r="G3049">
        <v>69.890437000000006</v>
      </c>
      <c r="H3049">
        <v>0.16339600000000001</v>
      </c>
      <c r="I3049">
        <v>-99.987521999999998</v>
      </c>
      <c r="J3049">
        <v>132</v>
      </c>
      <c r="K3049">
        <v>89.918088999999995</v>
      </c>
      <c r="L3049">
        <v>1.5009E-2</v>
      </c>
      <c r="M3049">
        <f>(F3049*CalPhotonTurnigy!$AE$30*CalPhotonTurnigy!$AF$36+CalPhotonTurnigy!$AE$36)/CalPhotonTurnigy!$AE$30</f>
        <v>80.86207603968208</v>
      </c>
    </row>
    <row r="3050" spans="1:13" x14ac:dyDescent="0.3">
      <c r="A3050">
        <v>143.168756</v>
      </c>
      <c r="B3050">
        <v>132</v>
      </c>
      <c r="C3050">
        <v>0</v>
      </c>
      <c r="D3050">
        <v>2.0249999999999999</v>
      </c>
      <c r="E3050">
        <v>68.456832000000006</v>
      </c>
      <c r="F3050">
        <v>68.159323999999998</v>
      </c>
      <c r="G3050">
        <v>69.843688999999998</v>
      </c>
      <c r="H3050">
        <v>0.29750900000000002</v>
      </c>
      <c r="I3050">
        <v>-99.969797999999997</v>
      </c>
      <c r="J3050">
        <v>132</v>
      </c>
      <c r="K3050">
        <v>89.873811000000003</v>
      </c>
      <c r="L3050">
        <v>1.4997E-2</v>
      </c>
      <c r="M3050">
        <f>(F3050*CalPhotonTurnigy!$AE$30*CalPhotonTurnigy!$AF$36+CalPhotonTurnigy!$AE$36)/CalPhotonTurnigy!$AE$30</f>
        <v>80.718040001507049</v>
      </c>
    </row>
    <row r="3051" spans="1:13" x14ac:dyDescent="0.3">
      <c r="A3051">
        <v>143.18376799999999</v>
      </c>
      <c r="B3051">
        <v>132</v>
      </c>
      <c r="C3051">
        <v>0</v>
      </c>
      <c r="D3051">
        <v>2.0249999999999999</v>
      </c>
      <c r="E3051">
        <v>68.450208000000003</v>
      </c>
      <c r="F3051">
        <v>68.584636000000003</v>
      </c>
      <c r="G3051">
        <v>69.795961000000005</v>
      </c>
      <c r="H3051">
        <v>-0.13442799999999999</v>
      </c>
      <c r="I3051">
        <v>-99.977846</v>
      </c>
      <c r="J3051">
        <v>132</v>
      </c>
      <c r="K3051">
        <v>89.835700000000003</v>
      </c>
      <c r="L3051">
        <v>1.5011999999999999E-2</v>
      </c>
      <c r="M3051">
        <f>(F3051*CalPhotonTurnigy!$AE$30*CalPhotonTurnigy!$AF$36+CalPhotonTurnigy!$AE$36)/CalPhotonTurnigy!$AE$30</f>
        <v>81.150031310015649</v>
      </c>
    </row>
    <row r="3052" spans="1:13" x14ac:dyDescent="0.3">
      <c r="A3052">
        <v>143.198768</v>
      </c>
      <c r="B3052">
        <v>132</v>
      </c>
      <c r="C3052">
        <v>0</v>
      </c>
      <c r="D3052">
        <v>2.0270000000000001</v>
      </c>
      <c r="E3052">
        <v>68.447858999999994</v>
      </c>
      <c r="F3052">
        <v>68.419278000000006</v>
      </c>
      <c r="G3052">
        <v>69.748249999999999</v>
      </c>
      <c r="H3052">
        <v>2.8580999999999999E-2</v>
      </c>
      <c r="I3052">
        <v>-99.976139000000003</v>
      </c>
      <c r="J3052">
        <v>132</v>
      </c>
      <c r="K3052">
        <v>89.802897999999999</v>
      </c>
      <c r="L3052">
        <v>1.4999999999999999E-2</v>
      </c>
      <c r="M3052">
        <f>(F3052*CalPhotonTurnigy!$AE$30*CalPhotonTurnigy!$AF$36+CalPhotonTurnigy!$AE$36)/CalPhotonTurnigy!$AE$30</f>
        <v>80.982076446780283</v>
      </c>
    </row>
    <row r="3053" spans="1:13" x14ac:dyDescent="0.3">
      <c r="A3053">
        <v>143.213775</v>
      </c>
      <c r="B3053">
        <v>132</v>
      </c>
      <c r="C3053">
        <v>0</v>
      </c>
      <c r="D3053">
        <v>2.024</v>
      </c>
      <c r="E3053">
        <v>68.439131000000003</v>
      </c>
      <c r="F3053">
        <v>68.277501000000001</v>
      </c>
      <c r="G3053">
        <v>69.701363999999998</v>
      </c>
      <c r="H3053">
        <v>0.16163</v>
      </c>
      <c r="I3053">
        <v>-99.966493</v>
      </c>
      <c r="J3053">
        <v>132</v>
      </c>
      <c r="K3053">
        <v>89.774664999999999</v>
      </c>
      <c r="L3053">
        <v>1.5007E-2</v>
      </c>
      <c r="M3053">
        <f>(F3053*CalPhotonTurnigy!$AE$30*CalPhotonTurnigy!$AF$36+CalPhotonTurnigy!$AE$36)/CalPhotonTurnigy!$AE$30</f>
        <v>80.83807291114897</v>
      </c>
    </row>
    <row r="3054" spans="1:13" x14ac:dyDescent="0.3">
      <c r="A3054">
        <v>143.22878</v>
      </c>
      <c r="B3054">
        <v>132</v>
      </c>
      <c r="C3054">
        <v>0</v>
      </c>
      <c r="D3054">
        <v>2.0249999999999999</v>
      </c>
      <c r="E3054">
        <v>68.434973999999997</v>
      </c>
      <c r="F3054">
        <v>68.088403999999997</v>
      </c>
      <c r="G3054">
        <v>69.655924999999996</v>
      </c>
      <c r="H3054">
        <v>0.34656900000000002</v>
      </c>
      <c r="I3054">
        <v>-99.945847999999998</v>
      </c>
      <c r="J3054">
        <v>132</v>
      </c>
      <c r="K3054">
        <v>89.750364000000005</v>
      </c>
      <c r="L3054">
        <v>1.5004999999999999E-2</v>
      </c>
      <c r="M3054">
        <f>(F3054*CalPhotonTurnigy!$AE$30*CalPhotonTurnigy!$AF$36+CalPhotonTurnigy!$AE$36)/CalPhotonTurnigy!$AE$30</f>
        <v>80.646006238999917</v>
      </c>
    </row>
    <row r="3055" spans="1:13" x14ac:dyDescent="0.3">
      <c r="A3055">
        <v>143.243776</v>
      </c>
      <c r="B3055">
        <v>132</v>
      </c>
      <c r="C3055">
        <v>0</v>
      </c>
      <c r="D3055">
        <v>2.0259999999999998</v>
      </c>
      <c r="E3055">
        <v>68.433072999999993</v>
      </c>
      <c r="F3055">
        <v>68.537396000000001</v>
      </c>
      <c r="G3055">
        <v>69.612397000000001</v>
      </c>
      <c r="H3055">
        <v>-0.104323</v>
      </c>
      <c r="I3055">
        <v>-99.952083999999999</v>
      </c>
      <c r="J3055">
        <v>132</v>
      </c>
      <c r="K3055">
        <v>89.729449000000002</v>
      </c>
      <c r="L3055">
        <v>1.4996000000000001E-2</v>
      </c>
      <c r="M3055">
        <f>(F3055*CalPhotonTurnigy!$AE$30*CalPhotonTurnigy!$AF$36+CalPhotonTurnigy!$AE$36)/CalPhotonTurnigy!$AE$30</f>
        <v>81.102049429857217</v>
      </c>
    </row>
    <row r="3056" spans="1:13" x14ac:dyDescent="0.3">
      <c r="A3056">
        <v>143.258782</v>
      </c>
      <c r="B3056">
        <v>132</v>
      </c>
      <c r="C3056">
        <v>0</v>
      </c>
      <c r="D3056">
        <v>2.0230000000000001</v>
      </c>
      <c r="E3056">
        <v>68.424727000000004</v>
      </c>
      <c r="F3056">
        <v>68.395651999999998</v>
      </c>
      <c r="G3056">
        <v>69.571099000000004</v>
      </c>
      <c r="H3056">
        <v>2.9076000000000001E-2</v>
      </c>
      <c r="I3056">
        <v>-99.950346999999994</v>
      </c>
      <c r="J3056">
        <v>132</v>
      </c>
      <c r="K3056">
        <v>89.711447000000007</v>
      </c>
      <c r="L3056">
        <v>1.5006E-2</v>
      </c>
      <c r="M3056">
        <f>(F3056*CalPhotonTurnigy!$AE$30*CalPhotonTurnigy!$AF$36+CalPhotonTurnigy!$AE$36)/CalPhotonTurnigy!$AE$30</f>
        <v>80.95807941247412</v>
      </c>
    </row>
    <row r="3057" spans="1:13" x14ac:dyDescent="0.3">
      <c r="A3057">
        <v>143.27378899999999</v>
      </c>
      <c r="B3057">
        <v>132</v>
      </c>
      <c r="C3057">
        <v>0</v>
      </c>
      <c r="D3057">
        <v>2.0270000000000001</v>
      </c>
      <c r="E3057">
        <v>68.425933999999998</v>
      </c>
      <c r="F3057">
        <v>68.206598</v>
      </c>
      <c r="G3057">
        <v>69.532233000000005</v>
      </c>
      <c r="H3057">
        <v>0.219336</v>
      </c>
      <c r="I3057">
        <v>-99.937265999999994</v>
      </c>
      <c r="J3057">
        <v>132</v>
      </c>
      <c r="K3057">
        <v>89.695952000000005</v>
      </c>
      <c r="L3057">
        <v>1.5007E-2</v>
      </c>
      <c r="M3057">
        <f>(F3057*CalPhotonTurnigy!$AE$30*CalPhotonTurnigy!$AF$36+CalPhotonTurnigy!$AE$36)/CalPhotonTurnigy!$AE$30</f>
        <v>80.766056415618181</v>
      </c>
    </row>
    <row r="3058" spans="1:13" x14ac:dyDescent="0.3">
      <c r="A3058">
        <v>143.28878599999999</v>
      </c>
      <c r="B3058">
        <v>132</v>
      </c>
      <c r="C3058">
        <v>0</v>
      </c>
      <c r="D3058">
        <v>2.0249999999999999</v>
      </c>
      <c r="E3058">
        <v>68.423616999999993</v>
      </c>
      <c r="F3058">
        <v>68.041118999999995</v>
      </c>
      <c r="G3058">
        <v>69.495913999999999</v>
      </c>
      <c r="H3058">
        <v>0.38249699999999998</v>
      </c>
      <c r="I3058">
        <v>-99.914503999999994</v>
      </c>
      <c r="J3058">
        <v>132</v>
      </c>
      <c r="K3058">
        <v>89.682615999999996</v>
      </c>
      <c r="L3058">
        <v>1.4997E-2</v>
      </c>
      <c r="M3058">
        <f>(F3058*CalPhotonTurnigy!$AE$30*CalPhotonTurnigy!$AF$36+CalPhotonTurnigy!$AE$36)/CalPhotonTurnigy!$AE$30</f>
        <v>80.597978652139389</v>
      </c>
    </row>
    <row r="3059" spans="1:13" x14ac:dyDescent="0.3">
      <c r="A3059">
        <v>143.30379400000001</v>
      </c>
      <c r="B3059">
        <v>132</v>
      </c>
      <c r="C3059">
        <v>0</v>
      </c>
      <c r="D3059">
        <v>2.0249999999999999</v>
      </c>
      <c r="E3059">
        <v>68.419944999999998</v>
      </c>
      <c r="F3059">
        <v>68.490153000000007</v>
      </c>
      <c r="G3059">
        <v>69.462176999999997</v>
      </c>
      <c r="H3059">
        <v>-7.0208000000000007E-2</v>
      </c>
      <c r="I3059">
        <v>-99.918701999999996</v>
      </c>
      <c r="J3059">
        <v>132</v>
      </c>
      <c r="K3059">
        <v>89.671137000000002</v>
      </c>
      <c r="L3059">
        <v>1.5008000000000001E-2</v>
      </c>
      <c r="M3059">
        <f>(F3059*CalPhotonTurnigy!$AE$30*CalPhotonTurnigy!$AF$36+CalPhotonTurnigy!$AE$36)/CalPhotonTurnigy!$AE$30</f>
        <v>81.054064502585305</v>
      </c>
    </row>
    <row r="3060" spans="1:13" x14ac:dyDescent="0.3">
      <c r="A3060">
        <v>143.318793</v>
      </c>
      <c r="B3060">
        <v>132</v>
      </c>
      <c r="C3060">
        <v>0</v>
      </c>
      <c r="D3060">
        <v>2.0289999999999999</v>
      </c>
      <c r="E3060">
        <v>68.426852999999994</v>
      </c>
      <c r="F3060">
        <v>68.372023999999996</v>
      </c>
      <c r="G3060">
        <v>69.431004000000001</v>
      </c>
      <c r="H3060">
        <v>5.4829000000000003E-2</v>
      </c>
      <c r="I3060">
        <v>-99.915429000000003</v>
      </c>
      <c r="J3060">
        <v>132</v>
      </c>
      <c r="K3060">
        <v>89.661257000000006</v>
      </c>
      <c r="L3060">
        <v>1.4999E-2</v>
      </c>
      <c r="M3060">
        <f>(F3060*CalPhotonTurnigy!$AE$30*CalPhotonTurnigy!$AF$36+CalPhotonTurnigy!$AE$36)/CalPhotonTurnigy!$AE$30</f>
        <v>80.934080346758961</v>
      </c>
    </row>
    <row r="3061" spans="1:13" x14ac:dyDescent="0.3">
      <c r="A3061">
        <v>143.33379099999999</v>
      </c>
      <c r="B3061">
        <v>132</v>
      </c>
      <c r="C3061">
        <v>0</v>
      </c>
      <c r="D3061">
        <v>2.0230000000000001</v>
      </c>
      <c r="E3061">
        <v>68.419372999999993</v>
      </c>
      <c r="F3061">
        <v>68.135684999999995</v>
      </c>
      <c r="G3061">
        <v>69.402331000000004</v>
      </c>
      <c r="H3061">
        <v>0.283688</v>
      </c>
      <c r="I3061">
        <v>-99.898531000000006</v>
      </c>
      <c r="J3061">
        <v>132</v>
      </c>
      <c r="K3061">
        <v>89.652753000000004</v>
      </c>
      <c r="L3061">
        <v>1.4997999999999999E-2</v>
      </c>
      <c r="M3061">
        <f>(F3061*CalPhotonTurnigy!$AE$30*CalPhotonTurnigy!$AF$36+CalPhotonTurnigy!$AE$36)/CalPhotonTurnigy!$AE$30</f>
        <v>80.694029763042494</v>
      </c>
    </row>
    <row r="3062" spans="1:13" x14ac:dyDescent="0.3">
      <c r="A3062">
        <v>143.348803</v>
      </c>
      <c r="B3062">
        <v>132</v>
      </c>
      <c r="C3062">
        <v>0</v>
      </c>
      <c r="D3062">
        <v>2.0219999999999998</v>
      </c>
      <c r="E3062">
        <v>68.411257000000006</v>
      </c>
      <c r="F3062">
        <v>68.017475000000005</v>
      </c>
      <c r="G3062">
        <v>69.376064</v>
      </c>
      <c r="H3062">
        <v>0.39378200000000002</v>
      </c>
      <c r="I3062">
        <v>-99.875078000000002</v>
      </c>
      <c r="J3062">
        <v>132</v>
      </c>
      <c r="K3062">
        <v>89.645433999999995</v>
      </c>
      <c r="L3062">
        <v>1.5011999999999999E-2</v>
      </c>
      <c r="M3062">
        <f>(F3062*CalPhotonTurnigy!$AE$30*CalPhotonTurnigy!$AF$36+CalPhotonTurnigy!$AE$36)/CalPhotonTurnigy!$AE$30</f>
        <v>80.573963335152399</v>
      </c>
    </row>
    <row r="3063" spans="1:13" x14ac:dyDescent="0.3">
      <c r="A3063">
        <v>143.36380199999999</v>
      </c>
      <c r="B3063">
        <v>132</v>
      </c>
      <c r="C3063">
        <v>0</v>
      </c>
      <c r="D3063">
        <v>2.0230000000000001</v>
      </c>
      <c r="E3063">
        <v>68.405951000000002</v>
      </c>
      <c r="F3063">
        <v>68.466528999999994</v>
      </c>
      <c r="G3063">
        <v>69.352087999999995</v>
      </c>
      <c r="H3063">
        <v>-6.0578E-2</v>
      </c>
      <c r="I3063">
        <v>-99.878698</v>
      </c>
      <c r="J3063">
        <v>132</v>
      </c>
      <c r="K3063">
        <v>89.639133999999999</v>
      </c>
      <c r="L3063">
        <v>1.4999E-2</v>
      </c>
      <c r="M3063">
        <f>(F3063*CalPhotonTurnigy!$AE$30*CalPhotonTurnigy!$AF$36+CalPhotonTurnigy!$AE$36)/CalPhotonTurnigy!$AE$30</f>
        <v>81.030069499688125</v>
      </c>
    </row>
    <row r="3064" spans="1:13" x14ac:dyDescent="0.3">
      <c r="A3064">
        <v>143.37880899999999</v>
      </c>
      <c r="B3064">
        <v>132</v>
      </c>
      <c r="C3064">
        <v>0</v>
      </c>
      <c r="D3064">
        <v>2.0209999999999999</v>
      </c>
      <c r="E3064">
        <v>68.398026000000002</v>
      </c>
      <c r="F3064">
        <v>68.301132999999993</v>
      </c>
      <c r="G3064">
        <v>69.330273000000005</v>
      </c>
      <c r="H3064">
        <v>9.6893000000000007E-2</v>
      </c>
      <c r="I3064">
        <v>-99.872913999999994</v>
      </c>
      <c r="J3064">
        <v>132</v>
      </c>
      <c r="K3064">
        <v>89.633712000000003</v>
      </c>
      <c r="L3064">
        <v>1.5007E-2</v>
      </c>
      <c r="M3064">
        <f>(F3064*CalPhotonTurnigy!$AE$30*CalPhotonTurnigy!$AF$36+CalPhotonTurnigy!$AE$36)/CalPhotonTurnigy!$AE$30</f>
        <v>80.86207603968208</v>
      </c>
    </row>
    <row r="3065" spans="1:13" x14ac:dyDescent="0.3">
      <c r="A3065">
        <v>143.393812</v>
      </c>
      <c r="B3065">
        <v>132</v>
      </c>
      <c r="C3065">
        <v>0</v>
      </c>
      <c r="D3065">
        <v>2.0209999999999999</v>
      </c>
      <c r="E3065">
        <v>68.391204999999999</v>
      </c>
      <c r="F3065">
        <v>68.135684999999995</v>
      </c>
      <c r="G3065">
        <v>69.310481999999993</v>
      </c>
      <c r="H3065">
        <v>0.25552000000000002</v>
      </c>
      <c r="I3065">
        <v>-99.857688999999993</v>
      </c>
      <c r="J3065">
        <v>132</v>
      </c>
      <c r="K3065">
        <v>89.629045000000005</v>
      </c>
      <c r="L3065">
        <v>1.5003000000000001E-2</v>
      </c>
      <c r="M3065">
        <f>(F3065*CalPhotonTurnigy!$AE$30*CalPhotonTurnigy!$AF$36+CalPhotonTurnigy!$AE$36)/CalPhotonTurnigy!$AE$30</f>
        <v>80.694029763042494</v>
      </c>
    </row>
    <row r="3066" spans="1:13" x14ac:dyDescent="0.3">
      <c r="A3066">
        <v>143.40881400000001</v>
      </c>
      <c r="B3066">
        <v>132</v>
      </c>
      <c r="C3066">
        <v>0</v>
      </c>
      <c r="D3066">
        <v>2.0169999999999999</v>
      </c>
      <c r="E3066">
        <v>68.375253000000001</v>
      </c>
      <c r="F3066">
        <v>68.017475000000005</v>
      </c>
      <c r="G3066">
        <v>69.292574999999999</v>
      </c>
      <c r="H3066">
        <v>0.35777799999999998</v>
      </c>
      <c r="I3066">
        <v>-99.836394999999996</v>
      </c>
      <c r="J3066">
        <v>132</v>
      </c>
      <c r="K3066">
        <v>89.625028999999998</v>
      </c>
      <c r="L3066">
        <v>1.5002E-2</v>
      </c>
      <c r="M3066">
        <f>(F3066*CalPhotonTurnigy!$AE$30*CalPhotonTurnigy!$AF$36+CalPhotonTurnigy!$AE$36)/CalPhotonTurnigy!$AE$30</f>
        <v>80.573963335152399</v>
      </c>
    </row>
    <row r="3067" spans="1:13" x14ac:dyDescent="0.3">
      <c r="A3067">
        <v>143.423812</v>
      </c>
      <c r="B3067">
        <v>132</v>
      </c>
      <c r="C3067">
        <v>0</v>
      </c>
      <c r="D3067">
        <v>2.024</v>
      </c>
      <c r="E3067">
        <v>68.376648000000003</v>
      </c>
      <c r="F3067">
        <v>68.135684999999995</v>
      </c>
      <c r="G3067">
        <v>69.276409000000001</v>
      </c>
      <c r="H3067">
        <v>0.24096300000000001</v>
      </c>
      <c r="I3067">
        <v>-99.822041999999996</v>
      </c>
      <c r="J3067">
        <v>132</v>
      </c>
      <c r="K3067">
        <v>89.621571000000003</v>
      </c>
      <c r="L3067">
        <v>1.4997999999999999E-2</v>
      </c>
      <c r="M3067">
        <f>(F3067*CalPhotonTurnigy!$AE$30*CalPhotonTurnigy!$AF$36+CalPhotonTurnigy!$AE$36)/CalPhotonTurnigy!$AE$30</f>
        <v>80.694029763042494</v>
      </c>
    </row>
    <row r="3068" spans="1:13" x14ac:dyDescent="0.3">
      <c r="A3068">
        <v>143.438817</v>
      </c>
      <c r="B3068">
        <v>132</v>
      </c>
      <c r="C3068">
        <v>0</v>
      </c>
      <c r="D3068">
        <v>2.0190000000000001</v>
      </c>
      <c r="E3068">
        <v>68.367765000000006</v>
      </c>
      <c r="F3068">
        <v>68.348394999999996</v>
      </c>
      <c r="G3068">
        <v>69.261848000000001</v>
      </c>
      <c r="H3068">
        <v>1.9369999999999998E-2</v>
      </c>
      <c r="I3068">
        <v>-99.820885000000004</v>
      </c>
      <c r="J3068">
        <v>132</v>
      </c>
      <c r="K3068">
        <v>89.618594999999999</v>
      </c>
      <c r="L3068">
        <v>1.5004999999999999E-2</v>
      </c>
      <c r="M3068">
        <f>(F3068*CalPhotonTurnigy!$AE$30*CalPhotonTurnigy!$AF$36+CalPhotonTurnigy!$AE$36)/CalPhotonTurnigy!$AE$30</f>
        <v>80.910080265339317</v>
      </c>
    </row>
    <row r="3069" spans="1:13" x14ac:dyDescent="0.3">
      <c r="A3069">
        <v>143.45382900000001</v>
      </c>
      <c r="B3069">
        <v>132</v>
      </c>
      <c r="C3069">
        <v>0</v>
      </c>
      <c r="D3069">
        <v>2.0209999999999999</v>
      </c>
      <c r="E3069">
        <v>68.363480999999993</v>
      </c>
      <c r="F3069">
        <v>68.206598</v>
      </c>
      <c r="G3069">
        <v>69.248756999999998</v>
      </c>
      <c r="H3069">
        <v>0.15688299999999999</v>
      </c>
      <c r="I3069">
        <v>-99.811526000000001</v>
      </c>
      <c r="J3069">
        <v>132</v>
      </c>
      <c r="K3069">
        <v>89.616033999999999</v>
      </c>
      <c r="L3069">
        <v>1.5011999999999999E-2</v>
      </c>
      <c r="M3069">
        <f>(F3069*CalPhotonTurnigy!$AE$30*CalPhotonTurnigy!$AF$36+CalPhotonTurnigy!$AE$36)/CalPhotonTurnigy!$AE$30</f>
        <v>80.766056415618181</v>
      </c>
    </row>
    <row r="3070" spans="1:13" x14ac:dyDescent="0.3">
      <c r="A3070">
        <v>143.468839</v>
      </c>
      <c r="B3070">
        <v>132</v>
      </c>
      <c r="C3070">
        <v>0</v>
      </c>
      <c r="D3070">
        <v>2.02</v>
      </c>
      <c r="E3070">
        <v>68.358113000000003</v>
      </c>
      <c r="F3070">
        <v>68.041118999999995</v>
      </c>
      <c r="G3070">
        <v>69.237009999999998</v>
      </c>
      <c r="H3070">
        <v>0.316994</v>
      </c>
      <c r="I3070">
        <v>-99.792644999999993</v>
      </c>
      <c r="J3070">
        <v>132</v>
      </c>
      <c r="K3070">
        <v>89.613829999999993</v>
      </c>
      <c r="L3070">
        <v>1.5010000000000001E-2</v>
      </c>
      <c r="M3070">
        <f>(F3070*CalPhotonTurnigy!$AE$30*CalPhotonTurnigy!$AF$36+CalPhotonTurnigy!$AE$36)/CalPhotonTurnigy!$AE$30</f>
        <v>80.597978652139389</v>
      </c>
    </row>
    <row r="3071" spans="1:13" x14ac:dyDescent="0.3">
      <c r="A3071">
        <v>143.48383699999999</v>
      </c>
      <c r="B3071">
        <v>132</v>
      </c>
      <c r="C3071">
        <v>0</v>
      </c>
      <c r="D3071">
        <v>2.0190000000000001</v>
      </c>
      <c r="E3071">
        <v>68.351811999999995</v>
      </c>
      <c r="F3071">
        <v>67.946535999999995</v>
      </c>
      <c r="G3071">
        <v>69.226484999999997</v>
      </c>
      <c r="H3071">
        <v>0.405275</v>
      </c>
      <c r="I3071">
        <v>-99.768546000000001</v>
      </c>
      <c r="J3071">
        <v>132</v>
      </c>
      <c r="K3071">
        <v>89.611931999999996</v>
      </c>
      <c r="L3071">
        <v>1.4997999999999999E-2</v>
      </c>
      <c r="M3071">
        <f>(F3071*CalPhotonTurnigy!$AE$30*CalPhotonTurnigy!$AF$36+CalPhotonTurnigy!$AE$36)/CalPhotonTurnigy!$AE$30</f>
        <v>80.501910274259927</v>
      </c>
    </row>
    <row r="3072" spans="1:13" x14ac:dyDescent="0.3">
      <c r="A3072">
        <v>143.49884</v>
      </c>
      <c r="B3072">
        <v>132</v>
      </c>
      <c r="C3072">
        <v>0</v>
      </c>
      <c r="D3072">
        <v>2.0190000000000001</v>
      </c>
      <c r="E3072">
        <v>68.346388000000005</v>
      </c>
      <c r="F3072">
        <v>67.828282999999999</v>
      </c>
      <c r="G3072">
        <v>69.217071000000004</v>
      </c>
      <c r="H3072">
        <v>0.51810500000000004</v>
      </c>
      <c r="I3072">
        <v>-99.737761000000006</v>
      </c>
      <c r="J3072">
        <v>132</v>
      </c>
      <c r="K3072">
        <v>89.610298999999998</v>
      </c>
      <c r="L3072">
        <v>1.5003000000000001E-2</v>
      </c>
      <c r="M3072">
        <f>(F3072*CalPhotonTurnigy!$AE$30*CalPhotonTurnigy!$AF$36+CalPhotonTurnigy!$AE$36)/CalPhotonTurnigy!$AE$30</f>
        <v>80.381800171076691</v>
      </c>
    </row>
    <row r="3073" spans="1:13" x14ac:dyDescent="0.3">
      <c r="A3073">
        <v>143.51384999999999</v>
      </c>
      <c r="B3073">
        <v>132</v>
      </c>
      <c r="C3073">
        <v>0</v>
      </c>
      <c r="D3073">
        <v>2.0110000000000001</v>
      </c>
      <c r="E3073">
        <v>68.324892000000006</v>
      </c>
      <c r="F3073">
        <v>68.301132999999993</v>
      </c>
      <c r="G3073">
        <v>69.208662000000004</v>
      </c>
      <c r="H3073">
        <v>2.3758000000000001E-2</v>
      </c>
      <c r="I3073">
        <v>-99.736341999999993</v>
      </c>
      <c r="J3073">
        <v>132</v>
      </c>
      <c r="K3073">
        <v>89.608894000000006</v>
      </c>
      <c r="L3073">
        <v>1.5010000000000001E-2</v>
      </c>
      <c r="M3073">
        <f>(F3073*CalPhotonTurnigy!$AE$30*CalPhotonTurnigy!$AF$36+CalPhotonTurnigy!$AE$36)/CalPhotonTurnigy!$AE$30</f>
        <v>80.86207603968208</v>
      </c>
    </row>
    <row r="3074" spans="1:13" x14ac:dyDescent="0.3">
      <c r="A3074">
        <v>143.52885499999999</v>
      </c>
      <c r="B3074">
        <v>132</v>
      </c>
      <c r="C3074">
        <v>0</v>
      </c>
      <c r="D3074">
        <v>2.02</v>
      </c>
      <c r="E3074">
        <v>68.324905000000001</v>
      </c>
      <c r="F3074">
        <v>68.159323999999998</v>
      </c>
      <c r="G3074">
        <v>69.201160999999999</v>
      </c>
      <c r="H3074">
        <v>0.16558200000000001</v>
      </c>
      <c r="I3074">
        <v>-99.726472999999999</v>
      </c>
      <c r="J3074">
        <v>132</v>
      </c>
      <c r="K3074">
        <v>89.607684000000006</v>
      </c>
      <c r="L3074">
        <v>1.5004999999999999E-2</v>
      </c>
      <c r="M3074">
        <f>(F3074*CalPhotonTurnigy!$AE$30*CalPhotonTurnigy!$AF$36+CalPhotonTurnigy!$AE$36)/CalPhotonTurnigy!$AE$30</f>
        <v>80.718040001507049</v>
      </c>
    </row>
    <row r="3075" spans="1:13" x14ac:dyDescent="0.3">
      <c r="A3075">
        <v>143.54386099999999</v>
      </c>
      <c r="B3075">
        <v>132</v>
      </c>
      <c r="C3075">
        <v>0</v>
      </c>
      <c r="D3075">
        <v>2.0209999999999999</v>
      </c>
      <c r="E3075">
        <v>68.326600999999997</v>
      </c>
      <c r="F3075">
        <v>68.041118999999995</v>
      </c>
      <c r="G3075">
        <v>69.194478000000004</v>
      </c>
      <c r="H3075">
        <v>0.28548099999999998</v>
      </c>
      <c r="I3075">
        <v>-99.709473000000003</v>
      </c>
      <c r="J3075">
        <v>132</v>
      </c>
      <c r="K3075">
        <v>89.606641999999994</v>
      </c>
      <c r="L3075">
        <v>1.5006E-2</v>
      </c>
      <c r="M3075">
        <f>(F3075*CalPhotonTurnigy!$AE$30*CalPhotonTurnigy!$AF$36+CalPhotonTurnigy!$AE$36)/CalPhotonTurnigy!$AE$30</f>
        <v>80.597978652139389</v>
      </c>
    </row>
    <row r="3076" spans="1:13" x14ac:dyDescent="0.3">
      <c r="A3076">
        <v>143.558864</v>
      </c>
      <c r="B3076">
        <v>132</v>
      </c>
      <c r="C3076">
        <v>0</v>
      </c>
      <c r="D3076">
        <v>2.0209999999999999</v>
      </c>
      <c r="E3076">
        <v>68.329741999999996</v>
      </c>
      <c r="F3076">
        <v>67.875587999999993</v>
      </c>
      <c r="G3076">
        <v>69.18853</v>
      </c>
      <c r="H3076">
        <v>0.45415499999999998</v>
      </c>
      <c r="I3076">
        <v>-99.682475999999994</v>
      </c>
      <c r="J3076">
        <v>132</v>
      </c>
      <c r="K3076">
        <v>89.605745999999996</v>
      </c>
      <c r="L3076">
        <v>1.5003000000000001E-2</v>
      </c>
      <c r="M3076">
        <f>(F3076*CalPhotonTurnigy!$AE$30*CalPhotonTurnigy!$AF$36+CalPhotonTurnigy!$AE$36)/CalPhotonTurnigy!$AE$30</f>
        <v>80.429848072027042</v>
      </c>
    </row>
    <row r="3077" spans="1:13" x14ac:dyDescent="0.3">
      <c r="A3077">
        <v>143.57387299999999</v>
      </c>
      <c r="B3077">
        <v>132</v>
      </c>
      <c r="C3077">
        <v>0</v>
      </c>
      <c r="D3077">
        <v>2.024</v>
      </c>
      <c r="E3077">
        <v>68.337494000000007</v>
      </c>
      <c r="F3077">
        <v>68.182961000000006</v>
      </c>
      <c r="G3077">
        <v>69.183243000000004</v>
      </c>
      <c r="H3077">
        <v>0.154533</v>
      </c>
      <c r="I3077">
        <v>-99.673260999999997</v>
      </c>
      <c r="J3077">
        <v>132</v>
      </c>
      <c r="K3077">
        <v>89.604974999999996</v>
      </c>
      <c r="L3077">
        <v>1.5009E-2</v>
      </c>
      <c r="M3077">
        <f>(F3077*CalPhotonTurnigy!$AE$30*CalPhotonTurnigy!$AF$36+CalPhotonTurnigy!$AE$36)/CalPhotonTurnigy!$AE$30</f>
        <v>80.742048208562636</v>
      </c>
    </row>
    <row r="3078" spans="1:13" x14ac:dyDescent="0.3">
      <c r="A3078">
        <v>143.588874</v>
      </c>
      <c r="B3078">
        <v>132</v>
      </c>
      <c r="C3078">
        <v>0</v>
      </c>
      <c r="D3078">
        <v>2.0219999999999998</v>
      </c>
      <c r="E3078">
        <v>68.340798000000007</v>
      </c>
      <c r="F3078">
        <v>68.253867999999997</v>
      </c>
      <c r="G3078">
        <v>69.178548000000006</v>
      </c>
      <c r="H3078">
        <v>8.6929999999999993E-2</v>
      </c>
      <c r="I3078">
        <v>-99.668075999999999</v>
      </c>
      <c r="J3078">
        <v>132</v>
      </c>
      <c r="K3078">
        <v>89.604310999999996</v>
      </c>
      <c r="L3078">
        <v>1.5001E-2</v>
      </c>
      <c r="M3078">
        <f>(F3078*CalPhotonTurnigy!$AE$30*CalPhotonTurnigy!$AF$36+CalPhotonTurnigy!$AE$36)/CalPhotonTurnigy!$AE$30</f>
        <v>80.814068766911362</v>
      </c>
    </row>
    <row r="3079" spans="1:13" x14ac:dyDescent="0.3">
      <c r="A3079">
        <v>143.603872</v>
      </c>
      <c r="B3079">
        <v>132</v>
      </c>
      <c r="C3079">
        <v>0</v>
      </c>
      <c r="D3079">
        <v>2.0219999999999998</v>
      </c>
      <c r="E3079">
        <v>68.343639999999994</v>
      </c>
      <c r="F3079">
        <v>68.135684999999995</v>
      </c>
      <c r="G3079">
        <v>69.174381999999994</v>
      </c>
      <c r="H3079">
        <v>0.207955</v>
      </c>
      <c r="I3079">
        <v>-99.655688999999995</v>
      </c>
      <c r="J3079">
        <v>132</v>
      </c>
      <c r="K3079">
        <v>89.603739000000004</v>
      </c>
      <c r="L3079">
        <v>1.4997999999999999E-2</v>
      </c>
      <c r="M3079">
        <f>(F3079*CalPhotonTurnigy!$AE$30*CalPhotonTurnigy!$AF$36+CalPhotonTurnigy!$AE$36)/CalPhotonTurnigy!$AE$30</f>
        <v>80.694029763042494</v>
      </c>
    </row>
    <row r="3080" spans="1:13" x14ac:dyDescent="0.3">
      <c r="A3080">
        <v>143.618878</v>
      </c>
      <c r="B3080">
        <v>132</v>
      </c>
      <c r="C3080">
        <v>0</v>
      </c>
      <c r="D3080">
        <v>2.02</v>
      </c>
      <c r="E3080">
        <v>68.341037999999998</v>
      </c>
      <c r="F3080">
        <v>67.970184000000003</v>
      </c>
      <c r="G3080">
        <v>69.170688999999996</v>
      </c>
      <c r="H3080">
        <v>0.37085499999999999</v>
      </c>
      <c r="I3080">
        <v>-99.633621000000005</v>
      </c>
      <c r="J3080">
        <v>132</v>
      </c>
      <c r="K3080">
        <v>89.603246999999996</v>
      </c>
      <c r="L3080">
        <v>1.5006E-2</v>
      </c>
      <c r="M3080">
        <f>(F3080*CalPhotonTurnigy!$AE$30*CalPhotonTurnigy!$AF$36+CalPhotonTurnigy!$AE$36)/CalPhotonTurnigy!$AE$30</f>
        <v>80.525929654064896</v>
      </c>
    </row>
    <row r="3081" spans="1:13" x14ac:dyDescent="0.3">
      <c r="A3081">
        <v>143.633883</v>
      </c>
      <c r="B3081">
        <v>132</v>
      </c>
      <c r="C3081">
        <v>0</v>
      </c>
      <c r="D3081">
        <v>2.016</v>
      </c>
      <c r="E3081">
        <v>68.330385000000007</v>
      </c>
      <c r="F3081">
        <v>67.828282999999999</v>
      </c>
      <c r="G3081">
        <v>69.167418999999995</v>
      </c>
      <c r="H3081">
        <v>0.50210200000000005</v>
      </c>
      <c r="I3081">
        <v>-99.603781999999995</v>
      </c>
      <c r="J3081">
        <v>132</v>
      </c>
      <c r="K3081">
        <v>89.602823999999998</v>
      </c>
      <c r="L3081">
        <v>1.5004999999999999E-2</v>
      </c>
      <c r="M3081">
        <f>(F3081*CalPhotonTurnigy!$AE$30*CalPhotonTurnigy!$AF$36+CalPhotonTurnigy!$AE$36)/CalPhotonTurnigy!$AE$30</f>
        <v>80.381800171076691</v>
      </c>
    </row>
    <row r="3082" spans="1:13" x14ac:dyDescent="0.3">
      <c r="A3082">
        <v>143.648886</v>
      </c>
      <c r="B3082">
        <v>132</v>
      </c>
      <c r="C3082">
        <v>0</v>
      </c>
      <c r="D3082">
        <v>2.0289999999999999</v>
      </c>
      <c r="E3082">
        <v>68.348140999999998</v>
      </c>
      <c r="F3082">
        <v>68.301132999999993</v>
      </c>
      <c r="G3082">
        <v>69.164524</v>
      </c>
      <c r="H3082">
        <v>4.7008000000000001E-2</v>
      </c>
      <c r="I3082">
        <v>-99.600977</v>
      </c>
      <c r="J3082">
        <v>132</v>
      </c>
      <c r="K3082">
        <v>89.602459999999994</v>
      </c>
      <c r="L3082">
        <v>1.5003000000000001E-2</v>
      </c>
      <c r="M3082">
        <f>(F3082*CalPhotonTurnigy!$AE$30*CalPhotonTurnigy!$AF$36+CalPhotonTurnigy!$AE$36)/CalPhotonTurnigy!$AE$30</f>
        <v>80.86207603968208</v>
      </c>
    </row>
    <row r="3083" spans="1:13" x14ac:dyDescent="0.3">
      <c r="A3083">
        <v>143.663893</v>
      </c>
      <c r="B3083">
        <v>132</v>
      </c>
      <c r="C3083">
        <v>0</v>
      </c>
      <c r="D3083">
        <v>2.016</v>
      </c>
      <c r="E3083">
        <v>68.336499000000003</v>
      </c>
      <c r="F3083">
        <v>68.182961000000006</v>
      </c>
      <c r="G3083">
        <v>69.161964999999995</v>
      </c>
      <c r="H3083">
        <v>0.15353800000000001</v>
      </c>
      <c r="I3083">
        <v>-99.591821999999993</v>
      </c>
      <c r="J3083">
        <v>132</v>
      </c>
      <c r="K3083">
        <v>89.602146000000005</v>
      </c>
      <c r="L3083">
        <v>1.5007E-2</v>
      </c>
      <c r="M3083">
        <f>(F3083*CalPhotonTurnigy!$AE$30*CalPhotonTurnigy!$AF$36+CalPhotonTurnigy!$AE$36)/CalPhotonTurnigy!$AE$30</f>
        <v>80.742048208562636</v>
      </c>
    </row>
    <row r="3084" spans="1:13" x14ac:dyDescent="0.3">
      <c r="A3084">
        <v>143.67889500000001</v>
      </c>
      <c r="B3084">
        <v>132</v>
      </c>
      <c r="C3084">
        <v>0</v>
      </c>
      <c r="D3084">
        <v>2.0139999999999998</v>
      </c>
      <c r="E3084">
        <v>68.323111999999995</v>
      </c>
      <c r="F3084">
        <v>68.064762000000002</v>
      </c>
      <c r="G3084">
        <v>69.159702999999993</v>
      </c>
      <c r="H3084">
        <v>0.258349</v>
      </c>
      <c r="I3084">
        <v>-99.576438999999993</v>
      </c>
      <c r="J3084">
        <v>132</v>
      </c>
      <c r="K3084">
        <v>89.601876000000004</v>
      </c>
      <c r="L3084">
        <v>1.5002E-2</v>
      </c>
      <c r="M3084">
        <f>(F3084*CalPhotonTurnigy!$AE$30*CalPhotonTurnigy!$AF$36+CalPhotonTurnigy!$AE$36)/CalPhotonTurnigy!$AE$30</f>
        <v>80.621992953421895</v>
      </c>
    </row>
    <row r="3085" spans="1:13" x14ac:dyDescent="0.3">
      <c r="A3085">
        <v>143.69389100000001</v>
      </c>
      <c r="B3085">
        <v>132</v>
      </c>
      <c r="C3085">
        <v>0</v>
      </c>
      <c r="D3085">
        <v>2.0209999999999999</v>
      </c>
      <c r="E3085">
        <v>68.325057000000001</v>
      </c>
      <c r="F3085">
        <v>67.970184000000003</v>
      </c>
      <c r="G3085">
        <v>69.157705000000007</v>
      </c>
      <c r="H3085">
        <v>0.35487299999999999</v>
      </c>
      <c r="I3085">
        <v>-99.555335999999997</v>
      </c>
      <c r="J3085">
        <v>132</v>
      </c>
      <c r="K3085">
        <v>89.601643999999993</v>
      </c>
      <c r="L3085">
        <v>1.4996000000000001E-2</v>
      </c>
      <c r="M3085">
        <f>(F3085*CalPhotonTurnigy!$AE$30*CalPhotonTurnigy!$AF$36+CalPhotonTurnigy!$AE$36)/CalPhotonTurnigy!$AE$30</f>
        <v>80.525929654064896</v>
      </c>
    </row>
    <row r="3086" spans="1:13" x14ac:dyDescent="0.3">
      <c r="A3086">
        <v>143.708901</v>
      </c>
      <c r="B3086">
        <v>132</v>
      </c>
      <c r="C3086">
        <v>0</v>
      </c>
      <c r="D3086">
        <v>2.0190000000000001</v>
      </c>
      <c r="E3086">
        <v>68.323363999999998</v>
      </c>
      <c r="F3086">
        <v>68.088403999999997</v>
      </c>
      <c r="G3086">
        <v>69.155942999999994</v>
      </c>
      <c r="H3086">
        <v>0.23496</v>
      </c>
      <c r="I3086">
        <v>-99.541335000000004</v>
      </c>
      <c r="J3086">
        <v>132</v>
      </c>
      <c r="K3086">
        <v>89.601444000000001</v>
      </c>
      <c r="L3086">
        <v>1.5010000000000001E-2</v>
      </c>
      <c r="M3086">
        <f>(F3086*CalPhotonTurnigy!$AE$30*CalPhotonTurnigy!$AF$36+CalPhotonTurnigy!$AE$36)/CalPhotonTurnigy!$AE$30</f>
        <v>80.646006238999917</v>
      </c>
    </row>
    <row r="3087" spans="1:13" x14ac:dyDescent="0.3">
      <c r="A3087">
        <v>143.723905</v>
      </c>
      <c r="B3087">
        <v>132</v>
      </c>
      <c r="C3087">
        <v>0</v>
      </c>
      <c r="D3087">
        <v>2.02</v>
      </c>
      <c r="E3087">
        <v>68.323590999999993</v>
      </c>
      <c r="F3087">
        <v>68.253867999999997</v>
      </c>
      <c r="G3087">
        <v>69.154387999999997</v>
      </c>
      <c r="H3087">
        <v>6.9722999999999993E-2</v>
      </c>
      <c r="I3087">
        <v>-99.537176000000002</v>
      </c>
      <c r="J3087">
        <v>132</v>
      </c>
      <c r="K3087">
        <v>89.601270999999997</v>
      </c>
      <c r="L3087">
        <v>1.5004E-2</v>
      </c>
      <c r="M3087">
        <f>(F3087*CalPhotonTurnigy!$AE$30*CalPhotonTurnigy!$AF$36+CalPhotonTurnigy!$AE$36)/CalPhotonTurnigy!$AE$30</f>
        <v>80.814068766911362</v>
      </c>
    </row>
    <row r="3088" spans="1:13" x14ac:dyDescent="0.3">
      <c r="A3088">
        <v>143.738901</v>
      </c>
      <c r="B3088">
        <v>132</v>
      </c>
      <c r="C3088">
        <v>0</v>
      </c>
      <c r="D3088">
        <v>2.0169999999999999</v>
      </c>
      <c r="E3088">
        <v>68.318736000000001</v>
      </c>
      <c r="F3088">
        <v>68.112044999999995</v>
      </c>
      <c r="G3088">
        <v>69.153017000000006</v>
      </c>
      <c r="H3088">
        <v>0.20669000000000001</v>
      </c>
      <c r="I3088">
        <v>-99.524867999999998</v>
      </c>
      <c r="J3088">
        <v>132</v>
      </c>
      <c r="K3088">
        <v>89.601123000000001</v>
      </c>
      <c r="L3088">
        <v>1.4996000000000001E-2</v>
      </c>
      <c r="M3088">
        <f>(F3088*CalPhotonTurnigy!$AE$30*CalPhotonTurnigy!$AF$36+CalPhotonTurnigy!$AE$36)/CalPhotonTurnigy!$AE$30</f>
        <v>80.67001850887344</v>
      </c>
    </row>
    <row r="3089" spans="1:13" x14ac:dyDescent="0.3">
      <c r="A3089">
        <v>143.75391099999999</v>
      </c>
      <c r="B3089">
        <v>132</v>
      </c>
      <c r="C3089">
        <v>0</v>
      </c>
      <c r="D3089">
        <v>2.0169999999999999</v>
      </c>
      <c r="E3089">
        <v>68.312872999999996</v>
      </c>
      <c r="F3089">
        <v>67.993830000000003</v>
      </c>
      <c r="G3089">
        <v>69.151809999999998</v>
      </c>
      <c r="H3089">
        <v>0.31904300000000002</v>
      </c>
      <c r="I3089">
        <v>-99.505874000000006</v>
      </c>
      <c r="J3089">
        <v>132</v>
      </c>
      <c r="K3089">
        <v>89.600995999999995</v>
      </c>
      <c r="L3089">
        <v>1.5010000000000001E-2</v>
      </c>
      <c r="M3089">
        <f>(F3089*CalPhotonTurnigy!$AE$30*CalPhotonTurnigy!$AF$36+CalPhotonTurnigy!$AE$36)/CalPhotonTurnigy!$AE$30</f>
        <v>80.549947002460883</v>
      </c>
    </row>
    <row r="3090" spans="1:13" x14ac:dyDescent="0.3">
      <c r="A3090">
        <v>143.76890900000001</v>
      </c>
      <c r="B3090">
        <v>132</v>
      </c>
      <c r="C3090">
        <v>0</v>
      </c>
      <c r="D3090">
        <v>2.0230000000000001</v>
      </c>
      <c r="E3090">
        <v>68.321298999999996</v>
      </c>
      <c r="F3090">
        <v>67.899237999999997</v>
      </c>
      <c r="G3090">
        <v>69.150746999999996</v>
      </c>
      <c r="H3090">
        <v>0.42206100000000002</v>
      </c>
      <c r="I3090">
        <v>-99.480787000000007</v>
      </c>
      <c r="J3090">
        <v>132</v>
      </c>
      <c r="K3090">
        <v>89.600886000000003</v>
      </c>
      <c r="L3090">
        <v>1.4997999999999999E-2</v>
      </c>
      <c r="M3090">
        <f>(F3090*CalPhotonTurnigy!$AE$30*CalPhotonTurnigy!$AF$36+CalPhotonTurnigy!$AE$36)/CalPhotonTurnigy!$AE$30</f>
        <v>80.453869483240993</v>
      </c>
    </row>
    <row r="3091" spans="1:13" x14ac:dyDescent="0.3">
      <c r="A3091">
        <v>143.78391300000001</v>
      </c>
      <c r="B3091">
        <v>132</v>
      </c>
      <c r="C3091">
        <v>0</v>
      </c>
      <c r="D3091">
        <v>2.0179999999999998</v>
      </c>
      <c r="E3091">
        <v>68.318447000000006</v>
      </c>
      <c r="F3091">
        <v>68.253867999999997</v>
      </c>
      <c r="G3091">
        <v>69.149811</v>
      </c>
      <c r="H3091">
        <v>6.4578999999999998E-2</v>
      </c>
      <c r="I3091">
        <v>-99.476934999999997</v>
      </c>
      <c r="J3091">
        <v>132</v>
      </c>
      <c r="K3091">
        <v>89.600791999999998</v>
      </c>
      <c r="L3091">
        <v>1.5004E-2</v>
      </c>
      <c r="M3091">
        <f>(F3091*CalPhotonTurnigy!$AE$30*CalPhotonTurnigy!$AF$36+CalPhotonTurnigy!$AE$36)/CalPhotonTurnigy!$AE$30</f>
        <v>80.814068766911362</v>
      </c>
    </row>
    <row r="3092" spans="1:13" x14ac:dyDescent="0.3">
      <c r="A3092">
        <v>143.798913</v>
      </c>
      <c r="B3092">
        <v>132</v>
      </c>
      <c r="C3092">
        <v>0</v>
      </c>
      <c r="D3092">
        <v>2.0209999999999999</v>
      </c>
      <c r="E3092">
        <v>68.321044000000001</v>
      </c>
      <c r="F3092">
        <v>68.230233999999996</v>
      </c>
      <c r="G3092">
        <v>69.148988000000003</v>
      </c>
      <c r="H3092">
        <v>9.0810000000000002E-2</v>
      </c>
      <c r="I3092">
        <v>-99.471520999999996</v>
      </c>
      <c r="J3092">
        <v>132</v>
      </c>
      <c r="K3092">
        <v>89.600710000000007</v>
      </c>
      <c r="L3092">
        <v>1.4999999999999999E-2</v>
      </c>
      <c r="M3092">
        <f>(F3092*CalPhotonTurnigy!$AE$30*CalPhotonTurnigy!$AF$36+CalPhotonTurnigy!$AE$36)/CalPhotonTurnigy!$AE$30</f>
        <v>80.790063606969255</v>
      </c>
    </row>
    <row r="3093" spans="1:13" x14ac:dyDescent="0.3">
      <c r="A3093">
        <v>143.81391300000001</v>
      </c>
      <c r="B3093">
        <v>132</v>
      </c>
      <c r="C3093">
        <v>0</v>
      </c>
      <c r="D3093">
        <v>2.0169999999999999</v>
      </c>
      <c r="E3093">
        <v>68.316542999999996</v>
      </c>
      <c r="F3093">
        <v>68.135684999999995</v>
      </c>
      <c r="G3093">
        <v>69.148263999999998</v>
      </c>
      <c r="H3093">
        <v>0.18085799999999999</v>
      </c>
      <c r="I3093">
        <v>-99.460746</v>
      </c>
      <c r="J3093">
        <v>132</v>
      </c>
      <c r="K3093">
        <v>89.600639999999999</v>
      </c>
      <c r="L3093">
        <v>1.4999999999999999E-2</v>
      </c>
      <c r="M3093">
        <f>(F3093*CalPhotonTurnigy!$AE$30*CalPhotonTurnigy!$AF$36+CalPhotonTurnigy!$AE$36)/CalPhotonTurnigy!$AE$30</f>
        <v>80.694029763042494</v>
      </c>
    </row>
    <row r="3094" spans="1:13" x14ac:dyDescent="0.3">
      <c r="A3094">
        <v>143.82891699999999</v>
      </c>
      <c r="B3094">
        <v>132</v>
      </c>
      <c r="C3094">
        <v>0</v>
      </c>
      <c r="D3094">
        <v>2.0190000000000001</v>
      </c>
      <c r="E3094">
        <v>68.316038000000006</v>
      </c>
      <c r="F3094">
        <v>67.993830000000003</v>
      </c>
      <c r="G3094">
        <v>69.147628999999995</v>
      </c>
      <c r="H3094">
        <v>0.32220799999999999</v>
      </c>
      <c r="I3094">
        <v>-99.441570999999996</v>
      </c>
      <c r="J3094">
        <v>132</v>
      </c>
      <c r="K3094">
        <v>89.600579999999994</v>
      </c>
      <c r="L3094">
        <v>1.5004E-2</v>
      </c>
      <c r="M3094">
        <f>(F3094*CalPhotonTurnigy!$AE$30*CalPhotonTurnigy!$AF$36+CalPhotonTurnigy!$AE$36)/CalPhotonTurnigy!$AE$30</f>
        <v>80.549947002460883</v>
      </c>
    </row>
    <row r="3095" spans="1:13" x14ac:dyDescent="0.3">
      <c r="A3095">
        <v>143.84391500000001</v>
      </c>
      <c r="B3095">
        <v>132</v>
      </c>
      <c r="C3095">
        <v>0</v>
      </c>
      <c r="D3095">
        <v>2.0169999999999999</v>
      </c>
      <c r="E3095">
        <v>68.310551000000004</v>
      </c>
      <c r="F3095">
        <v>67.851935999999995</v>
      </c>
      <c r="G3095">
        <v>69.147069999999999</v>
      </c>
      <c r="H3095">
        <v>0.45861499999999999</v>
      </c>
      <c r="I3095">
        <v>-99.414323999999993</v>
      </c>
      <c r="J3095">
        <v>132</v>
      </c>
      <c r="K3095">
        <v>89.600527999999997</v>
      </c>
      <c r="L3095">
        <v>1.4997999999999999E-2</v>
      </c>
      <c r="M3095">
        <f>(F3095*CalPhotonTurnigy!$AE$30*CalPhotonTurnigy!$AF$36+CalPhotonTurnigy!$AE$36)/CalPhotonTurnigy!$AE$30</f>
        <v>80.405824629404108</v>
      </c>
    </row>
    <row r="3096" spans="1:13" x14ac:dyDescent="0.3">
      <c r="A3096">
        <v>143.85891100000001</v>
      </c>
      <c r="B3096">
        <v>132</v>
      </c>
      <c r="C3096">
        <v>0</v>
      </c>
      <c r="D3096">
        <v>2.0169999999999999</v>
      </c>
      <c r="E3096">
        <v>68.305829000000003</v>
      </c>
      <c r="F3096">
        <v>67.804630000000003</v>
      </c>
      <c r="G3096">
        <v>69.146579000000003</v>
      </c>
      <c r="H3096">
        <v>0.50119999999999998</v>
      </c>
      <c r="I3096">
        <v>-99.384563</v>
      </c>
      <c r="J3096">
        <v>132</v>
      </c>
      <c r="K3096">
        <v>89.600483999999994</v>
      </c>
      <c r="L3096">
        <v>1.4996000000000001E-2</v>
      </c>
      <c r="M3096">
        <f>(F3096*CalPhotonTurnigy!$AE$30*CalPhotonTurnigy!$AF$36+CalPhotonTurnigy!$AE$36)/CalPhotonTurnigy!$AE$30</f>
        <v>80.357775712749273</v>
      </c>
    </row>
    <row r="3097" spans="1:13" x14ac:dyDescent="0.3">
      <c r="A3097">
        <v>143.87391299999999</v>
      </c>
      <c r="B3097">
        <v>132</v>
      </c>
      <c r="C3097">
        <v>0</v>
      </c>
      <c r="D3097">
        <v>2.0179999999999998</v>
      </c>
      <c r="E3097">
        <v>68.305135000000007</v>
      </c>
      <c r="F3097">
        <v>68.206598</v>
      </c>
      <c r="G3097">
        <v>69.146148999999994</v>
      </c>
      <c r="H3097">
        <v>9.8537E-2</v>
      </c>
      <c r="I3097">
        <v>-99.378687999999997</v>
      </c>
      <c r="J3097">
        <v>132</v>
      </c>
      <c r="K3097">
        <v>89.600444999999993</v>
      </c>
      <c r="L3097">
        <v>1.5002E-2</v>
      </c>
      <c r="M3097">
        <f>(F3097*CalPhotonTurnigy!$AE$30*CalPhotonTurnigy!$AF$36+CalPhotonTurnigy!$AE$36)/CalPhotonTurnigy!$AE$30</f>
        <v>80.766056415618181</v>
      </c>
    </row>
    <row r="3098" spans="1:13" x14ac:dyDescent="0.3">
      <c r="A3098">
        <v>143.88892100000001</v>
      </c>
      <c r="B3098">
        <v>132</v>
      </c>
      <c r="C3098">
        <v>0</v>
      </c>
      <c r="D3098">
        <v>2.0169999999999999</v>
      </c>
      <c r="E3098">
        <v>68.302852999999999</v>
      </c>
      <c r="F3098">
        <v>68.112044999999995</v>
      </c>
      <c r="G3098">
        <v>69.145770999999996</v>
      </c>
      <c r="H3098">
        <v>0.190807</v>
      </c>
      <c r="I3098">
        <v>-99.367317999999997</v>
      </c>
      <c r="J3098">
        <v>132</v>
      </c>
      <c r="K3098">
        <v>89.600412000000006</v>
      </c>
      <c r="L3098">
        <v>1.5008000000000001E-2</v>
      </c>
      <c r="M3098">
        <f>(F3098*CalPhotonTurnigy!$AE$30*CalPhotonTurnigy!$AF$36+CalPhotonTurnigy!$AE$36)/CalPhotonTurnigy!$AE$30</f>
        <v>80.67001850887344</v>
      </c>
    </row>
    <row r="3099" spans="1:13" x14ac:dyDescent="0.3">
      <c r="A3099">
        <v>143.90393</v>
      </c>
      <c r="B3099">
        <v>132</v>
      </c>
      <c r="C3099">
        <v>0</v>
      </c>
      <c r="D3099">
        <v>2.0169999999999999</v>
      </c>
      <c r="E3099">
        <v>68.300888999999998</v>
      </c>
      <c r="F3099">
        <v>68.041118999999995</v>
      </c>
      <c r="G3099">
        <v>69.145438999999996</v>
      </c>
      <c r="H3099">
        <v>0.25976900000000003</v>
      </c>
      <c r="I3099">
        <v>-99.351845999999995</v>
      </c>
      <c r="J3099">
        <v>132</v>
      </c>
      <c r="K3099">
        <v>89.600384000000005</v>
      </c>
      <c r="L3099">
        <v>1.5009E-2</v>
      </c>
      <c r="M3099">
        <f>(F3099*CalPhotonTurnigy!$AE$30*CalPhotonTurnigy!$AF$36+CalPhotonTurnigy!$AE$36)/CalPhotonTurnigy!$AE$30</f>
        <v>80.597978652139389</v>
      </c>
    </row>
    <row r="3100" spans="1:13" x14ac:dyDescent="0.3">
      <c r="A3100">
        <v>143.91893300000001</v>
      </c>
      <c r="B3100">
        <v>132</v>
      </c>
      <c r="C3100">
        <v>0</v>
      </c>
      <c r="D3100">
        <v>2.0190000000000001</v>
      </c>
      <c r="E3100">
        <v>68.302567999999994</v>
      </c>
      <c r="F3100">
        <v>67.899237999999997</v>
      </c>
      <c r="G3100">
        <v>69.145149000000004</v>
      </c>
      <c r="H3100">
        <v>0.40333000000000002</v>
      </c>
      <c r="I3100">
        <v>-99.327866</v>
      </c>
      <c r="J3100">
        <v>132</v>
      </c>
      <c r="K3100">
        <v>89.600358999999997</v>
      </c>
      <c r="L3100">
        <v>1.5003000000000001E-2</v>
      </c>
      <c r="M3100">
        <f>(F3100*CalPhotonTurnigy!$AE$30*CalPhotonTurnigy!$AF$36+CalPhotonTurnigy!$AE$36)/CalPhotonTurnigy!$AE$30</f>
        <v>80.453869483240993</v>
      </c>
    </row>
    <row r="3101" spans="1:13" x14ac:dyDescent="0.3">
      <c r="A3101">
        <v>143.933933</v>
      </c>
      <c r="B3101">
        <v>132</v>
      </c>
      <c r="C3101">
        <v>0</v>
      </c>
      <c r="D3101">
        <v>2.0190000000000001</v>
      </c>
      <c r="E3101">
        <v>68.304012999999998</v>
      </c>
      <c r="F3101">
        <v>67.757318999999995</v>
      </c>
      <c r="G3101">
        <v>69.144893999999994</v>
      </c>
      <c r="H3101">
        <v>0.54669500000000004</v>
      </c>
      <c r="I3101">
        <v>-99.295409000000006</v>
      </c>
      <c r="J3101">
        <v>132</v>
      </c>
      <c r="K3101">
        <v>89.600337999999994</v>
      </c>
      <c r="L3101">
        <v>1.4999999999999999E-2</v>
      </c>
      <c r="M3101">
        <f>(F3101*CalPhotonTurnigy!$AE$30*CalPhotonTurnigy!$AF$36+CalPhotonTurnigy!$AE$36)/CalPhotonTurnigy!$AE$30</f>
        <v>80.309721717571961</v>
      </c>
    </row>
    <row r="3102" spans="1:13" x14ac:dyDescent="0.3">
      <c r="A3102">
        <v>143.94892999999999</v>
      </c>
      <c r="B3102">
        <v>131</v>
      </c>
      <c r="C3102">
        <v>0</v>
      </c>
      <c r="D3102">
        <v>2.004</v>
      </c>
      <c r="E3102">
        <v>68.274921000000006</v>
      </c>
      <c r="F3102">
        <v>68.159323999999998</v>
      </c>
      <c r="G3102">
        <v>69.143844000000001</v>
      </c>
      <c r="H3102">
        <v>0.11559700000000001</v>
      </c>
      <c r="I3102">
        <v>-99.288522</v>
      </c>
      <c r="J3102">
        <v>131</v>
      </c>
      <c r="K3102">
        <v>89.541632000000007</v>
      </c>
      <c r="L3102">
        <v>1.4997E-2</v>
      </c>
      <c r="M3102">
        <f>(F3102*CalPhotonTurnigy!$AE$30*CalPhotonTurnigy!$AF$36+CalPhotonTurnigy!$AE$36)/CalPhotonTurnigy!$AE$30</f>
        <v>80.718040001507049</v>
      </c>
    </row>
    <row r="3103" spans="1:13" x14ac:dyDescent="0.3">
      <c r="A3103">
        <v>143.96393</v>
      </c>
      <c r="B3103">
        <v>131</v>
      </c>
      <c r="C3103">
        <v>0</v>
      </c>
      <c r="D3103">
        <v>2.0169999999999999</v>
      </c>
      <c r="E3103">
        <v>68.275167999999994</v>
      </c>
      <c r="F3103">
        <v>68.182961000000006</v>
      </c>
      <c r="G3103">
        <v>69.139425000000003</v>
      </c>
      <c r="H3103">
        <v>9.2206999999999997E-2</v>
      </c>
      <c r="I3103">
        <v>-99.283027000000004</v>
      </c>
      <c r="J3103">
        <v>131</v>
      </c>
      <c r="K3103">
        <v>89.435276000000002</v>
      </c>
      <c r="L3103">
        <v>1.4999999999999999E-2</v>
      </c>
      <c r="M3103">
        <f>(F3103*CalPhotonTurnigy!$AE$30*CalPhotonTurnigy!$AF$36+CalPhotonTurnigy!$AE$36)/CalPhotonTurnigy!$AE$30</f>
        <v>80.742048208562636</v>
      </c>
    </row>
    <row r="3104" spans="1:13" x14ac:dyDescent="0.3">
      <c r="A3104">
        <v>143.97893300000001</v>
      </c>
      <c r="B3104">
        <v>131</v>
      </c>
      <c r="C3104">
        <v>0</v>
      </c>
      <c r="D3104">
        <v>2.0129999999999999</v>
      </c>
      <c r="E3104">
        <v>68.268636000000001</v>
      </c>
      <c r="F3104">
        <v>68.017475000000005</v>
      </c>
      <c r="G3104">
        <v>69.128754000000001</v>
      </c>
      <c r="H3104">
        <v>0.25115999999999999</v>
      </c>
      <c r="I3104">
        <v>-99.268078000000003</v>
      </c>
      <c r="J3104">
        <v>131</v>
      </c>
      <c r="K3104">
        <v>89.343734999999995</v>
      </c>
      <c r="L3104">
        <v>1.5003000000000001E-2</v>
      </c>
      <c r="M3104">
        <f>(F3104*CalPhotonTurnigy!$AE$30*CalPhotonTurnigy!$AF$36+CalPhotonTurnigy!$AE$36)/CalPhotonTurnigy!$AE$30</f>
        <v>80.573963335152399</v>
      </c>
    </row>
    <row r="3105" spans="1:13" x14ac:dyDescent="0.3">
      <c r="A3105">
        <v>143.993931</v>
      </c>
      <c r="B3105">
        <v>131</v>
      </c>
      <c r="C3105">
        <v>0</v>
      </c>
      <c r="D3105">
        <v>2.0150000000000001</v>
      </c>
      <c r="E3105">
        <v>68.266386999999995</v>
      </c>
      <c r="F3105">
        <v>67.922888</v>
      </c>
      <c r="G3105">
        <v>69.110618000000002</v>
      </c>
      <c r="H3105">
        <v>0.343499</v>
      </c>
      <c r="I3105">
        <v>-99.247656000000006</v>
      </c>
      <c r="J3105">
        <v>131</v>
      </c>
      <c r="K3105">
        <v>89.264944999999997</v>
      </c>
      <c r="L3105">
        <v>1.4997999999999999E-2</v>
      </c>
      <c r="M3105">
        <f>(F3105*CalPhotonTurnigy!$AE$30*CalPhotonTurnigy!$AF$36+CalPhotonTurnigy!$AE$36)/CalPhotonTurnigy!$AE$30</f>
        <v>80.477890894454944</v>
      </c>
    </row>
    <row r="3106" spans="1:13" x14ac:dyDescent="0.3">
      <c r="A3106">
        <v>144.00894</v>
      </c>
      <c r="B3106">
        <v>131</v>
      </c>
      <c r="C3106">
        <v>0</v>
      </c>
      <c r="D3106">
        <v>2.0169999999999999</v>
      </c>
      <c r="E3106">
        <v>68.267825999999999</v>
      </c>
      <c r="F3106">
        <v>67.875587999999993</v>
      </c>
      <c r="G3106">
        <v>69.085395000000005</v>
      </c>
      <c r="H3106">
        <v>0.39223799999999998</v>
      </c>
      <c r="I3106">
        <v>-99.224331000000006</v>
      </c>
      <c r="J3106">
        <v>131</v>
      </c>
      <c r="K3106">
        <v>89.197130000000001</v>
      </c>
      <c r="L3106">
        <v>1.5009E-2</v>
      </c>
      <c r="M3106">
        <f>(F3106*CalPhotonTurnigy!$AE$30*CalPhotonTurnigy!$AF$36+CalPhotonTurnigy!$AE$36)/CalPhotonTurnigy!$AE$30</f>
        <v>80.429848072027042</v>
      </c>
    </row>
    <row r="3107" spans="1:13" x14ac:dyDescent="0.3">
      <c r="A3107">
        <v>144.02394200000001</v>
      </c>
      <c r="B3107">
        <v>131</v>
      </c>
      <c r="C3107">
        <v>0</v>
      </c>
      <c r="D3107">
        <v>2.0129999999999999</v>
      </c>
      <c r="E3107">
        <v>68.262315999999998</v>
      </c>
      <c r="F3107">
        <v>68.277501000000001</v>
      </c>
      <c r="G3107">
        <v>69.054213000000004</v>
      </c>
      <c r="H3107">
        <v>-1.5185000000000001E-2</v>
      </c>
      <c r="I3107">
        <v>-99.225237000000007</v>
      </c>
      <c r="J3107">
        <v>131</v>
      </c>
      <c r="K3107">
        <v>89.138761000000002</v>
      </c>
      <c r="L3107">
        <v>1.5002E-2</v>
      </c>
      <c r="M3107">
        <f>(F3107*CalPhotonTurnigy!$AE$30*CalPhotonTurnigy!$AF$36+CalPhotonTurnigy!$AE$36)/CalPhotonTurnigy!$AE$30</f>
        <v>80.83807291114897</v>
      </c>
    </row>
    <row r="3108" spans="1:13" x14ac:dyDescent="0.3">
      <c r="A3108">
        <v>144.03894199999999</v>
      </c>
      <c r="B3108">
        <v>131</v>
      </c>
      <c r="C3108">
        <v>0</v>
      </c>
      <c r="D3108">
        <v>2.016</v>
      </c>
      <c r="E3108">
        <v>68.262636000000001</v>
      </c>
      <c r="F3108">
        <v>68.159323999999998</v>
      </c>
      <c r="G3108">
        <v>69.018469999999994</v>
      </c>
      <c r="H3108">
        <v>0.103312</v>
      </c>
      <c r="I3108">
        <v>-99.219081000000003</v>
      </c>
      <c r="J3108">
        <v>131</v>
      </c>
      <c r="K3108">
        <v>89.088521999999998</v>
      </c>
      <c r="L3108">
        <v>1.4999999999999999E-2</v>
      </c>
      <c r="M3108">
        <f>(F3108*CalPhotonTurnigy!$AE$30*CalPhotonTurnigy!$AF$36+CalPhotonTurnigy!$AE$36)/CalPhotonTurnigy!$AE$30</f>
        <v>80.718040001507049</v>
      </c>
    </row>
    <row r="3109" spans="1:13" x14ac:dyDescent="0.3">
      <c r="A3109">
        <v>144.05395100000001</v>
      </c>
      <c r="B3109">
        <v>131</v>
      </c>
      <c r="C3109">
        <v>0</v>
      </c>
      <c r="D3109">
        <v>1.98</v>
      </c>
      <c r="E3109">
        <v>68.188598999999996</v>
      </c>
      <c r="F3109">
        <v>68.041118999999995</v>
      </c>
      <c r="G3109">
        <v>68.979562999999999</v>
      </c>
      <c r="H3109">
        <v>0.147479</v>
      </c>
      <c r="I3109">
        <v>-99.210296999999997</v>
      </c>
      <c r="J3109">
        <v>131</v>
      </c>
      <c r="K3109">
        <v>89.045281000000003</v>
      </c>
      <c r="L3109">
        <v>1.5009E-2</v>
      </c>
      <c r="M3109">
        <f>(F3109*CalPhotonTurnigy!$AE$30*CalPhotonTurnigy!$AF$36+CalPhotonTurnigy!$AE$36)/CalPhotonTurnigy!$AE$30</f>
        <v>80.597978652139389</v>
      </c>
    </row>
    <row r="3110" spans="1:13" x14ac:dyDescent="0.3">
      <c r="A3110">
        <v>144.06895499999999</v>
      </c>
      <c r="B3110">
        <v>131</v>
      </c>
      <c r="C3110">
        <v>0</v>
      </c>
      <c r="D3110">
        <v>2.0129999999999999</v>
      </c>
      <c r="E3110">
        <v>68.192453999999998</v>
      </c>
      <c r="F3110">
        <v>67.875587999999993</v>
      </c>
      <c r="G3110">
        <v>68.938766999999999</v>
      </c>
      <c r="H3110">
        <v>0.31686599999999998</v>
      </c>
      <c r="I3110">
        <v>-99.191460000000006</v>
      </c>
      <c r="J3110">
        <v>131</v>
      </c>
      <c r="K3110">
        <v>89.008064000000005</v>
      </c>
      <c r="L3110">
        <v>1.5004E-2</v>
      </c>
      <c r="M3110">
        <f>(F3110*CalPhotonTurnigy!$AE$30*CalPhotonTurnigy!$AF$36+CalPhotonTurnigy!$AE$36)/CalPhotonTurnigy!$AE$30</f>
        <v>80.429848072027042</v>
      </c>
    </row>
    <row r="3111" spans="1:13" x14ac:dyDescent="0.3">
      <c r="A3111">
        <v>144.08396099999999</v>
      </c>
      <c r="B3111">
        <v>131</v>
      </c>
      <c r="C3111">
        <v>0</v>
      </c>
      <c r="D3111">
        <v>2.0129999999999999</v>
      </c>
      <c r="E3111">
        <v>68.195769999999996</v>
      </c>
      <c r="F3111">
        <v>68.324764999999999</v>
      </c>
      <c r="G3111">
        <v>68.897171999999998</v>
      </c>
      <c r="H3111">
        <v>-0.128994</v>
      </c>
      <c r="I3111">
        <v>-99.199161000000004</v>
      </c>
      <c r="J3111">
        <v>131</v>
      </c>
      <c r="K3111">
        <v>88.976029999999994</v>
      </c>
      <c r="L3111">
        <v>1.5006E-2</v>
      </c>
      <c r="M3111">
        <f>(F3111*CalPhotonTurnigy!$AE$30*CalPhotonTurnigy!$AF$36+CalPhotonTurnigy!$AE$36)/CalPhotonTurnigy!$AE$30</f>
        <v>80.88607916821519</v>
      </c>
    </row>
    <row r="3112" spans="1:13" x14ac:dyDescent="0.3">
      <c r="A3112">
        <v>144.098964</v>
      </c>
      <c r="B3112">
        <v>131</v>
      </c>
      <c r="C3112">
        <v>0</v>
      </c>
      <c r="D3112">
        <v>2.0099999999999998</v>
      </c>
      <c r="E3112">
        <v>68.193551999999997</v>
      </c>
      <c r="F3112">
        <v>68.206598</v>
      </c>
      <c r="G3112">
        <v>68.855671000000001</v>
      </c>
      <c r="H3112">
        <v>-1.3046E-2</v>
      </c>
      <c r="I3112">
        <v>-99.199939000000001</v>
      </c>
      <c r="J3112">
        <v>131</v>
      </c>
      <c r="K3112">
        <v>88.948458000000002</v>
      </c>
      <c r="L3112">
        <v>1.5003000000000001E-2</v>
      </c>
      <c r="M3112">
        <f>(F3112*CalPhotonTurnigy!$AE$30*CalPhotonTurnigy!$AF$36+CalPhotonTurnigy!$AE$36)/CalPhotonTurnigy!$AE$30</f>
        <v>80.766056415618181</v>
      </c>
    </row>
    <row r="3113" spans="1:13" x14ac:dyDescent="0.3">
      <c r="A3113">
        <v>144.11396199999999</v>
      </c>
      <c r="B3113">
        <v>131</v>
      </c>
      <c r="C3113">
        <v>0</v>
      </c>
      <c r="D3113">
        <v>2.0129999999999999</v>
      </c>
      <c r="E3113">
        <v>68.198406000000006</v>
      </c>
      <c r="F3113">
        <v>68.064762000000002</v>
      </c>
      <c r="G3113">
        <v>68.814970000000002</v>
      </c>
      <c r="H3113">
        <v>0.13364400000000001</v>
      </c>
      <c r="I3113">
        <v>-99.191982999999993</v>
      </c>
      <c r="J3113">
        <v>131</v>
      </c>
      <c r="K3113">
        <v>88.924727000000004</v>
      </c>
      <c r="L3113">
        <v>1.4997999999999999E-2</v>
      </c>
      <c r="M3113">
        <f>(F3113*CalPhotonTurnigy!$AE$30*CalPhotonTurnigy!$AF$36+CalPhotonTurnigy!$AE$36)/CalPhotonTurnigy!$AE$30</f>
        <v>80.621992953421895</v>
      </c>
    </row>
    <row r="3114" spans="1:13" x14ac:dyDescent="0.3">
      <c r="A3114">
        <v>144.12897000000001</v>
      </c>
      <c r="B3114">
        <v>131</v>
      </c>
      <c r="C3114">
        <v>0</v>
      </c>
      <c r="D3114">
        <v>2.0129999999999999</v>
      </c>
      <c r="E3114">
        <v>68.200891999999996</v>
      </c>
      <c r="F3114">
        <v>68.064762000000002</v>
      </c>
      <c r="G3114">
        <v>68.775600999999995</v>
      </c>
      <c r="H3114">
        <v>0.136129</v>
      </c>
      <c r="I3114">
        <v>-99.183874000000003</v>
      </c>
      <c r="J3114">
        <v>131</v>
      </c>
      <c r="K3114">
        <v>88.904302000000001</v>
      </c>
      <c r="L3114">
        <v>1.5008000000000001E-2</v>
      </c>
      <c r="M3114">
        <f>(F3114*CalPhotonTurnigy!$AE$30*CalPhotonTurnigy!$AF$36+CalPhotonTurnigy!$AE$36)/CalPhotonTurnigy!$AE$30</f>
        <v>80.621992953421895</v>
      </c>
    </row>
    <row r="3115" spans="1:13" x14ac:dyDescent="0.3">
      <c r="A3115">
        <v>144.143981</v>
      </c>
      <c r="B3115">
        <v>131</v>
      </c>
      <c r="C3115">
        <v>0</v>
      </c>
      <c r="D3115">
        <v>2.012</v>
      </c>
      <c r="E3115">
        <v>68.201340000000002</v>
      </c>
      <c r="F3115">
        <v>68.395651999999998</v>
      </c>
      <c r="G3115">
        <v>68.737949</v>
      </c>
      <c r="H3115">
        <v>-0.19431100000000001</v>
      </c>
      <c r="I3115">
        <v>-99.195486000000002</v>
      </c>
      <c r="J3115">
        <v>131</v>
      </c>
      <c r="K3115">
        <v>88.886720999999994</v>
      </c>
      <c r="L3115">
        <v>1.5011E-2</v>
      </c>
      <c r="M3115">
        <f>(F3115*CalPhotonTurnigy!$AE$30*CalPhotonTurnigy!$AF$36+CalPhotonTurnigy!$AE$36)/CalPhotonTurnigy!$AE$30</f>
        <v>80.95807941247412</v>
      </c>
    </row>
    <row r="3116" spans="1:13" x14ac:dyDescent="0.3">
      <c r="A3116">
        <v>144.15898200000001</v>
      </c>
      <c r="B3116">
        <v>131</v>
      </c>
      <c r="C3116">
        <v>0</v>
      </c>
      <c r="D3116">
        <v>2.0110000000000001</v>
      </c>
      <c r="E3116">
        <v>68.200035999999997</v>
      </c>
      <c r="F3116">
        <v>68.206598</v>
      </c>
      <c r="G3116">
        <v>68.702280000000002</v>
      </c>
      <c r="H3116">
        <v>-6.5620000000000001E-3</v>
      </c>
      <c r="I3116">
        <v>-99.195876999999996</v>
      </c>
      <c r="J3116">
        <v>131</v>
      </c>
      <c r="K3116">
        <v>88.871589999999998</v>
      </c>
      <c r="L3116">
        <v>1.5001E-2</v>
      </c>
      <c r="M3116">
        <f>(F3116*CalPhotonTurnigy!$AE$30*CalPhotonTurnigy!$AF$36+CalPhotonTurnigy!$AE$36)/CalPhotonTurnigy!$AE$30</f>
        <v>80.766056415618181</v>
      </c>
    </row>
    <row r="3117" spans="1:13" x14ac:dyDescent="0.3">
      <c r="A3117">
        <v>144.173993</v>
      </c>
      <c r="B3117">
        <v>131</v>
      </c>
      <c r="C3117">
        <v>0</v>
      </c>
      <c r="D3117">
        <v>2.004</v>
      </c>
      <c r="E3117">
        <v>68.185387000000006</v>
      </c>
      <c r="F3117">
        <v>67.993830000000003</v>
      </c>
      <c r="G3117">
        <v>68.668761000000003</v>
      </c>
      <c r="H3117">
        <v>0.19155700000000001</v>
      </c>
      <c r="I3117">
        <v>-99.184472</v>
      </c>
      <c r="J3117">
        <v>131</v>
      </c>
      <c r="K3117">
        <v>88.858565999999996</v>
      </c>
      <c r="L3117">
        <v>1.5011E-2</v>
      </c>
      <c r="M3117">
        <f>(F3117*CalPhotonTurnigy!$AE$30*CalPhotonTurnigy!$AF$36+CalPhotonTurnigy!$AE$36)/CalPhotonTurnigy!$AE$30</f>
        <v>80.549947002460883</v>
      </c>
    </row>
    <row r="3118" spans="1:13" x14ac:dyDescent="0.3">
      <c r="A3118">
        <v>144.18900300000001</v>
      </c>
      <c r="B3118">
        <v>131</v>
      </c>
      <c r="C3118">
        <v>0</v>
      </c>
      <c r="D3118">
        <v>2.012</v>
      </c>
      <c r="E3118">
        <v>68.187999000000005</v>
      </c>
      <c r="F3118">
        <v>68.442903999999999</v>
      </c>
      <c r="G3118">
        <v>68.637473999999997</v>
      </c>
      <c r="H3118">
        <v>-0.25490499999999999</v>
      </c>
      <c r="I3118">
        <v>-99.199709999999996</v>
      </c>
      <c r="J3118">
        <v>131</v>
      </c>
      <c r="K3118">
        <v>88.847356000000005</v>
      </c>
      <c r="L3118">
        <v>1.5010000000000001E-2</v>
      </c>
      <c r="M3118">
        <f>(F3118*CalPhotonTurnigy!$AE$30*CalPhotonTurnigy!$AF$36+CalPhotonTurnigy!$AE$36)/CalPhotonTurnigy!$AE$30</f>
        <v>81.006073481086446</v>
      </c>
    </row>
    <row r="3119" spans="1:13" x14ac:dyDescent="0.3">
      <c r="A3119">
        <v>144.20400100000001</v>
      </c>
      <c r="B3119">
        <v>131</v>
      </c>
      <c r="C3119">
        <v>0</v>
      </c>
      <c r="D3119">
        <v>2.0089999999999999</v>
      </c>
      <c r="E3119">
        <v>68.183482999999995</v>
      </c>
      <c r="F3119">
        <v>68.372023999999996</v>
      </c>
      <c r="G3119">
        <v>68.608445000000003</v>
      </c>
      <c r="H3119">
        <v>-0.18854099999999999</v>
      </c>
      <c r="I3119">
        <v>-99.210965000000002</v>
      </c>
      <c r="J3119">
        <v>131</v>
      </c>
      <c r="K3119">
        <v>88.837708000000006</v>
      </c>
      <c r="L3119">
        <v>1.4997999999999999E-2</v>
      </c>
      <c r="M3119">
        <f>(F3119*CalPhotonTurnigy!$AE$30*CalPhotonTurnigy!$AF$36+CalPhotonTurnigy!$AE$36)/CalPhotonTurnigy!$AE$30</f>
        <v>80.934080346758961</v>
      </c>
    </row>
    <row r="3120" spans="1:13" x14ac:dyDescent="0.3">
      <c r="A3120">
        <v>144.218999</v>
      </c>
      <c r="B3120">
        <v>131</v>
      </c>
      <c r="C3120">
        <v>0</v>
      </c>
      <c r="D3120">
        <v>2.0150000000000001</v>
      </c>
      <c r="E3120">
        <v>68.193124999999995</v>
      </c>
      <c r="F3120">
        <v>68.230233999999996</v>
      </c>
      <c r="G3120">
        <v>68.581647000000004</v>
      </c>
      <c r="H3120">
        <v>-3.7108000000000002E-2</v>
      </c>
      <c r="I3120">
        <v>-99.213177000000002</v>
      </c>
      <c r="J3120">
        <v>131</v>
      </c>
      <c r="K3120">
        <v>88.829402999999999</v>
      </c>
      <c r="L3120">
        <v>1.4997999999999999E-2</v>
      </c>
      <c r="M3120">
        <f>(F3120*CalPhotonTurnigy!$AE$30*CalPhotonTurnigy!$AF$36+CalPhotonTurnigy!$AE$36)/CalPhotonTurnigy!$AE$30</f>
        <v>80.790063606969255</v>
      </c>
    </row>
    <row r="3121" spans="1:13" x14ac:dyDescent="0.3">
      <c r="A3121">
        <v>144.23400000000001</v>
      </c>
      <c r="B3121">
        <v>131</v>
      </c>
      <c r="C3121">
        <v>0</v>
      </c>
      <c r="D3121">
        <v>2.0049999999999999</v>
      </c>
      <c r="E3121">
        <v>68.181128999999999</v>
      </c>
      <c r="F3121">
        <v>68.041118999999995</v>
      </c>
      <c r="G3121">
        <v>68.557021000000006</v>
      </c>
      <c r="H3121">
        <v>0.14001</v>
      </c>
      <c r="I3121">
        <v>-99.204842999999997</v>
      </c>
      <c r="J3121">
        <v>131</v>
      </c>
      <c r="K3121">
        <v>88.822255999999996</v>
      </c>
      <c r="L3121">
        <v>1.5001E-2</v>
      </c>
      <c r="M3121">
        <f>(F3121*CalPhotonTurnigy!$AE$30*CalPhotonTurnigy!$AF$36+CalPhotonTurnigy!$AE$36)/CalPhotonTurnigy!$AE$30</f>
        <v>80.597978652139389</v>
      </c>
    </row>
    <row r="3122" spans="1:13" x14ac:dyDescent="0.3">
      <c r="A3122">
        <v>144.24900400000001</v>
      </c>
      <c r="B3122">
        <v>131</v>
      </c>
      <c r="C3122">
        <v>0</v>
      </c>
      <c r="D3122">
        <v>2.0089999999999999</v>
      </c>
      <c r="E3122">
        <v>68.179261999999994</v>
      </c>
      <c r="F3122">
        <v>68.466528999999994</v>
      </c>
      <c r="G3122">
        <v>68.534477999999993</v>
      </c>
      <c r="H3122">
        <v>-0.28726699999999999</v>
      </c>
      <c r="I3122">
        <v>-99.222012000000007</v>
      </c>
      <c r="J3122">
        <v>131</v>
      </c>
      <c r="K3122">
        <v>88.816103999999996</v>
      </c>
      <c r="L3122">
        <v>1.5004E-2</v>
      </c>
      <c r="M3122">
        <f>(F3122*CalPhotonTurnigy!$AE$30*CalPhotonTurnigy!$AF$36+CalPhotonTurnigy!$AE$36)/CalPhotonTurnigy!$AE$30</f>
        <v>81.030069499688125</v>
      </c>
    </row>
    <row r="3123" spans="1:13" x14ac:dyDescent="0.3">
      <c r="A3123">
        <v>144.264004</v>
      </c>
      <c r="B3123">
        <v>131</v>
      </c>
      <c r="C3123">
        <v>0</v>
      </c>
      <c r="D3123">
        <v>2.0089999999999999</v>
      </c>
      <c r="E3123">
        <v>68.177655000000001</v>
      </c>
      <c r="F3123">
        <v>68.277501000000001</v>
      </c>
      <c r="G3123">
        <v>68.513915999999995</v>
      </c>
      <c r="H3123">
        <v>-9.9846000000000004E-2</v>
      </c>
      <c r="I3123">
        <v>-99.227968000000004</v>
      </c>
      <c r="J3123">
        <v>131</v>
      </c>
      <c r="K3123">
        <v>88.810807999999994</v>
      </c>
      <c r="L3123">
        <v>1.4999999999999999E-2</v>
      </c>
      <c r="M3123">
        <f>(F3123*CalPhotonTurnigy!$AE$30*CalPhotonTurnigy!$AF$36+CalPhotonTurnigy!$AE$36)/CalPhotonTurnigy!$AE$30</f>
        <v>80.83807291114897</v>
      </c>
    </row>
    <row r="3124" spans="1:13" x14ac:dyDescent="0.3">
      <c r="A3124">
        <v>144.27901499999999</v>
      </c>
      <c r="B3124">
        <v>131</v>
      </c>
      <c r="C3124">
        <v>0</v>
      </c>
      <c r="D3124">
        <v>2.0089999999999999</v>
      </c>
      <c r="E3124">
        <v>68.174581000000003</v>
      </c>
      <c r="F3124">
        <v>68.135684999999995</v>
      </c>
      <c r="G3124">
        <v>68.495219000000006</v>
      </c>
      <c r="H3124">
        <v>3.8896E-2</v>
      </c>
      <c r="I3124">
        <v>-99.225649000000004</v>
      </c>
      <c r="J3124">
        <v>131</v>
      </c>
      <c r="K3124">
        <v>88.806251000000003</v>
      </c>
      <c r="L3124">
        <v>1.5011E-2</v>
      </c>
      <c r="M3124">
        <f>(F3124*CalPhotonTurnigy!$AE$30*CalPhotonTurnigy!$AF$36+CalPhotonTurnigy!$AE$36)/CalPhotonTurnigy!$AE$30</f>
        <v>80.694029763042494</v>
      </c>
    </row>
    <row r="3125" spans="1:13" x14ac:dyDescent="0.3">
      <c r="A3125">
        <v>144.29401999999999</v>
      </c>
      <c r="B3125">
        <v>131</v>
      </c>
      <c r="C3125">
        <v>0</v>
      </c>
      <c r="D3125">
        <v>2.0089999999999999</v>
      </c>
      <c r="E3125">
        <v>68.173626999999996</v>
      </c>
      <c r="F3125">
        <v>68.182961000000006</v>
      </c>
      <c r="G3125">
        <v>68.478264999999993</v>
      </c>
      <c r="H3125">
        <v>-9.3340000000000003E-3</v>
      </c>
      <c r="I3125">
        <v>-99.226206000000005</v>
      </c>
      <c r="J3125">
        <v>131</v>
      </c>
      <c r="K3125">
        <v>88.802328000000003</v>
      </c>
      <c r="L3125">
        <v>1.5004999999999999E-2</v>
      </c>
      <c r="M3125">
        <f>(F3125*CalPhotonTurnigy!$AE$30*CalPhotonTurnigy!$AF$36+CalPhotonTurnigy!$AE$36)/CalPhotonTurnigy!$AE$30</f>
        <v>80.742048208562636</v>
      </c>
    </row>
    <row r="3126" spans="1:13" x14ac:dyDescent="0.3">
      <c r="A3126">
        <v>144.30901700000001</v>
      </c>
      <c r="B3126">
        <v>131</v>
      </c>
      <c r="C3126">
        <v>0</v>
      </c>
      <c r="D3126">
        <v>2.0089999999999999</v>
      </c>
      <c r="E3126">
        <v>68.171115</v>
      </c>
      <c r="F3126">
        <v>68.466528999999994</v>
      </c>
      <c r="G3126">
        <v>68.462933000000007</v>
      </c>
      <c r="H3126">
        <v>-0.29541400000000001</v>
      </c>
      <c r="I3126">
        <v>-99.243853999999999</v>
      </c>
      <c r="J3126">
        <v>131</v>
      </c>
      <c r="K3126">
        <v>88.798952</v>
      </c>
      <c r="L3126">
        <v>1.4997E-2</v>
      </c>
      <c r="M3126">
        <f>(F3126*CalPhotonTurnigy!$AE$30*CalPhotonTurnigy!$AF$36+CalPhotonTurnigy!$AE$36)/CalPhotonTurnigy!$AE$30</f>
        <v>81.030069499688125</v>
      </c>
    </row>
    <row r="3127" spans="1:13" x14ac:dyDescent="0.3">
      <c r="A3127">
        <v>144.324017</v>
      </c>
      <c r="B3127">
        <v>131</v>
      </c>
      <c r="C3127">
        <v>0</v>
      </c>
      <c r="D3127">
        <v>2.0219999999999998</v>
      </c>
      <c r="E3127">
        <v>68.197704999999999</v>
      </c>
      <c r="F3127">
        <v>68.301132999999993</v>
      </c>
      <c r="G3127">
        <v>68.449099000000004</v>
      </c>
      <c r="H3127">
        <v>-0.10342899999999999</v>
      </c>
      <c r="I3127">
        <v>-99.250024999999994</v>
      </c>
      <c r="J3127">
        <v>131</v>
      </c>
      <c r="K3127">
        <v>88.796046000000004</v>
      </c>
      <c r="L3127">
        <v>1.4999999999999999E-2</v>
      </c>
      <c r="M3127">
        <f>(F3127*CalPhotonTurnigy!$AE$30*CalPhotonTurnigy!$AF$36+CalPhotonTurnigy!$AE$36)/CalPhotonTurnigy!$AE$30</f>
        <v>80.86207603968208</v>
      </c>
    </row>
    <row r="3128" spans="1:13" x14ac:dyDescent="0.3">
      <c r="A3128">
        <v>144.33901800000001</v>
      </c>
      <c r="B3128">
        <v>131</v>
      </c>
      <c r="C3128">
        <v>0</v>
      </c>
      <c r="D3128">
        <v>2.008</v>
      </c>
      <c r="E3128">
        <v>68.190145000000001</v>
      </c>
      <c r="F3128">
        <v>68.088403999999997</v>
      </c>
      <c r="G3128">
        <v>68.436643000000004</v>
      </c>
      <c r="H3128">
        <v>0.10174</v>
      </c>
      <c r="I3128">
        <v>-99.243966</v>
      </c>
      <c r="J3128">
        <v>131</v>
      </c>
      <c r="K3128">
        <v>88.793544999999995</v>
      </c>
      <c r="L3128">
        <v>1.5001E-2</v>
      </c>
      <c r="M3128">
        <f>(F3128*CalPhotonTurnigy!$AE$30*CalPhotonTurnigy!$AF$36+CalPhotonTurnigy!$AE$36)/CalPhotonTurnigy!$AE$30</f>
        <v>80.646006238999917</v>
      </c>
    </row>
    <row r="3129" spans="1:13" x14ac:dyDescent="0.3">
      <c r="A3129">
        <v>144.354028</v>
      </c>
      <c r="B3129">
        <v>131</v>
      </c>
      <c r="C3129">
        <v>0</v>
      </c>
      <c r="D3129">
        <v>2.0070000000000001</v>
      </c>
      <c r="E3129">
        <v>68.181945999999996</v>
      </c>
      <c r="F3129">
        <v>68.490153000000007</v>
      </c>
      <c r="G3129">
        <v>68.425449</v>
      </c>
      <c r="H3129">
        <v>-0.30820599999999998</v>
      </c>
      <c r="I3129">
        <v>-99.262399000000002</v>
      </c>
      <c r="J3129">
        <v>131</v>
      </c>
      <c r="K3129">
        <v>88.791392000000002</v>
      </c>
      <c r="L3129">
        <v>1.5010000000000001E-2</v>
      </c>
      <c r="M3129">
        <f>(F3129*CalPhotonTurnigy!$AE$30*CalPhotonTurnigy!$AF$36+CalPhotonTurnigy!$AE$36)/CalPhotonTurnigy!$AE$30</f>
        <v>81.054064502585305</v>
      </c>
    </row>
    <row r="3130" spans="1:13" x14ac:dyDescent="0.3">
      <c r="A3130">
        <v>144.369034</v>
      </c>
      <c r="B3130">
        <v>131</v>
      </c>
      <c r="C3130">
        <v>0</v>
      </c>
      <c r="D3130">
        <v>2.008</v>
      </c>
      <c r="E3130">
        <v>68.176581999999996</v>
      </c>
      <c r="F3130">
        <v>68.372023999999996</v>
      </c>
      <c r="G3130">
        <v>68.415407999999999</v>
      </c>
      <c r="H3130">
        <v>-0.195442</v>
      </c>
      <c r="I3130">
        <v>-99.274071000000006</v>
      </c>
      <c r="J3130">
        <v>131</v>
      </c>
      <c r="K3130">
        <v>88.789539000000005</v>
      </c>
      <c r="L3130">
        <v>1.5006E-2</v>
      </c>
      <c r="M3130">
        <f>(F3130*CalPhotonTurnigy!$AE$30*CalPhotonTurnigy!$AF$36+CalPhotonTurnigy!$AE$36)/CalPhotonTurnigy!$AE$30</f>
        <v>80.934080346758961</v>
      </c>
    </row>
    <row r="3131" spans="1:13" x14ac:dyDescent="0.3">
      <c r="A3131">
        <v>144.384041</v>
      </c>
      <c r="B3131">
        <v>131</v>
      </c>
      <c r="C3131">
        <v>0</v>
      </c>
      <c r="D3131">
        <v>2.0049999999999999</v>
      </c>
      <c r="E3131">
        <v>68.166888999999998</v>
      </c>
      <c r="F3131">
        <v>68.230233999999996</v>
      </c>
      <c r="G3131">
        <v>68.406413999999998</v>
      </c>
      <c r="H3131">
        <v>-6.3343999999999998E-2</v>
      </c>
      <c r="I3131">
        <v>-99.277850000000001</v>
      </c>
      <c r="J3131">
        <v>131</v>
      </c>
      <c r="K3131">
        <v>88.787943999999996</v>
      </c>
      <c r="L3131">
        <v>1.5007E-2</v>
      </c>
      <c r="M3131">
        <f>(F3131*CalPhotonTurnigy!$AE$30*CalPhotonTurnigy!$AF$36+CalPhotonTurnigy!$AE$36)/CalPhotonTurnigy!$AE$30</f>
        <v>80.790063606969255</v>
      </c>
    </row>
    <row r="3132" spans="1:13" x14ac:dyDescent="0.3">
      <c r="A3132">
        <v>144.39905300000001</v>
      </c>
      <c r="B3132">
        <v>131</v>
      </c>
      <c r="C3132">
        <v>0</v>
      </c>
      <c r="D3132">
        <v>2.0049999999999999</v>
      </c>
      <c r="E3132">
        <v>68.158546999999999</v>
      </c>
      <c r="F3132">
        <v>68.041118999999995</v>
      </c>
      <c r="G3132">
        <v>68.398371999999995</v>
      </c>
      <c r="H3132">
        <v>0.117427</v>
      </c>
      <c r="I3132">
        <v>-99.270854999999997</v>
      </c>
      <c r="J3132">
        <v>131</v>
      </c>
      <c r="K3132">
        <v>88.786570999999995</v>
      </c>
      <c r="L3132">
        <v>1.5011999999999999E-2</v>
      </c>
      <c r="M3132">
        <f>(F3132*CalPhotonTurnigy!$AE$30*CalPhotonTurnigy!$AF$36+CalPhotonTurnigy!$AE$36)/CalPhotonTurnigy!$AE$30</f>
        <v>80.597978652139389</v>
      </c>
    </row>
    <row r="3133" spans="1:13" x14ac:dyDescent="0.3">
      <c r="A3133">
        <v>144.414061</v>
      </c>
      <c r="B3133">
        <v>131</v>
      </c>
      <c r="C3133">
        <v>0</v>
      </c>
      <c r="D3133">
        <v>2.008</v>
      </c>
      <c r="E3133">
        <v>68.156445000000005</v>
      </c>
      <c r="F3133">
        <v>68.513774999999995</v>
      </c>
      <c r="G3133">
        <v>68.391191000000006</v>
      </c>
      <c r="H3133">
        <v>-0.35732999999999998</v>
      </c>
      <c r="I3133">
        <v>-99.292226999999997</v>
      </c>
      <c r="J3133">
        <v>131</v>
      </c>
      <c r="K3133">
        <v>88.785390000000007</v>
      </c>
      <c r="L3133">
        <v>1.5008000000000001E-2</v>
      </c>
      <c r="M3133">
        <f>(F3133*CalPhotonTurnigy!$AE$30*CalPhotonTurnigy!$AF$36+CalPhotonTurnigy!$AE$36)/CalPhotonTurnigy!$AE$30</f>
        <v>81.078057474073518</v>
      </c>
    </row>
    <row r="3134" spans="1:13" x14ac:dyDescent="0.3">
      <c r="A3134">
        <v>144.42905999999999</v>
      </c>
      <c r="B3134">
        <v>131</v>
      </c>
      <c r="C3134">
        <v>0</v>
      </c>
      <c r="D3134">
        <v>2.004</v>
      </c>
      <c r="E3134">
        <v>68.146170999999995</v>
      </c>
      <c r="F3134">
        <v>68.348394999999996</v>
      </c>
      <c r="G3134">
        <v>68.384787000000003</v>
      </c>
      <c r="H3134">
        <v>-0.20222399999999999</v>
      </c>
      <c r="I3134">
        <v>-99.304297000000005</v>
      </c>
      <c r="J3134">
        <v>131</v>
      </c>
      <c r="K3134">
        <v>88.784373000000002</v>
      </c>
      <c r="L3134">
        <v>1.4999E-2</v>
      </c>
      <c r="M3134">
        <f>(F3134*CalPhotonTurnigy!$AE$30*CalPhotonTurnigy!$AF$36+CalPhotonTurnigy!$AE$36)/CalPhotonTurnigy!$AE$30</f>
        <v>80.910080265339317</v>
      </c>
    </row>
    <row r="3135" spans="1:13" x14ac:dyDescent="0.3">
      <c r="A3135">
        <v>144.444062</v>
      </c>
      <c r="B3135">
        <v>131</v>
      </c>
      <c r="C3135">
        <v>0</v>
      </c>
      <c r="D3135">
        <v>2.0190000000000001</v>
      </c>
      <c r="E3135">
        <v>68.169494</v>
      </c>
      <c r="F3135">
        <v>68.182961000000006</v>
      </c>
      <c r="G3135">
        <v>68.379081999999997</v>
      </c>
      <c r="H3135">
        <v>-1.3468000000000001E-2</v>
      </c>
      <c r="I3135">
        <v>-99.305098999999998</v>
      </c>
      <c r="J3135">
        <v>131</v>
      </c>
      <c r="K3135">
        <v>88.783496999999997</v>
      </c>
      <c r="L3135">
        <v>1.5002E-2</v>
      </c>
      <c r="M3135">
        <f>(F3135*CalPhotonTurnigy!$AE$30*CalPhotonTurnigy!$AF$36+CalPhotonTurnigy!$AE$36)/CalPhotonTurnigy!$AE$30</f>
        <v>80.742048208562636</v>
      </c>
    </row>
    <row r="3136" spans="1:13" x14ac:dyDescent="0.3">
      <c r="A3136">
        <v>144.45906099999999</v>
      </c>
      <c r="B3136">
        <v>131</v>
      </c>
      <c r="C3136">
        <v>0</v>
      </c>
      <c r="D3136">
        <v>2.0009999999999999</v>
      </c>
      <c r="E3136">
        <v>68.152323999999993</v>
      </c>
      <c r="F3136">
        <v>68.017475000000005</v>
      </c>
      <c r="G3136">
        <v>68.374007000000006</v>
      </c>
      <c r="H3136">
        <v>0.134849</v>
      </c>
      <c r="I3136">
        <v>-99.297075000000007</v>
      </c>
      <c r="J3136">
        <v>131</v>
      </c>
      <c r="K3136">
        <v>88.782743999999994</v>
      </c>
      <c r="L3136">
        <v>1.4999E-2</v>
      </c>
      <c r="M3136">
        <f>(F3136*CalPhotonTurnigy!$AE$30*CalPhotonTurnigy!$AF$36+CalPhotonTurnigy!$AE$36)/CalPhotonTurnigy!$AE$30</f>
        <v>80.573963335152399</v>
      </c>
    </row>
    <row r="3137" spans="1:13" x14ac:dyDescent="0.3">
      <c r="A3137">
        <v>144.47406799999999</v>
      </c>
      <c r="B3137">
        <v>131</v>
      </c>
      <c r="C3137">
        <v>0</v>
      </c>
      <c r="D3137">
        <v>2.0019999999999998</v>
      </c>
      <c r="E3137">
        <v>68.139235999999997</v>
      </c>
      <c r="F3137">
        <v>68.442903999999999</v>
      </c>
      <c r="G3137">
        <v>68.369495999999998</v>
      </c>
      <c r="H3137">
        <v>-0.30366799999999999</v>
      </c>
      <c r="I3137">
        <v>-99.315224999999998</v>
      </c>
      <c r="J3137">
        <v>131</v>
      </c>
      <c r="K3137">
        <v>88.782095999999996</v>
      </c>
      <c r="L3137">
        <v>1.5007E-2</v>
      </c>
      <c r="M3137">
        <f>(F3137*CalPhotonTurnigy!$AE$30*CalPhotonTurnigy!$AF$36+CalPhotonTurnigy!$AE$36)/CalPhotonTurnigy!$AE$30</f>
        <v>81.006073481086446</v>
      </c>
    </row>
    <row r="3138" spans="1:13" x14ac:dyDescent="0.3">
      <c r="A3138">
        <v>144.48907500000001</v>
      </c>
      <c r="B3138">
        <v>131</v>
      </c>
      <c r="C3138">
        <v>0</v>
      </c>
      <c r="D3138">
        <v>2.0049999999999999</v>
      </c>
      <c r="E3138">
        <v>68.134747000000004</v>
      </c>
      <c r="F3138">
        <v>68.324764999999999</v>
      </c>
      <c r="G3138">
        <v>68.365491000000006</v>
      </c>
      <c r="H3138">
        <v>-0.19001699999999999</v>
      </c>
      <c r="I3138">
        <v>-99.326569000000006</v>
      </c>
      <c r="J3138">
        <v>131</v>
      </c>
      <c r="K3138">
        <v>88.781537999999998</v>
      </c>
      <c r="L3138">
        <v>1.5007E-2</v>
      </c>
      <c r="M3138">
        <f>(F3138*CalPhotonTurnigy!$AE$30*CalPhotonTurnigy!$AF$36+CalPhotonTurnigy!$AE$36)/CalPhotonTurnigy!$AE$30</f>
        <v>80.88607916821519</v>
      </c>
    </row>
    <row r="3139" spans="1:13" x14ac:dyDescent="0.3">
      <c r="A3139">
        <v>144.50407200000001</v>
      </c>
      <c r="B3139">
        <v>131</v>
      </c>
      <c r="C3139">
        <v>0</v>
      </c>
      <c r="D3139">
        <v>2.0049999999999999</v>
      </c>
      <c r="E3139">
        <v>68.130883999999995</v>
      </c>
      <c r="F3139">
        <v>68.206598</v>
      </c>
      <c r="G3139">
        <v>68.361937999999995</v>
      </c>
      <c r="H3139">
        <v>-7.5714000000000004E-2</v>
      </c>
      <c r="I3139">
        <v>-99.331081999999995</v>
      </c>
      <c r="J3139">
        <v>131</v>
      </c>
      <c r="K3139">
        <v>88.781057000000004</v>
      </c>
      <c r="L3139">
        <v>1.4997E-2</v>
      </c>
      <c r="M3139">
        <f>(F3139*CalPhotonTurnigy!$AE$30*CalPhotonTurnigy!$AF$36+CalPhotonTurnigy!$AE$36)/CalPhotonTurnigy!$AE$30</f>
        <v>80.766056415618181</v>
      </c>
    </row>
    <row r="3140" spans="1:13" x14ac:dyDescent="0.3">
      <c r="A3140">
        <v>144.519079</v>
      </c>
      <c r="B3140">
        <v>131</v>
      </c>
      <c r="C3140">
        <v>0</v>
      </c>
      <c r="D3140">
        <v>2.004</v>
      </c>
      <c r="E3140">
        <v>68.124170000000007</v>
      </c>
      <c r="F3140">
        <v>67.993830000000003</v>
      </c>
      <c r="G3140">
        <v>68.358789000000002</v>
      </c>
      <c r="H3140">
        <v>0.13034000000000001</v>
      </c>
      <c r="I3140">
        <v>-99.323324</v>
      </c>
      <c r="J3140">
        <v>131</v>
      </c>
      <c r="K3140">
        <v>88.780643999999995</v>
      </c>
      <c r="L3140">
        <v>1.5007E-2</v>
      </c>
      <c r="M3140">
        <f>(F3140*CalPhotonTurnigy!$AE$30*CalPhotonTurnigy!$AF$36+CalPhotonTurnigy!$AE$36)/CalPhotonTurnigy!$AE$30</f>
        <v>80.549947002460883</v>
      </c>
    </row>
    <row r="3141" spans="1:13" x14ac:dyDescent="0.3">
      <c r="A3141">
        <v>144.53407799999999</v>
      </c>
      <c r="B3141">
        <v>131</v>
      </c>
      <c r="C3141">
        <v>0</v>
      </c>
      <c r="D3141">
        <v>2.0059999999999998</v>
      </c>
      <c r="E3141">
        <v>68.123475999999997</v>
      </c>
      <c r="F3141">
        <v>67.922888</v>
      </c>
      <c r="G3141">
        <v>68.356001000000006</v>
      </c>
      <c r="H3141">
        <v>0.20058799999999999</v>
      </c>
      <c r="I3141">
        <v>-99.311397999999997</v>
      </c>
      <c r="J3141">
        <v>131</v>
      </c>
      <c r="K3141">
        <v>88.780287999999999</v>
      </c>
      <c r="L3141">
        <v>1.4999E-2</v>
      </c>
      <c r="M3141">
        <f>(F3141*CalPhotonTurnigy!$AE$30*CalPhotonTurnigy!$AF$36+CalPhotonTurnigy!$AE$36)/CalPhotonTurnigy!$AE$30</f>
        <v>80.477890894454944</v>
      </c>
    </row>
    <row r="3142" spans="1:13" x14ac:dyDescent="0.3">
      <c r="A3142">
        <v>144.54908900000001</v>
      </c>
      <c r="B3142">
        <v>131</v>
      </c>
      <c r="C3142">
        <v>0</v>
      </c>
      <c r="D3142">
        <v>2.008</v>
      </c>
      <c r="E3142">
        <v>68.126267999999996</v>
      </c>
      <c r="F3142">
        <v>68.301132999999993</v>
      </c>
      <c r="G3142">
        <v>68.353533999999996</v>
      </c>
      <c r="H3142">
        <v>-0.17486499999999999</v>
      </c>
      <c r="I3142">
        <v>-99.321838</v>
      </c>
      <c r="J3142">
        <v>131</v>
      </c>
      <c r="K3142">
        <v>88.779982000000004</v>
      </c>
      <c r="L3142">
        <v>1.5011E-2</v>
      </c>
      <c r="M3142">
        <f>(F3142*CalPhotonTurnigy!$AE$30*CalPhotonTurnigy!$AF$36+CalPhotonTurnigy!$AE$36)/CalPhotonTurnigy!$AE$30</f>
        <v>80.86207603968208</v>
      </c>
    </row>
    <row r="3143" spans="1:13" x14ac:dyDescent="0.3">
      <c r="A3143">
        <v>144.564088</v>
      </c>
      <c r="B3143">
        <v>131</v>
      </c>
      <c r="C3143">
        <v>0</v>
      </c>
      <c r="D3143">
        <v>2.004</v>
      </c>
      <c r="E3143">
        <v>68.121893</v>
      </c>
      <c r="F3143">
        <v>68.253867999999997</v>
      </c>
      <c r="G3143">
        <v>68.351352000000006</v>
      </c>
      <c r="H3143">
        <v>-0.13197500000000001</v>
      </c>
      <c r="I3143">
        <v>-99.329708999999994</v>
      </c>
      <c r="J3143">
        <v>131</v>
      </c>
      <c r="K3143">
        <v>88.779718000000003</v>
      </c>
      <c r="L3143">
        <v>1.4999E-2</v>
      </c>
      <c r="M3143">
        <f>(F3143*CalPhotonTurnigy!$AE$30*CalPhotonTurnigy!$AF$36+CalPhotonTurnigy!$AE$36)/CalPhotonTurnigy!$AE$30</f>
        <v>80.814068766911362</v>
      </c>
    </row>
    <row r="3144" spans="1:13" x14ac:dyDescent="0.3">
      <c r="A3144">
        <v>144.57908699999999</v>
      </c>
      <c r="B3144">
        <v>131</v>
      </c>
      <c r="C3144">
        <v>0</v>
      </c>
      <c r="D3144">
        <v>2.0070000000000001</v>
      </c>
      <c r="E3144">
        <v>68.123210999999998</v>
      </c>
      <c r="F3144">
        <v>68.088403999999997</v>
      </c>
      <c r="G3144">
        <v>68.349424999999997</v>
      </c>
      <c r="H3144">
        <v>3.4806999999999998E-2</v>
      </c>
      <c r="I3144">
        <v>-99.327635999999998</v>
      </c>
      <c r="J3144">
        <v>131</v>
      </c>
      <c r="K3144">
        <v>88.779490999999993</v>
      </c>
      <c r="L3144">
        <v>1.4999E-2</v>
      </c>
      <c r="M3144">
        <f>(F3144*CalPhotonTurnigy!$AE$30*CalPhotonTurnigy!$AF$36+CalPhotonTurnigy!$AE$36)/CalPhotonTurnigy!$AE$30</f>
        <v>80.646006238999917</v>
      </c>
    </row>
    <row r="3145" spans="1:13" x14ac:dyDescent="0.3">
      <c r="A3145">
        <v>144.59409500000001</v>
      </c>
      <c r="B3145">
        <v>131</v>
      </c>
      <c r="C3145">
        <v>0</v>
      </c>
      <c r="D3145">
        <v>2.0049999999999999</v>
      </c>
      <c r="E3145">
        <v>68.120957000000004</v>
      </c>
      <c r="F3145">
        <v>67.993830000000003</v>
      </c>
      <c r="G3145">
        <v>68.347723000000002</v>
      </c>
      <c r="H3145">
        <v>0.12712699999999999</v>
      </c>
      <c r="I3145">
        <v>-99.320068000000006</v>
      </c>
      <c r="J3145">
        <v>131</v>
      </c>
      <c r="K3145">
        <v>88.779296000000002</v>
      </c>
      <c r="L3145">
        <v>1.5008000000000001E-2</v>
      </c>
      <c r="M3145">
        <f>(F3145*CalPhotonTurnigy!$AE$30*CalPhotonTurnigy!$AF$36+CalPhotonTurnigy!$AE$36)/CalPhotonTurnigy!$AE$30</f>
        <v>80.549947002460883</v>
      </c>
    </row>
    <row r="3146" spans="1:13" x14ac:dyDescent="0.3">
      <c r="A3146">
        <v>144.60909899999999</v>
      </c>
      <c r="B3146">
        <v>131</v>
      </c>
      <c r="C3146">
        <v>0</v>
      </c>
      <c r="D3146">
        <v>2.004</v>
      </c>
      <c r="E3146">
        <v>68.117321000000004</v>
      </c>
      <c r="F3146">
        <v>67.875587999999993</v>
      </c>
      <c r="G3146">
        <v>68.346221</v>
      </c>
      <c r="H3146">
        <v>0.241734</v>
      </c>
      <c r="I3146">
        <v>-99.305698000000007</v>
      </c>
      <c r="J3146">
        <v>131</v>
      </c>
      <c r="K3146">
        <v>88.779128</v>
      </c>
      <c r="L3146">
        <v>1.5004E-2</v>
      </c>
      <c r="M3146">
        <f>(F3146*CalPhotonTurnigy!$AE$30*CalPhotonTurnigy!$AF$36+CalPhotonTurnigy!$AE$36)/CalPhotonTurnigy!$AE$30</f>
        <v>80.429848072027042</v>
      </c>
    </row>
    <row r="3147" spans="1:13" x14ac:dyDescent="0.3">
      <c r="A3147">
        <v>144.624098</v>
      </c>
      <c r="B3147">
        <v>131</v>
      </c>
      <c r="C3147">
        <v>0</v>
      </c>
      <c r="D3147">
        <v>2.0070000000000001</v>
      </c>
      <c r="E3147">
        <v>68.119277999999994</v>
      </c>
      <c r="F3147">
        <v>67.780974999999998</v>
      </c>
      <c r="G3147">
        <v>68.344897000000003</v>
      </c>
      <c r="H3147">
        <v>0.33830399999999999</v>
      </c>
      <c r="I3147">
        <v>-99.285610000000005</v>
      </c>
      <c r="J3147">
        <v>131</v>
      </c>
      <c r="K3147">
        <v>88.778982999999997</v>
      </c>
      <c r="L3147">
        <v>1.4999E-2</v>
      </c>
      <c r="M3147">
        <f>(F3147*CalPhotonTurnigy!$AE$30*CalPhotonTurnigy!$AF$36+CalPhotonTurnigy!$AE$36)/CalPhotonTurnigy!$AE$30</f>
        <v>80.333749223012845</v>
      </c>
    </row>
    <row r="3148" spans="1:13" x14ac:dyDescent="0.3">
      <c r="A3148">
        <v>144.63910000000001</v>
      </c>
      <c r="B3148">
        <v>131</v>
      </c>
      <c r="C3148">
        <v>0</v>
      </c>
      <c r="D3148">
        <v>2.0089999999999999</v>
      </c>
      <c r="E3148">
        <v>68.126046000000002</v>
      </c>
      <c r="F3148">
        <v>67.828282999999999</v>
      </c>
      <c r="G3148">
        <v>68.343728999999996</v>
      </c>
      <c r="H3148">
        <v>0.29776200000000003</v>
      </c>
      <c r="I3148">
        <v>-99.267919000000006</v>
      </c>
      <c r="J3148">
        <v>131</v>
      </c>
      <c r="K3148">
        <v>88.778858</v>
      </c>
      <c r="L3148">
        <v>1.5002E-2</v>
      </c>
      <c r="M3148">
        <f>(F3148*CalPhotonTurnigy!$AE$30*CalPhotonTurnigy!$AF$36+CalPhotonTurnigy!$AE$36)/CalPhotonTurnigy!$AE$30</f>
        <v>80.381800171076691</v>
      </c>
    </row>
    <row r="3149" spans="1:13" x14ac:dyDescent="0.3">
      <c r="A3149">
        <v>144.654098</v>
      </c>
      <c r="B3149">
        <v>131</v>
      </c>
      <c r="C3149">
        <v>0</v>
      </c>
      <c r="D3149">
        <v>2.004</v>
      </c>
      <c r="E3149">
        <v>68.121701000000002</v>
      </c>
      <c r="F3149">
        <v>68.135684999999995</v>
      </c>
      <c r="G3149">
        <v>68.342701000000005</v>
      </c>
      <c r="H3149">
        <v>-1.3984E-2</v>
      </c>
      <c r="I3149">
        <v>-99.268752000000006</v>
      </c>
      <c r="J3149">
        <v>131</v>
      </c>
      <c r="K3149">
        <v>88.778751</v>
      </c>
      <c r="L3149">
        <v>1.4997999999999999E-2</v>
      </c>
      <c r="M3149">
        <f>(F3149*CalPhotonTurnigy!$AE$30*CalPhotonTurnigy!$AF$36+CalPhotonTurnigy!$AE$36)/CalPhotonTurnigy!$AE$30</f>
        <v>80.694029763042494</v>
      </c>
    </row>
    <row r="3150" spans="1:13" x14ac:dyDescent="0.3">
      <c r="A3150">
        <v>144.669094</v>
      </c>
      <c r="B3150">
        <v>131</v>
      </c>
      <c r="C3150">
        <v>0</v>
      </c>
      <c r="D3150">
        <v>2.0030000000000001</v>
      </c>
      <c r="E3150">
        <v>68.114571999999995</v>
      </c>
      <c r="F3150">
        <v>68.064762000000002</v>
      </c>
      <c r="G3150">
        <v>68.341796000000002</v>
      </c>
      <c r="H3150">
        <v>4.9808999999999999E-2</v>
      </c>
      <c r="I3150">
        <v>-99.265787000000003</v>
      </c>
      <c r="J3150">
        <v>131</v>
      </c>
      <c r="K3150">
        <v>88.778659000000005</v>
      </c>
      <c r="L3150">
        <v>1.4996000000000001E-2</v>
      </c>
      <c r="M3150">
        <f>(F3150*CalPhotonTurnigy!$AE$30*CalPhotonTurnigy!$AF$36+CalPhotonTurnigy!$AE$36)/CalPhotonTurnigy!$AE$30</f>
        <v>80.621992953421895</v>
      </c>
    </row>
    <row r="3151" spans="1:13" x14ac:dyDescent="0.3">
      <c r="A3151">
        <v>144.684102</v>
      </c>
      <c r="B3151">
        <v>131</v>
      </c>
      <c r="C3151">
        <v>0</v>
      </c>
      <c r="D3151">
        <v>2.004</v>
      </c>
      <c r="E3151">
        <v>68.111827000000005</v>
      </c>
      <c r="F3151">
        <v>67.922888</v>
      </c>
      <c r="G3151">
        <v>68.340998999999996</v>
      </c>
      <c r="H3151">
        <v>0.188939</v>
      </c>
      <c r="I3151">
        <v>-99.254547000000002</v>
      </c>
      <c r="J3151">
        <v>131</v>
      </c>
      <c r="K3151">
        <v>88.778580000000005</v>
      </c>
      <c r="L3151">
        <v>1.5008000000000001E-2</v>
      </c>
      <c r="M3151">
        <f>(F3151*CalPhotonTurnigy!$AE$30*CalPhotonTurnigy!$AF$36+CalPhotonTurnigy!$AE$36)/CalPhotonTurnigy!$AE$30</f>
        <v>80.477890894454944</v>
      </c>
    </row>
    <row r="3152" spans="1:13" x14ac:dyDescent="0.3">
      <c r="A3152">
        <v>144.69911400000001</v>
      </c>
      <c r="B3152">
        <v>131</v>
      </c>
      <c r="C3152">
        <v>0</v>
      </c>
      <c r="D3152">
        <v>2.0030000000000001</v>
      </c>
      <c r="E3152">
        <v>68.106074000000007</v>
      </c>
      <c r="F3152">
        <v>67.828282999999999</v>
      </c>
      <c r="G3152">
        <v>68.340298000000004</v>
      </c>
      <c r="H3152">
        <v>0.27778999999999998</v>
      </c>
      <c r="I3152">
        <v>-99.238031000000007</v>
      </c>
      <c r="J3152">
        <v>131</v>
      </c>
      <c r="K3152">
        <v>88.778510999999995</v>
      </c>
      <c r="L3152">
        <v>1.5011999999999999E-2</v>
      </c>
      <c r="M3152">
        <f>(F3152*CalPhotonTurnigy!$AE$30*CalPhotonTurnigy!$AF$36+CalPhotonTurnigy!$AE$36)/CalPhotonTurnigy!$AE$30</f>
        <v>80.381800171076691</v>
      </c>
    </row>
    <row r="3153" spans="1:13" x14ac:dyDescent="0.3">
      <c r="A3153">
        <v>144.71411900000001</v>
      </c>
      <c r="B3153">
        <v>131</v>
      </c>
      <c r="C3153">
        <v>0</v>
      </c>
      <c r="D3153">
        <v>2.004</v>
      </c>
      <c r="E3153">
        <v>68.102817999999999</v>
      </c>
      <c r="F3153">
        <v>67.733661999999995</v>
      </c>
      <c r="G3153">
        <v>68.339681999999996</v>
      </c>
      <c r="H3153">
        <v>0.36915700000000001</v>
      </c>
      <c r="I3153">
        <v>-99.216111999999995</v>
      </c>
      <c r="J3153">
        <v>131</v>
      </c>
      <c r="K3153">
        <v>88.778452000000001</v>
      </c>
      <c r="L3153">
        <v>1.5004999999999999E-2</v>
      </c>
      <c r="M3153">
        <f>(F3153*CalPhotonTurnigy!$AE$30*CalPhotonTurnigy!$AF$36+CalPhotonTurnigy!$AE$36)/CalPhotonTurnigy!$AE$30</f>
        <v>80.285693196426564</v>
      </c>
    </row>
    <row r="3154" spans="1:13" x14ac:dyDescent="0.3">
      <c r="A3154">
        <v>144.72911500000001</v>
      </c>
      <c r="B3154">
        <v>131</v>
      </c>
      <c r="C3154">
        <v>0</v>
      </c>
      <c r="D3154">
        <v>2.0059999999999998</v>
      </c>
      <c r="E3154">
        <v>68.105103999999997</v>
      </c>
      <c r="F3154">
        <v>67.686344000000005</v>
      </c>
      <c r="G3154">
        <v>68.339140999999998</v>
      </c>
      <c r="H3154">
        <v>0.41876000000000002</v>
      </c>
      <c r="I3154">
        <v>-99.191274000000007</v>
      </c>
      <c r="J3154">
        <v>131</v>
      </c>
      <c r="K3154">
        <v>88.778402</v>
      </c>
      <c r="L3154">
        <v>1.4996000000000001E-2</v>
      </c>
      <c r="M3154">
        <f>(F3154*CalPhotonTurnigy!$AE$30*CalPhotonTurnigy!$AF$36+CalPhotonTurnigy!$AE$36)/CalPhotonTurnigy!$AE$30</f>
        <v>80.237632091317835</v>
      </c>
    </row>
    <row r="3155" spans="1:13" x14ac:dyDescent="0.3">
      <c r="A3155">
        <v>144.744114</v>
      </c>
      <c r="B3155">
        <v>131</v>
      </c>
      <c r="C3155">
        <v>0</v>
      </c>
      <c r="D3155">
        <v>2.0019999999999998</v>
      </c>
      <c r="E3155">
        <v>68.098591999999996</v>
      </c>
      <c r="F3155">
        <v>68.182961000000006</v>
      </c>
      <c r="G3155">
        <v>68.338666000000003</v>
      </c>
      <c r="H3155">
        <v>-8.4369E-2</v>
      </c>
      <c r="I3155">
        <v>-99.196302000000003</v>
      </c>
      <c r="J3155">
        <v>131</v>
      </c>
      <c r="K3155">
        <v>88.778357999999997</v>
      </c>
      <c r="L3155">
        <v>1.4999E-2</v>
      </c>
      <c r="M3155">
        <f>(F3155*CalPhotonTurnigy!$AE$30*CalPhotonTurnigy!$AF$36+CalPhotonTurnigy!$AE$36)/CalPhotonTurnigy!$AE$30</f>
        <v>80.742048208562636</v>
      </c>
    </row>
    <row r="3156" spans="1:13" x14ac:dyDescent="0.3">
      <c r="A3156">
        <v>144.75911400000001</v>
      </c>
      <c r="B3156">
        <v>131</v>
      </c>
      <c r="C3156">
        <v>0</v>
      </c>
      <c r="D3156">
        <v>1.994</v>
      </c>
      <c r="E3156">
        <v>68.076019000000002</v>
      </c>
      <c r="F3156">
        <v>68.064762000000002</v>
      </c>
      <c r="G3156">
        <v>68.338247999999993</v>
      </c>
      <c r="H3156">
        <v>1.1257E-2</v>
      </c>
      <c r="I3156">
        <v>-99.195632000000003</v>
      </c>
      <c r="J3156">
        <v>131</v>
      </c>
      <c r="K3156">
        <v>88.778321000000005</v>
      </c>
      <c r="L3156">
        <v>1.4999999999999999E-2</v>
      </c>
      <c r="M3156">
        <f>(F3156*CalPhotonTurnigy!$AE$30*CalPhotonTurnigy!$AF$36+CalPhotonTurnigy!$AE$36)/CalPhotonTurnigy!$AE$30</f>
        <v>80.621992953421895</v>
      </c>
    </row>
    <row r="3157" spans="1:13" x14ac:dyDescent="0.3">
      <c r="A3157">
        <v>144.77411699999999</v>
      </c>
      <c r="B3157">
        <v>131</v>
      </c>
      <c r="C3157">
        <v>0</v>
      </c>
      <c r="D3157">
        <v>2.0030000000000001</v>
      </c>
      <c r="E3157">
        <v>68.075259000000003</v>
      </c>
      <c r="F3157">
        <v>67.970184000000003</v>
      </c>
      <c r="G3157">
        <v>68.337881999999993</v>
      </c>
      <c r="H3157">
        <v>0.105075</v>
      </c>
      <c r="I3157">
        <v>-99.18938</v>
      </c>
      <c r="J3157">
        <v>131</v>
      </c>
      <c r="K3157">
        <v>88.778288000000003</v>
      </c>
      <c r="L3157">
        <v>1.5003000000000001E-2</v>
      </c>
      <c r="M3157">
        <f>(F3157*CalPhotonTurnigy!$AE$30*CalPhotonTurnigy!$AF$36+CalPhotonTurnigy!$AE$36)/CalPhotonTurnigy!$AE$30</f>
        <v>80.525929654064896</v>
      </c>
    </row>
    <row r="3158" spans="1:13" x14ac:dyDescent="0.3">
      <c r="A3158">
        <v>144.78912</v>
      </c>
      <c r="B3158">
        <v>131</v>
      </c>
      <c r="C3158">
        <v>0</v>
      </c>
      <c r="D3158">
        <v>2.0030000000000001</v>
      </c>
      <c r="E3158">
        <v>68.074605000000005</v>
      </c>
      <c r="F3158">
        <v>67.851935999999995</v>
      </c>
      <c r="G3158">
        <v>68.337559999999996</v>
      </c>
      <c r="H3158">
        <v>0.22266900000000001</v>
      </c>
      <c r="I3158">
        <v>-99.176146000000003</v>
      </c>
      <c r="J3158">
        <v>131</v>
      </c>
      <c r="K3158">
        <v>88.778261000000001</v>
      </c>
      <c r="L3158">
        <v>1.5003000000000001E-2</v>
      </c>
      <c r="M3158">
        <f>(F3158*CalPhotonTurnigy!$AE$30*CalPhotonTurnigy!$AF$36+CalPhotonTurnigy!$AE$36)/CalPhotonTurnigy!$AE$30</f>
        <v>80.405824629404108</v>
      </c>
    </row>
    <row r="3159" spans="1:13" x14ac:dyDescent="0.3">
      <c r="A3159">
        <v>144.804125</v>
      </c>
      <c r="B3159">
        <v>131</v>
      </c>
      <c r="C3159">
        <v>0</v>
      </c>
      <c r="D3159">
        <v>2.0009999999999999</v>
      </c>
      <c r="E3159">
        <v>68.070646999999994</v>
      </c>
      <c r="F3159">
        <v>67.733661999999995</v>
      </c>
      <c r="G3159">
        <v>68.337277999999998</v>
      </c>
      <c r="H3159">
        <v>0.33698600000000001</v>
      </c>
      <c r="I3159">
        <v>-99.156137999999999</v>
      </c>
      <c r="J3159">
        <v>131</v>
      </c>
      <c r="K3159">
        <v>88.778237000000004</v>
      </c>
      <c r="L3159">
        <v>1.5004999999999999E-2</v>
      </c>
      <c r="M3159">
        <f>(F3159*CalPhotonTurnigy!$AE$30*CalPhotonTurnigy!$AF$36+CalPhotonTurnigy!$AE$36)/CalPhotonTurnigy!$AE$30</f>
        <v>80.285693196426564</v>
      </c>
    </row>
    <row r="3160" spans="1:13" x14ac:dyDescent="0.3">
      <c r="A3160">
        <v>144.81912199999999</v>
      </c>
      <c r="B3160">
        <v>131</v>
      </c>
      <c r="C3160">
        <v>0</v>
      </c>
      <c r="D3160">
        <v>2.0009999999999999</v>
      </c>
      <c r="E3160">
        <v>68.067240999999996</v>
      </c>
      <c r="F3160">
        <v>67.804630000000003</v>
      </c>
      <c r="G3160">
        <v>68.337030999999996</v>
      </c>
      <c r="H3160">
        <v>0.26261200000000001</v>
      </c>
      <c r="I3160">
        <v>-99.140542999999994</v>
      </c>
      <c r="J3160">
        <v>131</v>
      </c>
      <c r="K3160">
        <v>88.778216</v>
      </c>
      <c r="L3160">
        <v>1.4997E-2</v>
      </c>
      <c r="M3160">
        <f>(F3160*CalPhotonTurnigy!$AE$30*CalPhotonTurnigy!$AF$36+CalPhotonTurnigy!$AE$36)/CalPhotonTurnigy!$AE$30</f>
        <v>80.357775712749273</v>
      </c>
    </row>
    <row r="3161" spans="1:13" x14ac:dyDescent="0.3">
      <c r="A3161">
        <v>144.83413200000001</v>
      </c>
      <c r="B3161">
        <v>131</v>
      </c>
      <c r="C3161">
        <v>0</v>
      </c>
      <c r="D3161">
        <v>2.0070000000000001</v>
      </c>
      <c r="E3161">
        <v>68.076194000000001</v>
      </c>
      <c r="F3161">
        <v>68.112044999999995</v>
      </c>
      <c r="G3161">
        <v>68.336814000000004</v>
      </c>
      <c r="H3161">
        <v>-3.5851000000000001E-2</v>
      </c>
      <c r="I3161">
        <v>-99.142679999999999</v>
      </c>
      <c r="J3161">
        <v>131</v>
      </c>
      <c r="K3161">
        <v>88.778198000000003</v>
      </c>
      <c r="L3161">
        <v>1.5010000000000001E-2</v>
      </c>
      <c r="M3161">
        <f>(F3161*CalPhotonTurnigy!$AE$30*CalPhotonTurnigy!$AF$36+CalPhotonTurnigy!$AE$36)/CalPhotonTurnigy!$AE$30</f>
        <v>80.67001850887344</v>
      </c>
    </row>
    <row r="3162" spans="1:13" x14ac:dyDescent="0.3">
      <c r="A3162">
        <v>144.84913700000001</v>
      </c>
      <c r="B3162">
        <v>131</v>
      </c>
      <c r="C3162">
        <v>0</v>
      </c>
      <c r="D3162">
        <v>2.0019999999999998</v>
      </c>
      <c r="E3162">
        <v>68.073712</v>
      </c>
      <c r="F3162">
        <v>68.041118999999995</v>
      </c>
      <c r="G3162">
        <v>68.336624</v>
      </c>
      <c r="H3162">
        <v>3.2592999999999997E-2</v>
      </c>
      <c r="I3162">
        <v>-99.140738999999996</v>
      </c>
      <c r="J3162">
        <v>131</v>
      </c>
      <c r="K3162">
        <v>88.778182999999999</v>
      </c>
      <c r="L3162">
        <v>1.5004999999999999E-2</v>
      </c>
      <c r="M3162">
        <f>(F3162*CalPhotonTurnigy!$AE$30*CalPhotonTurnigy!$AF$36+CalPhotonTurnigy!$AE$36)/CalPhotonTurnigy!$AE$30</f>
        <v>80.597978652139389</v>
      </c>
    </row>
    <row r="3163" spans="1:13" x14ac:dyDescent="0.3">
      <c r="A3163">
        <v>144.864147</v>
      </c>
      <c r="B3163">
        <v>131</v>
      </c>
      <c r="C3163">
        <v>0</v>
      </c>
      <c r="D3163">
        <v>2.004</v>
      </c>
      <c r="E3163">
        <v>68.074971000000005</v>
      </c>
      <c r="F3163">
        <v>67.899237999999997</v>
      </c>
      <c r="G3163">
        <v>68.336457999999993</v>
      </c>
      <c r="H3163">
        <v>0.175733</v>
      </c>
      <c r="I3163">
        <v>-99.130285999999998</v>
      </c>
      <c r="J3163">
        <v>131</v>
      </c>
      <c r="K3163">
        <v>88.778170000000003</v>
      </c>
      <c r="L3163">
        <v>1.5010000000000001E-2</v>
      </c>
      <c r="M3163">
        <f>(F3163*CalPhotonTurnigy!$AE$30*CalPhotonTurnigy!$AF$36+CalPhotonTurnigy!$AE$36)/CalPhotonTurnigy!$AE$30</f>
        <v>80.453869483240993</v>
      </c>
    </row>
    <row r="3164" spans="1:13" x14ac:dyDescent="0.3">
      <c r="A3164">
        <v>144.87915599999999</v>
      </c>
      <c r="B3164">
        <v>131</v>
      </c>
      <c r="C3164">
        <v>0</v>
      </c>
      <c r="D3164">
        <v>2.0019999999999998</v>
      </c>
      <c r="E3164">
        <v>68.072659999999999</v>
      </c>
      <c r="F3164">
        <v>67.804630000000003</v>
      </c>
      <c r="G3164">
        <v>68.336312000000007</v>
      </c>
      <c r="H3164">
        <v>0.26802999999999999</v>
      </c>
      <c r="I3164">
        <v>-99.114356999999998</v>
      </c>
      <c r="J3164">
        <v>131</v>
      </c>
      <c r="K3164">
        <v>88.778159000000002</v>
      </c>
      <c r="L3164">
        <v>1.5009E-2</v>
      </c>
      <c r="M3164">
        <f>(F3164*CalPhotonTurnigy!$AE$30*CalPhotonTurnigy!$AF$36+CalPhotonTurnigy!$AE$36)/CalPhotonTurnigy!$AE$30</f>
        <v>80.357775712749273</v>
      </c>
    </row>
    <row r="3165" spans="1:13" x14ac:dyDescent="0.3">
      <c r="A3165">
        <v>144.89415399999999</v>
      </c>
      <c r="B3165">
        <v>131</v>
      </c>
      <c r="C3165">
        <v>0</v>
      </c>
      <c r="D3165">
        <v>2.0049999999999999</v>
      </c>
      <c r="E3165">
        <v>68.077461</v>
      </c>
      <c r="F3165">
        <v>67.710003</v>
      </c>
      <c r="G3165">
        <v>68.336185</v>
      </c>
      <c r="H3165">
        <v>0.36745699999999998</v>
      </c>
      <c r="I3165">
        <v>-99.092554000000007</v>
      </c>
      <c r="J3165">
        <v>131</v>
      </c>
      <c r="K3165">
        <v>88.778148999999999</v>
      </c>
      <c r="L3165">
        <v>1.4997999999999999E-2</v>
      </c>
      <c r="M3165">
        <f>(F3165*CalPhotonTurnigy!$AE$30*CalPhotonTurnigy!$AF$36+CalPhotonTurnigy!$AE$36)/CalPhotonTurnigy!$AE$30</f>
        <v>80.261662643872185</v>
      </c>
    </row>
    <row r="3166" spans="1:13" x14ac:dyDescent="0.3">
      <c r="A3166">
        <v>144.90916000000001</v>
      </c>
      <c r="B3166">
        <v>131</v>
      </c>
      <c r="C3166">
        <v>0</v>
      </c>
      <c r="D3166">
        <v>2.0009999999999999</v>
      </c>
      <c r="E3166">
        <v>68.073104999999998</v>
      </c>
      <c r="F3166">
        <v>68.159323999999998</v>
      </c>
      <c r="G3166">
        <v>68.336072999999999</v>
      </c>
      <c r="H3166">
        <v>-8.6219000000000004E-2</v>
      </c>
      <c r="I3166">
        <v>-99.097693000000007</v>
      </c>
      <c r="J3166">
        <v>131</v>
      </c>
      <c r="K3166">
        <v>88.778141000000005</v>
      </c>
      <c r="L3166">
        <v>1.5006E-2</v>
      </c>
      <c r="M3166">
        <f>(F3166*CalPhotonTurnigy!$AE$30*CalPhotonTurnigy!$AF$36+CalPhotonTurnigy!$AE$36)/CalPhotonTurnigy!$AE$30</f>
        <v>80.718040001507049</v>
      </c>
    </row>
    <row r="3167" spans="1:13" x14ac:dyDescent="0.3">
      <c r="A3167">
        <v>144.92415700000001</v>
      </c>
      <c r="B3167">
        <v>131</v>
      </c>
      <c r="C3167">
        <v>0</v>
      </c>
      <c r="D3167">
        <v>2.0030000000000001</v>
      </c>
      <c r="E3167">
        <v>68.072750999999997</v>
      </c>
      <c r="F3167">
        <v>68.112044999999995</v>
      </c>
      <c r="G3167">
        <v>68.335976000000002</v>
      </c>
      <c r="H3167">
        <v>-3.9294000000000003E-2</v>
      </c>
      <c r="I3167">
        <v>-99.100032999999996</v>
      </c>
      <c r="J3167">
        <v>131</v>
      </c>
      <c r="K3167">
        <v>88.778133999999994</v>
      </c>
      <c r="L3167">
        <v>1.4997E-2</v>
      </c>
      <c r="M3167">
        <f>(F3167*CalPhotonTurnigy!$AE$30*CalPhotonTurnigy!$AF$36+CalPhotonTurnigy!$AE$36)/CalPhotonTurnigy!$AE$30</f>
        <v>80.67001850887344</v>
      </c>
    </row>
    <row r="3168" spans="1:13" x14ac:dyDescent="0.3">
      <c r="A3168">
        <v>144.939156</v>
      </c>
      <c r="B3168">
        <v>131</v>
      </c>
      <c r="C3168">
        <v>0</v>
      </c>
      <c r="D3168">
        <v>2.004</v>
      </c>
      <c r="E3168">
        <v>68.074145000000001</v>
      </c>
      <c r="F3168">
        <v>67.993830000000003</v>
      </c>
      <c r="G3168">
        <v>68.335890000000006</v>
      </c>
      <c r="H3168">
        <v>8.0314999999999998E-2</v>
      </c>
      <c r="I3168">
        <v>-99.095254999999995</v>
      </c>
      <c r="J3168">
        <v>131</v>
      </c>
      <c r="K3168">
        <v>88.778126999999998</v>
      </c>
      <c r="L3168">
        <v>1.4999E-2</v>
      </c>
      <c r="M3168">
        <f>(F3168*CalPhotonTurnigy!$AE$30*CalPhotonTurnigy!$AF$36+CalPhotonTurnigy!$AE$36)/CalPhotonTurnigy!$AE$30</f>
        <v>80.549947002460883</v>
      </c>
    </row>
    <row r="3169" spans="1:13" x14ac:dyDescent="0.3">
      <c r="A3169">
        <v>144.95415499999999</v>
      </c>
      <c r="B3169">
        <v>131</v>
      </c>
      <c r="C3169">
        <v>0</v>
      </c>
      <c r="D3169">
        <v>2.0019999999999998</v>
      </c>
      <c r="E3169">
        <v>68.071949000000004</v>
      </c>
      <c r="F3169">
        <v>67.851935999999995</v>
      </c>
      <c r="G3169">
        <v>68.335815999999994</v>
      </c>
      <c r="H3169">
        <v>0.22001299999999999</v>
      </c>
      <c r="I3169">
        <v>-99.082183000000001</v>
      </c>
      <c r="J3169">
        <v>131</v>
      </c>
      <c r="K3169">
        <v>88.778121999999996</v>
      </c>
      <c r="L3169">
        <v>1.4999E-2</v>
      </c>
      <c r="M3169">
        <f>(F3169*CalPhotonTurnigy!$AE$30*CalPhotonTurnigy!$AF$36+CalPhotonTurnigy!$AE$36)/CalPhotonTurnigy!$AE$30</f>
        <v>80.405824629404108</v>
      </c>
    </row>
    <row r="3170" spans="1:13" x14ac:dyDescent="0.3">
      <c r="A3170">
        <v>144.969165</v>
      </c>
      <c r="B3170">
        <v>131</v>
      </c>
      <c r="C3170">
        <v>0</v>
      </c>
      <c r="D3170">
        <v>2.0009999999999999</v>
      </c>
      <c r="E3170">
        <v>68.068360999999996</v>
      </c>
      <c r="F3170">
        <v>67.804630000000003</v>
      </c>
      <c r="G3170">
        <v>68.335751000000002</v>
      </c>
      <c r="H3170">
        <v>0.26373200000000002</v>
      </c>
      <c r="I3170">
        <v>-99.066507999999999</v>
      </c>
      <c r="J3170">
        <v>131</v>
      </c>
      <c r="K3170">
        <v>88.778116999999995</v>
      </c>
      <c r="L3170">
        <v>1.5010000000000001E-2</v>
      </c>
      <c r="M3170">
        <f>(F3170*CalPhotonTurnigy!$AE$30*CalPhotonTurnigy!$AF$36+CalPhotonTurnigy!$AE$36)/CalPhotonTurnigy!$AE$30</f>
        <v>80.357775712749273</v>
      </c>
    </row>
    <row r="3171" spans="1:13" x14ac:dyDescent="0.3">
      <c r="A3171">
        <v>144.984173</v>
      </c>
      <c r="B3171">
        <v>131</v>
      </c>
      <c r="C3171">
        <v>0</v>
      </c>
      <c r="D3171">
        <v>2.0059999999999998</v>
      </c>
      <c r="E3171">
        <v>68.075460000000007</v>
      </c>
      <c r="F3171">
        <v>67.970184000000003</v>
      </c>
      <c r="G3171">
        <v>68.335693000000006</v>
      </c>
      <c r="H3171">
        <v>0.10527599999999999</v>
      </c>
      <c r="I3171">
        <v>-99.060243</v>
      </c>
      <c r="J3171">
        <v>131</v>
      </c>
      <c r="K3171">
        <v>88.778113000000005</v>
      </c>
      <c r="L3171">
        <v>1.5008000000000001E-2</v>
      </c>
      <c r="M3171">
        <f>(F3171*CalPhotonTurnigy!$AE$30*CalPhotonTurnigy!$AF$36+CalPhotonTurnigy!$AE$36)/CalPhotonTurnigy!$AE$30</f>
        <v>80.525929654064896</v>
      </c>
    </row>
    <row r="3172" spans="1:13" x14ac:dyDescent="0.3">
      <c r="A3172">
        <v>144.99918199999999</v>
      </c>
      <c r="B3172">
        <v>131</v>
      </c>
      <c r="C3172">
        <v>0</v>
      </c>
      <c r="D3172">
        <v>1.996</v>
      </c>
      <c r="E3172">
        <v>68.061195999999995</v>
      </c>
      <c r="F3172">
        <v>68.159323999999998</v>
      </c>
      <c r="G3172">
        <v>68.335644000000002</v>
      </c>
      <c r="H3172">
        <v>-9.8128000000000007E-2</v>
      </c>
      <c r="I3172">
        <v>-99.066092999999995</v>
      </c>
      <c r="J3172">
        <v>131</v>
      </c>
      <c r="K3172">
        <v>88.778109999999998</v>
      </c>
      <c r="L3172">
        <v>1.5009E-2</v>
      </c>
      <c r="M3172">
        <f>(F3172*CalPhotonTurnigy!$AE$30*CalPhotonTurnigy!$AF$36+CalPhotonTurnigy!$AE$36)/CalPhotonTurnigy!$AE$30</f>
        <v>80.718040001507049</v>
      </c>
    </row>
    <row r="3173" spans="1:13" x14ac:dyDescent="0.3">
      <c r="A3173">
        <v>145.01418799999999</v>
      </c>
      <c r="B3173">
        <v>131</v>
      </c>
      <c r="C3173">
        <v>0</v>
      </c>
      <c r="D3173">
        <v>2.0019999999999998</v>
      </c>
      <c r="E3173">
        <v>68.060805999999999</v>
      </c>
      <c r="F3173">
        <v>68.064762000000002</v>
      </c>
      <c r="G3173">
        <v>68.335599999999999</v>
      </c>
      <c r="H3173">
        <v>-3.9560000000000003E-3</v>
      </c>
      <c r="I3173">
        <v>-99.066328999999996</v>
      </c>
      <c r="J3173">
        <v>131</v>
      </c>
      <c r="K3173">
        <v>88.778107000000006</v>
      </c>
      <c r="L3173">
        <v>1.5006E-2</v>
      </c>
      <c r="M3173">
        <f>(F3173*CalPhotonTurnigy!$AE$30*CalPhotonTurnigy!$AF$36+CalPhotonTurnigy!$AE$36)/CalPhotonTurnigy!$AE$30</f>
        <v>80.621992953421895</v>
      </c>
    </row>
    <row r="3174" spans="1:13" x14ac:dyDescent="0.3">
      <c r="A3174">
        <v>145.0292</v>
      </c>
      <c r="B3174">
        <v>130</v>
      </c>
      <c r="C3174">
        <v>0</v>
      </c>
      <c r="D3174">
        <v>1.99</v>
      </c>
      <c r="E3174">
        <v>68.034987000000001</v>
      </c>
      <c r="F3174">
        <v>67.899237999999997</v>
      </c>
      <c r="G3174">
        <v>68.334744000000001</v>
      </c>
      <c r="H3174">
        <v>0.13574900000000001</v>
      </c>
      <c r="I3174">
        <v>-99.058252999999993</v>
      </c>
      <c r="J3174">
        <v>130</v>
      </c>
      <c r="K3174">
        <v>88.719235999999995</v>
      </c>
      <c r="L3174">
        <v>1.5011999999999999E-2</v>
      </c>
      <c r="M3174">
        <f>(F3174*CalPhotonTurnigy!$AE$30*CalPhotonTurnigy!$AF$36+CalPhotonTurnigy!$AE$36)/CalPhotonTurnigy!$AE$30</f>
        <v>80.453869483240993</v>
      </c>
    </row>
    <row r="3175" spans="1:13" x14ac:dyDescent="0.3">
      <c r="A3175">
        <v>145.044209</v>
      </c>
      <c r="B3175">
        <v>130</v>
      </c>
      <c r="C3175">
        <v>0</v>
      </c>
      <c r="D3175">
        <v>2</v>
      </c>
      <c r="E3175">
        <v>68.034857000000002</v>
      </c>
      <c r="F3175">
        <v>67.828282999999999</v>
      </c>
      <c r="G3175">
        <v>68.330528000000001</v>
      </c>
      <c r="H3175">
        <v>0.20657300000000001</v>
      </c>
      <c r="I3175">
        <v>-99.045974000000001</v>
      </c>
      <c r="J3175">
        <v>130</v>
      </c>
      <c r="K3175">
        <v>88.612567999999996</v>
      </c>
      <c r="L3175">
        <v>1.5009E-2</v>
      </c>
      <c r="M3175">
        <f>(F3175*CalPhotonTurnigy!$AE$30*CalPhotonTurnigy!$AF$36+CalPhotonTurnigy!$AE$36)/CalPhotonTurnigy!$AE$30</f>
        <v>80.381800171076691</v>
      </c>
    </row>
    <row r="3176" spans="1:13" x14ac:dyDescent="0.3">
      <c r="A3176">
        <v>145.05920699999999</v>
      </c>
      <c r="B3176">
        <v>130</v>
      </c>
      <c r="C3176">
        <v>0</v>
      </c>
      <c r="D3176">
        <v>1.9990000000000001</v>
      </c>
      <c r="E3176">
        <v>68.031345000000002</v>
      </c>
      <c r="F3176">
        <v>68.182961000000006</v>
      </c>
      <c r="G3176">
        <v>68.320089999999993</v>
      </c>
      <c r="H3176">
        <v>-0.151617</v>
      </c>
      <c r="I3176">
        <v>-99.055008999999998</v>
      </c>
      <c r="J3176">
        <v>130</v>
      </c>
      <c r="K3176">
        <v>88.520757000000003</v>
      </c>
      <c r="L3176">
        <v>1.4997999999999999E-2</v>
      </c>
      <c r="M3176">
        <f>(F3176*CalPhotonTurnigy!$AE$30*CalPhotonTurnigy!$AF$36+CalPhotonTurnigy!$AE$36)/CalPhotonTurnigy!$AE$30</f>
        <v>80.742048208562636</v>
      </c>
    </row>
    <row r="3177" spans="1:13" x14ac:dyDescent="0.3">
      <c r="A3177">
        <v>145.07421600000001</v>
      </c>
      <c r="B3177">
        <v>130</v>
      </c>
      <c r="C3177">
        <v>0</v>
      </c>
      <c r="D3177">
        <v>2.0030000000000001</v>
      </c>
      <c r="E3177">
        <v>68.036821000000003</v>
      </c>
      <c r="F3177">
        <v>68.206598</v>
      </c>
      <c r="G3177">
        <v>68.302204000000003</v>
      </c>
      <c r="H3177">
        <v>-0.16977700000000001</v>
      </c>
      <c r="I3177">
        <v>-99.065134999999998</v>
      </c>
      <c r="J3177">
        <v>130</v>
      </c>
      <c r="K3177">
        <v>88.441734999999994</v>
      </c>
      <c r="L3177">
        <v>1.5009E-2</v>
      </c>
      <c r="M3177">
        <f>(F3177*CalPhotonTurnigy!$AE$30*CalPhotonTurnigy!$AF$36+CalPhotonTurnigy!$AE$36)/CalPhotonTurnigy!$AE$30</f>
        <v>80.766056415618181</v>
      </c>
    </row>
    <row r="3178" spans="1:13" x14ac:dyDescent="0.3">
      <c r="A3178">
        <v>145.08921799999999</v>
      </c>
      <c r="B3178">
        <v>130</v>
      </c>
      <c r="C3178">
        <v>0</v>
      </c>
      <c r="D3178">
        <v>2</v>
      </c>
      <c r="E3178">
        <v>68.034734999999998</v>
      </c>
      <c r="F3178">
        <v>68.088403999999997</v>
      </c>
      <c r="G3178">
        <v>68.277225000000001</v>
      </c>
      <c r="H3178">
        <v>-5.3669000000000001E-2</v>
      </c>
      <c r="I3178">
        <v>-99.068331999999998</v>
      </c>
      <c r="J3178">
        <v>130</v>
      </c>
      <c r="K3178">
        <v>88.373720000000006</v>
      </c>
      <c r="L3178">
        <v>1.5002E-2</v>
      </c>
      <c r="M3178">
        <f>(F3178*CalPhotonTurnigy!$AE$30*CalPhotonTurnigy!$AF$36+CalPhotonTurnigy!$AE$36)/CalPhotonTurnigy!$AE$30</f>
        <v>80.646006238999917</v>
      </c>
    </row>
    <row r="3179" spans="1:13" x14ac:dyDescent="0.3">
      <c r="A3179">
        <v>145.10422</v>
      </c>
      <c r="B3179">
        <v>130</v>
      </c>
      <c r="C3179">
        <v>0</v>
      </c>
      <c r="D3179">
        <v>2.004</v>
      </c>
      <c r="E3179">
        <v>68.041437999999999</v>
      </c>
      <c r="F3179">
        <v>67.899237999999997</v>
      </c>
      <c r="G3179">
        <v>68.246262999999999</v>
      </c>
      <c r="H3179">
        <v>0.14219899999999999</v>
      </c>
      <c r="I3179">
        <v>-99.059877</v>
      </c>
      <c r="J3179">
        <v>130</v>
      </c>
      <c r="K3179">
        <v>88.315179000000001</v>
      </c>
      <c r="L3179">
        <v>1.5002E-2</v>
      </c>
      <c r="M3179">
        <f>(F3179*CalPhotonTurnigy!$AE$30*CalPhotonTurnigy!$AF$36+CalPhotonTurnigy!$AE$36)/CalPhotonTurnigy!$AE$30</f>
        <v>80.453869483240993</v>
      </c>
    </row>
    <row r="3180" spans="1:13" x14ac:dyDescent="0.3">
      <c r="A3180">
        <v>145.11923300000001</v>
      </c>
      <c r="B3180">
        <v>130</v>
      </c>
      <c r="C3180">
        <v>0</v>
      </c>
      <c r="D3180">
        <v>1.9970000000000001</v>
      </c>
      <c r="E3180">
        <v>68.033608999999998</v>
      </c>
      <c r="F3180">
        <v>67.851935999999995</v>
      </c>
      <c r="G3180">
        <v>68.210694000000004</v>
      </c>
      <c r="H3180">
        <v>0.181673</v>
      </c>
      <c r="I3180">
        <v>-99.049073000000007</v>
      </c>
      <c r="J3180">
        <v>130</v>
      </c>
      <c r="K3180">
        <v>88.264792</v>
      </c>
      <c r="L3180">
        <v>1.5013E-2</v>
      </c>
      <c r="M3180">
        <f>(F3180*CalPhotonTurnigy!$AE$30*CalPhotonTurnigy!$AF$36+CalPhotonTurnigy!$AE$36)/CalPhotonTurnigy!$AE$30</f>
        <v>80.405824629404108</v>
      </c>
    </row>
    <row r="3181" spans="1:13" x14ac:dyDescent="0.3">
      <c r="A3181">
        <v>145.13424499999999</v>
      </c>
      <c r="B3181">
        <v>130</v>
      </c>
      <c r="C3181">
        <v>0</v>
      </c>
      <c r="D3181">
        <v>1.998</v>
      </c>
      <c r="E3181">
        <v>68.028570999999999</v>
      </c>
      <c r="F3181">
        <v>68.277501000000001</v>
      </c>
      <c r="G3181">
        <v>68.171908999999999</v>
      </c>
      <c r="H3181">
        <v>-0.24893000000000001</v>
      </c>
      <c r="I3181">
        <v>-99.063934000000003</v>
      </c>
      <c r="J3181">
        <v>130</v>
      </c>
      <c r="K3181">
        <v>88.221423999999999</v>
      </c>
      <c r="L3181">
        <v>1.5011999999999999E-2</v>
      </c>
      <c r="M3181">
        <f>(F3181*CalPhotonTurnigy!$AE$30*CalPhotonTurnigy!$AF$36+CalPhotonTurnigy!$AE$36)/CalPhotonTurnigy!$AE$30</f>
        <v>80.83807291114897</v>
      </c>
    </row>
    <row r="3182" spans="1:13" x14ac:dyDescent="0.3">
      <c r="A3182">
        <v>145.14924400000001</v>
      </c>
      <c r="B3182">
        <v>130</v>
      </c>
      <c r="C3182">
        <v>0</v>
      </c>
      <c r="D3182">
        <v>2</v>
      </c>
      <c r="E3182">
        <v>68.029336000000001</v>
      </c>
      <c r="F3182">
        <v>68.135684999999995</v>
      </c>
      <c r="G3182">
        <v>68.131186</v>
      </c>
      <c r="H3182">
        <v>-0.106349</v>
      </c>
      <c r="I3182">
        <v>-99.070268999999996</v>
      </c>
      <c r="J3182">
        <v>130</v>
      </c>
      <c r="K3182">
        <v>88.184096999999994</v>
      </c>
      <c r="L3182">
        <v>1.4999E-2</v>
      </c>
      <c r="M3182">
        <f>(F3182*CalPhotonTurnigy!$AE$30*CalPhotonTurnigy!$AF$36+CalPhotonTurnigy!$AE$36)/CalPhotonTurnigy!$AE$30</f>
        <v>80.694029763042494</v>
      </c>
    </row>
    <row r="3183" spans="1:13" x14ac:dyDescent="0.3">
      <c r="A3183">
        <v>145.164244</v>
      </c>
      <c r="B3183">
        <v>130</v>
      </c>
      <c r="C3183">
        <v>0</v>
      </c>
      <c r="D3183">
        <v>2</v>
      </c>
      <c r="E3183">
        <v>68.029994000000002</v>
      </c>
      <c r="F3183">
        <v>68.064762000000002</v>
      </c>
      <c r="G3183">
        <v>68.089618999999999</v>
      </c>
      <c r="H3183">
        <v>-3.4769000000000001E-2</v>
      </c>
      <c r="I3183">
        <v>-99.072338999999999</v>
      </c>
      <c r="J3183">
        <v>130</v>
      </c>
      <c r="K3183">
        <v>88.151968999999994</v>
      </c>
      <c r="L3183">
        <v>1.4999999999999999E-2</v>
      </c>
      <c r="M3183">
        <f>(F3183*CalPhotonTurnigy!$AE$30*CalPhotonTurnigy!$AF$36+CalPhotonTurnigy!$AE$36)/CalPhotonTurnigy!$AE$30</f>
        <v>80.621992953421895</v>
      </c>
    </row>
    <row r="3184" spans="1:13" x14ac:dyDescent="0.3">
      <c r="A3184">
        <v>145.17925600000001</v>
      </c>
      <c r="B3184">
        <v>130</v>
      </c>
      <c r="C3184">
        <v>0</v>
      </c>
      <c r="D3184">
        <v>2</v>
      </c>
      <c r="E3184">
        <v>68.028859999999995</v>
      </c>
      <c r="F3184">
        <v>67.875587999999993</v>
      </c>
      <c r="G3184">
        <v>68.048102999999998</v>
      </c>
      <c r="H3184">
        <v>0.15327199999999999</v>
      </c>
      <c r="I3184">
        <v>-99.063221999999996</v>
      </c>
      <c r="J3184">
        <v>130</v>
      </c>
      <c r="K3184">
        <v>88.124315999999993</v>
      </c>
      <c r="L3184">
        <v>1.5011999999999999E-2</v>
      </c>
      <c r="M3184">
        <f>(F3184*CalPhotonTurnigy!$AE$30*CalPhotonTurnigy!$AF$36+CalPhotonTurnigy!$AE$36)/CalPhotonTurnigy!$AE$30</f>
        <v>80.429848072027042</v>
      </c>
    </row>
    <row r="3185" spans="1:13" x14ac:dyDescent="0.3">
      <c r="A3185">
        <v>145.194255</v>
      </c>
      <c r="B3185">
        <v>130</v>
      </c>
      <c r="C3185">
        <v>0</v>
      </c>
      <c r="D3185">
        <v>2</v>
      </c>
      <c r="E3185">
        <v>68.029584</v>
      </c>
      <c r="F3185">
        <v>67.757318999999995</v>
      </c>
      <c r="G3185">
        <v>68.007346999999996</v>
      </c>
      <c r="H3185">
        <v>0.27226600000000001</v>
      </c>
      <c r="I3185">
        <v>-99.047059000000004</v>
      </c>
      <c r="J3185">
        <v>130</v>
      </c>
      <c r="K3185">
        <v>88.100515000000001</v>
      </c>
      <c r="L3185">
        <v>1.4999E-2</v>
      </c>
      <c r="M3185">
        <f>(F3185*CalPhotonTurnigy!$AE$30*CalPhotonTurnigy!$AF$36+CalPhotonTurnigy!$AE$36)/CalPhotonTurnigy!$AE$30</f>
        <v>80.309721717571961</v>
      </c>
    </row>
    <row r="3186" spans="1:13" x14ac:dyDescent="0.3">
      <c r="A3186">
        <v>145.209259</v>
      </c>
      <c r="B3186">
        <v>130</v>
      </c>
      <c r="C3186">
        <v>0</v>
      </c>
      <c r="D3186">
        <v>1.9970000000000001</v>
      </c>
      <c r="E3186">
        <v>68.023407000000006</v>
      </c>
      <c r="F3186">
        <v>68.277501000000001</v>
      </c>
      <c r="G3186">
        <v>67.967894999999999</v>
      </c>
      <c r="H3186">
        <v>-0.25409399999999999</v>
      </c>
      <c r="I3186">
        <v>-99.062219999999996</v>
      </c>
      <c r="J3186">
        <v>130</v>
      </c>
      <c r="K3186">
        <v>88.080028999999996</v>
      </c>
      <c r="L3186">
        <v>1.5004E-2</v>
      </c>
      <c r="M3186">
        <f>(F3186*CalPhotonTurnigy!$AE$30*CalPhotonTurnigy!$AF$36+CalPhotonTurnigy!$AE$36)/CalPhotonTurnigy!$AE$30</f>
        <v>80.83807291114897</v>
      </c>
    </row>
    <row r="3187" spans="1:13" x14ac:dyDescent="0.3">
      <c r="A3187">
        <v>145.22425999999999</v>
      </c>
      <c r="B3187">
        <v>130</v>
      </c>
      <c r="C3187">
        <v>0</v>
      </c>
      <c r="D3187">
        <v>2.0059999999999998</v>
      </c>
      <c r="E3187">
        <v>68.036792000000005</v>
      </c>
      <c r="F3187">
        <v>68.159323999999998</v>
      </c>
      <c r="G3187">
        <v>67.930137999999999</v>
      </c>
      <c r="H3187">
        <v>-0.122532</v>
      </c>
      <c r="I3187">
        <v>-99.069522000000006</v>
      </c>
      <c r="J3187">
        <v>130</v>
      </c>
      <c r="K3187">
        <v>88.062397000000004</v>
      </c>
      <c r="L3187">
        <v>1.5001E-2</v>
      </c>
      <c r="M3187">
        <f>(F3187*CalPhotonTurnigy!$AE$30*CalPhotonTurnigy!$AF$36+CalPhotonTurnigy!$AE$36)/CalPhotonTurnigy!$AE$30</f>
        <v>80.718040001507049</v>
      </c>
    </row>
    <row r="3188" spans="1:13" x14ac:dyDescent="0.3">
      <c r="A3188">
        <v>145.23927</v>
      </c>
      <c r="B3188">
        <v>130</v>
      </c>
      <c r="C3188">
        <v>0</v>
      </c>
      <c r="D3188">
        <v>2.0009999999999999</v>
      </c>
      <c r="E3188">
        <v>68.038109000000006</v>
      </c>
      <c r="F3188">
        <v>67.970184000000003</v>
      </c>
      <c r="G3188">
        <v>67.894347999999994</v>
      </c>
      <c r="H3188">
        <v>6.7924999999999999E-2</v>
      </c>
      <c r="I3188">
        <v>-99.065478999999996</v>
      </c>
      <c r="J3188">
        <v>130</v>
      </c>
      <c r="K3188">
        <v>88.047220999999993</v>
      </c>
      <c r="L3188">
        <v>1.5010000000000001E-2</v>
      </c>
      <c r="M3188">
        <f>(F3188*CalPhotonTurnigy!$AE$30*CalPhotonTurnigy!$AF$36+CalPhotonTurnigy!$AE$36)/CalPhotonTurnigy!$AE$30</f>
        <v>80.525929654064896</v>
      </c>
    </row>
    <row r="3189" spans="1:13" x14ac:dyDescent="0.3">
      <c r="A3189">
        <v>145.25426899999999</v>
      </c>
      <c r="B3189">
        <v>130</v>
      </c>
      <c r="C3189">
        <v>0</v>
      </c>
      <c r="D3189">
        <v>2.0009999999999999</v>
      </c>
      <c r="E3189">
        <v>68.039242000000002</v>
      </c>
      <c r="F3189">
        <v>67.899237999999997</v>
      </c>
      <c r="G3189">
        <v>67.860695000000007</v>
      </c>
      <c r="H3189">
        <v>0.14000399999999999</v>
      </c>
      <c r="I3189">
        <v>-99.057157000000004</v>
      </c>
      <c r="J3189">
        <v>130</v>
      </c>
      <c r="K3189">
        <v>88.034159000000002</v>
      </c>
      <c r="L3189">
        <v>1.4999E-2</v>
      </c>
      <c r="M3189">
        <f>(F3189*CalPhotonTurnigy!$AE$30*CalPhotonTurnigy!$AF$36+CalPhotonTurnigy!$AE$36)/CalPhotonTurnigy!$AE$30</f>
        <v>80.453869483240993</v>
      </c>
    </row>
    <row r="3190" spans="1:13" x14ac:dyDescent="0.3">
      <c r="A3190">
        <v>145.26927900000001</v>
      </c>
      <c r="B3190">
        <v>130</v>
      </c>
      <c r="C3190">
        <v>0</v>
      </c>
      <c r="D3190">
        <v>2.0019999999999998</v>
      </c>
      <c r="E3190">
        <v>68.041916000000001</v>
      </c>
      <c r="F3190">
        <v>67.757318999999995</v>
      </c>
      <c r="G3190">
        <v>67.829269999999994</v>
      </c>
      <c r="H3190">
        <v>0.28459800000000002</v>
      </c>
      <c r="I3190">
        <v>-99.040249000000003</v>
      </c>
      <c r="J3190">
        <v>130</v>
      </c>
      <c r="K3190">
        <v>88.022915999999995</v>
      </c>
      <c r="L3190">
        <v>1.5010000000000001E-2</v>
      </c>
      <c r="M3190">
        <f>(F3190*CalPhotonTurnigy!$AE$30*CalPhotonTurnigy!$AF$36+CalPhotonTurnigy!$AE$36)/CalPhotonTurnigy!$AE$30</f>
        <v>80.309721717571961</v>
      </c>
    </row>
    <row r="3191" spans="1:13" x14ac:dyDescent="0.3">
      <c r="A3191">
        <v>145.28428199999999</v>
      </c>
      <c r="B3191">
        <v>130</v>
      </c>
      <c r="C3191">
        <v>0</v>
      </c>
      <c r="D3191">
        <v>2.0019999999999998</v>
      </c>
      <c r="E3191">
        <v>68.044217000000003</v>
      </c>
      <c r="F3191">
        <v>68.230233999999996</v>
      </c>
      <c r="G3191">
        <v>67.800096999999994</v>
      </c>
      <c r="H3191">
        <v>-0.18601599999999999</v>
      </c>
      <c r="I3191">
        <v>-99.051343000000003</v>
      </c>
      <c r="J3191">
        <v>130</v>
      </c>
      <c r="K3191">
        <v>88.013238999999999</v>
      </c>
      <c r="L3191">
        <v>1.5003000000000001E-2</v>
      </c>
      <c r="M3191">
        <f>(F3191*CalPhotonTurnigy!$AE$30*CalPhotonTurnigy!$AF$36+CalPhotonTurnigy!$AE$36)/CalPhotonTurnigy!$AE$30</f>
        <v>80.790063606969255</v>
      </c>
    </row>
    <row r="3192" spans="1:13" x14ac:dyDescent="0.3">
      <c r="A3192">
        <v>145.299283</v>
      </c>
      <c r="B3192">
        <v>130</v>
      </c>
      <c r="C3192">
        <v>0</v>
      </c>
      <c r="D3192">
        <v>1.998</v>
      </c>
      <c r="E3192">
        <v>68.037700999999998</v>
      </c>
      <c r="F3192">
        <v>68.112044999999995</v>
      </c>
      <c r="G3192">
        <v>67.773156</v>
      </c>
      <c r="H3192">
        <v>-7.4343999999999993E-2</v>
      </c>
      <c r="I3192">
        <v>-99.055770999999993</v>
      </c>
      <c r="J3192">
        <v>130</v>
      </c>
      <c r="K3192">
        <v>88.004909999999995</v>
      </c>
      <c r="L3192">
        <v>1.5001E-2</v>
      </c>
      <c r="M3192">
        <f>(F3192*CalPhotonTurnigy!$AE$30*CalPhotonTurnigy!$AF$36+CalPhotonTurnigy!$AE$36)/CalPhotonTurnigy!$AE$30</f>
        <v>80.67001850887344</v>
      </c>
    </row>
    <row r="3193" spans="1:13" x14ac:dyDescent="0.3">
      <c r="A3193">
        <v>145.31428600000001</v>
      </c>
      <c r="B3193">
        <v>130</v>
      </c>
      <c r="C3193">
        <v>0</v>
      </c>
      <c r="D3193">
        <v>1.992</v>
      </c>
      <c r="E3193">
        <v>68.018491999999995</v>
      </c>
      <c r="F3193">
        <v>67.970184000000003</v>
      </c>
      <c r="G3193">
        <v>67.748389000000003</v>
      </c>
      <c r="H3193">
        <v>4.8307999999999997E-2</v>
      </c>
      <c r="I3193">
        <v>-99.052897000000002</v>
      </c>
      <c r="J3193">
        <v>130</v>
      </c>
      <c r="K3193">
        <v>87.997742000000002</v>
      </c>
      <c r="L3193">
        <v>1.5003000000000001E-2</v>
      </c>
      <c r="M3193">
        <f>(F3193*CalPhotonTurnigy!$AE$30*CalPhotonTurnigy!$AF$36+CalPhotonTurnigy!$AE$36)/CalPhotonTurnigy!$AE$30</f>
        <v>80.525929654064896</v>
      </c>
    </row>
    <row r="3194" spans="1:13" x14ac:dyDescent="0.3">
      <c r="A3194">
        <v>145.329286</v>
      </c>
      <c r="B3194">
        <v>130</v>
      </c>
      <c r="C3194">
        <v>0</v>
      </c>
      <c r="D3194">
        <v>2</v>
      </c>
      <c r="E3194">
        <v>68.020662999999999</v>
      </c>
      <c r="F3194">
        <v>67.851935999999995</v>
      </c>
      <c r="G3194">
        <v>67.725710000000007</v>
      </c>
      <c r="H3194">
        <v>0.16872699999999999</v>
      </c>
      <c r="I3194">
        <v>-99.042871000000005</v>
      </c>
      <c r="J3194">
        <v>130</v>
      </c>
      <c r="K3194">
        <v>87.991572000000005</v>
      </c>
      <c r="L3194">
        <v>1.4999999999999999E-2</v>
      </c>
      <c r="M3194">
        <f>(F3194*CalPhotonTurnigy!$AE$30*CalPhotonTurnigy!$AF$36+CalPhotonTurnigy!$AE$36)/CalPhotonTurnigy!$AE$30</f>
        <v>80.405824629404108</v>
      </c>
    </row>
    <row r="3195" spans="1:13" x14ac:dyDescent="0.3">
      <c r="A3195">
        <v>145.34429</v>
      </c>
      <c r="B3195">
        <v>130</v>
      </c>
      <c r="C3195">
        <v>0</v>
      </c>
      <c r="D3195">
        <v>1.9970000000000001</v>
      </c>
      <c r="E3195">
        <v>68.015730000000005</v>
      </c>
      <c r="F3195">
        <v>67.757318999999995</v>
      </c>
      <c r="G3195">
        <v>67.705016999999998</v>
      </c>
      <c r="H3195">
        <v>0.258411</v>
      </c>
      <c r="I3195">
        <v>-99.027525999999995</v>
      </c>
      <c r="J3195">
        <v>130</v>
      </c>
      <c r="K3195">
        <v>87.986260999999999</v>
      </c>
      <c r="L3195">
        <v>1.5004E-2</v>
      </c>
      <c r="M3195">
        <f>(F3195*CalPhotonTurnigy!$AE$30*CalPhotonTurnigy!$AF$36+CalPhotonTurnigy!$AE$36)/CalPhotonTurnigy!$AE$30</f>
        <v>80.309721717571961</v>
      </c>
    </row>
    <row r="3196" spans="1:13" x14ac:dyDescent="0.3">
      <c r="A3196">
        <v>145.35928699999999</v>
      </c>
      <c r="B3196">
        <v>130</v>
      </c>
      <c r="C3196">
        <v>0</v>
      </c>
      <c r="D3196">
        <v>1.998</v>
      </c>
      <c r="E3196">
        <v>68.013184999999993</v>
      </c>
      <c r="F3196">
        <v>68.230233999999996</v>
      </c>
      <c r="G3196">
        <v>67.686197000000007</v>
      </c>
      <c r="H3196">
        <v>-0.21704899999999999</v>
      </c>
      <c r="I3196">
        <v>-99.040464</v>
      </c>
      <c r="J3196">
        <v>130</v>
      </c>
      <c r="K3196">
        <v>87.98169</v>
      </c>
      <c r="L3196">
        <v>1.4997E-2</v>
      </c>
      <c r="M3196">
        <f>(F3196*CalPhotonTurnigy!$AE$30*CalPhotonTurnigy!$AF$36+CalPhotonTurnigy!$AE$36)/CalPhotonTurnigy!$AE$30</f>
        <v>80.790063606969255</v>
      </c>
    </row>
    <row r="3197" spans="1:13" x14ac:dyDescent="0.3">
      <c r="A3197">
        <v>145.37429</v>
      </c>
      <c r="B3197">
        <v>130</v>
      </c>
      <c r="C3197">
        <v>0</v>
      </c>
      <c r="D3197">
        <v>2.0030000000000001</v>
      </c>
      <c r="E3197">
        <v>68.021198999999996</v>
      </c>
      <c r="F3197">
        <v>68.112044999999995</v>
      </c>
      <c r="G3197">
        <v>67.669128999999998</v>
      </c>
      <c r="H3197">
        <v>-9.0846999999999997E-2</v>
      </c>
      <c r="I3197">
        <v>-99.045876000000007</v>
      </c>
      <c r="J3197">
        <v>130</v>
      </c>
      <c r="K3197">
        <v>87.977755999999999</v>
      </c>
      <c r="L3197">
        <v>1.5003000000000001E-2</v>
      </c>
      <c r="M3197">
        <f>(F3197*CalPhotonTurnigy!$AE$30*CalPhotonTurnigy!$AF$36+CalPhotonTurnigy!$AE$36)/CalPhotonTurnigy!$AE$30</f>
        <v>80.67001850887344</v>
      </c>
    </row>
    <row r="3198" spans="1:13" x14ac:dyDescent="0.3">
      <c r="A3198">
        <v>145.389297</v>
      </c>
      <c r="B3198">
        <v>130</v>
      </c>
      <c r="C3198">
        <v>0</v>
      </c>
      <c r="D3198">
        <v>2</v>
      </c>
      <c r="E3198">
        <v>68.022992000000002</v>
      </c>
      <c r="F3198">
        <v>68.041118999999995</v>
      </c>
      <c r="G3198">
        <v>67.653688000000002</v>
      </c>
      <c r="H3198">
        <v>-1.8127000000000001E-2</v>
      </c>
      <c r="I3198">
        <v>-99.046955999999994</v>
      </c>
      <c r="J3198">
        <v>130</v>
      </c>
      <c r="K3198">
        <v>87.974368999999996</v>
      </c>
      <c r="L3198">
        <v>1.5007E-2</v>
      </c>
      <c r="M3198">
        <f>(F3198*CalPhotonTurnigy!$AE$30*CalPhotonTurnigy!$AF$36+CalPhotonTurnigy!$AE$36)/CalPhotonTurnigy!$AE$30</f>
        <v>80.597978652139389</v>
      </c>
    </row>
    <row r="3199" spans="1:13" x14ac:dyDescent="0.3">
      <c r="A3199">
        <v>145.404302</v>
      </c>
      <c r="B3199">
        <v>130</v>
      </c>
      <c r="C3199">
        <v>0</v>
      </c>
      <c r="D3199">
        <v>1.996</v>
      </c>
      <c r="E3199">
        <v>68.016032999999993</v>
      </c>
      <c r="F3199">
        <v>67.922888</v>
      </c>
      <c r="G3199">
        <v>67.639753999999996</v>
      </c>
      <c r="H3199">
        <v>9.3145000000000006E-2</v>
      </c>
      <c r="I3199">
        <v>-99.041415999999998</v>
      </c>
      <c r="J3199">
        <v>130</v>
      </c>
      <c r="K3199">
        <v>87.971455000000006</v>
      </c>
      <c r="L3199">
        <v>1.5004999999999999E-2</v>
      </c>
      <c r="M3199">
        <f>(F3199*CalPhotonTurnigy!$AE$30*CalPhotonTurnigy!$AF$36+CalPhotonTurnigy!$AE$36)/CalPhotonTurnigy!$AE$30</f>
        <v>80.477890894454944</v>
      </c>
    </row>
    <row r="3200" spans="1:13" x14ac:dyDescent="0.3">
      <c r="A3200">
        <v>145.41930099999999</v>
      </c>
      <c r="B3200">
        <v>130</v>
      </c>
      <c r="C3200">
        <v>0</v>
      </c>
      <c r="D3200">
        <v>1.9930000000000001</v>
      </c>
      <c r="E3200">
        <v>68.003238999999994</v>
      </c>
      <c r="F3200">
        <v>67.780974999999998</v>
      </c>
      <c r="G3200">
        <v>67.627204000000006</v>
      </c>
      <c r="H3200">
        <v>0.22226499999999999</v>
      </c>
      <c r="I3200">
        <v>-99.028217999999995</v>
      </c>
      <c r="J3200">
        <v>130</v>
      </c>
      <c r="K3200">
        <v>87.968946000000003</v>
      </c>
      <c r="L3200">
        <v>1.4999E-2</v>
      </c>
      <c r="M3200">
        <f>(F3200*CalPhotonTurnigy!$AE$30*CalPhotonTurnigy!$AF$36+CalPhotonTurnigy!$AE$36)/CalPhotonTurnigy!$AE$30</f>
        <v>80.333749223012845</v>
      </c>
    </row>
    <row r="3201" spans="1:13" x14ac:dyDescent="0.3">
      <c r="A3201">
        <v>145.43429900000001</v>
      </c>
      <c r="B3201">
        <v>130</v>
      </c>
      <c r="C3201">
        <v>0</v>
      </c>
      <c r="D3201">
        <v>1.996</v>
      </c>
      <c r="E3201">
        <v>67.997332</v>
      </c>
      <c r="F3201">
        <v>68.206598</v>
      </c>
      <c r="G3201">
        <v>67.615925000000004</v>
      </c>
      <c r="H3201">
        <v>-0.20926600000000001</v>
      </c>
      <c r="I3201">
        <v>-99.040690999999995</v>
      </c>
      <c r="J3201">
        <v>130</v>
      </c>
      <c r="K3201">
        <v>87.966786999999997</v>
      </c>
      <c r="L3201">
        <v>1.4997999999999999E-2</v>
      </c>
      <c r="M3201">
        <f>(F3201*CalPhotonTurnigy!$AE$30*CalPhotonTurnigy!$AF$36+CalPhotonTurnigy!$AE$36)/CalPhotonTurnigy!$AE$30</f>
        <v>80.766056415618181</v>
      </c>
    </row>
    <row r="3202" spans="1:13" x14ac:dyDescent="0.3">
      <c r="A3202">
        <v>145.449307</v>
      </c>
      <c r="B3202">
        <v>130</v>
      </c>
      <c r="C3202">
        <v>0</v>
      </c>
      <c r="D3202">
        <v>1.9950000000000001</v>
      </c>
      <c r="E3202">
        <v>67.990545999999995</v>
      </c>
      <c r="F3202">
        <v>68.159323999999998</v>
      </c>
      <c r="G3202">
        <v>67.605806000000001</v>
      </c>
      <c r="H3202">
        <v>-0.16877800000000001</v>
      </c>
      <c r="I3202">
        <v>-99.050753999999998</v>
      </c>
      <c r="J3202">
        <v>130</v>
      </c>
      <c r="K3202">
        <v>87.964928999999998</v>
      </c>
      <c r="L3202">
        <v>1.5008000000000001E-2</v>
      </c>
      <c r="M3202">
        <f>(F3202*CalPhotonTurnigy!$AE$30*CalPhotonTurnigy!$AF$36+CalPhotonTurnigy!$AE$36)/CalPhotonTurnigy!$AE$30</f>
        <v>80.718040001507049</v>
      </c>
    </row>
    <row r="3203" spans="1:13" x14ac:dyDescent="0.3">
      <c r="A3203">
        <v>145.46431000000001</v>
      </c>
      <c r="B3203">
        <v>130</v>
      </c>
      <c r="C3203">
        <v>0</v>
      </c>
      <c r="D3203">
        <v>1.992</v>
      </c>
      <c r="E3203">
        <v>67.977895000000004</v>
      </c>
      <c r="F3203">
        <v>67.993830000000003</v>
      </c>
      <c r="G3203">
        <v>67.596740999999994</v>
      </c>
      <c r="H3203">
        <v>-1.5935000000000001E-2</v>
      </c>
      <c r="I3203">
        <v>-99.051702000000006</v>
      </c>
      <c r="J3203">
        <v>130</v>
      </c>
      <c r="K3203">
        <v>87.963329000000002</v>
      </c>
      <c r="L3203">
        <v>1.5003000000000001E-2</v>
      </c>
      <c r="M3203">
        <f>(F3203*CalPhotonTurnigy!$AE$30*CalPhotonTurnigy!$AF$36+CalPhotonTurnigy!$AE$36)/CalPhotonTurnigy!$AE$30</f>
        <v>80.549947002460883</v>
      </c>
    </row>
    <row r="3204" spans="1:13" x14ac:dyDescent="0.3">
      <c r="A3204">
        <v>145.47931700000001</v>
      </c>
      <c r="B3204">
        <v>130</v>
      </c>
      <c r="C3204">
        <v>0</v>
      </c>
      <c r="D3204">
        <v>1.9930000000000001</v>
      </c>
      <c r="E3204">
        <v>67.970410999999999</v>
      </c>
      <c r="F3204">
        <v>67.899237999999997</v>
      </c>
      <c r="G3204">
        <v>67.588634999999996</v>
      </c>
      <c r="H3204">
        <v>7.1173E-2</v>
      </c>
      <c r="I3204">
        <v>-99.047469000000007</v>
      </c>
      <c r="J3204">
        <v>130</v>
      </c>
      <c r="K3204">
        <v>87.961951999999997</v>
      </c>
      <c r="L3204">
        <v>1.5007E-2</v>
      </c>
      <c r="M3204">
        <f>(F3204*CalPhotonTurnigy!$AE$30*CalPhotonTurnigy!$AF$36+CalPhotonTurnigy!$AE$36)/CalPhotonTurnigy!$AE$30</f>
        <v>80.453869483240993</v>
      </c>
    </row>
    <row r="3205" spans="1:13" x14ac:dyDescent="0.3">
      <c r="A3205">
        <v>145.49432899999999</v>
      </c>
      <c r="B3205">
        <v>130</v>
      </c>
      <c r="C3205">
        <v>0</v>
      </c>
      <c r="D3205">
        <v>1.992</v>
      </c>
      <c r="E3205">
        <v>67.962266999999997</v>
      </c>
      <c r="F3205">
        <v>67.733661999999995</v>
      </c>
      <c r="G3205">
        <v>67.581394000000003</v>
      </c>
      <c r="H3205">
        <v>0.228606</v>
      </c>
      <c r="I3205">
        <v>-99.033889000000002</v>
      </c>
      <c r="J3205">
        <v>130</v>
      </c>
      <c r="K3205">
        <v>87.960767000000004</v>
      </c>
      <c r="L3205">
        <v>1.5011999999999999E-2</v>
      </c>
      <c r="M3205">
        <f>(F3205*CalPhotonTurnigy!$AE$30*CalPhotonTurnigy!$AF$36+CalPhotonTurnigy!$AE$36)/CalPhotonTurnigy!$AE$30</f>
        <v>80.285693196426564</v>
      </c>
    </row>
    <row r="3206" spans="1:13" x14ac:dyDescent="0.3">
      <c r="A3206">
        <v>145.50932900000001</v>
      </c>
      <c r="B3206">
        <v>130</v>
      </c>
      <c r="C3206">
        <v>0</v>
      </c>
      <c r="D3206">
        <v>1.976</v>
      </c>
      <c r="E3206">
        <v>67.921155999999996</v>
      </c>
      <c r="F3206">
        <v>68.159323999999998</v>
      </c>
      <c r="G3206">
        <v>67.574937000000006</v>
      </c>
      <c r="H3206">
        <v>-0.23816799999999999</v>
      </c>
      <c r="I3206">
        <v>-99.048080999999996</v>
      </c>
      <c r="J3206">
        <v>130</v>
      </c>
      <c r="K3206">
        <v>87.959746999999993</v>
      </c>
      <c r="L3206">
        <v>1.4999999999999999E-2</v>
      </c>
      <c r="M3206">
        <f>(F3206*CalPhotonTurnigy!$AE$30*CalPhotonTurnigy!$AF$36+CalPhotonTurnigy!$AE$36)/CalPhotonTurnigy!$AE$30</f>
        <v>80.718040001507049</v>
      </c>
    </row>
    <row r="3207" spans="1:13" x14ac:dyDescent="0.3">
      <c r="A3207">
        <v>145.52432899999999</v>
      </c>
      <c r="B3207">
        <v>130</v>
      </c>
      <c r="C3207">
        <v>0</v>
      </c>
      <c r="D3207">
        <v>1.9910000000000001</v>
      </c>
      <c r="E3207">
        <v>67.916466</v>
      </c>
      <c r="F3207">
        <v>68.159323999999998</v>
      </c>
      <c r="G3207">
        <v>67.569184000000007</v>
      </c>
      <c r="H3207">
        <v>-0.24285799999999999</v>
      </c>
      <c r="I3207">
        <v>-99.062551999999997</v>
      </c>
      <c r="J3207">
        <v>130</v>
      </c>
      <c r="K3207">
        <v>87.958869000000007</v>
      </c>
      <c r="L3207">
        <v>1.4999999999999999E-2</v>
      </c>
      <c r="M3207">
        <f>(F3207*CalPhotonTurnigy!$AE$30*CalPhotonTurnigy!$AF$36+CalPhotonTurnigy!$AE$36)/CalPhotonTurnigy!$AE$30</f>
        <v>80.718040001507049</v>
      </c>
    </row>
    <row r="3208" spans="1:13" x14ac:dyDescent="0.3">
      <c r="A3208">
        <v>145.53932699999999</v>
      </c>
      <c r="B3208">
        <v>130</v>
      </c>
      <c r="C3208">
        <v>0</v>
      </c>
      <c r="D3208">
        <v>1.9910000000000001</v>
      </c>
      <c r="E3208">
        <v>67.912429000000003</v>
      </c>
      <c r="F3208">
        <v>68.064762000000002</v>
      </c>
      <c r="G3208">
        <v>67.564064999999999</v>
      </c>
      <c r="H3208">
        <v>-0.152333</v>
      </c>
      <c r="I3208">
        <v>-99.071619999999996</v>
      </c>
      <c r="J3208">
        <v>130</v>
      </c>
      <c r="K3208">
        <v>87.958113999999995</v>
      </c>
      <c r="L3208">
        <v>1.4997999999999999E-2</v>
      </c>
      <c r="M3208">
        <f>(F3208*CalPhotonTurnigy!$AE$30*CalPhotonTurnigy!$AF$36+CalPhotonTurnigy!$AE$36)/CalPhotonTurnigy!$AE$30</f>
        <v>80.621992953421895</v>
      </c>
    </row>
    <row r="3209" spans="1:13" x14ac:dyDescent="0.3">
      <c r="A3209">
        <v>145.55433500000001</v>
      </c>
      <c r="B3209">
        <v>130</v>
      </c>
      <c r="C3209">
        <v>0</v>
      </c>
      <c r="D3209">
        <v>1.9890000000000001</v>
      </c>
      <c r="E3209">
        <v>67.905541999999997</v>
      </c>
      <c r="F3209">
        <v>67.946535999999995</v>
      </c>
      <c r="G3209">
        <v>67.559515000000005</v>
      </c>
      <c r="H3209">
        <v>-4.0994999999999997E-2</v>
      </c>
      <c r="I3209">
        <v>-99.074059000000005</v>
      </c>
      <c r="J3209">
        <v>130</v>
      </c>
      <c r="K3209">
        <v>87.957464000000002</v>
      </c>
      <c r="L3209">
        <v>1.5008000000000001E-2</v>
      </c>
      <c r="M3209">
        <f>(F3209*CalPhotonTurnigy!$AE$30*CalPhotonTurnigy!$AF$36+CalPhotonTurnigy!$AE$36)/CalPhotonTurnigy!$AE$30</f>
        <v>80.501910274259927</v>
      </c>
    </row>
    <row r="3210" spans="1:13" x14ac:dyDescent="0.3">
      <c r="A3210">
        <v>145.56933799999999</v>
      </c>
      <c r="B3210">
        <v>130</v>
      </c>
      <c r="C3210">
        <v>0</v>
      </c>
      <c r="D3210">
        <v>1.9910000000000001</v>
      </c>
      <c r="E3210">
        <v>67.903028000000006</v>
      </c>
      <c r="F3210">
        <v>67.851935999999995</v>
      </c>
      <c r="G3210">
        <v>67.555475000000001</v>
      </c>
      <c r="H3210">
        <v>5.1091999999999999E-2</v>
      </c>
      <c r="I3210">
        <v>-99.071021999999999</v>
      </c>
      <c r="J3210">
        <v>130</v>
      </c>
      <c r="K3210">
        <v>87.956903999999994</v>
      </c>
      <c r="L3210">
        <v>1.5003000000000001E-2</v>
      </c>
      <c r="M3210">
        <f>(F3210*CalPhotonTurnigy!$AE$30*CalPhotonTurnigy!$AF$36+CalPhotonTurnigy!$AE$36)/CalPhotonTurnigy!$AE$30</f>
        <v>80.405824629404108</v>
      </c>
    </row>
    <row r="3211" spans="1:13" x14ac:dyDescent="0.3">
      <c r="A3211">
        <v>145.58434500000001</v>
      </c>
      <c r="B3211">
        <v>130</v>
      </c>
      <c r="C3211">
        <v>0</v>
      </c>
      <c r="D3211">
        <v>1.9890000000000001</v>
      </c>
      <c r="E3211">
        <v>67.897451000000004</v>
      </c>
      <c r="F3211">
        <v>67.851935999999995</v>
      </c>
      <c r="G3211">
        <v>67.551890999999998</v>
      </c>
      <c r="H3211">
        <v>4.5515E-2</v>
      </c>
      <c r="I3211">
        <v>-99.068316999999993</v>
      </c>
      <c r="J3211">
        <v>130</v>
      </c>
      <c r="K3211">
        <v>87.956422000000003</v>
      </c>
      <c r="L3211">
        <v>1.5007E-2</v>
      </c>
      <c r="M3211">
        <f>(F3211*CalPhotonTurnigy!$AE$30*CalPhotonTurnigy!$AF$36+CalPhotonTurnigy!$AE$36)/CalPhotonTurnigy!$AE$30</f>
        <v>80.405824629404108</v>
      </c>
    </row>
    <row r="3212" spans="1:13" x14ac:dyDescent="0.3">
      <c r="A3212">
        <v>145.59934100000001</v>
      </c>
      <c r="B3212">
        <v>130</v>
      </c>
      <c r="C3212">
        <v>0</v>
      </c>
      <c r="D3212">
        <v>1.99</v>
      </c>
      <c r="E3212">
        <v>67.894358999999994</v>
      </c>
      <c r="F3212">
        <v>68.182961000000006</v>
      </c>
      <c r="G3212">
        <v>67.548714000000004</v>
      </c>
      <c r="H3212">
        <v>-0.288603</v>
      </c>
      <c r="I3212">
        <v>-99.085513000000006</v>
      </c>
      <c r="J3212">
        <v>130</v>
      </c>
      <c r="K3212">
        <v>87.956007</v>
      </c>
      <c r="L3212">
        <v>1.4996000000000001E-2</v>
      </c>
      <c r="M3212">
        <f>(F3212*CalPhotonTurnigy!$AE$30*CalPhotonTurnigy!$AF$36+CalPhotonTurnigy!$AE$36)/CalPhotonTurnigy!$AE$30</f>
        <v>80.742048208562636</v>
      </c>
    </row>
    <row r="3213" spans="1:13" x14ac:dyDescent="0.3">
      <c r="A3213">
        <v>145.61434800000001</v>
      </c>
      <c r="B3213">
        <v>130</v>
      </c>
      <c r="C3213">
        <v>0</v>
      </c>
      <c r="D3213">
        <v>1.9910000000000001</v>
      </c>
      <c r="E3213">
        <v>67.893405000000001</v>
      </c>
      <c r="F3213">
        <v>68.064762000000002</v>
      </c>
      <c r="G3213">
        <v>67.545901000000001</v>
      </c>
      <c r="H3213">
        <v>-0.17135700000000001</v>
      </c>
      <c r="I3213">
        <v>-99.095719000000003</v>
      </c>
      <c r="J3213">
        <v>130</v>
      </c>
      <c r="K3213">
        <v>87.955650000000006</v>
      </c>
      <c r="L3213">
        <v>1.5007E-2</v>
      </c>
      <c r="M3213">
        <f>(F3213*CalPhotonTurnigy!$AE$30*CalPhotonTurnigy!$AF$36+CalPhotonTurnigy!$AE$36)/CalPhotonTurnigy!$AE$30</f>
        <v>80.621992953421895</v>
      </c>
    </row>
    <row r="3214" spans="1:13" x14ac:dyDescent="0.3">
      <c r="A3214">
        <v>145.629355</v>
      </c>
      <c r="B3214">
        <v>130</v>
      </c>
      <c r="C3214">
        <v>0</v>
      </c>
      <c r="D3214">
        <v>1.9950000000000001</v>
      </c>
      <c r="E3214">
        <v>67.901122000000001</v>
      </c>
      <c r="F3214">
        <v>67.993830000000003</v>
      </c>
      <c r="G3214">
        <v>67.543411000000006</v>
      </c>
      <c r="H3214">
        <v>-9.2707999999999999E-2</v>
      </c>
      <c r="I3214">
        <v>-99.101236999999998</v>
      </c>
      <c r="J3214">
        <v>130</v>
      </c>
      <c r="K3214">
        <v>87.955342999999999</v>
      </c>
      <c r="L3214">
        <v>1.5007E-2</v>
      </c>
      <c r="M3214">
        <f>(F3214*CalPhotonTurnigy!$AE$30*CalPhotonTurnigy!$AF$36+CalPhotonTurnigy!$AE$36)/CalPhotonTurnigy!$AE$30</f>
        <v>80.549947002460883</v>
      </c>
    </row>
    <row r="3215" spans="1:13" x14ac:dyDescent="0.3">
      <c r="A3215">
        <v>145.644352</v>
      </c>
      <c r="B3215">
        <v>130</v>
      </c>
      <c r="C3215">
        <v>0</v>
      </c>
      <c r="D3215">
        <v>1.99</v>
      </c>
      <c r="E3215">
        <v>67.897518000000005</v>
      </c>
      <c r="F3215">
        <v>67.851935999999995</v>
      </c>
      <c r="G3215">
        <v>67.541210000000007</v>
      </c>
      <c r="H3215">
        <v>4.5581999999999998E-2</v>
      </c>
      <c r="I3215">
        <v>-99.098529999999997</v>
      </c>
      <c r="J3215">
        <v>130</v>
      </c>
      <c r="K3215">
        <v>87.955078999999998</v>
      </c>
      <c r="L3215">
        <v>1.4997E-2</v>
      </c>
      <c r="M3215">
        <f>(F3215*CalPhotonTurnigy!$AE$30*CalPhotonTurnigy!$AF$36+CalPhotonTurnigy!$AE$36)/CalPhotonTurnigy!$AE$30</f>
        <v>80.405824629404108</v>
      </c>
    </row>
    <row r="3216" spans="1:13" x14ac:dyDescent="0.3">
      <c r="A3216">
        <v>145.65934799999999</v>
      </c>
      <c r="B3216">
        <v>130</v>
      </c>
      <c r="C3216">
        <v>0</v>
      </c>
      <c r="D3216">
        <v>1.988</v>
      </c>
      <c r="E3216">
        <v>67.889292999999995</v>
      </c>
      <c r="F3216">
        <v>67.757318999999995</v>
      </c>
      <c r="G3216">
        <v>67.539265</v>
      </c>
      <c r="H3216">
        <v>0.13197400000000001</v>
      </c>
      <c r="I3216">
        <v>-99.090695999999994</v>
      </c>
      <c r="J3216">
        <v>130</v>
      </c>
      <c r="K3216">
        <v>87.954851000000005</v>
      </c>
      <c r="L3216">
        <v>1.4996000000000001E-2</v>
      </c>
      <c r="M3216">
        <f>(F3216*CalPhotonTurnigy!$AE$30*CalPhotonTurnigy!$AF$36+CalPhotonTurnigy!$AE$36)/CalPhotonTurnigy!$AE$30</f>
        <v>80.309721717571961</v>
      </c>
    </row>
    <row r="3217" spans="1:13" x14ac:dyDescent="0.3">
      <c r="A3217">
        <v>145.67435499999999</v>
      </c>
      <c r="B3217">
        <v>130</v>
      </c>
      <c r="C3217">
        <v>0</v>
      </c>
      <c r="D3217">
        <v>1.988</v>
      </c>
      <c r="E3217">
        <v>67.883921999999998</v>
      </c>
      <c r="F3217">
        <v>67.662683999999999</v>
      </c>
      <c r="G3217">
        <v>67.537547000000004</v>
      </c>
      <c r="H3217">
        <v>0.22123899999999999</v>
      </c>
      <c r="I3217">
        <v>-99.077567000000002</v>
      </c>
      <c r="J3217">
        <v>130</v>
      </c>
      <c r="K3217">
        <v>87.954655000000002</v>
      </c>
      <c r="L3217">
        <v>1.5007E-2</v>
      </c>
      <c r="M3217">
        <f>(F3217*CalPhotonTurnigy!$AE$30*CalPhotonTurnigy!$AF$36+CalPhotonTurnigy!$AE$36)/CalPhotonTurnigy!$AE$30</f>
        <v>80.213600523058957</v>
      </c>
    </row>
    <row r="3218" spans="1:13" x14ac:dyDescent="0.3">
      <c r="A3218">
        <v>145.68936600000001</v>
      </c>
      <c r="B3218">
        <v>130</v>
      </c>
      <c r="C3218">
        <v>0</v>
      </c>
      <c r="D3218">
        <v>1.988</v>
      </c>
      <c r="E3218">
        <v>67.879300000000001</v>
      </c>
      <c r="F3218">
        <v>67.544365999999997</v>
      </c>
      <c r="G3218">
        <v>67.536030999999994</v>
      </c>
      <c r="H3218">
        <v>0.33493499999999998</v>
      </c>
      <c r="I3218">
        <v>-99.057706999999994</v>
      </c>
      <c r="J3218">
        <v>130</v>
      </c>
      <c r="K3218">
        <v>87.954487</v>
      </c>
      <c r="L3218">
        <v>1.5011E-2</v>
      </c>
      <c r="M3218">
        <f>(F3218*CalPhotonTurnigy!$AE$30*CalPhotonTurnigy!$AF$36+CalPhotonTurnigy!$AE$36)/CalPhotonTurnigy!$AE$30</f>
        <v>80.093424399083801</v>
      </c>
    </row>
    <row r="3219" spans="1:13" x14ac:dyDescent="0.3">
      <c r="A3219">
        <v>145.70437000000001</v>
      </c>
      <c r="B3219">
        <v>130</v>
      </c>
      <c r="C3219">
        <v>0</v>
      </c>
      <c r="D3219">
        <v>1.992</v>
      </c>
      <c r="E3219">
        <v>67.882155999999995</v>
      </c>
      <c r="F3219">
        <v>67.733661999999995</v>
      </c>
      <c r="G3219">
        <v>67.534694999999999</v>
      </c>
      <c r="H3219">
        <v>0.14849499999999999</v>
      </c>
      <c r="I3219">
        <v>-99.04889</v>
      </c>
      <c r="J3219">
        <v>130</v>
      </c>
      <c r="K3219">
        <v>87.954341999999997</v>
      </c>
      <c r="L3219">
        <v>1.5004E-2</v>
      </c>
      <c r="M3219">
        <f>(F3219*CalPhotonTurnigy!$AE$30*CalPhotonTurnigy!$AF$36+CalPhotonTurnigy!$AE$36)/CalPhotonTurnigy!$AE$30</f>
        <v>80.285693196426564</v>
      </c>
    </row>
    <row r="3220" spans="1:13" x14ac:dyDescent="0.3">
      <c r="A3220">
        <v>145.71937199999999</v>
      </c>
      <c r="B3220">
        <v>130</v>
      </c>
      <c r="C3220">
        <v>0</v>
      </c>
      <c r="D3220">
        <v>1.9870000000000001</v>
      </c>
      <c r="E3220">
        <v>67.874364</v>
      </c>
      <c r="F3220">
        <v>68.017475000000005</v>
      </c>
      <c r="G3220">
        <v>67.533516000000006</v>
      </c>
      <c r="H3220">
        <v>-0.14311199999999999</v>
      </c>
      <c r="I3220">
        <v>-99.057407999999995</v>
      </c>
      <c r="J3220">
        <v>130</v>
      </c>
      <c r="K3220">
        <v>87.954217</v>
      </c>
      <c r="L3220">
        <v>1.5002E-2</v>
      </c>
      <c r="M3220">
        <f>(F3220*CalPhotonTurnigy!$AE$30*CalPhotonTurnigy!$AF$36+CalPhotonTurnigy!$AE$36)/CalPhotonTurnigy!$AE$30</f>
        <v>80.573963335152399</v>
      </c>
    </row>
    <row r="3221" spans="1:13" x14ac:dyDescent="0.3">
      <c r="A3221">
        <v>145.73437699999999</v>
      </c>
      <c r="B3221">
        <v>130</v>
      </c>
      <c r="C3221">
        <v>0</v>
      </c>
      <c r="D3221">
        <v>1.982</v>
      </c>
      <c r="E3221">
        <v>67.857399999999998</v>
      </c>
      <c r="F3221">
        <v>67.922888</v>
      </c>
      <c r="G3221">
        <v>67.532477999999998</v>
      </c>
      <c r="H3221">
        <v>-6.5488000000000005E-2</v>
      </c>
      <c r="I3221">
        <v>-99.061302999999995</v>
      </c>
      <c r="J3221">
        <v>130</v>
      </c>
      <c r="K3221">
        <v>87.954109000000003</v>
      </c>
      <c r="L3221">
        <v>1.5004999999999999E-2</v>
      </c>
      <c r="M3221">
        <f>(F3221*CalPhotonTurnigy!$AE$30*CalPhotonTurnigy!$AF$36+CalPhotonTurnigy!$AE$36)/CalPhotonTurnigy!$AE$30</f>
        <v>80.477890894454944</v>
      </c>
    </row>
    <row r="3222" spans="1:13" x14ac:dyDescent="0.3">
      <c r="A3222">
        <v>145.74938299999999</v>
      </c>
      <c r="B3222">
        <v>130</v>
      </c>
      <c r="C3222">
        <v>0</v>
      </c>
      <c r="D3222">
        <v>1.988</v>
      </c>
      <c r="E3222">
        <v>67.854766999999995</v>
      </c>
      <c r="F3222">
        <v>67.851935999999995</v>
      </c>
      <c r="G3222">
        <v>67.531564000000003</v>
      </c>
      <c r="H3222">
        <v>2.8310000000000002E-3</v>
      </c>
      <c r="I3222">
        <v>-99.061134999999993</v>
      </c>
      <c r="J3222">
        <v>130</v>
      </c>
      <c r="K3222">
        <v>87.954016999999993</v>
      </c>
      <c r="L3222">
        <v>1.5006E-2</v>
      </c>
      <c r="M3222">
        <f>(F3222*CalPhotonTurnigy!$AE$30*CalPhotonTurnigy!$AF$36+CalPhotonTurnigy!$AE$36)/CalPhotonTurnigy!$AE$30</f>
        <v>80.405824629404108</v>
      </c>
    </row>
    <row r="3223" spans="1:13" x14ac:dyDescent="0.3">
      <c r="A3223">
        <v>145.76438099999999</v>
      </c>
      <c r="B3223">
        <v>130</v>
      </c>
      <c r="C3223">
        <v>0</v>
      </c>
      <c r="D3223">
        <v>1.984</v>
      </c>
      <c r="E3223">
        <v>67.845661000000007</v>
      </c>
      <c r="F3223">
        <v>67.828282999999999</v>
      </c>
      <c r="G3223">
        <v>67.530760000000001</v>
      </c>
      <c r="H3223">
        <v>1.7378000000000001E-2</v>
      </c>
      <c r="I3223">
        <v>-99.060102000000001</v>
      </c>
      <c r="J3223">
        <v>130</v>
      </c>
      <c r="K3223">
        <v>87.953936999999996</v>
      </c>
      <c r="L3223">
        <v>1.4997999999999999E-2</v>
      </c>
      <c r="M3223">
        <f>(F3223*CalPhotonTurnigy!$AE$30*CalPhotonTurnigy!$AF$36+CalPhotonTurnigy!$AE$36)/CalPhotonTurnigy!$AE$30</f>
        <v>80.381800171076691</v>
      </c>
    </row>
    <row r="3224" spans="1:13" x14ac:dyDescent="0.3">
      <c r="A3224">
        <v>145.77938900000001</v>
      </c>
      <c r="B3224">
        <v>130</v>
      </c>
      <c r="C3224">
        <v>0</v>
      </c>
      <c r="D3224">
        <v>1.988</v>
      </c>
      <c r="E3224">
        <v>67.844665000000006</v>
      </c>
      <c r="F3224">
        <v>67.780974999999998</v>
      </c>
      <c r="G3224">
        <v>67.530052999999995</v>
      </c>
      <c r="H3224">
        <v>6.3690999999999998E-2</v>
      </c>
      <c r="I3224">
        <v>-99.056318000000005</v>
      </c>
      <c r="J3224">
        <v>130</v>
      </c>
      <c r="K3224">
        <v>87.953868999999997</v>
      </c>
      <c r="L3224">
        <v>1.5008000000000001E-2</v>
      </c>
      <c r="M3224">
        <f>(F3224*CalPhotonTurnigy!$AE$30*CalPhotonTurnigy!$AF$36+CalPhotonTurnigy!$AE$36)/CalPhotonTurnigy!$AE$30</f>
        <v>80.333749223012845</v>
      </c>
    </row>
    <row r="3225" spans="1:13" x14ac:dyDescent="0.3">
      <c r="A3225">
        <v>145.79439300000001</v>
      </c>
      <c r="B3225">
        <v>130</v>
      </c>
      <c r="C3225">
        <v>0</v>
      </c>
      <c r="D3225">
        <v>1.9850000000000001</v>
      </c>
      <c r="E3225">
        <v>67.838677000000004</v>
      </c>
      <c r="F3225">
        <v>67.639021999999997</v>
      </c>
      <c r="G3225">
        <v>67.529431000000002</v>
      </c>
      <c r="H3225">
        <v>0.199655</v>
      </c>
      <c r="I3225">
        <v>-99.044475000000006</v>
      </c>
      <c r="J3225">
        <v>130</v>
      </c>
      <c r="K3225">
        <v>87.953810000000004</v>
      </c>
      <c r="L3225">
        <v>1.5004E-2</v>
      </c>
      <c r="M3225">
        <f>(F3225*CalPhotonTurnigy!$AE$30*CalPhotonTurnigy!$AF$36+CalPhotonTurnigy!$AE$36)/CalPhotonTurnigy!$AE$30</f>
        <v>80.189566923391098</v>
      </c>
    </row>
    <row r="3226" spans="1:13" x14ac:dyDescent="0.3">
      <c r="A3226">
        <v>145.809405</v>
      </c>
      <c r="B3226">
        <v>130</v>
      </c>
      <c r="C3226">
        <v>0</v>
      </c>
      <c r="D3226">
        <v>1.986</v>
      </c>
      <c r="E3226">
        <v>67.835234</v>
      </c>
      <c r="F3226">
        <v>67.591695999999999</v>
      </c>
      <c r="G3226">
        <v>67.528884000000005</v>
      </c>
      <c r="H3226">
        <v>0.243538</v>
      </c>
      <c r="I3226">
        <v>-99.030027000000004</v>
      </c>
      <c r="J3226">
        <v>130</v>
      </c>
      <c r="K3226">
        <v>87.953759000000005</v>
      </c>
      <c r="L3226">
        <v>1.5011999999999999E-2</v>
      </c>
      <c r="M3226">
        <f>(F3226*CalPhotonTurnigy!$AE$30*CalPhotonTurnigy!$AF$36+CalPhotonTurnigy!$AE$36)/CalPhotonTurnigy!$AE$30</f>
        <v>80.141497692646439</v>
      </c>
    </row>
    <row r="3227" spans="1:13" x14ac:dyDescent="0.3">
      <c r="A3227">
        <v>145.82441299999999</v>
      </c>
      <c r="B3227">
        <v>130</v>
      </c>
      <c r="C3227">
        <v>0</v>
      </c>
      <c r="D3227">
        <v>1.996</v>
      </c>
      <c r="E3227">
        <v>67.852796999999995</v>
      </c>
      <c r="F3227">
        <v>67.497031000000007</v>
      </c>
      <c r="G3227">
        <v>67.528403999999995</v>
      </c>
      <c r="H3227">
        <v>0.35576600000000003</v>
      </c>
      <c r="I3227">
        <v>-99.008944</v>
      </c>
      <c r="J3227">
        <v>130</v>
      </c>
      <c r="K3227">
        <v>87.953715000000003</v>
      </c>
      <c r="L3227">
        <v>1.5008000000000001E-2</v>
      </c>
      <c r="M3227">
        <f>(F3227*CalPhotonTurnigy!$AE$30*CalPhotonTurnigy!$AF$36+CalPhotonTurnigy!$AE$36)/CalPhotonTurnigy!$AE$30</f>
        <v>80.045346026998729</v>
      </c>
    </row>
    <row r="3228" spans="1:13" x14ac:dyDescent="0.3">
      <c r="A3228">
        <v>145.839417</v>
      </c>
      <c r="B3228">
        <v>130</v>
      </c>
      <c r="C3228">
        <v>0</v>
      </c>
      <c r="D3228">
        <v>1.984</v>
      </c>
      <c r="E3228">
        <v>67.842254999999994</v>
      </c>
      <c r="F3228">
        <v>67.568032000000002</v>
      </c>
      <c r="G3228">
        <v>67.527981999999994</v>
      </c>
      <c r="H3228">
        <v>0.27422299999999999</v>
      </c>
      <c r="I3228">
        <v>-98.992688000000001</v>
      </c>
      <c r="J3228">
        <v>130</v>
      </c>
      <c r="K3228">
        <v>87.953676999999999</v>
      </c>
      <c r="L3228">
        <v>1.5004E-2</v>
      </c>
      <c r="M3228">
        <f>(F3228*CalPhotonTurnigy!$AE$30*CalPhotonTurnigy!$AF$36+CalPhotonTurnigy!$AE$36)/CalPhotonTurnigy!$AE$30</f>
        <v>80.117462061569611</v>
      </c>
    </row>
    <row r="3229" spans="1:13" x14ac:dyDescent="0.3">
      <c r="A3229">
        <v>145.85441900000001</v>
      </c>
      <c r="B3229">
        <v>130</v>
      </c>
      <c r="C3229">
        <v>0</v>
      </c>
      <c r="D3229">
        <v>1.984</v>
      </c>
      <c r="E3229">
        <v>67.833180999999996</v>
      </c>
      <c r="F3229">
        <v>67.922888</v>
      </c>
      <c r="G3229">
        <v>67.527612000000005</v>
      </c>
      <c r="H3229">
        <v>-8.9706999999999995E-2</v>
      </c>
      <c r="I3229">
        <v>-98.998022000000006</v>
      </c>
      <c r="J3229">
        <v>130</v>
      </c>
      <c r="K3229">
        <v>87.953644999999995</v>
      </c>
      <c r="L3229">
        <v>1.5002E-2</v>
      </c>
      <c r="M3229">
        <f>(F3229*CalPhotonTurnigy!$AE$30*CalPhotonTurnigy!$AF$36+CalPhotonTurnigy!$AE$36)/CalPhotonTurnigy!$AE$30</f>
        <v>80.477890894454944</v>
      </c>
    </row>
    <row r="3230" spans="1:13" x14ac:dyDescent="0.3">
      <c r="A3230">
        <v>145.869427</v>
      </c>
      <c r="B3230">
        <v>130</v>
      </c>
      <c r="C3230">
        <v>0</v>
      </c>
      <c r="D3230">
        <v>1.9850000000000001</v>
      </c>
      <c r="E3230">
        <v>67.828793000000005</v>
      </c>
      <c r="F3230">
        <v>67.875587999999993</v>
      </c>
      <c r="G3230">
        <v>67.527287999999999</v>
      </c>
      <c r="H3230">
        <v>-4.6795000000000003E-2</v>
      </c>
      <c r="I3230">
        <v>-99.000805</v>
      </c>
      <c r="J3230">
        <v>130</v>
      </c>
      <c r="K3230">
        <v>87.953616999999994</v>
      </c>
      <c r="L3230">
        <v>1.5008000000000001E-2</v>
      </c>
      <c r="M3230">
        <f>(F3230*CalPhotonTurnigy!$AE$30*CalPhotonTurnigy!$AF$36+CalPhotonTurnigy!$AE$36)/CalPhotonTurnigy!$AE$30</f>
        <v>80.429848072027042</v>
      </c>
    </row>
    <row r="3231" spans="1:13" x14ac:dyDescent="0.3">
      <c r="A3231">
        <v>145.88444000000001</v>
      </c>
      <c r="B3231">
        <v>129</v>
      </c>
      <c r="C3231">
        <v>0</v>
      </c>
      <c r="D3231">
        <v>1.986</v>
      </c>
      <c r="E3231">
        <v>67.826729</v>
      </c>
      <c r="F3231">
        <v>67.804630000000003</v>
      </c>
      <c r="G3231">
        <v>67.526247999999995</v>
      </c>
      <c r="H3231">
        <v>2.2099000000000001E-2</v>
      </c>
      <c r="I3231">
        <v>-98.999491000000006</v>
      </c>
      <c r="J3231">
        <v>129</v>
      </c>
      <c r="K3231">
        <v>87.898467999999994</v>
      </c>
      <c r="L3231">
        <v>1.5013E-2</v>
      </c>
      <c r="M3231">
        <f>(F3231*CalPhotonTurnigy!$AE$30*CalPhotonTurnigy!$AF$36+CalPhotonTurnigy!$AE$36)/CalPhotonTurnigy!$AE$30</f>
        <v>80.357775712749273</v>
      </c>
    </row>
    <row r="3232" spans="1:13" x14ac:dyDescent="0.3">
      <c r="A3232">
        <v>145.89944299999999</v>
      </c>
      <c r="B3232">
        <v>130</v>
      </c>
      <c r="C3232">
        <v>0</v>
      </c>
      <c r="D3232">
        <v>1.988</v>
      </c>
      <c r="E3232">
        <v>67.830085999999994</v>
      </c>
      <c r="F3232">
        <v>67.757318999999995</v>
      </c>
      <c r="G3232">
        <v>67.522890000000004</v>
      </c>
      <c r="H3232">
        <v>7.2767999999999999E-2</v>
      </c>
      <c r="I3232">
        <v>-98.995170000000002</v>
      </c>
      <c r="J3232">
        <v>130</v>
      </c>
      <c r="K3232">
        <v>87.853689000000003</v>
      </c>
      <c r="L3232">
        <v>1.5003000000000001E-2</v>
      </c>
      <c r="M3232">
        <f>(F3232*CalPhotonTurnigy!$AE$30*CalPhotonTurnigy!$AF$36+CalPhotonTurnigy!$AE$36)/CalPhotonTurnigy!$AE$30</f>
        <v>80.309721717571961</v>
      </c>
    </row>
    <row r="3233" spans="1:13" x14ac:dyDescent="0.3">
      <c r="A3233">
        <v>145.91444899999999</v>
      </c>
      <c r="B3233">
        <v>129</v>
      </c>
      <c r="C3233">
        <v>0</v>
      </c>
      <c r="D3233">
        <v>1.9850000000000001</v>
      </c>
      <c r="E3233">
        <v>67.826130000000006</v>
      </c>
      <c r="F3233">
        <v>67.615359999999995</v>
      </c>
      <c r="G3233">
        <v>67.516141000000005</v>
      </c>
      <c r="H3233">
        <v>0.21077000000000001</v>
      </c>
      <c r="I3233">
        <v>-98.982668000000004</v>
      </c>
      <c r="J3233">
        <v>129</v>
      </c>
      <c r="K3233">
        <v>87.812459000000004</v>
      </c>
      <c r="L3233">
        <v>1.5006E-2</v>
      </c>
      <c r="M3233">
        <f>(F3233*CalPhotonTurnigy!$AE$30*CalPhotonTurnigy!$AF$36+CalPhotonTurnigy!$AE$36)/CalPhotonTurnigy!$AE$30</f>
        <v>80.165533323723253</v>
      </c>
    </row>
    <row r="3234" spans="1:13" x14ac:dyDescent="0.3">
      <c r="A3234">
        <v>145.92945800000001</v>
      </c>
      <c r="B3234">
        <v>129</v>
      </c>
      <c r="C3234">
        <v>0</v>
      </c>
      <c r="D3234">
        <v>1.984</v>
      </c>
      <c r="E3234">
        <v>67.819301999999993</v>
      </c>
      <c r="F3234">
        <v>67.615359999999995</v>
      </c>
      <c r="G3234">
        <v>67.505153000000007</v>
      </c>
      <c r="H3234">
        <v>0.20394200000000001</v>
      </c>
      <c r="I3234">
        <v>-98.970568999999998</v>
      </c>
      <c r="J3234">
        <v>129</v>
      </c>
      <c r="K3234">
        <v>87.724536000000001</v>
      </c>
      <c r="L3234">
        <v>1.5009E-2</v>
      </c>
      <c r="M3234">
        <f>(F3234*CalPhotonTurnigy!$AE$30*CalPhotonTurnigy!$AF$36+CalPhotonTurnigy!$AE$36)/CalPhotonTurnigy!$AE$30</f>
        <v>80.165533323723253</v>
      </c>
    </row>
    <row r="3235" spans="1:13" x14ac:dyDescent="0.3">
      <c r="A3235">
        <v>145.94445400000001</v>
      </c>
      <c r="B3235">
        <v>129</v>
      </c>
      <c r="C3235">
        <v>0</v>
      </c>
      <c r="D3235">
        <v>1.9870000000000001</v>
      </c>
      <c r="E3235">
        <v>67.820273999999998</v>
      </c>
      <c r="F3235">
        <v>67.544365999999997</v>
      </c>
      <c r="G3235">
        <v>67.488731999999999</v>
      </c>
      <c r="H3235">
        <v>0.27590799999999999</v>
      </c>
      <c r="I3235">
        <v>-98.954224999999994</v>
      </c>
      <c r="J3235">
        <v>129</v>
      </c>
      <c r="K3235">
        <v>87.648859000000002</v>
      </c>
      <c r="L3235">
        <v>1.4996000000000001E-2</v>
      </c>
      <c r="M3235">
        <f>(F3235*CalPhotonTurnigy!$AE$30*CalPhotonTurnigy!$AF$36+CalPhotonTurnigy!$AE$36)/CalPhotonTurnigy!$AE$30</f>
        <v>80.093424399083801</v>
      </c>
    </row>
    <row r="3236" spans="1:13" x14ac:dyDescent="0.3">
      <c r="A3236">
        <v>145.95946000000001</v>
      </c>
      <c r="B3236">
        <v>129</v>
      </c>
      <c r="C3236">
        <v>0</v>
      </c>
      <c r="D3236">
        <v>1.984</v>
      </c>
      <c r="E3236">
        <v>67.814261999999999</v>
      </c>
      <c r="F3236">
        <v>67.497031000000007</v>
      </c>
      <c r="G3236">
        <v>67.466424000000004</v>
      </c>
      <c r="H3236">
        <v>0.31723099999999999</v>
      </c>
      <c r="I3236">
        <v>-98.935428999999999</v>
      </c>
      <c r="J3236">
        <v>129</v>
      </c>
      <c r="K3236">
        <v>87.583723000000006</v>
      </c>
      <c r="L3236">
        <v>1.5006E-2</v>
      </c>
      <c r="M3236">
        <f>(F3236*CalPhotonTurnigy!$AE$30*CalPhotonTurnigy!$AF$36+CalPhotonTurnigy!$AE$36)/CalPhotonTurnigy!$AE$30</f>
        <v>80.045346026998729</v>
      </c>
    </row>
    <row r="3237" spans="1:13" x14ac:dyDescent="0.3">
      <c r="A3237">
        <v>145.97447</v>
      </c>
      <c r="B3237">
        <v>129</v>
      </c>
      <c r="C3237">
        <v>0</v>
      </c>
      <c r="D3237">
        <v>1.984</v>
      </c>
      <c r="E3237">
        <v>67.8108</v>
      </c>
      <c r="F3237">
        <v>67.402349000000001</v>
      </c>
      <c r="G3237">
        <v>67.438794999999999</v>
      </c>
      <c r="H3237">
        <v>0.40845100000000001</v>
      </c>
      <c r="I3237">
        <v>-98.911242000000001</v>
      </c>
      <c r="J3237">
        <v>129</v>
      </c>
      <c r="K3237">
        <v>87.527660999999995</v>
      </c>
      <c r="L3237">
        <v>1.5010000000000001E-2</v>
      </c>
      <c r="M3237">
        <f>(F3237*CalPhotonTurnigy!$AE$30*CalPhotonTurnigy!$AF$36+CalPhotonTurnigy!$AE$36)/CalPhotonTurnigy!$AE$30</f>
        <v>79.949177094374633</v>
      </c>
    </row>
    <row r="3238" spans="1:13" x14ac:dyDescent="0.3">
      <c r="A3238">
        <v>145.989474</v>
      </c>
      <c r="B3238">
        <v>129</v>
      </c>
      <c r="C3238">
        <v>0</v>
      </c>
      <c r="D3238">
        <v>1.9830000000000001</v>
      </c>
      <c r="E3238">
        <v>67.804395999999997</v>
      </c>
      <c r="F3238">
        <v>67.639021999999997</v>
      </c>
      <c r="G3238">
        <v>67.406873000000004</v>
      </c>
      <c r="H3238">
        <v>0.16537399999999999</v>
      </c>
      <c r="I3238">
        <v>-98.901432</v>
      </c>
      <c r="J3238">
        <v>129</v>
      </c>
      <c r="K3238">
        <v>87.479406999999995</v>
      </c>
      <c r="L3238">
        <v>1.5004E-2</v>
      </c>
      <c r="M3238">
        <f>(F3238*CalPhotonTurnigy!$AE$30*CalPhotonTurnigy!$AF$36+CalPhotonTurnigy!$AE$36)/CalPhotonTurnigy!$AE$30</f>
        <v>80.189566923391098</v>
      </c>
    </row>
    <row r="3239" spans="1:13" x14ac:dyDescent="0.3">
      <c r="A3239">
        <v>146.00447800000001</v>
      </c>
      <c r="B3239">
        <v>129</v>
      </c>
      <c r="C3239">
        <v>0</v>
      </c>
      <c r="D3239">
        <v>1.9830000000000001</v>
      </c>
      <c r="E3239">
        <v>67.798884999999999</v>
      </c>
      <c r="F3239">
        <v>67.922888</v>
      </c>
      <c r="G3239">
        <v>67.371823000000006</v>
      </c>
      <c r="H3239">
        <v>-0.124003</v>
      </c>
      <c r="I3239">
        <v>-98.908806999999996</v>
      </c>
      <c r="J3239">
        <v>129</v>
      </c>
      <c r="K3239">
        <v>87.437875000000005</v>
      </c>
      <c r="L3239">
        <v>1.5004E-2</v>
      </c>
      <c r="M3239">
        <f>(F3239*CalPhotonTurnigy!$AE$30*CalPhotonTurnigy!$AF$36+CalPhotonTurnigy!$AE$36)/CalPhotonTurnigy!$AE$30</f>
        <v>80.477890894454944</v>
      </c>
    </row>
    <row r="3240" spans="1:13" x14ac:dyDescent="0.3">
      <c r="A3240">
        <v>146.01948899999999</v>
      </c>
      <c r="B3240">
        <v>129</v>
      </c>
      <c r="C3240">
        <v>0</v>
      </c>
      <c r="D3240">
        <v>1.9870000000000001</v>
      </c>
      <c r="E3240">
        <v>67.802706999999998</v>
      </c>
      <c r="F3240">
        <v>67.828282999999999</v>
      </c>
      <c r="G3240">
        <v>67.334767999999997</v>
      </c>
      <c r="H3240">
        <v>-2.5576999999999999E-2</v>
      </c>
      <c r="I3240">
        <v>-98.910326999999995</v>
      </c>
      <c r="J3240">
        <v>129</v>
      </c>
      <c r="K3240">
        <v>87.402128000000005</v>
      </c>
      <c r="L3240">
        <v>1.5011E-2</v>
      </c>
      <c r="M3240">
        <f>(F3240*CalPhotonTurnigy!$AE$30*CalPhotonTurnigy!$AF$36+CalPhotonTurnigy!$AE$36)/CalPhotonTurnigy!$AE$30</f>
        <v>80.381800171076691</v>
      </c>
    </row>
    <row r="3241" spans="1:13" x14ac:dyDescent="0.3">
      <c r="A3241">
        <v>146.03448900000001</v>
      </c>
      <c r="B3241">
        <v>129</v>
      </c>
      <c r="C3241">
        <v>0</v>
      </c>
      <c r="D3241">
        <v>1.988</v>
      </c>
      <c r="E3241">
        <v>67.809419000000005</v>
      </c>
      <c r="F3241">
        <v>67.780974999999998</v>
      </c>
      <c r="G3241">
        <v>67.296715000000006</v>
      </c>
      <c r="H3241">
        <v>2.8445000000000002E-2</v>
      </c>
      <c r="I3241">
        <v>-98.908637999999996</v>
      </c>
      <c r="J3241">
        <v>129</v>
      </c>
      <c r="K3241">
        <v>87.371359999999996</v>
      </c>
      <c r="L3241">
        <v>1.4999999999999999E-2</v>
      </c>
      <c r="M3241">
        <f>(F3241*CalPhotonTurnigy!$AE$30*CalPhotonTurnigy!$AF$36+CalPhotonTurnigy!$AE$36)/CalPhotonTurnigy!$AE$30</f>
        <v>80.333749223012845</v>
      </c>
    </row>
    <row r="3242" spans="1:13" x14ac:dyDescent="0.3">
      <c r="A3242">
        <v>146.04948899999999</v>
      </c>
      <c r="B3242">
        <v>129</v>
      </c>
      <c r="C3242">
        <v>0</v>
      </c>
      <c r="D3242">
        <v>1.984</v>
      </c>
      <c r="E3242">
        <v>67.804920999999993</v>
      </c>
      <c r="F3242">
        <v>67.733661999999995</v>
      </c>
      <c r="G3242">
        <v>67.258510999999999</v>
      </c>
      <c r="H3242">
        <v>7.1259000000000003E-2</v>
      </c>
      <c r="I3242">
        <v>-98.904409000000001</v>
      </c>
      <c r="J3242">
        <v>129</v>
      </c>
      <c r="K3242">
        <v>87.344877999999994</v>
      </c>
      <c r="L3242">
        <v>1.4999999999999999E-2</v>
      </c>
      <c r="M3242">
        <f>(F3242*CalPhotonTurnigy!$AE$30*CalPhotonTurnigy!$AF$36+CalPhotonTurnigy!$AE$36)/CalPhotonTurnigy!$AE$30</f>
        <v>80.285693196426564</v>
      </c>
    </row>
    <row r="3243" spans="1:13" x14ac:dyDescent="0.3">
      <c r="A3243">
        <v>146.06448599999999</v>
      </c>
      <c r="B3243">
        <v>129</v>
      </c>
      <c r="C3243">
        <v>0</v>
      </c>
      <c r="D3243">
        <v>1.984</v>
      </c>
      <c r="E3243">
        <v>67.801049000000006</v>
      </c>
      <c r="F3243">
        <v>67.686344000000005</v>
      </c>
      <c r="G3243">
        <v>67.220838999999998</v>
      </c>
      <c r="H3243">
        <v>0.114705</v>
      </c>
      <c r="I3243">
        <v>-98.897604999999999</v>
      </c>
      <c r="J3243">
        <v>129</v>
      </c>
      <c r="K3243">
        <v>87.322084000000004</v>
      </c>
      <c r="L3243">
        <v>1.4997E-2</v>
      </c>
      <c r="M3243">
        <f>(F3243*CalPhotonTurnigy!$AE$30*CalPhotonTurnigy!$AF$36+CalPhotonTurnigy!$AE$36)/CalPhotonTurnigy!$AE$30</f>
        <v>80.237632091317835</v>
      </c>
    </row>
    <row r="3244" spans="1:13" x14ac:dyDescent="0.3">
      <c r="A3244">
        <v>146.07948300000001</v>
      </c>
      <c r="B3244">
        <v>129</v>
      </c>
      <c r="C3244">
        <v>0</v>
      </c>
      <c r="D3244">
        <v>1.984</v>
      </c>
      <c r="E3244">
        <v>67.799430000000001</v>
      </c>
      <c r="F3244">
        <v>67.615359999999995</v>
      </c>
      <c r="G3244">
        <v>67.184229000000002</v>
      </c>
      <c r="H3244">
        <v>0.18407000000000001</v>
      </c>
      <c r="I3244">
        <v>-98.886692999999994</v>
      </c>
      <c r="J3244">
        <v>129</v>
      </c>
      <c r="K3244">
        <v>87.302465999999995</v>
      </c>
      <c r="L3244">
        <v>1.4997E-2</v>
      </c>
      <c r="M3244">
        <f>(F3244*CalPhotonTurnigy!$AE$30*CalPhotonTurnigy!$AF$36+CalPhotonTurnigy!$AE$36)/CalPhotonTurnigy!$AE$30</f>
        <v>80.165533323723253</v>
      </c>
    </row>
    <row r="3245" spans="1:13" x14ac:dyDescent="0.3">
      <c r="A3245">
        <v>146.09448900000001</v>
      </c>
      <c r="B3245">
        <v>129</v>
      </c>
      <c r="C3245">
        <v>0</v>
      </c>
      <c r="D3245">
        <v>1.9830000000000001</v>
      </c>
      <c r="E3245">
        <v>67.794611000000003</v>
      </c>
      <c r="F3245">
        <v>67.591695999999999</v>
      </c>
      <c r="G3245">
        <v>67.149073999999999</v>
      </c>
      <c r="H3245">
        <v>0.20291500000000001</v>
      </c>
      <c r="I3245">
        <v>-98.874660000000006</v>
      </c>
      <c r="J3245">
        <v>129</v>
      </c>
      <c r="K3245">
        <v>87.285579999999996</v>
      </c>
      <c r="L3245">
        <v>1.5006E-2</v>
      </c>
      <c r="M3245">
        <f>(F3245*CalPhotonTurnigy!$AE$30*CalPhotonTurnigy!$AF$36+CalPhotonTurnigy!$AE$36)/CalPhotonTurnigy!$AE$30</f>
        <v>80.141497692646439</v>
      </c>
    </row>
    <row r="3246" spans="1:13" x14ac:dyDescent="0.3">
      <c r="A3246">
        <v>146.109497</v>
      </c>
      <c r="B3246">
        <v>129</v>
      </c>
      <c r="C3246">
        <v>0</v>
      </c>
      <c r="D3246">
        <v>1.9870000000000001</v>
      </c>
      <c r="E3246">
        <v>67.799029000000004</v>
      </c>
      <c r="F3246">
        <v>67.568032000000002</v>
      </c>
      <c r="G3246">
        <v>67.115651</v>
      </c>
      <c r="H3246">
        <v>0.23099800000000001</v>
      </c>
      <c r="I3246">
        <v>-98.860962000000001</v>
      </c>
      <c r="J3246">
        <v>129</v>
      </c>
      <c r="K3246">
        <v>87.271046999999996</v>
      </c>
      <c r="L3246">
        <v>1.5008000000000001E-2</v>
      </c>
      <c r="M3246">
        <f>(F3246*CalPhotonTurnigy!$AE$30*CalPhotonTurnigy!$AF$36+CalPhotonTurnigy!$AE$36)/CalPhotonTurnigy!$AE$30</f>
        <v>80.117462061569611</v>
      </c>
    </row>
    <row r="3247" spans="1:13" x14ac:dyDescent="0.3">
      <c r="A3247">
        <v>146.12449799999999</v>
      </c>
      <c r="B3247">
        <v>129</v>
      </c>
      <c r="C3247">
        <v>0</v>
      </c>
      <c r="D3247">
        <v>1.984</v>
      </c>
      <c r="E3247">
        <v>67.797691999999998</v>
      </c>
      <c r="F3247">
        <v>67.993830000000003</v>
      </c>
      <c r="G3247">
        <v>67.084143999999995</v>
      </c>
      <c r="H3247">
        <v>-0.19613800000000001</v>
      </c>
      <c r="I3247">
        <v>-98.872631999999996</v>
      </c>
      <c r="J3247">
        <v>129</v>
      </c>
      <c r="K3247">
        <v>87.258537000000004</v>
      </c>
      <c r="L3247">
        <v>1.5001E-2</v>
      </c>
      <c r="M3247">
        <f>(F3247*CalPhotonTurnigy!$AE$30*CalPhotonTurnigy!$AF$36+CalPhotonTurnigy!$AE$36)/CalPhotonTurnigy!$AE$30</f>
        <v>80.549947002460883</v>
      </c>
    </row>
    <row r="3248" spans="1:13" x14ac:dyDescent="0.3">
      <c r="A3248">
        <v>146.139499</v>
      </c>
      <c r="B3248">
        <v>129</v>
      </c>
      <c r="C3248">
        <v>0</v>
      </c>
      <c r="D3248">
        <v>1.984</v>
      </c>
      <c r="E3248">
        <v>67.796542000000002</v>
      </c>
      <c r="F3248">
        <v>67.922888</v>
      </c>
      <c r="G3248">
        <v>67.054657000000006</v>
      </c>
      <c r="H3248">
        <v>-0.12634600000000001</v>
      </c>
      <c r="I3248">
        <v>-98.880144999999999</v>
      </c>
      <c r="J3248">
        <v>129</v>
      </c>
      <c r="K3248">
        <v>87.247770000000003</v>
      </c>
      <c r="L3248">
        <v>1.5001E-2</v>
      </c>
      <c r="M3248">
        <f>(F3248*CalPhotonTurnigy!$AE$30*CalPhotonTurnigy!$AF$36+CalPhotonTurnigy!$AE$36)/CalPhotonTurnigy!$AE$30</f>
        <v>80.477890894454944</v>
      </c>
    </row>
    <row r="3249" spans="1:13" x14ac:dyDescent="0.3">
      <c r="A3249">
        <v>146.15450300000001</v>
      </c>
      <c r="B3249">
        <v>129</v>
      </c>
      <c r="C3249">
        <v>0</v>
      </c>
      <c r="D3249">
        <v>1.9830000000000001</v>
      </c>
      <c r="E3249">
        <v>67.792124999999999</v>
      </c>
      <c r="F3249">
        <v>67.804630000000003</v>
      </c>
      <c r="G3249">
        <v>67.027231</v>
      </c>
      <c r="H3249">
        <v>-1.2503999999999999E-2</v>
      </c>
      <c r="I3249">
        <v>-98.880887999999999</v>
      </c>
      <c r="J3249">
        <v>129</v>
      </c>
      <c r="K3249">
        <v>87.238502999999994</v>
      </c>
      <c r="L3249">
        <v>1.5004E-2</v>
      </c>
      <c r="M3249">
        <f>(F3249*CalPhotonTurnigy!$AE$30*CalPhotonTurnigy!$AF$36+CalPhotonTurnigy!$AE$36)/CalPhotonTurnigy!$AE$30</f>
        <v>80.357775712749273</v>
      </c>
    </row>
    <row r="3250" spans="1:13" x14ac:dyDescent="0.3">
      <c r="A3250">
        <v>146.16950199999999</v>
      </c>
      <c r="B3250">
        <v>129</v>
      </c>
      <c r="C3250">
        <v>0</v>
      </c>
      <c r="D3250">
        <v>1.984</v>
      </c>
      <c r="E3250">
        <v>67.790037999999996</v>
      </c>
      <c r="F3250">
        <v>67.804630000000003</v>
      </c>
      <c r="G3250">
        <v>67.001858999999996</v>
      </c>
      <c r="H3250">
        <v>-1.4592000000000001E-2</v>
      </c>
      <c r="I3250">
        <v>-98.881754999999998</v>
      </c>
      <c r="J3250">
        <v>129</v>
      </c>
      <c r="K3250">
        <v>87.230526999999995</v>
      </c>
      <c r="L3250">
        <v>1.4999E-2</v>
      </c>
      <c r="M3250">
        <f>(F3250*CalPhotonTurnigy!$AE$30*CalPhotonTurnigy!$AF$36+CalPhotonTurnigy!$AE$36)/CalPhotonTurnigy!$AE$30</f>
        <v>80.357775712749273</v>
      </c>
    </row>
    <row r="3251" spans="1:13" x14ac:dyDescent="0.3">
      <c r="A3251">
        <v>146.184507</v>
      </c>
      <c r="B3251">
        <v>129</v>
      </c>
      <c r="C3251">
        <v>0</v>
      </c>
      <c r="D3251">
        <v>1.978</v>
      </c>
      <c r="E3251">
        <v>67.776245000000003</v>
      </c>
      <c r="F3251">
        <v>67.710003</v>
      </c>
      <c r="G3251">
        <v>66.978498000000002</v>
      </c>
      <c r="H3251">
        <v>6.6240999999999994E-2</v>
      </c>
      <c r="I3251">
        <v>-98.877821999999995</v>
      </c>
      <c r="J3251">
        <v>129</v>
      </c>
      <c r="K3251">
        <v>87.223662000000004</v>
      </c>
      <c r="L3251">
        <v>1.5004999999999999E-2</v>
      </c>
      <c r="M3251">
        <f>(F3251*CalPhotonTurnigy!$AE$30*CalPhotonTurnigy!$AF$36+CalPhotonTurnigy!$AE$36)/CalPhotonTurnigy!$AE$30</f>
        <v>80.261662643872185</v>
      </c>
    </row>
    <row r="3252" spans="1:13" x14ac:dyDescent="0.3">
      <c r="A3252">
        <v>146.19951800000001</v>
      </c>
      <c r="B3252">
        <v>129</v>
      </c>
      <c r="C3252">
        <v>0</v>
      </c>
      <c r="D3252">
        <v>1.9830000000000001</v>
      </c>
      <c r="E3252">
        <v>67.774658000000002</v>
      </c>
      <c r="F3252">
        <v>67.639021999999997</v>
      </c>
      <c r="G3252">
        <v>66.957076999999998</v>
      </c>
      <c r="H3252">
        <v>0.13563600000000001</v>
      </c>
      <c r="I3252">
        <v>-98.869772999999995</v>
      </c>
      <c r="J3252">
        <v>129</v>
      </c>
      <c r="K3252">
        <v>87.217753000000002</v>
      </c>
      <c r="L3252">
        <v>1.5011E-2</v>
      </c>
      <c r="M3252">
        <f>(F3252*CalPhotonTurnigy!$AE$30*CalPhotonTurnigy!$AF$36+CalPhotonTurnigy!$AE$36)/CalPhotonTurnigy!$AE$30</f>
        <v>80.189566923391098</v>
      </c>
    </row>
    <row r="3253" spans="1:13" x14ac:dyDescent="0.3">
      <c r="A3253">
        <v>146.21453099999999</v>
      </c>
      <c r="B3253">
        <v>129</v>
      </c>
      <c r="C3253">
        <v>0</v>
      </c>
      <c r="D3253">
        <v>1.98</v>
      </c>
      <c r="E3253">
        <v>67.766435000000001</v>
      </c>
      <c r="F3253">
        <v>67.473361999999995</v>
      </c>
      <c r="G3253">
        <v>66.937506999999997</v>
      </c>
      <c r="H3253">
        <v>0.29307299999999997</v>
      </c>
      <c r="I3253">
        <v>-98.852402999999995</v>
      </c>
      <c r="J3253">
        <v>129</v>
      </c>
      <c r="K3253">
        <v>87.212666999999996</v>
      </c>
      <c r="L3253">
        <v>1.5013E-2</v>
      </c>
      <c r="M3253">
        <f>(F3253*CalPhotonTurnigy!$AE$30*CalPhotonTurnigy!$AF$36+CalPhotonTurnigy!$AE$36)/CalPhotonTurnigy!$AE$30</f>
        <v>80.021305317399424</v>
      </c>
    </row>
    <row r="3254" spans="1:13" x14ac:dyDescent="0.3">
      <c r="A3254">
        <v>146.22954300000001</v>
      </c>
      <c r="B3254">
        <v>129</v>
      </c>
      <c r="C3254">
        <v>0</v>
      </c>
      <c r="D3254">
        <v>1.9830000000000001</v>
      </c>
      <c r="E3254">
        <v>67.766217999999995</v>
      </c>
      <c r="F3254">
        <v>67.639021999999997</v>
      </c>
      <c r="G3254">
        <v>66.919687999999994</v>
      </c>
      <c r="H3254">
        <v>0.127195</v>
      </c>
      <c r="I3254">
        <v>-98.844853999999998</v>
      </c>
      <c r="J3254">
        <v>129</v>
      </c>
      <c r="K3254">
        <v>87.208290000000005</v>
      </c>
      <c r="L3254">
        <v>1.5011999999999999E-2</v>
      </c>
      <c r="M3254">
        <f>(F3254*CalPhotonTurnigy!$AE$30*CalPhotonTurnigy!$AF$36+CalPhotonTurnigy!$AE$36)/CalPhotonTurnigy!$AE$30</f>
        <v>80.189566923391098</v>
      </c>
    </row>
    <row r="3255" spans="1:13" x14ac:dyDescent="0.3">
      <c r="A3255">
        <v>146.24454299999999</v>
      </c>
      <c r="B3255">
        <v>129</v>
      </c>
      <c r="C3255">
        <v>0</v>
      </c>
      <c r="D3255">
        <v>1.98</v>
      </c>
      <c r="E3255">
        <v>67.760885999999999</v>
      </c>
      <c r="F3255">
        <v>68.017475000000005</v>
      </c>
      <c r="G3255">
        <v>66.903512000000006</v>
      </c>
      <c r="H3255">
        <v>-0.25658999999999998</v>
      </c>
      <c r="I3255">
        <v>-98.860123999999999</v>
      </c>
      <c r="J3255">
        <v>129</v>
      </c>
      <c r="K3255">
        <v>87.204521999999997</v>
      </c>
      <c r="L3255">
        <v>1.4999999999999999E-2</v>
      </c>
      <c r="M3255">
        <f>(F3255*CalPhotonTurnigy!$AE$30*CalPhotonTurnigy!$AF$36+CalPhotonTurnigy!$AE$36)/CalPhotonTurnigy!$AE$30</f>
        <v>80.573963335152399</v>
      </c>
    </row>
    <row r="3256" spans="1:13" x14ac:dyDescent="0.3">
      <c r="A3256">
        <v>146.25954999999999</v>
      </c>
      <c r="B3256">
        <v>129</v>
      </c>
      <c r="C3256">
        <v>0</v>
      </c>
      <c r="D3256">
        <v>1.9850000000000001</v>
      </c>
      <c r="E3256">
        <v>67.766587000000001</v>
      </c>
      <c r="F3256">
        <v>67.922888</v>
      </c>
      <c r="G3256">
        <v>66.888865999999993</v>
      </c>
      <c r="H3256">
        <v>-0.156301</v>
      </c>
      <c r="I3256">
        <v>-98.869421000000003</v>
      </c>
      <c r="J3256">
        <v>129</v>
      </c>
      <c r="K3256">
        <v>87.201279</v>
      </c>
      <c r="L3256">
        <v>1.5007E-2</v>
      </c>
      <c r="M3256">
        <f>(F3256*CalPhotonTurnigy!$AE$30*CalPhotonTurnigy!$AF$36+CalPhotonTurnigy!$AE$36)/CalPhotonTurnigy!$AE$30</f>
        <v>80.477890894454944</v>
      </c>
    </row>
    <row r="3257" spans="1:13" x14ac:dyDescent="0.3">
      <c r="A3257">
        <v>146.27455399999999</v>
      </c>
      <c r="B3257">
        <v>129</v>
      </c>
      <c r="C3257">
        <v>0</v>
      </c>
      <c r="D3257">
        <v>1.984</v>
      </c>
      <c r="E3257">
        <v>67.768062999999998</v>
      </c>
      <c r="F3257">
        <v>67.851935999999995</v>
      </c>
      <c r="G3257">
        <v>66.875636999999998</v>
      </c>
      <c r="H3257">
        <v>-8.3873000000000003E-2</v>
      </c>
      <c r="I3257">
        <v>-98.874405999999993</v>
      </c>
      <c r="J3257">
        <v>129</v>
      </c>
      <c r="K3257">
        <v>87.198487999999998</v>
      </c>
      <c r="L3257">
        <v>1.5004E-2</v>
      </c>
      <c r="M3257">
        <f>(F3257*CalPhotonTurnigy!$AE$30*CalPhotonTurnigy!$AF$36+CalPhotonTurnigy!$AE$36)/CalPhotonTurnigy!$AE$30</f>
        <v>80.405824629404108</v>
      </c>
    </row>
    <row r="3258" spans="1:13" x14ac:dyDescent="0.3">
      <c r="A3258">
        <v>146.28956199999999</v>
      </c>
      <c r="B3258">
        <v>129</v>
      </c>
      <c r="C3258">
        <v>0</v>
      </c>
      <c r="D3258">
        <v>1.9750000000000001</v>
      </c>
      <c r="E3258">
        <v>67.752182000000005</v>
      </c>
      <c r="F3258">
        <v>67.757318999999995</v>
      </c>
      <c r="G3258">
        <v>66.863714999999999</v>
      </c>
      <c r="H3258">
        <v>-5.1370000000000001E-3</v>
      </c>
      <c r="I3258">
        <v>-98.874711000000005</v>
      </c>
      <c r="J3258">
        <v>129</v>
      </c>
      <c r="K3258">
        <v>87.196084999999997</v>
      </c>
      <c r="L3258">
        <v>1.5008000000000001E-2</v>
      </c>
      <c r="M3258">
        <f>(F3258*CalPhotonTurnigy!$AE$30*CalPhotonTurnigy!$AF$36+CalPhotonTurnigy!$AE$36)/CalPhotonTurnigy!$AE$30</f>
        <v>80.309721717571961</v>
      </c>
    </row>
    <row r="3259" spans="1:13" x14ac:dyDescent="0.3">
      <c r="A3259">
        <v>146.30456000000001</v>
      </c>
      <c r="B3259">
        <v>129</v>
      </c>
      <c r="C3259">
        <v>0</v>
      </c>
      <c r="D3259">
        <v>1.98</v>
      </c>
      <c r="E3259">
        <v>67.748806999999999</v>
      </c>
      <c r="F3259">
        <v>67.686344000000005</v>
      </c>
      <c r="G3259">
        <v>66.852992</v>
      </c>
      <c r="H3259">
        <v>6.2461999999999997E-2</v>
      </c>
      <c r="I3259">
        <v>-98.871005999999994</v>
      </c>
      <c r="J3259">
        <v>129</v>
      </c>
      <c r="K3259">
        <v>87.194018</v>
      </c>
      <c r="L3259">
        <v>1.4997999999999999E-2</v>
      </c>
      <c r="M3259">
        <f>(F3259*CalPhotonTurnigy!$AE$30*CalPhotonTurnigy!$AF$36+CalPhotonTurnigy!$AE$36)/CalPhotonTurnigy!$AE$30</f>
        <v>80.237632091317835</v>
      </c>
    </row>
    <row r="3260" spans="1:13" x14ac:dyDescent="0.3">
      <c r="A3260">
        <v>146.31956600000001</v>
      </c>
      <c r="B3260">
        <v>129</v>
      </c>
      <c r="C3260">
        <v>0</v>
      </c>
      <c r="D3260">
        <v>1.9810000000000001</v>
      </c>
      <c r="E3260">
        <v>67.747618000000003</v>
      </c>
      <c r="F3260">
        <v>67.591695999999999</v>
      </c>
      <c r="G3260">
        <v>66.843365000000006</v>
      </c>
      <c r="H3260">
        <v>0.155921</v>
      </c>
      <c r="I3260">
        <v>-98.861760000000004</v>
      </c>
      <c r="J3260">
        <v>129</v>
      </c>
      <c r="K3260">
        <v>87.192238000000003</v>
      </c>
      <c r="L3260">
        <v>1.5006E-2</v>
      </c>
      <c r="M3260">
        <f>(F3260*CalPhotonTurnigy!$AE$30*CalPhotonTurnigy!$AF$36+CalPhotonTurnigy!$AE$36)/CalPhotonTurnigy!$AE$30</f>
        <v>80.141497692646439</v>
      </c>
    </row>
    <row r="3261" spans="1:13" x14ac:dyDescent="0.3">
      <c r="A3261">
        <v>146.334576</v>
      </c>
      <c r="B3261">
        <v>129</v>
      </c>
      <c r="C3261">
        <v>0</v>
      </c>
      <c r="D3261">
        <v>1.984</v>
      </c>
      <c r="E3261">
        <v>67.753457999999995</v>
      </c>
      <c r="F3261">
        <v>67.520698999999993</v>
      </c>
      <c r="G3261">
        <v>66.834737000000004</v>
      </c>
      <c r="H3261">
        <v>0.23275899999999999</v>
      </c>
      <c r="I3261">
        <v>-98.847961999999995</v>
      </c>
      <c r="J3261">
        <v>129</v>
      </c>
      <c r="K3261">
        <v>87.190706000000006</v>
      </c>
      <c r="L3261">
        <v>1.5010000000000001E-2</v>
      </c>
      <c r="M3261">
        <f>(F3261*CalPhotonTurnigy!$AE$30*CalPhotonTurnigy!$AF$36+CalPhotonTurnigy!$AE$36)/CalPhotonTurnigy!$AE$30</f>
        <v>80.069385720893507</v>
      </c>
    </row>
    <row r="3262" spans="1:13" x14ac:dyDescent="0.3">
      <c r="A3262">
        <v>146.34957800000001</v>
      </c>
      <c r="B3262">
        <v>129</v>
      </c>
      <c r="C3262">
        <v>0</v>
      </c>
      <c r="D3262">
        <v>1.9790000000000001</v>
      </c>
      <c r="E3262">
        <v>67.746472999999995</v>
      </c>
      <c r="F3262">
        <v>67.946535999999995</v>
      </c>
      <c r="G3262">
        <v>66.827016</v>
      </c>
      <c r="H3262">
        <v>-0.20006399999999999</v>
      </c>
      <c r="I3262">
        <v>-98.859860999999995</v>
      </c>
      <c r="J3262">
        <v>129</v>
      </c>
      <c r="K3262">
        <v>87.189386999999996</v>
      </c>
      <c r="L3262">
        <v>1.5002E-2</v>
      </c>
      <c r="M3262">
        <f>(F3262*CalPhotonTurnigy!$AE$30*CalPhotonTurnigy!$AF$36+CalPhotonTurnigy!$AE$36)/CalPhotonTurnigy!$AE$30</f>
        <v>80.501910274259927</v>
      </c>
    </row>
    <row r="3263" spans="1:13" x14ac:dyDescent="0.3">
      <c r="A3263">
        <v>146.36458500000001</v>
      </c>
      <c r="B3263">
        <v>129</v>
      </c>
      <c r="C3263">
        <v>0</v>
      </c>
      <c r="D3263">
        <v>1.974</v>
      </c>
      <c r="E3263">
        <v>67.730162000000007</v>
      </c>
      <c r="F3263">
        <v>67.946535999999995</v>
      </c>
      <c r="G3263">
        <v>66.820116999999996</v>
      </c>
      <c r="H3263">
        <v>-0.21637400000000001</v>
      </c>
      <c r="I3263">
        <v>-98.872735000000006</v>
      </c>
      <c r="J3263">
        <v>129</v>
      </c>
      <c r="K3263">
        <v>87.188253000000003</v>
      </c>
      <c r="L3263">
        <v>1.5007E-2</v>
      </c>
      <c r="M3263">
        <f>(F3263*CalPhotonTurnigy!$AE$30*CalPhotonTurnigy!$AF$36+CalPhotonTurnigy!$AE$36)/CalPhotonTurnigy!$AE$30</f>
        <v>80.501910274259927</v>
      </c>
    </row>
    <row r="3264" spans="1:13" x14ac:dyDescent="0.3">
      <c r="A3264">
        <v>146.379583</v>
      </c>
      <c r="B3264">
        <v>129</v>
      </c>
      <c r="C3264">
        <v>0</v>
      </c>
      <c r="D3264">
        <v>1.984</v>
      </c>
      <c r="E3264">
        <v>67.738440999999995</v>
      </c>
      <c r="F3264">
        <v>67.828282999999999</v>
      </c>
      <c r="G3264">
        <v>66.813961000000006</v>
      </c>
      <c r="H3264">
        <v>-8.9842000000000005E-2</v>
      </c>
      <c r="I3264">
        <v>-98.878072000000003</v>
      </c>
      <c r="J3264">
        <v>129</v>
      </c>
      <c r="K3264">
        <v>87.187275999999997</v>
      </c>
      <c r="L3264">
        <v>1.4997999999999999E-2</v>
      </c>
      <c r="M3264">
        <f>(F3264*CalPhotonTurnigy!$AE$30*CalPhotonTurnigy!$AF$36+CalPhotonTurnigy!$AE$36)/CalPhotonTurnigy!$AE$30</f>
        <v>80.381800171076691</v>
      </c>
    </row>
    <row r="3265" spans="1:13" x14ac:dyDescent="0.3">
      <c r="A3265">
        <v>146.39459600000001</v>
      </c>
      <c r="B3265">
        <v>129</v>
      </c>
      <c r="C3265">
        <v>0</v>
      </c>
      <c r="D3265">
        <v>1.9810000000000001</v>
      </c>
      <c r="E3265">
        <v>67.738698999999997</v>
      </c>
      <c r="F3265">
        <v>67.804630000000003</v>
      </c>
      <c r="G3265">
        <v>66.808475000000001</v>
      </c>
      <c r="H3265">
        <v>-6.5931000000000003E-2</v>
      </c>
      <c r="I3265">
        <v>-98.881990999999999</v>
      </c>
      <c r="J3265">
        <v>129</v>
      </c>
      <c r="K3265">
        <v>87.186435000000003</v>
      </c>
      <c r="L3265">
        <v>1.5013E-2</v>
      </c>
      <c r="M3265">
        <f>(F3265*CalPhotonTurnigy!$AE$30*CalPhotonTurnigy!$AF$36+CalPhotonTurnigy!$AE$36)/CalPhotonTurnigy!$AE$30</f>
        <v>80.357775712749273</v>
      </c>
    </row>
    <row r="3266" spans="1:13" x14ac:dyDescent="0.3">
      <c r="A3266">
        <v>146.40959899999999</v>
      </c>
      <c r="B3266">
        <v>129</v>
      </c>
      <c r="C3266">
        <v>0</v>
      </c>
      <c r="D3266">
        <v>1.9790000000000001</v>
      </c>
      <c r="E3266">
        <v>67.733771000000004</v>
      </c>
      <c r="F3266">
        <v>67.710003</v>
      </c>
      <c r="G3266">
        <v>66.803590999999997</v>
      </c>
      <c r="H3266">
        <v>2.3767E-2</v>
      </c>
      <c r="I3266">
        <v>-98.880579999999995</v>
      </c>
      <c r="J3266">
        <v>129</v>
      </c>
      <c r="K3266">
        <v>87.185711999999995</v>
      </c>
      <c r="L3266">
        <v>1.5003000000000001E-2</v>
      </c>
      <c r="M3266">
        <f>(F3266*CalPhotonTurnigy!$AE$30*CalPhotonTurnigy!$AF$36+CalPhotonTurnigy!$AE$36)/CalPhotonTurnigy!$AE$30</f>
        <v>80.261662643872185</v>
      </c>
    </row>
    <row r="3267" spans="1:13" x14ac:dyDescent="0.3">
      <c r="A3267">
        <v>146.42459500000001</v>
      </c>
      <c r="B3267">
        <v>129</v>
      </c>
      <c r="C3267">
        <v>0</v>
      </c>
      <c r="D3267">
        <v>1.9770000000000001</v>
      </c>
      <c r="E3267">
        <v>67.726095999999998</v>
      </c>
      <c r="F3267">
        <v>67.639021999999997</v>
      </c>
      <c r="G3267">
        <v>66.799248000000006</v>
      </c>
      <c r="H3267">
        <v>8.7072999999999998E-2</v>
      </c>
      <c r="I3267">
        <v>-98.875417999999996</v>
      </c>
      <c r="J3267">
        <v>129</v>
      </c>
      <c r="K3267">
        <v>87.185089000000005</v>
      </c>
      <c r="L3267">
        <v>1.4996000000000001E-2</v>
      </c>
      <c r="M3267">
        <f>(F3267*CalPhotonTurnigy!$AE$30*CalPhotonTurnigy!$AF$36+CalPhotonTurnigy!$AE$36)/CalPhotonTurnigy!$AE$30</f>
        <v>80.189566923391098</v>
      </c>
    </row>
    <row r="3268" spans="1:13" x14ac:dyDescent="0.3">
      <c r="A3268">
        <v>146.43960000000001</v>
      </c>
      <c r="B3268">
        <v>129</v>
      </c>
      <c r="C3268">
        <v>0</v>
      </c>
      <c r="D3268">
        <v>1.976</v>
      </c>
      <c r="E3268">
        <v>67.717772999999994</v>
      </c>
      <c r="F3268">
        <v>67.568032000000002</v>
      </c>
      <c r="G3268">
        <v>66.795390999999995</v>
      </c>
      <c r="H3268">
        <v>0.14974100000000001</v>
      </c>
      <c r="I3268">
        <v>-98.866540000000001</v>
      </c>
      <c r="J3268">
        <v>129</v>
      </c>
      <c r="K3268">
        <v>87.184552999999994</v>
      </c>
      <c r="L3268">
        <v>1.5004999999999999E-2</v>
      </c>
      <c r="M3268">
        <f>(F3268*CalPhotonTurnigy!$AE$30*CalPhotonTurnigy!$AF$36+CalPhotonTurnigy!$AE$36)/CalPhotonTurnigy!$AE$30</f>
        <v>80.117462061569611</v>
      </c>
    </row>
    <row r="3269" spans="1:13" x14ac:dyDescent="0.3">
      <c r="A3269">
        <v>146.454601</v>
      </c>
      <c r="B3269">
        <v>129</v>
      </c>
      <c r="C3269">
        <v>0</v>
      </c>
      <c r="D3269">
        <v>1.982</v>
      </c>
      <c r="E3269">
        <v>67.722632000000004</v>
      </c>
      <c r="F3269">
        <v>67.710003</v>
      </c>
      <c r="G3269">
        <v>66.791967</v>
      </c>
      <c r="H3269">
        <v>1.2629E-2</v>
      </c>
      <c r="I3269">
        <v>-98.865791000000002</v>
      </c>
      <c r="J3269">
        <v>129</v>
      </c>
      <c r="K3269">
        <v>87.184090999999995</v>
      </c>
      <c r="L3269">
        <v>1.5001E-2</v>
      </c>
      <c r="M3269">
        <f>(F3269*CalPhotonTurnigy!$AE$30*CalPhotonTurnigy!$AF$36+CalPhotonTurnigy!$AE$36)/CalPhotonTurnigy!$AE$30</f>
        <v>80.261662643872185</v>
      </c>
    </row>
    <row r="3270" spans="1:13" x14ac:dyDescent="0.3">
      <c r="A3270">
        <v>146.46960000000001</v>
      </c>
      <c r="B3270">
        <v>129</v>
      </c>
      <c r="C3270">
        <v>0</v>
      </c>
      <c r="D3270">
        <v>1.98</v>
      </c>
      <c r="E3270">
        <v>67.723378999999994</v>
      </c>
      <c r="F3270">
        <v>67.993830000000003</v>
      </c>
      <c r="G3270">
        <v>66.788932000000003</v>
      </c>
      <c r="H3270">
        <v>-0.270451</v>
      </c>
      <c r="I3270">
        <v>-98.881881000000007</v>
      </c>
      <c r="J3270">
        <v>129</v>
      </c>
      <c r="K3270">
        <v>87.183694000000003</v>
      </c>
      <c r="L3270">
        <v>1.4999E-2</v>
      </c>
      <c r="M3270">
        <f>(F3270*CalPhotonTurnigy!$AE$30*CalPhotonTurnigy!$AF$36+CalPhotonTurnigy!$AE$36)/CalPhotonTurnigy!$AE$30</f>
        <v>80.549947002460883</v>
      </c>
    </row>
    <row r="3271" spans="1:13" x14ac:dyDescent="0.3">
      <c r="A3271">
        <v>146.48459700000001</v>
      </c>
      <c r="B3271">
        <v>129</v>
      </c>
      <c r="C3271">
        <v>0</v>
      </c>
      <c r="D3271">
        <v>1.98</v>
      </c>
      <c r="E3271">
        <v>67.722303999999994</v>
      </c>
      <c r="F3271">
        <v>67.946535999999995</v>
      </c>
      <c r="G3271">
        <v>66.786242999999999</v>
      </c>
      <c r="H3271">
        <v>-0.22423199999999999</v>
      </c>
      <c r="I3271">
        <v>-98.895212999999998</v>
      </c>
      <c r="J3271">
        <v>129</v>
      </c>
      <c r="K3271">
        <v>87.183351999999999</v>
      </c>
      <c r="L3271">
        <v>1.4997E-2</v>
      </c>
      <c r="M3271">
        <f>(F3271*CalPhotonTurnigy!$AE$30*CalPhotonTurnigy!$AF$36+CalPhotonTurnigy!$AE$36)/CalPhotonTurnigy!$AE$30</f>
        <v>80.501910274259927</v>
      </c>
    </row>
    <row r="3272" spans="1:13" x14ac:dyDescent="0.3">
      <c r="A3272">
        <v>146.49960999999999</v>
      </c>
      <c r="B3272">
        <v>129</v>
      </c>
      <c r="C3272">
        <v>0</v>
      </c>
      <c r="D3272">
        <v>1.9870000000000001</v>
      </c>
      <c r="E3272">
        <v>67.736832000000007</v>
      </c>
      <c r="F3272">
        <v>67.780974999999998</v>
      </c>
      <c r="G3272">
        <v>66.783862999999997</v>
      </c>
      <c r="H3272">
        <v>-4.4143000000000002E-2</v>
      </c>
      <c r="I3272">
        <v>-98.897836999999996</v>
      </c>
      <c r="J3272">
        <v>129</v>
      </c>
      <c r="K3272">
        <v>87.183058000000003</v>
      </c>
      <c r="L3272">
        <v>1.5013E-2</v>
      </c>
      <c r="M3272">
        <f>(F3272*CalPhotonTurnigy!$AE$30*CalPhotonTurnigy!$AF$36+CalPhotonTurnigy!$AE$36)/CalPhotonTurnigy!$AE$30</f>
        <v>80.333749223012845</v>
      </c>
    </row>
    <row r="3273" spans="1:13" x14ac:dyDescent="0.3">
      <c r="A3273">
        <v>146.51460800000001</v>
      </c>
      <c r="B3273">
        <v>129</v>
      </c>
      <c r="C3273">
        <v>0</v>
      </c>
      <c r="D3273">
        <v>1.9830000000000001</v>
      </c>
      <c r="E3273">
        <v>67.740746000000001</v>
      </c>
      <c r="F3273">
        <v>67.757318999999995</v>
      </c>
      <c r="G3273">
        <v>66.781757999999996</v>
      </c>
      <c r="H3273">
        <v>-1.6572E-2</v>
      </c>
      <c r="I3273">
        <v>-98.898820999999998</v>
      </c>
      <c r="J3273">
        <v>129</v>
      </c>
      <c r="K3273">
        <v>87.182805000000002</v>
      </c>
      <c r="L3273">
        <v>1.4997999999999999E-2</v>
      </c>
      <c r="M3273">
        <f>(F3273*CalPhotonTurnigy!$AE$30*CalPhotonTurnigy!$AF$36+CalPhotonTurnigy!$AE$36)/CalPhotonTurnigy!$AE$30</f>
        <v>80.309721717571961</v>
      </c>
    </row>
    <row r="3274" spans="1:13" x14ac:dyDescent="0.3">
      <c r="A3274">
        <v>146.529607</v>
      </c>
      <c r="B3274">
        <v>129</v>
      </c>
      <c r="C3274">
        <v>0</v>
      </c>
      <c r="D3274">
        <v>1.978</v>
      </c>
      <c r="E3274">
        <v>67.733816000000004</v>
      </c>
      <c r="F3274">
        <v>67.710003</v>
      </c>
      <c r="G3274">
        <v>66.779897000000005</v>
      </c>
      <c r="H3274">
        <v>2.3813000000000001E-2</v>
      </c>
      <c r="I3274">
        <v>-98.897407999999999</v>
      </c>
      <c r="J3274">
        <v>129</v>
      </c>
      <c r="K3274">
        <v>87.182586999999998</v>
      </c>
      <c r="L3274">
        <v>1.4999E-2</v>
      </c>
      <c r="M3274">
        <f>(F3274*CalPhotonTurnigy!$AE$30*CalPhotonTurnigy!$AF$36+CalPhotonTurnigy!$AE$36)/CalPhotonTurnigy!$AE$30</f>
        <v>80.261662643872185</v>
      </c>
    </row>
    <row r="3275" spans="1:13" x14ac:dyDescent="0.3">
      <c r="A3275">
        <v>146.54461699999999</v>
      </c>
      <c r="B3275">
        <v>129</v>
      </c>
      <c r="C3275">
        <v>0</v>
      </c>
      <c r="D3275">
        <v>1.98</v>
      </c>
      <c r="E3275">
        <v>67.731285999999997</v>
      </c>
      <c r="F3275">
        <v>67.639021999999997</v>
      </c>
      <c r="G3275">
        <v>66.778254000000004</v>
      </c>
      <c r="H3275">
        <v>9.2262999999999998E-2</v>
      </c>
      <c r="I3275">
        <v>-98.891931999999997</v>
      </c>
      <c r="J3275">
        <v>129</v>
      </c>
      <c r="K3275">
        <v>87.182400000000001</v>
      </c>
      <c r="L3275">
        <v>1.5010000000000001E-2</v>
      </c>
      <c r="M3275">
        <f>(F3275*CalPhotonTurnigy!$AE$30*CalPhotonTurnigy!$AF$36+CalPhotonTurnigy!$AE$36)/CalPhotonTurnigy!$AE$30</f>
        <v>80.189566923391098</v>
      </c>
    </row>
    <row r="3276" spans="1:13" x14ac:dyDescent="0.3">
      <c r="A3276">
        <v>146.559619</v>
      </c>
      <c r="B3276">
        <v>129</v>
      </c>
      <c r="C3276">
        <v>0</v>
      </c>
      <c r="D3276">
        <v>1.9790000000000001</v>
      </c>
      <c r="E3276">
        <v>67.727390999999997</v>
      </c>
      <c r="F3276">
        <v>67.568032000000002</v>
      </c>
      <c r="G3276">
        <v>66.776803000000001</v>
      </c>
      <c r="H3276">
        <v>0.15936</v>
      </c>
      <c r="I3276">
        <v>-98.882486999999998</v>
      </c>
      <c r="J3276">
        <v>129</v>
      </c>
      <c r="K3276">
        <v>87.182237999999998</v>
      </c>
      <c r="L3276">
        <v>1.5002E-2</v>
      </c>
      <c r="M3276">
        <f>(F3276*CalPhotonTurnigy!$AE$30*CalPhotonTurnigy!$AF$36+CalPhotonTurnigy!$AE$36)/CalPhotonTurnigy!$AE$30</f>
        <v>80.117462061569611</v>
      </c>
    </row>
    <row r="3277" spans="1:13" x14ac:dyDescent="0.3">
      <c r="A3277">
        <v>146.57461499999999</v>
      </c>
      <c r="B3277">
        <v>129</v>
      </c>
      <c r="C3277">
        <v>0</v>
      </c>
      <c r="D3277">
        <v>1.9790000000000001</v>
      </c>
      <c r="E3277">
        <v>67.724040000000002</v>
      </c>
      <c r="F3277">
        <v>67.497031000000007</v>
      </c>
      <c r="G3277">
        <v>66.775524000000004</v>
      </c>
      <c r="H3277">
        <v>0.22700899999999999</v>
      </c>
      <c r="I3277">
        <v>-98.869045</v>
      </c>
      <c r="J3277">
        <v>129</v>
      </c>
      <c r="K3277">
        <v>87.182098999999994</v>
      </c>
      <c r="L3277">
        <v>1.4996000000000001E-2</v>
      </c>
      <c r="M3277">
        <f>(F3277*CalPhotonTurnigy!$AE$30*CalPhotonTurnigy!$AF$36+CalPhotonTurnigy!$AE$36)/CalPhotonTurnigy!$AE$30</f>
        <v>80.045346026998729</v>
      </c>
    </row>
    <row r="3278" spans="1:13" x14ac:dyDescent="0.3">
      <c r="A3278">
        <v>146.58961600000001</v>
      </c>
      <c r="B3278">
        <v>129</v>
      </c>
      <c r="C3278">
        <v>0</v>
      </c>
      <c r="D3278">
        <v>1.925</v>
      </c>
      <c r="E3278">
        <v>67.605874</v>
      </c>
      <c r="F3278">
        <v>67.851935999999995</v>
      </c>
      <c r="G3278">
        <v>66.774395999999996</v>
      </c>
      <c r="H3278">
        <v>-0.246062</v>
      </c>
      <c r="I3278">
        <v>-98.883667000000003</v>
      </c>
      <c r="J3278">
        <v>129</v>
      </c>
      <c r="K3278">
        <v>87.181979999999996</v>
      </c>
      <c r="L3278">
        <v>1.5001E-2</v>
      </c>
      <c r="M3278">
        <f>(F3278*CalPhotonTurnigy!$AE$30*CalPhotonTurnigy!$AF$36+CalPhotonTurnigy!$AE$36)/CalPhotonTurnigy!$AE$30</f>
        <v>80.405824629404108</v>
      </c>
    </row>
    <row r="3279" spans="1:13" x14ac:dyDescent="0.3">
      <c r="A3279">
        <v>146.60462699999999</v>
      </c>
      <c r="B3279">
        <v>129</v>
      </c>
      <c r="C3279">
        <v>0</v>
      </c>
      <c r="D3279">
        <v>1.9810000000000001</v>
      </c>
      <c r="E3279">
        <v>67.624664999999993</v>
      </c>
      <c r="F3279">
        <v>67.899237999999997</v>
      </c>
      <c r="G3279">
        <v>66.773402000000004</v>
      </c>
      <c r="H3279">
        <v>-0.27457300000000001</v>
      </c>
      <c r="I3279">
        <v>-98.900001000000003</v>
      </c>
      <c r="J3279">
        <v>129</v>
      </c>
      <c r="K3279">
        <v>87.181877</v>
      </c>
      <c r="L3279">
        <v>1.5011E-2</v>
      </c>
      <c r="M3279">
        <f>(F3279*CalPhotonTurnigy!$AE$30*CalPhotonTurnigy!$AF$36+CalPhotonTurnigy!$AE$36)/CalPhotonTurnigy!$AE$30</f>
        <v>80.453869483240993</v>
      </c>
    </row>
    <row r="3280" spans="1:13" x14ac:dyDescent="0.3">
      <c r="A3280">
        <v>146.61963399999999</v>
      </c>
      <c r="B3280">
        <v>129</v>
      </c>
      <c r="C3280">
        <v>0</v>
      </c>
      <c r="D3280">
        <v>1.9790000000000001</v>
      </c>
      <c r="E3280">
        <v>67.635659000000004</v>
      </c>
      <c r="F3280">
        <v>67.851935999999995</v>
      </c>
      <c r="G3280">
        <v>66.772525999999999</v>
      </c>
      <c r="H3280">
        <v>-0.216277</v>
      </c>
      <c r="I3280">
        <v>-98.912858</v>
      </c>
      <c r="J3280">
        <v>129</v>
      </c>
      <c r="K3280">
        <v>87.181787999999997</v>
      </c>
      <c r="L3280">
        <v>1.5007E-2</v>
      </c>
      <c r="M3280">
        <f>(F3280*CalPhotonTurnigy!$AE$30*CalPhotonTurnigy!$AF$36+CalPhotonTurnigy!$AE$36)/CalPhotonTurnigy!$AE$30</f>
        <v>80.405824629404108</v>
      </c>
    </row>
    <row r="3281" spans="1:13" x14ac:dyDescent="0.3">
      <c r="A3281">
        <v>146.63463400000001</v>
      </c>
      <c r="B3281">
        <v>129</v>
      </c>
      <c r="C3281">
        <v>0</v>
      </c>
      <c r="D3281">
        <v>1.982</v>
      </c>
      <c r="E3281">
        <v>67.652000999999998</v>
      </c>
      <c r="F3281">
        <v>67.733661999999995</v>
      </c>
      <c r="G3281">
        <v>66.771755999999996</v>
      </c>
      <c r="H3281">
        <v>-8.1660999999999997E-2</v>
      </c>
      <c r="I3281">
        <v>-98.917704999999998</v>
      </c>
      <c r="J3281">
        <v>129</v>
      </c>
      <c r="K3281">
        <v>87.181712000000005</v>
      </c>
      <c r="L3281">
        <v>1.4999999999999999E-2</v>
      </c>
      <c r="M3281">
        <f>(F3281*CalPhotonTurnigy!$AE$30*CalPhotonTurnigy!$AF$36+CalPhotonTurnigy!$AE$36)/CalPhotonTurnigy!$AE$30</f>
        <v>80.285693196426564</v>
      </c>
    </row>
    <row r="3282" spans="1:13" x14ac:dyDescent="0.3">
      <c r="A3282">
        <v>146.64963599999999</v>
      </c>
      <c r="B3282">
        <v>129</v>
      </c>
      <c r="C3282">
        <v>0</v>
      </c>
      <c r="D3282">
        <v>1.9830000000000001</v>
      </c>
      <c r="E3282">
        <v>67.667776000000003</v>
      </c>
      <c r="F3282">
        <v>67.662683999999999</v>
      </c>
      <c r="G3282">
        <v>66.771078000000003</v>
      </c>
      <c r="H3282">
        <v>5.0920000000000002E-3</v>
      </c>
      <c r="I3282">
        <v>-98.917402999999993</v>
      </c>
      <c r="J3282">
        <v>129</v>
      </c>
      <c r="K3282">
        <v>87.181646000000001</v>
      </c>
      <c r="L3282">
        <v>1.5002E-2</v>
      </c>
      <c r="M3282">
        <f>(F3282*CalPhotonTurnigy!$AE$30*CalPhotonTurnigy!$AF$36+CalPhotonTurnigy!$AE$36)/CalPhotonTurnigy!$AE$30</f>
        <v>80.213600523058957</v>
      </c>
    </row>
    <row r="3283" spans="1:13" x14ac:dyDescent="0.3">
      <c r="A3283">
        <v>146.664636</v>
      </c>
      <c r="B3283">
        <v>129</v>
      </c>
      <c r="C3283">
        <v>0</v>
      </c>
      <c r="D3283">
        <v>1.982</v>
      </c>
      <c r="E3283">
        <v>67.679624000000004</v>
      </c>
      <c r="F3283">
        <v>67.591695999999999</v>
      </c>
      <c r="G3283">
        <v>66.770482000000001</v>
      </c>
      <c r="H3283">
        <v>8.7928000000000006E-2</v>
      </c>
      <c r="I3283">
        <v>-98.912191000000007</v>
      </c>
      <c r="J3283">
        <v>129</v>
      </c>
      <c r="K3283">
        <v>87.18159</v>
      </c>
      <c r="L3283">
        <v>1.4999999999999999E-2</v>
      </c>
      <c r="M3283">
        <f>(F3283*CalPhotonTurnigy!$AE$30*CalPhotonTurnigy!$AF$36+CalPhotonTurnigy!$AE$36)/CalPhotonTurnigy!$AE$30</f>
        <v>80.141497692646439</v>
      </c>
    </row>
    <row r="3284" spans="1:13" x14ac:dyDescent="0.3">
      <c r="A3284">
        <v>146.679642</v>
      </c>
      <c r="B3284">
        <v>129</v>
      </c>
      <c r="C3284">
        <v>0</v>
      </c>
      <c r="D3284">
        <v>1.98</v>
      </c>
      <c r="E3284">
        <v>67.684657000000001</v>
      </c>
      <c r="F3284">
        <v>67.520698999999993</v>
      </c>
      <c r="G3284">
        <v>66.769958000000003</v>
      </c>
      <c r="H3284">
        <v>0.16395799999999999</v>
      </c>
      <c r="I3284">
        <v>-98.902473999999998</v>
      </c>
      <c r="J3284">
        <v>129</v>
      </c>
      <c r="K3284">
        <v>87.181540999999996</v>
      </c>
      <c r="L3284">
        <v>1.5006E-2</v>
      </c>
      <c r="M3284">
        <f>(F3284*CalPhotonTurnigy!$AE$30*CalPhotonTurnigy!$AF$36+CalPhotonTurnigy!$AE$36)/CalPhotonTurnigy!$AE$30</f>
        <v>80.069385720893507</v>
      </c>
    </row>
    <row r="3285" spans="1:13" x14ac:dyDescent="0.3">
      <c r="A3285">
        <v>146.69464199999999</v>
      </c>
      <c r="B3285">
        <v>129</v>
      </c>
      <c r="C3285">
        <v>0</v>
      </c>
      <c r="D3285">
        <v>1.9790000000000001</v>
      </c>
      <c r="E3285">
        <v>67.687268000000003</v>
      </c>
      <c r="F3285">
        <v>67.426021000000006</v>
      </c>
      <c r="G3285">
        <v>66.769497999999999</v>
      </c>
      <c r="H3285">
        <v>0.26124700000000001</v>
      </c>
      <c r="I3285">
        <v>-98.887011000000001</v>
      </c>
      <c r="J3285">
        <v>129</v>
      </c>
      <c r="K3285">
        <v>87.181499000000002</v>
      </c>
      <c r="L3285">
        <v>1.4999999999999999E-2</v>
      </c>
      <c r="M3285">
        <f>(F3285*CalPhotonTurnigy!$AE$30*CalPhotonTurnigy!$AF$36+CalPhotonTurnigy!$AE$36)/CalPhotonTurnigy!$AE$30</f>
        <v>79.97322085108739</v>
      </c>
    </row>
    <row r="3286" spans="1:13" x14ac:dyDescent="0.3">
      <c r="A3286">
        <v>146.70964699999999</v>
      </c>
      <c r="B3286">
        <v>129</v>
      </c>
      <c r="C3286">
        <v>0</v>
      </c>
      <c r="D3286">
        <v>1.976</v>
      </c>
      <c r="E3286">
        <v>67.684357000000006</v>
      </c>
      <c r="F3286">
        <v>67.686344000000005</v>
      </c>
      <c r="G3286">
        <v>66.769093999999996</v>
      </c>
      <c r="H3286">
        <v>-1.9870000000000001E-3</v>
      </c>
      <c r="I3286">
        <v>-98.887129000000002</v>
      </c>
      <c r="J3286">
        <v>129</v>
      </c>
      <c r="K3286">
        <v>87.181462999999994</v>
      </c>
      <c r="L3286">
        <v>1.5004999999999999E-2</v>
      </c>
      <c r="M3286">
        <f>(F3286*CalPhotonTurnigy!$AE$30*CalPhotonTurnigy!$AF$36+CalPhotonTurnigy!$AE$36)/CalPhotonTurnigy!$AE$30</f>
        <v>80.237632091317835</v>
      </c>
    </row>
    <row r="3287" spans="1:13" x14ac:dyDescent="0.3">
      <c r="A3287">
        <v>146.72465500000001</v>
      </c>
      <c r="B3287">
        <v>129</v>
      </c>
      <c r="C3287">
        <v>0</v>
      </c>
      <c r="D3287">
        <v>1.9770000000000001</v>
      </c>
      <c r="E3287">
        <v>67.683571000000001</v>
      </c>
      <c r="F3287">
        <v>67.970184000000003</v>
      </c>
      <c r="G3287">
        <v>66.768738999999997</v>
      </c>
      <c r="H3287">
        <v>-0.28661300000000001</v>
      </c>
      <c r="I3287">
        <v>-98.904186999999993</v>
      </c>
      <c r="J3287">
        <v>129</v>
      </c>
      <c r="K3287">
        <v>87.181432000000001</v>
      </c>
      <c r="L3287">
        <v>1.5008000000000001E-2</v>
      </c>
      <c r="M3287">
        <f>(F3287*CalPhotonTurnigy!$AE$30*CalPhotonTurnigy!$AF$36+CalPhotonTurnigy!$AE$36)/CalPhotonTurnigy!$AE$30</f>
        <v>80.525929654064896</v>
      </c>
    </row>
    <row r="3288" spans="1:13" x14ac:dyDescent="0.3">
      <c r="A3288">
        <v>146.73965200000001</v>
      </c>
      <c r="B3288">
        <v>129</v>
      </c>
      <c r="C3288">
        <v>0</v>
      </c>
      <c r="D3288">
        <v>1.9750000000000001</v>
      </c>
      <c r="E3288">
        <v>67.677735999999996</v>
      </c>
      <c r="F3288">
        <v>67.899237999999997</v>
      </c>
      <c r="G3288">
        <v>66.768428</v>
      </c>
      <c r="H3288">
        <v>-0.22150300000000001</v>
      </c>
      <c r="I3288">
        <v>-98.917351999999994</v>
      </c>
      <c r="J3288">
        <v>129</v>
      </c>
      <c r="K3288">
        <v>87.181404999999998</v>
      </c>
      <c r="L3288">
        <v>1.4997E-2</v>
      </c>
      <c r="M3288">
        <f>(F3288*CalPhotonTurnigy!$AE$30*CalPhotonTurnigy!$AF$36+CalPhotonTurnigy!$AE$36)/CalPhotonTurnigy!$AE$30</f>
        <v>80.453869483240993</v>
      </c>
    </row>
    <row r="3289" spans="1:13" x14ac:dyDescent="0.3">
      <c r="A3289">
        <v>146.75465399999999</v>
      </c>
      <c r="B3289">
        <v>129</v>
      </c>
      <c r="C3289">
        <v>0</v>
      </c>
      <c r="D3289">
        <v>1.9790000000000001</v>
      </c>
      <c r="E3289">
        <v>67.681313000000003</v>
      </c>
      <c r="F3289">
        <v>67.828282999999999</v>
      </c>
      <c r="G3289">
        <v>66.768154999999993</v>
      </c>
      <c r="H3289">
        <v>-0.14697099999999999</v>
      </c>
      <c r="I3289">
        <v>-98.926084000000003</v>
      </c>
      <c r="J3289">
        <v>129</v>
      </c>
      <c r="K3289">
        <v>87.181381999999999</v>
      </c>
      <c r="L3289">
        <v>1.5002E-2</v>
      </c>
      <c r="M3289">
        <f>(F3289*CalPhotonTurnigy!$AE$30*CalPhotonTurnigy!$AF$36+CalPhotonTurnigy!$AE$36)/CalPhotonTurnigy!$AE$30</f>
        <v>80.381800171076691</v>
      </c>
    </row>
    <row r="3290" spans="1:13" x14ac:dyDescent="0.3">
      <c r="A3290">
        <v>146.76966300000001</v>
      </c>
      <c r="B3290">
        <v>129</v>
      </c>
      <c r="C3290">
        <v>0</v>
      </c>
      <c r="D3290">
        <v>1.9770000000000001</v>
      </c>
      <c r="E3290">
        <v>67.680952000000005</v>
      </c>
      <c r="F3290">
        <v>67.804630000000003</v>
      </c>
      <c r="G3290">
        <v>66.767915000000002</v>
      </c>
      <c r="H3290">
        <v>-0.123678</v>
      </c>
      <c r="I3290">
        <v>-98.933434000000005</v>
      </c>
      <c r="J3290">
        <v>129</v>
      </c>
      <c r="K3290">
        <v>87.181363000000005</v>
      </c>
      <c r="L3290">
        <v>1.5009E-2</v>
      </c>
      <c r="M3290">
        <f>(F3290*CalPhotonTurnigy!$AE$30*CalPhotonTurnigy!$AF$36+CalPhotonTurnigy!$AE$36)/CalPhotonTurnigy!$AE$30</f>
        <v>80.357775712749273</v>
      </c>
    </row>
    <row r="3291" spans="1:13" x14ac:dyDescent="0.3">
      <c r="A3291">
        <v>146.78466900000001</v>
      </c>
      <c r="B3291">
        <v>129</v>
      </c>
      <c r="C3291">
        <v>0</v>
      </c>
      <c r="D3291">
        <v>1.9790000000000001</v>
      </c>
      <c r="E3291">
        <v>67.684079999999994</v>
      </c>
      <c r="F3291">
        <v>67.686344000000005</v>
      </c>
      <c r="G3291">
        <v>66.767705000000007</v>
      </c>
      <c r="H3291">
        <v>-2.264E-3</v>
      </c>
      <c r="I3291">
        <v>-98.933567999999994</v>
      </c>
      <c r="J3291">
        <v>129</v>
      </c>
      <c r="K3291">
        <v>87.181346000000005</v>
      </c>
      <c r="L3291">
        <v>1.5006E-2</v>
      </c>
      <c r="M3291">
        <f>(F3291*CalPhotonTurnigy!$AE$30*CalPhotonTurnigy!$AF$36+CalPhotonTurnigy!$AE$36)/CalPhotonTurnigy!$AE$30</f>
        <v>80.237632091317835</v>
      </c>
    </row>
    <row r="3292" spans="1:13" x14ac:dyDescent="0.3">
      <c r="A3292">
        <v>146.79968099999999</v>
      </c>
      <c r="B3292">
        <v>129</v>
      </c>
      <c r="C3292">
        <v>0</v>
      </c>
      <c r="D3292">
        <v>1.978</v>
      </c>
      <c r="E3292">
        <v>67.685051999999999</v>
      </c>
      <c r="F3292">
        <v>67.686344000000005</v>
      </c>
      <c r="G3292">
        <v>66.767521000000002</v>
      </c>
      <c r="H3292">
        <v>-1.292E-3</v>
      </c>
      <c r="I3292">
        <v>-98.933644999999999</v>
      </c>
      <c r="J3292">
        <v>129</v>
      </c>
      <c r="K3292">
        <v>87.181331</v>
      </c>
      <c r="L3292">
        <v>1.5011999999999999E-2</v>
      </c>
      <c r="M3292">
        <f>(F3292*CalPhotonTurnigy!$AE$30*CalPhotonTurnigy!$AF$36+CalPhotonTurnigy!$AE$36)/CalPhotonTurnigy!$AE$30</f>
        <v>80.237632091317835</v>
      </c>
    </row>
    <row r="3293" spans="1:13" x14ac:dyDescent="0.3">
      <c r="A3293">
        <v>146.81469200000001</v>
      </c>
      <c r="B3293">
        <v>129</v>
      </c>
      <c r="C3293">
        <v>0</v>
      </c>
      <c r="D3293">
        <v>1.9790000000000001</v>
      </c>
      <c r="E3293">
        <v>67.687607999999997</v>
      </c>
      <c r="F3293">
        <v>67.639021999999997</v>
      </c>
      <c r="G3293">
        <v>66.767359999999996</v>
      </c>
      <c r="H3293">
        <v>4.8585999999999997E-2</v>
      </c>
      <c r="I3293">
        <v>-98.930762000000001</v>
      </c>
      <c r="J3293">
        <v>129</v>
      </c>
      <c r="K3293">
        <v>87.181318000000005</v>
      </c>
      <c r="L3293">
        <v>1.5011E-2</v>
      </c>
      <c r="M3293">
        <f>(F3293*CalPhotonTurnigy!$AE$30*CalPhotonTurnigy!$AF$36+CalPhotonTurnigy!$AE$36)/CalPhotonTurnigy!$AE$30</f>
        <v>80.189566923391098</v>
      </c>
    </row>
    <row r="3294" spans="1:13" x14ac:dyDescent="0.3">
      <c r="A3294">
        <v>146.82969299999999</v>
      </c>
      <c r="B3294">
        <v>129</v>
      </c>
      <c r="C3294">
        <v>0</v>
      </c>
      <c r="D3294">
        <v>1.9770000000000001</v>
      </c>
      <c r="E3294">
        <v>67.686368000000002</v>
      </c>
      <c r="F3294">
        <v>67.544365999999997</v>
      </c>
      <c r="G3294">
        <v>66.767218999999997</v>
      </c>
      <c r="H3294">
        <v>0.14200299999999999</v>
      </c>
      <c r="I3294">
        <v>-98.922347000000002</v>
      </c>
      <c r="J3294">
        <v>129</v>
      </c>
      <c r="K3294">
        <v>87.181307000000004</v>
      </c>
      <c r="L3294">
        <v>1.5001E-2</v>
      </c>
      <c r="M3294">
        <f>(F3294*CalPhotonTurnigy!$AE$30*CalPhotonTurnigy!$AF$36+CalPhotonTurnigy!$AE$36)/CalPhotonTurnigy!$AE$30</f>
        <v>80.093424399083801</v>
      </c>
    </row>
    <row r="3295" spans="1:13" x14ac:dyDescent="0.3">
      <c r="A3295">
        <v>146.84469100000001</v>
      </c>
      <c r="B3295">
        <v>129</v>
      </c>
      <c r="C3295">
        <v>0</v>
      </c>
      <c r="D3295">
        <v>1.9770000000000001</v>
      </c>
      <c r="E3295">
        <v>67.685301999999993</v>
      </c>
      <c r="F3295">
        <v>67.520698999999993</v>
      </c>
      <c r="G3295">
        <v>66.767094999999998</v>
      </c>
      <c r="H3295">
        <v>0.164603</v>
      </c>
      <c r="I3295">
        <v>-98.912597000000005</v>
      </c>
      <c r="J3295">
        <v>129</v>
      </c>
      <c r="K3295">
        <v>87.181297999999998</v>
      </c>
      <c r="L3295">
        <v>1.4997999999999999E-2</v>
      </c>
      <c r="M3295">
        <f>(F3295*CalPhotonTurnigy!$AE$30*CalPhotonTurnigy!$AF$36+CalPhotonTurnigy!$AE$36)/CalPhotonTurnigy!$AE$30</f>
        <v>80.069385720893507</v>
      </c>
    </row>
    <row r="3296" spans="1:13" x14ac:dyDescent="0.3">
      <c r="A3296">
        <v>146.859703</v>
      </c>
      <c r="B3296">
        <v>129</v>
      </c>
      <c r="C3296">
        <v>0</v>
      </c>
      <c r="D3296">
        <v>1.9770000000000001</v>
      </c>
      <c r="E3296">
        <v>67.684383999999994</v>
      </c>
      <c r="F3296">
        <v>67.449691999999999</v>
      </c>
      <c r="G3296">
        <v>66.766987</v>
      </c>
      <c r="H3296">
        <v>0.23469200000000001</v>
      </c>
      <c r="I3296">
        <v>-98.898691999999997</v>
      </c>
      <c r="J3296">
        <v>129</v>
      </c>
      <c r="K3296">
        <v>87.181290000000004</v>
      </c>
      <c r="L3296">
        <v>1.5011999999999999E-2</v>
      </c>
      <c r="M3296">
        <f>(F3296*CalPhotonTurnigy!$AE$30*CalPhotonTurnigy!$AF$36+CalPhotonTurnigy!$AE$36)/CalPhotonTurnigy!$AE$30</f>
        <v>79.997263592095649</v>
      </c>
    </row>
    <row r="3297" spans="1:13" x14ac:dyDescent="0.3">
      <c r="A3297">
        <v>146.87471300000001</v>
      </c>
      <c r="B3297">
        <v>129</v>
      </c>
      <c r="C3297">
        <v>0</v>
      </c>
      <c r="D3297">
        <v>1.9750000000000001</v>
      </c>
      <c r="E3297">
        <v>67.680154999999999</v>
      </c>
      <c r="F3297">
        <v>67.355001000000001</v>
      </c>
      <c r="G3297">
        <v>66.766892999999996</v>
      </c>
      <c r="H3297">
        <v>0.325154</v>
      </c>
      <c r="I3297">
        <v>-98.879446000000002</v>
      </c>
      <c r="J3297">
        <v>129</v>
      </c>
      <c r="K3297">
        <v>87.181282999999993</v>
      </c>
      <c r="L3297">
        <v>1.5010000000000001E-2</v>
      </c>
      <c r="M3297">
        <f>(F3297*CalPhotonTurnigy!$AE$30*CalPhotonTurnigy!$AF$36+CalPhotonTurnigy!$AE$36)/CalPhotonTurnigy!$AE$30</f>
        <v>79.901085518131154</v>
      </c>
    </row>
    <row r="3298" spans="1:13" x14ac:dyDescent="0.3">
      <c r="A3298">
        <v>146.88972000000001</v>
      </c>
      <c r="B3298">
        <v>129</v>
      </c>
      <c r="C3298">
        <v>0</v>
      </c>
      <c r="D3298">
        <v>1.976</v>
      </c>
      <c r="E3298">
        <v>67.678235999999998</v>
      </c>
      <c r="F3298">
        <v>67.378675999999999</v>
      </c>
      <c r="G3298">
        <v>66.766810000000007</v>
      </c>
      <c r="H3298">
        <v>0.29955999999999999</v>
      </c>
      <c r="I3298">
        <v>-98.861715000000004</v>
      </c>
      <c r="J3298">
        <v>129</v>
      </c>
      <c r="K3298">
        <v>87.181276999999994</v>
      </c>
      <c r="L3298">
        <v>1.5007E-2</v>
      </c>
      <c r="M3298">
        <f>(F3298*CalPhotonTurnigy!$AE$30*CalPhotonTurnigy!$AF$36+CalPhotonTurnigy!$AE$36)/CalPhotonTurnigy!$AE$30</f>
        <v>79.925132321957378</v>
      </c>
    </row>
    <row r="3299" spans="1:13" x14ac:dyDescent="0.3">
      <c r="A3299">
        <v>146.90472199999999</v>
      </c>
      <c r="B3299">
        <v>129</v>
      </c>
      <c r="C3299">
        <v>0</v>
      </c>
      <c r="D3299">
        <v>1.9750000000000001</v>
      </c>
      <c r="E3299">
        <v>67.673143999999994</v>
      </c>
      <c r="F3299">
        <v>67.426021000000006</v>
      </c>
      <c r="G3299">
        <v>66.766737000000006</v>
      </c>
      <c r="H3299">
        <v>0.24712300000000001</v>
      </c>
      <c r="I3299">
        <v>-98.847086000000004</v>
      </c>
      <c r="J3299">
        <v>129</v>
      </c>
      <c r="K3299">
        <v>87.181272000000007</v>
      </c>
      <c r="L3299">
        <v>1.5002E-2</v>
      </c>
      <c r="M3299">
        <f>(F3299*CalPhotonTurnigy!$AE$30*CalPhotonTurnigy!$AF$36+CalPhotonTurnigy!$AE$36)/CalPhotonTurnigy!$AE$30</f>
        <v>79.97322085108739</v>
      </c>
    </row>
    <row r="3300" spans="1:13" x14ac:dyDescent="0.3">
      <c r="A3300">
        <v>146.91971899999999</v>
      </c>
      <c r="B3300">
        <v>129</v>
      </c>
      <c r="C3300">
        <v>0</v>
      </c>
      <c r="D3300">
        <v>1.974</v>
      </c>
      <c r="E3300">
        <v>67.667041999999995</v>
      </c>
      <c r="F3300">
        <v>67.710003</v>
      </c>
      <c r="G3300">
        <v>66.766673999999995</v>
      </c>
      <c r="H3300">
        <v>-4.2960999999999999E-2</v>
      </c>
      <c r="I3300">
        <v>-98.849635000000006</v>
      </c>
      <c r="J3300">
        <v>129</v>
      </c>
      <c r="K3300">
        <v>87.181268000000003</v>
      </c>
      <c r="L3300">
        <v>1.4997E-2</v>
      </c>
      <c r="M3300">
        <f>(F3300*CalPhotonTurnigy!$AE$30*CalPhotonTurnigy!$AF$36+CalPhotonTurnigy!$AE$36)/CalPhotonTurnigy!$AE$30</f>
        <v>80.261662643872185</v>
      </c>
    </row>
    <row r="3301" spans="1:13" x14ac:dyDescent="0.3">
      <c r="A3301">
        <v>146.93472700000001</v>
      </c>
      <c r="B3301">
        <v>129</v>
      </c>
      <c r="C3301">
        <v>0</v>
      </c>
      <c r="D3301">
        <v>1.9750000000000001</v>
      </c>
      <c r="E3301">
        <v>67.663511</v>
      </c>
      <c r="F3301">
        <v>67.804630000000003</v>
      </c>
      <c r="G3301">
        <v>66.766619000000006</v>
      </c>
      <c r="H3301">
        <v>-0.14111899999999999</v>
      </c>
      <c r="I3301">
        <v>-98.858020999999994</v>
      </c>
      <c r="J3301">
        <v>129</v>
      </c>
      <c r="K3301">
        <v>87.181263999999999</v>
      </c>
      <c r="L3301">
        <v>1.5008000000000001E-2</v>
      </c>
      <c r="M3301">
        <f>(F3301*CalPhotonTurnigy!$AE$30*CalPhotonTurnigy!$AF$36+CalPhotonTurnigy!$AE$36)/CalPhotonTurnigy!$AE$30</f>
        <v>80.357775712749273</v>
      </c>
    </row>
    <row r="3302" spans="1:13" x14ac:dyDescent="0.3">
      <c r="A3302">
        <v>146.94972300000001</v>
      </c>
      <c r="B3302">
        <v>129</v>
      </c>
      <c r="C3302">
        <v>0</v>
      </c>
      <c r="D3302">
        <v>1.9750000000000001</v>
      </c>
      <c r="E3302">
        <v>67.662193000000002</v>
      </c>
      <c r="F3302">
        <v>67.757318999999995</v>
      </c>
      <c r="G3302">
        <v>66.766570000000002</v>
      </c>
      <c r="H3302">
        <v>-9.5126000000000002E-2</v>
      </c>
      <c r="I3302">
        <v>-98.863667000000007</v>
      </c>
      <c r="J3302">
        <v>129</v>
      </c>
      <c r="K3302">
        <v>87.181261000000006</v>
      </c>
      <c r="L3302">
        <v>1.4996000000000001E-2</v>
      </c>
      <c r="M3302">
        <f>(F3302*CalPhotonTurnigy!$AE$30*CalPhotonTurnigy!$AF$36+CalPhotonTurnigy!$AE$36)/CalPhotonTurnigy!$AE$30</f>
        <v>80.309721717571961</v>
      </c>
    </row>
    <row r="3303" spans="1:13" x14ac:dyDescent="0.3">
      <c r="A3303">
        <v>146.96472299999999</v>
      </c>
      <c r="B3303">
        <v>129</v>
      </c>
      <c r="C3303">
        <v>0</v>
      </c>
      <c r="D3303">
        <v>1.98</v>
      </c>
      <c r="E3303">
        <v>67.669661000000005</v>
      </c>
      <c r="F3303">
        <v>67.686344000000005</v>
      </c>
      <c r="G3303">
        <v>66.766527999999994</v>
      </c>
      <c r="H3303">
        <v>-1.6683E-2</v>
      </c>
      <c r="I3303">
        <v>-98.864656999999994</v>
      </c>
      <c r="J3303">
        <v>129</v>
      </c>
      <c r="K3303">
        <v>87.181258</v>
      </c>
      <c r="L3303">
        <v>1.4999999999999999E-2</v>
      </c>
      <c r="M3303">
        <f>(F3303*CalPhotonTurnigy!$AE$30*CalPhotonTurnigy!$AF$36+CalPhotonTurnigy!$AE$36)/CalPhotonTurnigy!$AE$30</f>
        <v>80.237632091317835</v>
      </c>
    </row>
    <row r="3304" spans="1:13" x14ac:dyDescent="0.3">
      <c r="A3304">
        <v>146.979724</v>
      </c>
      <c r="B3304">
        <v>129</v>
      </c>
      <c r="C3304">
        <v>0</v>
      </c>
      <c r="D3304">
        <v>1.9710000000000001</v>
      </c>
      <c r="E3304">
        <v>67.657161000000002</v>
      </c>
      <c r="F3304">
        <v>67.686344000000005</v>
      </c>
      <c r="G3304">
        <v>66.766491000000002</v>
      </c>
      <c r="H3304">
        <v>-2.9183000000000001E-2</v>
      </c>
      <c r="I3304">
        <v>-98.866388000000001</v>
      </c>
      <c r="J3304">
        <v>129</v>
      </c>
      <c r="K3304">
        <v>87.181254999999993</v>
      </c>
      <c r="L3304">
        <v>1.5001E-2</v>
      </c>
      <c r="M3304">
        <f>(F3304*CalPhotonTurnigy!$AE$30*CalPhotonTurnigy!$AF$36+CalPhotonTurnigy!$AE$36)/CalPhotonTurnigy!$AE$30</f>
        <v>80.237632091317835</v>
      </c>
    </row>
    <row r="3305" spans="1:13" x14ac:dyDescent="0.3">
      <c r="A3305">
        <v>146.994731</v>
      </c>
      <c r="B3305">
        <v>129</v>
      </c>
      <c r="C3305">
        <v>0</v>
      </c>
      <c r="D3305">
        <v>1.9750000000000001</v>
      </c>
      <c r="E3305">
        <v>67.655007999999995</v>
      </c>
      <c r="F3305">
        <v>67.615359999999995</v>
      </c>
      <c r="G3305">
        <v>66.766458999999998</v>
      </c>
      <c r="H3305">
        <v>3.9648000000000003E-2</v>
      </c>
      <c r="I3305">
        <v>-98.864035999999999</v>
      </c>
      <c r="J3305">
        <v>129</v>
      </c>
      <c r="K3305">
        <v>87.181252999999998</v>
      </c>
      <c r="L3305">
        <v>1.5007E-2</v>
      </c>
      <c r="M3305">
        <f>(F3305*CalPhotonTurnigy!$AE$30*CalPhotonTurnigy!$AF$36+CalPhotonTurnigy!$AE$36)/CalPhotonTurnigy!$AE$30</f>
        <v>80.165533323723253</v>
      </c>
    </row>
    <row r="3306" spans="1:13" x14ac:dyDescent="0.3">
      <c r="A3306">
        <v>147.00972899999999</v>
      </c>
      <c r="B3306">
        <v>129</v>
      </c>
      <c r="C3306">
        <v>0</v>
      </c>
      <c r="D3306">
        <v>1.9750000000000001</v>
      </c>
      <c r="E3306">
        <v>67.653154999999998</v>
      </c>
      <c r="F3306">
        <v>67.591695999999999</v>
      </c>
      <c r="G3306">
        <v>66.766430999999997</v>
      </c>
      <c r="H3306">
        <v>6.1459E-2</v>
      </c>
      <c r="I3306">
        <v>-98.860393000000002</v>
      </c>
      <c r="J3306">
        <v>129</v>
      </c>
      <c r="K3306">
        <v>87.181252000000001</v>
      </c>
      <c r="L3306">
        <v>1.4997999999999999E-2</v>
      </c>
      <c r="M3306">
        <f>(F3306*CalPhotonTurnigy!$AE$30*CalPhotonTurnigy!$AF$36+CalPhotonTurnigy!$AE$36)/CalPhotonTurnigy!$AE$30</f>
        <v>80.141497692646439</v>
      </c>
    </row>
    <row r="3307" spans="1:13" x14ac:dyDescent="0.3">
      <c r="A3307">
        <v>147.02473599999999</v>
      </c>
      <c r="B3307">
        <v>129</v>
      </c>
      <c r="C3307">
        <v>0</v>
      </c>
      <c r="D3307">
        <v>1.9750000000000001</v>
      </c>
      <c r="E3307">
        <v>67.651561000000001</v>
      </c>
      <c r="F3307">
        <v>67.568032000000002</v>
      </c>
      <c r="G3307">
        <v>66.766406000000003</v>
      </c>
      <c r="H3307">
        <v>8.3529000000000006E-2</v>
      </c>
      <c r="I3307">
        <v>-98.855440999999999</v>
      </c>
      <c r="J3307">
        <v>129</v>
      </c>
      <c r="K3307">
        <v>87.181250000000006</v>
      </c>
      <c r="L3307">
        <v>1.5007E-2</v>
      </c>
      <c r="M3307">
        <f>(F3307*CalPhotonTurnigy!$AE$30*CalPhotonTurnigy!$AF$36+CalPhotonTurnigy!$AE$36)/CalPhotonTurnigy!$AE$30</f>
        <v>80.117462061569611</v>
      </c>
    </row>
    <row r="3308" spans="1:13" x14ac:dyDescent="0.3">
      <c r="A3308">
        <v>147.03973300000001</v>
      </c>
      <c r="B3308">
        <v>129</v>
      </c>
      <c r="C3308">
        <v>0</v>
      </c>
      <c r="D3308">
        <v>1.9730000000000001</v>
      </c>
      <c r="E3308">
        <v>67.646745999999993</v>
      </c>
      <c r="F3308">
        <v>67.544365999999997</v>
      </c>
      <c r="G3308">
        <v>66.766385</v>
      </c>
      <c r="H3308">
        <v>0.10238</v>
      </c>
      <c r="I3308">
        <v>-98.849376000000007</v>
      </c>
      <c r="J3308">
        <v>129</v>
      </c>
      <c r="K3308">
        <v>87.181248999999994</v>
      </c>
      <c r="L3308">
        <v>1.4997E-2</v>
      </c>
      <c r="M3308">
        <f>(F3308*CalPhotonTurnigy!$AE$30*CalPhotonTurnigy!$AF$36+CalPhotonTurnigy!$AE$36)/CalPhotonTurnigy!$AE$30</f>
        <v>80.093424399083801</v>
      </c>
    </row>
    <row r="3309" spans="1:13" x14ac:dyDescent="0.3">
      <c r="A3309">
        <v>147.05474000000001</v>
      </c>
      <c r="B3309">
        <v>129</v>
      </c>
      <c r="C3309">
        <v>0</v>
      </c>
      <c r="D3309">
        <v>1.97</v>
      </c>
      <c r="E3309">
        <v>67.635713999999993</v>
      </c>
      <c r="F3309">
        <v>67.497031000000007</v>
      </c>
      <c r="G3309">
        <v>66.766366000000005</v>
      </c>
      <c r="H3309">
        <v>0.138683</v>
      </c>
      <c r="I3309">
        <v>-98.841157999999993</v>
      </c>
      <c r="J3309">
        <v>129</v>
      </c>
      <c r="K3309">
        <v>87.181247999999997</v>
      </c>
      <c r="L3309">
        <v>1.5007E-2</v>
      </c>
      <c r="M3309">
        <f>(F3309*CalPhotonTurnigy!$AE$30*CalPhotonTurnigy!$AF$36+CalPhotonTurnigy!$AE$36)/CalPhotonTurnigy!$AE$30</f>
        <v>80.045346026998729</v>
      </c>
    </row>
    <row r="3310" spans="1:13" x14ac:dyDescent="0.3">
      <c r="A3310">
        <v>147.06974199999999</v>
      </c>
      <c r="B3310">
        <v>129</v>
      </c>
      <c r="C3310">
        <v>0</v>
      </c>
      <c r="D3310">
        <v>1.972</v>
      </c>
      <c r="E3310">
        <v>67.631386000000006</v>
      </c>
      <c r="F3310">
        <v>67.426021000000006</v>
      </c>
      <c r="G3310">
        <v>66.766350000000003</v>
      </c>
      <c r="H3310">
        <v>0.20536499999999999</v>
      </c>
      <c r="I3310">
        <v>-98.829001000000005</v>
      </c>
      <c r="J3310">
        <v>129</v>
      </c>
      <c r="K3310">
        <v>87.181246999999999</v>
      </c>
      <c r="L3310">
        <v>1.5002E-2</v>
      </c>
      <c r="M3310">
        <f>(F3310*CalPhotonTurnigy!$AE$30*CalPhotonTurnigy!$AF$36+CalPhotonTurnigy!$AE$36)/CalPhotonTurnigy!$AE$30</f>
        <v>79.97322085108739</v>
      </c>
    </row>
    <row r="3311" spans="1:13" x14ac:dyDescent="0.3">
      <c r="A3311">
        <v>147.084744</v>
      </c>
      <c r="B3311">
        <v>129</v>
      </c>
      <c r="C3311">
        <v>0</v>
      </c>
      <c r="D3311">
        <v>1.9730000000000001</v>
      </c>
      <c r="E3311">
        <v>67.629384000000002</v>
      </c>
      <c r="F3311">
        <v>67.402349000000001</v>
      </c>
      <c r="G3311">
        <v>66.766335999999995</v>
      </c>
      <c r="H3311">
        <v>0.22703599999999999</v>
      </c>
      <c r="I3311">
        <v>-98.815563999999995</v>
      </c>
      <c r="J3311">
        <v>129</v>
      </c>
      <c r="K3311">
        <v>87.181246000000002</v>
      </c>
      <c r="L3311">
        <v>1.5002E-2</v>
      </c>
      <c r="M3311">
        <f>(F3311*CalPhotonTurnigy!$AE$30*CalPhotonTurnigy!$AF$36+CalPhotonTurnigy!$AE$36)/CalPhotonTurnigy!$AE$30</f>
        <v>79.949177094374633</v>
      </c>
    </row>
    <row r="3312" spans="1:13" x14ac:dyDescent="0.3">
      <c r="A3312">
        <v>147.09974199999999</v>
      </c>
      <c r="B3312">
        <v>129</v>
      </c>
      <c r="C3312">
        <v>0</v>
      </c>
      <c r="D3312">
        <v>1.9670000000000001</v>
      </c>
      <c r="E3312">
        <v>67.615600999999998</v>
      </c>
      <c r="F3312">
        <v>67.355001000000001</v>
      </c>
      <c r="G3312">
        <v>66.766323</v>
      </c>
      <c r="H3312">
        <v>0.2606</v>
      </c>
      <c r="I3312">
        <v>-98.800151</v>
      </c>
      <c r="J3312">
        <v>129</v>
      </c>
      <c r="K3312">
        <v>87.181245000000004</v>
      </c>
      <c r="L3312">
        <v>1.4997999999999999E-2</v>
      </c>
      <c r="M3312">
        <f>(F3312*CalPhotonTurnigy!$AE$30*CalPhotonTurnigy!$AF$36+CalPhotonTurnigy!$AE$36)/CalPhotonTurnigy!$AE$30</f>
        <v>79.901085518131154</v>
      </c>
    </row>
    <row r="3313" spans="1:13" x14ac:dyDescent="0.3">
      <c r="A3313">
        <v>147.11474799999999</v>
      </c>
      <c r="B3313">
        <v>129</v>
      </c>
      <c r="C3313">
        <v>0</v>
      </c>
      <c r="D3313">
        <v>1.974</v>
      </c>
      <c r="E3313">
        <v>67.617524000000003</v>
      </c>
      <c r="F3313">
        <v>67.355001000000001</v>
      </c>
      <c r="G3313">
        <v>66.766311999999999</v>
      </c>
      <c r="H3313">
        <v>0.26252300000000001</v>
      </c>
      <c r="I3313">
        <v>-98.784616999999997</v>
      </c>
      <c r="J3313">
        <v>129</v>
      </c>
      <c r="K3313">
        <v>87.181244000000007</v>
      </c>
      <c r="L3313">
        <v>1.5006E-2</v>
      </c>
      <c r="M3313">
        <f>(F3313*CalPhotonTurnigy!$AE$30*CalPhotonTurnigy!$AF$36+CalPhotonTurnigy!$AE$36)/CalPhotonTurnigy!$AE$30</f>
        <v>79.901085518131154</v>
      </c>
    </row>
    <row r="3314" spans="1:13" x14ac:dyDescent="0.3">
      <c r="A3314">
        <v>147.129751</v>
      </c>
      <c r="B3314">
        <v>129</v>
      </c>
      <c r="C3314">
        <v>0</v>
      </c>
      <c r="D3314">
        <v>1.968</v>
      </c>
      <c r="E3314">
        <v>67.607114999999993</v>
      </c>
      <c r="F3314">
        <v>67.260293000000004</v>
      </c>
      <c r="G3314">
        <v>66.766302999999994</v>
      </c>
      <c r="H3314">
        <v>0.34682200000000002</v>
      </c>
      <c r="I3314">
        <v>-98.764116000000001</v>
      </c>
      <c r="J3314">
        <v>129</v>
      </c>
      <c r="K3314">
        <v>87.181244000000007</v>
      </c>
      <c r="L3314">
        <v>1.5003000000000001E-2</v>
      </c>
      <c r="M3314">
        <f>(F3314*CalPhotonTurnigy!$AE$30*CalPhotonTurnigy!$AF$36+CalPhotonTurnigy!$AE$36)/CalPhotonTurnigy!$AE$30</f>
        <v>79.804890177190302</v>
      </c>
    </row>
    <row r="3315" spans="1:13" x14ac:dyDescent="0.3">
      <c r="A3315">
        <v>147.14474899999999</v>
      </c>
      <c r="B3315">
        <v>129</v>
      </c>
      <c r="C3315">
        <v>0</v>
      </c>
      <c r="D3315">
        <v>1.9710000000000001</v>
      </c>
      <c r="E3315">
        <v>67.605052000000001</v>
      </c>
      <c r="F3315">
        <v>67.283972000000006</v>
      </c>
      <c r="G3315">
        <v>66.766295</v>
      </c>
      <c r="H3315">
        <v>0.32107999999999998</v>
      </c>
      <c r="I3315">
        <v>-98.745137999999997</v>
      </c>
      <c r="J3315">
        <v>129</v>
      </c>
      <c r="K3315">
        <v>87.181242999999995</v>
      </c>
      <c r="L3315">
        <v>1.4997999999999999E-2</v>
      </c>
      <c r="M3315">
        <f>(F3315*CalPhotonTurnigy!$AE$30*CalPhotonTurnigy!$AF$36+CalPhotonTurnigy!$AE$36)/CalPhotonTurnigy!$AE$30</f>
        <v>79.828941043834504</v>
      </c>
    </row>
    <row r="3316" spans="1:13" x14ac:dyDescent="0.3">
      <c r="A3316">
        <v>147.15975800000001</v>
      </c>
      <c r="B3316">
        <v>129</v>
      </c>
      <c r="C3316">
        <v>0</v>
      </c>
      <c r="D3316">
        <v>1.972</v>
      </c>
      <c r="E3316">
        <v>67.605001000000001</v>
      </c>
      <c r="F3316">
        <v>67.260293000000004</v>
      </c>
      <c r="G3316">
        <v>66.766287000000005</v>
      </c>
      <c r="H3316">
        <v>0.34470800000000001</v>
      </c>
      <c r="I3316">
        <v>-98.724754000000004</v>
      </c>
      <c r="J3316">
        <v>129</v>
      </c>
      <c r="K3316">
        <v>87.181242999999995</v>
      </c>
      <c r="L3316">
        <v>1.5009E-2</v>
      </c>
      <c r="M3316">
        <f>(F3316*CalPhotonTurnigy!$AE$30*CalPhotonTurnigy!$AF$36+CalPhotonTurnigy!$AE$36)/CalPhotonTurnigy!$AE$30</f>
        <v>79.804890177190302</v>
      </c>
    </row>
    <row r="3317" spans="1:13" x14ac:dyDescent="0.3">
      <c r="A3317">
        <v>147.174767</v>
      </c>
      <c r="B3317">
        <v>129</v>
      </c>
      <c r="C3317">
        <v>0</v>
      </c>
      <c r="D3317">
        <v>1.9710000000000001</v>
      </c>
      <c r="E3317">
        <v>67.601507999999995</v>
      </c>
      <c r="F3317">
        <v>67.236613000000006</v>
      </c>
      <c r="G3317">
        <v>66.766281000000006</v>
      </c>
      <c r="H3317">
        <v>0.36489500000000002</v>
      </c>
      <c r="I3317">
        <v>-98.703181000000001</v>
      </c>
      <c r="J3317">
        <v>129</v>
      </c>
      <c r="K3317">
        <v>87.181242999999995</v>
      </c>
      <c r="L3317">
        <v>1.5009E-2</v>
      </c>
      <c r="M3317">
        <f>(F3317*CalPhotonTurnigy!$AE$30*CalPhotonTurnigy!$AF$36+CalPhotonTurnigy!$AE$36)/CalPhotonTurnigy!$AE$30</f>
        <v>79.780838294841629</v>
      </c>
    </row>
    <row r="3318" spans="1:13" x14ac:dyDescent="0.3">
      <c r="A3318">
        <v>147.18977100000001</v>
      </c>
      <c r="B3318">
        <v>129</v>
      </c>
      <c r="C3318">
        <v>0</v>
      </c>
      <c r="D3318">
        <v>1.9690000000000001</v>
      </c>
      <c r="E3318">
        <v>67.595054000000005</v>
      </c>
      <c r="F3318">
        <v>67.307648999999998</v>
      </c>
      <c r="G3318">
        <v>66.766276000000005</v>
      </c>
      <c r="H3318">
        <v>0.28740500000000002</v>
      </c>
      <c r="I3318">
        <v>-98.686183999999997</v>
      </c>
      <c r="J3318">
        <v>129</v>
      </c>
      <c r="K3318">
        <v>87.181241999999997</v>
      </c>
      <c r="L3318">
        <v>1.5004E-2</v>
      </c>
      <c r="M3318">
        <f>(F3318*CalPhotonTurnigy!$AE$30*CalPhotonTurnigy!$AF$36+CalPhotonTurnigy!$AE$36)/CalPhotonTurnigy!$AE$30</f>
        <v>79.85298987906971</v>
      </c>
    </row>
    <row r="3319" spans="1:13" x14ac:dyDescent="0.3">
      <c r="A3319">
        <v>147.20478399999999</v>
      </c>
      <c r="B3319">
        <v>128</v>
      </c>
      <c r="C3319">
        <v>0</v>
      </c>
      <c r="D3319">
        <v>1.9690000000000001</v>
      </c>
      <c r="E3319">
        <v>67.589500000000001</v>
      </c>
      <c r="F3319">
        <v>67.662683999999999</v>
      </c>
      <c r="G3319">
        <v>66.765521000000007</v>
      </c>
      <c r="H3319">
        <v>-7.3183999999999999E-2</v>
      </c>
      <c r="I3319">
        <v>-98.690528</v>
      </c>
      <c r="J3319">
        <v>128</v>
      </c>
      <c r="K3319">
        <v>87.125687999999997</v>
      </c>
      <c r="L3319">
        <v>1.5013E-2</v>
      </c>
      <c r="M3319">
        <f>(F3319*CalPhotonTurnigy!$AE$30*CalPhotonTurnigy!$AF$36+CalPhotonTurnigy!$AE$36)/CalPhotonTurnigy!$AE$30</f>
        <v>80.213600523058957</v>
      </c>
    </row>
    <row r="3320" spans="1:13" x14ac:dyDescent="0.3">
      <c r="A3320">
        <v>147.21978999999999</v>
      </c>
      <c r="B3320">
        <v>128</v>
      </c>
      <c r="C3320">
        <v>0</v>
      </c>
      <c r="D3320">
        <v>1.9670000000000001</v>
      </c>
      <c r="E3320">
        <v>67.581269000000006</v>
      </c>
      <c r="F3320">
        <v>67.733661999999995</v>
      </c>
      <c r="G3320">
        <v>66.761674999999997</v>
      </c>
      <c r="H3320">
        <v>-0.152393</v>
      </c>
      <c r="I3320">
        <v>-98.699577000000005</v>
      </c>
      <c r="J3320">
        <v>128</v>
      </c>
      <c r="K3320">
        <v>87.025026999999994</v>
      </c>
      <c r="L3320">
        <v>1.5006E-2</v>
      </c>
      <c r="M3320">
        <f>(F3320*CalPhotonTurnigy!$AE$30*CalPhotonTurnigy!$AF$36+CalPhotonTurnigy!$AE$36)/CalPhotonTurnigy!$AE$30</f>
        <v>80.285693196426564</v>
      </c>
    </row>
    <row r="3321" spans="1:13" x14ac:dyDescent="0.3">
      <c r="A3321">
        <v>147.23478600000001</v>
      </c>
      <c r="B3321">
        <v>128</v>
      </c>
      <c r="C3321">
        <v>0</v>
      </c>
      <c r="D3321">
        <v>1.968</v>
      </c>
      <c r="E3321">
        <v>67.575909999999993</v>
      </c>
      <c r="F3321">
        <v>67.686344000000005</v>
      </c>
      <c r="G3321">
        <v>66.752077999999997</v>
      </c>
      <c r="H3321">
        <v>-0.110434</v>
      </c>
      <c r="I3321">
        <v>-98.706128000000007</v>
      </c>
      <c r="J3321">
        <v>128</v>
      </c>
      <c r="K3321">
        <v>86.938387000000006</v>
      </c>
      <c r="L3321">
        <v>1.4996000000000001E-2</v>
      </c>
      <c r="M3321">
        <f>(F3321*CalPhotonTurnigy!$AE$30*CalPhotonTurnigy!$AF$36+CalPhotonTurnigy!$AE$36)/CalPhotonTurnigy!$AE$30</f>
        <v>80.237632091317835</v>
      </c>
    </row>
    <row r="3322" spans="1:13" x14ac:dyDescent="0.3">
      <c r="A3322">
        <v>147.24979500000001</v>
      </c>
      <c r="B3322">
        <v>128</v>
      </c>
      <c r="C3322">
        <v>0</v>
      </c>
      <c r="D3322">
        <v>1.9650000000000001</v>
      </c>
      <c r="E3322">
        <v>67.564393999999993</v>
      </c>
      <c r="F3322">
        <v>67.639021999999997</v>
      </c>
      <c r="G3322">
        <v>66.735557999999997</v>
      </c>
      <c r="H3322">
        <v>-7.4628E-2</v>
      </c>
      <c r="I3322">
        <v>-98.710555999999997</v>
      </c>
      <c r="J3322">
        <v>128</v>
      </c>
      <c r="K3322">
        <v>86.863816</v>
      </c>
      <c r="L3322">
        <v>1.5009E-2</v>
      </c>
      <c r="M3322">
        <f>(F3322*CalPhotonTurnigy!$AE$30*CalPhotonTurnigy!$AF$36+CalPhotonTurnigy!$AE$36)/CalPhotonTurnigy!$AE$30</f>
        <v>80.189566923391098</v>
      </c>
    </row>
    <row r="3323" spans="1:13" x14ac:dyDescent="0.3">
      <c r="A3323">
        <v>147.264802</v>
      </c>
      <c r="B3323">
        <v>128</v>
      </c>
      <c r="C3323">
        <v>0</v>
      </c>
      <c r="D3323">
        <v>1.966</v>
      </c>
      <c r="E3323">
        <v>67.556208999999996</v>
      </c>
      <c r="F3323">
        <v>67.568032000000002</v>
      </c>
      <c r="G3323">
        <v>66.712401</v>
      </c>
      <c r="H3323">
        <v>-1.1823E-2</v>
      </c>
      <c r="I3323">
        <v>-98.711257000000003</v>
      </c>
      <c r="J3323">
        <v>128</v>
      </c>
      <c r="K3323">
        <v>86.799632000000003</v>
      </c>
      <c r="L3323">
        <v>1.5007E-2</v>
      </c>
      <c r="M3323">
        <f>(F3323*CalPhotonTurnigy!$AE$30*CalPhotonTurnigy!$AF$36+CalPhotonTurnigy!$AE$36)/CalPhotonTurnigy!$AE$30</f>
        <v>80.117462061569611</v>
      </c>
    </row>
    <row r="3324" spans="1:13" x14ac:dyDescent="0.3">
      <c r="A3324">
        <v>147.27981199999999</v>
      </c>
      <c r="B3324">
        <v>128</v>
      </c>
      <c r="C3324">
        <v>0</v>
      </c>
      <c r="D3324">
        <v>1.966</v>
      </c>
      <c r="E3324">
        <v>67.549162999999993</v>
      </c>
      <c r="F3324">
        <v>67.568032000000002</v>
      </c>
      <c r="G3324">
        <v>66.683600999999996</v>
      </c>
      <c r="H3324">
        <v>-1.8867999999999999E-2</v>
      </c>
      <c r="I3324">
        <v>-98.712376000000006</v>
      </c>
      <c r="J3324">
        <v>128</v>
      </c>
      <c r="K3324">
        <v>86.744388000000001</v>
      </c>
      <c r="L3324">
        <v>1.5010000000000001E-2</v>
      </c>
      <c r="M3324">
        <f>(F3324*CalPhotonTurnigy!$AE$30*CalPhotonTurnigy!$AF$36+CalPhotonTurnigy!$AE$36)/CalPhotonTurnigy!$AE$30</f>
        <v>80.117462061569611</v>
      </c>
    </row>
    <row r="3325" spans="1:13" x14ac:dyDescent="0.3">
      <c r="A3325">
        <v>147.29482200000001</v>
      </c>
      <c r="B3325">
        <v>129</v>
      </c>
      <c r="C3325">
        <v>0</v>
      </c>
      <c r="D3325">
        <v>1.9930000000000001</v>
      </c>
      <c r="E3325">
        <v>67.601776999999998</v>
      </c>
      <c r="F3325">
        <v>67.520698999999993</v>
      </c>
      <c r="G3325">
        <v>66.651167999999998</v>
      </c>
      <c r="H3325">
        <v>8.1077999999999997E-2</v>
      </c>
      <c r="I3325">
        <v>-98.707570000000004</v>
      </c>
      <c r="J3325">
        <v>129</v>
      </c>
      <c r="K3325">
        <v>86.752392999999998</v>
      </c>
      <c r="L3325">
        <v>1.5010000000000001E-2</v>
      </c>
      <c r="M3325">
        <f>(F3325*CalPhotonTurnigy!$AE$30*CalPhotonTurnigy!$AF$36+CalPhotonTurnigy!$AE$36)/CalPhotonTurnigy!$AE$30</f>
        <v>80.069385720893507</v>
      </c>
    </row>
    <row r="3326" spans="1:13" x14ac:dyDescent="0.3">
      <c r="A3326">
        <v>147.30982</v>
      </c>
      <c r="B3326">
        <v>128</v>
      </c>
      <c r="C3326">
        <v>0</v>
      </c>
      <c r="D3326">
        <v>1.964</v>
      </c>
      <c r="E3326">
        <v>67.584936999999996</v>
      </c>
      <c r="F3326">
        <v>67.473361999999995</v>
      </c>
      <c r="G3326">
        <v>66.617974000000004</v>
      </c>
      <c r="H3326">
        <v>0.11157499999999999</v>
      </c>
      <c r="I3326">
        <v>-98.700963999999999</v>
      </c>
      <c r="J3326">
        <v>128</v>
      </c>
      <c r="K3326">
        <v>86.756574000000001</v>
      </c>
      <c r="L3326">
        <v>1.4997999999999999E-2</v>
      </c>
      <c r="M3326">
        <f>(F3326*CalPhotonTurnigy!$AE$30*CalPhotonTurnigy!$AF$36+CalPhotonTurnigy!$AE$36)/CalPhotonTurnigy!$AE$30</f>
        <v>80.021305317399424</v>
      </c>
    </row>
    <row r="3327" spans="1:13" x14ac:dyDescent="0.3">
      <c r="A3327">
        <v>147.32483099999999</v>
      </c>
      <c r="B3327">
        <v>128</v>
      </c>
      <c r="C3327">
        <v>0</v>
      </c>
      <c r="D3327">
        <v>1.9730000000000001</v>
      </c>
      <c r="E3327">
        <v>67.589417999999995</v>
      </c>
      <c r="F3327">
        <v>67.449691999999999</v>
      </c>
      <c r="G3327">
        <v>66.585532999999998</v>
      </c>
      <c r="H3327">
        <v>0.13972599999999999</v>
      </c>
      <c r="I3327">
        <v>-98.692685999999995</v>
      </c>
      <c r="J3327">
        <v>128</v>
      </c>
      <c r="K3327">
        <v>86.707327000000006</v>
      </c>
      <c r="L3327">
        <v>1.5011E-2</v>
      </c>
      <c r="M3327">
        <f>(F3327*CalPhotonTurnigy!$AE$30*CalPhotonTurnigy!$AF$36+CalPhotonTurnigy!$AE$36)/CalPhotonTurnigy!$AE$30</f>
        <v>79.997263592095649</v>
      </c>
    </row>
    <row r="3328" spans="1:13" x14ac:dyDescent="0.3">
      <c r="A3328">
        <v>147.33983799999999</v>
      </c>
      <c r="B3328">
        <v>128</v>
      </c>
      <c r="C3328">
        <v>0</v>
      </c>
      <c r="D3328">
        <v>1.962</v>
      </c>
      <c r="E3328">
        <v>67.569119000000001</v>
      </c>
      <c r="F3328">
        <v>67.402349000000001</v>
      </c>
      <c r="G3328">
        <v>66.553398999999999</v>
      </c>
      <c r="H3328">
        <v>0.16677</v>
      </c>
      <c r="I3328">
        <v>-98.682811999999998</v>
      </c>
      <c r="J3328">
        <v>128</v>
      </c>
      <c r="K3328">
        <v>86.664940999999999</v>
      </c>
      <c r="L3328">
        <v>1.5007E-2</v>
      </c>
      <c r="M3328">
        <f>(F3328*CalPhotonTurnigy!$AE$30*CalPhotonTurnigy!$AF$36+CalPhotonTurnigy!$AE$36)/CalPhotonTurnigy!$AE$30</f>
        <v>79.949177094374633</v>
      </c>
    </row>
    <row r="3329" spans="1:13" x14ac:dyDescent="0.3">
      <c r="A3329">
        <v>147.35484700000001</v>
      </c>
      <c r="B3329">
        <v>128</v>
      </c>
      <c r="C3329">
        <v>0</v>
      </c>
      <c r="D3329">
        <v>1.962</v>
      </c>
      <c r="E3329">
        <v>67.551641000000004</v>
      </c>
      <c r="F3329">
        <v>67.283972000000006</v>
      </c>
      <c r="G3329">
        <v>66.520972999999998</v>
      </c>
      <c r="H3329">
        <v>0.26767000000000002</v>
      </c>
      <c r="I3329">
        <v>-98.666979999999995</v>
      </c>
      <c r="J3329">
        <v>128</v>
      </c>
      <c r="K3329">
        <v>86.628457999999995</v>
      </c>
      <c r="L3329">
        <v>1.5009E-2</v>
      </c>
      <c r="M3329">
        <f>(F3329*CalPhotonTurnigy!$AE$30*CalPhotonTurnigy!$AF$36+CalPhotonTurnigy!$AE$36)/CalPhotonTurnigy!$AE$30</f>
        <v>79.828941043834504</v>
      </c>
    </row>
    <row r="3330" spans="1:13" x14ac:dyDescent="0.3">
      <c r="A3330">
        <v>147.369846</v>
      </c>
      <c r="B3330">
        <v>128</v>
      </c>
      <c r="C3330">
        <v>0</v>
      </c>
      <c r="D3330">
        <v>1.96</v>
      </c>
      <c r="E3330">
        <v>67.533139000000006</v>
      </c>
      <c r="F3330">
        <v>67.544365999999997</v>
      </c>
      <c r="G3330">
        <v>66.488221999999993</v>
      </c>
      <c r="H3330">
        <v>-1.1227000000000001E-2</v>
      </c>
      <c r="I3330">
        <v>-98.667644999999993</v>
      </c>
      <c r="J3330">
        <v>128</v>
      </c>
      <c r="K3330">
        <v>86.597057000000007</v>
      </c>
      <c r="L3330">
        <v>1.4999E-2</v>
      </c>
      <c r="M3330">
        <f>(F3330*CalPhotonTurnigy!$AE$30*CalPhotonTurnigy!$AF$36+CalPhotonTurnigy!$AE$36)/CalPhotonTurnigy!$AE$30</f>
        <v>80.093424399083801</v>
      </c>
    </row>
    <row r="3331" spans="1:13" x14ac:dyDescent="0.3">
      <c r="A3331">
        <v>147.38485800000001</v>
      </c>
      <c r="B3331">
        <v>128</v>
      </c>
      <c r="C3331">
        <v>0</v>
      </c>
      <c r="D3331">
        <v>1.962</v>
      </c>
      <c r="E3331">
        <v>67.520666000000006</v>
      </c>
      <c r="F3331">
        <v>67.828282999999999</v>
      </c>
      <c r="G3331">
        <v>66.455388999999997</v>
      </c>
      <c r="H3331">
        <v>-0.30761699999999997</v>
      </c>
      <c r="I3331">
        <v>-98.685935000000001</v>
      </c>
      <c r="J3331">
        <v>128</v>
      </c>
      <c r="K3331">
        <v>86.570030000000003</v>
      </c>
      <c r="L3331">
        <v>1.5011999999999999E-2</v>
      </c>
      <c r="M3331">
        <f>(F3331*CalPhotonTurnigy!$AE$30*CalPhotonTurnigy!$AF$36+CalPhotonTurnigy!$AE$36)/CalPhotonTurnigy!$AE$30</f>
        <v>80.381800171076691</v>
      </c>
    </row>
    <row r="3332" spans="1:13" x14ac:dyDescent="0.3">
      <c r="A3332">
        <v>147.39985899999999</v>
      </c>
      <c r="B3332">
        <v>128</v>
      </c>
      <c r="C3332">
        <v>0</v>
      </c>
      <c r="D3332">
        <v>1.9590000000000001</v>
      </c>
      <c r="E3332">
        <v>67.504741999999993</v>
      </c>
      <c r="F3332">
        <v>67.828282999999999</v>
      </c>
      <c r="G3332">
        <v>66.422826000000001</v>
      </c>
      <c r="H3332">
        <v>-0.323542</v>
      </c>
      <c r="I3332">
        <v>-98.705157</v>
      </c>
      <c r="J3332">
        <v>128</v>
      </c>
      <c r="K3332">
        <v>86.546768</v>
      </c>
      <c r="L3332">
        <v>1.5001E-2</v>
      </c>
      <c r="M3332">
        <f>(F3332*CalPhotonTurnigy!$AE$30*CalPhotonTurnigy!$AF$36+CalPhotonTurnigy!$AE$36)/CalPhotonTurnigy!$AE$30</f>
        <v>80.381800171076691</v>
      </c>
    </row>
    <row r="3333" spans="1:13" x14ac:dyDescent="0.3">
      <c r="A3333">
        <v>147.414862</v>
      </c>
      <c r="B3333">
        <v>128</v>
      </c>
      <c r="C3333">
        <v>0</v>
      </c>
      <c r="D3333">
        <v>1.9610000000000001</v>
      </c>
      <c r="E3333">
        <v>67.494493000000006</v>
      </c>
      <c r="F3333">
        <v>67.686344000000005</v>
      </c>
      <c r="G3333">
        <v>66.390895999999998</v>
      </c>
      <c r="H3333">
        <v>-0.19185099999999999</v>
      </c>
      <c r="I3333">
        <v>-98.716541000000007</v>
      </c>
      <c r="J3333">
        <v>128</v>
      </c>
      <c r="K3333">
        <v>86.526746000000003</v>
      </c>
      <c r="L3333">
        <v>1.5003000000000001E-2</v>
      </c>
      <c r="M3333">
        <f>(F3333*CalPhotonTurnigy!$AE$30*CalPhotonTurnigy!$AF$36+CalPhotonTurnigy!$AE$36)/CalPhotonTurnigy!$AE$30</f>
        <v>80.237632091317835</v>
      </c>
    </row>
    <row r="3334" spans="1:13" x14ac:dyDescent="0.3">
      <c r="A3334">
        <v>147.429866</v>
      </c>
      <c r="B3334">
        <v>128</v>
      </c>
      <c r="C3334">
        <v>0</v>
      </c>
      <c r="D3334">
        <v>1.9590000000000001</v>
      </c>
      <c r="E3334">
        <v>67.482209999999995</v>
      </c>
      <c r="F3334">
        <v>67.686344000000005</v>
      </c>
      <c r="G3334">
        <v>66.359926000000002</v>
      </c>
      <c r="H3334">
        <v>-0.20413400000000001</v>
      </c>
      <c r="I3334">
        <v>-98.728656000000001</v>
      </c>
      <c r="J3334">
        <v>128</v>
      </c>
      <c r="K3334">
        <v>86.509512999999998</v>
      </c>
      <c r="L3334">
        <v>1.5004E-2</v>
      </c>
      <c r="M3334">
        <f>(F3334*CalPhotonTurnigy!$AE$30*CalPhotonTurnigy!$AF$36+CalPhotonTurnigy!$AE$36)/CalPhotonTurnigy!$AE$30</f>
        <v>80.237632091317835</v>
      </c>
    </row>
    <row r="3335" spans="1:13" x14ac:dyDescent="0.3">
      <c r="A3335">
        <v>147.44486499999999</v>
      </c>
      <c r="B3335">
        <v>128</v>
      </c>
      <c r="C3335">
        <v>0</v>
      </c>
      <c r="D3335">
        <v>1.9550000000000001</v>
      </c>
      <c r="E3335">
        <v>67.462978000000007</v>
      </c>
      <c r="F3335">
        <v>67.639021999999997</v>
      </c>
      <c r="G3335">
        <v>66.330185</v>
      </c>
      <c r="H3335">
        <v>-0.17604500000000001</v>
      </c>
      <c r="I3335">
        <v>-98.739096000000004</v>
      </c>
      <c r="J3335">
        <v>128</v>
      </c>
      <c r="K3335">
        <v>86.494680000000002</v>
      </c>
      <c r="L3335">
        <v>1.4999E-2</v>
      </c>
      <c r="M3335">
        <f>(F3335*CalPhotonTurnigy!$AE$30*CalPhotonTurnigy!$AF$36+CalPhotonTurnigy!$AE$36)/CalPhotonTurnigy!$AE$30</f>
        <v>80.189566923391098</v>
      </c>
    </row>
    <row r="3336" spans="1:13" x14ac:dyDescent="0.3">
      <c r="A3336">
        <v>147.45986400000001</v>
      </c>
      <c r="B3336">
        <v>128</v>
      </c>
      <c r="C3336">
        <v>0</v>
      </c>
      <c r="D3336">
        <v>1.96</v>
      </c>
      <c r="E3336">
        <v>67.456815000000006</v>
      </c>
      <c r="F3336">
        <v>67.615359999999995</v>
      </c>
      <c r="G3336">
        <v>66.301878000000002</v>
      </c>
      <c r="H3336">
        <v>-0.15854499999999999</v>
      </c>
      <c r="I3336">
        <v>-98.748495000000005</v>
      </c>
      <c r="J3336">
        <v>128</v>
      </c>
      <c r="K3336">
        <v>86.481913000000006</v>
      </c>
      <c r="L3336">
        <v>1.4999E-2</v>
      </c>
      <c r="M3336">
        <f>(F3336*CalPhotonTurnigy!$AE$30*CalPhotonTurnigy!$AF$36+CalPhotonTurnigy!$AE$36)/CalPhotonTurnigy!$AE$30</f>
        <v>80.165533323723253</v>
      </c>
    </row>
    <row r="3337" spans="1:13" x14ac:dyDescent="0.3">
      <c r="A3337">
        <v>147.47487599999999</v>
      </c>
      <c r="B3337">
        <v>128</v>
      </c>
      <c r="C3337">
        <v>0</v>
      </c>
      <c r="D3337">
        <v>1.9590000000000001</v>
      </c>
      <c r="E3337">
        <v>67.449779000000007</v>
      </c>
      <c r="F3337">
        <v>67.544365999999997</v>
      </c>
      <c r="G3337">
        <v>66.275146000000007</v>
      </c>
      <c r="H3337">
        <v>-9.4587000000000004E-2</v>
      </c>
      <c r="I3337">
        <v>-98.754103999999998</v>
      </c>
      <c r="J3337">
        <v>128</v>
      </c>
      <c r="K3337">
        <v>86.470924999999994</v>
      </c>
      <c r="L3337">
        <v>1.5011999999999999E-2</v>
      </c>
      <c r="M3337">
        <f>(F3337*CalPhotonTurnigy!$AE$30*CalPhotonTurnigy!$AF$36+CalPhotonTurnigy!$AE$36)/CalPhotonTurnigy!$AE$30</f>
        <v>80.093424399083801</v>
      </c>
    </row>
    <row r="3338" spans="1:13" x14ac:dyDescent="0.3">
      <c r="A3338">
        <v>147.48988600000001</v>
      </c>
      <c r="B3338">
        <v>128</v>
      </c>
      <c r="C3338">
        <v>0</v>
      </c>
      <c r="D3338">
        <v>1.96</v>
      </c>
      <c r="E3338">
        <v>67.445457000000005</v>
      </c>
      <c r="F3338">
        <v>67.520698999999993</v>
      </c>
      <c r="G3338">
        <v>66.250076000000007</v>
      </c>
      <c r="H3338">
        <v>-7.5243000000000004E-2</v>
      </c>
      <c r="I3338">
        <v>-98.758565000000004</v>
      </c>
      <c r="J3338">
        <v>128</v>
      </c>
      <c r="K3338">
        <v>86.461466999999999</v>
      </c>
      <c r="L3338">
        <v>1.5010000000000001E-2</v>
      </c>
      <c r="M3338">
        <f>(F3338*CalPhotonTurnigy!$AE$30*CalPhotonTurnigy!$AF$36+CalPhotonTurnigy!$AE$36)/CalPhotonTurnigy!$AE$30</f>
        <v>80.069385720893507</v>
      </c>
    </row>
    <row r="3339" spans="1:13" x14ac:dyDescent="0.3">
      <c r="A3339">
        <v>147.50489200000001</v>
      </c>
      <c r="B3339">
        <v>128</v>
      </c>
      <c r="C3339">
        <v>0</v>
      </c>
      <c r="D3339">
        <v>1.9590000000000001</v>
      </c>
      <c r="E3339">
        <v>67.440003000000004</v>
      </c>
      <c r="F3339">
        <v>67.473361999999995</v>
      </c>
      <c r="G3339">
        <v>66.226709999999997</v>
      </c>
      <c r="H3339">
        <v>-3.3359E-2</v>
      </c>
      <c r="I3339">
        <v>-98.760541000000003</v>
      </c>
      <c r="J3339">
        <v>128</v>
      </c>
      <c r="K3339">
        <v>86.453327000000002</v>
      </c>
      <c r="L3339">
        <v>1.5006E-2</v>
      </c>
      <c r="M3339">
        <f>(F3339*CalPhotonTurnigy!$AE$30*CalPhotonTurnigy!$AF$36+CalPhotonTurnigy!$AE$36)/CalPhotonTurnigy!$AE$30</f>
        <v>80.021305317399424</v>
      </c>
    </row>
    <row r="3340" spans="1:13" x14ac:dyDescent="0.3">
      <c r="A3340">
        <v>147.51989499999999</v>
      </c>
      <c r="B3340">
        <v>128</v>
      </c>
      <c r="C3340">
        <v>0</v>
      </c>
      <c r="D3340">
        <v>1.96</v>
      </c>
      <c r="E3340">
        <v>67.437044</v>
      </c>
      <c r="F3340">
        <v>67.449691999999999</v>
      </c>
      <c r="G3340">
        <v>66.20505</v>
      </c>
      <c r="H3340">
        <v>-1.2648E-2</v>
      </c>
      <c r="I3340">
        <v>-98.761290000000002</v>
      </c>
      <c r="J3340">
        <v>128</v>
      </c>
      <c r="K3340">
        <v>86.446320999999998</v>
      </c>
      <c r="L3340">
        <v>1.5003000000000001E-2</v>
      </c>
      <c r="M3340">
        <f>(F3340*CalPhotonTurnigy!$AE$30*CalPhotonTurnigy!$AF$36+CalPhotonTurnigy!$AE$36)/CalPhotonTurnigy!$AE$30</f>
        <v>79.997263592095649</v>
      </c>
    </row>
    <row r="3341" spans="1:13" x14ac:dyDescent="0.3">
      <c r="A3341">
        <v>147.53490099999999</v>
      </c>
      <c r="B3341">
        <v>128</v>
      </c>
      <c r="C3341">
        <v>0</v>
      </c>
      <c r="D3341">
        <v>1.958</v>
      </c>
      <c r="E3341">
        <v>67.429295999999994</v>
      </c>
      <c r="F3341">
        <v>67.378675999999999</v>
      </c>
      <c r="G3341">
        <v>66.185068000000001</v>
      </c>
      <c r="H3341">
        <v>5.0619999999999998E-2</v>
      </c>
      <c r="I3341">
        <v>-98.758294000000006</v>
      </c>
      <c r="J3341">
        <v>128</v>
      </c>
      <c r="K3341">
        <v>86.440290000000005</v>
      </c>
      <c r="L3341">
        <v>1.5006E-2</v>
      </c>
      <c r="M3341">
        <f>(F3341*CalPhotonTurnigy!$AE$30*CalPhotonTurnigy!$AF$36+CalPhotonTurnigy!$AE$36)/CalPhotonTurnigy!$AE$30</f>
        <v>79.925132321957378</v>
      </c>
    </row>
    <row r="3342" spans="1:13" x14ac:dyDescent="0.3">
      <c r="A3342">
        <v>147.549905</v>
      </c>
      <c r="B3342">
        <v>128</v>
      </c>
      <c r="C3342">
        <v>0</v>
      </c>
      <c r="D3342">
        <v>1.9530000000000001</v>
      </c>
      <c r="E3342">
        <v>67.412218999999993</v>
      </c>
      <c r="F3342">
        <v>67.355001000000001</v>
      </c>
      <c r="G3342">
        <v>66.166713000000001</v>
      </c>
      <c r="H3342">
        <v>5.7217999999999998E-2</v>
      </c>
      <c r="I3342">
        <v>-98.754908</v>
      </c>
      <c r="J3342">
        <v>128</v>
      </c>
      <c r="K3342">
        <v>86.435098999999994</v>
      </c>
      <c r="L3342">
        <v>1.5004E-2</v>
      </c>
      <c r="M3342">
        <f>(F3342*CalPhotonTurnigy!$AE$30*CalPhotonTurnigy!$AF$36+CalPhotonTurnigy!$AE$36)/CalPhotonTurnigy!$AE$30</f>
        <v>79.901085518131154</v>
      </c>
    </row>
    <row r="3343" spans="1:13" x14ac:dyDescent="0.3">
      <c r="A3343">
        <v>147.56490500000001</v>
      </c>
      <c r="B3343">
        <v>128</v>
      </c>
      <c r="C3343">
        <v>0</v>
      </c>
      <c r="D3343">
        <v>1.958</v>
      </c>
      <c r="E3343">
        <v>67.407929999999993</v>
      </c>
      <c r="F3343">
        <v>67.355001000000001</v>
      </c>
      <c r="G3343">
        <v>66.149916000000005</v>
      </c>
      <c r="H3343">
        <v>5.2928999999999997E-2</v>
      </c>
      <c r="I3343">
        <v>-98.751778000000002</v>
      </c>
      <c r="J3343">
        <v>128</v>
      </c>
      <c r="K3343">
        <v>86.430632000000003</v>
      </c>
      <c r="L3343">
        <v>1.4999999999999999E-2</v>
      </c>
      <c r="M3343">
        <f>(F3343*CalPhotonTurnigy!$AE$30*CalPhotonTurnigy!$AF$36+CalPhotonTurnigy!$AE$36)/CalPhotonTurnigy!$AE$30</f>
        <v>79.901085518131154</v>
      </c>
    </row>
    <row r="3344" spans="1:13" x14ac:dyDescent="0.3">
      <c r="A3344">
        <v>147.579904</v>
      </c>
      <c r="B3344">
        <v>128</v>
      </c>
      <c r="C3344">
        <v>0</v>
      </c>
      <c r="D3344">
        <v>1.956</v>
      </c>
      <c r="E3344">
        <v>67.400767999999999</v>
      </c>
      <c r="F3344">
        <v>67.331326000000004</v>
      </c>
      <c r="G3344">
        <v>66.134597999999997</v>
      </c>
      <c r="H3344">
        <v>6.9443000000000005E-2</v>
      </c>
      <c r="I3344">
        <v>-98.747670999999997</v>
      </c>
      <c r="J3344">
        <v>128</v>
      </c>
      <c r="K3344">
        <v>86.426787000000004</v>
      </c>
      <c r="L3344">
        <v>1.4999E-2</v>
      </c>
      <c r="M3344">
        <f>(F3344*CalPhotonTurnigy!$AE$30*CalPhotonTurnigy!$AF$36+CalPhotonTurnigy!$AE$36)/CalPhotonTurnigy!$AE$30</f>
        <v>79.877038714304931</v>
      </c>
    </row>
    <row r="3345" spans="1:13" x14ac:dyDescent="0.3">
      <c r="A3345">
        <v>147.59491700000001</v>
      </c>
      <c r="B3345">
        <v>128</v>
      </c>
      <c r="C3345">
        <v>0</v>
      </c>
      <c r="D3345">
        <v>1.956</v>
      </c>
      <c r="E3345">
        <v>67.394604999999999</v>
      </c>
      <c r="F3345">
        <v>67.260293000000004</v>
      </c>
      <c r="G3345">
        <v>66.120671000000002</v>
      </c>
      <c r="H3345">
        <v>0.13431199999999999</v>
      </c>
      <c r="I3345">
        <v>-98.739727000000002</v>
      </c>
      <c r="J3345">
        <v>128</v>
      </c>
      <c r="K3345">
        <v>86.423477000000005</v>
      </c>
      <c r="L3345">
        <v>1.5013E-2</v>
      </c>
      <c r="M3345">
        <f>(F3345*CalPhotonTurnigy!$AE$30*CalPhotonTurnigy!$AF$36+CalPhotonTurnigy!$AE$36)/CalPhotonTurnigy!$AE$30</f>
        <v>79.804890177190302</v>
      </c>
    </row>
    <row r="3346" spans="1:13" x14ac:dyDescent="0.3">
      <c r="A3346">
        <v>147.609914</v>
      </c>
      <c r="B3346">
        <v>128</v>
      </c>
      <c r="C3346">
        <v>0</v>
      </c>
      <c r="D3346">
        <v>1.952</v>
      </c>
      <c r="E3346">
        <v>67.380617000000001</v>
      </c>
      <c r="F3346">
        <v>67.283972000000006</v>
      </c>
      <c r="G3346">
        <v>66.108044000000007</v>
      </c>
      <c r="H3346">
        <v>9.6645999999999996E-2</v>
      </c>
      <c r="I3346">
        <v>-98.734014999999999</v>
      </c>
      <c r="J3346">
        <v>128</v>
      </c>
      <c r="K3346">
        <v>86.420627999999994</v>
      </c>
      <c r="L3346">
        <v>1.4997E-2</v>
      </c>
      <c r="M3346">
        <f>(F3346*CalPhotonTurnigy!$AE$30*CalPhotonTurnigy!$AF$36+CalPhotonTurnigy!$AE$36)/CalPhotonTurnigy!$AE$30</f>
        <v>79.828941043834504</v>
      </c>
    </row>
    <row r="3347" spans="1:13" x14ac:dyDescent="0.3">
      <c r="A3347">
        <v>147.624923</v>
      </c>
      <c r="B3347">
        <v>128</v>
      </c>
      <c r="C3347">
        <v>0</v>
      </c>
      <c r="D3347">
        <v>1.9510000000000001</v>
      </c>
      <c r="E3347">
        <v>67.366838999999999</v>
      </c>
      <c r="F3347">
        <v>67.283972000000006</v>
      </c>
      <c r="G3347">
        <v>66.096625000000003</v>
      </c>
      <c r="H3347">
        <v>8.2866999999999996E-2</v>
      </c>
      <c r="I3347">
        <v>-98.729112999999998</v>
      </c>
      <c r="J3347">
        <v>128</v>
      </c>
      <c r="K3347">
        <v>86.418177</v>
      </c>
      <c r="L3347">
        <v>1.5009E-2</v>
      </c>
      <c r="M3347">
        <f>(F3347*CalPhotonTurnigy!$AE$30*CalPhotonTurnigy!$AF$36+CalPhotonTurnigy!$AE$36)/CalPhotonTurnigy!$AE$30</f>
        <v>79.828941043834504</v>
      </c>
    </row>
    <row r="3348" spans="1:13" x14ac:dyDescent="0.3">
      <c r="A3348">
        <v>147.639929</v>
      </c>
      <c r="B3348">
        <v>128</v>
      </c>
      <c r="C3348">
        <v>0</v>
      </c>
      <c r="D3348">
        <v>1.954</v>
      </c>
      <c r="E3348">
        <v>67.360191999999998</v>
      </c>
      <c r="F3348">
        <v>67.331326000000004</v>
      </c>
      <c r="G3348">
        <v>66.086321999999996</v>
      </c>
      <c r="H3348">
        <v>2.8867E-2</v>
      </c>
      <c r="I3348">
        <v>-98.727406000000002</v>
      </c>
      <c r="J3348">
        <v>128</v>
      </c>
      <c r="K3348">
        <v>86.416066000000001</v>
      </c>
      <c r="L3348">
        <v>1.5006E-2</v>
      </c>
      <c r="M3348">
        <f>(F3348*CalPhotonTurnigy!$AE$30*CalPhotonTurnigy!$AF$36+CalPhotonTurnigy!$AE$36)/CalPhotonTurnigy!$AE$30</f>
        <v>79.877038714304931</v>
      </c>
    </row>
    <row r="3349" spans="1:13" x14ac:dyDescent="0.3">
      <c r="A3349">
        <v>147.65493799999999</v>
      </c>
      <c r="B3349">
        <v>127</v>
      </c>
      <c r="C3349">
        <v>0</v>
      </c>
      <c r="D3349">
        <v>1.95</v>
      </c>
      <c r="E3349">
        <v>67.345778999999993</v>
      </c>
      <c r="F3349">
        <v>67.331326000000004</v>
      </c>
      <c r="G3349">
        <v>66.076300000000003</v>
      </c>
      <c r="H3349">
        <v>1.4454E-2</v>
      </c>
      <c r="I3349">
        <v>-98.726550000000003</v>
      </c>
      <c r="J3349">
        <v>127</v>
      </c>
      <c r="K3349">
        <v>86.358260000000001</v>
      </c>
      <c r="L3349">
        <v>1.5009E-2</v>
      </c>
      <c r="M3349">
        <f>(F3349*CalPhotonTurnigy!$AE$30*CalPhotonTurnigy!$AF$36+CalPhotonTurnigy!$AE$36)/CalPhotonTurnigy!$AE$30</f>
        <v>79.877038714304931</v>
      </c>
    </row>
    <row r="3350" spans="1:13" x14ac:dyDescent="0.3">
      <c r="A3350">
        <v>147.66994099999999</v>
      </c>
      <c r="B3350">
        <v>127</v>
      </c>
      <c r="C3350">
        <v>0</v>
      </c>
      <c r="D3350">
        <v>1.946</v>
      </c>
      <c r="E3350">
        <v>67.324673000000004</v>
      </c>
      <c r="F3350">
        <v>67.331326000000004</v>
      </c>
      <c r="G3350">
        <v>66.064143000000001</v>
      </c>
      <c r="H3350">
        <v>-6.6530000000000001E-3</v>
      </c>
      <c r="I3350">
        <v>-98.726944000000003</v>
      </c>
      <c r="J3350">
        <v>127</v>
      </c>
      <c r="K3350">
        <v>86.255246999999997</v>
      </c>
      <c r="L3350">
        <v>1.5003000000000001E-2</v>
      </c>
      <c r="M3350">
        <f>(F3350*CalPhotonTurnigy!$AE$30*CalPhotonTurnigy!$AF$36+CalPhotonTurnigy!$AE$36)/CalPhotonTurnigy!$AE$30</f>
        <v>79.877038714304931</v>
      </c>
    </row>
    <row r="3351" spans="1:13" x14ac:dyDescent="0.3">
      <c r="A3351">
        <v>147.68495300000001</v>
      </c>
      <c r="B3351">
        <v>127</v>
      </c>
      <c r="C3351">
        <v>0</v>
      </c>
      <c r="D3351">
        <v>1.9510000000000001</v>
      </c>
      <c r="E3351">
        <v>67.316945000000004</v>
      </c>
      <c r="F3351">
        <v>67.355001000000001</v>
      </c>
      <c r="G3351">
        <v>66.047105999999999</v>
      </c>
      <c r="H3351">
        <v>-3.8056E-2</v>
      </c>
      <c r="I3351">
        <v>-98.729196999999999</v>
      </c>
      <c r="J3351">
        <v>127</v>
      </c>
      <c r="K3351">
        <v>86.166582000000005</v>
      </c>
      <c r="L3351">
        <v>1.5011999999999999E-2</v>
      </c>
      <c r="M3351">
        <f>(F3351*CalPhotonTurnigy!$AE$30*CalPhotonTurnigy!$AF$36+CalPhotonTurnigy!$AE$36)/CalPhotonTurnigy!$AE$30</f>
        <v>79.901085518131154</v>
      </c>
    </row>
    <row r="3352" spans="1:13" x14ac:dyDescent="0.3">
      <c r="A3352">
        <v>147.69995800000001</v>
      </c>
      <c r="B3352">
        <v>127</v>
      </c>
      <c r="C3352">
        <v>0</v>
      </c>
      <c r="D3352">
        <v>1.9510000000000001</v>
      </c>
      <c r="E3352">
        <v>67.312033999999997</v>
      </c>
      <c r="F3352">
        <v>67.355001000000001</v>
      </c>
      <c r="G3352">
        <v>66.023927999999998</v>
      </c>
      <c r="H3352">
        <v>-4.2966999999999998E-2</v>
      </c>
      <c r="I3352">
        <v>-98.731739000000005</v>
      </c>
      <c r="J3352">
        <v>127</v>
      </c>
      <c r="K3352">
        <v>86.090267999999995</v>
      </c>
      <c r="L3352">
        <v>1.5004999999999999E-2</v>
      </c>
      <c r="M3352">
        <f>(F3352*CalPhotonTurnigy!$AE$30*CalPhotonTurnigy!$AF$36+CalPhotonTurnigy!$AE$36)/CalPhotonTurnigy!$AE$30</f>
        <v>79.901085518131154</v>
      </c>
    </row>
    <row r="3353" spans="1:13" x14ac:dyDescent="0.3">
      <c r="A3353">
        <v>147.714967</v>
      </c>
      <c r="B3353">
        <v>127</v>
      </c>
      <c r="C3353">
        <v>0</v>
      </c>
      <c r="D3353">
        <v>1.95</v>
      </c>
      <c r="E3353">
        <v>67.304326000000003</v>
      </c>
      <c r="F3353">
        <v>67.378675999999999</v>
      </c>
      <c r="G3353">
        <v>65.994803000000005</v>
      </c>
      <c r="H3353">
        <v>-7.4349999999999999E-2</v>
      </c>
      <c r="I3353">
        <v>-98.736141000000003</v>
      </c>
      <c r="J3353">
        <v>127</v>
      </c>
      <c r="K3353">
        <v>86.024583000000007</v>
      </c>
      <c r="L3353">
        <v>1.5009E-2</v>
      </c>
      <c r="M3353">
        <f>(F3353*CalPhotonTurnigy!$AE$30*CalPhotonTurnigy!$AF$36+CalPhotonTurnigy!$AE$36)/CalPhotonTurnigy!$AE$30</f>
        <v>79.925132321957378</v>
      </c>
    </row>
    <row r="3354" spans="1:13" x14ac:dyDescent="0.3">
      <c r="A3354">
        <v>147.729975</v>
      </c>
      <c r="B3354">
        <v>127</v>
      </c>
      <c r="C3354">
        <v>0</v>
      </c>
      <c r="D3354">
        <v>1.9570000000000001</v>
      </c>
      <c r="E3354">
        <v>67.313361</v>
      </c>
      <c r="F3354">
        <v>67.283972000000006</v>
      </c>
      <c r="G3354">
        <v>65.960640999999995</v>
      </c>
      <c r="H3354">
        <v>2.9389999999999999E-2</v>
      </c>
      <c r="I3354">
        <v>-98.734402000000003</v>
      </c>
      <c r="J3354">
        <v>127</v>
      </c>
      <c r="K3354">
        <v>85.968047999999996</v>
      </c>
      <c r="L3354">
        <v>1.5008000000000001E-2</v>
      </c>
      <c r="M3354">
        <f>(F3354*CalPhotonTurnigy!$AE$30*CalPhotonTurnigy!$AF$36+CalPhotonTurnigy!$AE$36)/CalPhotonTurnigy!$AE$30</f>
        <v>79.828941043834504</v>
      </c>
    </row>
    <row r="3355" spans="1:13" x14ac:dyDescent="0.3">
      <c r="A3355">
        <v>147.74497299999999</v>
      </c>
      <c r="B3355">
        <v>127</v>
      </c>
      <c r="C3355">
        <v>0</v>
      </c>
      <c r="D3355">
        <v>1.9510000000000001</v>
      </c>
      <c r="E3355">
        <v>67.307209</v>
      </c>
      <c r="F3355">
        <v>66.976063999999994</v>
      </c>
      <c r="G3355">
        <v>65.922635999999997</v>
      </c>
      <c r="H3355">
        <v>0.33114500000000002</v>
      </c>
      <c r="I3355">
        <v>-98.714886000000007</v>
      </c>
      <c r="J3355">
        <v>127</v>
      </c>
      <c r="K3355">
        <v>85.919387999999998</v>
      </c>
      <c r="L3355">
        <v>1.4997999999999999E-2</v>
      </c>
      <c r="M3355">
        <f>(F3355*CalPhotonTurnigy!$AE$30*CalPhotonTurnigy!$AF$36+CalPhotonTurnigy!$AE$36)/CalPhotonTurnigy!$AE$30</f>
        <v>79.516197505396192</v>
      </c>
    </row>
    <row r="3356" spans="1:13" x14ac:dyDescent="0.3">
      <c r="A3356">
        <v>147.759975</v>
      </c>
      <c r="B3356">
        <v>127</v>
      </c>
      <c r="C3356">
        <v>0</v>
      </c>
      <c r="D3356">
        <v>1.954</v>
      </c>
      <c r="E3356">
        <v>67.308879000000005</v>
      </c>
      <c r="F3356">
        <v>66.904983000000001</v>
      </c>
      <c r="G3356">
        <v>65.882018000000002</v>
      </c>
      <c r="H3356">
        <v>0.40389599999999998</v>
      </c>
      <c r="I3356">
        <v>-98.691090000000003</v>
      </c>
      <c r="J3356">
        <v>127</v>
      </c>
      <c r="K3356">
        <v>85.877505999999997</v>
      </c>
      <c r="L3356">
        <v>1.5002E-2</v>
      </c>
      <c r="M3356">
        <f>(F3356*CalPhotonTurnigy!$AE$30*CalPhotonTurnigy!$AF$36+CalPhotonTurnigy!$AE$36)/CalPhotonTurnigy!$AE$30</f>
        <v>79.444000214466001</v>
      </c>
    </row>
    <row r="3357" spans="1:13" x14ac:dyDescent="0.3">
      <c r="A3357">
        <v>147.77498399999999</v>
      </c>
      <c r="B3357">
        <v>127</v>
      </c>
      <c r="C3357">
        <v>0</v>
      </c>
      <c r="D3357">
        <v>1.948</v>
      </c>
      <c r="E3357">
        <v>67.298126999999994</v>
      </c>
      <c r="F3357">
        <v>66.904983000000001</v>
      </c>
      <c r="G3357">
        <v>65.839920000000006</v>
      </c>
      <c r="H3357">
        <v>0.39314399999999999</v>
      </c>
      <c r="I3357">
        <v>-98.667917000000003</v>
      </c>
      <c r="J3357">
        <v>127</v>
      </c>
      <c r="K3357">
        <v>85.841457000000005</v>
      </c>
      <c r="L3357">
        <v>1.5009E-2</v>
      </c>
      <c r="M3357">
        <f>(F3357*CalPhotonTurnigy!$AE$30*CalPhotonTurnigy!$AF$36+CalPhotonTurnigy!$AE$36)/CalPhotonTurnigy!$AE$30</f>
        <v>79.444000214466001</v>
      </c>
    </row>
    <row r="3358" spans="1:13" x14ac:dyDescent="0.3">
      <c r="A3358">
        <v>147.78998300000001</v>
      </c>
      <c r="B3358">
        <v>127</v>
      </c>
      <c r="C3358">
        <v>0</v>
      </c>
      <c r="D3358">
        <v>1.9490000000000001</v>
      </c>
      <c r="E3358">
        <v>67.290615000000003</v>
      </c>
      <c r="F3358">
        <v>66.952371999999997</v>
      </c>
      <c r="G3358">
        <v>65.797326999999996</v>
      </c>
      <c r="H3358">
        <v>0.33824300000000002</v>
      </c>
      <c r="I3358">
        <v>-98.647985000000006</v>
      </c>
      <c r="J3358">
        <v>127</v>
      </c>
      <c r="K3358">
        <v>85.810429999999997</v>
      </c>
      <c r="L3358">
        <v>1.4999E-2</v>
      </c>
      <c r="M3358">
        <f>(F3358*CalPhotonTurnigy!$AE$30*CalPhotonTurnigy!$AF$36+CalPhotonTurnigy!$AE$36)/CalPhotonTurnigy!$AE$30</f>
        <v>79.492133434593612</v>
      </c>
    </row>
    <row r="3359" spans="1:13" x14ac:dyDescent="0.3">
      <c r="A3359">
        <v>147.804992</v>
      </c>
      <c r="B3359">
        <v>127</v>
      </c>
      <c r="C3359">
        <v>0</v>
      </c>
      <c r="D3359">
        <v>1.952</v>
      </c>
      <c r="E3359">
        <v>67.291117</v>
      </c>
      <c r="F3359">
        <v>66.952371999999997</v>
      </c>
      <c r="G3359">
        <v>65.755054999999999</v>
      </c>
      <c r="H3359">
        <v>0.33874599999999999</v>
      </c>
      <c r="I3359">
        <v>-98.628010000000003</v>
      </c>
      <c r="J3359">
        <v>127</v>
      </c>
      <c r="K3359">
        <v>85.783725000000004</v>
      </c>
      <c r="L3359">
        <v>1.5009E-2</v>
      </c>
      <c r="M3359">
        <f>(F3359*CalPhotonTurnigy!$AE$30*CalPhotonTurnigy!$AF$36+CalPhotonTurnigy!$AE$36)/CalPhotonTurnigy!$AE$30</f>
        <v>79.492133434593612</v>
      </c>
    </row>
    <row r="3360" spans="1:13" x14ac:dyDescent="0.3">
      <c r="A3360">
        <v>147.82000300000001</v>
      </c>
      <c r="B3360">
        <v>127</v>
      </c>
      <c r="C3360">
        <v>0</v>
      </c>
      <c r="D3360">
        <v>1.948</v>
      </c>
      <c r="E3360">
        <v>67.282838999999996</v>
      </c>
      <c r="F3360">
        <v>66.999756000000005</v>
      </c>
      <c r="G3360">
        <v>65.713746</v>
      </c>
      <c r="H3360">
        <v>0.28308299999999997</v>
      </c>
      <c r="I3360">
        <v>-98.611307999999994</v>
      </c>
      <c r="J3360">
        <v>127</v>
      </c>
      <c r="K3360">
        <v>85.760739000000001</v>
      </c>
      <c r="L3360">
        <v>1.5011E-2</v>
      </c>
      <c r="M3360">
        <f>(F3360*CalPhotonTurnigy!$AE$30*CalPhotonTurnigy!$AF$36+CalPhotonTurnigy!$AE$36)/CalPhotonTurnigy!$AE$30</f>
        <v>79.540261576198787</v>
      </c>
    </row>
    <row r="3361" spans="1:13" x14ac:dyDescent="0.3">
      <c r="A3361">
        <v>147.83501000000001</v>
      </c>
      <c r="B3361">
        <v>127</v>
      </c>
      <c r="C3361">
        <v>0</v>
      </c>
      <c r="D3361">
        <v>1.946</v>
      </c>
      <c r="E3361">
        <v>67.270486000000005</v>
      </c>
      <c r="F3361">
        <v>67.070824000000002</v>
      </c>
      <c r="G3361">
        <v>65.673891999999995</v>
      </c>
      <c r="H3361">
        <v>0.19966100000000001</v>
      </c>
      <c r="I3361">
        <v>-98.599523000000005</v>
      </c>
      <c r="J3361">
        <v>127</v>
      </c>
      <c r="K3361">
        <v>85.740955999999997</v>
      </c>
      <c r="L3361">
        <v>1.5007E-2</v>
      </c>
      <c r="M3361">
        <f>(F3361*CalPhotonTurnigy!$AE$30*CalPhotonTurnigy!$AF$36+CalPhotonTurnigy!$AE$36)/CalPhotonTurnigy!$AE$30</f>
        <v>79.612445662970586</v>
      </c>
    </row>
    <row r="3362" spans="1:13" x14ac:dyDescent="0.3">
      <c r="A3362">
        <v>147.850009</v>
      </c>
      <c r="B3362">
        <v>127</v>
      </c>
      <c r="C3362">
        <v>0</v>
      </c>
      <c r="D3362">
        <v>1.946</v>
      </c>
      <c r="E3362">
        <v>67.259851999999995</v>
      </c>
      <c r="F3362">
        <v>67.094511999999995</v>
      </c>
      <c r="G3362">
        <v>65.635851000000002</v>
      </c>
      <c r="H3362">
        <v>0.16533999999999999</v>
      </c>
      <c r="I3362">
        <v>-98.589766999999995</v>
      </c>
      <c r="J3362">
        <v>127</v>
      </c>
      <c r="K3362">
        <v>85.723928000000001</v>
      </c>
      <c r="L3362">
        <v>1.4999E-2</v>
      </c>
      <c r="M3362">
        <f>(F3362*CalPhotonTurnigy!$AE$30*CalPhotonTurnigy!$AF$36+CalPhotonTurnigy!$AE$36)/CalPhotonTurnigy!$AE$30</f>
        <v>79.636505670955188</v>
      </c>
    </row>
    <row r="3363" spans="1:13" x14ac:dyDescent="0.3">
      <c r="A3363">
        <v>147.86502100000001</v>
      </c>
      <c r="B3363">
        <v>127</v>
      </c>
      <c r="C3363">
        <v>0</v>
      </c>
      <c r="D3363">
        <v>1.946</v>
      </c>
      <c r="E3363">
        <v>67.252443</v>
      </c>
      <c r="F3363">
        <v>67.118198000000007</v>
      </c>
      <c r="G3363">
        <v>65.599864999999994</v>
      </c>
      <c r="H3363">
        <v>0.134244</v>
      </c>
      <c r="I3363">
        <v>-98.581836999999993</v>
      </c>
      <c r="J3363">
        <v>127</v>
      </c>
      <c r="K3363">
        <v>85.709271000000001</v>
      </c>
      <c r="L3363">
        <v>1.5011999999999999E-2</v>
      </c>
      <c r="M3363">
        <f>(F3363*CalPhotonTurnigy!$AE$30*CalPhotonTurnigy!$AF$36+CalPhotonTurnigy!$AE$36)/CalPhotonTurnigy!$AE$30</f>
        <v>79.660563647530836</v>
      </c>
    </row>
    <row r="3364" spans="1:13" x14ac:dyDescent="0.3">
      <c r="A3364">
        <v>147.88002800000001</v>
      </c>
      <c r="B3364">
        <v>127</v>
      </c>
      <c r="C3364">
        <v>0</v>
      </c>
      <c r="D3364">
        <v>1.946</v>
      </c>
      <c r="E3364">
        <v>67.244320999999999</v>
      </c>
      <c r="F3364">
        <v>67.094511999999995</v>
      </c>
      <c r="G3364">
        <v>65.566080999999997</v>
      </c>
      <c r="H3364">
        <v>0.149809</v>
      </c>
      <c r="I3364">
        <v>-98.572992999999997</v>
      </c>
      <c r="J3364">
        <v>127</v>
      </c>
      <c r="K3364">
        <v>85.696657000000002</v>
      </c>
      <c r="L3364">
        <v>1.5007E-2</v>
      </c>
      <c r="M3364">
        <f>(F3364*CalPhotonTurnigy!$AE$30*CalPhotonTurnigy!$AF$36+CalPhotonTurnigy!$AE$36)/CalPhotonTurnigy!$AE$30</f>
        <v>79.636505670955188</v>
      </c>
    </row>
    <row r="3365" spans="1:13" x14ac:dyDescent="0.3">
      <c r="A3365">
        <v>147.895026</v>
      </c>
      <c r="B3365">
        <v>127</v>
      </c>
      <c r="C3365">
        <v>0</v>
      </c>
      <c r="D3365">
        <v>1.944</v>
      </c>
      <c r="E3365">
        <v>67.233840999999998</v>
      </c>
      <c r="F3365">
        <v>67.212931999999995</v>
      </c>
      <c r="G3365">
        <v>65.534572999999995</v>
      </c>
      <c r="H3365">
        <v>2.0909000000000001E-2</v>
      </c>
      <c r="I3365">
        <v>-98.571758000000003</v>
      </c>
      <c r="J3365">
        <v>127</v>
      </c>
      <c r="K3365">
        <v>85.685799000000003</v>
      </c>
      <c r="L3365">
        <v>1.4997999999999999E-2</v>
      </c>
      <c r="M3365">
        <f>(F3365*CalPhotonTurnigy!$AE$30*CalPhotonTurnigy!$AF$36+CalPhotonTurnigy!$AE$36)/CalPhotonTurnigy!$AE$30</f>
        <v>79.75678539678843</v>
      </c>
    </row>
    <row r="3366" spans="1:13" x14ac:dyDescent="0.3">
      <c r="A3366">
        <v>147.91002900000001</v>
      </c>
      <c r="B3366">
        <v>127</v>
      </c>
      <c r="C3366">
        <v>0</v>
      </c>
      <c r="D3366">
        <v>1.9419999999999999</v>
      </c>
      <c r="E3366">
        <v>67.221328999999997</v>
      </c>
      <c r="F3366">
        <v>67.260293000000004</v>
      </c>
      <c r="G3366">
        <v>65.505356000000006</v>
      </c>
      <c r="H3366">
        <v>-3.8963999999999999E-2</v>
      </c>
      <c r="I3366">
        <v>-98.574061</v>
      </c>
      <c r="J3366">
        <v>127</v>
      </c>
      <c r="K3366">
        <v>85.676454000000007</v>
      </c>
      <c r="L3366">
        <v>1.5003000000000001E-2</v>
      </c>
      <c r="M3366">
        <f>(F3366*CalPhotonTurnigy!$AE$30*CalPhotonTurnigy!$AF$36+CalPhotonTurnigy!$AE$36)/CalPhotonTurnigy!$AE$30</f>
        <v>79.804890177190302</v>
      </c>
    </row>
    <row r="3367" spans="1:13" x14ac:dyDescent="0.3">
      <c r="A3367">
        <v>147.925037</v>
      </c>
      <c r="B3367">
        <v>127</v>
      </c>
      <c r="C3367">
        <v>0</v>
      </c>
      <c r="D3367">
        <v>1.944</v>
      </c>
      <c r="E3367">
        <v>67.214050999999998</v>
      </c>
      <c r="F3367">
        <v>67.283972000000006</v>
      </c>
      <c r="G3367">
        <v>65.478396000000004</v>
      </c>
      <c r="H3367">
        <v>-6.9919999999999996E-2</v>
      </c>
      <c r="I3367">
        <v>-98.578196000000005</v>
      </c>
      <c r="J3367">
        <v>127</v>
      </c>
      <c r="K3367">
        <v>85.668411000000006</v>
      </c>
      <c r="L3367">
        <v>1.5008000000000001E-2</v>
      </c>
      <c r="M3367">
        <f>(F3367*CalPhotonTurnigy!$AE$30*CalPhotonTurnigy!$AF$36+CalPhotonTurnigy!$AE$36)/CalPhotonTurnigy!$AE$30</f>
        <v>79.828941043834504</v>
      </c>
    </row>
    <row r="3368" spans="1:13" x14ac:dyDescent="0.3">
      <c r="A3368">
        <v>147.940045</v>
      </c>
      <c r="B3368">
        <v>127</v>
      </c>
      <c r="C3368">
        <v>0</v>
      </c>
      <c r="D3368">
        <v>1.9419999999999999</v>
      </c>
      <c r="E3368">
        <v>67.204294000000004</v>
      </c>
      <c r="F3368">
        <v>67.118198000000007</v>
      </c>
      <c r="G3368">
        <v>65.453629000000006</v>
      </c>
      <c r="H3368">
        <v>8.6096000000000006E-2</v>
      </c>
      <c r="I3368">
        <v>-98.573111999999995</v>
      </c>
      <c r="J3368">
        <v>127</v>
      </c>
      <c r="K3368">
        <v>85.661488000000006</v>
      </c>
      <c r="L3368">
        <v>1.5008000000000001E-2</v>
      </c>
      <c r="M3368">
        <f>(F3368*CalPhotonTurnigy!$AE$30*CalPhotonTurnigy!$AF$36+CalPhotonTurnigy!$AE$36)/CalPhotonTurnigy!$AE$30</f>
        <v>79.660563647530836</v>
      </c>
    </row>
    <row r="3369" spans="1:13" x14ac:dyDescent="0.3">
      <c r="A3369">
        <v>147.95504199999999</v>
      </c>
      <c r="B3369">
        <v>127</v>
      </c>
      <c r="C3369">
        <v>0</v>
      </c>
      <c r="D3369">
        <v>1.94</v>
      </c>
      <c r="E3369">
        <v>67.190652999999998</v>
      </c>
      <c r="F3369">
        <v>66.881287</v>
      </c>
      <c r="G3369">
        <v>65.430964000000003</v>
      </c>
      <c r="H3369">
        <v>0.30936599999999997</v>
      </c>
      <c r="I3369">
        <v>-98.554895999999999</v>
      </c>
      <c r="J3369">
        <v>127</v>
      </c>
      <c r="K3369">
        <v>85.655529000000001</v>
      </c>
      <c r="L3369">
        <v>1.4997E-2</v>
      </c>
      <c r="M3369">
        <f>(F3369*CalPhotonTurnigy!$AE$30*CalPhotonTurnigy!$AF$36+CalPhotonTurnigy!$AE$36)/CalPhotonTurnigy!$AE$30</f>
        <v>79.419932080845456</v>
      </c>
    </row>
    <row r="3370" spans="1:13" x14ac:dyDescent="0.3">
      <c r="A3370">
        <v>147.970043</v>
      </c>
      <c r="B3370">
        <v>127</v>
      </c>
      <c r="C3370">
        <v>0</v>
      </c>
      <c r="D3370">
        <v>1.9339999999999999</v>
      </c>
      <c r="E3370">
        <v>67.164919999999995</v>
      </c>
      <c r="F3370">
        <v>66.762791000000007</v>
      </c>
      <c r="G3370">
        <v>65.410295000000005</v>
      </c>
      <c r="H3370">
        <v>0.40212900000000001</v>
      </c>
      <c r="I3370">
        <v>-98.531237000000004</v>
      </c>
      <c r="J3370">
        <v>127</v>
      </c>
      <c r="K3370">
        <v>85.650400000000005</v>
      </c>
      <c r="L3370">
        <v>1.5001E-2</v>
      </c>
      <c r="M3370">
        <f>(F3370*CalPhotonTurnigy!$AE$30*CalPhotonTurnigy!$AF$36+CalPhotonTurnigy!$AE$36)/CalPhotonTurnigy!$AE$30</f>
        <v>79.299575161470898</v>
      </c>
    </row>
    <row r="3371" spans="1:13" x14ac:dyDescent="0.3">
      <c r="A3371">
        <v>147.98505</v>
      </c>
      <c r="B3371">
        <v>127</v>
      </c>
      <c r="C3371">
        <v>0</v>
      </c>
      <c r="D3371">
        <v>1.9370000000000001</v>
      </c>
      <c r="E3371">
        <v>67.149760999999998</v>
      </c>
      <c r="F3371">
        <v>66.810192000000001</v>
      </c>
      <c r="G3371">
        <v>65.391504999999995</v>
      </c>
      <c r="H3371">
        <v>0.33956900000000001</v>
      </c>
      <c r="I3371">
        <v>-98.511241999999996</v>
      </c>
      <c r="J3371">
        <v>127</v>
      </c>
      <c r="K3371">
        <v>85.645985999999994</v>
      </c>
      <c r="L3371">
        <v>1.5007E-2</v>
      </c>
      <c r="M3371">
        <f>(F3371*CalPhotonTurnigy!$AE$30*CalPhotonTurnigy!$AF$36+CalPhotonTurnigy!$AE$36)/CalPhotonTurnigy!$AE$30</f>
        <v>79.347720570052402</v>
      </c>
    </row>
    <row r="3372" spans="1:13" x14ac:dyDescent="0.3">
      <c r="A3372">
        <v>148.00005100000001</v>
      </c>
      <c r="B3372">
        <v>127</v>
      </c>
      <c r="C3372">
        <v>0</v>
      </c>
      <c r="D3372">
        <v>1.9370000000000001</v>
      </c>
      <c r="E3372">
        <v>67.136712000000003</v>
      </c>
      <c r="F3372">
        <v>66.833892000000006</v>
      </c>
      <c r="G3372">
        <v>65.374470000000002</v>
      </c>
      <c r="H3372">
        <v>0.30281999999999998</v>
      </c>
      <c r="I3372">
        <v>-98.493414999999999</v>
      </c>
      <c r="J3372">
        <v>127</v>
      </c>
      <c r="K3372">
        <v>85.642185999999995</v>
      </c>
      <c r="L3372">
        <v>1.5001E-2</v>
      </c>
      <c r="M3372">
        <f>(F3372*CalPhotonTurnigy!$AE$30*CalPhotonTurnigy!$AF$36+CalPhotonTurnigy!$AE$36)/CalPhotonTurnigy!$AE$30</f>
        <v>79.371792766490927</v>
      </c>
    </row>
    <row r="3373" spans="1:13" x14ac:dyDescent="0.3">
      <c r="A3373">
        <v>148.01505399999999</v>
      </c>
      <c r="B3373">
        <v>126</v>
      </c>
      <c r="C3373">
        <v>0</v>
      </c>
      <c r="D3373">
        <v>1.9239999999999999</v>
      </c>
      <c r="E3373">
        <v>67.097441000000003</v>
      </c>
      <c r="F3373">
        <v>66.881287</v>
      </c>
      <c r="G3373">
        <v>65.358326000000005</v>
      </c>
      <c r="H3373">
        <v>0.21615400000000001</v>
      </c>
      <c r="I3373">
        <v>-98.480682000000002</v>
      </c>
      <c r="J3373">
        <v>126</v>
      </c>
      <c r="K3373">
        <v>85.582483999999994</v>
      </c>
      <c r="L3373">
        <v>1.5003000000000001E-2</v>
      </c>
      <c r="M3373">
        <f>(F3373*CalPhotonTurnigy!$AE$30*CalPhotonTurnigy!$AF$36+CalPhotonTurnigy!$AE$36)/CalPhotonTurnigy!$AE$30</f>
        <v>79.419932080845456</v>
      </c>
    </row>
    <row r="3374" spans="1:13" x14ac:dyDescent="0.3">
      <c r="A3374">
        <v>148.03005999999999</v>
      </c>
      <c r="B3374">
        <v>126</v>
      </c>
      <c r="C3374">
        <v>0</v>
      </c>
      <c r="D3374">
        <v>1.9319999999999999</v>
      </c>
      <c r="E3374">
        <v>67.081155999999993</v>
      </c>
      <c r="F3374">
        <v>66.857590000000002</v>
      </c>
      <c r="G3374">
        <v>65.340629000000007</v>
      </c>
      <c r="H3374">
        <v>0.22356599999999999</v>
      </c>
      <c r="I3374">
        <v>-98.467512999999997</v>
      </c>
      <c r="J3374">
        <v>126</v>
      </c>
      <c r="K3374">
        <v>85.477417000000003</v>
      </c>
      <c r="L3374">
        <v>1.5006E-2</v>
      </c>
      <c r="M3374">
        <f>(F3374*CalPhotonTurnigy!$AE$30*CalPhotonTurnigy!$AF$36+CalPhotonTurnigy!$AE$36)/CalPhotonTurnigy!$AE$30</f>
        <v>79.39586293152044</v>
      </c>
    </row>
    <row r="3375" spans="1:13" x14ac:dyDescent="0.3">
      <c r="A3375">
        <v>148.04505800000001</v>
      </c>
      <c r="B3375">
        <v>126</v>
      </c>
      <c r="C3375">
        <v>0</v>
      </c>
      <c r="D3375">
        <v>1.9319999999999999</v>
      </c>
      <c r="E3375">
        <v>67.067134999999993</v>
      </c>
      <c r="F3375">
        <v>66.952371999999997</v>
      </c>
      <c r="G3375">
        <v>65.318601000000001</v>
      </c>
      <c r="H3375">
        <v>0.114764</v>
      </c>
      <c r="I3375">
        <v>-98.460750000000004</v>
      </c>
      <c r="J3375">
        <v>126</v>
      </c>
      <c r="K3375">
        <v>85.386984999999996</v>
      </c>
      <c r="L3375">
        <v>1.4997999999999999E-2</v>
      </c>
      <c r="M3375">
        <f>(F3375*CalPhotonTurnigy!$AE$30*CalPhotonTurnigy!$AF$36+CalPhotonTurnigy!$AE$36)/CalPhotonTurnigy!$AE$30</f>
        <v>79.492133434593612</v>
      </c>
    </row>
    <row r="3376" spans="1:13" x14ac:dyDescent="0.3">
      <c r="A3376">
        <v>148.06006400000001</v>
      </c>
      <c r="B3376">
        <v>126</v>
      </c>
      <c r="C3376">
        <v>0</v>
      </c>
      <c r="D3376">
        <v>1.929</v>
      </c>
      <c r="E3376">
        <v>67.048043000000007</v>
      </c>
      <c r="F3376">
        <v>66.999756000000005</v>
      </c>
      <c r="G3376">
        <v>65.290925000000001</v>
      </c>
      <c r="H3376">
        <v>4.8286999999999997E-2</v>
      </c>
      <c r="I3376">
        <v>-98.457902000000004</v>
      </c>
      <c r="J3376">
        <v>126</v>
      </c>
      <c r="K3376">
        <v>85.309149000000005</v>
      </c>
      <c r="L3376">
        <v>1.5006E-2</v>
      </c>
      <c r="M3376">
        <f>(F3376*CalPhotonTurnigy!$AE$30*CalPhotonTurnigy!$AF$36+CalPhotonTurnigy!$AE$36)/CalPhotonTurnigy!$AE$30</f>
        <v>79.540261576198787</v>
      </c>
    </row>
    <row r="3377" spans="1:13" x14ac:dyDescent="0.3">
      <c r="A3377">
        <v>148.07506900000001</v>
      </c>
      <c r="B3377">
        <v>126</v>
      </c>
      <c r="C3377">
        <v>0</v>
      </c>
      <c r="D3377">
        <v>1.93</v>
      </c>
      <c r="E3377">
        <v>67.033361999999997</v>
      </c>
      <c r="F3377">
        <v>67.023447000000004</v>
      </c>
      <c r="G3377">
        <v>65.257732000000004</v>
      </c>
      <c r="H3377">
        <v>9.9150000000000002E-3</v>
      </c>
      <c r="I3377">
        <v>-98.457317000000003</v>
      </c>
      <c r="J3377">
        <v>126</v>
      </c>
      <c r="K3377">
        <v>85.242154999999997</v>
      </c>
      <c r="L3377">
        <v>1.5004999999999999E-2</v>
      </c>
      <c r="M3377">
        <f>(F3377*CalPhotonTurnigy!$AE$30*CalPhotonTurnigy!$AF$36+CalPhotonTurnigy!$AE$36)/CalPhotonTurnigy!$AE$30</f>
        <v>79.56432463129687</v>
      </c>
    </row>
    <row r="3378" spans="1:13" x14ac:dyDescent="0.3">
      <c r="A3378">
        <v>148.090067</v>
      </c>
      <c r="B3378">
        <v>126</v>
      </c>
      <c r="C3378">
        <v>0</v>
      </c>
      <c r="D3378">
        <v>1.9279999999999999</v>
      </c>
      <c r="E3378">
        <v>67.017207999999997</v>
      </c>
      <c r="F3378">
        <v>67.047135999999995</v>
      </c>
      <c r="G3378">
        <v>65.219880000000003</v>
      </c>
      <c r="H3378">
        <v>-2.9928E-2</v>
      </c>
      <c r="I3378">
        <v>-98.459081999999995</v>
      </c>
      <c r="J3378">
        <v>126</v>
      </c>
      <c r="K3378">
        <v>85.184493000000003</v>
      </c>
      <c r="L3378">
        <v>1.4997999999999999E-2</v>
      </c>
      <c r="M3378">
        <f>(F3378*CalPhotonTurnigy!$AE$30*CalPhotonTurnigy!$AF$36+CalPhotonTurnigy!$AE$36)/CalPhotonTurnigy!$AE$30</f>
        <v>79.58838565498597</v>
      </c>
    </row>
    <row r="3379" spans="1:13" x14ac:dyDescent="0.3">
      <c r="A3379">
        <v>148.10506699999999</v>
      </c>
      <c r="B3379">
        <v>126</v>
      </c>
      <c r="C3379">
        <v>0</v>
      </c>
      <c r="D3379">
        <v>1.9339999999999999</v>
      </c>
      <c r="E3379">
        <v>67.015608999999998</v>
      </c>
      <c r="F3379">
        <v>67.094511999999995</v>
      </c>
      <c r="G3379">
        <v>65.178516000000002</v>
      </c>
      <c r="H3379">
        <v>-7.8903000000000001E-2</v>
      </c>
      <c r="I3379">
        <v>-98.463738000000006</v>
      </c>
      <c r="J3379">
        <v>126</v>
      </c>
      <c r="K3379">
        <v>85.134862999999996</v>
      </c>
      <c r="L3379">
        <v>1.4999999999999999E-2</v>
      </c>
      <c r="M3379">
        <f>(F3379*CalPhotonTurnigy!$AE$30*CalPhotonTurnigy!$AF$36+CalPhotonTurnigy!$AE$36)/CalPhotonTurnigy!$AE$30</f>
        <v>79.636505670955188</v>
      </c>
    </row>
    <row r="3380" spans="1:13" x14ac:dyDescent="0.3">
      <c r="A3380">
        <v>148.12007800000001</v>
      </c>
      <c r="B3380">
        <v>126</v>
      </c>
      <c r="C3380">
        <v>0</v>
      </c>
      <c r="D3380">
        <v>1.92</v>
      </c>
      <c r="E3380">
        <v>66.984333000000007</v>
      </c>
      <c r="F3380">
        <v>67.141883000000007</v>
      </c>
      <c r="G3380">
        <v>65.134826000000004</v>
      </c>
      <c r="H3380">
        <v>-0.15755</v>
      </c>
      <c r="I3380">
        <v>-98.473045999999997</v>
      </c>
      <c r="J3380">
        <v>126</v>
      </c>
      <c r="K3380">
        <v>85.092146</v>
      </c>
      <c r="L3380">
        <v>1.5011E-2</v>
      </c>
      <c r="M3380">
        <f>(F3380*CalPhotonTurnigy!$AE$30*CalPhotonTurnigy!$AF$36+CalPhotonTurnigy!$AE$36)/CalPhotonTurnigy!$AE$30</f>
        <v>79.684620608401971</v>
      </c>
    </row>
    <row r="3381" spans="1:13" x14ac:dyDescent="0.3">
      <c r="A3381">
        <v>148.13507799999999</v>
      </c>
      <c r="B3381">
        <v>126</v>
      </c>
      <c r="C3381">
        <v>0</v>
      </c>
      <c r="D3381">
        <v>1.9350000000000001</v>
      </c>
      <c r="E3381">
        <v>66.990841000000003</v>
      </c>
      <c r="F3381">
        <v>67.236613000000006</v>
      </c>
      <c r="G3381">
        <v>65.089917999999997</v>
      </c>
      <c r="H3381">
        <v>-0.24577199999999999</v>
      </c>
      <c r="I3381">
        <v>-98.487567999999996</v>
      </c>
      <c r="J3381">
        <v>126</v>
      </c>
      <c r="K3381">
        <v>85.055379000000002</v>
      </c>
      <c r="L3381">
        <v>1.4999999999999999E-2</v>
      </c>
      <c r="M3381">
        <f>(F3381*CalPhotonTurnigy!$AE$30*CalPhotonTurnigy!$AF$36+CalPhotonTurnigy!$AE$36)/CalPhotonTurnigy!$AE$30</f>
        <v>79.780838294841629</v>
      </c>
    </row>
    <row r="3382" spans="1:13" x14ac:dyDescent="0.3">
      <c r="A3382">
        <v>148.15007800000001</v>
      </c>
      <c r="B3382">
        <v>126</v>
      </c>
      <c r="C3382">
        <v>0</v>
      </c>
      <c r="D3382">
        <v>1.927</v>
      </c>
      <c r="E3382">
        <v>66.978845000000007</v>
      </c>
      <c r="F3382">
        <v>67.118198000000007</v>
      </c>
      <c r="G3382">
        <v>65.044756000000007</v>
      </c>
      <c r="H3382">
        <v>-0.13935400000000001</v>
      </c>
      <c r="I3382">
        <v>-98.495793000000006</v>
      </c>
      <c r="J3382">
        <v>126</v>
      </c>
      <c r="K3382">
        <v>85.023734000000005</v>
      </c>
      <c r="L3382">
        <v>1.4999999999999999E-2</v>
      </c>
      <c r="M3382">
        <f>(F3382*CalPhotonTurnigy!$AE$30*CalPhotonTurnigy!$AF$36+CalPhotonTurnigy!$AE$36)/CalPhotonTurnigy!$AE$30</f>
        <v>79.660563647530836</v>
      </c>
    </row>
    <row r="3383" spans="1:13" x14ac:dyDescent="0.3">
      <c r="A3383">
        <v>148.165085</v>
      </c>
      <c r="B3383">
        <v>126</v>
      </c>
      <c r="C3383">
        <v>0</v>
      </c>
      <c r="D3383">
        <v>1.9159999999999999</v>
      </c>
      <c r="E3383">
        <v>66.943860000000001</v>
      </c>
      <c r="F3383">
        <v>66.762791000000007</v>
      </c>
      <c r="G3383">
        <v>65.000133000000005</v>
      </c>
      <c r="H3383">
        <v>0.18106900000000001</v>
      </c>
      <c r="I3383">
        <v>-98.485135999999997</v>
      </c>
      <c r="J3383">
        <v>126</v>
      </c>
      <c r="K3383">
        <v>84.996495999999993</v>
      </c>
      <c r="L3383">
        <v>1.5007E-2</v>
      </c>
      <c r="M3383">
        <f>(F3383*CalPhotonTurnigy!$AE$30*CalPhotonTurnigy!$AF$36+CalPhotonTurnigy!$AE$36)/CalPhotonTurnigy!$AE$30</f>
        <v>79.299575161470898</v>
      </c>
    </row>
    <row r="3384" spans="1:13" x14ac:dyDescent="0.3">
      <c r="A3384">
        <v>148.18008699999999</v>
      </c>
      <c r="B3384">
        <v>126</v>
      </c>
      <c r="C3384">
        <v>0</v>
      </c>
      <c r="D3384">
        <v>1.93</v>
      </c>
      <c r="E3384">
        <v>66.943693999999994</v>
      </c>
      <c r="F3384">
        <v>66.715384999999998</v>
      </c>
      <c r="G3384">
        <v>64.956675000000004</v>
      </c>
      <c r="H3384">
        <v>0.22830900000000001</v>
      </c>
      <c r="I3384">
        <v>-98.471709000000004</v>
      </c>
      <c r="J3384">
        <v>126</v>
      </c>
      <c r="K3384">
        <v>84.973052999999993</v>
      </c>
      <c r="L3384">
        <v>1.5002E-2</v>
      </c>
      <c r="M3384">
        <f>(F3384*CalPhotonTurnigy!$AE$30*CalPhotonTurnigy!$AF$36+CalPhotonTurnigy!$AE$36)/CalPhotonTurnigy!$AE$30</f>
        <v>79.25142467436693</v>
      </c>
    </row>
    <row r="3385" spans="1:13" x14ac:dyDescent="0.3">
      <c r="A3385">
        <v>148.195088</v>
      </c>
      <c r="B3385">
        <v>126</v>
      </c>
      <c r="C3385">
        <v>0</v>
      </c>
      <c r="D3385">
        <v>1.9279999999999999</v>
      </c>
      <c r="E3385">
        <v>66.940026000000003</v>
      </c>
      <c r="F3385">
        <v>66.833892000000006</v>
      </c>
      <c r="G3385">
        <v>64.914859000000007</v>
      </c>
      <c r="H3385">
        <v>0.10613499999999999</v>
      </c>
      <c r="I3385">
        <v>-98.465459999999993</v>
      </c>
      <c r="J3385">
        <v>126</v>
      </c>
      <c r="K3385">
        <v>84.952873999999994</v>
      </c>
      <c r="L3385">
        <v>1.5001E-2</v>
      </c>
      <c r="M3385">
        <f>(F3385*CalPhotonTurnigy!$AE$30*CalPhotonTurnigy!$AF$36+CalPhotonTurnigy!$AE$36)/CalPhotonTurnigy!$AE$30</f>
        <v>79.371792766490927</v>
      </c>
    </row>
    <row r="3386" spans="1:13" x14ac:dyDescent="0.3">
      <c r="A3386">
        <v>148.21008599999999</v>
      </c>
      <c r="B3386">
        <v>126</v>
      </c>
      <c r="C3386">
        <v>0</v>
      </c>
      <c r="D3386">
        <v>1.9279999999999999</v>
      </c>
      <c r="E3386">
        <v>66.936870999999996</v>
      </c>
      <c r="F3386">
        <v>66.833892000000006</v>
      </c>
      <c r="G3386">
        <v>64.875029999999995</v>
      </c>
      <c r="H3386">
        <v>0.102979</v>
      </c>
      <c r="I3386">
        <v>-98.459399000000005</v>
      </c>
      <c r="J3386">
        <v>126</v>
      </c>
      <c r="K3386">
        <v>84.935507000000001</v>
      </c>
      <c r="L3386">
        <v>1.4997999999999999E-2</v>
      </c>
      <c r="M3386">
        <f>(F3386*CalPhotonTurnigy!$AE$30*CalPhotonTurnigy!$AF$36+CalPhotonTurnigy!$AE$36)/CalPhotonTurnigy!$AE$30</f>
        <v>79.371792766490927</v>
      </c>
    </row>
    <row r="3387" spans="1:13" x14ac:dyDescent="0.3">
      <c r="A3387">
        <v>148.22509600000001</v>
      </c>
      <c r="B3387">
        <v>126</v>
      </c>
      <c r="C3387">
        <v>0</v>
      </c>
      <c r="D3387">
        <v>1.92</v>
      </c>
      <c r="E3387">
        <v>66.916523999999995</v>
      </c>
      <c r="F3387">
        <v>66.881287</v>
      </c>
      <c r="G3387">
        <v>64.837414999999993</v>
      </c>
      <c r="H3387">
        <v>3.5236999999999997E-2</v>
      </c>
      <c r="I3387">
        <v>-98.457322000000005</v>
      </c>
      <c r="J3387">
        <v>126</v>
      </c>
      <c r="K3387">
        <v>84.920558999999997</v>
      </c>
      <c r="L3387">
        <v>1.5010000000000001E-2</v>
      </c>
      <c r="M3387">
        <f>(F3387*CalPhotonTurnigy!$AE$30*CalPhotonTurnigy!$AF$36+CalPhotonTurnigy!$AE$36)/CalPhotonTurnigy!$AE$30</f>
        <v>79.419932080845456</v>
      </c>
    </row>
    <row r="3388" spans="1:13" x14ac:dyDescent="0.3">
      <c r="A3388">
        <v>148.24009799999999</v>
      </c>
      <c r="B3388">
        <v>126</v>
      </c>
      <c r="C3388">
        <v>0</v>
      </c>
      <c r="D3388">
        <v>1.927</v>
      </c>
      <c r="E3388">
        <v>66.914883000000003</v>
      </c>
      <c r="F3388">
        <v>66.976063999999994</v>
      </c>
      <c r="G3388">
        <v>64.802149999999997</v>
      </c>
      <c r="H3388">
        <v>-6.1182E-2</v>
      </c>
      <c r="I3388">
        <v>-98.460928999999993</v>
      </c>
      <c r="J3388">
        <v>126</v>
      </c>
      <c r="K3388">
        <v>84.907692999999995</v>
      </c>
      <c r="L3388">
        <v>1.5002E-2</v>
      </c>
      <c r="M3388">
        <f>(F3388*CalPhotonTurnigy!$AE$30*CalPhotonTurnigy!$AF$36+CalPhotonTurnigy!$AE$36)/CalPhotonTurnigy!$AE$30</f>
        <v>79.516197505396192</v>
      </c>
    </row>
    <row r="3389" spans="1:13" x14ac:dyDescent="0.3">
      <c r="A3389">
        <v>148.25509600000001</v>
      </c>
      <c r="B3389">
        <v>126</v>
      </c>
      <c r="C3389">
        <v>0</v>
      </c>
      <c r="D3389">
        <v>1.9239999999999999</v>
      </c>
      <c r="E3389">
        <v>66.906413999999998</v>
      </c>
      <c r="F3389">
        <v>66.999756000000005</v>
      </c>
      <c r="G3389">
        <v>64.769299000000004</v>
      </c>
      <c r="H3389">
        <v>-9.3341999999999994E-2</v>
      </c>
      <c r="I3389">
        <v>-98.466431999999998</v>
      </c>
      <c r="J3389">
        <v>126</v>
      </c>
      <c r="K3389">
        <v>84.896619000000001</v>
      </c>
      <c r="L3389">
        <v>1.4997999999999999E-2</v>
      </c>
      <c r="M3389">
        <f>(F3389*CalPhotonTurnigy!$AE$30*CalPhotonTurnigy!$AF$36+CalPhotonTurnigy!$AE$36)/CalPhotonTurnigy!$AE$30</f>
        <v>79.540261576198787</v>
      </c>
    </row>
    <row r="3390" spans="1:13" x14ac:dyDescent="0.3">
      <c r="A3390">
        <v>148.27010300000001</v>
      </c>
      <c r="B3390">
        <v>126</v>
      </c>
      <c r="C3390">
        <v>0</v>
      </c>
      <c r="D3390">
        <v>1.927</v>
      </c>
      <c r="E3390">
        <v>66.906183999999996</v>
      </c>
      <c r="F3390">
        <v>67.047135999999995</v>
      </c>
      <c r="G3390">
        <v>64.738866000000002</v>
      </c>
      <c r="H3390">
        <v>-0.14095199999999999</v>
      </c>
      <c r="I3390">
        <v>-98.474749000000003</v>
      </c>
      <c r="J3390">
        <v>126</v>
      </c>
      <c r="K3390">
        <v>84.887086999999994</v>
      </c>
      <c r="L3390">
        <v>1.5007E-2</v>
      </c>
      <c r="M3390">
        <f>(F3390*CalPhotonTurnigy!$AE$30*CalPhotonTurnigy!$AF$36+CalPhotonTurnigy!$AE$36)/CalPhotonTurnigy!$AE$30</f>
        <v>79.58838565498597</v>
      </c>
    </row>
    <row r="3391" spans="1:13" x14ac:dyDescent="0.3">
      <c r="A3391">
        <v>148.28510499999999</v>
      </c>
      <c r="B3391">
        <v>126</v>
      </c>
      <c r="C3391">
        <v>0</v>
      </c>
      <c r="D3391">
        <v>1.923</v>
      </c>
      <c r="E3391">
        <v>66.897163000000006</v>
      </c>
      <c r="F3391">
        <v>66.928678000000005</v>
      </c>
      <c r="G3391">
        <v>64.710807000000003</v>
      </c>
      <c r="H3391">
        <v>-3.1515000000000001E-2</v>
      </c>
      <c r="I3391">
        <v>-98.476606000000004</v>
      </c>
      <c r="J3391">
        <v>126</v>
      </c>
      <c r="K3391">
        <v>84.878883000000002</v>
      </c>
      <c r="L3391">
        <v>1.5002E-2</v>
      </c>
      <c r="M3391">
        <f>(F3391*CalPhotonTurnigy!$AE$30*CalPhotonTurnigy!$AF$36+CalPhotonTurnigy!$AE$36)/CalPhotonTurnigy!$AE$30</f>
        <v>79.468067332382063</v>
      </c>
    </row>
    <row r="3392" spans="1:13" x14ac:dyDescent="0.3">
      <c r="A3392">
        <v>148.30010999999999</v>
      </c>
      <c r="B3392">
        <v>126</v>
      </c>
      <c r="C3392">
        <v>0</v>
      </c>
      <c r="D3392">
        <v>1.9259999999999999</v>
      </c>
      <c r="E3392">
        <v>66.894693000000004</v>
      </c>
      <c r="F3392">
        <v>66.573141000000007</v>
      </c>
      <c r="G3392">
        <v>64.685049000000006</v>
      </c>
      <c r="H3392">
        <v>0.32155299999999998</v>
      </c>
      <c r="I3392">
        <v>-98.457716000000005</v>
      </c>
      <c r="J3392">
        <v>126</v>
      </c>
      <c r="K3392">
        <v>84.871821999999995</v>
      </c>
      <c r="L3392">
        <v>1.5004999999999999E-2</v>
      </c>
      <c r="M3392">
        <f>(F3392*CalPhotonTurnigy!$AE$30*CalPhotonTurnigy!$AF$36+CalPhotonTurnigy!$AE$36)/CalPhotonTurnigy!$AE$30</f>
        <v>79.1069468047383</v>
      </c>
    </row>
    <row r="3393" spans="1:13" x14ac:dyDescent="0.3">
      <c r="A3393">
        <v>148.315113</v>
      </c>
      <c r="B3393">
        <v>126</v>
      </c>
      <c r="C3393">
        <v>0</v>
      </c>
      <c r="D3393">
        <v>1.929</v>
      </c>
      <c r="E3393">
        <v>66.899628000000007</v>
      </c>
      <c r="F3393">
        <v>66.644267999999997</v>
      </c>
      <c r="G3393">
        <v>64.661491999999996</v>
      </c>
      <c r="H3393">
        <v>0.25535999999999998</v>
      </c>
      <c r="I3393">
        <v>-98.442706999999999</v>
      </c>
      <c r="J3393">
        <v>126</v>
      </c>
      <c r="K3393">
        <v>84.865745000000004</v>
      </c>
      <c r="L3393">
        <v>1.5003000000000001E-2</v>
      </c>
      <c r="M3393">
        <f>(F3393*CalPhotonTurnigy!$AE$30*CalPhotonTurnigy!$AF$36+CalPhotonTurnigy!$AE$36)/CalPhotonTurnigy!$AE$30</f>
        <v>79.179190818075071</v>
      </c>
    </row>
    <row r="3394" spans="1:13" x14ac:dyDescent="0.3">
      <c r="A3394">
        <v>148.33012299999999</v>
      </c>
      <c r="B3394">
        <v>126</v>
      </c>
      <c r="C3394">
        <v>0</v>
      </c>
      <c r="D3394">
        <v>1.93</v>
      </c>
      <c r="E3394">
        <v>66.907402000000005</v>
      </c>
      <c r="F3394">
        <v>66.691680000000005</v>
      </c>
      <c r="G3394">
        <v>64.640020000000007</v>
      </c>
      <c r="H3394">
        <v>0.215722</v>
      </c>
      <c r="I3394">
        <v>-98.430015999999995</v>
      </c>
      <c r="J3394">
        <v>126</v>
      </c>
      <c r="K3394">
        <v>84.860513999999995</v>
      </c>
      <c r="L3394">
        <v>1.5010000000000001E-2</v>
      </c>
      <c r="M3394">
        <f>(F3394*CalPhotonTurnigy!$AE$30*CalPhotonTurnigy!$AF$36+CalPhotonTurnigy!$AE$36)/CalPhotonTurnigy!$AE$30</f>
        <v>79.227347399405986</v>
      </c>
    </row>
    <row r="3395" spans="1:13" x14ac:dyDescent="0.3">
      <c r="A3395">
        <v>148.345123</v>
      </c>
      <c r="B3395">
        <v>126</v>
      </c>
      <c r="C3395">
        <v>0</v>
      </c>
      <c r="D3395">
        <v>1.925</v>
      </c>
      <c r="E3395">
        <v>66.901740000000004</v>
      </c>
      <c r="F3395">
        <v>66.810192000000001</v>
      </c>
      <c r="G3395">
        <v>64.620509999999996</v>
      </c>
      <c r="H3395">
        <v>9.1548000000000004E-2</v>
      </c>
      <c r="I3395">
        <v>-98.424627999999998</v>
      </c>
      <c r="J3395">
        <v>126</v>
      </c>
      <c r="K3395">
        <v>84.856010999999995</v>
      </c>
      <c r="L3395">
        <v>1.4999999999999999E-2</v>
      </c>
      <c r="M3395">
        <f>(F3395*CalPhotonTurnigy!$AE$30*CalPhotonTurnigy!$AF$36+CalPhotonTurnigy!$AE$36)/CalPhotonTurnigy!$AE$30</f>
        <v>79.347720570052402</v>
      </c>
    </row>
    <row r="3396" spans="1:13" x14ac:dyDescent="0.3">
      <c r="A3396">
        <v>148.36012199999999</v>
      </c>
      <c r="B3396">
        <v>126</v>
      </c>
      <c r="C3396">
        <v>0</v>
      </c>
      <c r="D3396">
        <v>1.925</v>
      </c>
      <c r="E3396">
        <v>66.896867999999998</v>
      </c>
      <c r="F3396">
        <v>66.833892000000006</v>
      </c>
      <c r="G3396">
        <v>64.602829999999997</v>
      </c>
      <c r="H3396">
        <v>6.2976000000000004E-2</v>
      </c>
      <c r="I3396">
        <v>-98.420921000000007</v>
      </c>
      <c r="J3396">
        <v>126</v>
      </c>
      <c r="K3396">
        <v>84.852136000000002</v>
      </c>
      <c r="L3396">
        <v>1.4999E-2</v>
      </c>
      <c r="M3396">
        <f>(F3396*CalPhotonTurnigy!$AE$30*CalPhotonTurnigy!$AF$36+CalPhotonTurnigy!$AE$36)/CalPhotonTurnigy!$AE$30</f>
        <v>79.371792766490927</v>
      </c>
    </row>
    <row r="3397" spans="1:13" x14ac:dyDescent="0.3">
      <c r="A3397">
        <v>148.37511900000001</v>
      </c>
      <c r="B3397">
        <v>126</v>
      </c>
      <c r="C3397">
        <v>0</v>
      </c>
      <c r="D3397">
        <v>1.929</v>
      </c>
      <c r="E3397">
        <v>66.901499000000001</v>
      </c>
      <c r="F3397">
        <v>66.952371999999997</v>
      </c>
      <c r="G3397">
        <v>64.586849000000001</v>
      </c>
      <c r="H3397">
        <v>-5.0873000000000002E-2</v>
      </c>
      <c r="I3397">
        <v>-98.423918</v>
      </c>
      <c r="J3397">
        <v>126</v>
      </c>
      <c r="K3397">
        <v>84.848800999999995</v>
      </c>
      <c r="L3397">
        <v>1.4997E-2</v>
      </c>
      <c r="M3397">
        <f>(F3397*CalPhotonTurnigy!$AE$30*CalPhotonTurnigy!$AF$36+CalPhotonTurnigy!$AE$36)/CalPhotonTurnigy!$AE$30</f>
        <v>79.492133434593612</v>
      </c>
    </row>
    <row r="3398" spans="1:13" x14ac:dyDescent="0.3">
      <c r="A3398">
        <v>148.39012500000001</v>
      </c>
      <c r="B3398">
        <v>126</v>
      </c>
      <c r="C3398">
        <v>0</v>
      </c>
      <c r="D3398">
        <v>1.921</v>
      </c>
      <c r="E3398">
        <v>66.887834999999995</v>
      </c>
      <c r="F3398">
        <v>66.478290000000001</v>
      </c>
      <c r="G3398">
        <v>64.572434999999999</v>
      </c>
      <c r="H3398">
        <v>0.40954499999999999</v>
      </c>
      <c r="I3398">
        <v>-98.399878000000001</v>
      </c>
      <c r="J3398">
        <v>126</v>
      </c>
      <c r="K3398">
        <v>84.845929999999996</v>
      </c>
      <c r="L3398">
        <v>1.5006E-2</v>
      </c>
      <c r="M3398">
        <f>(F3398*CalPhotonTurnigy!$AE$30*CalPhotonTurnigy!$AF$36+CalPhotonTurnigy!$AE$36)/CalPhotonTurnigy!$AE$30</f>
        <v>79.01060621805523</v>
      </c>
    </row>
    <row r="3399" spans="1:13" x14ac:dyDescent="0.3">
      <c r="A3399">
        <v>148.405123</v>
      </c>
      <c r="B3399">
        <v>126</v>
      </c>
      <c r="C3399">
        <v>0</v>
      </c>
      <c r="D3399">
        <v>1.925</v>
      </c>
      <c r="E3399">
        <v>66.884900999999999</v>
      </c>
      <c r="F3399">
        <v>66.596851000000001</v>
      </c>
      <c r="G3399">
        <v>64.559462999999994</v>
      </c>
      <c r="H3399">
        <v>0.28804999999999997</v>
      </c>
      <c r="I3399">
        <v>-98.382959999999997</v>
      </c>
      <c r="J3399">
        <v>126</v>
      </c>
      <c r="K3399">
        <v>84.843458999999996</v>
      </c>
      <c r="L3399">
        <v>1.4997999999999999E-2</v>
      </c>
      <c r="M3399">
        <f>(F3399*CalPhotonTurnigy!$AE$30*CalPhotonTurnigy!$AF$36+CalPhotonTurnigy!$AE$36)/CalPhotonTurnigy!$AE$30</f>
        <v>79.131029158221722</v>
      </c>
    </row>
    <row r="3400" spans="1:13" x14ac:dyDescent="0.3">
      <c r="A3400">
        <v>148.42012199999999</v>
      </c>
      <c r="B3400">
        <v>126</v>
      </c>
      <c r="C3400">
        <v>0</v>
      </c>
      <c r="D3400">
        <v>1.9239999999999999</v>
      </c>
      <c r="E3400">
        <v>66.880611000000002</v>
      </c>
      <c r="F3400">
        <v>66.644267999999997</v>
      </c>
      <c r="G3400">
        <v>64.547809999999998</v>
      </c>
      <c r="H3400">
        <v>0.236343</v>
      </c>
      <c r="I3400">
        <v>-98.369073</v>
      </c>
      <c r="J3400">
        <v>126</v>
      </c>
      <c r="K3400">
        <v>84.841331999999994</v>
      </c>
      <c r="L3400">
        <v>1.4999E-2</v>
      </c>
      <c r="M3400">
        <f>(F3400*CalPhotonTurnigy!$AE$30*CalPhotonTurnigy!$AF$36+CalPhotonTurnigy!$AE$36)/CalPhotonTurnigy!$AE$30</f>
        <v>79.179190818075071</v>
      </c>
    </row>
    <row r="3401" spans="1:13" x14ac:dyDescent="0.3">
      <c r="A3401">
        <v>148.435124</v>
      </c>
      <c r="B3401">
        <v>125</v>
      </c>
      <c r="C3401">
        <v>0</v>
      </c>
      <c r="D3401">
        <v>1.925</v>
      </c>
      <c r="E3401">
        <v>66.878685000000004</v>
      </c>
      <c r="F3401">
        <v>66.739087999999995</v>
      </c>
      <c r="G3401">
        <v>64.536625999999998</v>
      </c>
      <c r="H3401">
        <v>0.139596</v>
      </c>
      <c r="I3401">
        <v>-98.360861</v>
      </c>
      <c r="J3401">
        <v>125</v>
      </c>
      <c r="K3401">
        <v>84.782619999999994</v>
      </c>
      <c r="L3401">
        <v>1.5002E-2</v>
      </c>
      <c r="M3401">
        <f>(F3401*CalPhotonTurnigy!$AE$30*CalPhotonTurnigy!$AF$36+CalPhotonTurnigy!$AE$36)/CalPhotonTurnigy!$AE$30</f>
        <v>79.275499917918921</v>
      </c>
    </row>
    <row r="3402" spans="1:13" x14ac:dyDescent="0.3">
      <c r="A3402">
        <v>148.45012299999999</v>
      </c>
      <c r="B3402">
        <v>125</v>
      </c>
      <c r="C3402">
        <v>0</v>
      </c>
      <c r="D3402">
        <v>1.923</v>
      </c>
      <c r="E3402">
        <v>66.873495000000005</v>
      </c>
      <c r="F3402">
        <v>66.857590000000002</v>
      </c>
      <c r="G3402">
        <v>64.523494999999997</v>
      </c>
      <c r="H3402">
        <v>1.5904999999999999E-2</v>
      </c>
      <c r="I3402">
        <v>-98.359924000000007</v>
      </c>
      <c r="J3402">
        <v>125</v>
      </c>
      <c r="K3402">
        <v>84.677976999999998</v>
      </c>
      <c r="L3402">
        <v>1.4999E-2</v>
      </c>
      <c r="M3402">
        <f>(F3402*CalPhotonTurnigy!$AE$30*CalPhotonTurnigy!$AF$36+CalPhotonTurnigy!$AE$36)/CalPhotonTurnigy!$AE$30</f>
        <v>79.39586293152044</v>
      </c>
    </row>
    <row r="3403" spans="1:13" x14ac:dyDescent="0.3">
      <c r="A3403">
        <v>148.465127</v>
      </c>
      <c r="B3403">
        <v>125</v>
      </c>
      <c r="C3403">
        <v>0</v>
      </c>
      <c r="D3403">
        <v>1.917</v>
      </c>
      <c r="E3403">
        <v>66.856662</v>
      </c>
      <c r="F3403">
        <v>66.691680000000005</v>
      </c>
      <c r="G3403">
        <v>64.505658999999994</v>
      </c>
      <c r="H3403">
        <v>0.16498099999999999</v>
      </c>
      <c r="I3403">
        <v>-98.350222000000002</v>
      </c>
      <c r="J3403">
        <v>125</v>
      </c>
      <c r="K3403">
        <v>84.587909999999994</v>
      </c>
      <c r="L3403">
        <v>1.5004E-2</v>
      </c>
      <c r="M3403">
        <f>(F3403*CalPhotonTurnigy!$AE$30*CalPhotonTurnigy!$AF$36+CalPhotonTurnigy!$AE$36)/CalPhotonTurnigy!$AE$30</f>
        <v>79.227347399405986</v>
      </c>
    </row>
    <row r="3404" spans="1:13" x14ac:dyDescent="0.3">
      <c r="A3404">
        <v>148.48013800000001</v>
      </c>
      <c r="B3404">
        <v>125</v>
      </c>
      <c r="C3404">
        <v>0</v>
      </c>
      <c r="D3404">
        <v>1.9279999999999999</v>
      </c>
      <c r="E3404">
        <v>66.865144000000001</v>
      </c>
      <c r="F3404">
        <v>66.407139999999998</v>
      </c>
      <c r="G3404">
        <v>64.481804999999994</v>
      </c>
      <c r="H3404">
        <v>0.45800400000000002</v>
      </c>
      <c r="I3404">
        <v>-98.323346999999998</v>
      </c>
      <c r="J3404">
        <v>125</v>
      </c>
      <c r="K3404">
        <v>84.510389000000004</v>
      </c>
      <c r="L3404">
        <v>1.5011E-2</v>
      </c>
      <c r="M3404">
        <f>(F3404*CalPhotonTurnigy!$AE$30*CalPhotonTurnigy!$AF$36+CalPhotonTurnigy!$AE$36)/CalPhotonTurnigy!$AE$30</f>
        <v>78.938338843515155</v>
      </c>
    </row>
    <row r="3405" spans="1:13" x14ac:dyDescent="0.3">
      <c r="A3405">
        <v>148.49515099999999</v>
      </c>
      <c r="B3405">
        <v>125</v>
      </c>
      <c r="C3405">
        <v>0</v>
      </c>
      <c r="D3405">
        <v>1.9219999999999999</v>
      </c>
      <c r="E3405">
        <v>66.858309000000006</v>
      </c>
      <c r="F3405">
        <v>66.502003999999999</v>
      </c>
      <c r="G3405">
        <v>64.452066000000002</v>
      </c>
      <c r="H3405">
        <v>0.35630400000000001</v>
      </c>
      <c r="I3405">
        <v>-98.302417000000005</v>
      </c>
      <c r="J3405">
        <v>125</v>
      </c>
      <c r="K3405">
        <v>84.443665999999993</v>
      </c>
      <c r="L3405">
        <v>1.5013E-2</v>
      </c>
      <c r="M3405">
        <f>(F3405*CalPhotonTurnigy!$AE$30*CalPhotonTurnigy!$AF$36+CalPhotonTurnigy!$AE$36)/CalPhotonTurnigy!$AE$30</f>
        <v>79.034692634356631</v>
      </c>
    </row>
    <row r="3406" spans="1:13" x14ac:dyDescent="0.3">
      <c r="A3406">
        <v>148.51016300000001</v>
      </c>
      <c r="B3406">
        <v>125</v>
      </c>
      <c r="C3406">
        <v>0</v>
      </c>
      <c r="D3406">
        <v>1.9179999999999999</v>
      </c>
      <c r="E3406">
        <v>66.845354999999998</v>
      </c>
      <c r="F3406">
        <v>66.573141000000007</v>
      </c>
      <c r="G3406">
        <v>64.417304999999999</v>
      </c>
      <c r="H3406">
        <v>0.27221400000000001</v>
      </c>
      <c r="I3406">
        <v>-98.286417999999998</v>
      </c>
      <c r="J3406">
        <v>125</v>
      </c>
      <c r="K3406">
        <v>84.386236999999994</v>
      </c>
      <c r="L3406">
        <v>1.5011999999999999E-2</v>
      </c>
      <c r="M3406">
        <f>(F3406*CalPhotonTurnigy!$AE$30*CalPhotonTurnigy!$AF$36+CalPhotonTurnigy!$AE$36)/CalPhotonTurnigy!$AE$30</f>
        <v>79.1069468047383</v>
      </c>
    </row>
    <row r="3407" spans="1:13" x14ac:dyDescent="0.3">
      <c r="A3407">
        <v>148.525159</v>
      </c>
      <c r="B3407">
        <v>125</v>
      </c>
      <c r="C3407">
        <v>0</v>
      </c>
      <c r="D3407">
        <v>1.9259999999999999</v>
      </c>
      <c r="E3407">
        <v>66.851883999999998</v>
      </c>
      <c r="F3407">
        <v>66.739087999999995</v>
      </c>
      <c r="G3407">
        <v>64.378684000000007</v>
      </c>
      <c r="H3407">
        <v>0.11279599999999999</v>
      </c>
      <c r="I3407">
        <v>-98.279786000000001</v>
      </c>
      <c r="J3407">
        <v>125</v>
      </c>
      <c r="K3407">
        <v>84.336808000000005</v>
      </c>
      <c r="L3407">
        <v>1.4996000000000001E-2</v>
      </c>
      <c r="M3407">
        <f>(F3407*CalPhotonTurnigy!$AE$30*CalPhotonTurnigy!$AF$36+CalPhotonTurnigy!$AE$36)/CalPhotonTurnigy!$AE$30</f>
        <v>79.275499917918921</v>
      </c>
    </row>
    <row r="3408" spans="1:13" x14ac:dyDescent="0.3">
      <c r="A3408">
        <v>148.54015999999999</v>
      </c>
      <c r="B3408">
        <v>125</v>
      </c>
      <c r="C3408">
        <v>0</v>
      </c>
      <c r="D3408">
        <v>1.9179999999999999</v>
      </c>
      <c r="E3408">
        <v>66.839825000000005</v>
      </c>
      <c r="F3408">
        <v>66.810192000000001</v>
      </c>
      <c r="G3408">
        <v>64.337414999999993</v>
      </c>
      <c r="H3408">
        <v>2.9631999999999999E-2</v>
      </c>
      <c r="I3408">
        <v>-98.278041999999999</v>
      </c>
      <c r="J3408">
        <v>125</v>
      </c>
      <c r="K3408">
        <v>84.294263000000001</v>
      </c>
      <c r="L3408">
        <v>1.5001E-2</v>
      </c>
      <c r="M3408">
        <f>(F3408*CalPhotonTurnigy!$AE$30*CalPhotonTurnigy!$AF$36+CalPhotonTurnigy!$AE$36)/CalPhotonTurnigy!$AE$30</f>
        <v>79.347720570052402</v>
      </c>
    </row>
    <row r="3409" spans="1:13" x14ac:dyDescent="0.3">
      <c r="A3409">
        <v>148.55515800000001</v>
      </c>
      <c r="B3409">
        <v>125</v>
      </c>
      <c r="C3409">
        <v>0</v>
      </c>
      <c r="D3409">
        <v>1.9139999999999999</v>
      </c>
      <c r="E3409">
        <v>66.820599000000001</v>
      </c>
      <c r="F3409">
        <v>66.359701999999999</v>
      </c>
      <c r="G3409">
        <v>64.294625999999994</v>
      </c>
      <c r="H3409">
        <v>0.460897</v>
      </c>
      <c r="I3409">
        <v>-98.251030999999998</v>
      </c>
      <c r="J3409">
        <v>125</v>
      </c>
      <c r="K3409">
        <v>84.257644999999997</v>
      </c>
      <c r="L3409">
        <v>1.4997999999999999E-2</v>
      </c>
      <c r="M3409">
        <f>(F3409*CalPhotonTurnigy!$AE$30*CalPhotonTurnigy!$AF$36+CalPhotonTurnigy!$AE$36)/CalPhotonTurnigy!$AE$30</f>
        <v>78.890155853867483</v>
      </c>
    </row>
    <row r="3410" spans="1:13" x14ac:dyDescent="0.3">
      <c r="A3410">
        <v>148.57016200000001</v>
      </c>
      <c r="B3410">
        <v>125</v>
      </c>
      <c r="C3410">
        <v>0</v>
      </c>
      <c r="D3410">
        <v>1.9219999999999999</v>
      </c>
      <c r="E3410">
        <v>66.819974000000002</v>
      </c>
      <c r="F3410">
        <v>66.383421999999996</v>
      </c>
      <c r="G3410">
        <v>64.251305000000002</v>
      </c>
      <c r="H3410">
        <v>0.43655300000000002</v>
      </c>
      <c r="I3410">
        <v>-98.225431999999998</v>
      </c>
      <c r="J3410">
        <v>125</v>
      </c>
      <c r="K3410">
        <v>84.226127000000005</v>
      </c>
      <c r="L3410">
        <v>1.5004E-2</v>
      </c>
      <c r="M3410">
        <f>(F3410*CalPhotonTurnigy!$AE$30*CalPhotonTurnigy!$AF$36+CalPhotonTurnigy!$AE$36)/CalPhotonTurnigy!$AE$30</f>
        <v>78.914248364395817</v>
      </c>
    </row>
    <row r="3411" spans="1:13" x14ac:dyDescent="0.3">
      <c r="A3411">
        <v>148.58517000000001</v>
      </c>
      <c r="B3411">
        <v>125</v>
      </c>
      <c r="C3411">
        <v>0</v>
      </c>
      <c r="D3411">
        <v>1.92</v>
      </c>
      <c r="E3411">
        <v>66.815898000000004</v>
      </c>
      <c r="F3411">
        <v>66.573141000000007</v>
      </c>
      <c r="G3411">
        <v>64.208269999999999</v>
      </c>
      <c r="H3411">
        <v>0.242757</v>
      </c>
      <c r="I3411">
        <v>-98.211168000000001</v>
      </c>
      <c r="J3411">
        <v>125</v>
      </c>
      <c r="K3411">
        <v>84.198999000000001</v>
      </c>
      <c r="L3411">
        <v>1.5008000000000001E-2</v>
      </c>
      <c r="M3411">
        <f>(F3411*CalPhotonTurnigy!$AE$30*CalPhotonTurnigy!$AF$36+CalPhotonTurnigy!$AE$36)/CalPhotonTurnigy!$AE$30</f>
        <v>79.1069468047383</v>
      </c>
    </row>
    <row r="3412" spans="1:13" x14ac:dyDescent="0.3">
      <c r="A3412">
        <v>148.600166</v>
      </c>
      <c r="B3412">
        <v>125</v>
      </c>
      <c r="C3412">
        <v>0</v>
      </c>
      <c r="D3412">
        <v>1.92</v>
      </c>
      <c r="E3412">
        <v>66.812389999999994</v>
      </c>
      <c r="F3412">
        <v>66.691680000000005</v>
      </c>
      <c r="G3412">
        <v>64.166179999999997</v>
      </c>
      <c r="H3412">
        <v>0.12071</v>
      </c>
      <c r="I3412">
        <v>-98.204072999999994</v>
      </c>
      <c r="J3412">
        <v>125</v>
      </c>
      <c r="K3412">
        <v>84.175650000000005</v>
      </c>
      <c r="L3412">
        <v>1.4996000000000001E-2</v>
      </c>
      <c r="M3412">
        <f>(F3412*CalPhotonTurnigy!$AE$30*CalPhotonTurnigy!$AF$36+CalPhotonTurnigy!$AE$36)/CalPhotonTurnigy!$AE$30</f>
        <v>79.227347399405986</v>
      </c>
    </row>
    <row r="3413" spans="1:13" x14ac:dyDescent="0.3">
      <c r="A3413">
        <v>148.615174</v>
      </c>
      <c r="B3413">
        <v>125</v>
      </c>
      <c r="C3413">
        <v>0</v>
      </c>
      <c r="D3413">
        <v>1.92</v>
      </c>
      <c r="E3413">
        <v>66.809370999999999</v>
      </c>
      <c r="F3413">
        <v>66.786491999999996</v>
      </c>
      <c r="G3413">
        <v>64.125535999999997</v>
      </c>
      <c r="H3413">
        <v>2.2879E-2</v>
      </c>
      <c r="I3413">
        <v>-98.202725999999998</v>
      </c>
      <c r="J3413">
        <v>125</v>
      </c>
      <c r="K3413">
        <v>84.155553999999995</v>
      </c>
      <c r="L3413">
        <v>1.5008000000000001E-2</v>
      </c>
      <c r="M3413">
        <f>(F3413*CalPhotonTurnigy!$AE$30*CalPhotonTurnigy!$AF$36+CalPhotonTurnigy!$AE$36)/CalPhotonTurnigy!$AE$30</f>
        <v>79.323648373613906</v>
      </c>
    </row>
    <row r="3414" spans="1:13" x14ac:dyDescent="0.3">
      <c r="A3414">
        <v>148.63018500000001</v>
      </c>
      <c r="B3414">
        <v>125</v>
      </c>
      <c r="C3414">
        <v>0</v>
      </c>
      <c r="D3414">
        <v>1.917</v>
      </c>
      <c r="E3414">
        <v>66.801462000000001</v>
      </c>
      <c r="F3414">
        <v>66.596851000000001</v>
      </c>
      <c r="G3414">
        <v>64.086703999999997</v>
      </c>
      <c r="H3414">
        <v>0.20461099999999999</v>
      </c>
      <c r="I3414">
        <v>-98.190697999999998</v>
      </c>
      <c r="J3414">
        <v>125</v>
      </c>
      <c r="K3414">
        <v>84.138256999999996</v>
      </c>
      <c r="L3414">
        <v>1.5011E-2</v>
      </c>
      <c r="M3414">
        <f>(F3414*CalPhotonTurnigy!$AE$30*CalPhotonTurnigy!$AF$36+CalPhotonTurnigy!$AE$36)/CalPhotonTurnigy!$AE$30</f>
        <v>79.131029158221722</v>
      </c>
    </row>
    <row r="3415" spans="1:13" x14ac:dyDescent="0.3">
      <c r="A3415">
        <v>148.64519000000001</v>
      </c>
      <c r="B3415">
        <v>125</v>
      </c>
      <c r="C3415">
        <v>0</v>
      </c>
      <c r="D3415">
        <v>1.905</v>
      </c>
      <c r="E3415">
        <v>66.768082000000007</v>
      </c>
      <c r="F3415">
        <v>66.335981000000004</v>
      </c>
      <c r="G3415">
        <v>64.049937999999997</v>
      </c>
      <c r="H3415">
        <v>0.43210100000000001</v>
      </c>
      <c r="I3415">
        <v>-98.165368999999998</v>
      </c>
      <c r="J3415">
        <v>125</v>
      </c>
      <c r="K3415">
        <v>84.123368999999997</v>
      </c>
      <c r="L3415">
        <v>1.5004999999999999E-2</v>
      </c>
      <c r="M3415">
        <f>(F3415*CalPhotonTurnigy!$AE$30*CalPhotonTurnigy!$AF$36+CalPhotonTurnigy!$AE$36)/CalPhotonTurnigy!$AE$30</f>
        <v>78.86606232763468</v>
      </c>
    </row>
    <row r="3416" spans="1:13" x14ac:dyDescent="0.3">
      <c r="A3416">
        <v>148.66019800000001</v>
      </c>
      <c r="B3416">
        <v>125</v>
      </c>
      <c r="C3416">
        <v>0</v>
      </c>
      <c r="D3416">
        <v>1.92</v>
      </c>
      <c r="E3416">
        <v>66.771246000000005</v>
      </c>
      <c r="F3416">
        <v>66.502003999999999</v>
      </c>
      <c r="G3416">
        <v>64.015394999999998</v>
      </c>
      <c r="H3416">
        <v>0.26924199999999998</v>
      </c>
      <c r="I3416">
        <v>-98.149559999999994</v>
      </c>
      <c r="J3416">
        <v>125</v>
      </c>
      <c r="K3416">
        <v>84.110553999999993</v>
      </c>
      <c r="L3416">
        <v>1.5008000000000001E-2</v>
      </c>
      <c r="M3416">
        <f>(F3416*CalPhotonTurnigy!$AE$30*CalPhotonTurnigy!$AF$36+CalPhotonTurnigy!$AE$36)/CalPhotonTurnigy!$AE$30</f>
        <v>79.034692634356631</v>
      </c>
    </row>
    <row r="3417" spans="1:13" x14ac:dyDescent="0.3">
      <c r="A3417">
        <v>148.675207</v>
      </c>
      <c r="B3417">
        <v>125</v>
      </c>
      <c r="C3417">
        <v>0</v>
      </c>
      <c r="D3417">
        <v>1.903</v>
      </c>
      <c r="E3417">
        <v>66.736733000000001</v>
      </c>
      <c r="F3417">
        <v>66.596851000000001</v>
      </c>
      <c r="G3417">
        <v>63.983154999999996</v>
      </c>
      <c r="H3417">
        <v>0.13988200000000001</v>
      </c>
      <c r="I3417">
        <v>-98.141338000000005</v>
      </c>
      <c r="J3417">
        <v>125</v>
      </c>
      <c r="K3417">
        <v>84.099525</v>
      </c>
      <c r="L3417">
        <v>1.5009E-2</v>
      </c>
      <c r="M3417">
        <f>(F3417*CalPhotonTurnigy!$AE$30*CalPhotonTurnigy!$AF$36+CalPhotonTurnigy!$AE$36)/CalPhotonTurnigy!$AE$30</f>
        <v>79.131029158221722</v>
      </c>
    </row>
    <row r="3418" spans="1:13" x14ac:dyDescent="0.3">
      <c r="A3418">
        <v>148.690203</v>
      </c>
      <c r="B3418">
        <v>125</v>
      </c>
      <c r="C3418">
        <v>0</v>
      </c>
      <c r="D3418">
        <v>1.917</v>
      </c>
      <c r="E3418">
        <v>66.737179999999995</v>
      </c>
      <c r="F3418">
        <v>66.644267999999997</v>
      </c>
      <c r="G3418">
        <v>63.953237999999999</v>
      </c>
      <c r="H3418">
        <v>9.2912999999999996E-2</v>
      </c>
      <c r="I3418">
        <v>-98.135879000000003</v>
      </c>
      <c r="J3418">
        <v>125</v>
      </c>
      <c r="K3418">
        <v>84.090031999999994</v>
      </c>
      <c r="L3418">
        <v>1.4996000000000001E-2</v>
      </c>
      <c r="M3418">
        <f>(F3418*CalPhotonTurnigy!$AE$30*CalPhotonTurnigy!$AF$36+CalPhotonTurnigy!$AE$36)/CalPhotonTurnigy!$AE$30</f>
        <v>79.179190818075071</v>
      </c>
    </row>
    <row r="3419" spans="1:13" x14ac:dyDescent="0.3">
      <c r="A3419">
        <v>148.705208</v>
      </c>
      <c r="B3419">
        <v>125</v>
      </c>
      <c r="C3419">
        <v>0</v>
      </c>
      <c r="D3419">
        <v>1.92</v>
      </c>
      <c r="E3419">
        <v>66.744659999999996</v>
      </c>
      <c r="F3419">
        <v>66.762791000000007</v>
      </c>
      <c r="G3419">
        <v>63.925615999999998</v>
      </c>
      <c r="H3419">
        <v>-1.813E-2</v>
      </c>
      <c r="I3419">
        <v>-98.136945999999995</v>
      </c>
      <c r="J3419">
        <v>125</v>
      </c>
      <c r="K3419">
        <v>84.081862000000001</v>
      </c>
      <c r="L3419">
        <v>1.5004999999999999E-2</v>
      </c>
      <c r="M3419">
        <f>(F3419*CalPhotonTurnigy!$AE$30*CalPhotonTurnigy!$AF$36+CalPhotonTurnigy!$AE$36)/CalPhotonTurnigy!$AE$30</f>
        <v>79.299575161470898</v>
      </c>
    </row>
    <row r="3420" spans="1:13" x14ac:dyDescent="0.3">
      <c r="A3420">
        <v>148.72020699999999</v>
      </c>
      <c r="B3420">
        <v>125</v>
      </c>
      <c r="C3420">
        <v>0</v>
      </c>
      <c r="D3420">
        <v>1.921</v>
      </c>
      <c r="E3420">
        <v>66.752869000000004</v>
      </c>
      <c r="F3420">
        <v>66.383421999999996</v>
      </c>
      <c r="G3420">
        <v>63.900226000000004</v>
      </c>
      <c r="H3420">
        <v>0.36944700000000003</v>
      </c>
      <c r="I3420">
        <v>-98.115289000000004</v>
      </c>
      <c r="J3420">
        <v>125</v>
      </c>
      <c r="K3420">
        <v>84.074828999999994</v>
      </c>
      <c r="L3420">
        <v>1.4999E-2</v>
      </c>
      <c r="M3420">
        <f>(F3420*CalPhotonTurnigy!$AE$30*CalPhotonTurnigy!$AF$36+CalPhotonTurnigy!$AE$36)/CalPhotonTurnigy!$AE$30</f>
        <v>78.914248364395817</v>
      </c>
    </row>
    <row r="3421" spans="1:13" x14ac:dyDescent="0.3">
      <c r="A3421">
        <v>148.735207</v>
      </c>
      <c r="B3421">
        <v>125</v>
      </c>
      <c r="C3421">
        <v>0</v>
      </c>
      <c r="D3421">
        <v>1.919</v>
      </c>
      <c r="E3421">
        <v>66.756383999999997</v>
      </c>
      <c r="F3421">
        <v>66.359701999999999</v>
      </c>
      <c r="G3421">
        <v>63.876980000000003</v>
      </c>
      <c r="H3421">
        <v>0.39668199999999998</v>
      </c>
      <c r="I3421">
        <v>-98.092039</v>
      </c>
      <c r="J3421">
        <v>125</v>
      </c>
      <c r="K3421">
        <v>84.068776</v>
      </c>
      <c r="L3421">
        <v>1.4999999999999999E-2</v>
      </c>
      <c r="M3421">
        <f>(F3421*CalPhotonTurnigy!$AE$30*CalPhotonTurnigy!$AF$36+CalPhotonTurnigy!$AE$36)/CalPhotonTurnigy!$AE$30</f>
        <v>78.890155853867483</v>
      </c>
    </row>
    <row r="3422" spans="1:13" x14ac:dyDescent="0.3">
      <c r="A3422">
        <v>148.75021699999999</v>
      </c>
      <c r="B3422">
        <v>125</v>
      </c>
      <c r="C3422">
        <v>0</v>
      </c>
      <c r="D3422">
        <v>1.917</v>
      </c>
      <c r="E3422">
        <v>66.755861999999993</v>
      </c>
      <c r="F3422">
        <v>66.502003999999999</v>
      </c>
      <c r="G3422">
        <v>63.855769000000002</v>
      </c>
      <c r="H3422">
        <v>0.25385799999999997</v>
      </c>
      <c r="I3422">
        <v>-98.077130999999994</v>
      </c>
      <c r="J3422">
        <v>125</v>
      </c>
      <c r="K3422">
        <v>84.063565999999994</v>
      </c>
      <c r="L3422">
        <v>1.5010000000000001E-2</v>
      </c>
      <c r="M3422">
        <f>(F3422*CalPhotonTurnigy!$AE$30*CalPhotonTurnigy!$AF$36+CalPhotonTurnigy!$AE$36)/CalPhotonTurnigy!$AE$30</f>
        <v>79.034692634356631</v>
      </c>
    </row>
    <row r="3423" spans="1:13" x14ac:dyDescent="0.3">
      <c r="A3423">
        <v>148.76522700000001</v>
      </c>
      <c r="B3423">
        <v>125</v>
      </c>
      <c r="C3423">
        <v>0</v>
      </c>
      <c r="D3423">
        <v>1.9159999999999999</v>
      </c>
      <c r="E3423">
        <v>66.751867000000004</v>
      </c>
      <c r="F3423">
        <v>66.573141000000007</v>
      </c>
      <c r="G3423">
        <v>63.836477000000002</v>
      </c>
      <c r="H3423">
        <v>0.178727</v>
      </c>
      <c r="I3423">
        <v>-98.066627999999994</v>
      </c>
      <c r="J3423">
        <v>125</v>
      </c>
      <c r="K3423">
        <v>84.059082000000004</v>
      </c>
      <c r="L3423">
        <v>1.5010000000000001E-2</v>
      </c>
      <c r="M3423">
        <f>(F3423*CalPhotonTurnigy!$AE$30*CalPhotonTurnigy!$AF$36+CalPhotonTurnigy!$AE$36)/CalPhotonTurnigy!$AE$30</f>
        <v>79.1069468047383</v>
      </c>
    </row>
    <row r="3424" spans="1:13" x14ac:dyDescent="0.3">
      <c r="A3424">
        <v>148.78023400000001</v>
      </c>
      <c r="B3424">
        <v>125</v>
      </c>
      <c r="C3424">
        <v>0</v>
      </c>
      <c r="D3424">
        <v>1.921</v>
      </c>
      <c r="E3424">
        <v>66.759067999999999</v>
      </c>
      <c r="F3424">
        <v>66.691680000000005</v>
      </c>
      <c r="G3424">
        <v>63.818980000000003</v>
      </c>
      <c r="H3424">
        <v>6.7388000000000003E-2</v>
      </c>
      <c r="I3424">
        <v>-98.062663999999998</v>
      </c>
      <c r="J3424">
        <v>125</v>
      </c>
      <c r="K3424">
        <v>84.055222999999998</v>
      </c>
      <c r="L3424">
        <v>1.5007E-2</v>
      </c>
      <c r="M3424">
        <f>(F3424*CalPhotonTurnigy!$AE$30*CalPhotonTurnigy!$AF$36+CalPhotonTurnigy!$AE$36)/CalPhotonTurnigy!$AE$30</f>
        <v>79.227347399405986</v>
      </c>
    </row>
    <row r="3425" spans="1:13" x14ac:dyDescent="0.3">
      <c r="A3425">
        <v>148.79524599999999</v>
      </c>
      <c r="B3425">
        <v>125</v>
      </c>
      <c r="C3425">
        <v>0</v>
      </c>
      <c r="D3425">
        <v>1.9179999999999999</v>
      </c>
      <c r="E3425">
        <v>66.759945000000002</v>
      </c>
      <c r="F3425">
        <v>66.644267999999997</v>
      </c>
      <c r="G3425">
        <v>63.803151</v>
      </c>
      <c r="H3425">
        <v>0.115678</v>
      </c>
      <c r="I3425">
        <v>-98.055860999999993</v>
      </c>
      <c r="J3425">
        <v>125</v>
      </c>
      <c r="K3425">
        <v>84.051901000000001</v>
      </c>
      <c r="L3425">
        <v>1.5011999999999999E-2</v>
      </c>
      <c r="M3425">
        <f>(F3425*CalPhotonTurnigy!$AE$30*CalPhotonTurnigy!$AF$36+CalPhotonTurnigy!$AE$36)/CalPhotonTurnigy!$AE$30</f>
        <v>79.179190818075071</v>
      </c>
    </row>
    <row r="3426" spans="1:13" x14ac:dyDescent="0.3">
      <c r="A3426">
        <v>148.81025199999999</v>
      </c>
      <c r="B3426">
        <v>125</v>
      </c>
      <c r="C3426">
        <v>0</v>
      </c>
      <c r="D3426">
        <v>1.913</v>
      </c>
      <c r="E3426">
        <v>66.748288000000002</v>
      </c>
      <c r="F3426">
        <v>66.335981000000004</v>
      </c>
      <c r="G3426">
        <v>63.788865000000001</v>
      </c>
      <c r="H3426">
        <v>0.41230699999999998</v>
      </c>
      <c r="I3426">
        <v>-98.031689999999998</v>
      </c>
      <c r="J3426">
        <v>125</v>
      </c>
      <c r="K3426">
        <v>84.049041000000003</v>
      </c>
      <c r="L3426">
        <v>1.5006E-2</v>
      </c>
      <c r="M3426">
        <f>(F3426*CalPhotonTurnigy!$AE$30*CalPhotonTurnigy!$AF$36+CalPhotonTurnigy!$AE$36)/CalPhotonTurnigy!$AE$30</f>
        <v>78.86606232763468</v>
      </c>
    </row>
    <row r="3427" spans="1:13" x14ac:dyDescent="0.3">
      <c r="A3427">
        <v>148.82525200000001</v>
      </c>
      <c r="B3427">
        <v>125</v>
      </c>
      <c r="C3427">
        <v>0</v>
      </c>
      <c r="D3427">
        <v>1.9219999999999999</v>
      </c>
      <c r="E3427">
        <v>66.759535</v>
      </c>
      <c r="F3427">
        <v>66.454575000000006</v>
      </c>
      <c r="G3427">
        <v>63.776000000000003</v>
      </c>
      <c r="H3427">
        <v>0.30496099999999998</v>
      </c>
      <c r="I3427">
        <v>-98.013800000000003</v>
      </c>
      <c r="J3427">
        <v>125</v>
      </c>
      <c r="K3427">
        <v>84.046580000000006</v>
      </c>
      <c r="L3427">
        <v>1.4999999999999999E-2</v>
      </c>
      <c r="M3427">
        <f>(F3427*CalPhotonTurnigy!$AE$30*CalPhotonTurnigy!$AF$36+CalPhotonTurnigy!$AE$36)/CalPhotonTurnigy!$AE$30</f>
        <v>78.986518786049373</v>
      </c>
    </row>
    <row r="3428" spans="1:13" x14ac:dyDescent="0.3">
      <c r="A3428">
        <v>148.840259</v>
      </c>
      <c r="B3428">
        <v>125</v>
      </c>
      <c r="C3428">
        <v>0</v>
      </c>
      <c r="D3428">
        <v>1.911</v>
      </c>
      <c r="E3428">
        <v>66.744388000000001</v>
      </c>
      <c r="F3428">
        <v>66.525717999999998</v>
      </c>
      <c r="G3428">
        <v>63.764434999999999</v>
      </c>
      <c r="H3428">
        <v>0.21867</v>
      </c>
      <c r="I3428">
        <v>-98.000957999999997</v>
      </c>
      <c r="J3428">
        <v>125</v>
      </c>
      <c r="K3428">
        <v>84.044461999999996</v>
      </c>
      <c r="L3428">
        <v>1.5007E-2</v>
      </c>
      <c r="M3428">
        <f>(F3428*CalPhotonTurnigy!$AE$30*CalPhotonTurnigy!$AF$36+CalPhotonTurnigy!$AE$36)/CalPhotonTurnigy!$AE$30</f>
        <v>79.058779050657989</v>
      </c>
    </row>
    <row r="3429" spans="1:13" x14ac:dyDescent="0.3">
      <c r="A3429">
        <v>148.85526200000001</v>
      </c>
      <c r="B3429">
        <v>125</v>
      </c>
      <c r="C3429">
        <v>0</v>
      </c>
      <c r="D3429">
        <v>1.915</v>
      </c>
      <c r="E3429">
        <v>66.740218999999996</v>
      </c>
      <c r="F3429">
        <v>66.644267999999997</v>
      </c>
      <c r="G3429">
        <v>63.754058999999998</v>
      </c>
      <c r="H3429">
        <v>9.5950999999999995E-2</v>
      </c>
      <c r="I3429">
        <v>-97.995317999999997</v>
      </c>
      <c r="J3429">
        <v>125</v>
      </c>
      <c r="K3429">
        <v>84.042638999999994</v>
      </c>
      <c r="L3429">
        <v>1.5003000000000001E-2</v>
      </c>
      <c r="M3429">
        <f>(F3429*CalPhotonTurnigy!$AE$30*CalPhotonTurnigy!$AF$36+CalPhotonTurnigy!$AE$36)/CalPhotonTurnigy!$AE$30</f>
        <v>79.179190818075071</v>
      </c>
    </row>
    <row r="3430" spans="1:13" x14ac:dyDescent="0.3">
      <c r="A3430">
        <v>148.87026</v>
      </c>
      <c r="B3430">
        <v>125</v>
      </c>
      <c r="C3430">
        <v>0</v>
      </c>
      <c r="D3430">
        <v>1.917</v>
      </c>
      <c r="E3430">
        <v>66.741952999999995</v>
      </c>
      <c r="F3430">
        <v>66.359701999999999</v>
      </c>
      <c r="G3430">
        <v>63.744764000000004</v>
      </c>
      <c r="H3430">
        <v>0.38225100000000001</v>
      </c>
      <c r="I3430">
        <v>-97.972916999999995</v>
      </c>
      <c r="J3430">
        <v>125</v>
      </c>
      <c r="K3430">
        <v>84.041070000000005</v>
      </c>
      <c r="L3430">
        <v>1.4997999999999999E-2</v>
      </c>
      <c r="M3430">
        <f>(F3430*CalPhotonTurnigy!$AE$30*CalPhotonTurnigy!$AF$36+CalPhotonTurnigy!$AE$36)/CalPhotonTurnigy!$AE$30</f>
        <v>78.890155853867483</v>
      </c>
    </row>
    <row r="3431" spans="1:13" x14ac:dyDescent="0.3">
      <c r="A3431">
        <v>148.88525799999999</v>
      </c>
      <c r="B3431">
        <v>125</v>
      </c>
      <c r="C3431">
        <v>0</v>
      </c>
      <c r="D3431">
        <v>1.9159999999999999</v>
      </c>
      <c r="E3431">
        <v>66.739897999999997</v>
      </c>
      <c r="F3431">
        <v>66.264812000000006</v>
      </c>
      <c r="G3431">
        <v>63.736451000000002</v>
      </c>
      <c r="H3431">
        <v>0.47508600000000001</v>
      </c>
      <c r="I3431">
        <v>-97.945099999999996</v>
      </c>
      <c r="J3431">
        <v>125</v>
      </c>
      <c r="K3431">
        <v>84.039719000000005</v>
      </c>
      <c r="L3431">
        <v>1.4997999999999999E-2</v>
      </c>
      <c r="M3431">
        <f>(F3431*CalPhotonTurnigy!$AE$30*CalPhotonTurnigy!$AF$36+CalPhotonTurnigy!$AE$36)/CalPhotonTurnigy!$AE$30</f>
        <v>78.793775654709279</v>
      </c>
    </row>
    <row r="3432" spans="1:13" x14ac:dyDescent="0.3">
      <c r="A3432">
        <v>148.90025800000001</v>
      </c>
      <c r="B3432">
        <v>125</v>
      </c>
      <c r="C3432">
        <v>0</v>
      </c>
      <c r="D3432">
        <v>1.9159999999999999</v>
      </c>
      <c r="E3432">
        <v>66.738129000000001</v>
      </c>
      <c r="F3432">
        <v>66.454575000000006</v>
      </c>
      <c r="G3432">
        <v>63.729027000000002</v>
      </c>
      <c r="H3432">
        <v>0.283555</v>
      </c>
      <c r="I3432">
        <v>-97.928466</v>
      </c>
      <c r="J3432">
        <v>125</v>
      </c>
      <c r="K3432">
        <v>84.038556999999997</v>
      </c>
      <c r="L3432">
        <v>1.4999999999999999E-2</v>
      </c>
      <c r="M3432">
        <f>(F3432*CalPhotonTurnigy!$AE$30*CalPhotonTurnigy!$AF$36+CalPhotonTurnigy!$AE$36)/CalPhotonTurnigy!$AE$30</f>
        <v>78.986518786049373</v>
      </c>
    </row>
    <row r="3433" spans="1:13" x14ac:dyDescent="0.3">
      <c r="A3433">
        <v>148.91526200000001</v>
      </c>
      <c r="B3433">
        <v>125</v>
      </c>
      <c r="C3433">
        <v>0</v>
      </c>
      <c r="D3433">
        <v>1.9179999999999999</v>
      </c>
      <c r="E3433">
        <v>66.741928999999999</v>
      </c>
      <c r="F3433">
        <v>66.525717999999998</v>
      </c>
      <c r="G3433">
        <v>63.722403999999997</v>
      </c>
      <c r="H3433">
        <v>0.21621199999999999</v>
      </c>
      <c r="I3433">
        <v>-97.915769999999995</v>
      </c>
      <c r="J3433">
        <v>125</v>
      </c>
      <c r="K3433">
        <v>84.037555999999995</v>
      </c>
      <c r="L3433">
        <v>1.5004E-2</v>
      </c>
      <c r="M3433">
        <f>(F3433*CalPhotonTurnigy!$AE$30*CalPhotonTurnigy!$AF$36+CalPhotonTurnigy!$AE$36)/CalPhotonTurnigy!$AE$30</f>
        <v>79.058779050657989</v>
      </c>
    </row>
    <row r="3434" spans="1:13" x14ac:dyDescent="0.3">
      <c r="A3434">
        <v>148.93025800000001</v>
      </c>
      <c r="B3434">
        <v>125</v>
      </c>
      <c r="C3434">
        <v>0</v>
      </c>
      <c r="D3434">
        <v>1.917</v>
      </c>
      <c r="E3434">
        <v>66.741651000000005</v>
      </c>
      <c r="F3434">
        <v>66.691680000000005</v>
      </c>
      <c r="G3434">
        <v>63.716504</v>
      </c>
      <c r="H3434">
        <v>4.9971000000000002E-2</v>
      </c>
      <c r="I3434">
        <v>-97.912833000000006</v>
      </c>
      <c r="J3434">
        <v>125</v>
      </c>
      <c r="K3434">
        <v>84.036694999999995</v>
      </c>
      <c r="L3434">
        <v>1.4996000000000001E-2</v>
      </c>
      <c r="M3434">
        <f>(F3434*CalPhotonTurnigy!$AE$30*CalPhotonTurnigy!$AF$36+CalPhotonTurnigy!$AE$36)/CalPhotonTurnigy!$AE$30</f>
        <v>79.227347399405986</v>
      </c>
    </row>
    <row r="3435" spans="1:13" x14ac:dyDescent="0.3">
      <c r="A3435">
        <v>148.94525999999999</v>
      </c>
      <c r="B3435">
        <v>125</v>
      </c>
      <c r="C3435">
        <v>0</v>
      </c>
      <c r="D3435">
        <v>1.915</v>
      </c>
      <c r="E3435">
        <v>66.737864000000002</v>
      </c>
      <c r="F3435">
        <v>66.288535999999993</v>
      </c>
      <c r="G3435">
        <v>63.711253999999997</v>
      </c>
      <c r="H3435">
        <v>0.44932800000000001</v>
      </c>
      <c r="I3435">
        <v>-97.886510999999999</v>
      </c>
      <c r="J3435">
        <v>125</v>
      </c>
      <c r="K3435">
        <v>84.035954000000004</v>
      </c>
      <c r="L3435">
        <v>1.5002E-2</v>
      </c>
      <c r="M3435">
        <f>(F3435*CalPhotonTurnigy!$AE$30*CalPhotonTurnigy!$AF$36+CalPhotonTurnigy!$AE$36)/CalPhotonTurnigy!$AE$30</f>
        <v>78.817872228055549</v>
      </c>
    </row>
    <row r="3436" spans="1:13" x14ac:dyDescent="0.3">
      <c r="A3436">
        <v>148.96026800000001</v>
      </c>
      <c r="B3436">
        <v>125</v>
      </c>
      <c r="C3436">
        <v>0</v>
      </c>
      <c r="D3436">
        <v>1.921</v>
      </c>
      <c r="E3436">
        <v>66.747022000000001</v>
      </c>
      <c r="F3436">
        <v>66.264812000000006</v>
      </c>
      <c r="G3436">
        <v>63.706586999999999</v>
      </c>
      <c r="H3436">
        <v>0.48221000000000003</v>
      </c>
      <c r="I3436">
        <v>-97.858258000000006</v>
      </c>
      <c r="J3436">
        <v>125</v>
      </c>
      <c r="K3436">
        <v>84.035315999999995</v>
      </c>
      <c r="L3436">
        <v>1.5008000000000001E-2</v>
      </c>
      <c r="M3436">
        <f>(F3436*CalPhotonTurnigy!$AE$30*CalPhotonTurnigy!$AF$36+CalPhotonTurnigy!$AE$36)/CalPhotonTurnigy!$AE$30</f>
        <v>78.793775654709279</v>
      </c>
    </row>
    <row r="3437" spans="1:13" x14ac:dyDescent="0.3">
      <c r="A3437">
        <v>148.97527600000001</v>
      </c>
      <c r="B3437">
        <v>125</v>
      </c>
      <c r="C3437">
        <v>0</v>
      </c>
      <c r="D3437">
        <v>1.9139999999999999</v>
      </c>
      <c r="E3437">
        <v>66.740712000000002</v>
      </c>
      <c r="F3437">
        <v>66.430858000000001</v>
      </c>
      <c r="G3437">
        <v>63.702443000000002</v>
      </c>
      <c r="H3437">
        <v>0.30985400000000002</v>
      </c>
      <c r="I3437">
        <v>-97.840074999999999</v>
      </c>
      <c r="J3437">
        <v>125</v>
      </c>
      <c r="K3437">
        <v>84.034767000000002</v>
      </c>
      <c r="L3437">
        <v>1.5008000000000001E-2</v>
      </c>
      <c r="M3437">
        <f>(F3437*CalPhotonTurnigy!$AE$30*CalPhotonTurnigy!$AF$36+CalPhotonTurnigy!$AE$36)/CalPhotonTurnigy!$AE$30</f>
        <v>78.962429322634506</v>
      </c>
    </row>
    <row r="3438" spans="1:13" x14ac:dyDescent="0.3">
      <c r="A3438">
        <v>148.990287</v>
      </c>
      <c r="B3438">
        <v>125</v>
      </c>
      <c r="C3438">
        <v>0</v>
      </c>
      <c r="D3438">
        <v>1.917</v>
      </c>
      <c r="E3438">
        <v>66.742378000000002</v>
      </c>
      <c r="F3438">
        <v>66.525717999999998</v>
      </c>
      <c r="G3438">
        <v>63.698765999999999</v>
      </c>
      <c r="H3438">
        <v>0.21665999999999999</v>
      </c>
      <c r="I3438">
        <v>-97.827348000000001</v>
      </c>
      <c r="J3438">
        <v>125</v>
      </c>
      <c r="K3438">
        <v>84.034294000000003</v>
      </c>
      <c r="L3438">
        <v>1.5011E-2</v>
      </c>
      <c r="M3438">
        <f>(F3438*CalPhotonTurnigy!$AE$30*CalPhotonTurnigy!$AF$36+CalPhotonTurnigy!$AE$36)/CalPhotonTurnigy!$AE$30</f>
        <v>79.058779050657989</v>
      </c>
    </row>
    <row r="3439" spans="1:13" x14ac:dyDescent="0.3">
      <c r="A3439">
        <v>149.00529299999999</v>
      </c>
      <c r="B3439">
        <v>125</v>
      </c>
      <c r="C3439">
        <v>0</v>
      </c>
      <c r="D3439">
        <v>1.9139999999999999</v>
      </c>
      <c r="E3439">
        <v>66.736715000000004</v>
      </c>
      <c r="F3439">
        <v>66.502003999999999</v>
      </c>
      <c r="G3439">
        <v>63.695506999999999</v>
      </c>
      <c r="H3439">
        <v>0.234711</v>
      </c>
      <c r="I3439">
        <v>-97.813567000000006</v>
      </c>
      <c r="J3439">
        <v>125</v>
      </c>
      <c r="K3439">
        <v>84.033886999999993</v>
      </c>
      <c r="L3439">
        <v>1.5006E-2</v>
      </c>
      <c r="M3439">
        <f>(F3439*CalPhotonTurnigy!$AE$30*CalPhotonTurnigy!$AF$36+CalPhotonTurnigy!$AE$36)/CalPhotonTurnigy!$AE$30</f>
        <v>79.034692634356631</v>
      </c>
    </row>
    <row r="3440" spans="1:13" x14ac:dyDescent="0.3">
      <c r="A3440">
        <v>149.02029899999999</v>
      </c>
      <c r="B3440">
        <v>125</v>
      </c>
      <c r="C3440">
        <v>0</v>
      </c>
      <c r="D3440">
        <v>1.919</v>
      </c>
      <c r="E3440">
        <v>66.742486</v>
      </c>
      <c r="F3440">
        <v>66.193634000000003</v>
      </c>
      <c r="G3440">
        <v>63.692621000000003</v>
      </c>
      <c r="H3440">
        <v>0.54885300000000004</v>
      </c>
      <c r="I3440">
        <v>-97.781435000000002</v>
      </c>
      <c r="J3440">
        <v>125</v>
      </c>
      <c r="K3440">
        <v>84.033536999999995</v>
      </c>
      <c r="L3440">
        <v>1.5006E-2</v>
      </c>
      <c r="M3440">
        <f>(F3440*CalPhotonTurnigy!$AE$30*CalPhotonTurnigy!$AF$36+CalPhotonTurnigy!$AE$36)/CalPhotonTurnigy!$AE$30</f>
        <v>78.721479840443436</v>
      </c>
    </row>
    <row r="3441" spans="1:13" x14ac:dyDescent="0.3">
      <c r="A3441">
        <v>149.03529900000001</v>
      </c>
      <c r="B3441">
        <v>125</v>
      </c>
      <c r="C3441">
        <v>0</v>
      </c>
      <c r="D3441">
        <v>1.917</v>
      </c>
      <c r="E3441">
        <v>66.743904000000001</v>
      </c>
      <c r="F3441">
        <v>66.312258999999997</v>
      </c>
      <c r="G3441">
        <v>63.690066000000002</v>
      </c>
      <c r="H3441">
        <v>0.431645</v>
      </c>
      <c r="I3441">
        <v>-97.756146000000001</v>
      </c>
      <c r="J3441">
        <v>125</v>
      </c>
      <c r="K3441">
        <v>84.033236000000002</v>
      </c>
      <c r="L3441">
        <v>1.4999999999999999E-2</v>
      </c>
      <c r="M3441">
        <f>(F3441*CalPhotonTurnigy!$AE$30*CalPhotonTurnigy!$AF$36+CalPhotonTurnigy!$AE$36)/CalPhotonTurnigy!$AE$30</f>
        <v>78.841967785697349</v>
      </c>
    </row>
    <row r="3442" spans="1:13" x14ac:dyDescent="0.3">
      <c r="A3442">
        <v>149.05031099999999</v>
      </c>
      <c r="B3442">
        <v>125</v>
      </c>
      <c r="C3442">
        <v>0</v>
      </c>
      <c r="D3442">
        <v>1.913</v>
      </c>
      <c r="E3442">
        <v>66.734480000000005</v>
      </c>
      <c r="F3442">
        <v>66.478290000000001</v>
      </c>
      <c r="G3442">
        <v>63.687807999999997</v>
      </c>
      <c r="H3442">
        <v>0.256191</v>
      </c>
      <c r="I3442">
        <v>-97.741101999999998</v>
      </c>
      <c r="J3442">
        <v>125</v>
      </c>
      <c r="K3442">
        <v>84.032976000000005</v>
      </c>
      <c r="L3442">
        <v>1.5011999999999999E-2</v>
      </c>
      <c r="M3442">
        <f>(F3442*CalPhotonTurnigy!$AE$30*CalPhotonTurnigy!$AF$36+CalPhotonTurnigy!$AE$36)/CalPhotonTurnigy!$AE$30</f>
        <v>79.01060621805523</v>
      </c>
    </row>
    <row r="3443" spans="1:13" x14ac:dyDescent="0.3">
      <c r="A3443">
        <v>149.06531699999999</v>
      </c>
      <c r="B3443">
        <v>125</v>
      </c>
      <c r="C3443">
        <v>0</v>
      </c>
      <c r="D3443">
        <v>1.917</v>
      </c>
      <c r="E3443">
        <v>66.735242</v>
      </c>
      <c r="F3443">
        <v>66.430858000000001</v>
      </c>
      <c r="G3443">
        <v>63.685811999999999</v>
      </c>
      <c r="H3443">
        <v>0.30438399999999999</v>
      </c>
      <c r="I3443">
        <v>-97.723242999999997</v>
      </c>
      <c r="J3443">
        <v>125</v>
      </c>
      <c r="K3443">
        <v>84.032753</v>
      </c>
      <c r="L3443">
        <v>1.5006E-2</v>
      </c>
      <c r="M3443">
        <f>(F3443*CalPhotonTurnigy!$AE$30*CalPhotonTurnigy!$AF$36+CalPhotonTurnigy!$AE$36)/CalPhotonTurnigy!$AE$30</f>
        <v>78.962429322634506</v>
      </c>
    </row>
    <row r="3444" spans="1:13" x14ac:dyDescent="0.3">
      <c r="A3444">
        <v>149.08031399999999</v>
      </c>
      <c r="B3444">
        <v>125</v>
      </c>
      <c r="C3444">
        <v>0</v>
      </c>
      <c r="D3444">
        <v>1.915</v>
      </c>
      <c r="E3444">
        <v>66.732348000000002</v>
      </c>
      <c r="F3444">
        <v>66.169905</v>
      </c>
      <c r="G3444">
        <v>63.684049000000002</v>
      </c>
      <c r="H3444">
        <v>0.56244300000000003</v>
      </c>
      <c r="I3444">
        <v>-97.690342000000001</v>
      </c>
      <c r="J3444">
        <v>125</v>
      </c>
      <c r="K3444">
        <v>84.032561000000001</v>
      </c>
      <c r="L3444">
        <v>1.4997E-2</v>
      </c>
      <c r="M3444">
        <f>(F3444*CalPhotonTurnigy!$AE$30*CalPhotonTurnigy!$AF$36+CalPhotonTurnigy!$AE$36)/CalPhotonTurnigy!$AE$30</f>
        <v>78.697378188574689</v>
      </c>
    </row>
    <row r="3445" spans="1:13" x14ac:dyDescent="0.3">
      <c r="A3445">
        <v>149.095325</v>
      </c>
      <c r="B3445">
        <v>125</v>
      </c>
      <c r="C3445">
        <v>0</v>
      </c>
      <c r="D3445">
        <v>1.915</v>
      </c>
      <c r="E3445">
        <v>66.729857999999993</v>
      </c>
      <c r="F3445">
        <v>66.312258999999997</v>
      </c>
      <c r="G3445">
        <v>63.682493999999998</v>
      </c>
      <c r="H3445">
        <v>0.417599</v>
      </c>
      <c r="I3445">
        <v>-97.665858</v>
      </c>
      <c r="J3445">
        <v>125</v>
      </c>
      <c r="K3445">
        <v>84.032396000000006</v>
      </c>
      <c r="L3445">
        <v>1.5011E-2</v>
      </c>
      <c r="M3445">
        <f>(F3445*CalPhotonTurnigy!$AE$30*CalPhotonTurnigy!$AF$36+CalPhotonTurnigy!$AE$36)/CalPhotonTurnigy!$AE$30</f>
        <v>78.841967785697349</v>
      </c>
    </row>
    <row r="3446" spans="1:13" x14ac:dyDescent="0.3">
      <c r="A3446">
        <v>149.11033599999999</v>
      </c>
      <c r="B3446">
        <v>125</v>
      </c>
      <c r="C3446">
        <v>0</v>
      </c>
      <c r="D3446">
        <v>1.915</v>
      </c>
      <c r="E3446">
        <v>66.727715000000003</v>
      </c>
      <c r="F3446">
        <v>66.454575000000006</v>
      </c>
      <c r="G3446">
        <v>63.681122000000002</v>
      </c>
      <c r="H3446">
        <v>0.27314100000000002</v>
      </c>
      <c r="I3446">
        <v>-97.649822999999998</v>
      </c>
      <c r="J3446">
        <v>125</v>
      </c>
      <c r="K3446">
        <v>84.032252999999997</v>
      </c>
      <c r="L3446">
        <v>1.5011E-2</v>
      </c>
      <c r="M3446">
        <f>(F3446*CalPhotonTurnigy!$AE$30*CalPhotonTurnigy!$AF$36+CalPhotonTurnigy!$AE$36)/CalPhotonTurnigy!$AE$30</f>
        <v>78.986518786049373</v>
      </c>
    </row>
    <row r="3447" spans="1:13" x14ac:dyDescent="0.3">
      <c r="A3447">
        <v>149.125348</v>
      </c>
      <c r="B3447">
        <v>125</v>
      </c>
      <c r="C3447">
        <v>0</v>
      </c>
      <c r="D3447">
        <v>1.915</v>
      </c>
      <c r="E3447">
        <v>66.725871999999995</v>
      </c>
      <c r="F3447">
        <v>66.430858000000001</v>
      </c>
      <c r="G3447">
        <v>63.679912999999999</v>
      </c>
      <c r="H3447">
        <v>0.29501300000000003</v>
      </c>
      <c r="I3447">
        <v>-97.632507000000004</v>
      </c>
      <c r="J3447">
        <v>125</v>
      </c>
      <c r="K3447">
        <v>84.032131000000007</v>
      </c>
      <c r="L3447">
        <v>1.5011999999999999E-2</v>
      </c>
      <c r="M3447">
        <f>(F3447*CalPhotonTurnigy!$AE$30*CalPhotonTurnigy!$AF$36+CalPhotonTurnigy!$AE$36)/CalPhotonTurnigy!$AE$30</f>
        <v>78.962429322634506</v>
      </c>
    </row>
    <row r="3448" spans="1:13" x14ac:dyDescent="0.3">
      <c r="A3448">
        <v>149.140344</v>
      </c>
      <c r="B3448">
        <v>125</v>
      </c>
      <c r="C3448">
        <v>0</v>
      </c>
      <c r="D3448">
        <v>1.915</v>
      </c>
      <c r="E3448">
        <v>66.724284999999995</v>
      </c>
      <c r="F3448">
        <v>66.169905</v>
      </c>
      <c r="G3448">
        <v>63.678848000000002</v>
      </c>
      <c r="H3448">
        <v>0.55437999999999998</v>
      </c>
      <c r="I3448">
        <v>-97.600080000000005</v>
      </c>
      <c r="J3448">
        <v>125</v>
      </c>
      <c r="K3448">
        <v>84.032025000000004</v>
      </c>
      <c r="L3448">
        <v>1.4996000000000001E-2</v>
      </c>
      <c r="M3448">
        <f>(F3448*CalPhotonTurnigy!$AE$30*CalPhotonTurnigy!$AF$36+CalPhotonTurnigy!$AE$36)/CalPhotonTurnigy!$AE$30</f>
        <v>78.697378188574689</v>
      </c>
    </row>
    <row r="3449" spans="1:13" x14ac:dyDescent="0.3">
      <c r="A3449">
        <v>149.15534400000001</v>
      </c>
      <c r="B3449">
        <v>125</v>
      </c>
      <c r="C3449">
        <v>0</v>
      </c>
      <c r="D3449">
        <v>1.9159999999999999</v>
      </c>
      <c r="E3449">
        <v>66.724694</v>
      </c>
      <c r="F3449">
        <v>66.359701999999999</v>
      </c>
      <c r="G3449">
        <v>63.677909999999997</v>
      </c>
      <c r="H3449">
        <v>0.36499199999999998</v>
      </c>
      <c r="I3449">
        <v>-97.578687000000002</v>
      </c>
      <c r="J3449">
        <v>125</v>
      </c>
      <c r="K3449">
        <v>84.031935000000004</v>
      </c>
      <c r="L3449">
        <v>1.4999999999999999E-2</v>
      </c>
      <c r="M3449">
        <f>(F3449*CalPhotonTurnigy!$AE$30*CalPhotonTurnigy!$AF$36+CalPhotonTurnigy!$AE$36)/CalPhotonTurnigy!$AE$30</f>
        <v>78.890155853867483</v>
      </c>
    </row>
    <row r="3450" spans="1:13" x14ac:dyDescent="0.3">
      <c r="A3450">
        <v>149.170346</v>
      </c>
      <c r="B3450">
        <v>125</v>
      </c>
      <c r="C3450">
        <v>0</v>
      </c>
      <c r="D3450">
        <v>1.9179999999999999</v>
      </c>
      <c r="E3450">
        <v>66.730371000000005</v>
      </c>
      <c r="F3450">
        <v>66.454575000000006</v>
      </c>
      <c r="G3450">
        <v>63.677084999999998</v>
      </c>
      <c r="H3450">
        <v>0.27579599999999999</v>
      </c>
      <c r="I3450">
        <v>-97.562505999999999</v>
      </c>
      <c r="J3450">
        <v>125</v>
      </c>
      <c r="K3450">
        <v>84.031856000000005</v>
      </c>
      <c r="L3450">
        <v>1.5002E-2</v>
      </c>
      <c r="M3450">
        <f>(F3450*CalPhotonTurnigy!$AE$30*CalPhotonTurnigy!$AF$36+CalPhotonTurnigy!$AE$36)/CalPhotonTurnigy!$AE$30</f>
        <v>78.986518786049373</v>
      </c>
    </row>
    <row r="3451" spans="1:13" x14ac:dyDescent="0.3">
      <c r="A3451">
        <v>149.18535299999999</v>
      </c>
      <c r="B3451">
        <v>125</v>
      </c>
      <c r="C3451">
        <v>0</v>
      </c>
      <c r="D3451">
        <v>1.919</v>
      </c>
      <c r="E3451">
        <v>66.737029000000007</v>
      </c>
      <c r="F3451">
        <v>66.264812000000006</v>
      </c>
      <c r="G3451">
        <v>63.676358999999998</v>
      </c>
      <c r="H3451">
        <v>0.47221600000000002</v>
      </c>
      <c r="I3451">
        <v>-97.534840000000003</v>
      </c>
      <c r="J3451">
        <v>125</v>
      </c>
      <c r="K3451">
        <v>84.031789000000003</v>
      </c>
      <c r="L3451">
        <v>1.5007E-2</v>
      </c>
      <c r="M3451">
        <f>(F3451*CalPhotonTurnigy!$AE$30*CalPhotonTurnigy!$AF$36+CalPhotonTurnigy!$AE$36)/CalPhotonTurnigy!$AE$30</f>
        <v>78.793775654709279</v>
      </c>
    </row>
    <row r="3452" spans="1:13" x14ac:dyDescent="0.3">
      <c r="A3452">
        <v>149.20036500000001</v>
      </c>
      <c r="B3452">
        <v>125</v>
      </c>
      <c r="C3452">
        <v>0</v>
      </c>
      <c r="D3452">
        <v>1.9159999999999999</v>
      </c>
      <c r="E3452">
        <v>66.735659999999996</v>
      </c>
      <c r="F3452">
        <v>66.122444999999999</v>
      </c>
      <c r="G3452">
        <v>63.675719999999998</v>
      </c>
      <c r="H3452">
        <v>0.61321499999999995</v>
      </c>
      <c r="I3452">
        <v>-97.498947999999999</v>
      </c>
      <c r="J3452">
        <v>125</v>
      </c>
      <c r="K3452">
        <v>84.031730999999994</v>
      </c>
      <c r="L3452">
        <v>1.5011999999999999E-2</v>
      </c>
      <c r="M3452">
        <f>(F3452*CalPhotonTurnigy!$AE$30*CalPhotonTurnigy!$AF$36+CalPhotonTurnigy!$AE$36)/CalPhotonTurnigy!$AE$30</f>
        <v>78.649172853428226</v>
      </c>
    </row>
    <row r="3453" spans="1:13" x14ac:dyDescent="0.3">
      <c r="A3453">
        <v>149.21537699999999</v>
      </c>
      <c r="B3453">
        <v>125</v>
      </c>
      <c r="C3453">
        <v>0</v>
      </c>
      <c r="D3453">
        <v>1.9139999999999999</v>
      </c>
      <c r="E3453">
        <v>66.730934000000005</v>
      </c>
      <c r="F3453">
        <v>66.335981000000004</v>
      </c>
      <c r="G3453">
        <v>63.675159000000001</v>
      </c>
      <c r="H3453">
        <v>0.394953</v>
      </c>
      <c r="I3453">
        <v>-97.475785999999999</v>
      </c>
      <c r="J3453">
        <v>125</v>
      </c>
      <c r="K3453">
        <v>84.031682000000004</v>
      </c>
      <c r="L3453">
        <v>1.5011999999999999E-2</v>
      </c>
      <c r="M3453">
        <f>(F3453*CalPhotonTurnigy!$AE$30*CalPhotonTurnigy!$AF$36+CalPhotonTurnigy!$AE$36)/CalPhotonTurnigy!$AE$30</f>
        <v>78.86606232763468</v>
      </c>
    </row>
    <row r="3454" spans="1:13" x14ac:dyDescent="0.3">
      <c r="A3454">
        <v>149.23038700000001</v>
      </c>
      <c r="B3454">
        <v>125</v>
      </c>
      <c r="C3454">
        <v>0</v>
      </c>
      <c r="D3454">
        <v>1.917</v>
      </c>
      <c r="E3454">
        <v>66.732190000000003</v>
      </c>
      <c r="F3454">
        <v>66.383421999999996</v>
      </c>
      <c r="G3454">
        <v>63.674666999999999</v>
      </c>
      <c r="H3454">
        <v>0.34876800000000002</v>
      </c>
      <c r="I3454">
        <v>-97.455325999999999</v>
      </c>
      <c r="J3454">
        <v>125</v>
      </c>
      <c r="K3454">
        <v>84.031638999999998</v>
      </c>
      <c r="L3454">
        <v>1.5010000000000001E-2</v>
      </c>
      <c r="M3454">
        <f>(F3454*CalPhotonTurnigy!$AE$30*CalPhotonTurnigy!$AF$36+CalPhotonTurnigy!$AE$36)/CalPhotonTurnigy!$AE$30</f>
        <v>78.914248364395817</v>
      </c>
    </row>
    <row r="3455" spans="1:13" x14ac:dyDescent="0.3">
      <c r="A3455">
        <v>149.24539200000001</v>
      </c>
      <c r="B3455">
        <v>125</v>
      </c>
      <c r="C3455">
        <v>0</v>
      </c>
      <c r="D3455">
        <v>1.9219999999999999</v>
      </c>
      <c r="E3455">
        <v>66.745688999999999</v>
      </c>
      <c r="F3455">
        <v>66.383421999999996</v>
      </c>
      <c r="G3455">
        <v>63.674233999999998</v>
      </c>
      <c r="H3455">
        <v>0.36226700000000001</v>
      </c>
      <c r="I3455">
        <v>-97.434082000000004</v>
      </c>
      <c r="J3455">
        <v>125</v>
      </c>
      <c r="K3455">
        <v>84.031602000000007</v>
      </c>
      <c r="L3455">
        <v>1.5004999999999999E-2</v>
      </c>
      <c r="M3455">
        <f>(F3455*CalPhotonTurnigy!$AE$30*CalPhotonTurnigy!$AF$36+CalPhotonTurnigy!$AE$36)/CalPhotonTurnigy!$AE$30</f>
        <v>78.914248364395817</v>
      </c>
    </row>
    <row r="3456" spans="1:13" x14ac:dyDescent="0.3">
      <c r="A3456">
        <v>149.260392</v>
      </c>
      <c r="B3456">
        <v>125</v>
      </c>
      <c r="C3456">
        <v>0</v>
      </c>
      <c r="D3456">
        <v>1.923</v>
      </c>
      <c r="E3456">
        <v>66.759072000000003</v>
      </c>
      <c r="F3456">
        <v>66.074980999999994</v>
      </c>
      <c r="G3456">
        <v>63.673853999999999</v>
      </c>
      <c r="H3456">
        <v>0.68409200000000003</v>
      </c>
      <c r="I3456">
        <v>-97.394091000000003</v>
      </c>
      <c r="J3456">
        <v>125</v>
      </c>
      <c r="K3456">
        <v>84.031570000000002</v>
      </c>
      <c r="L3456">
        <v>1.4999999999999999E-2</v>
      </c>
      <c r="M3456">
        <f>(F3456*CalPhotonTurnigy!$AE$30*CalPhotonTurnigy!$AF$36+CalPhotonTurnigy!$AE$36)/CalPhotonTurnigy!$AE$30</f>
        <v>78.60096345546377</v>
      </c>
    </row>
    <row r="3457" spans="1:13" x14ac:dyDescent="0.3">
      <c r="A3457">
        <v>149.27538799999999</v>
      </c>
      <c r="B3457">
        <v>125</v>
      </c>
      <c r="C3457">
        <v>0</v>
      </c>
      <c r="D3457">
        <v>1.895</v>
      </c>
      <c r="E3457">
        <v>66.708494000000002</v>
      </c>
      <c r="F3457">
        <v>66.288535999999993</v>
      </c>
      <c r="G3457">
        <v>63.673521000000001</v>
      </c>
      <c r="H3457">
        <v>0.419958</v>
      </c>
      <c r="I3457">
        <v>-97.369500000000002</v>
      </c>
      <c r="J3457">
        <v>125</v>
      </c>
      <c r="K3457">
        <v>84.031542999999999</v>
      </c>
      <c r="L3457">
        <v>1.4996000000000001E-2</v>
      </c>
      <c r="M3457">
        <f>(F3457*CalPhotonTurnigy!$AE$30*CalPhotonTurnigy!$AF$36+CalPhotonTurnigy!$AE$36)/CalPhotonTurnigy!$AE$30</f>
        <v>78.817872228055549</v>
      </c>
    </row>
    <row r="3458" spans="1:13" x14ac:dyDescent="0.3">
      <c r="A3458">
        <v>149.29039599999999</v>
      </c>
      <c r="B3458">
        <v>125</v>
      </c>
      <c r="C3458">
        <v>0</v>
      </c>
      <c r="D3458">
        <v>1.913</v>
      </c>
      <c r="E3458">
        <v>66.705780000000004</v>
      </c>
      <c r="F3458">
        <v>66.478290000000001</v>
      </c>
      <c r="G3458">
        <v>63.673228999999999</v>
      </c>
      <c r="H3458">
        <v>0.22749</v>
      </c>
      <c r="I3458">
        <v>-97.356144999999998</v>
      </c>
      <c r="J3458">
        <v>125</v>
      </c>
      <c r="K3458">
        <v>84.031519000000003</v>
      </c>
      <c r="L3458">
        <v>1.5008000000000001E-2</v>
      </c>
      <c r="M3458">
        <f>(F3458*CalPhotonTurnigy!$AE$30*CalPhotonTurnigy!$AF$36+CalPhotonTurnigy!$AE$36)/CalPhotonTurnigy!$AE$30</f>
        <v>79.01060621805523</v>
      </c>
    </row>
    <row r="3459" spans="1:13" x14ac:dyDescent="0.3">
      <c r="A3459">
        <v>149.30539300000001</v>
      </c>
      <c r="B3459">
        <v>125</v>
      </c>
      <c r="C3459">
        <v>0</v>
      </c>
      <c r="D3459">
        <v>1.917</v>
      </c>
      <c r="E3459">
        <v>66.710548000000003</v>
      </c>
      <c r="F3459">
        <v>66.573141000000007</v>
      </c>
      <c r="G3459">
        <v>63.672972000000001</v>
      </c>
      <c r="H3459">
        <v>0.137407</v>
      </c>
      <c r="I3459">
        <v>-97.348077000000004</v>
      </c>
      <c r="J3459">
        <v>125</v>
      </c>
      <c r="K3459">
        <v>84.031498999999997</v>
      </c>
      <c r="L3459">
        <v>1.4997E-2</v>
      </c>
      <c r="M3459">
        <f>(F3459*CalPhotonTurnigy!$AE$30*CalPhotonTurnigy!$AF$36+CalPhotonTurnigy!$AE$36)/CalPhotonTurnigy!$AE$30</f>
        <v>79.1069468047383</v>
      </c>
    </row>
    <row r="3460" spans="1:13" x14ac:dyDescent="0.3">
      <c r="A3460">
        <v>149.320392</v>
      </c>
      <c r="B3460">
        <v>125</v>
      </c>
      <c r="C3460">
        <v>0</v>
      </c>
      <c r="D3460">
        <v>1.917</v>
      </c>
      <c r="E3460">
        <v>66.716425999999998</v>
      </c>
      <c r="F3460">
        <v>66.074980999999994</v>
      </c>
      <c r="G3460">
        <v>63.672747999999999</v>
      </c>
      <c r="H3460">
        <v>0.64144500000000004</v>
      </c>
      <c r="I3460">
        <v>-97.310581999999997</v>
      </c>
      <c r="J3460">
        <v>125</v>
      </c>
      <c r="K3460">
        <v>84.031480999999999</v>
      </c>
      <c r="L3460">
        <v>1.4999E-2</v>
      </c>
      <c r="M3460">
        <f>(F3460*CalPhotonTurnigy!$AE$30*CalPhotonTurnigy!$AF$36+CalPhotonTurnigy!$AE$36)/CalPhotonTurnigy!$AE$30</f>
        <v>78.60096345546377</v>
      </c>
    </row>
    <row r="3461" spans="1:13" x14ac:dyDescent="0.3">
      <c r="A3461">
        <v>149.33540400000001</v>
      </c>
      <c r="B3461">
        <v>125</v>
      </c>
      <c r="C3461">
        <v>0</v>
      </c>
      <c r="D3461">
        <v>1.92</v>
      </c>
      <c r="E3461">
        <v>66.726806999999994</v>
      </c>
      <c r="F3461">
        <v>66.217360999999997</v>
      </c>
      <c r="G3461">
        <v>63.672550999999999</v>
      </c>
      <c r="H3461">
        <v>0.50944699999999998</v>
      </c>
      <c r="I3461">
        <v>-97.280737999999999</v>
      </c>
      <c r="J3461">
        <v>125</v>
      </c>
      <c r="K3461">
        <v>84.031465999999995</v>
      </c>
      <c r="L3461">
        <v>1.5011999999999999E-2</v>
      </c>
      <c r="M3461">
        <f>(F3461*CalPhotonTurnigy!$AE$30*CalPhotonTurnigy!$AF$36+CalPhotonTurnigy!$AE$36)/CalPhotonTurnigy!$AE$30</f>
        <v>78.745579460903201</v>
      </c>
    </row>
    <row r="3462" spans="1:13" x14ac:dyDescent="0.3">
      <c r="A3462">
        <v>149.35041000000001</v>
      </c>
      <c r="B3462">
        <v>125</v>
      </c>
      <c r="C3462">
        <v>0</v>
      </c>
      <c r="D3462">
        <v>1.917</v>
      </c>
      <c r="E3462">
        <v>66.730413999999996</v>
      </c>
      <c r="F3462">
        <v>66.359701999999999</v>
      </c>
      <c r="G3462">
        <v>63.672378000000002</v>
      </c>
      <c r="H3462">
        <v>0.37071199999999999</v>
      </c>
      <c r="I3462">
        <v>-97.259000999999998</v>
      </c>
      <c r="J3462">
        <v>125</v>
      </c>
      <c r="K3462">
        <v>84.031453999999997</v>
      </c>
      <c r="L3462">
        <v>1.5006E-2</v>
      </c>
      <c r="M3462">
        <f>(F3462*CalPhotonTurnigy!$AE$30*CalPhotonTurnigy!$AF$36+CalPhotonTurnigy!$AE$36)/CalPhotonTurnigy!$AE$30</f>
        <v>78.890155853867483</v>
      </c>
    </row>
    <row r="3463" spans="1:13" x14ac:dyDescent="0.3">
      <c r="A3463">
        <v>149.36541</v>
      </c>
      <c r="B3463">
        <v>125</v>
      </c>
      <c r="C3463">
        <v>0</v>
      </c>
      <c r="D3463">
        <v>1.917</v>
      </c>
      <c r="E3463">
        <v>66.733517000000006</v>
      </c>
      <c r="F3463">
        <v>66.478290000000001</v>
      </c>
      <c r="G3463">
        <v>63.672226999999999</v>
      </c>
      <c r="H3463">
        <v>0.25522699999999998</v>
      </c>
      <c r="I3463">
        <v>-97.244026000000005</v>
      </c>
      <c r="J3463">
        <v>125</v>
      </c>
      <c r="K3463">
        <v>84.031441999999998</v>
      </c>
      <c r="L3463">
        <v>1.4999999999999999E-2</v>
      </c>
      <c r="M3463">
        <f>(F3463*CalPhotonTurnigy!$AE$30*CalPhotonTurnigy!$AF$36+CalPhotonTurnigy!$AE$36)/CalPhotonTurnigy!$AE$30</f>
        <v>79.01060621805523</v>
      </c>
    </row>
    <row r="3464" spans="1:13" x14ac:dyDescent="0.3">
      <c r="A3464">
        <v>149.38040699999999</v>
      </c>
      <c r="B3464">
        <v>125</v>
      </c>
      <c r="C3464">
        <v>0</v>
      </c>
      <c r="D3464">
        <v>1.9139999999999999</v>
      </c>
      <c r="E3464">
        <v>66.729089999999999</v>
      </c>
      <c r="F3464">
        <v>66.288535999999993</v>
      </c>
      <c r="G3464">
        <v>63.672094999999999</v>
      </c>
      <c r="H3464">
        <v>0.44055299999999997</v>
      </c>
      <c r="I3464">
        <v>-97.218226000000001</v>
      </c>
      <c r="J3464">
        <v>125</v>
      </c>
      <c r="K3464">
        <v>84.031433000000007</v>
      </c>
      <c r="L3464">
        <v>1.4997E-2</v>
      </c>
      <c r="M3464">
        <f>(F3464*CalPhotonTurnigy!$AE$30*CalPhotonTurnigy!$AF$36+CalPhotonTurnigy!$AE$36)/CalPhotonTurnigy!$AE$30</f>
        <v>78.817872228055549</v>
      </c>
    </row>
    <row r="3465" spans="1:13" x14ac:dyDescent="0.3">
      <c r="A3465">
        <v>149.39541199999999</v>
      </c>
      <c r="B3465">
        <v>125</v>
      </c>
      <c r="C3465">
        <v>0</v>
      </c>
      <c r="D3465">
        <v>1.883</v>
      </c>
      <c r="E3465">
        <v>66.655981999999995</v>
      </c>
      <c r="F3465">
        <v>66.193634000000003</v>
      </c>
      <c r="G3465">
        <v>63.671979999999998</v>
      </c>
      <c r="H3465">
        <v>0.46234799999999998</v>
      </c>
      <c r="I3465">
        <v>-97.191159999999996</v>
      </c>
      <c r="J3465">
        <v>125</v>
      </c>
      <c r="K3465">
        <v>84.031424999999999</v>
      </c>
      <c r="L3465">
        <v>1.5004999999999999E-2</v>
      </c>
      <c r="M3465">
        <f>(F3465*CalPhotonTurnigy!$AE$30*CalPhotonTurnigy!$AF$36+CalPhotonTurnigy!$AE$36)/CalPhotonTurnigy!$AE$30</f>
        <v>78.721479840443436</v>
      </c>
    </row>
    <row r="3466" spans="1:13" x14ac:dyDescent="0.3">
      <c r="A3466">
        <v>149.41041000000001</v>
      </c>
      <c r="B3466">
        <v>125</v>
      </c>
      <c r="C3466">
        <v>0</v>
      </c>
      <c r="D3466">
        <v>1.917</v>
      </c>
      <c r="E3466">
        <v>66.669488000000001</v>
      </c>
      <c r="F3466">
        <v>66.430858000000001</v>
      </c>
      <c r="G3466">
        <v>63.671878</v>
      </c>
      <c r="H3466">
        <v>0.23863000000000001</v>
      </c>
      <c r="I3466">
        <v>-97.177166</v>
      </c>
      <c r="J3466">
        <v>125</v>
      </c>
      <c r="K3466">
        <v>84.031418000000002</v>
      </c>
      <c r="L3466">
        <v>1.4997999999999999E-2</v>
      </c>
      <c r="M3466">
        <f>(F3466*CalPhotonTurnigy!$AE$30*CalPhotonTurnigy!$AF$36+CalPhotonTurnigy!$AE$36)/CalPhotonTurnigy!$AE$30</f>
        <v>78.962429322634506</v>
      </c>
    </row>
    <row r="3467" spans="1:13" x14ac:dyDescent="0.3">
      <c r="A3467">
        <v>149.42541700000001</v>
      </c>
      <c r="B3467">
        <v>125</v>
      </c>
      <c r="C3467">
        <v>0</v>
      </c>
      <c r="D3467">
        <v>1.917</v>
      </c>
      <c r="E3467">
        <v>66.681106</v>
      </c>
      <c r="F3467">
        <v>66.478290000000001</v>
      </c>
      <c r="G3467">
        <v>63.671790000000001</v>
      </c>
      <c r="H3467">
        <v>0.202816</v>
      </c>
      <c r="I3467">
        <v>-97.165260000000004</v>
      </c>
      <c r="J3467">
        <v>125</v>
      </c>
      <c r="K3467">
        <v>84.031411000000006</v>
      </c>
      <c r="L3467">
        <v>1.5007E-2</v>
      </c>
      <c r="M3467">
        <f>(F3467*CalPhotonTurnigy!$AE$30*CalPhotonTurnigy!$AF$36+CalPhotonTurnigy!$AE$36)/CalPhotonTurnigy!$AE$30</f>
        <v>79.01060621805523</v>
      </c>
    </row>
    <row r="3468" spans="1:13" x14ac:dyDescent="0.3">
      <c r="A3468">
        <v>149.440416</v>
      </c>
      <c r="B3468">
        <v>125</v>
      </c>
      <c r="C3468">
        <v>0</v>
      </c>
      <c r="D3468">
        <v>1.9219999999999999</v>
      </c>
      <c r="E3468">
        <v>66.699980999999994</v>
      </c>
      <c r="F3468">
        <v>66.596851000000001</v>
      </c>
      <c r="G3468">
        <v>63.671711999999999</v>
      </c>
      <c r="H3468">
        <v>0.10313</v>
      </c>
      <c r="I3468">
        <v>-97.159203000000005</v>
      </c>
      <c r="J3468">
        <v>125</v>
      </c>
      <c r="K3468">
        <v>84.031406000000004</v>
      </c>
      <c r="L3468">
        <v>1.4999E-2</v>
      </c>
      <c r="M3468">
        <f>(F3468*CalPhotonTurnigy!$AE$30*CalPhotonTurnigy!$AF$36+CalPhotonTurnigy!$AE$36)/CalPhotonTurnigy!$AE$30</f>
        <v>79.131029158221722</v>
      </c>
    </row>
    <row r="3469" spans="1:13" x14ac:dyDescent="0.3">
      <c r="A3469">
        <v>149.455421</v>
      </c>
      <c r="B3469">
        <v>125</v>
      </c>
      <c r="C3469">
        <v>0</v>
      </c>
      <c r="D3469">
        <v>1.917</v>
      </c>
      <c r="E3469">
        <v>66.705558999999994</v>
      </c>
      <c r="F3469">
        <v>66.146175999999997</v>
      </c>
      <c r="G3469">
        <v>63.671644999999998</v>
      </c>
      <c r="H3469">
        <v>0.55938399999999999</v>
      </c>
      <c r="I3469">
        <v>-97.126469999999998</v>
      </c>
      <c r="J3469">
        <v>125</v>
      </c>
      <c r="K3469">
        <v>84.031402</v>
      </c>
      <c r="L3469">
        <v>1.5004999999999999E-2</v>
      </c>
      <c r="M3469">
        <f>(F3469*CalPhotonTurnigy!$AE$30*CalPhotonTurnigy!$AF$36+CalPhotonTurnigy!$AE$36)/CalPhotonTurnigy!$AE$30</f>
        <v>78.673276536705927</v>
      </c>
    </row>
    <row r="3470" spans="1:13" x14ac:dyDescent="0.3">
      <c r="A3470">
        <v>149.470427</v>
      </c>
      <c r="B3470">
        <v>125</v>
      </c>
      <c r="C3470">
        <v>0</v>
      </c>
      <c r="D3470">
        <v>1.9159999999999999</v>
      </c>
      <c r="E3470">
        <v>66.708583000000004</v>
      </c>
      <c r="F3470">
        <v>66.312258999999997</v>
      </c>
      <c r="G3470">
        <v>63.671585999999998</v>
      </c>
      <c r="H3470">
        <v>0.39632299999999998</v>
      </c>
      <c r="I3470">
        <v>-97.103241999999995</v>
      </c>
      <c r="J3470">
        <v>125</v>
      </c>
      <c r="K3470">
        <v>84.031397999999996</v>
      </c>
      <c r="L3470">
        <v>1.5006E-2</v>
      </c>
      <c r="M3470">
        <f>(F3470*CalPhotonTurnigy!$AE$30*CalPhotonTurnigy!$AF$36+CalPhotonTurnigy!$AE$36)/CalPhotonTurnigy!$AE$30</f>
        <v>78.841967785697349</v>
      </c>
    </row>
    <row r="3471" spans="1:13" x14ac:dyDescent="0.3">
      <c r="A3471">
        <v>149.485435</v>
      </c>
      <c r="B3471">
        <v>125</v>
      </c>
      <c r="C3471">
        <v>0</v>
      </c>
      <c r="D3471">
        <v>1.915</v>
      </c>
      <c r="E3471">
        <v>66.709407999999996</v>
      </c>
      <c r="F3471">
        <v>66.454575000000006</v>
      </c>
      <c r="G3471">
        <v>63.671534000000001</v>
      </c>
      <c r="H3471">
        <v>0.254834</v>
      </c>
      <c r="I3471">
        <v>-97.088284999999999</v>
      </c>
      <c r="J3471">
        <v>125</v>
      </c>
      <c r="K3471">
        <v>84.031394000000006</v>
      </c>
      <c r="L3471">
        <v>1.5008000000000001E-2</v>
      </c>
      <c r="M3471">
        <f>(F3471*CalPhotonTurnigy!$AE$30*CalPhotonTurnigy!$AF$36+CalPhotonTurnigy!$AE$36)/CalPhotonTurnigy!$AE$30</f>
        <v>78.986518786049373</v>
      </c>
    </row>
    <row r="3472" spans="1:13" x14ac:dyDescent="0.3">
      <c r="A3472">
        <v>149.50043199999999</v>
      </c>
      <c r="B3472">
        <v>125</v>
      </c>
      <c r="C3472">
        <v>0</v>
      </c>
      <c r="D3472">
        <v>1.913</v>
      </c>
      <c r="E3472">
        <v>66.704791</v>
      </c>
      <c r="F3472">
        <v>66.573141000000007</v>
      </c>
      <c r="G3472">
        <v>63.671489000000001</v>
      </c>
      <c r="H3472">
        <v>0.13164999999999999</v>
      </c>
      <c r="I3472">
        <v>-97.080555000000004</v>
      </c>
      <c r="J3472">
        <v>125</v>
      </c>
      <c r="K3472">
        <v>84.031391999999997</v>
      </c>
      <c r="L3472">
        <v>1.4997E-2</v>
      </c>
      <c r="M3472">
        <f>(F3472*CalPhotonTurnigy!$AE$30*CalPhotonTurnigy!$AF$36+CalPhotonTurnigy!$AE$36)/CalPhotonTurnigy!$AE$30</f>
        <v>79.1069468047383</v>
      </c>
    </row>
    <row r="3473" spans="1:13" x14ac:dyDescent="0.3">
      <c r="A3473">
        <v>149.51543100000001</v>
      </c>
      <c r="B3473">
        <v>125</v>
      </c>
      <c r="C3473">
        <v>0</v>
      </c>
      <c r="D3473">
        <v>1.913</v>
      </c>
      <c r="E3473">
        <v>66.700817000000001</v>
      </c>
      <c r="F3473">
        <v>66.193634000000003</v>
      </c>
      <c r="G3473">
        <v>63.671449000000003</v>
      </c>
      <c r="H3473">
        <v>0.50718399999999997</v>
      </c>
      <c r="I3473">
        <v>-97.050876000000002</v>
      </c>
      <c r="J3473">
        <v>125</v>
      </c>
      <c r="K3473">
        <v>84.031389000000004</v>
      </c>
      <c r="L3473">
        <v>1.4999E-2</v>
      </c>
      <c r="M3473">
        <f>(F3473*CalPhotonTurnigy!$AE$30*CalPhotonTurnigy!$AF$36+CalPhotonTurnigy!$AE$36)/CalPhotonTurnigy!$AE$30</f>
        <v>78.721479840443436</v>
      </c>
    </row>
    <row r="3474" spans="1:13" x14ac:dyDescent="0.3">
      <c r="A3474">
        <v>149.53043500000001</v>
      </c>
      <c r="B3474">
        <v>125</v>
      </c>
      <c r="C3474">
        <v>0</v>
      </c>
      <c r="D3474">
        <v>1.913</v>
      </c>
      <c r="E3474">
        <v>66.699173999999999</v>
      </c>
      <c r="F3474">
        <v>66.288535999999993</v>
      </c>
      <c r="G3474">
        <v>63.671415000000003</v>
      </c>
      <c r="H3474">
        <v>0.410638</v>
      </c>
      <c r="I3474">
        <v>-97.026816999999994</v>
      </c>
      <c r="J3474">
        <v>125</v>
      </c>
      <c r="K3474">
        <v>84.031386999999995</v>
      </c>
      <c r="L3474">
        <v>1.5004E-2</v>
      </c>
      <c r="M3474">
        <f>(F3474*CalPhotonTurnigy!$AE$30*CalPhotonTurnigy!$AF$36+CalPhotonTurnigy!$AE$36)/CalPhotonTurnigy!$AE$30</f>
        <v>78.817872228055549</v>
      </c>
    </row>
    <row r="3475" spans="1:13" x14ac:dyDescent="0.3">
      <c r="A3475">
        <v>149.545433</v>
      </c>
      <c r="B3475">
        <v>125</v>
      </c>
      <c r="C3475">
        <v>0</v>
      </c>
      <c r="D3475">
        <v>1.913</v>
      </c>
      <c r="E3475">
        <v>66.695983999999996</v>
      </c>
      <c r="F3475">
        <v>66.430858000000001</v>
      </c>
      <c r="G3475">
        <v>63.671385000000001</v>
      </c>
      <c r="H3475">
        <v>0.26512599999999997</v>
      </c>
      <c r="I3475">
        <v>-97.011268999999999</v>
      </c>
      <c r="J3475">
        <v>125</v>
      </c>
      <c r="K3475">
        <v>84.031385</v>
      </c>
      <c r="L3475">
        <v>1.4997999999999999E-2</v>
      </c>
      <c r="M3475">
        <f>(F3475*CalPhotonTurnigy!$AE$30*CalPhotonTurnigy!$AF$36+CalPhotonTurnigy!$AE$36)/CalPhotonTurnigy!$AE$30</f>
        <v>78.962429322634506</v>
      </c>
    </row>
    <row r="3476" spans="1:13" x14ac:dyDescent="0.3">
      <c r="A3476">
        <v>149.560438</v>
      </c>
      <c r="B3476">
        <v>125</v>
      </c>
      <c r="C3476">
        <v>0</v>
      </c>
      <c r="D3476">
        <v>1.913</v>
      </c>
      <c r="E3476">
        <v>66.695014999999998</v>
      </c>
      <c r="F3476">
        <v>66.478290000000001</v>
      </c>
      <c r="G3476">
        <v>63.671359000000002</v>
      </c>
      <c r="H3476">
        <v>0.216725</v>
      </c>
      <c r="I3476">
        <v>-96.998548999999997</v>
      </c>
      <c r="J3476">
        <v>125</v>
      </c>
      <c r="K3476">
        <v>84.031384000000003</v>
      </c>
      <c r="L3476">
        <v>1.5004999999999999E-2</v>
      </c>
      <c r="M3476">
        <f>(F3476*CalPhotonTurnigy!$AE$30*CalPhotonTurnigy!$AF$36+CalPhotonTurnigy!$AE$36)/CalPhotonTurnigy!$AE$30</f>
        <v>79.01060621805523</v>
      </c>
    </row>
    <row r="3477" spans="1:13" x14ac:dyDescent="0.3">
      <c r="A3477">
        <v>149.575435</v>
      </c>
      <c r="B3477">
        <v>125</v>
      </c>
      <c r="C3477">
        <v>0</v>
      </c>
      <c r="D3477">
        <v>1.9159999999999999</v>
      </c>
      <c r="E3477">
        <v>66.699511000000001</v>
      </c>
      <c r="F3477">
        <v>66.644267999999997</v>
      </c>
      <c r="G3477">
        <v>63.671335999999997</v>
      </c>
      <c r="H3477">
        <v>5.5243E-2</v>
      </c>
      <c r="I3477">
        <v>-96.995303000000007</v>
      </c>
      <c r="J3477">
        <v>125</v>
      </c>
      <c r="K3477">
        <v>84.031381999999994</v>
      </c>
      <c r="L3477">
        <v>1.4997E-2</v>
      </c>
      <c r="M3477">
        <f>(F3477*CalPhotonTurnigy!$AE$30*CalPhotonTurnigy!$AF$36+CalPhotonTurnigy!$AE$36)/CalPhotonTurnigy!$AE$30</f>
        <v>79.179190818075071</v>
      </c>
    </row>
    <row r="3478" spans="1:13" x14ac:dyDescent="0.3">
      <c r="A3478">
        <v>149.59044</v>
      </c>
      <c r="B3478">
        <v>125</v>
      </c>
      <c r="C3478">
        <v>0</v>
      </c>
      <c r="D3478">
        <v>1.91</v>
      </c>
      <c r="E3478">
        <v>66.690943000000004</v>
      </c>
      <c r="F3478">
        <v>66.193634000000003</v>
      </c>
      <c r="G3478">
        <v>63.671315999999997</v>
      </c>
      <c r="H3478">
        <v>0.49730999999999997</v>
      </c>
      <c r="I3478">
        <v>-96.966189999999997</v>
      </c>
      <c r="J3478">
        <v>125</v>
      </c>
      <c r="K3478">
        <v>84.031380999999996</v>
      </c>
      <c r="L3478">
        <v>1.5004999999999999E-2</v>
      </c>
      <c r="M3478">
        <f>(F3478*CalPhotonTurnigy!$AE$30*CalPhotonTurnigy!$AF$36+CalPhotonTurnigy!$AE$36)/CalPhotonTurnigy!$AE$30</f>
        <v>78.721479840443436</v>
      </c>
    </row>
    <row r="3479" spans="1:13" x14ac:dyDescent="0.3">
      <c r="A3479">
        <v>149.605448</v>
      </c>
      <c r="B3479">
        <v>125</v>
      </c>
      <c r="C3479">
        <v>0</v>
      </c>
      <c r="D3479">
        <v>1.909</v>
      </c>
      <c r="E3479">
        <v>66.680014</v>
      </c>
      <c r="F3479">
        <v>66.264812000000006</v>
      </c>
      <c r="G3479">
        <v>63.671298</v>
      </c>
      <c r="H3479">
        <v>0.41520200000000002</v>
      </c>
      <c r="I3479">
        <v>-96.941862999999998</v>
      </c>
      <c r="J3479">
        <v>125</v>
      </c>
      <c r="K3479">
        <v>84.031379999999999</v>
      </c>
      <c r="L3479">
        <v>1.5008000000000001E-2</v>
      </c>
      <c r="M3479">
        <f>(F3479*CalPhotonTurnigy!$AE$30*CalPhotonTurnigy!$AF$36+CalPhotonTurnigy!$AE$36)/CalPhotonTurnigy!$AE$30</f>
        <v>78.793775654709279</v>
      </c>
    </row>
    <row r="3480" spans="1:13" x14ac:dyDescent="0.3">
      <c r="A3480">
        <v>149.62045000000001</v>
      </c>
      <c r="B3480">
        <v>125</v>
      </c>
      <c r="C3480">
        <v>0</v>
      </c>
      <c r="D3480">
        <v>1.9119999999999999</v>
      </c>
      <c r="E3480">
        <v>66.677718999999996</v>
      </c>
      <c r="F3480">
        <v>66.454575000000006</v>
      </c>
      <c r="G3480">
        <v>63.671283000000003</v>
      </c>
      <c r="H3480">
        <v>0.22314400000000001</v>
      </c>
      <c r="I3480">
        <v>-96.928770999999998</v>
      </c>
      <c r="J3480">
        <v>125</v>
      </c>
      <c r="K3480">
        <v>84.031379000000001</v>
      </c>
      <c r="L3480">
        <v>1.5002E-2</v>
      </c>
      <c r="M3480">
        <f>(F3480*CalPhotonTurnigy!$AE$30*CalPhotonTurnigy!$AF$36+CalPhotonTurnigy!$AE$36)/CalPhotonTurnigy!$AE$30</f>
        <v>78.986518786049373</v>
      </c>
    </row>
    <row r="3481" spans="1:13" x14ac:dyDescent="0.3">
      <c r="A3481">
        <v>149.63546199999999</v>
      </c>
      <c r="B3481">
        <v>125</v>
      </c>
      <c r="C3481">
        <v>0</v>
      </c>
      <c r="D3481">
        <v>1.91</v>
      </c>
      <c r="E3481">
        <v>66.672188000000006</v>
      </c>
      <c r="F3481">
        <v>66.573141000000007</v>
      </c>
      <c r="G3481">
        <v>63.67127</v>
      </c>
      <c r="H3481">
        <v>9.9046999999999996E-2</v>
      </c>
      <c r="I3481">
        <v>-96.922949000000003</v>
      </c>
      <c r="J3481">
        <v>125</v>
      </c>
      <c r="K3481">
        <v>84.031378000000004</v>
      </c>
      <c r="L3481">
        <v>1.5011999999999999E-2</v>
      </c>
      <c r="M3481">
        <f>(F3481*CalPhotonTurnigy!$AE$30*CalPhotonTurnigy!$AF$36+CalPhotonTurnigy!$AE$36)/CalPhotonTurnigy!$AE$30</f>
        <v>79.1069468047383</v>
      </c>
    </row>
    <row r="3482" spans="1:13" x14ac:dyDescent="0.3">
      <c r="A3482">
        <v>149.65046599999999</v>
      </c>
      <c r="B3482">
        <v>125</v>
      </c>
      <c r="C3482">
        <v>0</v>
      </c>
      <c r="D3482">
        <v>1.91</v>
      </c>
      <c r="E3482">
        <v>66.667428000000001</v>
      </c>
      <c r="F3482">
        <v>66.667974000000001</v>
      </c>
      <c r="G3482">
        <v>63.671258000000002</v>
      </c>
      <c r="H3482">
        <v>-5.4699999999999996E-4</v>
      </c>
      <c r="I3482">
        <v>-96.922980999999993</v>
      </c>
      <c r="J3482">
        <v>125</v>
      </c>
      <c r="K3482">
        <v>84.031378000000004</v>
      </c>
      <c r="L3482">
        <v>1.5004E-2</v>
      </c>
      <c r="M3482">
        <f>(F3482*CalPhotonTurnigy!$AE$30*CalPhotonTurnigy!$AF$36+CalPhotonTurnigy!$AE$36)/CalPhotonTurnigy!$AE$30</f>
        <v>79.203269108740528</v>
      </c>
    </row>
    <row r="3483" spans="1:13" x14ac:dyDescent="0.3">
      <c r="A3483">
        <v>149.66546199999999</v>
      </c>
      <c r="B3483">
        <v>125</v>
      </c>
      <c r="C3483">
        <v>0</v>
      </c>
      <c r="D3483">
        <v>1.911</v>
      </c>
      <c r="E3483">
        <v>66.665109999999999</v>
      </c>
      <c r="F3483">
        <v>66.217360999999997</v>
      </c>
      <c r="G3483">
        <v>63.671247999999999</v>
      </c>
      <c r="H3483">
        <v>0.44774900000000001</v>
      </c>
      <c r="I3483">
        <v>-96.896780000000007</v>
      </c>
      <c r="J3483">
        <v>125</v>
      </c>
      <c r="K3483">
        <v>84.031377000000006</v>
      </c>
      <c r="L3483">
        <v>1.4996000000000001E-2</v>
      </c>
      <c r="M3483">
        <f>(F3483*CalPhotonTurnigy!$AE$30*CalPhotonTurnigy!$AF$36+CalPhotonTurnigy!$AE$36)/CalPhotonTurnigy!$AE$30</f>
        <v>78.745579460903201</v>
      </c>
    </row>
    <row r="3484" spans="1:13" x14ac:dyDescent="0.3">
      <c r="A3484">
        <v>149.68047200000001</v>
      </c>
      <c r="B3484">
        <v>125</v>
      </c>
      <c r="C3484">
        <v>0</v>
      </c>
      <c r="D3484">
        <v>1.907</v>
      </c>
      <c r="E3484">
        <v>66.654221000000007</v>
      </c>
      <c r="F3484">
        <v>66.359701999999999</v>
      </c>
      <c r="G3484">
        <v>63.671239</v>
      </c>
      <c r="H3484">
        <v>0.29451899999999998</v>
      </c>
      <c r="I3484">
        <v>-96.879506000000006</v>
      </c>
      <c r="J3484">
        <v>125</v>
      </c>
      <c r="K3484">
        <v>84.031377000000006</v>
      </c>
      <c r="L3484">
        <v>1.5010000000000001E-2</v>
      </c>
      <c r="M3484">
        <f>(F3484*CalPhotonTurnigy!$AE$30*CalPhotonTurnigy!$AF$36+CalPhotonTurnigy!$AE$36)/CalPhotonTurnigy!$AE$30</f>
        <v>78.890155853867483</v>
      </c>
    </row>
    <row r="3485" spans="1:13" x14ac:dyDescent="0.3">
      <c r="A3485">
        <v>149.69547600000001</v>
      </c>
      <c r="B3485">
        <v>125</v>
      </c>
      <c r="C3485">
        <v>0</v>
      </c>
      <c r="D3485">
        <v>1.9079999999999999</v>
      </c>
      <c r="E3485">
        <v>66.646628000000007</v>
      </c>
      <c r="F3485">
        <v>66.454575000000006</v>
      </c>
      <c r="G3485">
        <v>63.671232000000003</v>
      </c>
      <c r="H3485">
        <v>0.192054</v>
      </c>
      <c r="I3485">
        <v>-96.868236999999993</v>
      </c>
      <c r="J3485">
        <v>125</v>
      </c>
      <c r="K3485">
        <v>84.031375999999995</v>
      </c>
      <c r="L3485">
        <v>1.5004E-2</v>
      </c>
      <c r="M3485">
        <f>(F3485*CalPhotonTurnigy!$AE$30*CalPhotonTurnigy!$AF$36+CalPhotonTurnigy!$AE$36)/CalPhotonTurnigy!$AE$30</f>
        <v>78.986518786049373</v>
      </c>
    </row>
    <row r="3486" spans="1:13" x14ac:dyDescent="0.3">
      <c r="A3486">
        <v>149.71047300000001</v>
      </c>
      <c r="B3486">
        <v>125</v>
      </c>
      <c r="C3486">
        <v>0</v>
      </c>
      <c r="D3486">
        <v>1.907</v>
      </c>
      <c r="E3486">
        <v>66.638312999999997</v>
      </c>
      <c r="F3486">
        <v>66.573141000000007</v>
      </c>
      <c r="G3486">
        <v>63.671225</v>
      </c>
      <c r="H3486">
        <v>6.5172999999999995E-2</v>
      </c>
      <c r="I3486">
        <v>-96.864410000000007</v>
      </c>
      <c r="J3486">
        <v>125</v>
      </c>
      <c r="K3486">
        <v>84.031375999999995</v>
      </c>
      <c r="L3486">
        <v>1.4997E-2</v>
      </c>
      <c r="M3486">
        <f>(F3486*CalPhotonTurnigy!$AE$30*CalPhotonTurnigy!$AF$36+CalPhotonTurnigy!$AE$36)/CalPhotonTurnigy!$AE$30</f>
        <v>79.1069468047383</v>
      </c>
    </row>
    <row r="3487" spans="1:13" x14ac:dyDescent="0.3">
      <c r="A3487">
        <v>149.725469</v>
      </c>
      <c r="B3487">
        <v>124</v>
      </c>
      <c r="C3487">
        <v>0</v>
      </c>
      <c r="D3487">
        <v>1.907</v>
      </c>
      <c r="E3487">
        <v>66.631157000000002</v>
      </c>
      <c r="F3487">
        <v>66.407139999999998</v>
      </c>
      <c r="G3487">
        <v>63.670963</v>
      </c>
      <c r="H3487">
        <v>0.22401699999999999</v>
      </c>
      <c r="I3487">
        <v>-96.851277999999994</v>
      </c>
      <c r="J3487">
        <v>124</v>
      </c>
      <c r="K3487">
        <v>84.011168999999995</v>
      </c>
      <c r="L3487">
        <v>1.4996000000000001E-2</v>
      </c>
      <c r="M3487">
        <f>(F3487*CalPhotonTurnigy!$AE$30*CalPhotonTurnigy!$AF$36+CalPhotonTurnigy!$AE$36)/CalPhotonTurnigy!$AE$30</f>
        <v>78.938338843515155</v>
      </c>
    </row>
    <row r="3488" spans="1:13" x14ac:dyDescent="0.3">
      <c r="A3488">
        <v>149.740477</v>
      </c>
      <c r="B3488">
        <v>124</v>
      </c>
      <c r="C3488">
        <v>0</v>
      </c>
      <c r="D3488">
        <v>1.9039999999999999</v>
      </c>
      <c r="E3488">
        <v>66.617874</v>
      </c>
      <c r="F3488">
        <v>66.241086999999993</v>
      </c>
      <c r="G3488">
        <v>63.669635</v>
      </c>
      <c r="H3488">
        <v>0.37678699999999998</v>
      </c>
      <c r="I3488">
        <v>-96.829205999999999</v>
      </c>
      <c r="J3488">
        <v>124</v>
      </c>
      <c r="K3488">
        <v>83.974554999999995</v>
      </c>
      <c r="L3488">
        <v>1.5008000000000001E-2</v>
      </c>
      <c r="M3488">
        <f>(F3488*CalPhotonTurnigy!$AE$30*CalPhotonTurnigy!$AF$36+CalPhotonTurnigy!$AE$36)/CalPhotonTurnigy!$AE$30</f>
        <v>78.769678065658468</v>
      </c>
    </row>
    <row r="3489" spans="1:13" x14ac:dyDescent="0.3">
      <c r="A3489">
        <v>149.75547900000001</v>
      </c>
      <c r="B3489">
        <v>124</v>
      </c>
      <c r="C3489">
        <v>0</v>
      </c>
      <c r="D3489">
        <v>1.9059999999999999</v>
      </c>
      <c r="E3489">
        <v>66.611784999999998</v>
      </c>
      <c r="F3489">
        <v>66.383421999999996</v>
      </c>
      <c r="G3489">
        <v>63.666305999999999</v>
      </c>
      <c r="H3489">
        <v>0.22836300000000001</v>
      </c>
      <c r="I3489">
        <v>-96.815816999999996</v>
      </c>
      <c r="J3489">
        <v>124</v>
      </c>
      <c r="K3489">
        <v>83.943040999999994</v>
      </c>
      <c r="L3489">
        <v>1.5002E-2</v>
      </c>
      <c r="M3489">
        <f>(F3489*CalPhotonTurnigy!$AE$30*CalPhotonTurnigy!$AF$36+CalPhotonTurnigy!$AE$36)/CalPhotonTurnigy!$AE$30</f>
        <v>78.914248364395817</v>
      </c>
    </row>
    <row r="3490" spans="1:13" x14ac:dyDescent="0.3">
      <c r="A3490">
        <v>149.77049</v>
      </c>
      <c r="B3490">
        <v>124</v>
      </c>
      <c r="C3490">
        <v>0</v>
      </c>
      <c r="D3490">
        <v>1.905</v>
      </c>
      <c r="E3490">
        <v>66.604763000000005</v>
      </c>
      <c r="F3490">
        <v>66.525717999999998</v>
      </c>
      <c r="G3490">
        <v>63.660536</v>
      </c>
      <c r="H3490">
        <v>7.9045000000000004E-2</v>
      </c>
      <c r="I3490">
        <v>-96.811172999999997</v>
      </c>
      <c r="J3490">
        <v>124</v>
      </c>
      <c r="K3490">
        <v>83.915916999999993</v>
      </c>
      <c r="L3490">
        <v>1.5011E-2</v>
      </c>
      <c r="M3490">
        <f>(F3490*CalPhotonTurnigy!$AE$30*CalPhotonTurnigy!$AF$36+CalPhotonTurnigy!$AE$36)/CalPhotonTurnigy!$AE$30</f>
        <v>79.058779050657989</v>
      </c>
    </row>
    <row r="3491" spans="1:13" x14ac:dyDescent="0.3">
      <c r="A3491">
        <v>149.785493</v>
      </c>
      <c r="B3491">
        <v>124</v>
      </c>
      <c r="C3491">
        <v>0</v>
      </c>
      <c r="D3491">
        <v>1.9059999999999999</v>
      </c>
      <c r="E3491">
        <v>66.600500999999994</v>
      </c>
      <c r="F3491">
        <v>66.383421999999996</v>
      </c>
      <c r="G3491">
        <v>63.652397000000001</v>
      </c>
      <c r="H3491">
        <v>0.21707899999999999</v>
      </c>
      <c r="I3491">
        <v>-96.798445000000001</v>
      </c>
      <c r="J3491">
        <v>124</v>
      </c>
      <c r="K3491">
        <v>83.892571000000004</v>
      </c>
      <c r="L3491">
        <v>1.5003000000000001E-2</v>
      </c>
      <c r="M3491">
        <f>(F3491*CalPhotonTurnigy!$AE$30*CalPhotonTurnigy!$AF$36+CalPhotonTurnigy!$AE$36)/CalPhotonTurnigy!$AE$30</f>
        <v>78.914248364395817</v>
      </c>
    </row>
    <row r="3492" spans="1:13" x14ac:dyDescent="0.3">
      <c r="A3492">
        <v>149.800499</v>
      </c>
      <c r="B3492">
        <v>124</v>
      </c>
      <c r="C3492">
        <v>0</v>
      </c>
      <c r="D3492">
        <v>1.9059999999999999</v>
      </c>
      <c r="E3492">
        <v>66.596833000000004</v>
      </c>
      <c r="F3492">
        <v>66.193634000000003</v>
      </c>
      <c r="G3492">
        <v>63.642214000000003</v>
      </c>
      <c r="H3492">
        <v>0.4032</v>
      </c>
      <c r="I3492">
        <v>-96.774839</v>
      </c>
      <c r="J3492">
        <v>124</v>
      </c>
      <c r="K3492">
        <v>83.872477000000003</v>
      </c>
      <c r="L3492">
        <v>1.5006E-2</v>
      </c>
      <c r="M3492">
        <f>(F3492*CalPhotonTurnigy!$AE$30*CalPhotonTurnigy!$AF$36+CalPhotonTurnigy!$AE$36)/CalPhotonTurnigy!$AE$30</f>
        <v>78.721479840443436</v>
      </c>
    </row>
    <row r="3493" spans="1:13" x14ac:dyDescent="0.3">
      <c r="A3493">
        <v>149.815504</v>
      </c>
      <c r="B3493">
        <v>124</v>
      </c>
      <c r="C3493">
        <v>0</v>
      </c>
      <c r="D3493">
        <v>1.905</v>
      </c>
      <c r="E3493">
        <v>66.590112000000005</v>
      </c>
      <c r="F3493">
        <v>66.359701999999999</v>
      </c>
      <c r="G3493">
        <v>63.630419000000003</v>
      </c>
      <c r="H3493">
        <v>0.23041</v>
      </c>
      <c r="I3493">
        <v>-96.761330000000001</v>
      </c>
      <c r="J3493">
        <v>124</v>
      </c>
      <c r="K3493">
        <v>83.855181999999999</v>
      </c>
      <c r="L3493">
        <v>1.5004999999999999E-2</v>
      </c>
      <c r="M3493">
        <f>(F3493*CalPhotonTurnigy!$AE$30*CalPhotonTurnigy!$AF$36+CalPhotonTurnigy!$AE$36)/CalPhotonTurnigy!$AE$30</f>
        <v>78.890155853867483</v>
      </c>
    </row>
    <row r="3494" spans="1:13" x14ac:dyDescent="0.3">
      <c r="A3494">
        <v>149.83050499999999</v>
      </c>
      <c r="B3494">
        <v>124</v>
      </c>
      <c r="C3494">
        <v>0</v>
      </c>
      <c r="D3494">
        <v>1.905</v>
      </c>
      <c r="E3494">
        <v>66.586110000000005</v>
      </c>
      <c r="F3494">
        <v>66.525717999999998</v>
      </c>
      <c r="G3494">
        <v>63.617463000000001</v>
      </c>
      <c r="H3494">
        <v>6.0393000000000002E-2</v>
      </c>
      <c r="I3494">
        <v>-96.757784999999998</v>
      </c>
      <c r="J3494">
        <v>124</v>
      </c>
      <c r="K3494">
        <v>83.840294999999998</v>
      </c>
      <c r="L3494">
        <v>1.5001E-2</v>
      </c>
      <c r="M3494">
        <f>(F3494*CalPhotonTurnigy!$AE$30*CalPhotonTurnigy!$AF$36+CalPhotonTurnigy!$AE$36)/CalPhotonTurnigy!$AE$30</f>
        <v>79.058779050657989</v>
      </c>
    </row>
    <row r="3495" spans="1:13" x14ac:dyDescent="0.3">
      <c r="A3495">
        <v>149.84550300000001</v>
      </c>
      <c r="B3495">
        <v>124</v>
      </c>
      <c r="C3495">
        <v>0</v>
      </c>
      <c r="D3495">
        <v>1.9039999999999999</v>
      </c>
      <c r="E3495">
        <v>66.579099999999997</v>
      </c>
      <c r="F3495">
        <v>66.051247000000004</v>
      </c>
      <c r="G3495">
        <v>63.603768000000002</v>
      </c>
      <c r="H3495">
        <v>0.52785300000000002</v>
      </c>
      <c r="I3495">
        <v>-96.726939000000002</v>
      </c>
      <c r="J3495">
        <v>124</v>
      </c>
      <c r="K3495">
        <v>83.827483000000001</v>
      </c>
      <c r="L3495">
        <v>1.4997999999999999E-2</v>
      </c>
      <c r="M3495">
        <f>(F3495*CalPhotonTurnigy!$AE$30*CalPhotonTurnigy!$AF$36+CalPhotonTurnigy!$AE$36)/CalPhotonTurnigy!$AE$30</f>
        <v>78.576856725072574</v>
      </c>
    </row>
    <row r="3496" spans="1:13" x14ac:dyDescent="0.3">
      <c r="A3496">
        <v>149.86050700000001</v>
      </c>
      <c r="B3496">
        <v>124</v>
      </c>
      <c r="C3496">
        <v>0</v>
      </c>
      <c r="D3496">
        <v>1.9059999999999999</v>
      </c>
      <c r="E3496">
        <v>66.578417000000002</v>
      </c>
      <c r="F3496">
        <v>66.169905</v>
      </c>
      <c r="G3496">
        <v>63.589705000000002</v>
      </c>
      <c r="H3496">
        <v>0.40851199999999999</v>
      </c>
      <c r="I3496">
        <v>-96.703030999999996</v>
      </c>
      <c r="J3496">
        <v>124</v>
      </c>
      <c r="K3496">
        <v>83.816455000000005</v>
      </c>
      <c r="L3496">
        <v>1.5004E-2</v>
      </c>
      <c r="M3496">
        <f>(F3496*CalPhotonTurnigy!$AE$30*CalPhotonTurnigy!$AF$36+CalPhotonTurnigy!$AE$36)/CalPhotonTurnigy!$AE$30</f>
        <v>78.697378188574689</v>
      </c>
    </row>
    <row r="3497" spans="1:13" x14ac:dyDescent="0.3">
      <c r="A3497">
        <v>149.875506</v>
      </c>
      <c r="B3497">
        <v>124</v>
      </c>
      <c r="C3497">
        <v>0</v>
      </c>
      <c r="D3497">
        <v>1.905</v>
      </c>
      <c r="E3497">
        <v>66.576047000000003</v>
      </c>
      <c r="F3497">
        <v>66.359701999999999</v>
      </c>
      <c r="G3497">
        <v>63.575584999999997</v>
      </c>
      <c r="H3497">
        <v>0.21634500000000001</v>
      </c>
      <c r="I3497">
        <v>-96.690351000000007</v>
      </c>
      <c r="J3497">
        <v>124</v>
      </c>
      <c r="K3497">
        <v>83.806962999999996</v>
      </c>
      <c r="L3497">
        <v>1.4999E-2</v>
      </c>
      <c r="M3497">
        <f>(F3497*CalPhotonTurnigy!$AE$30*CalPhotonTurnigy!$AF$36+CalPhotonTurnigy!$AE$36)/CalPhotonTurnigy!$AE$30</f>
        <v>78.890155853867483</v>
      </c>
    </row>
    <row r="3498" spans="1:13" x14ac:dyDescent="0.3">
      <c r="A3498">
        <v>149.89050800000001</v>
      </c>
      <c r="B3498">
        <v>124</v>
      </c>
      <c r="C3498">
        <v>0</v>
      </c>
      <c r="D3498">
        <v>1.907</v>
      </c>
      <c r="E3498">
        <v>66.577573999999998</v>
      </c>
      <c r="F3498">
        <v>66.027512000000002</v>
      </c>
      <c r="G3498">
        <v>63.561660000000003</v>
      </c>
      <c r="H3498">
        <v>0.55006100000000002</v>
      </c>
      <c r="I3498">
        <v>-96.658206000000007</v>
      </c>
      <c r="J3498">
        <v>124</v>
      </c>
      <c r="K3498">
        <v>83.798794000000001</v>
      </c>
      <c r="L3498">
        <v>1.5002E-2</v>
      </c>
      <c r="M3498">
        <f>(F3498*CalPhotonTurnigy!$AE$30*CalPhotonTurnigy!$AF$36+CalPhotonTurnigy!$AE$36)/CalPhotonTurnigy!$AE$30</f>
        <v>78.552748978976865</v>
      </c>
    </row>
    <row r="3499" spans="1:13" x14ac:dyDescent="0.3">
      <c r="A3499">
        <v>149.90550999999999</v>
      </c>
      <c r="B3499">
        <v>124</v>
      </c>
      <c r="C3499">
        <v>0</v>
      </c>
      <c r="D3499">
        <v>1.9019999999999999</v>
      </c>
      <c r="E3499">
        <v>66.568185</v>
      </c>
      <c r="F3499">
        <v>66.098714000000001</v>
      </c>
      <c r="G3499">
        <v>63.548121999999999</v>
      </c>
      <c r="H3499">
        <v>0.46947100000000003</v>
      </c>
      <c r="I3499">
        <v>-96.630752000000001</v>
      </c>
      <c r="J3499">
        <v>124</v>
      </c>
      <c r="K3499">
        <v>83.791762000000006</v>
      </c>
      <c r="L3499">
        <v>1.5002E-2</v>
      </c>
      <c r="M3499">
        <f>(F3499*CalPhotonTurnigy!$AE$30*CalPhotonTurnigy!$AF$36+CalPhotonTurnigy!$AE$36)/CalPhotonTurnigy!$AE$30</f>
        <v>78.625069170150496</v>
      </c>
    </row>
    <row r="3500" spans="1:13" x14ac:dyDescent="0.3">
      <c r="A3500">
        <v>149.92051499999999</v>
      </c>
      <c r="B3500">
        <v>124</v>
      </c>
      <c r="C3500">
        <v>0</v>
      </c>
      <c r="D3500">
        <v>1.905</v>
      </c>
      <c r="E3500">
        <v>66.565456999999995</v>
      </c>
      <c r="F3500">
        <v>66.288535999999993</v>
      </c>
      <c r="G3500">
        <v>63.535117</v>
      </c>
      <c r="H3500">
        <v>0.27692099999999997</v>
      </c>
      <c r="I3500">
        <v>-96.614526999999995</v>
      </c>
      <c r="J3500">
        <v>124</v>
      </c>
      <c r="K3500">
        <v>83.785709999999995</v>
      </c>
      <c r="L3500">
        <v>1.5004999999999999E-2</v>
      </c>
      <c r="M3500">
        <f>(F3500*CalPhotonTurnigy!$AE$30*CalPhotonTurnigy!$AF$36+CalPhotonTurnigy!$AE$36)/CalPhotonTurnigy!$AE$30</f>
        <v>78.817872228055549</v>
      </c>
    </row>
    <row r="3501" spans="1:13" x14ac:dyDescent="0.3">
      <c r="A3501">
        <v>149.93551500000001</v>
      </c>
      <c r="B3501">
        <v>124</v>
      </c>
      <c r="C3501">
        <v>0</v>
      </c>
      <c r="D3501">
        <v>1.901</v>
      </c>
      <c r="E3501">
        <v>66.555971</v>
      </c>
      <c r="F3501">
        <v>66.407139999999998</v>
      </c>
      <c r="G3501">
        <v>63.522748999999997</v>
      </c>
      <c r="H3501">
        <v>0.14883099999999999</v>
      </c>
      <c r="I3501">
        <v>-96.605800000000002</v>
      </c>
      <c r="J3501">
        <v>124</v>
      </c>
      <c r="K3501">
        <v>83.780500000000004</v>
      </c>
      <c r="L3501">
        <v>1.4999999999999999E-2</v>
      </c>
      <c r="M3501">
        <f>(F3501*CalPhotonTurnigy!$AE$30*CalPhotonTurnigy!$AF$36+CalPhotonTurnigy!$AE$36)/CalPhotonTurnigy!$AE$30</f>
        <v>78.938338843515155</v>
      </c>
    </row>
    <row r="3502" spans="1:13" x14ac:dyDescent="0.3">
      <c r="A3502">
        <v>149.950513</v>
      </c>
      <c r="B3502">
        <v>124</v>
      </c>
      <c r="C3502">
        <v>0</v>
      </c>
      <c r="D3502">
        <v>1.9019999999999999</v>
      </c>
      <c r="E3502">
        <v>66.549592000000004</v>
      </c>
      <c r="F3502">
        <v>66.003776000000002</v>
      </c>
      <c r="G3502">
        <v>63.511085999999999</v>
      </c>
      <c r="H3502">
        <v>0.54581599999999997</v>
      </c>
      <c r="I3502">
        <v>-96.573918000000006</v>
      </c>
      <c r="J3502">
        <v>124</v>
      </c>
      <c r="K3502">
        <v>83.776016999999996</v>
      </c>
      <c r="L3502">
        <v>1.4997999999999999E-2</v>
      </c>
      <c r="M3502">
        <f>(F3502*CalPhotonTurnigy!$AE$30*CalPhotonTurnigy!$AF$36+CalPhotonTurnigy!$AE$36)/CalPhotonTurnigy!$AE$30</f>
        <v>78.528640217176687</v>
      </c>
    </row>
    <row r="3503" spans="1:13" x14ac:dyDescent="0.3">
      <c r="A3503">
        <v>149.96552399999999</v>
      </c>
      <c r="B3503">
        <v>124</v>
      </c>
      <c r="C3503">
        <v>0</v>
      </c>
      <c r="D3503">
        <v>1.905</v>
      </c>
      <c r="E3503">
        <v>66.549458000000001</v>
      </c>
      <c r="F3503">
        <v>66.193634000000003</v>
      </c>
      <c r="G3503">
        <v>63.500163999999998</v>
      </c>
      <c r="H3503">
        <v>0.35582399999999997</v>
      </c>
      <c r="I3503">
        <v>-96.553079999999994</v>
      </c>
      <c r="J3503">
        <v>124</v>
      </c>
      <c r="K3503">
        <v>83.772158000000005</v>
      </c>
      <c r="L3503">
        <v>1.5011E-2</v>
      </c>
      <c r="M3503">
        <f>(F3503*CalPhotonTurnigy!$AE$30*CalPhotonTurnigy!$AF$36+CalPhotonTurnigy!$AE$36)/CalPhotonTurnigy!$AE$30</f>
        <v>78.721479840443436</v>
      </c>
    </row>
    <row r="3504" spans="1:13" x14ac:dyDescent="0.3">
      <c r="A3504">
        <v>149.98053300000001</v>
      </c>
      <c r="B3504">
        <v>124</v>
      </c>
      <c r="C3504">
        <v>0</v>
      </c>
      <c r="D3504">
        <v>1.9</v>
      </c>
      <c r="E3504">
        <v>66.538629</v>
      </c>
      <c r="F3504">
        <v>66.335981000000004</v>
      </c>
      <c r="G3504">
        <v>63.490001999999997</v>
      </c>
      <c r="H3504">
        <v>0.20264799999999999</v>
      </c>
      <c r="I3504">
        <v>-96.541197999999994</v>
      </c>
      <c r="J3504">
        <v>124</v>
      </c>
      <c r="K3504">
        <v>83.768835999999993</v>
      </c>
      <c r="L3504">
        <v>1.5009E-2</v>
      </c>
      <c r="M3504">
        <f>(F3504*CalPhotonTurnigy!$AE$30*CalPhotonTurnigy!$AF$36+CalPhotonTurnigy!$AE$36)/CalPhotonTurnigy!$AE$30</f>
        <v>78.86606232763468</v>
      </c>
    </row>
    <row r="3505" spans="1:13" x14ac:dyDescent="0.3">
      <c r="A3505">
        <v>149.99554000000001</v>
      </c>
      <c r="B3505">
        <v>124</v>
      </c>
      <c r="C3505">
        <v>0</v>
      </c>
      <c r="D3505">
        <v>1.903</v>
      </c>
      <c r="E3505">
        <v>66.536452999999995</v>
      </c>
      <c r="F3505">
        <v>66.478290000000001</v>
      </c>
      <c r="G3505">
        <v>63.480595999999998</v>
      </c>
      <c r="H3505">
        <v>5.8162999999999999E-2</v>
      </c>
      <c r="I3505">
        <v>-96.537783000000005</v>
      </c>
      <c r="J3505">
        <v>124</v>
      </c>
      <c r="K3505">
        <v>83.765977000000007</v>
      </c>
      <c r="L3505">
        <v>1.5007E-2</v>
      </c>
      <c r="M3505">
        <f>(F3505*CalPhotonTurnigy!$AE$30*CalPhotonTurnigy!$AF$36+CalPhotonTurnigy!$AE$36)/CalPhotonTurnigy!$AE$30</f>
        <v>79.01060621805523</v>
      </c>
    </row>
    <row r="3506" spans="1:13" x14ac:dyDescent="0.3">
      <c r="A3506">
        <v>150.010547</v>
      </c>
      <c r="B3506">
        <v>124</v>
      </c>
      <c r="C3506">
        <v>0</v>
      </c>
      <c r="D3506">
        <v>1.905</v>
      </c>
      <c r="E3506">
        <v>66.538152999999994</v>
      </c>
      <c r="F3506">
        <v>66.122444999999999</v>
      </c>
      <c r="G3506">
        <v>63.471933</v>
      </c>
      <c r="H3506">
        <v>0.41570800000000002</v>
      </c>
      <c r="I3506">
        <v>-96.513459999999995</v>
      </c>
      <c r="J3506">
        <v>124</v>
      </c>
      <c r="K3506">
        <v>83.763516999999993</v>
      </c>
      <c r="L3506">
        <v>1.5007E-2</v>
      </c>
      <c r="M3506">
        <f>(F3506*CalPhotonTurnigy!$AE$30*CalPhotonTurnigy!$AF$36+CalPhotonTurnigy!$AE$36)/CalPhotonTurnigy!$AE$30</f>
        <v>78.649172853428226</v>
      </c>
    </row>
    <row r="3507" spans="1:13" x14ac:dyDescent="0.3">
      <c r="A3507">
        <v>150.02555100000001</v>
      </c>
      <c r="B3507">
        <v>124</v>
      </c>
      <c r="C3507">
        <v>0</v>
      </c>
      <c r="D3507">
        <v>1.905</v>
      </c>
      <c r="E3507">
        <v>66.539614999999998</v>
      </c>
      <c r="F3507">
        <v>66.241086999999993</v>
      </c>
      <c r="G3507">
        <v>63.463985999999998</v>
      </c>
      <c r="H3507">
        <v>0.29852800000000002</v>
      </c>
      <c r="I3507">
        <v>-96.495976999999996</v>
      </c>
      <c r="J3507">
        <v>124</v>
      </c>
      <c r="K3507">
        <v>83.761398999999997</v>
      </c>
      <c r="L3507">
        <v>1.5004E-2</v>
      </c>
      <c r="M3507">
        <f>(F3507*CalPhotonTurnigy!$AE$30*CalPhotonTurnigy!$AF$36+CalPhotonTurnigy!$AE$36)/CalPhotonTurnigy!$AE$30</f>
        <v>78.769678065658468</v>
      </c>
    </row>
    <row r="3508" spans="1:13" x14ac:dyDescent="0.3">
      <c r="A3508">
        <v>150.04055600000001</v>
      </c>
      <c r="B3508">
        <v>124</v>
      </c>
      <c r="C3508">
        <v>0</v>
      </c>
      <c r="D3508">
        <v>1.9019999999999999</v>
      </c>
      <c r="E3508">
        <v>66.535516000000001</v>
      </c>
      <c r="F3508">
        <v>66.407139999999998</v>
      </c>
      <c r="G3508">
        <v>63.456724000000001</v>
      </c>
      <c r="H3508">
        <v>0.12837499999999999</v>
      </c>
      <c r="I3508">
        <v>-96.488446999999994</v>
      </c>
      <c r="J3508">
        <v>124</v>
      </c>
      <c r="K3508">
        <v>83.759575999999996</v>
      </c>
      <c r="L3508">
        <v>1.5004999999999999E-2</v>
      </c>
      <c r="M3508">
        <f>(F3508*CalPhotonTurnigy!$AE$30*CalPhotonTurnigy!$AF$36+CalPhotonTurnigy!$AE$36)/CalPhotonTurnigy!$AE$30</f>
        <v>78.938338843515155</v>
      </c>
    </row>
    <row r="3509" spans="1:13" x14ac:dyDescent="0.3">
      <c r="A3509">
        <v>150.05555799999999</v>
      </c>
      <c r="B3509">
        <v>124</v>
      </c>
      <c r="C3509">
        <v>0</v>
      </c>
      <c r="D3509">
        <v>1.9039999999999999</v>
      </c>
      <c r="E3509">
        <v>66.535560000000004</v>
      </c>
      <c r="F3509">
        <v>66.478290000000001</v>
      </c>
      <c r="G3509">
        <v>63.450108999999998</v>
      </c>
      <c r="H3509">
        <v>5.7270000000000001E-2</v>
      </c>
      <c r="I3509">
        <v>-96.485085999999995</v>
      </c>
      <c r="J3509">
        <v>124</v>
      </c>
      <c r="K3509">
        <v>83.758007000000006</v>
      </c>
      <c r="L3509">
        <v>1.5002E-2</v>
      </c>
      <c r="M3509">
        <f>(F3509*CalPhotonTurnigy!$AE$30*CalPhotonTurnigy!$AF$36+CalPhotonTurnigy!$AE$36)/CalPhotonTurnigy!$AE$30</f>
        <v>79.01060621805523</v>
      </c>
    </row>
    <row r="3510" spans="1:13" x14ac:dyDescent="0.3">
      <c r="A3510">
        <v>150.07056800000001</v>
      </c>
      <c r="B3510">
        <v>124</v>
      </c>
      <c r="C3510">
        <v>0</v>
      </c>
      <c r="D3510">
        <v>1.901</v>
      </c>
      <c r="E3510">
        <v>66.528452999999999</v>
      </c>
      <c r="F3510">
        <v>66.098714000000001</v>
      </c>
      <c r="G3510">
        <v>63.444102000000001</v>
      </c>
      <c r="H3510">
        <v>0.42974000000000001</v>
      </c>
      <c r="I3510">
        <v>-96.459942999999996</v>
      </c>
      <c r="J3510">
        <v>124</v>
      </c>
      <c r="K3510">
        <v>83.756656000000007</v>
      </c>
      <c r="L3510">
        <v>1.5010000000000001E-2</v>
      </c>
      <c r="M3510">
        <f>(F3510*CalPhotonTurnigy!$AE$30*CalPhotonTurnigy!$AF$36+CalPhotonTurnigy!$AE$36)/CalPhotonTurnigy!$AE$30</f>
        <v>78.625069170150496</v>
      </c>
    </row>
    <row r="3511" spans="1:13" x14ac:dyDescent="0.3">
      <c r="A3511">
        <v>150.08556899999999</v>
      </c>
      <c r="B3511">
        <v>124</v>
      </c>
      <c r="C3511">
        <v>0</v>
      </c>
      <c r="D3511">
        <v>1.9</v>
      </c>
      <c r="E3511">
        <v>66.52055</v>
      </c>
      <c r="F3511">
        <v>66.217360999999997</v>
      </c>
      <c r="G3511">
        <v>63.438662000000001</v>
      </c>
      <c r="H3511">
        <v>0.30318899999999999</v>
      </c>
      <c r="I3511">
        <v>-96.442194999999998</v>
      </c>
      <c r="J3511">
        <v>124</v>
      </c>
      <c r="K3511">
        <v>83.755493999999999</v>
      </c>
      <c r="L3511">
        <v>1.5001E-2</v>
      </c>
      <c r="M3511">
        <f>(F3511*CalPhotonTurnigy!$AE$30*CalPhotonTurnigy!$AF$36+CalPhotonTurnigy!$AE$36)/CalPhotonTurnigy!$AE$30</f>
        <v>78.745579460903201</v>
      </c>
    </row>
    <row r="3512" spans="1:13" x14ac:dyDescent="0.3">
      <c r="A3512">
        <v>150.10056700000001</v>
      </c>
      <c r="B3512">
        <v>124</v>
      </c>
      <c r="C3512">
        <v>0</v>
      </c>
      <c r="D3512">
        <v>1.901</v>
      </c>
      <c r="E3512">
        <v>66.515535</v>
      </c>
      <c r="F3512">
        <v>66.407139999999998</v>
      </c>
      <c r="G3512">
        <v>63.433746999999997</v>
      </c>
      <c r="H3512">
        <v>0.10839500000000001</v>
      </c>
      <c r="I3512">
        <v>-96.435839000000001</v>
      </c>
      <c r="J3512">
        <v>124</v>
      </c>
      <c r="K3512">
        <v>83.754493999999994</v>
      </c>
      <c r="L3512">
        <v>1.4997999999999999E-2</v>
      </c>
      <c r="M3512">
        <f>(F3512*CalPhotonTurnigy!$AE$30*CalPhotonTurnigy!$AF$36+CalPhotonTurnigy!$AE$36)/CalPhotonTurnigy!$AE$30</f>
        <v>78.938338843515155</v>
      </c>
    </row>
    <row r="3513" spans="1:13" x14ac:dyDescent="0.3">
      <c r="A3513">
        <v>150.11556300000001</v>
      </c>
      <c r="B3513">
        <v>124</v>
      </c>
      <c r="C3513">
        <v>0</v>
      </c>
      <c r="D3513">
        <v>1.897</v>
      </c>
      <c r="E3513">
        <v>66.502280999999996</v>
      </c>
      <c r="F3513">
        <v>66.573141000000007</v>
      </c>
      <c r="G3513">
        <v>63.429316999999998</v>
      </c>
      <c r="H3513">
        <v>-7.0860000000000006E-2</v>
      </c>
      <c r="I3513">
        <v>-96.44</v>
      </c>
      <c r="J3513">
        <v>124</v>
      </c>
      <c r="K3513">
        <v>83.753632999999994</v>
      </c>
      <c r="L3513">
        <v>1.4996000000000001E-2</v>
      </c>
      <c r="M3513">
        <f>(F3513*CalPhotonTurnigy!$AE$30*CalPhotonTurnigy!$AF$36+CalPhotonTurnigy!$AE$36)/CalPhotonTurnigy!$AE$30</f>
        <v>79.1069468047383</v>
      </c>
    </row>
    <row r="3514" spans="1:13" x14ac:dyDescent="0.3">
      <c r="A3514">
        <v>150.130571</v>
      </c>
      <c r="B3514">
        <v>124</v>
      </c>
      <c r="C3514">
        <v>0</v>
      </c>
      <c r="D3514">
        <v>1.9279999999999999</v>
      </c>
      <c r="E3514">
        <v>66.560547999999997</v>
      </c>
      <c r="F3514">
        <v>66.122444999999999</v>
      </c>
      <c r="G3514">
        <v>63.425331</v>
      </c>
      <c r="H3514">
        <v>0.43810300000000002</v>
      </c>
      <c r="I3514">
        <v>-96.414365000000004</v>
      </c>
      <c r="J3514">
        <v>124</v>
      </c>
      <c r="K3514">
        <v>83.752892000000003</v>
      </c>
      <c r="L3514">
        <v>1.5008000000000001E-2</v>
      </c>
      <c r="M3514">
        <f>(F3514*CalPhotonTurnigy!$AE$30*CalPhotonTurnigy!$AF$36+CalPhotonTurnigy!$AE$36)/CalPhotonTurnigy!$AE$30</f>
        <v>78.649172853428226</v>
      </c>
    </row>
    <row r="3515" spans="1:13" x14ac:dyDescent="0.3">
      <c r="A3515">
        <v>150.14556899999999</v>
      </c>
      <c r="B3515">
        <v>124</v>
      </c>
      <c r="C3515">
        <v>0</v>
      </c>
      <c r="D3515">
        <v>1.877</v>
      </c>
      <c r="E3515">
        <v>66.498147000000003</v>
      </c>
      <c r="F3515">
        <v>66.288535999999993</v>
      </c>
      <c r="G3515">
        <v>63.421751999999998</v>
      </c>
      <c r="H3515">
        <v>0.20961099999999999</v>
      </c>
      <c r="I3515">
        <v>-96.402089000000004</v>
      </c>
      <c r="J3515">
        <v>124</v>
      </c>
      <c r="K3515">
        <v>83.752253999999994</v>
      </c>
      <c r="L3515">
        <v>1.4997999999999999E-2</v>
      </c>
      <c r="M3515">
        <f>(F3515*CalPhotonTurnigy!$AE$30*CalPhotonTurnigy!$AF$36+CalPhotonTurnigy!$AE$36)/CalPhotonTurnigy!$AE$30</f>
        <v>78.817872228055549</v>
      </c>
    </row>
    <row r="3516" spans="1:13" x14ac:dyDescent="0.3">
      <c r="A3516">
        <v>150.16057699999999</v>
      </c>
      <c r="B3516">
        <v>124</v>
      </c>
      <c r="C3516">
        <v>0</v>
      </c>
      <c r="D3516">
        <v>1.8959999999999999</v>
      </c>
      <c r="E3516">
        <v>66.485523999999998</v>
      </c>
      <c r="F3516">
        <v>66.430858000000001</v>
      </c>
      <c r="G3516">
        <v>63.418543</v>
      </c>
      <c r="H3516">
        <v>5.4665999999999999E-2</v>
      </c>
      <c r="I3516">
        <v>-96.398881000000003</v>
      </c>
      <c r="J3516">
        <v>124</v>
      </c>
      <c r="K3516">
        <v>83.751705000000001</v>
      </c>
      <c r="L3516">
        <v>1.5008000000000001E-2</v>
      </c>
      <c r="M3516">
        <f>(F3516*CalPhotonTurnigy!$AE$30*CalPhotonTurnigy!$AF$36+CalPhotonTurnigy!$AE$36)/CalPhotonTurnigy!$AE$30</f>
        <v>78.962429322634506</v>
      </c>
    </row>
    <row r="3517" spans="1:13" x14ac:dyDescent="0.3">
      <c r="A3517">
        <v>150.175578</v>
      </c>
      <c r="B3517">
        <v>124</v>
      </c>
      <c r="C3517">
        <v>0</v>
      </c>
      <c r="D3517">
        <v>1.8919999999999999</v>
      </c>
      <c r="E3517">
        <v>66.465709000000004</v>
      </c>
      <c r="F3517">
        <v>66.573141000000007</v>
      </c>
      <c r="G3517">
        <v>63.415672000000001</v>
      </c>
      <c r="H3517">
        <v>-0.107432</v>
      </c>
      <c r="I3517">
        <v>-96.405190000000005</v>
      </c>
      <c r="J3517">
        <v>124</v>
      </c>
      <c r="K3517">
        <v>83.751232000000002</v>
      </c>
      <c r="L3517">
        <v>1.5001E-2</v>
      </c>
      <c r="M3517">
        <f>(F3517*CalPhotonTurnigy!$AE$30*CalPhotonTurnigy!$AF$36+CalPhotonTurnigy!$AE$36)/CalPhotonTurnigy!$AE$30</f>
        <v>79.1069468047383</v>
      </c>
    </row>
    <row r="3518" spans="1:13" x14ac:dyDescent="0.3">
      <c r="A3518">
        <v>150.19057699999999</v>
      </c>
      <c r="B3518">
        <v>124</v>
      </c>
      <c r="C3518">
        <v>0</v>
      </c>
      <c r="D3518">
        <v>1.8919999999999999</v>
      </c>
      <c r="E3518">
        <v>66.448649000000003</v>
      </c>
      <c r="F3518">
        <v>66.074980999999994</v>
      </c>
      <c r="G3518">
        <v>63.413105000000002</v>
      </c>
      <c r="H3518">
        <v>0.373668</v>
      </c>
      <c r="I3518">
        <v>-96.383347999999998</v>
      </c>
      <c r="J3518">
        <v>124</v>
      </c>
      <c r="K3518">
        <v>83.750825000000006</v>
      </c>
      <c r="L3518">
        <v>1.4999E-2</v>
      </c>
      <c r="M3518">
        <f>(F3518*CalPhotonTurnigy!$AE$30*CalPhotonTurnigy!$AF$36+CalPhotonTurnigy!$AE$36)/CalPhotonTurnigy!$AE$30</f>
        <v>78.60096345546377</v>
      </c>
    </row>
    <row r="3519" spans="1:13" x14ac:dyDescent="0.3">
      <c r="A3519">
        <v>150.205589</v>
      </c>
      <c r="B3519">
        <v>124</v>
      </c>
      <c r="C3519">
        <v>0</v>
      </c>
      <c r="D3519">
        <v>1.893</v>
      </c>
      <c r="E3519">
        <v>66.437545</v>
      </c>
      <c r="F3519">
        <v>66.241086999999993</v>
      </c>
      <c r="G3519">
        <v>63.410814999999999</v>
      </c>
      <c r="H3519">
        <v>0.19645799999999999</v>
      </c>
      <c r="I3519">
        <v>-96.371836999999999</v>
      </c>
      <c r="J3519">
        <v>124</v>
      </c>
      <c r="K3519">
        <v>83.750474999999994</v>
      </c>
      <c r="L3519">
        <v>1.5011999999999999E-2</v>
      </c>
      <c r="M3519">
        <f>(F3519*CalPhotonTurnigy!$AE$30*CalPhotonTurnigy!$AF$36+CalPhotonTurnigy!$AE$36)/CalPhotonTurnigy!$AE$30</f>
        <v>78.769678065658468</v>
      </c>
    </row>
    <row r="3520" spans="1:13" x14ac:dyDescent="0.3">
      <c r="A3520">
        <v>150.220586</v>
      </c>
      <c r="B3520">
        <v>124</v>
      </c>
      <c r="C3520">
        <v>0</v>
      </c>
      <c r="D3520">
        <v>1.8919999999999999</v>
      </c>
      <c r="E3520">
        <v>66.424402000000001</v>
      </c>
      <c r="F3520">
        <v>66.359701999999999</v>
      </c>
      <c r="G3520">
        <v>63.408772999999997</v>
      </c>
      <c r="H3520">
        <v>6.4699999999999994E-2</v>
      </c>
      <c r="I3520">
        <v>-96.368044999999995</v>
      </c>
      <c r="J3520">
        <v>124</v>
      </c>
      <c r="K3520">
        <v>83.750174000000001</v>
      </c>
      <c r="L3520">
        <v>1.4997E-2</v>
      </c>
      <c r="M3520">
        <f>(F3520*CalPhotonTurnigy!$AE$30*CalPhotonTurnigy!$AF$36+CalPhotonTurnigy!$AE$36)/CalPhotonTurnigy!$AE$30</f>
        <v>78.890155853867483</v>
      </c>
    </row>
    <row r="3521" spans="1:13" x14ac:dyDescent="0.3">
      <c r="A3521">
        <v>150.23559700000001</v>
      </c>
      <c r="B3521">
        <v>124</v>
      </c>
      <c r="C3521">
        <v>0</v>
      </c>
      <c r="D3521">
        <v>1.893</v>
      </c>
      <c r="E3521">
        <v>66.416674999999998</v>
      </c>
      <c r="F3521">
        <v>66.525717999999998</v>
      </c>
      <c r="G3521">
        <v>63.406956000000001</v>
      </c>
      <c r="H3521">
        <v>-0.109043</v>
      </c>
      <c r="I3521">
        <v>-96.374450999999993</v>
      </c>
      <c r="J3521">
        <v>124</v>
      </c>
      <c r="K3521">
        <v>83.749914000000004</v>
      </c>
      <c r="L3521">
        <v>1.5011E-2</v>
      </c>
      <c r="M3521">
        <f>(F3521*CalPhotonTurnigy!$AE$30*CalPhotonTurnigy!$AF$36+CalPhotonTurnigy!$AE$36)/CalPhotonTurnigy!$AE$30</f>
        <v>79.058779050657989</v>
      </c>
    </row>
    <row r="3522" spans="1:13" x14ac:dyDescent="0.3">
      <c r="A3522">
        <v>150.250609</v>
      </c>
      <c r="B3522">
        <v>124</v>
      </c>
      <c r="C3522">
        <v>0</v>
      </c>
      <c r="D3522">
        <v>1.9</v>
      </c>
      <c r="E3522">
        <v>66.424368000000001</v>
      </c>
      <c r="F3522">
        <v>66.146175999999997</v>
      </c>
      <c r="G3522">
        <v>63.405338999999998</v>
      </c>
      <c r="H3522">
        <v>0.27819300000000002</v>
      </c>
      <c r="I3522">
        <v>-96.358165</v>
      </c>
      <c r="J3522">
        <v>124</v>
      </c>
      <c r="K3522">
        <v>83.749690999999999</v>
      </c>
      <c r="L3522">
        <v>1.5011999999999999E-2</v>
      </c>
      <c r="M3522">
        <f>(F3522*CalPhotonTurnigy!$AE$30*CalPhotonTurnigy!$AF$36+CalPhotonTurnigy!$AE$36)/CalPhotonTurnigy!$AE$30</f>
        <v>78.673276536705927</v>
      </c>
    </row>
    <row r="3523" spans="1:13" x14ac:dyDescent="0.3">
      <c r="A3523">
        <v>150.26560799999999</v>
      </c>
      <c r="B3523">
        <v>124</v>
      </c>
      <c r="C3523">
        <v>0</v>
      </c>
      <c r="D3523">
        <v>1.905</v>
      </c>
      <c r="E3523">
        <v>66.441738000000001</v>
      </c>
      <c r="F3523">
        <v>66.241086999999993</v>
      </c>
      <c r="G3523">
        <v>63.403903</v>
      </c>
      <c r="H3523">
        <v>0.200651</v>
      </c>
      <c r="I3523">
        <v>-96.346418</v>
      </c>
      <c r="J3523">
        <v>124</v>
      </c>
      <c r="K3523">
        <v>83.749499</v>
      </c>
      <c r="L3523">
        <v>1.4999E-2</v>
      </c>
      <c r="M3523">
        <f>(F3523*CalPhotonTurnigy!$AE$30*CalPhotonTurnigy!$AF$36+CalPhotonTurnigy!$AE$36)/CalPhotonTurnigy!$AE$30</f>
        <v>78.769678065658468</v>
      </c>
    </row>
    <row r="3524" spans="1:13" x14ac:dyDescent="0.3">
      <c r="A3524">
        <v>150.28061600000001</v>
      </c>
      <c r="B3524">
        <v>124</v>
      </c>
      <c r="C3524">
        <v>0</v>
      </c>
      <c r="D3524">
        <v>1.8939999999999999</v>
      </c>
      <c r="E3524">
        <v>66.433387999999994</v>
      </c>
      <c r="F3524">
        <v>66.359701999999999</v>
      </c>
      <c r="G3524">
        <v>63.402628</v>
      </c>
      <c r="H3524">
        <v>7.3686000000000001E-2</v>
      </c>
      <c r="I3524">
        <v>-96.342096999999995</v>
      </c>
      <c r="J3524">
        <v>124</v>
      </c>
      <c r="K3524">
        <v>83.749334000000005</v>
      </c>
      <c r="L3524">
        <v>1.5008000000000001E-2</v>
      </c>
      <c r="M3524">
        <f>(F3524*CalPhotonTurnigy!$AE$30*CalPhotonTurnigy!$AF$36+CalPhotonTurnigy!$AE$36)/CalPhotonTurnigy!$AE$30</f>
        <v>78.890155853867483</v>
      </c>
    </row>
    <row r="3525" spans="1:13" x14ac:dyDescent="0.3">
      <c r="A3525">
        <v>150.295625</v>
      </c>
      <c r="B3525">
        <v>124</v>
      </c>
      <c r="C3525">
        <v>0</v>
      </c>
      <c r="D3525">
        <v>1.8959999999999999</v>
      </c>
      <c r="E3525">
        <v>66.429786000000007</v>
      </c>
      <c r="F3525">
        <v>66.193634000000003</v>
      </c>
      <c r="G3525">
        <v>63.401497999999997</v>
      </c>
      <c r="H3525">
        <v>0.236153</v>
      </c>
      <c r="I3525">
        <v>-96.328269000000006</v>
      </c>
      <c r="J3525">
        <v>124</v>
      </c>
      <c r="K3525">
        <v>83.749190999999996</v>
      </c>
      <c r="L3525">
        <v>1.5009E-2</v>
      </c>
      <c r="M3525">
        <f>(F3525*CalPhotonTurnigy!$AE$30*CalPhotonTurnigy!$AF$36+CalPhotonTurnigy!$AE$36)/CalPhotonTurnigy!$AE$30</f>
        <v>78.721479840443436</v>
      </c>
    </row>
    <row r="3526" spans="1:13" x14ac:dyDescent="0.3">
      <c r="A3526">
        <v>150.31063399999999</v>
      </c>
      <c r="B3526">
        <v>124</v>
      </c>
      <c r="C3526">
        <v>0</v>
      </c>
      <c r="D3526">
        <v>1.893</v>
      </c>
      <c r="E3526">
        <v>66.419516000000002</v>
      </c>
      <c r="F3526">
        <v>66.051247000000004</v>
      </c>
      <c r="G3526">
        <v>63.400497000000001</v>
      </c>
      <c r="H3526">
        <v>0.36826900000000001</v>
      </c>
      <c r="I3526">
        <v>-96.306732999999994</v>
      </c>
      <c r="J3526">
        <v>124</v>
      </c>
      <c r="K3526">
        <v>83.749069000000006</v>
      </c>
      <c r="L3526">
        <v>1.5009E-2</v>
      </c>
      <c r="M3526">
        <f>(F3526*CalPhotonTurnigy!$AE$30*CalPhotonTurnigy!$AF$36+CalPhotonTurnigy!$AE$36)/CalPhotonTurnigy!$AE$30</f>
        <v>78.576856725072574</v>
      </c>
    </row>
    <row r="3527" spans="1:13" x14ac:dyDescent="0.3">
      <c r="A3527">
        <v>150.32564199999999</v>
      </c>
      <c r="B3527">
        <v>124</v>
      </c>
      <c r="C3527">
        <v>0</v>
      </c>
      <c r="D3527">
        <v>1.889</v>
      </c>
      <c r="E3527">
        <v>66.403502000000003</v>
      </c>
      <c r="F3527">
        <v>66.241086999999993</v>
      </c>
      <c r="G3527">
        <v>63.399611</v>
      </c>
      <c r="H3527">
        <v>0.162415</v>
      </c>
      <c r="I3527">
        <v>-96.297218999999998</v>
      </c>
      <c r="J3527">
        <v>124</v>
      </c>
      <c r="K3527">
        <v>83.748963000000003</v>
      </c>
      <c r="L3527">
        <v>1.5008000000000001E-2</v>
      </c>
      <c r="M3527">
        <f>(F3527*CalPhotonTurnigy!$AE$30*CalPhotonTurnigy!$AF$36+CalPhotonTurnigy!$AE$36)/CalPhotonTurnigy!$AE$30</f>
        <v>78.769678065658468</v>
      </c>
    </row>
    <row r="3528" spans="1:13" x14ac:dyDescent="0.3">
      <c r="A3528">
        <v>150.34065200000001</v>
      </c>
      <c r="B3528">
        <v>124</v>
      </c>
      <c r="C3528">
        <v>0</v>
      </c>
      <c r="D3528">
        <v>1.8939999999999999</v>
      </c>
      <c r="E3528">
        <v>66.400480999999999</v>
      </c>
      <c r="F3528">
        <v>66.383421999999996</v>
      </c>
      <c r="G3528">
        <v>63.398826999999997</v>
      </c>
      <c r="H3528">
        <v>1.7059999999999999E-2</v>
      </c>
      <c r="I3528">
        <v>-96.296217999999996</v>
      </c>
      <c r="J3528">
        <v>124</v>
      </c>
      <c r="K3528">
        <v>83.748873000000003</v>
      </c>
      <c r="L3528">
        <v>1.5010000000000001E-2</v>
      </c>
      <c r="M3528">
        <f>(F3528*CalPhotonTurnigy!$AE$30*CalPhotonTurnigy!$AF$36+CalPhotonTurnigy!$AE$36)/CalPhotonTurnigy!$AE$30</f>
        <v>78.914248364395817</v>
      </c>
    </row>
    <row r="3529" spans="1:13" x14ac:dyDescent="0.3">
      <c r="A3529">
        <v>150.35565199999999</v>
      </c>
      <c r="B3529">
        <v>124</v>
      </c>
      <c r="C3529">
        <v>0</v>
      </c>
      <c r="D3529">
        <v>1.893</v>
      </c>
      <c r="E3529">
        <v>66.394294000000002</v>
      </c>
      <c r="F3529">
        <v>65.956300999999996</v>
      </c>
      <c r="G3529">
        <v>63.398133000000001</v>
      </c>
      <c r="H3529">
        <v>0.43799300000000002</v>
      </c>
      <c r="I3529">
        <v>-96.270641999999995</v>
      </c>
      <c r="J3529">
        <v>124</v>
      </c>
      <c r="K3529">
        <v>83.748795000000001</v>
      </c>
      <c r="L3529">
        <v>1.4999999999999999E-2</v>
      </c>
      <c r="M3529">
        <f>(F3529*CalPhotonTurnigy!$AE$30*CalPhotonTurnigy!$AF$36+CalPhotonTurnigy!$AE$36)/CalPhotonTurnigy!$AE$30</f>
        <v>78.480419646462849</v>
      </c>
    </row>
    <row r="3530" spans="1:13" x14ac:dyDescent="0.3">
      <c r="A3530">
        <v>150.37065799999999</v>
      </c>
      <c r="B3530">
        <v>123</v>
      </c>
      <c r="C3530">
        <v>0</v>
      </c>
      <c r="D3530">
        <v>1.8879999999999999</v>
      </c>
      <c r="E3530">
        <v>66.379992999999999</v>
      </c>
      <c r="F3530">
        <v>66.146175999999997</v>
      </c>
      <c r="G3530">
        <v>63.397283000000002</v>
      </c>
      <c r="H3530">
        <v>0.233818</v>
      </c>
      <c r="I3530">
        <v>-96.256958999999995</v>
      </c>
      <c r="J3530">
        <v>123</v>
      </c>
      <c r="K3530">
        <v>83.729878999999997</v>
      </c>
      <c r="L3530">
        <v>1.5006E-2</v>
      </c>
      <c r="M3530">
        <f>(F3530*CalPhotonTurnigy!$AE$30*CalPhotonTurnigy!$AF$36+CalPhotonTurnigy!$AE$36)/CalPhotonTurnigy!$AE$30</f>
        <v>78.673276536705927</v>
      </c>
    </row>
    <row r="3531" spans="1:13" x14ac:dyDescent="0.3">
      <c r="A3531">
        <v>150.38565500000001</v>
      </c>
      <c r="B3531">
        <v>123</v>
      </c>
      <c r="C3531">
        <v>0</v>
      </c>
      <c r="D3531">
        <v>1.8939999999999999</v>
      </c>
      <c r="E3531">
        <v>66.380251999999999</v>
      </c>
      <c r="F3531">
        <v>66.312258999999997</v>
      </c>
      <c r="G3531">
        <v>63.395516000000001</v>
      </c>
      <c r="H3531">
        <v>6.7992999999999998E-2</v>
      </c>
      <c r="I3531">
        <v>-96.252977000000001</v>
      </c>
      <c r="J3531">
        <v>123</v>
      </c>
      <c r="K3531">
        <v>83.695667999999998</v>
      </c>
      <c r="L3531">
        <v>1.4997E-2</v>
      </c>
      <c r="M3531">
        <f>(F3531*CalPhotonTurnigy!$AE$30*CalPhotonTurnigy!$AF$36+CalPhotonTurnigy!$AE$36)/CalPhotonTurnigy!$AE$30</f>
        <v>78.841967785697349</v>
      </c>
    </row>
    <row r="3532" spans="1:13" x14ac:dyDescent="0.3">
      <c r="A3532">
        <v>150.40065999999999</v>
      </c>
      <c r="B3532">
        <v>123</v>
      </c>
      <c r="C3532">
        <v>0</v>
      </c>
      <c r="D3532">
        <v>1.8740000000000001</v>
      </c>
      <c r="E3532">
        <v>66.335561999999996</v>
      </c>
      <c r="F3532">
        <v>65.861338000000003</v>
      </c>
      <c r="G3532">
        <v>63.391952000000003</v>
      </c>
      <c r="H3532">
        <v>0.47422399999999998</v>
      </c>
      <c r="I3532">
        <v>-96.225300000000004</v>
      </c>
      <c r="J3532">
        <v>123</v>
      </c>
      <c r="K3532">
        <v>83.666222000000005</v>
      </c>
      <c r="L3532">
        <v>1.5004999999999999E-2</v>
      </c>
      <c r="M3532">
        <f>(F3532*CalPhotonTurnigy!$AE$30*CalPhotonTurnigy!$AF$36+CalPhotonTurnigy!$AE$36)/CalPhotonTurnigy!$AE$30</f>
        <v>78.383965300876781</v>
      </c>
    </row>
    <row r="3533" spans="1:13" x14ac:dyDescent="0.3">
      <c r="A3533">
        <v>150.41567000000001</v>
      </c>
      <c r="B3533">
        <v>123</v>
      </c>
      <c r="C3533">
        <v>0</v>
      </c>
      <c r="D3533">
        <v>1.8879999999999999</v>
      </c>
      <c r="E3533">
        <v>66.327641999999997</v>
      </c>
      <c r="F3533">
        <v>66.027512000000002</v>
      </c>
      <c r="G3533">
        <v>63.386175000000001</v>
      </c>
      <c r="H3533">
        <v>0.30012899999999998</v>
      </c>
      <c r="I3533">
        <v>-96.207751999999999</v>
      </c>
      <c r="J3533">
        <v>123</v>
      </c>
      <c r="K3533">
        <v>83.640878000000001</v>
      </c>
      <c r="L3533">
        <v>1.5010000000000001E-2</v>
      </c>
      <c r="M3533">
        <f>(F3533*CalPhotonTurnigy!$AE$30*CalPhotonTurnigy!$AF$36+CalPhotonTurnigy!$AE$36)/CalPhotonTurnigy!$AE$30</f>
        <v>78.552748978976865</v>
      </c>
    </row>
    <row r="3534" spans="1:13" x14ac:dyDescent="0.3">
      <c r="A3534">
        <v>150.430677</v>
      </c>
      <c r="B3534">
        <v>123</v>
      </c>
      <c r="C3534">
        <v>0</v>
      </c>
      <c r="D3534">
        <v>1.8919999999999999</v>
      </c>
      <c r="E3534">
        <v>66.329817000000006</v>
      </c>
      <c r="F3534">
        <v>66.217360999999997</v>
      </c>
      <c r="G3534">
        <v>63.378241000000003</v>
      </c>
      <c r="H3534">
        <v>0.112456</v>
      </c>
      <c r="I3534">
        <v>-96.201166000000001</v>
      </c>
      <c r="J3534">
        <v>123</v>
      </c>
      <c r="K3534">
        <v>83.619063999999995</v>
      </c>
      <c r="L3534">
        <v>1.5007E-2</v>
      </c>
      <c r="M3534">
        <f>(F3534*CalPhotonTurnigy!$AE$30*CalPhotonTurnigy!$AF$36+CalPhotonTurnigy!$AE$36)/CalPhotonTurnigy!$AE$30</f>
        <v>78.745579460903201</v>
      </c>
    </row>
    <row r="3535" spans="1:13" x14ac:dyDescent="0.3">
      <c r="A3535">
        <v>150.44568000000001</v>
      </c>
      <c r="B3535">
        <v>123</v>
      </c>
      <c r="C3535">
        <v>0</v>
      </c>
      <c r="D3535">
        <v>1.889</v>
      </c>
      <c r="E3535">
        <v>66.326294000000004</v>
      </c>
      <c r="F3535">
        <v>66.098714000000001</v>
      </c>
      <c r="G3535">
        <v>63.368445000000001</v>
      </c>
      <c r="H3535">
        <v>0.22758</v>
      </c>
      <c r="I3535">
        <v>-96.187856999999994</v>
      </c>
      <c r="J3535">
        <v>123</v>
      </c>
      <c r="K3535">
        <v>83.600289000000004</v>
      </c>
      <c r="L3535">
        <v>1.5003000000000001E-2</v>
      </c>
      <c r="M3535">
        <f>(F3535*CalPhotonTurnigy!$AE$30*CalPhotonTurnigy!$AF$36+CalPhotonTurnigy!$AE$36)/CalPhotonTurnigy!$AE$30</f>
        <v>78.625069170150496</v>
      </c>
    </row>
    <row r="3536" spans="1:13" x14ac:dyDescent="0.3">
      <c r="A3536">
        <v>150.460688</v>
      </c>
      <c r="B3536">
        <v>123</v>
      </c>
      <c r="C3536">
        <v>0</v>
      </c>
      <c r="D3536">
        <v>1.8879999999999999</v>
      </c>
      <c r="E3536">
        <v>66.321464000000006</v>
      </c>
      <c r="F3536">
        <v>65.980039000000005</v>
      </c>
      <c r="G3536">
        <v>63.357182999999999</v>
      </c>
      <c r="H3536">
        <v>0.34142400000000001</v>
      </c>
      <c r="I3536">
        <v>-96.167905000000005</v>
      </c>
      <c r="J3536">
        <v>123</v>
      </c>
      <c r="K3536">
        <v>83.584128000000007</v>
      </c>
      <c r="L3536">
        <v>1.5008000000000001E-2</v>
      </c>
      <c r="M3536">
        <f>(F3536*CalPhotonTurnigy!$AE$30*CalPhotonTurnigy!$AF$36+CalPhotonTurnigy!$AE$36)/CalPhotonTurnigy!$AE$30</f>
        <v>78.504530439671996</v>
      </c>
    </row>
    <row r="3537" spans="1:13" x14ac:dyDescent="0.3">
      <c r="A3537">
        <v>150.475685</v>
      </c>
      <c r="B3537">
        <v>123</v>
      </c>
      <c r="C3537">
        <v>0</v>
      </c>
      <c r="D3537">
        <v>1.8919999999999999</v>
      </c>
      <c r="E3537">
        <v>66.324500999999998</v>
      </c>
      <c r="F3537">
        <v>66.193634000000003</v>
      </c>
      <c r="G3537">
        <v>63.344869000000003</v>
      </c>
      <c r="H3537">
        <v>0.13086800000000001</v>
      </c>
      <c r="I3537">
        <v>-96.160247999999996</v>
      </c>
      <c r="J3537">
        <v>123</v>
      </c>
      <c r="K3537">
        <v>83.570218999999994</v>
      </c>
      <c r="L3537">
        <v>1.4997E-2</v>
      </c>
      <c r="M3537">
        <f>(F3537*CalPhotonTurnigy!$AE$30*CalPhotonTurnigy!$AF$36+CalPhotonTurnigy!$AE$36)/CalPhotonTurnigy!$AE$30</f>
        <v>78.721479840443436</v>
      </c>
    </row>
    <row r="3538" spans="1:13" x14ac:dyDescent="0.3">
      <c r="A3538">
        <v>150.49068700000001</v>
      </c>
      <c r="B3538">
        <v>123</v>
      </c>
      <c r="C3538">
        <v>0</v>
      </c>
      <c r="D3538">
        <v>1.883</v>
      </c>
      <c r="E3538">
        <v>66.307327000000001</v>
      </c>
      <c r="F3538">
        <v>66.335981000000004</v>
      </c>
      <c r="G3538">
        <v>63.331892000000003</v>
      </c>
      <c r="H3538">
        <v>-2.8653999999999999E-2</v>
      </c>
      <c r="I3538">
        <v>-96.161927000000006</v>
      </c>
      <c r="J3538">
        <v>123</v>
      </c>
      <c r="K3538">
        <v>83.558248000000006</v>
      </c>
      <c r="L3538">
        <v>1.5002E-2</v>
      </c>
      <c r="M3538">
        <f>(F3538*CalPhotonTurnigy!$AE$30*CalPhotonTurnigy!$AF$36+CalPhotonTurnigy!$AE$36)/CalPhotonTurnigy!$AE$30</f>
        <v>78.86606232763468</v>
      </c>
    </row>
    <row r="3539" spans="1:13" x14ac:dyDescent="0.3">
      <c r="A3539">
        <v>150.50569100000001</v>
      </c>
      <c r="B3539">
        <v>123</v>
      </c>
      <c r="C3539">
        <v>0</v>
      </c>
      <c r="D3539">
        <v>1.8859999999999999</v>
      </c>
      <c r="E3539">
        <v>66.299741999999995</v>
      </c>
      <c r="F3539">
        <v>65.861338000000003</v>
      </c>
      <c r="G3539">
        <v>63.318593999999997</v>
      </c>
      <c r="H3539">
        <v>0.43840400000000002</v>
      </c>
      <c r="I3539">
        <v>-96.136342999999997</v>
      </c>
      <c r="J3539">
        <v>123</v>
      </c>
      <c r="K3539">
        <v>83.547943000000004</v>
      </c>
      <c r="L3539">
        <v>1.5004E-2</v>
      </c>
      <c r="M3539">
        <f>(F3539*CalPhotonTurnigy!$AE$30*CalPhotonTurnigy!$AF$36+CalPhotonTurnigy!$AE$36)/CalPhotonTurnigy!$AE$30</f>
        <v>78.383965300876781</v>
      </c>
    </row>
    <row r="3540" spans="1:13" x14ac:dyDescent="0.3">
      <c r="A3540">
        <v>150.52069599999999</v>
      </c>
      <c r="B3540">
        <v>123</v>
      </c>
      <c r="C3540">
        <v>0</v>
      </c>
      <c r="D3540">
        <v>1.899</v>
      </c>
      <c r="E3540">
        <v>66.322006000000002</v>
      </c>
      <c r="F3540">
        <v>66.051247000000004</v>
      </c>
      <c r="G3540">
        <v>63.305261999999999</v>
      </c>
      <c r="H3540">
        <v>0.27075900000000003</v>
      </c>
      <c r="I3540">
        <v>-96.120514</v>
      </c>
      <c r="J3540">
        <v>123</v>
      </c>
      <c r="K3540">
        <v>83.539074999999997</v>
      </c>
      <c r="L3540">
        <v>1.5004999999999999E-2</v>
      </c>
      <c r="M3540">
        <f>(F3540*CalPhotonTurnigy!$AE$30*CalPhotonTurnigy!$AF$36+CalPhotonTurnigy!$AE$36)/CalPhotonTurnigy!$AE$30</f>
        <v>78.576856725072574</v>
      </c>
    </row>
    <row r="3541" spans="1:13" x14ac:dyDescent="0.3">
      <c r="A3541">
        <v>150.53569200000001</v>
      </c>
      <c r="B3541">
        <v>123</v>
      </c>
      <c r="C3541">
        <v>0</v>
      </c>
      <c r="D3541">
        <v>1.887</v>
      </c>
      <c r="E3541">
        <v>66.314175000000006</v>
      </c>
      <c r="F3541">
        <v>66.241086999999993</v>
      </c>
      <c r="G3541">
        <v>63.292127000000001</v>
      </c>
      <c r="H3541">
        <v>7.3088E-2</v>
      </c>
      <c r="I3541">
        <v>-96.116236000000001</v>
      </c>
      <c r="J3541">
        <v>123</v>
      </c>
      <c r="K3541">
        <v>83.531441000000001</v>
      </c>
      <c r="L3541">
        <v>1.4996000000000001E-2</v>
      </c>
      <c r="M3541">
        <f>(F3541*CalPhotonTurnigy!$AE$30*CalPhotonTurnigy!$AF$36+CalPhotonTurnigy!$AE$36)/CalPhotonTurnigy!$AE$30</f>
        <v>78.769678065658468</v>
      </c>
    </row>
    <row r="3542" spans="1:13" x14ac:dyDescent="0.3">
      <c r="A3542">
        <v>150.550703</v>
      </c>
      <c r="B3542">
        <v>123</v>
      </c>
      <c r="C3542">
        <v>0</v>
      </c>
      <c r="D3542">
        <v>1.883</v>
      </c>
      <c r="E3542">
        <v>66.298437000000007</v>
      </c>
      <c r="F3542">
        <v>66.383421999999996</v>
      </c>
      <c r="G3542">
        <v>63.279369000000003</v>
      </c>
      <c r="H3542">
        <v>-8.4985000000000005E-2</v>
      </c>
      <c r="I3542">
        <v>-96.121221000000006</v>
      </c>
      <c r="J3542">
        <v>123</v>
      </c>
      <c r="K3542">
        <v>83.524871000000005</v>
      </c>
      <c r="L3542">
        <v>1.5011E-2</v>
      </c>
      <c r="M3542">
        <f>(F3542*CalPhotonTurnigy!$AE$30*CalPhotonTurnigy!$AF$36+CalPhotonTurnigy!$AE$36)/CalPhotonTurnigy!$AE$30</f>
        <v>78.914248364395817</v>
      </c>
    </row>
    <row r="3543" spans="1:13" x14ac:dyDescent="0.3">
      <c r="A3543">
        <v>150.56570500000001</v>
      </c>
      <c r="B3543">
        <v>123</v>
      </c>
      <c r="C3543">
        <v>0</v>
      </c>
      <c r="D3543">
        <v>1.887</v>
      </c>
      <c r="E3543">
        <v>66.293891000000002</v>
      </c>
      <c r="F3543">
        <v>66.027512000000002</v>
      </c>
      <c r="G3543">
        <v>63.267121000000003</v>
      </c>
      <c r="H3543">
        <v>0.266378</v>
      </c>
      <c r="I3543">
        <v>-96.105654999999999</v>
      </c>
      <c r="J3543">
        <v>123</v>
      </c>
      <c r="K3543">
        <v>83.519216</v>
      </c>
      <c r="L3543">
        <v>1.5002E-2</v>
      </c>
      <c r="M3543">
        <f>(F3543*CalPhotonTurnigy!$AE$30*CalPhotonTurnigy!$AF$36+CalPhotonTurnigy!$AE$36)/CalPhotonTurnigy!$AE$30</f>
        <v>78.552748978976865</v>
      </c>
    </row>
    <row r="3544" spans="1:13" x14ac:dyDescent="0.3">
      <c r="A3544">
        <v>150.580704</v>
      </c>
      <c r="B3544">
        <v>123</v>
      </c>
      <c r="C3544">
        <v>0</v>
      </c>
      <c r="D3544">
        <v>1.8879999999999999</v>
      </c>
      <c r="E3544">
        <v>66.291779000000005</v>
      </c>
      <c r="F3544">
        <v>66.098714000000001</v>
      </c>
      <c r="G3544">
        <v>63.255479000000001</v>
      </c>
      <c r="H3544">
        <v>0.19306499999999999</v>
      </c>
      <c r="I3544">
        <v>-96.094367000000005</v>
      </c>
      <c r="J3544">
        <v>123</v>
      </c>
      <c r="K3544">
        <v>83.514347999999998</v>
      </c>
      <c r="L3544">
        <v>1.4999E-2</v>
      </c>
      <c r="M3544">
        <f>(F3544*CalPhotonTurnigy!$AE$30*CalPhotonTurnigy!$AF$36+CalPhotonTurnigy!$AE$36)/CalPhotonTurnigy!$AE$30</f>
        <v>78.625069170150496</v>
      </c>
    </row>
    <row r="3545" spans="1:13" x14ac:dyDescent="0.3">
      <c r="A3545">
        <v>150.595707</v>
      </c>
      <c r="B3545">
        <v>123</v>
      </c>
      <c r="C3545">
        <v>0</v>
      </c>
      <c r="D3545">
        <v>1.891</v>
      </c>
      <c r="E3545">
        <v>66.297162999999998</v>
      </c>
      <c r="F3545">
        <v>66.335981000000004</v>
      </c>
      <c r="G3545">
        <v>63.244503999999999</v>
      </c>
      <c r="H3545">
        <v>-3.8817999999999998E-2</v>
      </c>
      <c r="I3545">
        <v>-96.096642000000003</v>
      </c>
      <c r="J3545">
        <v>123</v>
      </c>
      <c r="K3545">
        <v>83.510159000000002</v>
      </c>
      <c r="L3545">
        <v>1.5003000000000001E-2</v>
      </c>
      <c r="M3545">
        <f>(F3545*CalPhotonTurnigy!$AE$30*CalPhotonTurnigy!$AF$36+CalPhotonTurnigy!$AE$36)/CalPhotonTurnigy!$AE$30</f>
        <v>78.86606232763468</v>
      </c>
    </row>
    <row r="3546" spans="1:13" x14ac:dyDescent="0.3">
      <c r="A3546">
        <v>150.61071000000001</v>
      </c>
      <c r="B3546">
        <v>123</v>
      </c>
      <c r="C3546">
        <v>0</v>
      </c>
      <c r="D3546">
        <v>1.8879999999999999</v>
      </c>
      <c r="E3546">
        <v>66.296395000000004</v>
      </c>
      <c r="F3546">
        <v>66.478290000000001</v>
      </c>
      <c r="G3546">
        <v>63.234231999999999</v>
      </c>
      <c r="H3546">
        <v>-0.181895</v>
      </c>
      <c r="I3546">
        <v>-96.107316999999995</v>
      </c>
      <c r="J3546">
        <v>123</v>
      </c>
      <c r="K3546">
        <v>83.506552999999997</v>
      </c>
      <c r="L3546">
        <v>1.5003000000000001E-2</v>
      </c>
      <c r="M3546">
        <f>(F3546*CalPhotonTurnigy!$AE$30*CalPhotonTurnigy!$AF$36+CalPhotonTurnigy!$AE$36)/CalPhotonTurnigy!$AE$30</f>
        <v>79.01060621805523</v>
      </c>
    </row>
    <row r="3547" spans="1:13" x14ac:dyDescent="0.3">
      <c r="A3547">
        <v>150.62571199999999</v>
      </c>
      <c r="B3547">
        <v>123</v>
      </c>
      <c r="C3547">
        <v>0</v>
      </c>
      <c r="D3547">
        <v>1.89</v>
      </c>
      <c r="E3547">
        <v>66.299334999999999</v>
      </c>
      <c r="F3547">
        <v>65.980039000000005</v>
      </c>
      <c r="G3547">
        <v>63.224674999999998</v>
      </c>
      <c r="H3547">
        <v>0.319295</v>
      </c>
      <c r="I3547">
        <v>-96.088666000000003</v>
      </c>
      <c r="J3547">
        <v>123</v>
      </c>
      <c r="K3547">
        <v>83.503450000000001</v>
      </c>
      <c r="L3547">
        <v>1.5002E-2</v>
      </c>
      <c r="M3547">
        <f>(F3547*CalPhotonTurnigy!$AE$30*CalPhotonTurnigy!$AF$36+CalPhotonTurnigy!$AE$36)/CalPhotonTurnigy!$AE$30</f>
        <v>78.504530439671996</v>
      </c>
    </row>
    <row r="3548" spans="1:13" x14ac:dyDescent="0.3">
      <c r="A3548">
        <v>150.64072300000001</v>
      </c>
      <c r="B3548">
        <v>123</v>
      </c>
      <c r="C3548">
        <v>0</v>
      </c>
      <c r="D3548">
        <v>1.8839999999999999</v>
      </c>
      <c r="E3548">
        <v>66.289261999999994</v>
      </c>
      <c r="F3548">
        <v>66.193634000000003</v>
      </c>
      <c r="G3548">
        <v>63.215833000000003</v>
      </c>
      <c r="H3548">
        <v>9.5628000000000005E-2</v>
      </c>
      <c r="I3548">
        <v>-96.083065000000005</v>
      </c>
      <c r="J3548">
        <v>123</v>
      </c>
      <c r="K3548">
        <v>83.500778999999994</v>
      </c>
      <c r="L3548">
        <v>1.5011E-2</v>
      </c>
      <c r="M3548">
        <f>(F3548*CalPhotonTurnigy!$AE$30*CalPhotonTurnigy!$AF$36+CalPhotonTurnigy!$AE$36)/CalPhotonTurnigy!$AE$30</f>
        <v>78.721479840443436</v>
      </c>
    </row>
    <row r="3549" spans="1:13" x14ac:dyDescent="0.3">
      <c r="A3549">
        <v>150.655719</v>
      </c>
      <c r="B3549">
        <v>123</v>
      </c>
      <c r="C3549">
        <v>0</v>
      </c>
      <c r="D3549">
        <v>1.881</v>
      </c>
      <c r="E3549">
        <v>66.273387</v>
      </c>
      <c r="F3549">
        <v>66.359701999999999</v>
      </c>
      <c r="G3549">
        <v>63.207689999999999</v>
      </c>
      <c r="H3549">
        <v>-8.6315000000000003E-2</v>
      </c>
      <c r="I3549">
        <v>-96.088122999999996</v>
      </c>
      <c r="J3549">
        <v>123</v>
      </c>
      <c r="K3549">
        <v>83.498479000000003</v>
      </c>
      <c r="L3549">
        <v>1.4996000000000001E-2</v>
      </c>
      <c r="M3549">
        <f>(F3549*CalPhotonTurnigy!$AE$30*CalPhotonTurnigy!$AF$36+CalPhotonTurnigy!$AE$36)/CalPhotonTurnigy!$AE$30</f>
        <v>78.890155853867483</v>
      </c>
    </row>
    <row r="3550" spans="1:13" x14ac:dyDescent="0.3">
      <c r="A3550">
        <v>150.670717</v>
      </c>
      <c r="B3550">
        <v>123</v>
      </c>
      <c r="C3550">
        <v>0</v>
      </c>
      <c r="D3550">
        <v>1.8819999999999999</v>
      </c>
      <c r="E3550">
        <v>66.261522999999997</v>
      </c>
      <c r="F3550">
        <v>66.169905</v>
      </c>
      <c r="G3550">
        <v>63.200221999999997</v>
      </c>
      <c r="H3550">
        <v>9.1617000000000004E-2</v>
      </c>
      <c r="I3550">
        <v>-96.082763</v>
      </c>
      <c r="J3550">
        <v>123</v>
      </c>
      <c r="K3550">
        <v>83.496499999999997</v>
      </c>
      <c r="L3550">
        <v>1.4997999999999999E-2</v>
      </c>
      <c r="M3550">
        <f>(F3550*CalPhotonTurnigy!$AE$30*CalPhotonTurnigy!$AF$36+CalPhotonTurnigy!$AE$36)/CalPhotonTurnigy!$AE$30</f>
        <v>78.697378188574689</v>
      </c>
    </row>
    <row r="3551" spans="1:13" x14ac:dyDescent="0.3">
      <c r="A3551">
        <v>150.685722</v>
      </c>
      <c r="B3551">
        <v>123</v>
      </c>
      <c r="C3551">
        <v>0</v>
      </c>
      <c r="D3551">
        <v>1.88</v>
      </c>
      <c r="E3551">
        <v>66.247703999999999</v>
      </c>
      <c r="F3551">
        <v>66.074980999999994</v>
      </c>
      <c r="G3551">
        <v>63.193398000000002</v>
      </c>
      <c r="H3551">
        <v>0.17272299999999999</v>
      </c>
      <c r="I3551">
        <v>-96.072663000000006</v>
      </c>
      <c r="J3551">
        <v>123</v>
      </c>
      <c r="K3551">
        <v>83.494797000000005</v>
      </c>
      <c r="L3551">
        <v>1.5004999999999999E-2</v>
      </c>
      <c r="M3551">
        <f>(F3551*CalPhotonTurnigy!$AE$30*CalPhotonTurnigy!$AF$36+CalPhotonTurnigy!$AE$36)/CalPhotonTurnigy!$AE$30</f>
        <v>78.60096345546377</v>
      </c>
    </row>
    <row r="3552" spans="1:13" x14ac:dyDescent="0.3">
      <c r="A3552">
        <v>150.70073600000001</v>
      </c>
      <c r="B3552">
        <v>123</v>
      </c>
      <c r="C3552">
        <v>0</v>
      </c>
      <c r="D3552">
        <v>1.881</v>
      </c>
      <c r="E3552">
        <v>66.237611999999999</v>
      </c>
      <c r="F3552">
        <v>66.241086999999993</v>
      </c>
      <c r="G3552">
        <v>63.187182999999997</v>
      </c>
      <c r="H3552">
        <v>-3.4749999999999998E-3</v>
      </c>
      <c r="I3552">
        <v>-96.072867000000002</v>
      </c>
      <c r="J3552">
        <v>123</v>
      </c>
      <c r="K3552">
        <v>83.493330999999998</v>
      </c>
      <c r="L3552">
        <v>1.5014E-2</v>
      </c>
      <c r="M3552">
        <f>(F3552*CalPhotonTurnigy!$AE$30*CalPhotonTurnigy!$AF$36+CalPhotonTurnigy!$AE$36)/CalPhotonTurnigy!$AE$30</f>
        <v>78.769678065658468</v>
      </c>
    </row>
    <row r="3553" spans="1:13" x14ac:dyDescent="0.3">
      <c r="A3553">
        <v>150.71574899999999</v>
      </c>
      <c r="B3553">
        <v>123</v>
      </c>
      <c r="C3553">
        <v>0</v>
      </c>
      <c r="D3553">
        <v>1.881</v>
      </c>
      <c r="E3553">
        <v>66.228926000000001</v>
      </c>
      <c r="F3553">
        <v>66.383421999999996</v>
      </c>
      <c r="G3553">
        <v>63.181539999999998</v>
      </c>
      <c r="H3553">
        <v>-0.15449599999999999</v>
      </c>
      <c r="I3553">
        <v>-96.081931999999995</v>
      </c>
      <c r="J3553">
        <v>123</v>
      </c>
      <c r="K3553">
        <v>83.492069000000001</v>
      </c>
      <c r="L3553">
        <v>1.5013E-2</v>
      </c>
      <c r="M3553">
        <f>(F3553*CalPhotonTurnigy!$AE$30*CalPhotonTurnigy!$AF$36+CalPhotonTurnigy!$AE$36)/CalPhotonTurnigy!$AE$30</f>
        <v>78.914248364395817</v>
      </c>
    </row>
    <row r="3554" spans="1:13" x14ac:dyDescent="0.3">
      <c r="A3554">
        <v>150.730749</v>
      </c>
      <c r="B3554">
        <v>123</v>
      </c>
      <c r="C3554">
        <v>0</v>
      </c>
      <c r="D3554">
        <v>1.875</v>
      </c>
      <c r="E3554">
        <v>66.207008999999999</v>
      </c>
      <c r="F3554">
        <v>65.932562000000004</v>
      </c>
      <c r="G3554">
        <v>63.176430000000003</v>
      </c>
      <c r="H3554">
        <v>0.27444800000000003</v>
      </c>
      <c r="I3554">
        <v>-96.065909000000005</v>
      </c>
      <c r="J3554">
        <v>123</v>
      </c>
      <c r="K3554">
        <v>83.490983</v>
      </c>
      <c r="L3554">
        <v>1.4999999999999999E-2</v>
      </c>
      <c r="M3554">
        <f>(F3554*CalPhotonTurnigy!$AE$30*CalPhotonTurnigy!$AF$36+CalPhotonTurnigy!$AE$36)/CalPhotonTurnigy!$AE$30</f>
        <v>78.456307837549176</v>
      </c>
    </row>
    <row r="3555" spans="1:13" x14ac:dyDescent="0.3">
      <c r="A3555">
        <v>150.74574699999999</v>
      </c>
      <c r="B3555">
        <v>123</v>
      </c>
      <c r="C3555">
        <v>0</v>
      </c>
      <c r="D3555">
        <v>1.879</v>
      </c>
      <c r="E3555">
        <v>66.19717</v>
      </c>
      <c r="F3555">
        <v>66.098714000000001</v>
      </c>
      <c r="G3555">
        <v>63.171813</v>
      </c>
      <c r="H3555">
        <v>9.8456000000000002E-2</v>
      </c>
      <c r="I3555">
        <v>-96.060153</v>
      </c>
      <c r="J3555">
        <v>123</v>
      </c>
      <c r="K3555">
        <v>83.490048999999999</v>
      </c>
      <c r="L3555">
        <v>1.4997999999999999E-2</v>
      </c>
      <c r="M3555">
        <f>(F3555*CalPhotonTurnigy!$AE$30*CalPhotonTurnigy!$AF$36+CalPhotonTurnigy!$AE$36)/CalPhotonTurnigy!$AE$30</f>
        <v>78.625069170150496</v>
      </c>
    </row>
    <row r="3556" spans="1:13" x14ac:dyDescent="0.3">
      <c r="A3556">
        <v>150.76075599999999</v>
      </c>
      <c r="B3556">
        <v>123</v>
      </c>
      <c r="C3556">
        <v>0</v>
      </c>
      <c r="D3556">
        <v>1.8640000000000001</v>
      </c>
      <c r="E3556">
        <v>66.156164000000004</v>
      </c>
      <c r="F3556">
        <v>66.312258999999997</v>
      </c>
      <c r="G3556">
        <v>63.167651999999997</v>
      </c>
      <c r="H3556">
        <v>-0.15609500000000001</v>
      </c>
      <c r="I3556">
        <v>-96.069304000000002</v>
      </c>
      <c r="J3556">
        <v>123</v>
      </c>
      <c r="K3556">
        <v>83.489243999999999</v>
      </c>
      <c r="L3556">
        <v>1.5009E-2</v>
      </c>
      <c r="M3556">
        <f>(F3556*CalPhotonTurnigy!$AE$30*CalPhotonTurnigy!$AF$36+CalPhotonTurnigy!$AE$36)/CalPhotonTurnigy!$AE$30</f>
        <v>78.841967785697349</v>
      </c>
    </row>
    <row r="3557" spans="1:13" x14ac:dyDescent="0.3">
      <c r="A3557">
        <v>150.775766</v>
      </c>
      <c r="B3557">
        <v>122</v>
      </c>
      <c r="C3557">
        <v>0</v>
      </c>
      <c r="D3557">
        <v>1.8720000000000001</v>
      </c>
      <c r="E3557">
        <v>66.138936999999999</v>
      </c>
      <c r="F3557">
        <v>65.861338000000003</v>
      </c>
      <c r="G3557">
        <v>63.163670000000003</v>
      </c>
      <c r="H3557">
        <v>0.27760000000000001</v>
      </c>
      <c r="I3557">
        <v>-96.053096999999994</v>
      </c>
      <c r="J3557">
        <v>122</v>
      </c>
      <c r="K3557">
        <v>83.469549000000001</v>
      </c>
      <c r="L3557">
        <v>1.5010000000000001E-2</v>
      </c>
      <c r="M3557">
        <f>(F3557*CalPhotonTurnigy!$AE$30*CalPhotonTurnigy!$AF$36+CalPhotonTurnigy!$AE$36)/CalPhotonTurnigy!$AE$30</f>
        <v>78.383965300876781</v>
      </c>
    </row>
    <row r="3558" spans="1:13" x14ac:dyDescent="0.3">
      <c r="A3558">
        <v>150.790764</v>
      </c>
      <c r="B3558">
        <v>122</v>
      </c>
      <c r="C3558">
        <v>0</v>
      </c>
      <c r="D3558">
        <v>1.873</v>
      </c>
      <c r="E3558">
        <v>66.125917000000001</v>
      </c>
      <c r="F3558">
        <v>66.074980999999994</v>
      </c>
      <c r="G3558">
        <v>63.159078000000001</v>
      </c>
      <c r="H3558">
        <v>5.0936000000000002E-2</v>
      </c>
      <c r="I3558">
        <v>-96.050120000000007</v>
      </c>
      <c r="J3558">
        <v>122</v>
      </c>
      <c r="K3558">
        <v>83.434521000000004</v>
      </c>
      <c r="L3558">
        <v>1.4997999999999999E-2</v>
      </c>
      <c r="M3558">
        <f>(F3558*CalPhotonTurnigy!$AE$30*CalPhotonTurnigy!$AF$36+CalPhotonTurnigy!$AE$36)/CalPhotonTurnigy!$AE$30</f>
        <v>78.60096345546377</v>
      </c>
    </row>
    <row r="3559" spans="1:13" x14ac:dyDescent="0.3">
      <c r="A3559">
        <v>150.805769</v>
      </c>
      <c r="B3559">
        <v>122</v>
      </c>
      <c r="C3559">
        <v>0</v>
      </c>
      <c r="D3559">
        <v>1.869</v>
      </c>
      <c r="E3559">
        <v>66.105652000000006</v>
      </c>
      <c r="F3559">
        <v>66.312258999999997</v>
      </c>
      <c r="G3559">
        <v>63.152965999999999</v>
      </c>
      <c r="H3559">
        <v>-0.20660800000000001</v>
      </c>
      <c r="I3559">
        <v>-96.062228000000005</v>
      </c>
      <c r="J3559">
        <v>122</v>
      </c>
      <c r="K3559">
        <v>83.404371999999995</v>
      </c>
      <c r="L3559">
        <v>1.5004999999999999E-2</v>
      </c>
      <c r="M3559">
        <f>(F3559*CalPhotonTurnigy!$AE$30*CalPhotonTurnigy!$AF$36+CalPhotonTurnigy!$AE$36)/CalPhotonTurnigy!$AE$30</f>
        <v>78.841967785697349</v>
      </c>
    </row>
    <row r="3560" spans="1:13" x14ac:dyDescent="0.3">
      <c r="A3560">
        <v>150.82076499999999</v>
      </c>
      <c r="B3560">
        <v>122</v>
      </c>
      <c r="C3560">
        <v>0</v>
      </c>
      <c r="D3560">
        <v>1.8640000000000001</v>
      </c>
      <c r="E3560">
        <v>66.077325999999999</v>
      </c>
      <c r="F3560">
        <v>65.861338000000003</v>
      </c>
      <c r="G3560">
        <v>63.144891000000001</v>
      </c>
      <c r="H3560">
        <v>0.21598800000000001</v>
      </c>
      <c r="I3560">
        <v>-96.049631000000005</v>
      </c>
      <c r="J3560">
        <v>122</v>
      </c>
      <c r="K3560">
        <v>83.378422999999998</v>
      </c>
      <c r="L3560">
        <v>1.4996000000000001E-2</v>
      </c>
      <c r="M3560">
        <f>(F3560*CalPhotonTurnigy!$AE$30*CalPhotonTurnigy!$AF$36+CalPhotonTurnigy!$AE$36)/CalPhotonTurnigy!$AE$30</f>
        <v>78.383965300876781</v>
      </c>
    </row>
    <row r="3561" spans="1:13" x14ac:dyDescent="0.3">
      <c r="A3561">
        <v>150.83576600000001</v>
      </c>
      <c r="B3561">
        <v>122</v>
      </c>
      <c r="C3561">
        <v>0</v>
      </c>
      <c r="D3561">
        <v>1.8680000000000001</v>
      </c>
      <c r="E3561">
        <v>66.060188999999994</v>
      </c>
      <c r="F3561">
        <v>66.027512000000002</v>
      </c>
      <c r="G3561">
        <v>63.134881999999998</v>
      </c>
      <c r="H3561">
        <v>3.2676999999999998E-2</v>
      </c>
      <c r="I3561">
        <v>-96.047720999999996</v>
      </c>
      <c r="J3561">
        <v>122</v>
      </c>
      <c r="K3561">
        <v>83.356088</v>
      </c>
      <c r="L3561">
        <v>1.5001E-2</v>
      </c>
      <c r="M3561">
        <f>(F3561*CalPhotonTurnigy!$AE$30*CalPhotonTurnigy!$AF$36+CalPhotonTurnigy!$AE$36)/CalPhotonTurnigy!$AE$30</f>
        <v>78.552748978976865</v>
      </c>
    </row>
    <row r="3562" spans="1:13" x14ac:dyDescent="0.3">
      <c r="A3562">
        <v>150.850763</v>
      </c>
      <c r="B3562">
        <v>122</v>
      </c>
      <c r="C3562">
        <v>0</v>
      </c>
      <c r="D3562">
        <v>1.8680000000000001</v>
      </c>
      <c r="E3562">
        <v>66.047251000000003</v>
      </c>
      <c r="F3562">
        <v>66.217360999999997</v>
      </c>
      <c r="G3562">
        <v>63.123213999999997</v>
      </c>
      <c r="H3562">
        <v>-0.17011000000000001</v>
      </c>
      <c r="I3562">
        <v>-96.057676000000001</v>
      </c>
      <c r="J3562">
        <v>122</v>
      </c>
      <c r="K3562">
        <v>83.336864000000006</v>
      </c>
      <c r="L3562">
        <v>1.4997E-2</v>
      </c>
      <c r="M3562">
        <f>(F3562*CalPhotonTurnigy!$AE$30*CalPhotonTurnigy!$AF$36+CalPhotonTurnigy!$AE$36)/CalPhotonTurnigy!$AE$30</f>
        <v>78.745579460903201</v>
      </c>
    </row>
    <row r="3563" spans="1:13" x14ac:dyDescent="0.3">
      <c r="A3563">
        <v>150.865759</v>
      </c>
      <c r="B3563">
        <v>122</v>
      </c>
      <c r="C3563">
        <v>0</v>
      </c>
      <c r="D3563">
        <v>1.8660000000000001</v>
      </c>
      <c r="E3563">
        <v>66.030665999999997</v>
      </c>
      <c r="F3563">
        <v>65.837593999999996</v>
      </c>
      <c r="G3563">
        <v>63.110259999999997</v>
      </c>
      <c r="H3563">
        <v>0.19307199999999999</v>
      </c>
      <c r="I3563">
        <v>-96.046418000000003</v>
      </c>
      <c r="J3563">
        <v>122</v>
      </c>
      <c r="K3563">
        <v>83.320318</v>
      </c>
      <c r="L3563">
        <v>1.4996000000000001E-2</v>
      </c>
      <c r="M3563">
        <f>(F3563*CalPhotonTurnigy!$AE$30*CalPhotonTurnigy!$AF$36+CalPhotonTurnigy!$AE$36)/CalPhotonTurnigy!$AE$30</f>
        <v>78.359848413440645</v>
      </c>
    </row>
    <row r="3564" spans="1:13" x14ac:dyDescent="0.3">
      <c r="A3564">
        <v>150.88075799999999</v>
      </c>
      <c r="B3564">
        <v>122</v>
      </c>
      <c r="C3564">
        <v>0</v>
      </c>
      <c r="D3564">
        <v>1.867</v>
      </c>
      <c r="E3564">
        <v>66.018204999999995</v>
      </c>
      <c r="F3564">
        <v>66.074980999999994</v>
      </c>
      <c r="G3564">
        <v>63.096417000000002</v>
      </c>
      <c r="H3564">
        <v>-5.6774999999999999E-2</v>
      </c>
      <c r="I3564">
        <v>-96.049736999999993</v>
      </c>
      <c r="J3564">
        <v>122</v>
      </c>
      <c r="K3564">
        <v>83.306077000000002</v>
      </c>
      <c r="L3564">
        <v>1.4999E-2</v>
      </c>
      <c r="M3564">
        <f>(F3564*CalPhotonTurnigy!$AE$30*CalPhotonTurnigy!$AF$36+CalPhotonTurnigy!$AE$36)/CalPhotonTurnigy!$AE$30</f>
        <v>78.60096345546377</v>
      </c>
    </row>
    <row r="3565" spans="1:13" x14ac:dyDescent="0.3">
      <c r="A3565">
        <v>150.895769</v>
      </c>
      <c r="B3565">
        <v>122</v>
      </c>
      <c r="C3565">
        <v>0</v>
      </c>
      <c r="D3565">
        <v>1.851</v>
      </c>
      <c r="E3565">
        <v>65.972927999999996</v>
      </c>
      <c r="F3565">
        <v>66.241086999999993</v>
      </c>
      <c r="G3565">
        <v>63.082059000000001</v>
      </c>
      <c r="H3565">
        <v>-0.26816000000000001</v>
      </c>
      <c r="I3565">
        <v>-96.065448000000004</v>
      </c>
      <c r="J3565">
        <v>122</v>
      </c>
      <c r="K3565">
        <v>83.293818999999999</v>
      </c>
      <c r="L3565">
        <v>1.5011E-2</v>
      </c>
      <c r="M3565">
        <f>(F3565*CalPhotonTurnigy!$AE$30*CalPhotonTurnigy!$AF$36+CalPhotonTurnigy!$AE$36)/CalPhotonTurnigy!$AE$30</f>
        <v>78.769678065658468</v>
      </c>
    </row>
    <row r="3566" spans="1:13" x14ac:dyDescent="0.3">
      <c r="A3566">
        <v>150.910777</v>
      </c>
      <c r="B3566">
        <v>122</v>
      </c>
      <c r="C3566">
        <v>0</v>
      </c>
      <c r="D3566">
        <v>1.865</v>
      </c>
      <c r="E3566">
        <v>65.964868999999993</v>
      </c>
      <c r="F3566">
        <v>65.837593999999996</v>
      </c>
      <c r="G3566">
        <v>63.067514000000003</v>
      </c>
      <c r="H3566">
        <v>0.127275</v>
      </c>
      <c r="I3566">
        <v>-96.058019999999999</v>
      </c>
      <c r="J3566">
        <v>122</v>
      </c>
      <c r="K3566">
        <v>83.283269000000004</v>
      </c>
      <c r="L3566">
        <v>1.5008000000000001E-2</v>
      </c>
      <c r="M3566">
        <f>(F3566*CalPhotonTurnigy!$AE$30*CalPhotonTurnigy!$AF$36+CalPhotonTurnigy!$AE$36)/CalPhotonTurnigy!$AE$30</f>
        <v>78.359848413440645</v>
      </c>
    </row>
    <row r="3567" spans="1:13" x14ac:dyDescent="0.3">
      <c r="A3567">
        <v>150.92578499999999</v>
      </c>
      <c r="B3567">
        <v>122</v>
      </c>
      <c r="C3567">
        <v>0</v>
      </c>
      <c r="D3567">
        <v>1.861</v>
      </c>
      <c r="E3567">
        <v>65.948830000000001</v>
      </c>
      <c r="F3567">
        <v>66.027512000000002</v>
      </c>
      <c r="G3567">
        <v>63.053058</v>
      </c>
      <c r="H3567">
        <v>-7.8682000000000002E-2</v>
      </c>
      <c r="I3567">
        <v>-96.062619999999995</v>
      </c>
      <c r="J3567">
        <v>122</v>
      </c>
      <c r="K3567">
        <v>83.274187999999995</v>
      </c>
      <c r="L3567">
        <v>1.5008000000000001E-2</v>
      </c>
      <c r="M3567">
        <f>(F3567*CalPhotonTurnigy!$AE$30*CalPhotonTurnigy!$AF$36+CalPhotonTurnigy!$AE$36)/CalPhotonTurnigy!$AE$30</f>
        <v>78.552748978976865</v>
      </c>
    </row>
    <row r="3568" spans="1:13" x14ac:dyDescent="0.3">
      <c r="A3568">
        <v>150.94078400000001</v>
      </c>
      <c r="B3568">
        <v>122</v>
      </c>
      <c r="C3568">
        <v>0</v>
      </c>
      <c r="D3568">
        <v>1.865</v>
      </c>
      <c r="E3568">
        <v>65.944130000000001</v>
      </c>
      <c r="F3568">
        <v>66.241086999999993</v>
      </c>
      <c r="G3568">
        <v>63.038910999999999</v>
      </c>
      <c r="H3568">
        <v>-0.29695700000000003</v>
      </c>
      <c r="I3568">
        <v>-96.080005</v>
      </c>
      <c r="J3568">
        <v>122</v>
      </c>
      <c r="K3568">
        <v>83.266373000000002</v>
      </c>
      <c r="L3568">
        <v>1.4999E-2</v>
      </c>
      <c r="M3568">
        <f>(F3568*CalPhotonTurnigy!$AE$30*CalPhotonTurnigy!$AF$36+CalPhotonTurnigy!$AE$36)/CalPhotonTurnigy!$AE$30</f>
        <v>78.769678065658468</v>
      </c>
    </row>
    <row r="3569" spans="1:13" x14ac:dyDescent="0.3">
      <c r="A3569">
        <v>150.955782</v>
      </c>
      <c r="B3569">
        <v>122</v>
      </c>
      <c r="C3569">
        <v>0</v>
      </c>
      <c r="D3569">
        <v>1.859</v>
      </c>
      <c r="E3569">
        <v>65.927332000000007</v>
      </c>
      <c r="F3569">
        <v>65.861338000000003</v>
      </c>
      <c r="G3569">
        <v>63.025243000000003</v>
      </c>
      <c r="H3569">
        <v>6.5993999999999997E-2</v>
      </c>
      <c r="I3569">
        <v>-96.076155</v>
      </c>
      <c r="J3569">
        <v>122</v>
      </c>
      <c r="K3569">
        <v>83.259645000000006</v>
      </c>
      <c r="L3569">
        <v>1.4997999999999999E-2</v>
      </c>
      <c r="M3569">
        <f>(F3569*CalPhotonTurnigy!$AE$30*CalPhotonTurnigy!$AF$36+CalPhotonTurnigy!$AE$36)/CalPhotonTurnigy!$AE$30</f>
        <v>78.383965300876781</v>
      </c>
    </row>
    <row r="3570" spans="1:13" x14ac:dyDescent="0.3">
      <c r="A3570">
        <v>150.97079400000001</v>
      </c>
      <c r="B3570">
        <v>122</v>
      </c>
      <c r="C3570">
        <v>0</v>
      </c>
      <c r="D3570">
        <v>1.8640000000000001</v>
      </c>
      <c r="E3570">
        <v>65.921985000000006</v>
      </c>
      <c r="F3570">
        <v>66.003776000000002</v>
      </c>
      <c r="G3570">
        <v>63.012179000000003</v>
      </c>
      <c r="H3570">
        <v>-8.1792000000000004E-2</v>
      </c>
      <c r="I3570">
        <v>-96.080937000000006</v>
      </c>
      <c r="J3570">
        <v>122</v>
      </c>
      <c r="K3570">
        <v>83.253855000000001</v>
      </c>
      <c r="L3570">
        <v>1.5011999999999999E-2</v>
      </c>
      <c r="M3570">
        <f>(F3570*CalPhotonTurnigy!$AE$30*CalPhotonTurnigy!$AF$36+CalPhotonTurnigy!$AE$36)/CalPhotonTurnigy!$AE$30</f>
        <v>78.528640217176687</v>
      </c>
    </row>
    <row r="3571" spans="1:13" x14ac:dyDescent="0.3">
      <c r="A3571">
        <v>150.98580200000001</v>
      </c>
      <c r="B3571">
        <v>122</v>
      </c>
      <c r="C3571">
        <v>0</v>
      </c>
      <c r="D3571">
        <v>1.859</v>
      </c>
      <c r="E3571">
        <v>65.906442999999996</v>
      </c>
      <c r="F3571">
        <v>65.932562000000004</v>
      </c>
      <c r="G3571">
        <v>62.999803999999997</v>
      </c>
      <c r="H3571">
        <v>-2.6117999999999999E-2</v>
      </c>
      <c r="I3571">
        <v>-96.082463000000004</v>
      </c>
      <c r="J3571">
        <v>122</v>
      </c>
      <c r="K3571">
        <v>83.248872000000006</v>
      </c>
      <c r="L3571">
        <v>1.5008000000000001E-2</v>
      </c>
      <c r="M3571">
        <f>(F3571*CalPhotonTurnigy!$AE$30*CalPhotonTurnigy!$AF$36+CalPhotonTurnigy!$AE$36)/CalPhotonTurnigy!$AE$30</f>
        <v>78.456307837549176</v>
      </c>
    </row>
    <row r="3572" spans="1:13" x14ac:dyDescent="0.3">
      <c r="A3572">
        <v>151.00081</v>
      </c>
      <c r="B3572">
        <v>122</v>
      </c>
      <c r="C3572">
        <v>0</v>
      </c>
      <c r="D3572">
        <v>1.8640000000000001</v>
      </c>
      <c r="E3572">
        <v>65.904008000000005</v>
      </c>
      <c r="F3572">
        <v>65.837593999999996</v>
      </c>
      <c r="G3572">
        <v>62.988171999999999</v>
      </c>
      <c r="H3572">
        <v>6.6414000000000001E-2</v>
      </c>
      <c r="I3572">
        <v>-96.078586999999999</v>
      </c>
      <c r="J3572">
        <v>122</v>
      </c>
      <c r="K3572">
        <v>83.244581999999994</v>
      </c>
      <c r="L3572">
        <v>1.5008000000000001E-2</v>
      </c>
      <c r="M3572">
        <f>(F3572*CalPhotonTurnigy!$AE$30*CalPhotonTurnigy!$AF$36+CalPhotonTurnigy!$AE$36)/CalPhotonTurnigy!$AE$30</f>
        <v>78.359848413440645</v>
      </c>
    </row>
    <row r="3573" spans="1:13" x14ac:dyDescent="0.3">
      <c r="A3573">
        <v>151.01581999999999</v>
      </c>
      <c r="B3573">
        <v>121</v>
      </c>
      <c r="C3573">
        <v>0</v>
      </c>
      <c r="D3573">
        <v>1.843</v>
      </c>
      <c r="E3573">
        <v>65.856283000000005</v>
      </c>
      <c r="F3573">
        <v>66.027512000000002</v>
      </c>
      <c r="G3573">
        <v>62.977072</v>
      </c>
      <c r="H3573">
        <v>-0.17122899999999999</v>
      </c>
      <c r="I3573">
        <v>-96.088599000000002</v>
      </c>
      <c r="J3573">
        <v>121</v>
      </c>
      <c r="K3573">
        <v>83.221731000000005</v>
      </c>
      <c r="L3573">
        <v>1.5010000000000001E-2</v>
      </c>
      <c r="M3573">
        <f>(F3573*CalPhotonTurnigy!$AE$30*CalPhotonTurnigy!$AF$36+CalPhotonTurnigy!$AE$36)/CalPhotonTurnigy!$AE$30</f>
        <v>78.552748978976865</v>
      </c>
    </row>
    <row r="3574" spans="1:13" x14ac:dyDescent="0.3">
      <c r="A3574">
        <v>151.03081700000001</v>
      </c>
      <c r="B3574">
        <v>121</v>
      </c>
      <c r="C3574">
        <v>0</v>
      </c>
      <c r="D3574">
        <v>1.86</v>
      </c>
      <c r="E3574">
        <v>65.853543000000002</v>
      </c>
      <c r="F3574">
        <v>65.671358999999995</v>
      </c>
      <c r="G3574">
        <v>62.965755000000001</v>
      </c>
      <c r="H3574">
        <v>0.18218400000000001</v>
      </c>
      <c r="I3574">
        <v>-96.077990999999997</v>
      </c>
      <c r="J3574">
        <v>121</v>
      </c>
      <c r="K3574">
        <v>83.183837999999994</v>
      </c>
      <c r="L3574">
        <v>1.4997E-2</v>
      </c>
      <c r="M3574">
        <f>(F3574*CalPhotonTurnigy!$AE$30*CalPhotonTurnigy!$AF$36+CalPhotonTurnigy!$AE$36)/CalPhotonTurnigy!$AE$30</f>
        <v>78.191002777366592</v>
      </c>
    </row>
    <row r="3575" spans="1:13" x14ac:dyDescent="0.3">
      <c r="A3575">
        <v>151.04581899999999</v>
      </c>
      <c r="B3575">
        <v>122</v>
      </c>
      <c r="C3575">
        <v>0</v>
      </c>
      <c r="D3575">
        <v>1.8839999999999999</v>
      </c>
      <c r="E3575">
        <v>65.904117999999997</v>
      </c>
      <c r="F3575">
        <v>65.837593999999996</v>
      </c>
      <c r="G3575">
        <v>62.953572000000001</v>
      </c>
      <c r="H3575">
        <v>6.6522999999999999E-2</v>
      </c>
      <c r="I3575">
        <v>-96.074110000000005</v>
      </c>
      <c r="J3575">
        <v>122</v>
      </c>
      <c r="K3575">
        <v>83.170383000000001</v>
      </c>
      <c r="L3575">
        <v>1.5002E-2</v>
      </c>
      <c r="M3575">
        <f>(F3575*CalPhotonTurnigy!$AE$30*CalPhotonTurnigy!$AF$36+CalPhotonTurnigy!$AE$36)/CalPhotonTurnigy!$AE$30</f>
        <v>78.359848413440645</v>
      </c>
    </row>
    <row r="3576" spans="1:13" x14ac:dyDescent="0.3">
      <c r="A3576">
        <v>151.06081699999999</v>
      </c>
      <c r="B3576">
        <v>121</v>
      </c>
      <c r="C3576">
        <v>0</v>
      </c>
      <c r="D3576">
        <v>1.857</v>
      </c>
      <c r="E3576">
        <v>65.887412999999995</v>
      </c>
      <c r="F3576">
        <v>66.122444999999999</v>
      </c>
      <c r="G3576">
        <v>62.940604</v>
      </c>
      <c r="H3576">
        <v>-0.23503199999999999</v>
      </c>
      <c r="I3576">
        <v>-96.087853999999993</v>
      </c>
      <c r="J3576">
        <v>121</v>
      </c>
      <c r="K3576">
        <v>83.157866999999996</v>
      </c>
      <c r="L3576">
        <v>1.4997999999999999E-2</v>
      </c>
      <c r="M3576">
        <f>(F3576*CalPhotonTurnigy!$AE$30*CalPhotonTurnigy!$AF$36+CalPhotonTurnigy!$AE$36)/CalPhotonTurnigy!$AE$30</f>
        <v>78.649172853428226</v>
      </c>
    </row>
    <row r="3577" spans="1:13" x14ac:dyDescent="0.3">
      <c r="A3577">
        <v>151.07582099999999</v>
      </c>
      <c r="B3577">
        <v>121</v>
      </c>
      <c r="C3577">
        <v>0</v>
      </c>
      <c r="D3577">
        <v>1.865</v>
      </c>
      <c r="E3577">
        <v>65.891282000000004</v>
      </c>
      <c r="F3577">
        <v>65.742609000000002</v>
      </c>
      <c r="G3577">
        <v>62.927000999999997</v>
      </c>
      <c r="H3577">
        <v>0.148673</v>
      </c>
      <c r="I3577">
        <v>-96.079187000000005</v>
      </c>
      <c r="J3577">
        <v>121</v>
      </c>
      <c r="K3577">
        <v>83.128870000000006</v>
      </c>
      <c r="L3577">
        <v>1.5004E-2</v>
      </c>
      <c r="M3577">
        <f>(F3577*CalPhotonTurnigy!$AE$30*CalPhotonTurnigy!$AF$36+CalPhotonTurnigy!$AE$36)/CalPhotonTurnigy!$AE$30</f>
        <v>78.263371722355799</v>
      </c>
    </row>
    <row r="3578" spans="1:13" x14ac:dyDescent="0.3">
      <c r="A3578">
        <v>151.09082900000001</v>
      </c>
      <c r="B3578">
        <v>121</v>
      </c>
      <c r="C3578">
        <v>0</v>
      </c>
      <c r="D3578">
        <v>1.8660000000000001</v>
      </c>
      <c r="E3578">
        <v>65.896434999999997</v>
      </c>
      <c r="F3578">
        <v>65.908822000000001</v>
      </c>
      <c r="G3578">
        <v>62.912564000000003</v>
      </c>
      <c r="H3578">
        <v>-1.2387E-2</v>
      </c>
      <c r="I3578">
        <v>-96.079910999999996</v>
      </c>
      <c r="J3578">
        <v>121</v>
      </c>
      <c r="K3578">
        <v>83.103911999999994</v>
      </c>
      <c r="L3578">
        <v>1.5008000000000001E-2</v>
      </c>
      <c r="M3578">
        <f>(F3578*CalPhotonTurnigy!$AE$30*CalPhotonTurnigy!$AF$36+CalPhotonTurnigy!$AE$36)/CalPhotonTurnigy!$AE$30</f>
        <v>78.432195012931047</v>
      </c>
    </row>
    <row r="3579" spans="1:13" x14ac:dyDescent="0.3">
      <c r="A3579">
        <v>151.105828</v>
      </c>
      <c r="B3579">
        <v>121</v>
      </c>
      <c r="C3579">
        <v>0</v>
      </c>
      <c r="D3579">
        <v>1.859</v>
      </c>
      <c r="E3579">
        <v>65.884449000000004</v>
      </c>
      <c r="F3579">
        <v>65.576344000000006</v>
      </c>
      <c r="G3579">
        <v>62.897184000000003</v>
      </c>
      <c r="H3579">
        <v>0.30810399999999999</v>
      </c>
      <c r="I3579">
        <v>-96.061983999999995</v>
      </c>
      <c r="J3579">
        <v>121</v>
      </c>
      <c r="K3579">
        <v>83.082430000000002</v>
      </c>
      <c r="L3579">
        <v>1.4999E-2</v>
      </c>
      <c r="M3579">
        <f>(F3579*CalPhotonTurnigy!$AE$30*CalPhotonTurnigy!$AF$36+CalPhotonTurnigy!$AE$36)/CalPhotonTurnigy!$AE$30</f>
        <v>78.094495615146997</v>
      </c>
    </row>
    <row r="3580" spans="1:13" x14ac:dyDescent="0.3">
      <c r="A3580">
        <v>151.12083000000001</v>
      </c>
      <c r="B3580">
        <v>121</v>
      </c>
      <c r="C3580">
        <v>0</v>
      </c>
      <c r="D3580">
        <v>1.861</v>
      </c>
      <c r="E3580">
        <v>65.879606999999993</v>
      </c>
      <c r="F3580">
        <v>65.790103999999999</v>
      </c>
      <c r="G3580">
        <v>62.881</v>
      </c>
      <c r="H3580">
        <v>8.9502999999999999E-2</v>
      </c>
      <c r="I3580">
        <v>-96.056764999999999</v>
      </c>
      <c r="J3580">
        <v>121</v>
      </c>
      <c r="K3580">
        <v>83.063941</v>
      </c>
      <c r="L3580">
        <v>1.5002E-2</v>
      </c>
      <c r="M3580">
        <f>(F3580*CalPhotonTurnigy!$AE$30*CalPhotonTurnigy!$AF$36+CalPhotonTurnigy!$AE$36)/CalPhotonTurnigy!$AE$30</f>
        <v>78.311612607159446</v>
      </c>
    </row>
    <row r="3581" spans="1:13" x14ac:dyDescent="0.3">
      <c r="A3581">
        <v>151.13583299999999</v>
      </c>
      <c r="B3581">
        <v>121</v>
      </c>
      <c r="C3581">
        <v>0</v>
      </c>
      <c r="D3581">
        <v>1.8580000000000001</v>
      </c>
      <c r="E3581">
        <v>65.868138000000002</v>
      </c>
      <c r="F3581">
        <v>66.027512000000002</v>
      </c>
      <c r="G3581">
        <v>62.864263999999999</v>
      </c>
      <c r="H3581">
        <v>-0.15937399999999999</v>
      </c>
      <c r="I3581">
        <v>-96.066079000000002</v>
      </c>
      <c r="J3581">
        <v>121</v>
      </c>
      <c r="K3581">
        <v>83.048027000000005</v>
      </c>
      <c r="L3581">
        <v>1.5003000000000001E-2</v>
      </c>
      <c r="M3581">
        <f>(F3581*CalPhotonTurnigy!$AE$30*CalPhotonTurnigy!$AF$36+CalPhotonTurnigy!$AE$36)/CalPhotonTurnigy!$AE$30</f>
        <v>78.552748978976865</v>
      </c>
    </row>
    <row r="3582" spans="1:13" x14ac:dyDescent="0.3">
      <c r="A3582">
        <v>151.15083899999999</v>
      </c>
      <c r="B3582">
        <v>121</v>
      </c>
      <c r="C3582">
        <v>0</v>
      </c>
      <c r="D3582">
        <v>1.855</v>
      </c>
      <c r="E3582">
        <v>65.852785999999995</v>
      </c>
      <c r="F3582">
        <v>65.576344000000006</v>
      </c>
      <c r="G3582">
        <v>62.847264000000003</v>
      </c>
      <c r="H3582">
        <v>0.27644200000000002</v>
      </c>
      <c r="I3582">
        <v>-96.049987999999999</v>
      </c>
      <c r="J3582">
        <v>121</v>
      </c>
      <c r="K3582">
        <v>83.034329999999997</v>
      </c>
      <c r="L3582">
        <v>1.5006E-2</v>
      </c>
      <c r="M3582">
        <f>(F3582*CalPhotonTurnigy!$AE$30*CalPhotonTurnigy!$AF$36+CalPhotonTurnigy!$AE$36)/CalPhotonTurnigy!$AE$30</f>
        <v>78.094495615146997</v>
      </c>
    </row>
    <row r="3583" spans="1:13" x14ac:dyDescent="0.3">
      <c r="A3583">
        <v>151.165852</v>
      </c>
      <c r="B3583">
        <v>121</v>
      </c>
      <c r="C3583">
        <v>0</v>
      </c>
      <c r="D3583">
        <v>1.8640000000000001</v>
      </c>
      <c r="E3583">
        <v>65.857839999999996</v>
      </c>
      <c r="F3583">
        <v>65.837593999999996</v>
      </c>
      <c r="G3583">
        <v>62.830275999999998</v>
      </c>
      <c r="H3583">
        <v>2.0246E-2</v>
      </c>
      <c r="I3583">
        <v>-96.048805999999999</v>
      </c>
      <c r="J3583">
        <v>121</v>
      </c>
      <c r="K3583">
        <v>83.022540000000006</v>
      </c>
      <c r="L3583">
        <v>1.5013E-2</v>
      </c>
      <c r="M3583">
        <f>(F3583*CalPhotonTurnigy!$AE$30*CalPhotonTurnigy!$AF$36+CalPhotonTurnigy!$AE$36)/CalPhotonTurnigy!$AE$30</f>
        <v>78.359848413440645</v>
      </c>
    </row>
    <row r="3584" spans="1:13" x14ac:dyDescent="0.3">
      <c r="A3584">
        <v>151.18086299999999</v>
      </c>
      <c r="B3584">
        <v>121</v>
      </c>
      <c r="C3584">
        <v>0</v>
      </c>
      <c r="D3584">
        <v>1.865</v>
      </c>
      <c r="E3584">
        <v>65.865841000000003</v>
      </c>
      <c r="F3584">
        <v>65.671358999999995</v>
      </c>
      <c r="G3584">
        <v>62.813547</v>
      </c>
      <c r="H3584">
        <v>0.19448099999999999</v>
      </c>
      <c r="I3584">
        <v>-96.037470999999996</v>
      </c>
      <c r="J3584">
        <v>121</v>
      </c>
      <c r="K3584">
        <v>83.012393000000003</v>
      </c>
      <c r="L3584">
        <v>1.5011E-2</v>
      </c>
      <c r="M3584">
        <f>(F3584*CalPhotonTurnigy!$AE$30*CalPhotonTurnigy!$AF$36+CalPhotonTurnigy!$AE$36)/CalPhotonTurnigy!$AE$30</f>
        <v>78.191002777366592</v>
      </c>
    </row>
    <row r="3585" spans="1:13" x14ac:dyDescent="0.3">
      <c r="A3585">
        <v>151.19587200000001</v>
      </c>
      <c r="B3585">
        <v>121</v>
      </c>
      <c r="C3585">
        <v>0</v>
      </c>
      <c r="D3585">
        <v>1.861</v>
      </c>
      <c r="E3585">
        <v>65.863594000000006</v>
      </c>
      <c r="F3585">
        <v>65.742609000000002</v>
      </c>
      <c r="G3585">
        <v>62.797280999999998</v>
      </c>
      <c r="H3585">
        <v>0.12098399999999999</v>
      </c>
      <c r="I3585">
        <v>-96.030416000000002</v>
      </c>
      <c r="J3585">
        <v>121</v>
      </c>
      <c r="K3585">
        <v>83.003658999999999</v>
      </c>
      <c r="L3585">
        <v>1.5009E-2</v>
      </c>
      <c r="M3585">
        <f>(F3585*CalPhotonTurnigy!$AE$30*CalPhotonTurnigy!$AF$36+CalPhotonTurnigy!$AE$36)/CalPhotonTurnigy!$AE$30</f>
        <v>78.263371722355799</v>
      </c>
    </row>
    <row r="3586" spans="1:13" x14ac:dyDescent="0.3">
      <c r="A3586">
        <v>151.210871</v>
      </c>
      <c r="B3586">
        <v>121</v>
      </c>
      <c r="C3586">
        <v>0</v>
      </c>
      <c r="D3586">
        <v>1.859</v>
      </c>
      <c r="E3586">
        <v>65.858007999999998</v>
      </c>
      <c r="F3586">
        <v>65.980039000000005</v>
      </c>
      <c r="G3586">
        <v>62.781638000000001</v>
      </c>
      <c r="H3586">
        <v>-0.122032</v>
      </c>
      <c r="I3586">
        <v>-96.037542999999999</v>
      </c>
      <c r="J3586">
        <v>121</v>
      </c>
      <c r="K3586">
        <v>82.996142000000006</v>
      </c>
      <c r="L3586">
        <v>1.4999E-2</v>
      </c>
      <c r="M3586">
        <f>(F3586*CalPhotonTurnigy!$AE$30*CalPhotonTurnigy!$AF$36+CalPhotonTurnigy!$AE$36)/CalPhotonTurnigy!$AE$30</f>
        <v>78.504530439671996</v>
      </c>
    </row>
    <row r="3587" spans="1:13" x14ac:dyDescent="0.3">
      <c r="A3587">
        <v>151.22588200000001</v>
      </c>
      <c r="B3587">
        <v>121</v>
      </c>
      <c r="C3587">
        <v>0</v>
      </c>
      <c r="D3587">
        <v>1.857</v>
      </c>
      <c r="E3587">
        <v>65.847718999999998</v>
      </c>
      <c r="F3587">
        <v>65.576344000000006</v>
      </c>
      <c r="G3587">
        <v>62.766736000000002</v>
      </c>
      <c r="H3587">
        <v>0.27137499999999998</v>
      </c>
      <c r="I3587">
        <v>-96.021741000000006</v>
      </c>
      <c r="J3587">
        <v>121</v>
      </c>
      <c r="K3587">
        <v>82.989671999999999</v>
      </c>
      <c r="L3587">
        <v>1.5011E-2</v>
      </c>
      <c r="M3587">
        <f>(F3587*CalPhotonTurnigy!$AE$30*CalPhotonTurnigy!$AF$36+CalPhotonTurnigy!$AE$36)/CalPhotonTurnigy!$AE$30</f>
        <v>78.094495615146997</v>
      </c>
    </row>
    <row r="3588" spans="1:13" x14ac:dyDescent="0.3">
      <c r="A3588">
        <v>151.240882</v>
      </c>
      <c r="B3588">
        <v>121</v>
      </c>
      <c r="C3588">
        <v>0</v>
      </c>
      <c r="D3588">
        <v>1.8580000000000001</v>
      </c>
      <c r="E3588">
        <v>65.840691000000007</v>
      </c>
      <c r="F3588">
        <v>65.766356999999999</v>
      </c>
      <c r="G3588">
        <v>62.752656000000002</v>
      </c>
      <c r="H3588">
        <v>7.4333999999999997E-2</v>
      </c>
      <c r="I3588">
        <v>-96.017408000000003</v>
      </c>
      <c r="J3588">
        <v>121</v>
      </c>
      <c r="K3588">
        <v>82.984103000000005</v>
      </c>
      <c r="L3588">
        <v>1.4999999999999999E-2</v>
      </c>
      <c r="M3588">
        <f>(F3588*CalPhotonTurnigy!$AE$30*CalPhotonTurnigy!$AF$36+CalPhotonTurnigy!$AE$36)/CalPhotonTurnigy!$AE$30</f>
        <v>78.287492672609872</v>
      </c>
    </row>
    <row r="3589" spans="1:13" x14ac:dyDescent="0.3">
      <c r="A3589">
        <v>151.25589199999999</v>
      </c>
      <c r="B3589">
        <v>121</v>
      </c>
      <c r="C3589">
        <v>0</v>
      </c>
      <c r="D3589">
        <v>1.859</v>
      </c>
      <c r="E3589">
        <v>65.836470000000006</v>
      </c>
      <c r="F3589">
        <v>65.528829999999999</v>
      </c>
      <c r="G3589">
        <v>62.739446000000001</v>
      </c>
      <c r="H3589">
        <v>0.30764000000000002</v>
      </c>
      <c r="I3589">
        <v>-95.999503000000004</v>
      </c>
      <c r="J3589">
        <v>121</v>
      </c>
      <c r="K3589">
        <v>82.979309999999998</v>
      </c>
      <c r="L3589">
        <v>1.5010000000000001E-2</v>
      </c>
      <c r="M3589">
        <f>(F3589*CalPhotonTurnigy!$AE$30*CalPhotonTurnigy!$AF$36+CalPhotonTurnigy!$AE$36)/CalPhotonTurnigy!$AE$30</f>
        <v>78.04623543195801</v>
      </c>
    </row>
    <row r="3590" spans="1:13" x14ac:dyDescent="0.3">
      <c r="A3590">
        <v>151.27089799999999</v>
      </c>
      <c r="B3590">
        <v>121</v>
      </c>
      <c r="C3590">
        <v>0</v>
      </c>
      <c r="D3590">
        <v>1.855</v>
      </c>
      <c r="E3590">
        <v>65.825524999999999</v>
      </c>
      <c r="F3590">
        <v>65.695110999999997</v>
      </c>
      <c r="G3590">
        <v>62.727131</v>
      </c>
      <c r="H3590">
        <v>0.130415</v>
      </c>
      <c r="I3590">
        <v>-95.991902999999994</v>
      </c>
      <c r="J3590">
        <v>121</v>
      </c>
      <c r="K3590">
        <v>82.975183999999999</v>
      </c>
      <c r="L3590">
        <v>1.5006E-2</v>
      </c>
      <c r="M3590">
        <f>(F3590*CalPhotonTurnigy!$AE$30*CalPhotonTurnigy!$AF$36+CalPhotonTurnigy!$AE$36)/CalPhotonTurnigy!$AE$30</f>
        <v>78.215127790438643</v>
      </c>
    </row>
    <row r="3591" spans="1:13" x14ac:dyDescent="0.3">
      <c r="A3591">
        <v>151.285909</v>
      </c>
      <c r="B3591">
        <v>121</v>
      </c>
      <c r="C3591">
        <v>0</v>
      </c>
      <c r="D3591">
        <v>1.859</v>
      </c>
      <c r="E3591">
        <v>65.823419000000001</v>
      </c>
      <c r="F3591">
        <v>65.956300999999996</v>
      </c>
      <c r="G3591">
        <v>62.715713000000001</v>
      </c>
      <c r="H3591">
        <v>-0.132882</v>
      </c>
      <c r="I3591">
        <v>-95.999668</v>
      </c>
      <c r="J3591">
        <v>121</v>
      </c>
      <c r="K3591">
        <v>82.971632999999997</v>
      </c>
      <c r="L3591">
        <v>1.5011E-2</v>
      </c>
      <c r="M3591">
        <f>(F3591*CalPhotonTurnigy!$AE$30*CalPhotonTurnigy!$AF$36+CalPhotonTurnigy!$AE$36)/CalPhotonTurnigy!$AE$30</f>
        <v>78.480419646462849</v>
      </c>
    </row>
    <row r="3592" spans="1:13" x14ac:dyDescent="0.3">
      <c r="A3592">
        <v>151.30091999999999</v>
      </c>
      <c r="B3592">
        <v>121</v>
      </c>
      <c r="C3592">
        <v>0</v>
      </c>
      <c r="D3592">
        <v>1.86</v>
      </c>
      <c r="E3592">
        <v>65.825264000000004</v>
      </c>
      <c r="F3592">
        <v>65.576344000000006</v>
      </c>
      <c r="G3592">
        <v>62.705176000000002</v>
      </c>
      <c r="H3592">
        <v>0.24892</v>
      </c>
      <c r="I3592">
        <v>-95.985174000000001</v>
      </c>
      <c r="J3592">
        <v>121</v>
      </c>
      <c r="K3592">
        <v>82.968576999999996</v>
      </c>
      <c r="L3592">
        <v>1.5011E-2</v>
      </c>
      <c r="M3592">
        <f>(F3592*CalPhotonTurnigy!$AE$30*CalPhotonTurnigy!$AF$36+CalPhotonTurnigy!$AE$36)/CalPhotonTurnigy!$AE$30</f>
        <v>78.094495615146997</v>
      </c>
    </row>
    <row r="3593" spans="1:13" x14ac:dyDescent="0.3">
      <c r="A3593">
        <v>151.31592900000001</v>
      </c>
      <c r="B3593">
        <v>121</v>
      </c>
      <c r="C3593">
        <v>0</v>
      </c>
      <c r="D3593">
        <v>1.857</v>
      </c>
      <c r="E3593">
        <v>65.819536999999997</v>
      </c>
      <c r="F3593">
        <v>65.790103999999999</v>
      </c>
      <c r="G3593">
        <v>62.695495999999999</v>
      </c>
      <c r="H3593">
        <v>2.9433000000000001E-2</v>
      </c>
      <c r="I3593">
        <v>-95.983457000000001</v>
      </c>
      <c r="J3593">
        <v>121</v>
      </c>
      <c r="K3593">
        <v>82.965946000000002</v>
      </c>
      <c r="L3593">
        <v>1.5009E-2</v>
      </c>
      <c r="M3593">
        <f>(F3593*CalPhotonTurnigy!$AE$30*CalPhotonTurnigy!$AF$36+CalPhotonTurnigy!$AE$36)/CalPhotonTurnigy!$AE$30</f>
        <v>78.311612607159446</v>
      </c>
    </row>
    <row r="3594" spans="1:13" x14ac:dyDescent="0.3">
      <c r="A3594">
        <v>151.330927</v>
      </c>
      <c r="B3594">
        <v>121</v>
      </c>
      <c r="C3594">
        <v>0</v>
      </c>
      <c r="D3594">
        <v>1.86</v>
      </c>
      <c r="E3594">
        <v>65.821923999999996</v>
      </c>
      <c r="F3594">
        <v>65.457550999999995</v>
      </c>
      <c r="G3594">
        <v>62.686636999999997</v>
      </c>
      <c r="H3594">
        <v>0.364373</v>
      </c>
      <c r="I3594">
        <v>-95.962281000000004</v>
      </c>
      <c r="J3594">
        <v>121</v>
      </c>
      <c r="K3594">
        <v>82.963682000000006</v>
      </c>
      <c r="L3594">
        <v>1.4997999999999999E-2</v>
      </c>
      <c r="M3594">
        <f>(F3594*CalPhotonTurnigy!$AE$30*CalPhotonTurnigy!$AF$36+CalPhotonTurnigy!$AE$36)/CalPhotonTurnigy!$AE$30</f>
        <v>77.973837031538579</v>
      </c>
    </row>
    <row r="3595" spans="1:13" x14ac:dyDescent="0.3">
      <c r="A3595">
        <v>151.345923</v>
      </c>
      <c r="B3595">
        <v>121</v>
      </c>
      <c r="C3595">
        <v>0</v>
      </c>
      <c r="D3595">
        <v>1.8580000000000001</v>
      </c>
      <c r="E3595">
        <v>65.818492000000006</v>
      </c>
      <c r="F3595">
        <v>65.742609000000002</v>
      </c>
      <c r="G3595">
        <v>62.678556</v>
      </c>
      <c r="H3595">
        <v>7.5882000000000005E-2</v>
      </c>
      <c r="I3595">
        <v>-95.957859999999997</v>
      </c>
      <c r="J3595">
        <v>121</v>
      </c>
      <c r="K3595">
        <v>82.961732999999995</v>
      </c>
      <c r="L3595">
        <v>1.4996000000000001E-2</v>
      </c>
      <c r="M3595">
        <f>(F3595*CalPhotonTurnigy!$AE$30*CalPhotonTurnigy!$AF$36+CalPhotonTurnigy!$AE$36)/CalPhotonTurnigy!$AE$30</f>
        <v>78.263371722355799</v>
      </c>
    </row>
    <row r="3596" spans="1:13" x14ac:dyDescent="0.3">
      <c r="A3596">
        <v>151.360929</v>
      </c>
      <c r="B3596">
        <v>122</v>
      </c>
      <c r="C3596">
        <v>0</v>
      </c>
      <c r="D3596">
        <v>1.9119999999999999</v>
      </c>
      <c r="E3596">
        <v>65.937835000000007</v>
      </c>
      <c r="F3596">
        <v>65.505071999999998</v>
      </c>
      <c r="G3596">
        <v>62.671447000000001</v>
      </c>
      <c r="H3596">
        <v>0.43276300000000001</v>
      </c>
      <c r="I3596">
        <v>-95.932686000000004</v>
      </c>
      <c r="J3596">
        <v>122</v>
      </c>
      <c r="K3596">
        <v>82.979214999999996</v>
      </c>
      <c r="L3596">
        <v>1.5006E-2</v>
      </c>
      <c r="M3596">
        <f>(F3596*CalPhotonTurnigy!$AE$30*CalPhotonTurnigy!$AF$36+CalPhotonTurnigy!$AE$36)/CalPhotonTurnigy!$AE$30</f>
        <v>78.022104324659011</v>
      </c>
    </row>
    <row r="3597" spans="1:13" x14ac:dyDescent="0.3">
      <c r="A3597">
        <v>151.375934</v>
      </c>
      <c r="B3597">
        <v>122</v>
      </c>
      <c r="C3597">
        <v>0</v>
      </c>
      <c r="D3597">
        <v>1.857</v>
      </c>
      <c r="E3597">
        <v>65.916443999999998</v>
      </c>
      <c r="F3597">
        <v>65.552588</v>
      </c>
      <c r="G3597">
        <v>62.666015000000002</v>
      </c>
      <c r="H3597">
        <v>0.36385600000000001</v>
      </c>
      <c r="I3597">
        <v>-95.911511000000004</v>
      </c>
      <c r="J3597">
        <v>122</v>
      </c>
      <c r="K3597">
        <v>83.012486999999993</v>
      </c>
      <c r="L3597">
        <v>1.5004999999999999E-2</v>
      </c>
      <c r="M3597">
        <f>(F3597*CalPhotonTurnigy!$AE$30*CalPhotonTurnigy!$AF$36+CalPhotonTurnigy!$AE$36)/CalPhotonTurnigy!$AE$30</f>
        <v>78.070366539256995</v>
      </c>
    </row>
    <row r="3598" spans="1:13" x14ac:dyDescent="0.3">
      <c r="A3598">
        <v>151.390941</v>
      </c>
      <c r="B3598">
        <v>121</v>
      </c>
      <c r="C3598">
        <v>0</v>
      </c>
      <c r="D3598">
        <v>1.855</v>
      </c>
      <c r="E3598">
        <v>65.892553000000007</v>
      </c>
      <c r="F3598">
        <v>65.908822000000001</v>
      </c>
      <c r="G3598">
        <v>62.662852000000001</v>
      </c>
      <c r="H3598">
        <v>-1.6268999999999999E-2</v>
      </c>
      <c r="I3598">
        <v>-95.912460999999993</v>
      </c>
      <c r="J3598">
        <v>121</v>
      </c>
      <c r="K3598">
        <v>83.021964999999994</v>
      </c>
      <c r="L3598">
        <v>1.5007E-2</v>
      </c>
      <c r="M3598">
        <f>(F3598*CalPhotonTurnigy!$AE$30*CalPhotonTurnigy!$AF$36+CalPhotonTurnigy!$AE$36)/CalPhotonTurnigy!$AE$30</f>
        <v>78.432195012931047</v>
      </c>
    </row>
    <row r="3599" spans="1:13" x14ac:dyDescent="0.3">
      <c r="A3599">
        <v>151.405948</v>
      </c>
      <c r="B3599">
        <v>121</v>
      </c>
      <c r="C3599">
        <v>0</v>
      </c>
      <c r="D3599">
        <v>1.857</v>
      </c>
      <c r="E3599">
        <v>65.877457000000007</v>
      </c>
      <c r="F3599">
        <v>65.528829999999999</v>
      </c>
      <c r="G3599">
        <v>62.661574000000002</v>
      </c>
      <c r="H3599">
        <v>0.34862700000000002</v>
      </c>
      <c r="I3599">
        <v>-95.892174999999995</v>
      </c>
      <c r="J3599">
        <v>121</v>
      </c>
      <c r="K3599">
        <v>83.011898000000002</v>
      </c>
      <c r="L3599">
        <v>1.5007E-2</v>
      </c>
      <c r="M3599">
        <f>(F3599*CalPhotonTurnigy!$AE$30*CalPhotonTurnigy!$AF$36+CalPhotonTurnigy!$AE$36)/CalPhotonTurnigy!$AE$30</f>
        <v>78.04623543195801</v>
      </c>
    </row>
    <row r="3600" spans="1:13" x14ac:dyDescent="0.3">
      <c r="A3600">
        <v>151.42095699999999</v>
      </c>
      <c r="B3600">
        <v>121</v>
      </c>
      <c r="C3600">
        <v>0</v>
      </c>
      <c r="D3600">
        <v>1.855</v>
      </c>
      <c r="E3600">
        <v>65.858981999999997</v>
      </c>
      <c r="F3600">
        <v>65.742609000000002</v>
      </c>
      <c r="G3600">
        <v>62.661200999999998</v>
      </c>
      <c r="H3600">
        <v>0.116373</v>
      </c>
      <c r="I3600">
        <v>-95.885389000000004</v>
      </c>
      <c r="J3600">
        <v>121</v>
      </c>
      <c r="K3600">
        <v>83.003232999999994</v>
      </c>
      <c r="L3600">
        <v>1.5009E-2</v>
      </c>
      <c r="M3600">
        <f>(F3600*CalPhotonTurnigy!$AE$30*CalPhotonTurnigy!$AF$36+CalPhotonTurnigy!$AE$36)/CalPhotonTurnigy!$AE$30</f>
        <v>78.263371722355799</v>
      </c>
    </row>
    <row r="3601" spans="1:13" x14ac:dyDescent="0.3">
      <c r="A3601">
        <v>151.43596600000001</v>
      </c>
      <c r="B3601">
        <v>121</v>
      </c>
      <c r="C3601">
        <v>0</v>
      </c>
      <c r="D3601">
        <v>1.8580000000000001</v>
      </c>
      <c r="E3601">
        <v>65.850385000000003</v>
      </c>
      <c r="F3601">
        <v>65.386262000000002</v>
      </c>
      <c r="G3601">
        <v>62.660969999999999</v>
      </c>
      <c r="H3601">
        <v>0.46412300000000001</v>
      </c>
      <c r="I3601">
        <v>-95.858414999999994</v>
      </c>
      <c r="J3601">
        <v>121</v>
      </c>
      <c r="K3601">
        <v>82.995774999999995</v>
      </c>
      <c r="L3601">
        <v>1.5009E-2</v>
      </c>
      <c r="M3601">
        <f>(F3601*CalPhotonTurnigy!$AE$30*CalPhotonTurnigy!$AF$36+CalPhotonTurnigy!$AE$36)/CalPhotonTurnigy!$AE$30</f>
        <v>77.901428474074251</v>
      </c>
    </row>
    <row r="3602" spans="1:13" x14ac:dyDescent="0.3">
      <c r="A3602">
        <v>151.450973</v>
      </c>
      <c r="B3602">
        <v>121</v>
      </c>
      <c r="C3602">
        <v>0</v>
      </c>
      <c r="D3602">
        <v>1.861</v>
      </c>
      <c r="E3602">
        <v>65.850294000000005</v>
      </c>
      <c r="F3602">
        <v>65.647606999999994</v>
      </c>
      <c r="G3602">
        <v>62.660494</v>
      </c>
      <c r="H3602">
        <v>0.20268700000000001</v>
      </c>
      <c r="I3602">
        <v>-95.846608000000003</v>
      </c>
      <c r="J3602">
        <v>121</v>
      </c>
      <c r="K3602">
        <v>82.989356000000001</v>
      </c>
      <c r="L3602">
        <v>1.5007E-2</v>
      </c>
      <c r="M3602">
        <f>(F3602*CalPhotonTurnigy!$AE$30*CalPhotonTurnigy!$AF$36+CalPhotonTurnigy!$AE$36)/CalPhotonTurnigy!$AE$30</f>
        <v>78.16687776429454</v>
      </c>
    </row>
    <row r="3603" spans="1:13" x14ac:dyDescent="0.3">
      <c r="A3603">
        <v>151.46598399999999</v>
      </c>
      <c r="B3603">
        <v>121</v>
      </c>
      <c r="C3603">
        <v>0</v>
      </c>
      <c r="D3603">
        <v>1.86</v>
      </c>
      <c r="E3603">
        <v>65.848388999999997</v>
      </c>
      <c r="F3603">
        <v>65.908822000000001</v>
      </c>
      <c r="G3603">
        <v>62.659607000000001</v>
      </c>
      <c r="H3603">
        <v>-6.0432E-2</v>
      </c>
      <c r="I3603">
        <v>-95.850138000000001</v>
      </c>
      <c r="J3603">
        <v>121</v>
      </c>
      <c r="K3603">
        <v>82.983830999999995</v>
      </c>
      <c r="L3603">
        <v>1.5011E-2</v>
      </c>
      <c r="M3603">
        <f>(F3603*CalPhotonTurnigy!$AE$30*CalPhotonTurnigy!$AF$36+CalPhotonTurnigy!$AE$36)/CalPhotonTurnigy!$AE$30</f>
        <v>78.432195012931047</v>
      </c>
    </row>
    <row r="3604" spans="1:13" x14ac:dyDescent="0.3">
      <c r="A3604">
        <v>151.480996</v>
      </c>
      <c r="B3604">
        <v>121</v>
      </c>
      <c r="C3604">
        <v>0</v>
      </c>
      <c r="D3604">
        <v>1.85</v>
      </c>
      <c r="E3604">
        <v>65.822987999999995</v>
      </c>
      <c r="F3604">
        <v>65.552588</v>
      </c>
      <c r="G3604">
        <v>62.658273999999999</v>
      </c>
      <c r="H3604">
        <v>0.27039999999999997</v>
      </c>
      <c r="I3604">
        <v>-95.834395000000001</v>
      </c>
      <c r="J3604">
        <v>121</v>
      </c>
      <c r="K3604">
        <v>82.979076000000006</v>
      </c>
      <c r="L3604">
        <v>1.5011999999999999E-2</v>
      </c>
      <c r="M3604">
        <f>(F3604*CalPhotonTurnigy!$AE$30*CalPhotonTurnigy!$AF$36+CalPhotonTurnigy!$AE$36)/CalPhotonTurnigy!$AE$30</f>
        <v>78.070366539256995</v>
      </c>
    </row>
    <row r="3605" spans="1:13" x14ac:dyDescent="0.3">
      <c r="A3605">
        <v>151.49600100000001</v>
      </c>
      <c r="B3605">
        <v>121</v>
      </c>
      <c r="C3605">
        <v>0</v>
      </c>
      <c r="D3605">
        <v>1.8560000000000001</v>
      </c>
      <c r="E3605">
        <v>65.815748999999997</v>
      </c>
      <c r="F3605">
        <v>65.813850000000002</v>
      </c>
      <c r="G3605">
        <v>62.656531000000001</v>
      </c>
      <c r="H3605">
        <v>1.8990000000000001E-3</v>
      </c>
      <c r="I3605">
        <v>-95.834283999999997</v>
      </c>
      <c r="J3605">
        <v>121</v>
      </c>
      <c r="K3605">
        <v>82.974982999999995</v>
      </c>
      <c r="L3605">
        <v>1.5004999999999999E-2</v>
      </c>
      <c r="M3605">
        <f>(F3605*CalPhotonTurnigy!$AE$30*CalPhotonTurnigy!$AF$36+CalPhotonTurnigy!$AE$36)/CalPhotonTurnigy!$AE$30</f>
        <v>78.335731526004537</v>
      </c>
    </row>
    <row r="3606" spans="1:13" x14ac:dyDescent="0.3">
      <c r="A3606">
        <v>151.511009</v>
      </c>
      <c r="B3606">
        <v>121</v>
      </c>
      <c r="C3606">
        <v>0</v>
      </c>
      <c r="D3606">
        <v>1.863</v>
      </c>
      <c r="E3606">
        <v>65.824151000000001</v>
      </c>
      <c r="F3606">
        <v>65.481312000000003</v>
      </c>
      <c r="G3606">
        <v>62.654446999999998</v>
      </c>
      <c r="H3606">
        <v>0.342839</v>
      </c>
      <c r="I3606">
        <v>-95.814341999999996</v>
      </c>
      <c r="J3606">
        <v>121</v>
      </c>
      <c r="K3606">
        <v>82.971459999999993</v>
      </c>
      <c r="L3606">
        <v>1.5008000000000001E-2</v>
      </c>
      <c r="M3606">
        <f>(F3606*CalPhotonTurnigy!$AE$30*CalPhotonTurnigy!$AF$36+CalPhotonTurnigy!$AE$36)/CalPhotonTurnigy!$AE$30</f>
        <v>77.997971185951045</v>
      </c>
    </row>
    <row r="3607" spans="1:13" x14ac:dyDescent="0.3">
      <c r="A3607">
        <v>151.52600699999999</v>
      </c>
      <c r="B3607">
        <v>121</v>
      </c>
      <c r="C3607">
        <v>0</v>
      </c>
      <c r="D3607">
        <v>1.853</v>
      </c>
      <c r="E3607">
        <v>65.809432999999999</v>
      </c>
      <c r="F3607">
        <v>65.623853999999994</v>
      </c>
      <c r="G3607">
        <v>62.652102999999997</v>
      </c>
      <c r="H3607">
        <v>0.18557899999999999</v>
      </c>
      <c r="I3607">
        <v>-95.803539999999998</v>
      </c>
      <c r="J3607">
        <v>121</v>
      </c>
      <c r="K3607">
        <v>82.968428000000003</v>
      </c>
      <c r="L3607">
        <v>1.4997999999999999E-2</v>
      </c>
      <c r="M3607">
        <f>(F3607*CalPhotonTurnigy!$AE$30*CalPhotonTurnigy!$AF$36+CalPhotonTurnigy!$AE$36)/CalPhotonTurnigy!$AE$30</f>
        <v>78.142751735518033</v>
      </c>
    </row>
    <row r="3608" spans="1:13" x14ac:dyDescent="0.3">
      <c r="A3608">
        <v>151.54101900000001</v>
      </c>
      <c r="B3608">
        <v>121</v>
      </c>
      <c r="C3608">
        <v>0</v>
      </c>
      <c r="D3608">
        <v>1.851</v>
      </c>
      <c r="E3608">
        <v>65.793103000000002</v>
      </c>
      <c r="F3608">
        <v>65.885080000000002</v>
      </c>
      <c r="G3608">
        <v>62.649580999999998</v>
      </c>
      <c r="H3608">
        <v>-9.1977000000000003E-2</v>
      </c>
      <c r="I3608">
        <v>-95.808912000000007</v>
      </c>
      <c r="J3608">
        <v>121</v>
      </c>
      <c r="K3608">
        <v>82.965817999999999</v>
      </c>
      <c r="L3608">
        <v>1.5011999999999999E-2</v>
      </c>
      <c r="M3608">
        <f>(F3608*CalPhotonTurnigy!$AE$30*CalPhotonTurnigy!$AF$36+CalPhotonTurnigy!$AE$36)/CalPhotonTurnigy!$AE$30</f>
        <v>78.408080156903907</v>
      </c>
    </row>
    <row r="3609" spans="1:13" x14ac:dyDescent="0.3">
      <c r="A3609">
        <v>151.556028</v>
      </c>
      <c r="B3609">
        <v>121</v>
      </c>
      <c r="C3609">
        <v>0</v>
      </c>
      <c r="D3609">
        <v>1.8480000000000001</v>
      </c>
      <c r="E3609">
        <v>65.771719000000004</v>
      </c>
      <c r="F3609">
        <v>65.552588</v>
      </c>
      <c r="G3609">
        <v>62.646954000000001</v>
      </c>
      <c r="H3609">
        <v>0.21913099999999999</v>
      </c>
      <c r="I3609">
        <v>-95.796156999999994</v>
      </c>
      <c r="J3609">
        <v>121</v>
      </c>
      <c r="K3609">
        <v>82.963571999999999</v>
      </c>
      <c r="L3609">
        <v>1.5009E-2</v>
      </c>
      <c r="M3609">
        <f>(F3609*CalPhotonTurnigy!$AE$30*CalPhotonTurnigy!$AF$36+CalPhotonTurnigy!$AE$36)/CalPhotonTurnigy!$AE$30</f>
        <v>78.070366539256995</v>
      </c>
    </row>
    <row r="3610" spans="1:13" x14ac:dyDescent="0.3">
      <c r="A3610">
        <v>151.57102599999999</v>
      </c>
      <c r="B3610">
        <v>121</v>
      </c>
      <c r="C3610">
        <v>0</v>
      </c>
      <c r="D3610">
        <v>1.855</v>
      </c>
      <c r="E3610">
        <v>65.767965000000004</v>
      </c>
      <c r="F3610">
        <v>65.813850000000002</v>
      </c>
      <c r="G3610">
        <v>62.644286999999998</v>
      </c>
      <c r="H3610">
        <v>-4.5884000000000001E-2</v>
      </c>
      <c r="I3610">
        <v>-95.798832000000004</v>
      </c>
      <c r="J3610">
        <v>121</v>
      </c>
      <c r="K3610">
        <v>82.961637999999994</v>
      </c>
      <c r="L3610">
        <v>1.4997999999999999E-2</v>
      </c>
      <c r="M3610">
        <f>(F3610*CalPhotonTurnigy!$AE$30*CalPhotonTurnigy!$AF$36+CalPhotonTurnigy!$AE$36)/CalPhotonTurnigy!$AE$30</f>
        <v>78.335731526004537</v>
      </c>
    </row>
    <row r="3611" spans="1:13" x14ac:dyDescent="0.3">
      <c r="A3611">
        <v>151.58602300000001</v>
      </c>
      <c r="B3611">
        <v>121</v>
      </c>
      <c r="C3611">
        <v>0</v>
      </c>
      <c r="D3611">
        <v>1.853</v>
      </c>
      <c r="E3611">
        <v>65.761071000000001</v>
      </c>
      <c r="F3611">
        <v>65.457550999999995</v>
      </c>
      <c r="G3611">
        <v>62.641632999999999</v>
      </c>
      <c r="H3611">
        <v>0.30351899999999998</v>
      </c>
      <c r="I3611">
        <v>-95.781193999999999</v>
      </c>
      <c r="J3611">
        <v>121</v>
      </c>
      <c r="K3611">
        <v>82.959974000000003</v>
      </c>
      <c r="L3611">
        <v>1.4997E-2</v>
      </c>
      <c r="M3611">
        <f>(F3611*CalPhotonTurnigy!$AE$30*CalPhotonTurnigy!$AF$36+CalPhotonTurnigy!$AE$36)/CalPhotonTurnigy!$AE$30</f>
        <v>77.973837031538579</v>
      </c>
    </row>
    <row r="3612" spans="1:13" x14ac:dyDescent="0.3">
      <c r="A3612">
        <v>151.60102699999999</v>
      </c>
      <c r="B3612">
        <v>121</v>
      </c>
      <c r="C3612">
        <v>0</v>
      </c>
      <c r="D3612">
        <v>1.84</v>
      </c>
      <c r="E3612">
        <v>65.725798999999995</v>
      </c>
      <c r="F3612">
        <v>65.647606999999994</v>
      </c>
      <c r="G3612">
        <v>62.639032999999998</v>
      </c>
      <c r="H3612">
        <v>7.8191999999999998E-2</v>
      </c>
      <c r="I3612">
        <v>-95.77664</v>
      </c>
      <c r="J3612">
        <v>121</v>
      </c>
      <c r="K3612">
        <v>82.958541999999994</v>
      </c>
      <c r="L3612">
        <v>1.5004E-2</v>
      </c>
      <c r="M3612">
        <f>(F3612*CalPhotonTurnigy!$AE$30*CalPhotonTurnigy!$AF$36+CalPhotonTurnigy!$AE$36)/CalPhotonTurnigy!$AE$30</f>
        <v>78.16687776429454</v>
      </c>
    </row>
    <row r="3613" spans="1:13" x14ac:dyDescent="0.3">
      <c r="A3613">
        <v>151.61602600000001</v>
      </c>
      <c r="B3613">
        <v>121</v>
      </c>
      <c r="C3613">
        <v>0</v>
      </c>
      <c r="D3613">
        <v>1.8540000000000001</v>
      </c>
      <c r="E3613">
        <v>65.726618000000002</v>
      </c>
      <c r="F3613">
        <v>65.932562000000004</v>
      </c>
      <c r="G3613">
        <v>62.636519</v>
      </c>
      <c r="H3613">
        <v>-0.20594399999999999</v>
      </c>
      <c r="I3613">
        <v>-95.788662000000002</v>
      </c>
      <c r="J3613">
        <v>121</v>
      </c>
      <c r="K3613">
        <v>82.957308999999995</v>
      </c>
      <c r="L3613">
        <v>1.4999E-2</v>
      </c>
      <c r="M3613">
        <f>(F3613*CalPhotonTurnigy!$AE$30*CalPhotonTurnigy!$AF$36+CalPhotonTurnigy!$AE$36)/CalPhotonTurnigy!$AE$30</f>
        <v>78.456307837549176</v>
      </c>
    </row>
    <row r="3614" spans="1:13" x14ac:dyDescent="0.3">
      <c r="A3614">
        <v>151.631035</v>
      </c>
      <c r="B3614">
        <v>121</v>
      </c>
      <c r="C3614">
        <v>0</v>
      </c>
      <c r="D3614">
        <v>1.855</v>
      </c>
      <c r="E3614">
        <v>65.730991000000003</v>
      </c>
      <c r="F3614">
        <v>65.552588</v>
      </c>
      <c r="G3614">
        <v>62.634115999999999</v>
      </c>
      <c r="H3614">
        <v>0.17840300000000001</v>
      </c>
      <c r="I3614">
        <v>-95.778278</v>
      </c>
      <c r="J3614">
        <v>121</v>
      </c>
      <c r="K3614">
        <v>82.956248000000002</v>
      </c>
      <c r="L3614">
        <v>1.5009E-2</v>
      </c>
      <c r="M3614">
        <f>(F3614*CalPhotonTurnigy!$AE$30*CalPhotonTurnigy!$AF$36+CalPhotonTurnigy!$AE$36)/CalPhotonTurnigy!$AE$30</f>
        <v>78.070366539256995</v>
      </c>
    </row>
    <row r="3615" spans="1:13" x14ac:dyDescent="0.3">
      <c r="A3615">
        <v>151.64603700000001</v>
      </c>
      <c r="B3615">
        <v>121</v>
      </c>
      <c r="C3615">
        <v>0</v>
      </c>
      <c r="D3615">
        <v>1.8480000000000001</v>
      </c>
      <c r="E3615">
        <v>65.718243000000001</v>
      </c>
      <c r="F3615">
        <v>65.790103999999999</v>
      </c>
      <c r="G3615">
        <v>62.631838999999999</v>
      </c>
      <c r="H3615">
        <v>-7.1860999999999994E-2</v>
      </c>
      <c r="I3615">
        <v>-95.782467999999994</v>
      </c>
      <c r="J3615">
        <v>121</v>
      </c>
      <c r="K3615">
        <v>82.955335000000005</v>
      </c>
      <c r="L3615">
        <v>1.5002E-2</v>
      </c>
      <c r="M3615">
        <f>(F3615*CalPhotonTurnigy!$AE$30*CalPhotonTurnigy!$AF$36+CalPhotonTurnigy!$AE$36)/CalPhotonTurnigy!$AE$30</f>
        <v>78.311612607159446</v>
      </c>
    </row>
    <row r="3616" spans="1:13" x14ac:dyDescent="0.3">
      <c r="A3616">
        <v>151.661045</v>
      </c>
      <c r="B3616">
        <v>121</v>
      </c>
      <c r="C3616">
        <v>0</v>
      </c>
      <c r="D3616">
        <v>1.85</v>
      </c>
      <c r="E3616">
        <v>65.710941000000005</v>
      </c>
      <c r="F3616">
        <v>65.386262000000002</v>
      </c>
      <c r="G3616">
        <v>62.629697999999998</v>
      </c>
      <c r="H3616">
        <v>0.324679</v>
      </c>
      <c r="I3616">
        <v>-95.763598999999999</v>
      </c>
      <c r="J3616">
        <v>121</v>
      </c>
      <c r="K3616">
        <v>82.954549</v>
      </c>
      <c r="L3616">
        <v>1.5008000000000001E-2</v>
      </c>
      <c r="M3616">
        <f>(F3616*CalPhotonTurnigy!$AE$30*CalPhotonTurnigy!$AF$36+CalPhotonTurnigy!$AE$36)/CalPhotonTurnigy!$AE$30</f>
        <v>77.901428474074251</v>
      </c>
    </row>
    <row r="3617" spans="1:13" x14ac:dyDescent="0.3">
      <c r="A3617">
        <v>151.676053</v>
      </c>
      <c r="B3617">
        <v>121</v>
      </c>
      <c r="C3617">
        <v>0</v>
      </c>
      <c r="D3617">
        <v>1.853</v>
      </c>
      <c r="E3617">
        <v>65.711997999999994</v>
      </c>
      <c r="F3617">
        <v>65.671358999999995</v>
      </c>
      <c r="G3617">
        <v>62.627699</v>
      </c>
      <c r="H3617">
        <v>4.0639000000000002E-2</v>
      </c>
      <c r="I3617">
        <v>-95.761230999999995</v>
      </c>
      <c r="J3617">
        <v>121</v>
      </c>
      <c r="K3617">
        <v>82.953872000000004</v>
      </c>
      <c r="L3617">
        <v>1.5008000000000001E-2</v>
      </c>
      <c r="M3617">
        <f>(F3617*CalPhotonTurnigy!$AE$30*CalPhotonTurnigy!$AF$36+CalPhotonTurnigy!$AE$36)/CalPhotonTurnigy!$AE$30</f>
        <v>78.191002777366592</v>
      </c>
    </row>
    <row r="3618" spans="1:13" x14ac:dyDescent="0.3">
      <c r="A3618">
        <v>151.691058</v>
      </c>
      <c r="B3618">
        <v>121</v>
      </c>
      <c r="C3618">
        <v>0</v>
      </c>
      <c r="D3618">
        <v>1.855</v>
      </c>
      <c r="E3618">
        <v>65.716577999999998</v>
      </c>
      <c r="F3618">
        <v>65.623853999999994</v>
      </c>
      <c r="G3618">
        <v>62.625843000000003</v>
      </c>
      <c r="H3618">
        <v>9.2724000000000001E-2</v>
      </c>
      <c r="I3618">
        <v>-95.755831999999998</v>
      </c>
      <c r="J3618">
        <v>121</v>
      </c>
      <c r="K3618">
        <v>82.953289999999996</v>
      </c>
      <c r="L3618">
        <v>1.5004999999999999E-2</v>
      </c>
      <c r="M3618">
        <f>(F3618*CalPhotonTurnigy!$AE$30*CalPhotonTurnigy!$AF$36+CalPhotonTurnigy!$AE$36)/CalPhotonTurnigy!$AE$30</f>
        <v>78.142751735518033</v>
      </c>
    </row>
    <row r="3619" spans="1:13" x14ac:dyDescent="0.3">
      <c r="A3619">
        <v>151.70606100000001</v>
      </c>
      <c r="B3619">
        <v>121</v>
      </c>
      <c r="C3619">
        <v>0</v>
      </c>
      <c r="D3619">
        <v>1.853</v>
      </c>
      <c r="E3619">
        <v>65.716848999999996</v>
      </c>
      <c r="F3619">
        <v>65.600099999999998</v>
      </c>
      <c r="G3619">
        <v>62.624129000000003</v>
      </c>
      <c r="H3619">
        <v>0.11674900000000001</v>
      </c>
      <c r="I3619">
        <v>-95.749035000000006</v>
      </c>
      <c r="J3619">
        <v>121</v>
      </c>
      <c r="K3619">
        <v>82.952788999999996</v>
      </c>
      <c r="L3619">
        <v>1.5003000000000001E-2</v>
      </c>
      <c r="M3619">
        <f>(F3619*CalPhotonTurnigy!$AE$30*CalPhotonTurnigy!$AF$36+CalPhotonTurnigy!$AE$36)/CalPhotonTurnigy!$AE$30</f>
        <v>78.118624691036999</v>
      </c>
    </row>
    <row r="3620" spans="1:13" x14ac:dyDescent="0.3">
      <c r="A3620">
        <v>151.72106400000001</v>
      </c>
      <c r="B3620">
        <v>121</v>
      </c>
      <c r="C3620">
        <v>0</v>
      </c>
      <c r="D3620">
        <v>1.851</v>
      </c>
      <c r="E3620">
        <v>65.711575999999994</v>
      </c>
      <c r="F3620">
        <v>65.813850000000002</v>
      </c>
      <c r="G3620">
        <v>62.622553000000003</v>
      </c>
      <c r="H3620">
        <v>-0.102273</v>
      </c>
      <c r="I3620">
        <v>-95.755000999999993</v>
      </c>
      <c r="J3620">
        <v>121</v>
      </c>
      <c r="K3620">
        <v>82.952357000000006</v>
      </c>
      <c r="L3620">
        <v>1.5003000000000001E-2</v>
      </c>
      <c r="M3620">
        <f>(F3620*CalPhotonTurnigy!$AE$30*CalPhotonTurnigy!$AF$36+CalPhotonTurnigy!$AE$36)/CalPhotonTurnigy!$AE$30</f>
        <v>78.335731526004537</v>
      </c>
    </row>
    <row r="3621" spans="1:13" x14ac:dyDescent="0.3">
      <c r="A3621">
        <v>151.736073</v>
      </c>
      <c r="B3621">
        <v>121</v>
      </c>
      <c r="C3621">
        <v>0</v>
      </c>
      <c r="D3621">
        <v>1.851</v>
      </c>
      <c r="E3621">
        <v>65.707038999999995</v>
      </c>
      <c r="F3621">
        <v>65.481312000000003</v>
      </c>
      <c r="G3621">
        <v>62.621108999999997</v>
      </c>
      <c r="H3621">
        <v>0.22572700000000001</v>
      </c>
      <c r="I3621">
        <v>-95.741870000000006</v>
      </c>
      <c r="J3621">
        <v>121</v>
      </c>
      <c r="K3621">
        <v>82.951986000000005</v>
      </c>
      <c r="L3621">
        <v>1.5009E-2</v>
      </c>
      <c r="M3621">
        <f>(F3621*CalPhotonTurnigy!$AE$30*CalPhotonTurnigy!$AF$36+CalPhotonTurnigy!$AE$36)/CalPhotonTurnigy!$AE$30</f>
        <v>77.997971185951045</v>
      </c>
    </row>
    <row r="3622" spans="1:13" x14ac:dyDescent="0.3">
      <c r="A3622">
        <v>151.75108299999999</v>
      </c>
      <c r="B3622">
        <v>121</v>
      </c>
      <c r="C3622">
        <v>0</v>
      </c>
      <c r="D3622">
        <v>1.8520000000000001</v>
      </c>
      <c r="E3622">
        <v>65.706805000000003</v>
      </c>
      <c r="F3622">
        <v>65.790103999999999</v>
      </c>
      <c r="G3622">
        <v>62.619791999999997</v>
      </c>
      <c r="H3622">
        <v>-8.3298999999999998E-2</v>
      </c>
      <c r="I3622">
        <v>-95.746729999999999</v>
      </c>
      <c r="J3622">
        <v>121</v>
      </c>
      <c r="K3622">
        <v>82.951666000000003</v>
      </c>
      <c r="L3622">
        <v>1.5010000000000001E-2</v>
      </c>
      <c r="M3622">
        <f>(F3622*CalPhotonTurnigy!$AE$30*CalPhotonTurnigy!$AF$36+CalPhotonTurnigy!$AE$36)/CalPhotonTurnigy!$AE$30</f>
        <v>78.311612607159446</v>
      </c>
    </row>
    <row r="3623" spans="1:13" x14ac:dyDescent="0.3">
      <c r="A3623">
        <v>151.76609099999999</v>
      </c>
      <c r="B3623">
        <v>121</v>
      </c>
      <c r="C3623">
        <v>0</v>
      </c>
      <c r="D3623">
        <v>1.8520000000000001</v>
      </c>
      <c r="E3623">
        <v>65.706603999999999</v>
      </c>
      <c r="F3623">
        <v>65.410026000000002</v>
      </c>
      <c r="G3623">
        <v>62.618594000000002</v>
      </c>
      <c r="H3623">
        <v>0.29657800000000001</v>
      </c>
      <c r="I3623">
        <v>-95.729489999999998</v>
      </c>
      <c r="J3623">
        <v>121</v>
      </c>
      <c r="K3623">
        <v>82.951391000000001</v>
      </c>
      <c r="L3623">
        <v>1.5008000000000001E-2</v>
      </c>
      <c r="M3623">
        <f>(F3623*CalPhotonTurnigy!$AE$30*CalPhotonTurnigy!$AF$36+CalPhotonTurnigy!$AE$36)/CalPhotonTurnigy!$AE$30</f>
        <v>77.925565675600183</v>
      </c>
    </row>
    <row r="3624" spans="1:13" x14ac:dyDescent="0.3">
      <c r="A3624">
        <v>151.78109499999999</v>
      </c>
      <c r="B3624">
        <v>121</v>
      </c>
      <c r="C3624">
        <v>0</v>
      </c>
      <c r="D3624">
        <v>1.8460000000000001</v>
      </c>
      <c r="E3624">
        <v>65.691743000000002</v>
      </c>
      <c r="F3624">
        <v>65.671358999999995</v>
      </c>
      <c r="G3624">
        <v>62.617507000000003</v>
      </c>
      <c r="H3624">
        <v>2.0382999999999998E-2</v>
      </c>
      <c r="I3624">
        <v>-95.728302999999997</v>
      </c>
      <c r="J3624">
        <v>121</v>
      </c>
      <c r="K3624">
        <v>82.951155</v>
      </c>
      <c r="L3624">
        <v>1.5004E-2</v>
      </c>
      <c r="M3624">
        <f>(F3624*CalPhotonTurnigy!$AE$30*CalPhotonTurnigy!$AF$36+CalPhotonTurnigy!$AE$36)/CalPhotonTurnigy!$AE$30</f>
        <v>78.191002777366592</v>
      </c>
    </row>
    <row r="3625" spans="1:13" x14ac:dyDescent="0.3">
      <c r="A3625">
        <v>151.79610099999999</v>
      </c>
      <c r="B3625">
        <v>121</v>
      </c>
      <c r="C3625">
        <v>0</v>
      </c>
      <c r="D3625">
        <v>1.85</v>
      </c>
      <c r="E3625">
        <v>65.688134000000005</v>
      </c>
      <c r="F3625">
        <v>65.314964000000003</v>
      </c>
      <c r="G3625">
        <v>62.616523000000001</v>
      </c>
      <c r="H3625">
        <v>0.37317</v>
      </c>
      <c r="I3625">
        <v>-95.706632999999997</v>
      </c>
      <c r="J3625">
        <v>121</v>
      </c>
      <c r="K3625">
        <v>82.950951000000003</v>
      </c>
      <c r="L3625">
        <v>1.5006E-2</v>
      </c>
      <c r="M3625">
        <f>(F3625*CalPhotonTurnigy!$AE$30*CalPhotonTurnigy!$AF$36+CalPhotonTurnigy!$AE$36)/CalPhotonTurnigy!$AE$30</f>
        <v>77.829010775269481</v>
      </c>
    </row>
    <row r="3626" spans="1:13" x14ac:dyDescent="0.3">
      <c r="A3626">
        <v>151.811103</v>
      </c>
      <c r="B3626">
        <v>121</v>
      </c>
      <c r="C3626">
        <v>0</v>
      </c>
      <c r="D3626">
        <v>1.8540000000000001</v>
      </c>
      <c r="E3626">
        <v>65.694211999999993</v>
      </c>
      <c r="F3626">
        <v>65.600099999999998</v>
      </c>
      <c r="G3626">
        <v>62.615636000000002</v>
      </c>
      <c r="H3626">
        <v>9.4112000000000001E-2</v>
      </c>
      <c r="I3626">
        <v>-95.701155</v>
      </c>
      <c r="J3626">
        <v>121</v>
      </c>
      <c r="K3626">
        <v>82.950774999999993</v>
      </c>
      <c r="L3626">
        <v>1.5002E-2</v>
      </c>
      <c r="M3626">
        <f>(F3626*CalPhotonTurnigy!$AE$30*CalPhotonTurnigy!$AF$36+CalPhotonTurnigy!$AE$36)/CalPhotonTurnigy!$AE$30</f>
        <v>78.118624691036999</v>
      </c>
    </row>
    <row r="3627" spans="1:13" x14ac:dyDescent="0.3">
      <c r="A3627">
        <v>151.826108</v>
      </c>
      <c r="B3627">
        <v>121</v>
      </c>
      <c r="C3627">
        <v>0</v>
      </c>
      <c r="D3627">
        <v>1.851</v>
      </c>
      <c r="E3627">
        <v>65.693932000000004</v>
      </c>
      <c r="F3627">
        <v>65.267426</v>
      </c>
      <c r="G3627">
        <v>62.614835999999997</v>
      </c>
      <c r="H3627">
        <v>0.426506</v>
      </c>
      <c r="I3627">
        <v>-95.676400999999998</v>
      </c>
      <c r="J3627">
        <v>121</v>
      </c>
      <c r="K3627">
        <v>82.950625000000002</v>
      </c>
      <c r="L3627">
        <v>1.5004999999999999E-2</v>
      </c>
      <c r="M3627">
        <f>(F3627*CalPhotonTurnigy!$AE$30*CalPhotonTurnigy!$AF$36+CalPhotonTurnigy!$AE$36)/CalPhotonTurnigy!$AE$30</f>
        <v>77.78072621517272</v>
      </c>
    </row>
    <row r="3628" spans="1:13" x14ac:dyDescent="0.3">
      <c r="A3628">
        <v>151.84110699999999</v>
      </c>
      <c r="B3628">
        <v>121</v>
      </c>
      <c r="C3628">
        <v>0</v>
      </c>
      <c r="D3628">
        <v>1.8520000000000001</v>
      </c>
      <c r="E3628">
        <v>65.695527999999996</v>
      </c>
      <c r="F3628">
        <v>65.600099999999998</v>
      </c>
      <c r="G3628">
        <v>62.614117</v>
      </c>
      <c r="H3628">
        <v>9.5427999999999999E-2</v>
      </c>
      <c r="I3628">
        <v>-95.670848000000007</v>
      </c>
      <c r="J3628">
        <v>121</v>
      </c>
      <c r="K3628">
        <v>82.950495000000004</v>
      </c>
      <c r="L3628">
        <v>1.4999E-2</v>
      </c>
      <c r="M3628">
        <f>(F3628*CalPhotonTurnigy!$AE$30*CalPhotonTurnigy!$AF$36+CalPhotonTurnigy!$AE$36)/CalPhotonTurnigy!$AE$30</f>
        <v>78.118624691036999</v>
      </c>
    </row>
    <row r="3629" spans="1:13" x14ac:dyDescent="0.3">
      <c r="A3629">
        <v>151.85610800000001</v>
      </c>
      <c r="B3629">
        <v>121</v>
      </c>
      <c r="C3629">
        <v>0</v>
      </c>
      <c r="D3629">
        <v>1.851</v>
      </c>
      <c r="E3629">
        <v>65.695064000000002</v>
      </c>
      <c r="F3629">
        <v>65.243655000000004</v>
      </c>
      <c r="G3629">
        <v>62.613472999999999</v>
      </c>
      <c r="H3629">
        <v>0.451409</v>
      </c>
      <c r="I3629">
        <v>-95.644660999999999</v>
      </c>
      <c r="J3629">
        <v>121</v>
      </c>
      <c r="K3629">
        <v>82.950383000000002</v>
      </c>
      <c r="L3629">
        <v>1.5001E-2</v>
      </c>
      <c r="M3629">
        <f>(F3629*CalPhotonTurnigy!$AE$30*CalPhotonTurnigy!$AF$36+CalPhotonTurnigy!$AE$36)/CalPhotonTurnigy!$AE$30</f>
        <v>77.756581903715329</v>
      </c>
    </row>
    <row r="3630" spans="1:13" x14ac:dyDescent="0.3">
      <c r="A3630">
        <v>151.871106</v>
      </c>
      <c r="B3630">
        <v>121</v>
      </c>
      <c r="C3630">
        <v>0</v>
      </c>
      <c r="D3630">
        <v>1.8480000000000001</v>
      </c>
      <c r="E3630">
        <v>65.687319000000002</v>
      </c>
      <c r="F3630">
        <v>65.552588</v>
      </c>
      <c r="G3630">
        <v>62.612895000000002</v>
      </c>
      <c r="H3630">
        <v>0.13473099999999999</v>
      </c>
      <c r="I3630">
        <v>-95.636824000000004</v>
      </c>
      <c r="J3630">
        <v>121</v>
      </c>
      <c r="K3630">
        <v>82.950286000000006</v>
      </c>
      <c r="L3630">
        <v>1.4997999999999999E-2</v>
      </c>
      <c r="M3630">
        <f>(F3630*CalPhotonTurnigy!$AE$30*CalPhotonTurnigy!$AF$36+CalPhotonTurnigy!$AE$36)/CalPhotonTurnigy!$AE$30</f>
        <v>78.070366539256995</v>
      </c>
    </row>
    <row r="3631" spans="1:13" x14ac:dyDescent="0.3">
      <c r="A3631">
        <v>151.88610499999999</v>
      </c>
      <c r="B3631">
        <v>121</v>
      </c>
      <c r="C3631">
        <v>0</v>
      </c>
      <c r="D3631">
        <v>1.8520000000000001</v>
      </c>
      <c r="E3631">
        <v>65.689837999999995</v>
      </c>
      <c r="F3631">
        <v>65.267426</v>
      </c>
      <c r="G3631">
        <v>62.612378</v>
      </c>
      <c r="H3631">
        <v>0.42241200000000001</v>
      </c>
      <c r="I3631">
        <v>-95.612318000000002</v>
      </c>
      <c r="J3631">
        <v>121</v>
      </c>
      <c r="K3631">
        <v>82.950203999999999</v>
      </c>
      <c r="L3631">
        <v>1.4999E-2</v>
      </c>
      <c r="M3631">
        <f>(F3631*CalPhotonTurnigy!$AE$30*CalPhotonTurnigy!$AF$36+CalPhotonTurnigy!$AE$36)/CalPhotonTurnigy!$AE$30</f>
        <v>77.78072621517272</v>
      </c>
    </row>
    <row r="3632" spans="1:13" x14ac:dyDescent="0.3">
      <c r="A3632">
        <v>151.90110899999999</v>
      </c>
      <c r="B3632">
        <v>121</v>
      </c>
      <c r="C3632">
        <v>0</v>
      </c>
      <c r="D3632">
        <v>1.849</v>
      </c>
      <c r="E3632">
        <v>65.684657999999999</v>
      </c>
      <c r="F3632">
        <v>65.528829999999999</v>
      </c>
      <c r="G3632">
        <v>62.611916999999998</v>
      </c>
      <c r="H3632">
        <v>0.15582799999999999</v>
      </c>
      <c r="I3632">
        <v>-95.603251999999998</v>
      </c>
      <c r="J3632">
        <v>121</v>
      </c>
      <c r="K3632">
        <v>82.950131999999996</v>
      </c>
      <c r="L3632">
        <v>1.5004E-2</v>
      </c>
      <c r="M3632">
        <f>(F3632*CalPhotonTurnigy!$AE$30*CalPhotonTurnigy!$AF$36+CalPhotonTurnigy!$AE$36)/CalPhotonTurnigy!$AE$30</f>
        <v>78.04623543195801</v>
      </c>
    </row>
    <row r="3633" spans="1:13" x14ac:dyDescent="0.3">
      <c r="A3633">
        <v>151.916113</v>
      </c>
      <c r="B3633">
        <v>121</v>
      </c>
      <c r="C3633">
        <v>0</v>
      </c>
      <c r="D3633">
        <v>1.851</v>
      </c>
      <c r="E3633">
        <v>65.685710999999998</v>
      </c>
      <c r="F3633">
        <v>65.172336999999999</v>
      </c>
      <c r="G3633">
        <v>62.611505000000001</v>
      </c>
      <c r="H3633">
        <v>0.513374</v>
      </c>
      <c r="I3633">
        <v>-95.573485000000005</v>
      </c>
      <c r="J3633">
        <v>121</v>
      </c>
      <c r="K3633">
        <v>82.950070999999994</v>
      </c>
      <c r="L3633">
        <v>1.5004E-2</v>
      </c>
      <c r="M3633">
        <f>(F3633*CalPhotonTurnigy!$AE$30*CalPhotonTurnigy!$AF$36+CalPhotonTurnigy!$AE$36)/CalPhotonTurnigy!$AE$30</f>
        <v>77.684143890820778</v>
      </c>
    </row>
    <row r="3634" spans="1:13" x14ac:dyDescent="0.3">
      <c r="A3634">
        <v>151.931116</v>
      </c>
      <c r="B3634">
        <v>121</v>
      </c>
      <c r="C3634">
        <v>0</v>
      </c>
      <c r="D3634">
        <v>1.847</v>
      </c>
      <c r="E3634">
        <v>65.677431999999996</v>
      </c>
      <c r="F3634">
        <v>65.505071999999998</v>
      </c>
      <c r="G3634">
        <v>62.611137999999997</v>
      </c>
      <c r="H3634">
        <v>0.17236000000000001</v>
      </c>
      <c r="I3634">
        <v>-95.563460000000006</v>
      </c>
      <c r="J3634">
        <v>121</v>
      </c>
      <c r="K3634">
        <v>82.950018</v>
      </c>
      <c r="L3634">
        <v>1.5003000000000001E-2</v>
      </c>
      <c r="M3634">
        <f>(F3634*CalPhotonTurnigy!$AE$30*CalPhotonTurnigy!$AF$36+CalPhotonTurnigy!$AE$36)/CalPhotonTurnigy!$AE$30</f>
        <v>78.022104324659011</v>
      </c>
    </row>
    <row r="3635" spans="1:13" x14ac:dyDescent="0.3">
      <c r="A3635">
        <v>151.94611499999999</v>
      </c>
      <c r="B3635">
        <v>121</v>
      </c>
      <c r="C3635">
        <v>0</v>
      </c>
      <c r="D3635">
        <v>1.8520000000000001</v>
      </c>
      <c r="E3635">
        <v>65.681331</v>
      </c>
      <c r="F3635">
        <v>65.196111000000002</v>
      </c>
      <c r="G3635">
        <v>62.610812000000003</v>
      </c>
      <c r="H3635">
        <v>0.48521999999999998</v>
      </c>
      <c r="I3635">
        <v>-95.535328000000007</v>
      </c>
      <c r="J3635">
        <v>121</v>
      </c>
      <c r="K3635">
        <v>82.949973</v>
      </c>
      <c r="L3635">
        <v>1.4999E-2</v>
      </c>
      <c r="M3635">
        <f>(F3635*CalPhotonTurnigy!$AE$30*CalPhotonTurnigy!$AF$36+CalPhotonTurnigy!$AE$36)/CalPhotonTurnigy!$AE$30</f>
        <v>77.708291249391607</v>
      </c>
    </row>
    <row r="3636" spans="1:13" x14ac:dyDescent="0.3">
      <c r="A3636">
        <v>151.96111300000001</v>
      </c>
      <c r="B3636">
        <v>121</v>
      </c>
      <c r="C3636">
        <v>0</v>
      </c>
      <c r="D3636">
        <v>1.845</v>
      </c>
      <c r="E3636">
        <v>65.668149</v>
      </c>
      <c r="F3636">
        <v>65.505071999999998</v>
      </c>
      <c r="G3636">
        <v>62.610520999999999</v>
      </c>
      <c r="H3636">
        <v>0.163077</v>
      </c>
      <c r="I3636">
        <v>-95.525846999999999</v>
      </c>
      <c r="J3636">
        <v>121</v>
      </c>
      <c r="K3636">
        <v>82.949933999999999</v>
      </c>
      <c r="L3636">
        <v>1.4997999999999999E-2</v>
      </c>
      <c r="M3636">
        <f>(F3636*CalPhotonTurnigy!$AE$30*CalPhotonTurnigy!$AF$36+CalPhotonTurnigy!$AE$36)/CalPhotonTurnigy!$AE$30</f>
        <v>78.022104324659011</v>
      </c>
    </row>
    <row r="3637" spans="1:13" x14ac:dyDescent="0.3">
      <c r="A3637">
        <v>151.97612100000001</v>
      </c>
      <c r="B3637">
        <v>121</v>
      </c>
      <c r="C3637">
        <v>0</v>
      </c>
      <c r="D3637">
        <v>1.8480000000000001</v>
      </c>
      <c r="E3637">
        <v>65.664154999999994</v>
      </c>
      <c r="F3637">
        <v>65.148561999999998</v>
      </c>
      <c r="G3637">
        <v>62.610264000000001</v>
      </c>
      <c r="H3637">
        <v>0.51559200000000005</v>
      </c>
      <c r="I3637">
        <v>-95.495949999999993</v>
      </c>
      <c r="J3637">
        <v>121</v>
      </c>
      <c r="K3637">
        <v>82.9499</v>
      </c>
      <c r="L3637">
        <v>1.5008000000000001E-2</v>
      </c>
      <c r="M3637">
        <f>(F3637*CalPhotonTurnigy!$AE$30*CalPhotonTurnigy!$AF$36+CalPhotonTurnigy!$AE$36)/CalPhotonTurnigy!$AE$30</f>
        <v>77.659995516545422</v>
      </c>
    </row>
    <row r="3638" spans="1:13" x14ac:dyDescent="0.3">
      <c r="A3638">
        <v>151.99112099999999</v>
      </c>
      <c r="B3638">
        <v>121</v>
      </c>
      <c r="C3638">
        <v>0</v>
      </c>
      <c r="D3638">
        <v>1.849</v>
      </c>
      <c r="E3638">
        <v>65.662555999999995</v>
      </c>
      <c r="F3638">
        <v>65.433789000000004</v>
      </c>
      <c r="G3638">
        <v>62.610035000000003</v>
      </c>
      <c r="H3638">
        <v>0.228767</v>
      </c>
      <c r="I3638">
        <v>-95.482656000000006</v>
      </c>
      <c r="J3638">
        <v>121</v>
      </c>
      <c r="K3638">
        <v>82.949871000000002</v>
      </c>
      <c r="L3638">
        <v>1.4999999999999999E-2</v>
      </c>
      <c r="M3638">
        <f>(F3638*CalPhotonTurnigy!$AE$30*CalPhotonTurnigy!$AF$36+CalPhotonTurnigy!$AE$36)/CalPhotonTurnigy!$AE$30</f>
        <v>77.94970186142163</v>
      </c>
    </row>
    <row r="3639" spans="1:13" x14ac:dyDescent="0.3">
      <c r="A3639">
        <v>152.00612599999999</v>
      </c>
      <c r="B3639">
        <v>121</v>
      </c>
      <c r="C3639">
        <v>0</v>
      </c>
      <c r="D3639">
        <v>1.847</v>
      </c>
      <c r="E3639">
        <v>65.657503000000005</v>
      </c>
      <c r="F3639">
        <v>65.196111000000002</v>
      </c>
      <c r="G3639">
        <v>62.609831999999997</v>
      </c>
      <c r="H3639">
        <v>0.46139200000000002</v>
      </c>
      <c r="I3639">
        <v>-95.455894999999998</v>
      </c>
      <c r="J3639">
        <v>121</v>
      </c>
      <c r="K3639">
        <v>82.949845999999994</v>
      </c>
      <c r="L3639">
        <v>1.5004999999999999E-2</v>
      </c>
      <c r="M3639">
        <f>(F3639*CalPhotonTurnigy!$AE$30*CalPhotonTurnigy!$AF$36+CalPhotonTurnigy!$AE$36)/CalPhotonTurnigy!$AE$30</f>
        <v>77.708291249391607</v>
      </c>
    </row>
    <row r="3640" spans="1:13" x14ac:dyDescent="0.3">
      <c r="A3640">
        <v>152.02112299999999</v>
      </c>
      <c r="B3640">
        <v>121</v>
      </c>
      <c r="C3640">
        <v>0</v>
      </c>
      <c r="D3640">
        <v>1.847</v>
      </c>
      <c r="E3640">
        <v>65.653154999999998</v>
      </c>
      <c r="F3640">
        <v>65.410026000000002</v>
      </c>
      <c r="G3640">
        <v>62.609653000000002</v>
      </c>
      <c r="H3640">
        <v>0.24312900000000001</v>
      </c>
      <c r="I3640">
        <v>-95.441772999999998</v>
      </c>
      <c r="J3640">
        <v>121</v>
      </c>
      <c r="K3640">
        <v>82.949824000000007</v>
      </c>
      <c r="L3640">
        <v>1.4997E-2</v>
      </c>
      <c r="M3640">
        <f>(F3640*CalPhotonTurnigy!$AE$30*CalPhotonTurnigy!$AF$36+CalPhotonTurnigy!$AE$36)/CalPhotonTurnigy!$AE$30</f>
        <v>77.925565675600183</v>
      </c>
    </row>
    <row r="3641" spans="1:13" x14ac:dyDescent="0.3">
      <c r="A3641">
        <v>152.03612799999999</v>
      </c>
      <c r="B3641">
        <v>121</v>
      </c>
      <c r="C3641">
        <v>0</v>
      </c>
      <c r="D3641">
        <v>1.8480000000000001</v>
      </c>
      <c r="E3641">
        <v>65.651251999999999</v>
      </c>
      <c r="F3641">
        <v>65.219883999999993</v>
      </c>
      <c r="G3641">
        <v>62.609493999999998</v>
      </c>
      <c r="H3641">
        <v>0.43136799999999997</v>
      </c>
      <c r="I3641">
        <v>-95.416747000000001</v>
      </c>
      <c r="J3641">
        <v>121</v>
      </c>
      <c r="K3641">
        <v>82.949805999999995</v>
      </c>
      <c r="L3641">
        <v>1.5004999999999999E-2</v>
      </c>
      <c r="M3641">
        <f>(F3641*CalPhotonTurnigy!$AE$30*CalPhotonTurnigy!$AF$36+CalPhotonTurnigy!$AE$36)/CalPhotonTurnigy!$AE$30</f>
        <v>77.732437592257966</v>
      </c>
    </row>
    <row r="3642" spans="1:13" x14ac:dyDescent="0.3">
      <c r="A3642">
        <v>152.05112800000001</v>
      </c>
      <c r="B3642">
        <v>121</v>
      </c>
      <c r="C3642">
        <v>0</v>
      </c>
      <c r="D3642">
        <v>1.851</v>
      </c>
      <c r="E3642">
        <v>65.655130999999997</v>
      </c>
      <c r="F3642">
        <v>65.410026000000002</v>
      </c>
      <c r="G3642">
        <v>62.609354000000003</v>
      </c>
      <c r="H3642">
        <v>0.24510499999999999</v>
      </c>
      <c r="I3642">
        <v>-95.402507999999997</v>
      </c>
      <c r="J3642">
        <v>121</v>
      </c>
      <c r="K3642">
        <v>82.949789999999993</v>
      </c>
      <c r="L3642">
        <v>1.4999999999999999E-2</v>
      </c>
      <c r="M3642">
        <f>(F3642*CalPhotonTurnigy!$AE$30*CalPhotonTurnigy!$AF$36+CalPhotonTurnigy!$AE$36)/CalPhotonTurnigy!$AE$30</f>
        <v>77.925565675600183</v>
      </c>
    </row>
    <row r="3643" spans="1:13" x14ac:dyDescent="0.3">
      <c r="A3643">
        <v>152.06612799999999</v>
      </c>
      <c r="B3643">
        <v>120</v>
      </c>
      <c r="C3643">
        <v>0</v>
      </c>
      <c r="D3643">
        <v>1.8460000000000001</v>
      </c>
      <c r="E3643">
        <v>65.647435000000002</v>
      </c>
      <c r="F3643">
        <v>65.362497000000005</v>
      </c>
      <c r="G3643">
        <v>62.608989999999999</v>
      </c>
      <c r="H3643">
        <v>0.28493800000000002</v>
      </c>
      <c r="I3643">
        <v>-95.385960999999995</v>
      </c>
      <c r="J3643">
        <v>120</v>
      </c>
      <c r="K3643">
        <v>82.930458000000002</v>
      </c>
      <c r="L3643">
        <v>1.4999999999999999E-2</v>
      </c>
      <c r="M3643">
        <f>(F3643*CalPhotonTurnigy!$AE$30*CalPhotonTurnigy!$AF$36+CalPhotonTurnigy!$AE$36)/CalPhotonTurnigy!$AE$30</f>
        <v>77.877290256843835</v>
      </c>
    </row>
    <row r="3644" spans="1:13" x14ac:dyDescent="0.3">
      <c r="A3644">
        <v>152.081129</v>
      </c>
      <c r="B3644">
        <v>120</v>
      </c>
      <c r="C3644">
        <v>0</v>
      </c>
      <c r="D3644">
        <v>1.8480000000000001</v>
      </c>
      <c r="E3644">
        <v>65.646330000000006</v>
      </c>
      <c r="F3644">
        <v>65.433789000000004</v>
      </c>
      <c r="G3644">
        <v>62.607641000000001</v>
      </c>
      <c r="H3644">
        <v>0.21254100000000001</v>
      </c>
      <c r="I3644">
        <v>-95.373609000000002</v>
      </c>
      <c r="J3644">
        <v>120</v>
      </c>
      <c r="K3644">
        <v>82.895443</v>
      </c>
      <c r="L3644">
        <v>1.5001E-2</v>
      </c>
      <c r="M3644">
        <f>(F3644*CalPhotonTurnigy!$AE$30*CalPhotonTurnigy!$AF$36+CalPhotonTurnigy!$AE$36)/CalPhotonTurnigy!$AE$30</f>
        <v>77.94970186142163</v>
      </c>
    </row>
    <row r="3645" spans="1:13" x14ac:dyDescent="0.3">
      <c r="A3645">
        <v>152.09612999999999</v>
      </c>
      <c r="B3645">
        <v>120</v>
      </c>
      <c r="C3645">
        <v>0</v>
      </c>
      <c r="D3645">
        <v>1.845</v>
      </c>
      <c r="E3645">
        <v>65.638020999999995</v>
      </c>
      <c r="F3645">
        <v>65.576344000000006</v>
      </c>
      <c r="G3645">
        <v>62.604422</v>
      </c>
      <c r="H3645">
        <v>6.1677000000000003E-2</v>
      </c>
      <c r="I3645">
        <v>-95.370019999999997</v>
      </c>
      <c r="J3645">
        <v>120</v>
      </c>
      <c r="K3645">
        <v>82.865305000000006</v>
      </c>
      <c r="L3645">
        <v>1.5001E-2</v>
      </c>
      <c r="M3645">
        <f>(F3645*CalPhotonTurnigy!$AE$30*CalPhotonTurnigy!$AF$36+CalPhotonTurnigy!$AE$36)/CalPhotonTurnigy!$AE$30</f>
        <v>78.094495615146997</v>
      </c>
    </row>
    <row r="3646" spans="1:13" x14ac:dyDescent="0.3">
      <c r="A3646">
        <v>152.11113499999999</v>
      </c>
      <c r="B3646">
        <v>120</v>
      </c>
      <c r="C3646">
        <v>0</v>
      </c>
      <c r="D3646">
        <v>1.847</v>
      </c>
      <c r="E3646">
        <v>65.636388999999994</v>
      </c>
      <c r="F3646">
        <v>65.362497000000005</v>
      </c>
      <c r="G3646">
        <v>62.598909999999997</v>
      </c>
      <c r="H3646">
        <v>0.27389200000000002</v>
      </c>
      <c r="I3646">
        <v>-95.354110000000006</v>
      </c>
      <c r="J3646">
        <v>120</v>
      </c>
      <c r="K3646">
        <v>82.839365000000001</v>
      </c>
      <c r="L3646">
        <v>1.5004999999999999E-2</v>
      </c>
      <c r="M3646">
        <f>(F3646*CalPhotonTurnigy!$AE$30*CalPhotonTurnigy!$AF$36+CalPhotonTurnigy!$AE$36)/CalPhotonTurnigy!$AE$30</f>
        <v>77.877290256843835</v>
      </c>
    </row>
    <row r="3647" spans="1:13" x14ac:dyDescent="0.3">
      <c r="A3647">
        <v>152.12613200000001</v>
      </c>
      <c r="B3647">
        <v>120</v>
      </c>
      <c r="C3647">
        <v>0</v>
      </c>
      <c r="D3647">
        <v>1.847</v>
      </c>
      <c r="E3647">
        <v>65.633144999999999</v>
      </c>
      <c r="F3647">
        <v>65.647606999999994</v>
      </c>
      <c r="G3647">
        <v>62.591161</v>
      </c>
      <c r="H3647">
        <v>-1.4461999999999999E-2</v>
      </c>
      <c r="I3647">
        <v>-95.354951999999997</v>
      </c>
      <c r="J3647">
        <v>120</v>
      </c>
      <c r="K3647">
        <v>82.817038999999994</v>
      </c>
      <c r="L3647">
        <v>1.4997E-2</v>
      </c>
      <c r="M3647">
        <f>(F3647*CalPhotonTurnigy!$AE$30*CalPhotonTurnigy!$AF$36+CalPhotonTurnigy!$AE$36)/CalPhotonTurnigy!$AE$30</f>
        <v>78.16687776429454</v>
      </c>
    </row>
    <row r="3648" spans="1:13" x14ac:dyDescent="0.3">
      <c r="A3648">
        <v>152.141142</v>
      </c>
      <c r="B3648">
        <v>120</v>
      </c>
      <c r="C3648">
        <v>0</v>
      </c>
      <c r="D3648">
        <v>1.847</v>
      </c>
      <c r="E3648">
        <v>65.630353999999997</v>
      </c>
      <c r="F3648">
        <v>65.338730999999996</v>
      </c>
      <c r="G3648">
        <v>62.581471000000001</v>
      </c>
      <c r="H3648">
        <v>0.29162300000000002</v>
      </c>
      <c r="I3648">
        <v>-95.338009</v>
      </c>
      <c r="J3648">
        <v>120</v>
      </c>
      <c r="K3648">
        <v>82.797821999999996</v>
      </c>
      <c r="L3648">
        <v>1.5010000000000001E-2</v>
      </c>
      <c r="M3648">
        <f>(F3648*CalPhotonTurnigy!$AE$30*CalPhotonTurnigy!$AF$36+CalPhotonTurnigy!$AE$36)/CalPhotonTurnigy!$AE$30</f>
        <v>77.853151023908879</v>
      </c>
    </row>
    <row r="3649" spans="1:13" x14ac:dyDescent="0.3">
      <c r="A3649">
        <v>152.15614600000001</v>
      </c>
      <c r="B3649">
        <v>120</v>
      </c>
      <c r="C3649">
        <v>0</v>
      </c>
      <c r="D3649">
        <v>1.847</v>
      </c>
      <c r="E3649">
        <v>65.629791999999995</v>
      </c>
      <c r="F3649">
        <v>65.623853999999994</v>
      </c>
      <c r="G3649">
        <v>62.570242</v>
      </c>
      <c r="H3649">
        <v>5.9379999999999997E-3</v>
      </c>
      <c r="I3649">
        <v>-95.337663000000006</v>
      </c>
      <c r="J3649">
        <v>120</v>
      </c>
      <c r="K3649">
        <v>82.781282000000004</v>
      </c>
      <c r="L3649">
        <v>1.5004E-2</v>
      </c>
      <c r="M3649">
        <f>(F3649*CalPhotonTurnigy!$AE$30*CalPhotonTurnigy!$AF$36+CalPhotonTurnigy!$AE$36)/CalPhotonTurnigy!$AE$30</f>
        <v>78.142751735518033</v>
      </c>
    </row>
    <row r="3650" spans="1:13" x14ac:dyDescent="0.3">
      <c r="A3650">
        <v>152.17114699999999</v>
      </c>
      <c r="B3650">
        <v>120</v>
      </c>
      <c r="C3650">
        <v>0</v>
      </c>
      <c r="D3650">
        <v>1.8460000000000001</v>
      </c>
      <c r="E3650">
        <v>65.625628000000006</v>
      </c>
      <c r="F3650">
        <v>65.291195000000002</v>
      </c>
      <c r="G3650">
        <v>62.557896999999997</v>
      </c>
      <c r="H3650">
        <v>0.33443200000000001</v>
      </c>
      <c r="I3650">
        <v>-95.318253999999996</v>
      </c>
      <c r="J3650">
        <v>120</v>
      </c>
      <c r="K3650">
        <v>82.767045999999993</v>
      </c>
      <c r="L3650">
        <v>1.5001E-2</v>
      </c>
      <c r="M3650">
        <f>(F3650*CalPhotonTurnigy!$AE$30*CalPhotonTurnigy!$AF$36+CalPhotonTurnigy!$AE$36)/CalPhotonTurnigy!$AE$30</f>
        <v>77.8048684952211</v>
      </c>
    </row>
    <row r="3651" spans="1:13" x14ac:dyDescent="0.3">
      <c r="A3651">
        <v>152.18615</v>
      </c>
      <c r="B3651">
        <v>120</v>
      </c>
      <c r="C3651">
        <v>0</v>
      </c>
      <c r="D3651">
        <v>1.847</v>
      </c>
      <c r="E3651">
        <v>65.623885000000001</v>
      </c>
      <c r="F3651">
        <v>65.576344000000006</v>
      </c>
      <c r="G3651">
        <v>62.544835999999997</v>
      </c>
      <c r="H3651">
        <v>4.7539999999999999E-2</v>
      </c>
      <c r="I3651">
        <v>-95.315487000000005</v>
      </c>
      <c r="J3651">
        <v>120</v>
      </c>
      <c r="K3651">
        <v>82.754793000000006</v>
      </c>
      <c r="L3651">
        <v>1.5003000000000001E-2</v>
      </c>
      <c r="M3651">
        <f>(F3651*CalPhotonTurnigy!$AE$30*CalPhotonTurnigy!$AF$36+CalPhotonTurnigy!$AE$36)/CalPhotonTurnigy!$AE$30</f>
        <v>78.094495615146997</v>
      </c>
    </row>
    <row r="3652" spans="1:13" x14ac:dyDescent="0.3">
      <c r="A3652">
        <v>152.201156</v>
      </c>
      <c r="B3652">
        <v>120</v>
      </c>
      <c r="C3652">
        <v>0</v>
      </c>
      <c r="D3652">
        <v>1.845</v>
      </c>
      <c r="E3652">
        <v>65.618702999999996</v>
      </c>
      <c r="F3652">
        <v>65.243655000000004</v>
      </c>
      <c r="G3652">
        <v>62.531410000000001</v>
      </c>
      <c r="H3652">
        <v>0.37504799999999999</v>
      </c>
      <c r="I3652">
        <v>-95.293723</v>
      </c>
      <c r="J3652">
        <v>120</v>
      </c>
      <c r="K3652">
        <v>82.744246000000004</v>
      </c>
      <c r="L3652">
        <v>1.5006E-2</v>
      </c>
      <c r="M3652">
        <f>(F3652*CalPhotonTurnigy!$AE$30*CalPhotonTurnigy!$AF$36+CalPhotonTurnigy!$AE$36)/CalPhotonTurnigy!$AE$30</f>
        <v>77.756581903715329</v>
      </c>
    </row>
    <row r="3653" spans="1:13" x14ac:dyDescent="0.3">
      <c r="A3653">
        <v>152.21616</v>
      </c>
      <c r="B3653">
        <v>120</v>
      </c>
      <c r="C3653">
        <v>0</v>
      </c>
      <c r="D3653">
        <v>1.851</v>
      </c>
      <c r="E3653">
        <v>65.627128999999996</v>
      </c>
      <c r="F3653">
        <v>65.552588</v>
      </c>
      <c r="G3653">
        <v>62.517915000000002</v>
      </c>
      <c r="H3653">
        <v>7.4541999999999997E-2</v>
      </c>
      <c r="I3653">
        <v>-95.289385999999993</v>
      </c>
      <c r="J3653">
        <v>120</v>
      </c>
      <c r="K3653">
        <v>82.735168999999999</v>
      </c>
      <c r="L3653">
        <v>1.5004E-2</v>
      </c>
      <c r="M3653">
        <f>(F3653*CalPhotonTurnigy!$AE$30*CalPhotonTurnigy!$AF$36+CalPhotonTurnigy!$AE$36)/CalPhotonTurnigy!$AE$30</f>
        <v>78.070366539256995</v>
      </c>
    </row>
    <row r="3654" spans="1:13" x14ac:dyDescent="0.3">
      <c r="A3654">
        <v>152.23115799999999</v>
      </c>
      <c r="B3654">
        <v>120</v>
      </c>
      <c r="C3654">
        <v>0</v>
      </c>
      <c r="D3654">
        <v>1.839</v>
      </c>
      <c r="E3654">
        <v>65.606765999999993</v>
      </c>
      <c r="F3654">
        <v>65.291195000000002</v>
      </c>
      <c r="G3654">
        <v>62.504593999999997</v>
      </c>
      <c r="H3654">
        <v>0.31557000000000002</v>
      </c>
      <c r="I3654">
        <v>-95.271074999999996</v>
      </c>
      <c r="J3654">
        <v>120</v>
      </c>
      <c r="K3654">
        <v>82.727356</v>
      </c>
      <c r="L3654">
        <v>1.4997999999999999E-2</v>
      </c>
      <c r="M3654">
        <f>(F3654*CalPhotonTurnigy!$AE$30*CalPhotonTurnigy!$AF$36+CalPhotonTurnigy!$AE$36)/CalPhotonTurnigy!$AE$30</f>
        <v>77.8048684952211</v>
      </c>
    </row>
    <row r="3655" spans="1:13" x14ac:dyDescent="0.3">
      <c r="A3655">
        <v>152.24615700000001</v>
      </c>
      <c r="B3655">
        <v>120</v>
      </c>
      <c r="C3655">
        <v>0</v>
      </c>
      <c r="D3655">
        <v>1.8440000000000001</v>
      </c>
      <c r="E3655">
        <v>65.602129000000005</v>
      </c>
      <c r="F3655">
        <v>65.481312000000003</v>
      </c>
      <c r="G3655">
        <v>62.491633</v>
      </c>
      <c r="H3655">
        <v>0.12081699999999999</v>
      </c>
      <c r="I3655">
        <v>-95.264050999999995</v>
      </c>
      <c r="J3655">
        <v>120</v>
      </c>
      <c r="K3655">
        <v>82.720630999999997</v>
      </c>
      <c r="L3655">
        <v>1.4999E-2</v>
      </c>
      <c r="M3655">
        <f>(F3655*CalPhotonTurnigy!$AE$30*CalPhotonTurnigy!$AF$36+CalPhotonTurnigy!$AE$36)/CalPhotonTurnigy!$AE$30</f>
        <v>77.997971185951045</v>
      </c>
    </row>
    <row r="3656" spans="1:13" x14ac:dyDescent="0.3">
      <c r="A3656">
        <v>152.26116300000001</v>
      </c>
      <c r="B3656">
        <v>120</v>
      </c>
      <c r="C3656">
        <v>0</v>
      </c>
      <c r="D3656">
        <v>1.845</v>
      </c>
      <c r="E3656">
        <v>65.599981</v>
      </c>
      <c r="F3656">
        <v>65.790103999999999</v>
      </c>
      <c r="G3656">
        <v>62.479171999999998</v>
      </c>
      <c r="H3656">
        <v>-0.19012299999999999</v>
      </c>
      <c r="I3656">
        <v>-95.275139999999993</v>
      </c>
      <c r="J3656">
        <v>120</v>
      </c>
      <c r="K3656">
        <v>82.714843000000002</v>
      </c>
      <c r="L3656">
        <v>1.5006E-2</v>
      </c>
      <c r="M3656">
        <f>(F3656*CalPhotonTurnigy!$AE$30*CalPhotonTurnigy!$AF$36+CalPhotonTurnigy!$AE$36)/CalPhotonTurnigy!$AE$30</f>
        <v>78.311612607159446</v>
      </c>
    </row>
    <row r="3657" spans="1:13" x14ac:dyDescent="0.3">
      <c r="A3657">
        <v>152.27616699999999</v>
      </c>
      <c r="B3657">
        <v>120</v>
      </c>
      <c r="C3657">
        <v>0</v>
      </c>
      <c r="D3657">
        <v>1.8480000000000001</v>
      </c>
      <c r="E3657">
        <v>65.605500000000006</v>
      </c>
      <c r="F3657">
        <v>65.386262000000002</v>
      </c>
      <c r="G3657">
        <v>62.467312</v>
      </c>
      <c r="H3657">
        <v>0.21923799999999999</v>
      </c>
      <c r="I3657">
        <v>-95.262403000000006</v>
      </c>
      <c r="J3657">
        <v>120</v>
      </c>
      <c r="K3657">
        <v>82.709862000000001</v>
      </c>
      <c r="L3657">
        <v>1.5004E-2</v>
      </c>
      <c r="M3657">
        <f>(F3657*CalPhotonTurnigy!$AE$30*CalPhotonTurnigy!$AF$36+CalPhotonTurnigy!$AE$36)/CalPhotonTurnigy!$AE$30</f>
        <v>77.901428474074251</v>
      </c>
    </row>
    <row r="3658" spans="1:13" x14ac:dyDescent="0.3">
      <c r="A3658">
        <v>152.291167</v>
      </c>
      <c r="B3658">
        <v>120</v>
      </c>
      <c r="C3658">
        <v>0</v>
      </c>
      <c r="D3658">
        <v>1.843</v>
      </c>
      <c r="E3658">
        <v>65.597354999999993</v>
      </c>
      <c r="F3658">
        <v>65.671358999999995</v>
      </c>
      <c r="G3658">
        <v>62.456119000000001</v>
      </c>
      <c r="H3658">
        <v>-7.4004E-2</v>
      </c>
      <c r="I3658">
        <v>-95.266712999999996</v>
      </c>
      <c r="J3658">
        <v>120</v>
      </c>
      <c r="K3658">
        <v>82.705573999999999</v>
      </c>
      <c r="L3658">
        <v>1.4999999999999999E-2</v>
      </c>
      <c r="M3658">
        <f>(F3658*CalPhotonTurnigy!$AE$30*CalPhotonTurnigy!$AF$36+CalPhotonTurnigy!$AE$36)/CalPhotonTurnigy!$AE$30</f>
        <v>78.191002777366592</v>
      </c>
    </row>
    <row r="3659" spans="1:13" x14ac:dyDescent="0.3">
      <c r="A3659">
        <v>152.306163</v>
      </c>
      <c r="B3659">
        <v>120</v>
      </c>
      <c r="C3659">
        <v>0</v>
      </c>
      <c r="D3659">
        <v>1.847</v>
      </c>
      <c r="E3659">
        <v>65.599557000000004</v>
      </c>
      <c r="F3659">
        <v>65.338730999999996</v>
      </c>
      <c r="G3659">
        <v>62.445632000000003</v>
      </c>
      <c r="H3659">
        <v>0.260826</v>
      </c>
      <c r="I3659">
        <v>-95.251574000000005</v>
      </c>
      <c r="J3659">
        <v>120</v>
      </c>
      <c r="K3659">
        <v>82.701882999999995</v>
      </c>
      <c r="L3659">
        <v>1.4996000000000001E-2</v>
      </c>
      <c r="M3659">
        <f>(F3659*CalPhotonTurnigy!$AE$30*CalPhotonTurnigy!$AF$36+CalPhotonTurnigy!$AE$36)/CalPhotonTurnigy!$AE$30</f>
        <v>77.853151023908879</v>
      </c>
    </row>
    <row r="3660" spans="1:13" x14ac:dyDescent="0.3">
      <c r="A3660">
        <v>152.32116199999999</v>
      </c>
      <c r="B3660">
        <v>120</v>
      </c>
      <c r="C3660">
        <v>0</v>
      </c>
      <c r="D3660">
        <v>1.8460000000000001</v>
      </c>
      <c r="E3660">
        <v>65.599609999999998</v>
      </c>
      <c r="F3660">
        <v>65.600099999999998</v>
      </c>
      <c r="G3660">
        <v>62.435867999999999</v>
      </c>
      <c r="H3660">
        <v>-4.8999999999999998E-4</v>
      </c>
      <c r="I3660">
        <v>-95.251602000000005</v>
      </c>
      <c r="J3660">
        <v>120</v>
      </c>
      <c r="K3660">
        <v>82.698706999999999</v>
      </c>
      <c r="L3660">
        <v>1.4999E-2</v>
      </c>
      <c r="M3660">
        <f>(F3660*CalPhotonTurnigy!$AE$30*CalPhotonTurnigy!$AF$36+CalPhotonTurnigy!$AE$36)/CalPhotonTurnigy!$AE$30</f>
        <v>78.118624691036999</v>
      </c>
    </row>
    <row r="3661" spans="1:13" x14ac:dyDescent="0.3">
      <c r="A3661">
        <v>152.33616699999999</v>
      </c>
      <c r="B3661">
        <v>120</v>
      </c>
      <c r="C3661">
        <v>0</v>
      </c>
      <c r="D3661">
        <v>1.8420000000000001</v>
      </c>
      <c r="E3661">
        <v>65.590442999999993</v>
      </c>
      <c r="F3661">
        <v>65.291195000000002</v>
      </c>
      <c r="G3661">
        <v>62.426827000000003</v>
      </c>
      <c r="H3661">
        <v>0.29924800000000001</v>
      </c>
      <c r="I3661">
        <v>-95.234229999999997</v>
      </c>
      <c r="J3661">
        <v>120</v>
      </c>
      <c r="K3661">
        <v>82.695972999999995</v>
      </c>
      <c r="L3661">
        <v>1.5004999999999999E-2</v>
      </c>
      <c r="M3661">
        <f>(F3661*CalPhotonTurnigy!$AE$30*CalPhotonTurnigy!$AF$36+CalPhotonTurnigy!$AE$36)/CalPhotonTurnigy!$AE$30</f>
        <v>77.8048684952211</v>
      </c>
    </row>
    <row r="3662" spans="1:13" x14ac:dyDescent="0.3">
      <c r="A3662">
        <v>152.35117700000001</v>
      </c>
      <c r="B3662">
        <v>120</v>
      </c>
      <c r="C3662">
        <v>0</v>
      </c>
      <c r="D3662">
        <v>1.845</v>
      </c>
      <c r="E3662">
        <v>65.589924999999994</v>
      </c>
      <c r="F3662">
        <v>65.576344000000006</v>
      </c>
      <c r="G3662">
        <v>62.418494000000003</v>
      </c>
      <c r="H3662">
        <v>1.3580999999999999E-2</v>
      </c>
      <c r="I3662">
        <v>-95.233439000000004</v>
      </c>
      <c r="J3662">
        <v>120</v>
      </c>
      <c r="K3662">
        <v>82.693618999999998</v>
      </c>
      <c r="L3662">
        <v>1.5010000000000001E-2</v>
      </c>
      <c r="M3662">
        <f>(F3662*CalPhotonTurnigy!$AE$30*CalPhotonTurnigy!$AF$36+CalPhotonTurnigy!$AE$36)/CalPhotonTurnigy!$AE$30</f>
        <v>78.094495615146997</v>
      </c>
    </row>
    <row r="3663" spans="1:13" x14ac:dyDescent="0.3">
      <c r="A3663">
        <v>152.36617899999999</v>
      </c>
      <c r="B3663">
        <v>120</v>
      </c>
      <c r="C3663">
        <v>0</v>
      </c>
      <c r="D3663">
        <v>1.845</v>
      </c>
      <c r="E3663">
        <v>65.589478999999997</v>
      </c>
      <c r="F3663">
        <v>65.457550999999995</v>
      </c>
      <c r="G3663">
        <v>62.410846999999997</v>
      </c>
      <c r="H3663">
        <v>0.13192799999999999</v>
      </c>
      <c r="I3663">
        <v>-95.225769999999997</v>
      </c>
      <c r="J3663">
        <v>120</v>
      </c>
      <c r="K3663">
        <v>82.691593999999995</v>
      </c>
      <c r="L3663">
        <v>1.5002E-2</v>
      </c>
      <c r="M3663">
        <f>(F3663*CalPhotonTurnigy!$AE$30*CalPhotonTurnigy!$AF$36+CalPhotonTurnigy!$AE$36)/CalPhotonTurnigy!$AE$30</f>
        <v>77.973837031538579</v>
      </c>
    </row>
    <row r="3664" spans="1:13" x14ac:dyDescent="0.3">
      <c r="A3664">
        <v>152.38117600000001</v>
      </c>
      <c r="B3664">
        <v>120</v>
      </c>
      <c r="C3664">
        <v>0</v>
      </c>
      <c r="D3664">
        <v>1.8460000000000001</v>
      </c>
      <c r="E3664">
        <v>65.590937999999994</v>
      </c>
      <c r="F3664">
        <v>65.505071999999998</v>
      </c>
      <c r="G3664">
        <v>62.403855999999998</v>
      </c>
      <c r="H3664">
        <v>8.5866999999999999E-2</v>
      </c>
      <c r="I3664">
        <v>-95.220777999999996</v>
      </c>
      <c r="J3664">
        <v>120</v>
      </c>
      <c r="K3664">
        <v>82.689851000000004</v>
      </c>
      <c r="L3664">
        <v>1.4997E-2</v>
      </c>
      <c r="M3664">
        <f>(F3664*CalPhotonTurnigy!$AE$30*CalPhotonTurnigy!$AF$36+CalPhotonTurnigy!$AE$36)/CalPhotonTurnigy!$AE$30</f>
        <v>78.022104324659011</v>
      </c>
    </row>
    <row r="3665" spans="1:13" x14ac:dyDescent="0.3">
      <c r="A3665">
        <v>152.39617200000001</v>
      </c>
      <c r="B3665">
        <v>120</v>
      </c>
      <c r="C3665">
        <v>0</v>
      </c>
      <c r="D3665">
        <v>1.843</v>
      </c>
      <c r="E3665">
        <v>65.584823</v>
      </c>
      <c r="F3665">
        <v>65.766356999999999</v>
      </c>
      <c r="G3665">
        <v>62.397486000000001</v>
      </c>
      <c r="H3665">
        <v>-0.181535</v>
      </c>
      <c r="I3665">
        <v>-95.231357000000003</v>
      </c>
      <c r="J3665">
        <v>120</v>
      </c>
      <c r="K3665">
        <v>82.68835</v>
      </c>
      <c r="L3665">
        <v>1.4996000000000001E-2</v>
      </c>
      <c r="M3665">
        <f>(F3665*CalPhotonTurnigy!$AE$30*CalPhotonTurnigy!$AF$36+CalPhotonTurnigy!$AE$36)/CalPhotonTurnigy!$AE$30</f>
        <v>78.287492672609872</v>
      </c>
    </row>
    <row r="3666" spans="1:13" x14ac:dyDescent="0.3">
      <c r="A3666">
        <v>152.41117800000001</v>
      </c>
      <c r="B3666">
        <v>120</v>
      </c>
      <c r="C3666">
        <v>0</v>
      </c>
      <c r="D3666">
        <v>1.843</v>
      </c>
      <c r="E3666">
        <v>65.581401999999997</v>
      </c>
      <c r="F3666">
        <v>65.433789000000004</v>
      </c>
      <c r="G3666">
        <v>62.391699000000003</v>
      </c>
      <c r="H3666">
        <v>0.14761299999999999</v>
      </c>
      <c r="I3666">
        <v>-95.222775999999996</v>
      </c>
      <c r="J3666">
        <v>120</v>
      </c>
      <c r="K3666">
        <v>82.687059000000005</v>
      </c>
      <c r="L3666">
        <v>1.5006E-2</v>
      </c>
      <c r="M3666">
        <f>(F3666*CalPhotonTurnigy!$AE$30*CalPhotonTurnigy!$AF$36+CalPhotonTurnigy!$AE$36)/CalPhotonTurnigy!$AE$30</f>
        <v>77.94970186142163</v>
      </c>
    </row>
    <row r="3667" spans="1:13" x14ac:dyDescent="0.3">
      <c r="A3667">
        <v>152.426177</v>
      </c>
      <c r="B3667">
        <v>120</v>
      </c>
      <c r="C3667">
        <v>0</v>
      </c>
      <c r="D3667">
        <v>1.839</v>
      </c>
      <c r="E3667">
        <v>65.569241000000005</v>
      </c>
      <c r="F3667">
        <v>65.742609000000002</v>
      </c>
      <c r="G3667">
        <v>62.386457</v>
      </c>
      <c r="H3667">
        <v>-0.173369</v>
      </c>
      <c r="I3667">
        <v>-95.232878999999997</v>
      </c>
      <c r="J3667">
        <v>120</v>
      </c>
      <c r="K3667">
        <v>82.685946999999999</v>
      </c>
      <c r="L3667">
        <v>1.4999E-2</v>
      </c>
      <c r="M3667">
        <f>(F3667*CalPhotonTurnigy!$AE$30*CalPhotonTurnigy!$AF$36+CalPhotonTurnigy!$AE$36)/CalPhotonTurnigy!$AE$30</f>
        <v>78.263371722355799</v>
      </c>
    </row>
    <row r="3668" spans="1:13" x14ac:dyDescent="0.3">
      <c r="A3668">
        <v>152.44117499999999</v>
      </c>
      <c r="B3668">
        <v>120</v>
      </c>
      <c r="C3668">
        <v>0</v>
      </c>
      <c r="D3668">
        <v>1.843</v>
      </c>
      <c r="E3668">
        <v>65.566149999999993</v>
      </c>
      <c r="F3668">
        <v>65.410026000000002</v>
      </c>
      <c r="G3668">
        <v>62.381718999999997</v>
      </c>
      <c r="H3668">
        <v>0.15612300000000001</v>
      </c>
      <c r="I3668">
        <v>-95.22381</v>
      </c>
      <c r="J3668">
        <v>120</v>
      </c>
      <c r="K3668">
        <v>82.684989999999999</v>
      </c>
      <c r="L3668">
        <v>1.4997999999999999E-2</v>
      </c>
      <c r="M3668">
        <f>(F3668*CalPhotonTurnigy!$AE$30*CalPhotonTurnigy!$AF$36+CalPhotonTurnigy!$AE$36)/CalPhotonTurnigy!$AE$30</f>
        <v>77.925565675600183</v>
      </c>
    </row>
    <row r="3669" spans="1:13" x14ac:dyDescent="0.3">
      <c r="A3669">
        <v>152.456187</v>
      </c>
      <c r="B3669">
        <v>120</v>
      </c>
      <c r="C3669">
        <v>0</v>
      </c>
      <c r="D3669">
        <v>1.839</v>
      </c>
      <c r="E3669">
        <v>65.556111000000001</v>
      </c>
      <c r="F3669">
        <v>65.671358999999995</v>
      </c>
      <c r="G3669">
        <v>62.377445999999999</v>
      </c>
      <c r="H3669">
        <v>-0.115248</v>
      </c>
      <c r="I3669">
        <v>-95.230526999999995</v>
      </c>
      <c r="J3669">
        <v>120</v>
      </c>
      <c r="K3669">
        <v>82.684167000000002</v>
      </c>
      <c r="L3669">
        <v>1.5011999999999999E-2</v>
      </c>
      <c r="M3669">
        <f>(F3669*CalPhotonTurnigy!$AE$30*CalPhotonTurnigy!$AF$36+CalPhotonTurnigy!$AE$36)/CalPhotonTurnigy!$AE$30</f>
        <v>78.191002777366592</v>
      </c>
    </row>
    <row r="3670" spans="1:13" x14ac:dyDescent="0.3">
      <c r="A3670">
        <v>152.47119000000001</v>
      </c>
      <c r="B3670">
        <v>120</v>
      </c>
      <c r="C3670">
        <v>0</v>
      </c>
      <c r="D3670">
        <v>1.8460000000000001</v>
      </c>
      <c r="E3670">
        <v>65.56223</v>
      </c>
      <c r="F3670">
        <v>65.314964000000003</v>
      </c>
      <c r="G3670">
        <v>62.373601999999998</v>
      </c>
      <c r="H3670">
        <v>0.24726600000000001</v>
      </c>
      <c r="I3670">
        <v>-95.216171000000003</v>
      </c>
      <c r="J3670">
        <v>120</v>
      </c>
      <c r="K3670">
        <v>82.683458000000002</v>
      </c>
      <c r="L3670">
        <v>1.5003000000000001E-2</v>
      </c>
      <c r="M3670">
        <f>(F3670*CalPhotonTurnigy!$AE$30*CalPhotonTurnigy!$AF$36+CalPhotonTurnigy!$AE$36)/CalPhotonTurnigy!$AE$30</f>
        <v>77.829010775269481</v>
      </c>
    </row>
    <row r="3671" spans="1:13" x14ac:dyDescent="0.3">
      <c r="A3671">
        <v>152.486189</v>
      </c>
      <c r="B3671">
        <v>120</v>
      </c>
      <c r="C3671">
        <v>0</v>
      </c>
      <c r="D3671">
        <v>1.8420000000000001</v>
      </c>
      <c r="E3671">
        <v>65.558272000000002</v>
      </c>
      <c r="F3671">
        <v>65.600099999999998</v>
      </c>
      <c r="G3671">
        <v>62.370148</v>
      </c>
      <c r="H3671">
        <v>-4.1827999999999997E-2</v>
      </c>
      <c r="I3671">
        <v>-95.218604999999997</v>
      </c>
      <c r="J3671">
        <v>120</v>
      </c>
      <c r="K3671">
        <v>82.682848000000007</v>
      </c>
      <c r="L3671">
        <v>1.4999E-2</v>
      </c>
      <c r="M3671">
        <f>(F3671*CalPhotonTurnigy!$AE$30*CalPhotonTurnigy!$AF$36+CalPhotonTurnigy!$AE$36)/CalPhotonTurnigy!$AE$30</f>
        <v>78.118624691036999</v>
      </c>
    </row>
    <row r="3672" spans="1:13" x14ac:dyDescent="0.3">
      <c r="A3672">
        <v>152.50119100000001</v>
      </c>
      <c r="B3672">
        <v>120</v>
      </c>
      <c r="C3672">
        <v>0</v>
      </c>
      <c r="D3672">
        <v>1.843</v>
      </c>
      <c r="E3672">
        <v>65.558555999999996</v>
      </c>
      <c r="F3672">
        <v>65.766356999999999</v>
      </c>
      <c r="G3672">
        <v>62.367052000000001</v>
      </c>
      <c r="H3672">
        <v>-0.20780199999999999</v>
      </c>
      <c r="I3672">
        <v>-95.230720000000005</v>
      </c>
      <c r="J3672">
        <v>120</v>
      </c>
      <c r="K3672">
        <v>82.682322999999997</v>
      </c>
      <c r="L3672">
        <v>1.5002E-2</v>
      </c>
      <c r="M3672">
        <f>(F3672*CalPhotonTurnigy!$AE$30*CalPhotonTurnigy!$AF$36+CalPhotonTurnigy!$AE$36)/CalPhotonTurnigy!$AE$30</f>
        <v>78.287492672609872</v>
      </c>
    </row>
    <row r="3673" spans="1:13" x14ac:dyDescent="0.3">
      <c r="A3673">
        <v>152.516198</v>
      </c>
      <c r="B3673">
        <v>120</v>
      </c>
      <c r="C3673">
        <v>0</v>
      </c>
      <c r="D3673">
        <v>1.841</v>
      </c>
      <c r="E3673">
        <v>65.553264999999996</v>
      </c>
      <c r="F3673">
        <v>65.528829999999999</v>
      </c>
      <c r="G3673">
        <v>62.364280000000001</v>
      </c>
      <c r="H3673">
        <v>2.4434999999999998E-2</v>
      </c>
      <c r="I3673">
        <v>-95.229298</v>
      </c>
      <c r="J3673">
        <v>120</v>
      </c>
      <c r="K3673">
        <v>82.681871000000001</v>
      </c>
      <c r="L3673">
        <v>1.5007E-2</v>
      </c>
      <c r="M3673">
        <f>(F3673*CalPhotonTurnigy!$AE$30*CalPhotonTurnigy!$AF$36+CalPhotonTurnigy!$AE$36)/CalPhotonTurnigy!$AE$30</f>
        <v>78.04623543195801</v>
      </c>
    </row>
    <row r="3674" spans="1:13" x14ac:dyDescent="0.3">
      <c r="A3674">
        <v>152.531195</v>
      </c>
      <c r="B3674">
        <v>120</v>
      </c>
      <c r="C3674">
        <v>0</v>
      </c>
      <c r="D3674">
        <v>1.8420000000000001</v>
      </c>
      <c r="E3674">
        <v>65.550556999999998</v>
      </c>
      <c r="F3674">
        <v>65.742609000000002</v>
      </c>
      <c r="G3674">
        <v>62.361803000000002</v>
      </c>
      <c r="H3674">
        <v>-0.192052</v>
      </c>
      <c r="I3674">
        <v>-95.240487999999999</v>
      </c>
      <c r="J3674">
        <v>120</v>
      </c>
      <c r="K3674">
        <v>82.681482000000003</v>
      </c>
      <c r="L3674">
        <v>1.4997E-2</v>
      </c>
      <c r="M3674">
        <f>(F3674*CalPhotonTurnigy!$AE$30*CalPhotonTurnigy!$AF$36+CalPhotonTurnigy!$AE$36)/CalPhotonTurnigy!$AE$30</f>
        <v>78.263371722355799</v>
      </c>
    </row>
    <row r="3675" spans="1:13" x14ac:dyDescent="0.3">
      <c r="A3675">
        <v>152.54620700000001</v>
      </c>
      <c r="B3675">
        <v>120</v>
      </c>
      <c r="C3675">
        <v>0</v>
      </c>
      <c r="D3675">
        <v>1.84</v>
      </c>
      <c r="E3675">
        <v>65.544535999999994</v>
      </c>
      <c r="F3675">
        <v>65.433789000000004</v>
      </c>
      <c r="G3675">
        <v>62.359591000000002</v>
      </c>
      <c r="H3675">
        <v>0.110747</v>
      </c>
      <c r="I3675">
        <v>-95.234047000000004</v>
      </c>
      <c r="J3675">
        <v>120</v>
      </c>
      <c r="K3675">
        <v>82.681146999999996</v>
      </c>
      <c r="L3675">
        <v>1.5011999999999999E-2</v>
      </c>
      <c r="M3675">
        <f>(F3675*CalPhotonTurnigy!$AE$30*CalPhotonTurnigy!$AF$36+CalPhotonTurnigy!$AE$36)/CalPhotonTurnigy!$AE$30</f>
        <v>77.94970186142163</v>
      </c>
    </row>
    <row r="3676" spans="1:13" x14ac:dyDescent="0.3">
      <c r="A3676">
        <v>152.56120799999999</v>
      </c>
      <c r="B3676">
        <v>120</v>
      </c>
      <c r="C3676">
        <v>0</v>
      </c>
      <c r="D3676">
        <v>1.847</v>
      </c>
      <c r="E3676">
        <v>65.554117000000005</v>
      </c>
      <c r="F3676">
        <v>65.742609000000002</v>
      </c>
      <c r="G3676">
        <v>62.357619999999997</v>
      </c>
      <c r="H3676">
        <v>-0.18849199999999999</v>
      </c>
      <c r="I3676">
        <v>-95.245033000000006</v>
      </c>
      <c r="J3676">
        <v>120</v>
      </c>
      <c r="K3676">
        <v>82.680858999999998</v>
      </c>
      <c r="L3676">
        <v>1.5001E-2</v>
      </c>
      <c r="M3676">
        <f>(F3676*CalPhotonTurnigy!$AE$30*CalPhotonTurnigy!$AF$36+CalPhotonTurnigy!$AE$36)/CalPhotonTurnigy!$AE$30</f>
        <v>78.263371722355799</v>
      </c>
    </row>
    <row r="3677" spans="1:13" x14ac:dyDescent="0.3">
      <c r="A3677">
        <v>152.57620499999999</v>
      </c>
      <c r="B3677">
        <v>120</v>
      </c>
      <c r="C3677">
        <v>0</v>
      </c>
      <c r="D3677">
        <v>1.841</v>
      </c>
      <c r="E3677">
        <v>65.549445000000006</v>
      </c>
      <c r="F3677">
        <v>65.481312000000003</v>
      </c>
      <c r="G3677">
        <v>62.355863999999997</v>
      </c>
      <c r="H3677">
        <v>6.8132999999999999E-2</v>
      </c>
      <c r="I3677">
        <v>-95.241073</v>
      </c>
      <c r="J3677">
        <v>120</v>
      </c>
      <c r="K3677">
        <v>82.680610999999999</v>
      </c>
      <c r="L3677">
        <v>1.4997E-2</v>
      </c>
      <c r="M3677">
        <f>(F3677*CalPhotonTurnigy!$AE$30*CalPhotonTurnigy!$AF$36+CalPhotonTurnigy!$AE$36)/CalPhotonTurnigy!$AE$30</f>
        <v>77.997971185951045</v>
      </c>
    </row>
    <row r="3678" spans="1:13" x14ac:dyDescent="0.3">
      <c r="A3678">
        <v>152.59120899999999</v>
      </c>
      <c r="B3678">
        <v>120</v>
      </c>
      <c r="C3678">
        <v>0</v>
      </c>
      <c r="D3678">
        <v>1.8440000000000001</v>
      </c>
      <c r="E3678">
        <v>65.552806000000004</v>
      </c>
      <c r="F3678">
        <v>65.552588</v>
      </c>
      <c r="G3678">
        <v>62.354303000000002</v>
      </c>
      <c r="H3678">
        <v>2.1800000000000001E-4</v>
      </c>
      <c r="I3678">
        <v>-95.241060000000004</v>
      </c>
      <c r="J3678">
        <v>120</v>
      </c>
      <c r="K3678">
        <v>82.680397999999997</v>
      </c>
      <c r="L3678">
        <v>1.5004E-2</v>
      </c>
      <c r="M3678">
        <f>(F3678*CalPhotonTurnigy!$AE$30*CalPhotonTurnigy!$AF$36+CalPhotonTurnigy!$AE$36)/CalPhotonTurnigy!$AE$30</f>
        <v>78.070366539256995</v>
      </c>
    </row>
    <row r="3679" spans="1:13" x14ac:dyDescent="0.3">
      <c r="A3679">
        <v>152.60621699999999</v>
      </c>
      <c r="B3679">
        <v>120</v>
      </c>
      <c r="C3679">
        <v>0</v>
      </c>
      <c r="D3679">
        <v>1.841</v>
      </c>
      <c r="E3679">
        <v>65.548316999999997</v>
      </c>
      <c r="F3679">
        <v>65.837593999999996</v>
      </c>
      <c r="G3679">
        <v>62.352915000000003</v>
      </c>
      <c r="H3679">
        <v>-0.28927799999999998</v>
      </c>
      <c r="I3679">
        <v>-95.257942</v>
      </c>
      <c r="J3679">
        <v>120</v>
      </c>
      <c r="K3679">
        <v>82.680214000000007</v>
      </c>
      <c r="L3679">
        <v>1.5008000000000001E-2</v>
      </c>
      <c r="M3679">
        <f>(F3679*CalPhotonTurnigy!$AE$30*CalPhotonTurnigy!$AF$36+CalPhotonTurnigy!$AE$36)/CalPhotonTurnigy!$AE$30</f>
        <v>78.359848413440645</v>
      </c>
    </row>
    <row r="3680" spans="1:13" x14ac:dyDescent="0.3">
      <c r="A3680">
        <v>152.62121400000001</v>
      </c>
      <c r="B3680">
        <v>120</v>
      </c>
      <c r="C3680">
        <v>0</v>
      </c>
      <c r="D3680">
        <v>1.8340000000000001</v>
      </c>
      <c r="E3680">
        <v>65.527839999999998</v>
      </c>
      <c r="F3680">
        <v>65.505071999999998</v>
      </c>
      <c r="G3680">
        <v>62.351683999999999</v>
      </c>
      <c r="H3680">
        <v>2.2768E-2</v>
      </c>
      <c r="I3680">
        <v>-95.256619000000001</v>
      </c>
      <c r="J3680">
        <v>120</v>
      </c>
      <c r="K3680">
        <v>82.680055999999993</v>
      </c>
      <c r="L3680">
        <v>1.4997E-2</v>
      </c>
      <c r="M3680">
        <f>(F3680*CalPhotonTurnigy!$AE$30*CalPhotonTurnigy!$AF$36+CalPhotonTurnigy!$AE$36)/CalPhotonTurnigy!$AE$30</f>
        <v>78.022104324659011</v>
      </c>
    </row>
    <row r="3681" spans="1:13" x14ac:dyDescent="0.3">
      <c r="A3681">
        <v>152.636222</v>
      </c>
      <c r="B3681">
        <v>120</v>
      </c>
      <c r="C3681">
        <v>0</v>
      </c>
      <c r="D3681">
        <v>1.8360000000000001</v>
      </c>
      <c r="E3681">
        <v>65.515750999999995</v>
      </c>
      <c r="F3681">
        <v>65.813850000000002</v>
      </c>
      <c r="G3681">
        <v>62.350591000000001</v>
      </c>
      <c r="H3681">
        <v>-0.298099</v>
      </c>
      <c r="I3681">
        <v>-95.274011999999999</v>
      </c>
      <c r="J3681">
        <v>120</v>
      </c>
      <c r="K3681">
        <v>82.679919999999996</v>
      </c>
      <c r="L3681">
        <v>1.5008000000000001E-2</v>
      </c>
      <c r="M3681">
        <f>(F3681*CalPhotonTurnigy!$AE$30*CalPhotonTurnigy!$AF$36+CalPhotonTurnigy!$AE$36)/CalPhotonTurnigy!$AE$30</f>
        <v>78.335731526004537</v>
      </c>
    </row>
    <row r="3682" spans="1:13" x14ac:dyDescent="0.3">
      <c r="A3682">
        <v>152.65122700000001</v>
      </c>
      <c r="B3682">
        <v>120</v>
      </c>
      <c r="C3682">
        <v>0</v>
      </c>
      <c r="D3682">
        <v>1.839</v>
      </c>
      <c r="E3682">
        <v>65.510887999999994</v>
      </c>
      <c r="F3682">
        <v>65.410026000000002</v>
      </c>
      <c r="G3682">
        <v>62.349623999999999</v>
      </c>
      <c r="H3682">
        <v>0.10086199999999999</v>
      </c>
      <c r="I3682">
        <v>-95.268150000000006</v>
      </c>
      <c r="J3682">
        <v>120</v>
      </c>
      <c r="K3682">
        <v>82.679803000000007</v>
      </c>
      <c r="L3682">
        <v>1.5004999999999999E-2</v>
      </c>
      <c r="M3682">
        <f>(F3682*CalPhotonTurnigy!$AE$30*CalPhotonTurnigy!$AF$36+CalPhotonTurnigy!$AE$36)/CalPhotonTurnigy!$AE$30</f>
        <v>77.925565675600183</v>
      </c>
    </row>
    <row r="3683" spans="1:13" x14ac:dyDescent="0.3">
      <c r="A3683">
        <v>152.66622599999999</v>
      </c>
      <c r="B3683">
        <v>120</v>
      </c>
      <c r="C3683">
        <v>0</v>
      </c>
      <c r="D3683">
        <v>1.839</v>
      </c>
      <c r="E3683">
        <v>65.506703000000002</v>
      </c>
      <c r="F3683">
        <v>65.695110999999997</v>
      </c>
      <c r="G3683">
        <v>62.348767000000002</v>
      </c>
      <c r="H3683">
        <v>-0.18840699999999999</v>
      </c>
      <c r="I3683">
        <v>-95.279123999999996</v>
      </c>
      <c r="J3683">
        <v>120</v>
      </c>
      <c r="K3683">
        <v>82.679702000000006</v>
      </c>
      <c r="L3683">
        <v>1.4999E-2</v>
      </c>
      <c r="M3683">
        <f>(F3683*CalPhotonTurnigy!$AE$30*CalPhotonTurnigy!$AF$36+CalPhotonTurnigy!$AE$36)/CalPhotonTurnigy!$AE$30</f>
        <v>78.215127790438643</v>
      </c>
    </row>
    <row r="3684" spans="1:13" x14ac:dyDescent="0.3">
      <c r="A3684">
        <v>152.681231</v>
      </c>
      <c r="B3684">
        <v>120</v>
      </c>
      <c r="C3684">
        <v>0</v>
      </c>
      <c r="D3684">
        <v>1.837</v>
      </c>
      <c r="E3684">
        <v>65.499405999999993</v>
      </c>
      <c r="F3684">
        <v>65.505071999999998</v>
      </c>
      <c r="G3684">
        <v>62.348008999999998</v>
      </c>
      <c r="H3684">
        <v>-5.666E-3</v>
      </c>
      <c r="I3684">
        <v>-95.279454000000001</v>
      </c>
      <c r="J3684">
        <v>120</v>
      </c>
      <c r="K3684">
        <v>82.679614999999998</v>
      </c>
      <c r="L3684">
        <v>1.5004999999999999E-2</v>
      </c>
      <c r="M3684">
        <f>(F3684*CalPhotonTurnigy!$AE$30*CalPhotonTurnigy!$AF$36+CalPhotonTurnigy!$AE$36)/CalPhotonTurnigy!$AE$30</f>
        <v>78.022104324659011</v>
      </c>
    </row>
    <row r="3685" spans="1:13" x14ac:dyDescent="0.3">
      <c r="A3685">
        <v>152.69622699999999</v>
      </c>
      <c r="B3685">
        <v>120</v>
      </c>
      <c r="C3685">
        <v>0</v>
      </c>
      <c r="D3685">
        <v>1.8340000000000001</v>
      </c>
      <c r="E3685">
        <v>65.487578999999997</v>
      </c>
      <c r="F3685">
        <v>65.576344000000006</v>
      </c>
      <c r="G3685">
        <v>62.347338999999998</v>
      </c>
      <c r="H3685">
        <v>-8.8765999999999998E-2</v>
      </c>
      <c r="I3685">
        <v>-95.284617999999995</v>
      </c>
      <c r="J3685">
        <v>120</v>
      </c>
      <c r="K3685">
        <v>82.679540000000003</v>
      </c>
      <c r="L3685">
        <v>1.4996000000000001E-2</v>
      </c>
      <c r="M3685">
        <f>(F3685*CalPhotonTurnigy!$AE$30*CalPhotonTurnigy!$AF$36+CalPhotonTurnigy!$AE$36)/CalPhotonTurnigy!$AE$30</f>
        <v>78.094495615146997</v>
      </c>
    </row>
    <row r="3686" spans="1:13" x14ac:dyDescent="0.3">
      <c r="A3686">
        <v>152.71123499999999</v>
      </c>
      <c r="B3686">
        <v>120</v>
      </c>
      <c r="C3686">
        <v>0</v>
      </c>
      <c r="D3686">
        <v>1.8360000000000001</v>
      </c>
      <c r="E3686">
        <v>65.481097000000005</v>
      </c>
      <c r="F3686">
        <v>65.813850000000002</v>
      </c>
      <c r="G3686">
        <v>62.346747000000001</v>
      </c>
      <c r="H3686">
        <v>-0.33275300000000002</v>
      </c>
      <c r="I3686">
        <v>-95.304033000000004</v>
      </c>
      <c r="J3686">
        <v>120</v>
      </c>
      <c r="K3686">
        <v>82.679475999999994</v>
      </c>
      <c r="L3686">
        <v>1.5008000000000001E-2</v>
      </c>
      <c r="M3686">
        <f>(F3686*CalPhotonTurnigy!$AE$30*CalPhotonTurnigy!$AF$36+CalPhotonTurnigy!$AE$36)/CalPhotonTurnigy!$AE$30</f>
        <v>78.335731526004537</v>
      </c>
    </row>
    <row r="3687" spans="1:13" x14ac:dyDescent="0.3">
      <c r="A3687">
        <v>152.72623400000001</v>
      </c>
      <c r="B3687">
        <v>120</v>
      </c>
      <c r="C3687">
        <v>0</v>
      </c>
      <c r="D3687">
        <v>1.837</v>
      </c>
      <c r="E3687">
        <v>65.477367999999998</v>
      </c>
      <c r="F3687">
        <v>65.481312000000003</v>
      </c>
      <c r="G3687">
        <v>62.346223999999999</v>
      </c>
      <c r="H3687">
        <v>-3.9439999999999996E-3</v>
      </c>
      <c r="I3687">
        <v>-95.304261999999994</v>
      </c>
      <c r="J3687">
        <v>120</v>
      </c>
      <c r="K3687">
        <v>82.679421000000005</v>
      </c>
      <c r="L3687">
        <v>1.4999E-2</v>
      </c>
      <c r="M3687">
        <f>(F3687*CalPhotonTurnigy!$AE$30*CalPhotonTurnigy!$AF$36+CalPhotonTurnigy!$AE$36)/CalPhotonTurnigy!$AE$30</f>
        <v>77.997971185951045</v>
      </c>
    </row>
    <row r="3688" spans="1:13" x14ac:dyDescent="0.3">
      <c r="A3688">
        <v>152.74123700000001</v>
      </c>
      <c r="B3688">
        <v>120</v>
      </c>
      <c r="C3688">
        <v>0</v>
      </c>
      <c r="D3688">
        <v>1.8320000000000001</v>
      </c>
      <c r="E3688">
        <v>65.463059000000001</v>
      </c>
      <c r="F3688">
        <v>65.742609000000002</v>
      </c>
      <c r="G3688">
        <v>62.345762999999998</v>
      </c>
      <c r="H3688">
        <v>-0.27955099999999999</v>
      </c>
      <c r="I3688">
        <v>-95.320556999999994</v>
      </c>
      <c r="J3688">
        <v>120</v>
      </c>
      <c r="K3688">
        <v>82.679372999999998</v>
      </c>
      <c r="L3688">
        <v>1.5003000000000001E-2</v>
      </c>
      <c r="M3688">
        <f>(F3688*CalPhotonTurnigy!$AE$30*CalPhotonTurnigy!$AF$36+CalPhotonTurnigy!$AE$36)/CalPhotonTurnigy!$AE$30</f>
        <v>78.263371722355799</v>
      </c>
    </row>
    <row r="3689" spans="1:13" x14ac:dyDescent="0.3">
      <c r="A3689">
        <v>152.75624500000001</v>
      </c>
      <c r="B3689">
        <v>120</v>
      </c>
      <c r="C3689">
        <v>0</v>
      </c>
      <c r="D3689">
        <v>1.8260000000000001</v>
      </c>
      <c r="E3689">
        <v>65.435927000000007</v>
      </c>
      <c r="F3689">
        <v>65.433789000000004</v>
      </c>
      <c r="G3689">
        <v>62.345357</v>
      </c>
      <c r="H3689">
        <v>2.1380000000000001E-3</v>
      </c>
      <c r="I3689">
        <v>-95.320431999999997</v>
      </c>
      <c r="J3689">
        <v>120</v>
      </c>
      <c r="K3689">
        <v>82.679332000000002</v>
      </c>
      <c r="L3689">
        <v>1.5008000000000001E-2</v>
      </c>
      <c r="M3689">
        <f>(F3689*CalPhotonTurnigy!$AE$30*CalPhotonTurnigy!$AF$36+CalPhotonTurnigy!$AE$36)/CalPhotonTurnigy!$AE$30</f>
        <v>77.94970186142163</v>
      </c>
    </row>
    <row r="3690" spans="1:13" x14ac:dyDescent="0.3">
      <c r="A3690">
        <v>152.771244</v>
      </c>
      <c r="B3690">
        <v>120</v>
      </c>
      <c r="C3690">
        <v>0</v>
      </c>
      <c r="D3690">
        <v>1.835</v>
      </c>
      <c r="E3690">
        <v>65.434796000000006</v>
      </c>
      <c r="F3690">
        <v>65.718861000000004</v>
      </c>
      <c r="G3690">
        <v>62.344999000000001</v>
      </c>
      <c r="H3690">
        <v>-0.28406399999999998</v>
      </c>
      <c r="I3690">
        <v>-95.336982000000006</v>
      </c>
      <c r="J3690">
        <v>120</v>
      </c>
      <c r="K3690">
        <v>82.679297000000005</v>
      </c>
      <c r="L3690">
        <v>1.4999E-2</v>
      </c>
      <c r="M3690">
        <f>(F3690*CalPhotonTurnigy!$AE$30*CalPhotonTurnigy!$AF$36+CalPhotonTurnigy!$AE$36)/CalPhotonTurnigy!$AE$30</f>
        <v>78.239250772101727</v>
      </c>
    </row>
    <row r="3691" spans="1:13" x14ac:dyDescent="0.3">
      <c r="A3691">
        <v>152.78625</v>
      </c>
      <c r="B3691">
        <v>120</v>
      </c>
      <c r="C3691">
        <v>0</v>
      </c>
      <c r="D3691">
        <v>1.835</v>
      </c>
      <c r="E3691">
        <v>65.433823000000004</v>
      </c>
      <c r="F3691">
        <v>65.362497000000005</v>
      </c>
      <c r="G3691">
        <v>62.344683000000003</v>
      </c>
      <c r="H3691">
        <v>7.1326000000000001E-2</v>
      </c>
      <c r="I3691">
        <v>-95.332837999999995</v>
      </c>
      <c r="J3691">
        <v>120</v>
      </c>
      <c r="K3691">
        <v>82.679265999999998</v>
      </c>
      <c r="L3691">
        <v>1.5006E-2</v>
      </c>
      <c r="M3691">
        <f>(F3691*CalPhotonTurnigy!$AE$30*CalPhotonTurnigy!$AF$36+CalPhotonTurnigy!$AE$36)/CalPhotonTurnigy!$AE$30</f>
        <v>77.877290256843835</v>
      </c>
    </row>
    <row r="3692" spans="1:13" x14ac:dyDescent="0.3">
      <c r="A3692">
        <v>152.80125100000001</v>
      </c>
      <c r="B3692">
        <v>120</v>
      </c>
      <c r="C3692">
        <v>0</v>
      </c>
      <c r="D3692">
        <v>1.8320000000000001</v>
      </c>
      <c r="E3692">
        <v>65.425576000000007</v>
      </c>
      <c r="F3692">
        <v>65.671358999999995</v>
      </c>
      <c r="G3692">
        <v>62.344405000000002</v>
      </c>
      <c r="H3692">
        <v>-0.245783</v>
      </c>
      <c r="I3692">
        <v>-95.347153000000006</v>
      </c>
      <c r="J3692">
        <v>120</v>
      </c>
      <c r="K3692">
        <v>82.679239999999993</v>
      </c>
      <c r="L3692">
        <v>1.5001E-2</v>
      </c>
      <c r="M3692">
        <f>(F3692*CalPhotonTurnigy!$AE$30*CalPhotonTurnigy!$AF$36+CalPhotonTurnigy!$AE$36)/CalPhotonTurnigy!$AE$30</f>
        <v>78.191002777366592</v>
      </c>
    </row>
    <row r="3693" spans="1:13" x14ac:dyDescent="0.3">
      <c r="A3693">
        <v>152.81626199999999</v>
      </c>
      <c r="B3693">
        <v>120</v>
      </c>
      <c r="C3693">
        <v>0</v>
      </c>
      <c r="D3693">
        <v>1.833</v>
      </c>
      <c r="E3693">
        <v>65.420331000000004</v>
      </c>
      <c r="F3693">
        <v>65.267426</v>
      </c>
      <c r="G3693">
        <v>62.344161</v>
      </c>
      <c r="H3693">
        <v>0.15290500000000001</v>
      </c>
      <c r="I3693">
        <v>-95.338274999999996</v>
      </c>
      <c r="J3693">
        <v>120</v>
      </c>
      <c r="K3693">
        <v>82.679218000000006</v>
      </c>
      <c r="L3693">
        <v>1.5011E-2</v>
      </c>
      <c r="M3693">
        <f>(F3693*CalPhotonTurnigy!$AE$30*CalPhotonTurnigy!$AF$36+CalPhotonTurnigy!$AE$36)/CalPhotonTurnigy!$AE$30</f>
        <v>77.78072621517272</v>
      </c>
    </row>
    <row r="3694" spans="1:13" x14ac:dyDescent="0.3">
      <c r="A3694">
        <v>152.83125899999999</v>
      </c>
      <c r="B3694">
        <v>120</v>
      </c>
      <c r="C3694">
        <v>0</v>
      </c>
      <c r="D3694">
        <v>1.845</v>
      </c>
      <c r="E3694">
        <v>65.443603999999993</v>
      </c>
      <c r="F3694">
        <v>65.552588</v>
      </c>
      <c r="G3694">
        <v>62.343946000000003</v>
      </c>
      <c r="H3694">
        <v>-0.108984</v>
      </c>
      <c r="I3694">
        <v>-95.344614000000007</v>
      </c>
      <c r="J3694">
        <v>120</v>
      </c>
      <c r="K3694">
        <v>82.679198</v>
      </c>
      <c r="L3694">
        <v>1.4997E-2</v>
      </c>
      <c r="M3694">
        <f>(F3694*CalPhotonTurnigy!$AE$30*CalPhotonTurnigy!$AF$36+CalPhotonTurnigy!$AE$36)/CalPhotonTurnigy!$AE$30</f>
        <v>78.070366539256995</v>
      </c>
    </row>
    <row r="3695" spans="1:13" x14ac:dyDescent="0.3">
      <c r="A3695">
        <v>152.84626399999999</v>
      </c>
      <c r="B3695">
        <v>120</v>
      </c>
      <c r="C3695">
        <v>0</v>
      </c>
      <c r="D3695">
        <v>1.833</v>
      </c>
      <c r="E3695">
        <v>65.435846999999995</v>
      </c>
      <c r="F3695">
        <v>65.433789000000004</v>
      </c>
      <c r="G3695">
        <v>62.343756999999997</v>
      </c>
      <c r="H3695">
        <v>2.0569999999999998E-3</v>
      </c>
      <c r="I3695">
        <v>-95.344493999999997</v>
      </c>
      <c r="J3695">
        <v>120</v>
      </c>
      <c r="K3695">
        <v>82.679181999999997</v>
      </c>
      <c r="L3695">
        <v>1.5004999999999999E-2</v>
      </c>
      <c r="M3695">
        <f>(F3695*CalPhotonTurnigy!$AE$30*CalPhotonTurnigy!$AF$36+CalPhotonTurnigy!$AE$36)/CalPhotonTurnigy!$AE$30</f>
        <v>77.94970186142163</v>
      </c>
    </row>
    <row r="3696" spans="1:13" x14ac:dyDescent="0.3">
      <c r="A3696">
        <v>152.86127099999999</v>
      </c>
      <c r="B3696">
        <v>120</v>
      </c>
      <c r="C3696">
        <v>0</v>
      </c>
      <c r="D3696">
        <v>1.83</v>
      </c>
      <c r="E3696">
        <v>65.423612000000006</v>
      </c>
      <c r="F3696">
        <v>65.481312000000003</v>
      </c>
      <c r="G3696">
        <v>62.343591000000004</v>
      </c>
      <c r="H3696">
        <v>-5.7700000000000001E-2</v>
      </c>
      <c r="I3696">
        <v>-95.347849999999994</v>
      </c>
      <c r="J3696">
        <v>120</v>
      </c>
      <c r="K3696">
        <v>82.679167000000007</v>
      </c>
      <c r="L3696">
        <v>1.5007E-2</v>
      </c>
      <c r="M3696">
        <f>(F3696*CalPhotonTurnigy!$AE$30*CalPhotonTurnigy!$AF$36+CalPhotonTurnigy!$AE$36)/CalPhotonTurnigy!$AE$30</f>
        <v>77.997971185951045</v>
      </c>
    </row>
    <row r="3697" spans="1:13" x14ac:dyDescent="0.3">
      <c r="A3697">
        <v>152.876283</v>
      </c>
      <c r="B3697">
        <v>120</v>
      </c>
      <c r="C3697">
        <v>0</v>
      </c>
      <c r="D3697">
        <v>1.83</v>
      </c>
      <c r="E3697">
        <v>65.413079999999994</v>
      </c>
      <c r="F3697">
        <v>65.671358999999995</v>
      </c>
      <c r="G3697">
        <v>62.343445000000003</v>
      </c>
      <c r="H3697">
        <v>-0.25827899999999998</v>
      </c>
      <c r="I3697">
        <v>-95.362904</v>
      </c>
      <c r="J3697">
        <v>120</v>
      </c>
      <c r="K3697">
        <v>82.679154999999994</v>
      </c>
      <c r="L3697">
        <v>1.5011999999999999E-2</v>
      </c>
      <c r="M3697">
        <f>(F3697*CalPhotonTurnigy!$AE$30*CalPhotonTurnigy!$AF$36+CalPhotonTurnigy!$AE$36)/CalPhotonTurnigy!$AE$30</f>
        <v>78.191002777366592</v>
      </c>
    </row>
    <row r="3698" spans="1:13" x14ac:dyDescent="0.3">
      <c r="A3698">
        <v>152.89129299999999</v>
      </c>
      <c r="B3698">
        <v>120</v>
      </c>
      <c r="C3698">
        <v>0</v>
      </c>
      <c r="D3698">
        <v>1.8280000000000001</v>
      </c>
      <c r="E3698">
        <v>65.398453000000003</v>
      </c>
      <c r="F3698">
        <v>65.386262000000002</v>
      </c>
      <c r="G3698">
        <v>62.343316999999999</v>
      </c>
      <c r="H3698">
        <v>1.2189999999999999E-2</v>
      </c>
      <c r="I3698">
        <v>-95.362195999999997</v>
      </c>
      <c r="J3698">
        <v>120</v>
      </c>
      <c r="K3698">
        <v>82.679143999999994</v>
      </c>
      <c r="L3698">
        <v>1.5010000000000001E-2</v>
      </c>
      <c r="M3698">
        <f>(F3698*CalPhotonTurnigy!$AE$30*CalPhotonTurnigy!$AF$36+CalPhotonTurnigy!$AE$36)/CalPhotonTurnigy!$AE$30</f>
        <v>77.901428474074251</v>
      </c>
    </row>
    <row r="3699" spans="1:13" x14ac:dyDescent="0.3">
      <c r="A3699">
        <v>152.90629799999999</v>
      </c>
      <c r="B3699">
        <v>119</v>
      </c>
      <c r="C3699">
        <v>0</v>
      </c>
      <c r="D3699">
        <v>1.831</v>
      </c>
      <c r="E3699">
        <v>65.393280000000004</v>
      </c>
      <c r="F3699">
        <v>65.671358999999995</v>
      </c>
      <c r="G3699">
        <v>62.342964000000002</v>
      </c>
      <c r="H3699">
        <v>-0.27807900000000002</v>
      </c>
      <c r="I3699">
        <v>-95.378395999999995</v>
      </c>
      <c r="J3699">
        <v>119</v>
      </c>
      <c r="K3699">
        <v>82.659655000000001</v>
      </c>
      <c r="L3699">
        <v>1.5004999999999999E-2</v>
      </c>
      <c r="M3699">
        <f>(F3699*CalPhotonTurnigy!$AE$30*CalPhotonTurnigy!$AF$36+CalPhotonTurnigy!$AE$36)/CalPhotonTurnigy!$AE$30</f>
        <v>78.191002777366592</v>
      </c>
    </row>
    <row r="3700" spans="1:13" x14ac:dyDescent="0.3">
      <c r="A3700">
        <v>152.92129800000001</v>
      </c>
      <c r="B3700">
        <v>119</v>
      </c>
      <c r="C3700">
        <v>0</v>
      </c>
      <c r="D3700">
        <v>1.831</v>
      </c>
      <c r="E3700">
        <v>65.388829000000001</v>
      </c>
      <c r="F3700">
        <v>65.314964000000003</v>
      </c>
      <c r="G3700">
        <v>62.341622999999998</v>
      </c>
      <c r="H3700">
        <v>7.3865E-2</v>
      </c>
      <c r="I3700">
        <v>-95.374109000000004</v>
      </c>
      <c r="J3700">
        <v>119</v>
      </c>
      <c r="K3700">
        <v>82.624351000000004</v>
      </c>
      <c r="L3700">
        <v>1.4999999999999999E-2</v>
      </c>
      <c r="M3700">
        <f>(F3700*CalPhotonTurnigy!$AE$30*CalPhotonTurnigy!$AF$36+CalPhotonTurnigy!$AE$36)/CalPhotonTurnigy!$AE$30</f>
        <v>77.829010775269481</v>
      </c>
    </row>
    <row r="3701" spans="1:13" x14ac:dyDescent="0.3">
      <c r="A3701">
        <v>152.93629999999999</v>
      </c>
      <c r="B3701">
        <v>119</v>
      </c>
      <c r="C3701">
        <v>0</v>
      </c>
      <c r="D3701">
        <v>1.8260000000000001</v>
      </c>
      <c r="E3701">
        <v>65.373863999999998</v>
      </c>
      <c r="F3701">
        <v>65.600099999999998</v>
      </c>
      <c r="G3701">
        <v>62.338402000000002</v>
      </c>
      <c r="H3701">
        <v>-0.22623499999999999</v>
      </c>
      <c r="I3701">
        <v>-95.387276999999997</v>
      </c>
      <c r="J3701">
        <v>119</v>
      </c>
      <c r="K3701">
        <v>82.593964999999997</v>
      </c>
      <c r="L3701">
        <v>1.5002E-2</v>
      </c>
      <c r="M3701">
        <f>(F3701*CalPhotonTurnigy!$AE$30*CalPhotonTurnigy!$AF$36+CalPhotonTurnigy!$AE$36)/CalPhotonTurnigy!$AE$30</f>
        <v>78.118624691036999</v>
      </c>
    </row>
    <row r="3702" spans="1:13" x14ac:dyDescent="0.3">
      <c r="A3702">
        <v>152.95130499999999</v>
      </c>
      <c r="B3702">
        <v>119</v>
      </c>
      <c r="C3702">
        <v>0</v>
      </c>
      <c r="D3702">
        <v>1.83</v>
      </c>
      <c r="E3702">
        <v>65.368408000000002</v>
      </c>
      <c r="F3702">
        <v>65.291195000000002</v>
      </c>
      <c r="G3702">
        <v>62.332875999999999</v>
      </c>
      <c r="H3702">
        <v>7.7213000000000004E-2</v>
      </c>
      <c r="I3702">
        <v>-95.382795000000002</v>
      </c>
      <c r="J3702">
        <v>119</v>
      </c>
      <c r="K3702">
        <v>82.567811000000006</v>
      </c>
      <c r="L3702">
        <v>1.5004999999999999E-2</v>
      </c>
      <c r="M3702">
        <f>(F3702*CalPhotonTurnigy!$AE$30*CalPhotonTurnigy!$AF$36+CalPhotonTurnigy!$AE$36)/CalPhotonTurnigy!$AE$30</f>
        <v>77.8048684952211</v>
      </c>
    </row>
    <row r="3703" spans="1:13" x14ac:dyDescent="0.3">
      <c r="A3703">
        <v>152.96631300000001</v>
      </c>
      <c r="B3703">
        <v>119</v>
      </c>
      <c r="C3703">
        <v>0</v>
      </c>
      <c r="D3703">
        <v>1.831</v>
      </c>
      <c r="E3703">
        <v>65.367424999999997</v>
      </c>
      <c r="F3703">
        <v>65.600099999999998</v>
      </c>
      <c r="G3703">
        <v>62.325097</v>
      </c>
      <c r="H3703">
        <v>-0.23267499999999999</v>
      </c>
      <c r="I3703">
        <v>-95.396343999999999</v>
      </c>
      <c r="J3703">
        <v>119</v>
      </c>
      <c r="K3703">
        <v>82.545299999999997</v>
      </c>
      <c r="L3703">
        <v>1.5008000000000001E-2</v>
      </c>
      <c r="M3703">
        <f>(F3703*CalPhotonTurnigy!$AE$30*CalPhotonTurnigy!$AF$36+CalPhotonTurnigy!$AE$36)/CalPhotonTurnigy!$AE$30</f>
        <v>78.118624691036999</v>
      </c>
    </row>
    <row r="3704" spans="1:13" x14ac:dyDescent="0.3">
      <c r="A3704">
        <v>152.98131000000001</v>
      </c>
      <c r="B3704">
        <v>119</v>
      </c>
      <c r="C3704">
        <v>0</v>
      </c>
      <c r="D3704">
        <v>1.8340000000000001</v>
      </c>
      <c r="E3704">
        <v>65.374003999999999</v>
      </c>
      <c r="F3704">
        <v>65.267426</v>
      </c>
      <c r="G3704">
        <v>62.315362</v>
      </c>
      <c r="H3704">
        <v>0.10657800000000001</v>
      </c>
      <c r="I3704">
        <v>-95.390161000000006</v>
      </c>
      <c r="J3704">
        <v>119</v>
      </c>
      <c r="K3704">
        <v>82.525924000000003</v>
      </c>
      <c r="L3704">
        <v>1.4997E-2</v>
      </c>
      <c r="M3704">
        <f>(F3704*CalPhotonTurnigy!$AE$30*CalPhotonTurnigy!$AF$36+CalPhotonTurnigy!$AE$36)/CalPhotonTurnigy!$AE$30</f>
        <v>77.78072621517272</v>
      </c>
    </row>
    <row r="3705" spans="1:13" x14ac:dyDescent="0.3">
      <c r="A3705">
        <v>152.99632</v>
      </c>
      <c r="B3705">
        <v>119</v>
      </c>
      <c r="C3705">
        <v>0</v>
      </c>
      <c r="D3705">
        <v>1.8320000000000001</v>
      </c>
      <c r="E3705">
        <v>65.374097000000006</v>
      </c>
      <c r="F3705">
        <v>65.528829999999999</v>
      </c>
      <c r="G3705">
        <v>62.304074</v>
      </c>
      <c r="H3705">
        <v>-0.15473400000000001</v>
      </c>
      <c r="I3705">
        <v>-95.399167000000006</v>
      </c>
      <c r="J3705">
        <v>119</v>
      </c>
      <c r="K3705">
        <v>82.509247999999999</v>
      </c>
      <c r="L3705">
        <v>1.5010000000000001E-2</v>
      </c>
      <c r="M3705">
        <f>(F3705*CalPhotonTurnigy!$AE$30*CalPhotonTurnigy!$AF$36+CalPhotonTurnigy!$AE$36)/CalPhotonTurnigy!$AE$30</f>
        <v>78.04623543195801</v>
      </c>
    </row>
    <row r="3706" spans="1:13" x14ac:dyDescent="0.3">
      <c r="A3706">
        <v>153.01132799999999</v>
      </c>
      <c r="B3706">
        <v>119</v>
      </c>
      <c r="C3706">
        <v>0</v>
      </c>
      <c r="D3706">
        <v>1.839</v>
      </c>
      <c r="E3706">
        <v>65.389020000000002</v>
      </c>
      <c r="F3706">
        <v>65.243655000000004</v>
      </c>
      <c r="G3706">
        <v>62.291656000000003</v>
      </c>
      <c r="H3706">
        <v>0.14536499999999999</v>
      </c>
      <c r="I3706">
        <v>-95.390730000000005</v>
      </c>
      <c r="J3706">
        <v>119</v>
      </c>
      <c r="K3706">
        <v>82.494894000000002</v>
      </c>
      <c r="L3706">
        <v>1.5008000000000001E-2</v>
      </c>
      <c r="M3706">
        <f>(F3706*CalPhotonTurnigy!$AE$30*CalPhotonTurnigy!$AF$36+CalPhotonTurnigy!$AE$36)/CalPhotonTurnigy!$AE$30</f>
        <v>77.756581903715329</v>
      </c>
    </row>
    <row r="3707" spans="1:13" x14ac:dyDescent="0.3">
      <c r="A3707">
        <v>153.02633800000001</v>
      </c>
      <c r="B3707">
        <v>119</v>
      </c>
      <c r="C3707">
        <v>0</v>
      </c>
      <c r="D3707">
        <v>1.831</v>
      </c>
      <c r="E3707">
        <v>65.385161999999994</v>
      </c>
      <c r="F3707">
        <v>65.481312000000003</v>
      </c>
      <c r="G3707">
        <v>62.278511000000002</v>
      </c>
      <c r="H3707">
        <v>-9.6149999999999999E-2</v>
      </c>
      <c r="I3707">
        <v>-95.396324000000007</v>
      </c>
      <c r="J3707">
        <v>119</v>
      </c>
      <c r="K3707">
        <v>82.48254</v>
      </c>
      <c r="L3707">
        <v>1.5010000000000001E-2</v>
      </c>
      <c r="M3707">
        <f>(F3707*CalPhotonTurnigy!$AE$30*CalPhotonTurnigy!$AF$36+CalPhotonTurnigy!$AE$36)/CalPhotonTurnigy!$AE$30</f>
        <v>77.997971185951045</v>
      </c>
    </row>
    <row r="3708" spans="1:13" x14ac:dyDescent="0.3">
      <c r="A3708">
        <v>153.04134500000001</v>
      </c>
      <c r="B3708">
        <v>119</v>
      </c>
      <c r="C3708">
        <v>0</v>
      </c>
      <c r="D3708">
        <v>1.8360000000000001</v>
      </c>
      <c r="E3708">
        <v>65.392972999999998</v>
      </c>
      <c r="F3708">
        <v>65.148561999999998</v>
      </c>
      <c r="G3708">
        <v>62.264991999999999</v>
      </c>
      <c r="H3708">
        <v>0.24441099999999999</v>
      </c>
      <c r="I3708">
        <v>-95.382152000000005</v>
      </c>
      <c r="J3708">
        <v>119</v>
      </c>
      <c r="K3708">
        <v>82.471906000000004</v>
      </c>
      <c r="L3708">
        <v>1.5007E-2</v>
      </c>
      <c r="M3708">
        <f>(F3708*CalPhotonTurnigy!$AE$30*CalPhotonTurnigy!$AF$36+CalPhotonTurnigy!$AE$36)/CalPhotonTurnigy!$AE$30</f>
        <v>77.659995516545422</v>
      </c>
    </row>
    <row r="3709" spans="1:13" x14ac:dyDescent="0.3">
      <c r="A3709">
        <v>153.056342</v>
      </c>
      <c r="B3709">
        <v>119</v>
      </c>
      <c r="C3709">
        <v>0</v>
      </c>
      <c r="D3709">
        <v>1.8280000000000001</v>
      </c>
      <c r="E3709">
        <v>65.381144000000006</v>
      </c>
      <c r="F3709">
        <v>65.457550999999995</v>
      </c>
      <c r="G3709">
        <v>62.251401000000001</v>
      </c>
      <c r="H3709">
        <v>-7.6407000000000003E-2</v>
      </c>
      <c r="I3709">
        <v>-95.386591999999993</v>
      </c>
      <c r="J3709">
        <v>119</v>
      </c>
      <c r="K3709">
        <v>82.462754000000004</v>
      </c>
      <c r="L3709">
        <v>1.4997E-2</v>
      </c>
      <c r="M3709">
        <f>(F3709*CalPhotonTurnigy!$AE$30*CalPhotonTurnigy!$AF$36+CalPhotonTurnigy!$AE$36)/CalPhotonTurnigy!$AE$30</f>
        <v>77.973837031538579</v>
      </c>
    </row>
    <row r="3710" spans="1:13" x14ac:dyDescent="0.3">
      <c r="A3710">
        <v>153.07134600000001</v>
      </c>
      <c r="B3710">
        <v>119</v>
      </c>
      <c r="C3710">
        <v>0</v>
      </c>
      <c r="D3710">
        <v>1.806</v>
      </c>
      <c r="E3710">
        <v>65.320803999999995</v>
      </c>
      <c r="F3710">
        <v>65.172336999999999</v>
      </c>
      <c r="G3710">
        <v>62.237979000000003</v>
      </c>
      <c r="H3710">
        <v>0.14846699999999999</v>
      </c>
      <c r="I3710">
        <v>-95.377983999999998</v>
      </c>
      <c r="J3710">
        <v>119</v>
      </c>
      <c r="K3710">
        <v>82.454876999999996</v>
      </c>
      <c r="L3710">
        <v>1.5004E-2</v>
      </c>
      <c r="M3710">
        <f>(F3710*CalPhotonTurnigy!$AE$30*CalPhotonTurnigy!$AF$36+CalPhotonTurnigy!$AE$36)/CalPhotonTurnigy!$AE$30</f>
        <v>77.684143890820778</v>
      </c>
    </row>
    <row r="3711" spans="1:13" x14ac:dyDescent="0.3">
      <c r="A3711">
        <v>153.086355</v>
      </c>
      <c r="B3711">
        <v>119</v>
      </c>
      <c r="C3711">
        <v>0</v>
      </c>
      <c r="D3711">
        <v>1.827</v>
      </c>
      <c r="E3711">
        <v>65.317171000000002</v>
      </c>
      <c r="F3711">
        <v>65.505071999999998</v>
      </c>
      <c r="G3711">
        <v>62.224916</v>
      </c>
      <c r="H3711">
        <v>-0.18790000000000001</v>
      </c>
      <c r="I3711">
        <v>-95.388915999999995</v>
      </c>
      <c r="J3711">
        <v>119</v>
      </c>
      <c r="K3711">
        <v>82.448097000000004</v>
      </c>
      <c r="L3711">
        <v>1.5009E-2</v>
      </c>
      <c r="M3711">
        <f>(F3711*CalPhotonTurnigy!$AE$30*CalPhotonTurnigy!$AF$36+CalPhotonTurnigy!$AE$36)/CalPhotonTurnigy!$AE$30</f>
        <v>78.022104324659011</v>
      </c>
    </row>
    <row r="3712" spans="1:13" x14ac:dyDescent="0.3">
      <c r="A3712">
        <v>153.10135399999999</v>
      </c>
      <c r="B3712">
        <v>119</v>
      </c>
      <c r="C3712">
        <v>0</v>
      </c>
      <c r="D3712">
        <v>1.8260000000000001</v>
      </c>
      <c r="E3712">
        <v>65.312184999999999</v>
      </c>
      <c r="F3712">
        <v>65.124786999999998</v>
      </c>
      <c r="G3712">
        <v>62.212353999999998</v>
      </c>
      <c r="H3712">
        <v>0.18739900000000001</v>
      </c>
      <c r="I3712">
        <v>-95.378058999999993</v>
      </c>
      <c r="J3712">
        <v>119</v>
      </c>
      <c r="K3712">
        <v>82.442261000000002</v>
      </c>
      <c r="L3712">
        <v>1.4999E-2</v>
      </c>
      <c r="M3712">
        <f>(F3712*CalPhotonTurnigy!$AE$30*CalPhotonTurnigy!$AF$36+CalPhotonTurnigy!$AE$36)/CalPhotonTurnigy!$AE$30</f>
        <v>77.635847142270094</v>
      </c>
    </row>
    <row r="3713" spans="1:13" x14ac:dyDescent="0.3">
      <c r="A3713">
        <v>153.11636799999999</v>
      </c>
      <c r="B3713">
        <v>119</v>
      </c>
      <c r="C3713">
        <v>0</v>
      </c>
      <c r="D3713">
        <v>1.829</v>
      </c>
      <c r="E3713">
        <v>65.313473999999999</v>
      </c>
      <c r="F3713">
        <v>65.433789000000004</v>
      </c>
      <c r="G3713">
        <v>62.200394000000003</v>
      </c>
      <c r="H3713">
        <v>-0.12031500000000001</v>
      </c>
      <c r="I3713">
        <v>-95.385057000000003</v>
      </c>
      <c r="J3713">
        <v>119</v>
      </c>
      <c r="K3713">
        <v>82.437237999999994</v>
      </c>
      <c r="L3713">
        <v>1.5014E-2</v>
      </c>
      <c r="M3713">
        <f>(F3713*CalPhotonTurnigy!$AE$30*CalPhotonTurnigy!$AF$36+CalPhotonTurnigy!$AE$36)/CalPhotonTurnigy!$AE$30</f>
        <v>77.94970186142163</v>
      </c>
    </row>
    <row r="3714" spans="1:13" x14ac:dyDescent="0.3">
      <c r="A3714">
        <v>153.13136800000001</v>
      </c>
      <c r="B3714">
        <v>119</v>
      </c>
      <c r="C3714">
        <v>0</v>
      </c>
      <c r="D3714">
        <v>1.8260000000000001</v>
      </c>
      <c r="E3714">
        <v>65.309003000000004</v>
      </c>
      <c r="F3714">
        <v>65.077230999999998</v>
      </c>
      <c r="G3714">
        <v>62.189104</v>
      </c>
      <c r="H3714">
        <v>0.23177200000000001</v>
      </c>
      <c r="I3714">
        <v>-95.371633000000003</v>
      </c>
      <c r="J3714">
        <v>119</v>
      </c>
      <c r="K3714">
        <v>82.432914999999994</v>
      </c>
      <c r="L3714">
        <v>1.4999999999999999E-2</v>
      </c>
      <c r="M3714">
        <f>(F3714*CalPhotonTurnigy!$AE$30*CalPhotonTurnigy!$AF$36+CalPhotonTurnigy!$AE$36)/CalPhotonTurnigy!$AE$30</f>
        <v>77.587544299492464</v>
      </c>
    </row>
    <row r="3715" spans="1:13" x14ac:dyDescent="0.3">
      <c r="A3715">
        <v>153.146366</v>
      </c>
      <c r="B3715">
        <v>119</v>
      </c>
      <c r="C3715">
        <v>0</v>
      </c>
      <c r="D3715">
        <v>1.8240000000000001</v>
      </c>
      <c r="E3715">
        <v>65.299575000000004</v>
      </c>
      <c r="F3715">
        <v>65.410026000000002</v>
      </c>
      <c r="G3715">
        <v>62.178524000000003</v>
      </c>
      <c r="H3715">
        <v>-0.11045099999999999</v>
      </c>
      <c r="I3715">
        <v>-95.378049000000004</v>
      </c>
      <c r="J3715">
        <v>119</v>
      </c>
      <c r="K3715">
        <v>82.429193999999995</v>
      </c>
      <c r="L3715">
        <v>1.4997999999999999E-2</v>
      </c>
      <c r="M3715">
        <f>(F3715*CalPhotonTurnigy!$AE$30*CalPhotonTurnigy!$AF$36+CalPhotonTurnigy!$AE$36)/CalPhotonTurnigy!$AE$30</f>
        <v>77.925565675600183</v>
      </c>
    </row>
    <row r="3716" spans="1:13" x14ac:dyDescent="0.3">
      <c r="A3716">
        <v>153.16136499999999</v>
      </c>
      <c r="B3716">
        <v>119</v>
      </c>
      <c r="C3716">
        <v>0</v>
      </c>
      <c r="D3716">
        <v>1.8260000000000001</v>
      </c>
      <c r="E3716">
        <v>65.295181999999997</v>
      </c>
      <c r="F3716">
        <v>65.101010000000002</v>
      </c>
      <c r="G3716">
        <v>62.168672000000001</v>
      </c>
      <c r="H3716">
        <v>0.19417200000000001</v>
      </c>
      <c r="I3716">
        <v>-95.366802000000007</v>
      </c>
      <c r="J3716">
        <v>119</v>
      </c>
      <c r="K3716">
        <v>82.425990999999996</v>
      </c>
      <c r="L3716">
        <v>1.4999E-2</v>
      </c>
      <c r="M3716">
        <f>(F3716*CalPhotonTurnigy!$AE$30*CalPhotonTurnigy!$AF$36+CalPhotonTurnigy!$AE$36)/CalPhotonTurnigy!$AE$30</f>
        <v>77.61169673658577</v>
      </c>
    </row>
    <row r="3717" spans="1:13" x14ac:dyDescent="0.3">
      <c r="A3717">
        <v>153.176368</v>
      </c>
      <c r="B3717">
        <v>119</v>
      </c>
      <c r="C3717">
        <v>0</v>
      </c>
      <c r="D3717">
        <v>1.827</v>
      </c>
      <c r="E3717">
        <v>65.295123000000004</v>
      </c>
      <c r="F3717">
        <v>65.410026000000002</v>
      </c>
      <c r="G3717">
        <v>62.159548000000001</v>
      </c>
      <c r="H3717">
        <v>-0.11490400000000001</v>
      </c>
      <c r="I3717">
        <v>-95.373479000000003</v>
      </c>
      <c r="J3717">
        <v>119</v>
      </c>
      <c r="K3717">
        <v>82.423233999999994</v>
      </c>
      <c r="L3717">
        <v>1.5003000000000001E-2</v>
      </c>
      <c r="M3717">
        <f>(F3717*CalPhotonTurnigy!$AE$30*CalPhotonTurnigy!$AF$36+CalPhotonTurnigy!$AE$36)/CalPhotonTurnigy!$AE$30</f>
        <v>77.925565675600183</v>
      </c>
    </row>
    <row r="3718" spans="1:13" x14ac:dyDescent="0.3">
      <c r="A3718">
        <v>153.19136800000001</v>
      </c>
      <c r="B3718">
        <v>119</v>
      </c>
      <c r="C3718">
        <v>0</v>
      </c>
      <c r="D3718">
        <v>1.8260000000000001</v>
      </c>
      <c r="E3718">
        <v>65.291349999999994</v>
      </c>
      <c r="F3718">
        <v>65.124786999999998</v>
      </c>
      <c r="G3718">
        <v>62.151138000000003</v>
      </c>
      <c r="H3718">
        <v>0.16656399999999999</v>
      </c>
      <c r="I3718">
        <v>-95.363827000000001</v>
      </c>
      <c r="J3718">
        <v>119</v>
      </c>
      <c r="K3718">
        <v>82.420862</v>
      </c>
      <c r="L3718">
        <v>1.4999999999999999E-2</v>
      </c>
      <c r="M3718">
        <f>(F3718*CalPhotonTurnigy!$AE$30*CalPhotonTurnigy!$AF$36+CalPhotonTurnigy!$AE$36)/CalPhotonTurnigy!$AE$30</f>
        <v>77.635847142270094</v>
      </c>
    </row>
    <row r="3719" spans="1:13" x14ac:dyDescent="0.3">
      <c r="A3719">
        <v>153.206366</v>
      </c>
      <c r="B3719">
        <v>119</v>
      </c>
      <c r="C3719">
        <v>0</v>
      </c>
      <c r="D3719">
        <v>1.8240000000000001</v>
      </c>
      <c r="E3719">
        <v>65.284380999999996</v>
      </c>
      <c r="F3719">
        <v>65.433789000000004</v>
      </c>
      <c r="G3719">
        <v>62.143419000000002</v>
      </c>
      <c r="H3719">
        <v>-0.14940800000000001</v>
      </c>
      <c r="I3719">
        <v>-95.372507999999996</v>
      </c>
      <c r="J3719">
        <v>119</v>
      </c>
      <c r="K3719">
        <v>82.418819999999997</v>
      </c>
      <c r="L3719">
        <v>1.4997999999999999E-2</v>
      </c>
      <c r="M3719">
        <f>(F3719*CalPhotonTurnigy!$AE$30*CalPhotonTurnigy!$AF$36+CalPhotonTurnigy!$AE$36)/CalPhotonTurnigy!$AE$30</f>
        <v>77.94970186142163</v>
      </c>
    </row>
    <row r="3720" spans="1:13" x14ac:dyDescent="0.3">
      <c r="A3720">
        <v>153.22136800000001</v>
      </c>
      <c r="B3720">
        <v>119</v>
      </c>
      <c r="C3720">
        <v>0</v>
      </c>
      <c r="D3720">
        <v>1.8240000000000001</v>
      </c>
      <c r="E3720">
        <v>65.278383000000005</v>
      </c>
      <c r="F3720">
        <v>65.077230999999998</v>
      </c>
      <c r="G3720">
        <v>62.136361000000001</v>
      </c>
      <c r="H3720">
        <v>0.201151</v>
      </c>
      <c r="I3720">
        <v>-95.360856999999996</v>
      </c>
      <c r="J3720">
        <v>119</v>
      </c>
      <c r="K3720">
        <v>82.417062000000001</v>
      </c>
      <c r="L3720">
        <v>1.5002E-2</v>
      </c>
      <c r="M3720">
        <f>(F3720*CalPhotonTurnigy!$AE$30*CalPhotonTurnigy!$AF$36+CalPhotonTurnigy!$AE$36)/CalPhotonTurnigy!$AE$30</f>
        <v>77.587544299492464</v>
      </c>
    </row>
    <row r="3721" spans="1:13" x14ac:dyDescent="0.3">
      <c r="A3721">
        <v>153.236367</v>
      </c>
      <c r="B3721">
        <v>119</v>
      </c>
      <c r="C3721">
        <v>0</v>
      </c>
      <c r="D3721">
        <v>1.8220000000000001</v>
      </c>
      <c r="E3721">
        <v>65.269496000000004</v>
      </c>
      <c r="F3721">
        <v>65.362497000000005</v>
      </c>
      <c r="G3721">
        <v>62.129928999999997</v>
      </c>
      <c r="H3721">
        <v>-9.3001E-2</v>
      </c>
      <c r="I3721">
        <v>-95.366257000000004</v>
      </c>
      <c r="J3721">
        <v>119</v>
      </c>
      <c r="K3721">
        <v>82.415548999999999</v>
      </c>
      <c r="L3721">
        <v>1.4999E-2</v>
      </c>
      <c r="M3721">
        <f>(F3721*CalPhotonTurnigy!$AE$30*CalPhotonTurnigy!$AF$36+CalPhotonTurnigy!$AE$36)/CalPhotonTurnigy!$AE$30</f>
        <v>77.877290256843835</v>
      </c>
    </row>
    <row r="3722" spans="1:13" x14ac:dyDescent="0.3">
      <c r="A3722">
        <v>153.25137599999999</v>
      </c>
      <c r="B3722">
        <v>119</v>
      </c>
      <c r="C3722">
        <v>0</v>
      </c>
      <c r="D3722">
        <v>1.82</v>
      </c>
      <c r="E3722">
        <v>65.256259</v>
      </c>
      <c r="F3722">
        <v>65.124786999999998</v>
      </c>
      <c r="G3722">
        <v>62.124085000000001</v>
      </c>
      <c r="H3722">
        <v>0.13147200000000001</v>
      </c>
      <c r="I3722">
        <v>-95.358635000000007</v>
      </c>
      <c r="J3722">
        <v>119</v>
      </c>
      <c r="K3722">
        <v>82.414247000000003</v>
      </c>
      <c r="L3722">
        <v>1.5009E-2</v>
      </c>
      <c r="M3722">
        <f>(F3722*CalPhotonTurnigy!$AE$30*CalPhotonTurnigy!$AF$36+CalPhotonTurnigy!$AE$36)/CalPhotonTurnigy!$AE$30</f>
        <v>77.635847142270094</v>
      </c>
    </row>
    <row r="3723" spans="1:13" x14ac:dyDescent="0.3">
      <c r="A3723">
        <v>153.26637500000001</v>
      </c>
      <c r="B3723">
        <v>119</v>
      </c>
      <c r="C3723">
        <v>0</v>
      </c>
      <c r="D3723">
        <v>1.8260000000000001</v>
      </c>
      <c r="E3723">
        <v>65.259771000000001</v>
      </c>
      <c r="F3723">
        <v>65.362497000000005</v>
      </c>
      <c r="G3723">
        <v>62.118789999999997</v>
      </c>
      <c r="H3723">
        <v>-0.102726</v>
      </c>
      <c r="I3723">
        <v>-95.364599999999996</v>
      </c>
      <c r="J3723">
        <v>119</v>
      </c>
      <c r="K3723">
        <v>82.413126000000005</v>
      </c>
      <c r="L3723">
        <v>1.4999E-2</v>
      </c>
      <c r="M3723">
        <f>(F3723*CalPhotonTurnigy!$AE$30*CalPhotonTurnigy!$AF$36+CalPhotonTurnigy!$AE$36)/CalPhotonTurnigy!$AE$30</f>
        <v>77.877290256843835</v>
      </c>
    </row>
    <row r="3724" spans="1:13" x14ac:dyDescent="0.3">
      <c r="A3724">
        <v>153.281386</v>
      </c>
      <c r="B3724">
        <v>119</v>
      </c>
      <c r="C3724">
        <v>0</v>
      </c>
      <c r="D3724">
        <v>1.821</v>
      </c>
      <c r="E3724">
        <v>65.249751000000003</v>
      </c>
      <c r="F3724">
        <v>65.148561999999998</v>
      </c>
      <c r="G3724">
        <v>62.114004000000001</v>
      </c>
      <c r="H3724">
        <v>0.101188</v>
      </c>
      <c r="I3724">
        <v>-95.358731000000006</v>
      </c>
      <c r="J3724">
        <v>119</v>
      </c>
      <c r="K3724">
        <v>82.412161999999995</v>
      </c>
      <c r="L3724">
        <v>1.5011E-2</v>
      </c>
      <c r="M3724">
        <f>(F3724*CalPhotonTurnigy!$AE$30*CalPhotonTurnigy!$AF$36+CalPhotonTurnigy!$AE$36)/CalPhotonTurnigy!$AE$30</f>
        <v>77.659995516545422</v>
      </c>
    </row>
    <row r="3725" spans="1:13" x14ac:dyDescent="0.3">
      <c r="A3725">
        <v>153.29638399999999</v>
      </c>
      <c r="B3725">
        <v>119</v>
      </c>
      <c r="C3725">
        <v>0</v>
      </c>
      <c r="D3725">
        <v>1.82</v>
      </c>
      <c r="E3725">
        <v>65.239261999999997</v>
      </c>
      <c r="F3725">
        <v>65.338730999999996</v>
      </c>
      <c r="G3725">
        <v>62.109687999999998</v>
      </c>
      <c r="H3725">
        <v>-9.9469000000000002E-2</v>
      </c>
      <c r="I3725">
        <v>-95.364504999999994</v>
      </c>
      <c r="J3725">
        <v>119</v>
      </c>
      <c r="K3725">
        <v>82.411331000000004</v>
      </c>
      <c r="L3725">
        <v>1.4997999999999999E-2</v>
      </c>
      <c r="M3725">
        <f>(F3725*CalPhotonTurnigy!$AE$30*CalPhotonTurnigy!$AF$36+CalPhotonTurnigy!$AE$36)/CalPhotonTurnigy!$AE$30</f>
        <v>77.853151023908879</v>
      </c>
    </row>
    <row r="3726" spans="1:13" x14ac:dyDescent="0.3">
      <c r="A3726">
        <v>153.311384</v>
      </c>
      <c r="B3726">
        <v>119</v>
      </c>
      <c r="C3726">
        <v>0</v>
      </c>
      <c r="D3726">
        <v>1.8180000000000001</v>
      </c>
      <c r="E3726">
        <v>65.226502999999994</v>
      </c>
      <c r="F3726">
        <v>65.124786999999998</v>
      </c>
      <c r="G3726">
        <v>62.105804999999997</v>
      </c>
      <c r="H3726">
        <v>0.101717</v>
      </c>
      <c r="I3726">
        <v>-95.358611999999994</v>
      </c>
      <c r="J3726">
        <v>119</v>
      </c>
      <c r="K3726">
        <v>82.410617000000002</v>
      </c>
      <c r="L3726">
        <v>1.4999999999999999E-2</v>
      </c>
      <c r="M3726">
        <f>(F3726*CalPhotonTurnigy!$AE$30*CalPhotonTurnigy!$AF$36+CalPhotonTurnigy!$AE$36)/CalPhotonTurnigy!$AE$30</f>
        <v>77.635847142270094</v>
      </c>
    </row>
    <row r="3727" spans="1:13" x14ac:dyDescent="0.3">
      <c r="A3727">
        <v>153.32639499999999</v>
      </c>
      <c r="B3727">
        <v>119</v>
      </c>
      <c r="C3727">
        <v>0</v>
      </c>
      <c r="D3727">
        <v>1.8260000000000001</v>
      </c>
      <c r="E3727">
        <v>65.232308000000003</v>
      </c>
      <c r="F3727">
        <v>65.386262000000002</v>
      </c>
      <c r="G3727">
        <v>62.102316000000002</v>
      </c>
      <c r="H3727">
        <v>-0.15395500000000001</v>
      </c>
      <c r="I3727">
        <v>-95.367560999999995</v>
      </c>
      <c r="J3727">
        <v>119</v>
      </c>
      <c r="K3727">
        <v>82.410002000000006</v>
      </c>
      <c r="L3727">
        <v>1.5011E-2</v>
      </c>
      <c r="M3727">
        <f>(F3727*CalPhotonTurnigy!$AE$30*CalPhotonTurnigy!$AF$36+CalPhotonTurnigy!$AE$36)/CalPhotonTurnigy!$AE$30</f>
        <v>77.901428474074251</v>
      </c>
    </row>
    <row r="3728" spans="1:13" x14ac:dyDescent="0.3">
      <c r="A3728">
        <v>153.34140400000001</v>
      </c>
      <c r="B3728">
        <v>119</v>
      </c>
      <c r="C3728">
        <v>0</v>
      </c>
      <c r="D3728">
        <v>1.8220000000000001</v>
      </c>
      <c r="E3728">
        <v>65.227977999999993</v>
      </c>
      <c r="F3728">
        <v>65.101010000000002</v>
      </c>
      <c r="G3728">
        <v>62.099187000000001</v>
      </c>
      <c r="H3728">
        <v>0.126968</v>
      </c>
      <c r="I3728">
        <v>-95.360201000000004</v>
      </c>
      <c r="J3728">
        <v>119</v>
      </c>
      <c r="K3728">
        <v>82.409471999999994</v>
      </c>
      <c r="L3728">
        <v>1.5009E-2</v>
      </c>
      <c r="M3728">
        <f>(F3728*CalPhotonTurnigy!$AE$30*CalPhotonTurnigy!$AF$36+CalPhotonTurnigy!$AE$36)/CalPhotonTurnigy!$AE$30</f>
        <v>77.61169673658577</v>
      </c>
    </row>
    <row r="3729" spans="1:13" x14ac:dyDescent="0.3">
      <c r="A3729">
        <v>153.35641100000001</v>
      </c>
      <c r="B3729">
        <v>119</v>
      </c>
      <c r="C3729">
        <v>0</v>
      </c>
      <c r="D3729">
        <v>1.821</v>
      </c>
      <c r="E3729">
        <v>65.222386999999998</v>
      </c>
      <c r="F3729">
        <v>65.362497000000005</v>
      </c>
      <c r="G3729">
        <v>62.096387</v>
      </c>
      <c r="H3729">
        <v>-0.14011000000000001</v>
      </c>
      <c r="I3729">
        <v>-95.368341000000001</v>
      </c>
      <c r="J3729">
        <v>119</v>
      </c>
      <c r="K3729">
        <v>82.409015999999994</v>
      </c>
      <c r="L3729">
        <v>1.5007E-2</v>
      </c>
      <c r="M3729">
        <f>(F3729*CalPhotonTurnigy!$AE$30*CalPhotonTurnigy!$AF$36+CalPhotonTurnigy!$AE$36)/CalPhotonTurnigy!$AE$30</f>
        <v>77.877290256843835</v>
      </c>
    </row>
    <row r="3730" spans="1:13" x14ac:dyDescent="0.3">
      <c r="A3730">
        <v>153.37141299999999</v>
      </c>
      <c r="B3730">
        <v>119</v>
      </c>
      <c r="C3730">
        <v>0</v>
      </c>
      <c r="D3730">
        <v>1.8180000000000001</v>
      </c>
      <c r="E3730">
        <v>65.211978000000002</v>
      </c>
      <c r="F3730">
        <v>65.077230999999998</v>
      </c>
      <c r="G3730">
        <v>62.093882999999998</v>
      </c>
      <c r="H3730">
        <v>0.134746</v>
      </c>
      <c r="I3730">
        <v>-95.360535999999996</v>
      </c>
      <c r="J3730">
        <v>119</v>
      </c>
      <c r="K3730">
        <v>82.408624000000003</v>
      </c>
      <c r="L3730">
        <v>1.5002E-2</v>
      </c>
      <c r="M3730">
        <f>(F3730*CalPhotonTurnigy!$AE$30*CalPhotonTurnigy!$AF$36+CalPhotonTurnigy!$AE$36)/CalPhotonTurnigy!$AE$30</f>
        <v>77.587544299492464</v>
      </c>
    </row>
    <row r="3731" spans="1:13" x14ac:dyDescent="0.3">
      <c r="A3731">
        <v>153.386414</v>
      </c>
      <c r="B3731">
        <v>119</v>
      </c>
      <c r="C3731">
        <v>0</v>
      </c>
      <c r="D3731">
        <v>1.823</v>
      </c>
      <c r="E3731">
        <v>65.214214999999996</v>
      </c>
      <c r="F3731">
        <v>65.386262000000002</v>
      </c>
      <c r="G3731">
        <v>62.091647999999999</v>
      </c>
      <c r="H3731">
        <v>-0.17204700000000001</v>
      </c>
      <c r="I3731">
        <v>-95.370530000000002</v>
      </c>
      <c r="J3731">
        <v>119</v>
      </c>
      <c r="K3731">
        <v>82.408287000000001</v>
      </c>
      <c r="L3731">
        <v>1.5001E-2</v>
      </c>
      <c r="M3731">
        <f>(F3731*CalPhotonTurnigy!$AE$30*CalPhotonTurnigy!$AF$36+CalPhotonTurnigy!$AE$36)/CalPhotonTurnigy!$AE$30</f>
        <v>77.901428474074251</v>
      </c>
    </row>
    <row r="3732" spans="1:13" x14ac:dyDescent="0.3">
      <c r="A3732">
        <v>153.40141700000001</v>
      </c>
      <c r="B3732">
        <v>119</v>
      </c>
      <c r="C3732">
        <v>0</v>
      </c>
      <c r="D3732">
        <v>1.8140000000000001</v>
      </c>
      <c r="E3732">
        <v>65.193743999999995</v>
      </c>
      <c r="F3732">
        <v>65.077230999999998</v>
      </c>
      <c r="G3732">
        <v>62.089655999999998</v>
      </c>
      <c r="H3732">
        <v>0.116512</v>
      </c>
      <c r="I3732">
        <v>-95.363780000000006</v>
      </c>
      <c r="J3732">
        <v>119</v>
      </c>
      <c r="K3732">
        <v>82.407995999999997</v>
      </c>
      <c r="L3732">
        <v>1.5003000000000001E-2</v>
      </c>
      <c r="M3732">
        <f>(F3732*CalPhotonTurnigy!$AE$30*CalPhotonTurnigy!$AF$36+CalPhotonTurnigy!$AE$36)/CalPhotonTurnigy!$AE$30</f>
        <v>77.587544299492464</v>
      </c>
    </row>
    <row r="3733" spans="1:13" x14ac:dyDescent="0.3">
      <c r="A3733">
        <v>153.41642899999999</v>
      </c>
      <c r="B3733">
        <v>119</v>
      </c>
      <c r="C3733">
        <v>0</v>
      </c>
      <c r="D3733">
        <v>1.821</v>
      </c>
      <c r="E3733">
        <v>65.192926</v>
      </c>
      <c r="F3733">
        <v>65.386262000000002</v>
      </c>
      <c r="G3733">
        <v>62.087882</v>
      </c>
      <c r="H3733">
        <v>-0.19333600000000001</v>
      </c>
      <c r="I3733">
        <v>-95.375018999999995</v>
      </c>
      <c r="J3733">
        <v>119</v>
      </c>
      <c r="K3733">
        <v>82.407746000000003</v>
      </c>
      <c r="L3733">
        <v>1.5011999999999999E-2</v>
      </c>
      <c r="M3733">
        <f>(F3733*CalPhotonTurnigy!$AE$30*CalPhotonTurnigy!$AF$36+CalPhotonTurnigy!$AE$36)/CalPhotonTurnigy!$AE$30</f>
        <v>77.901428474074251</v>
      </c>
    </row>
    <row r="3734" spans="1:13" x14ac:dyDescent="0.3">
      <c r="A3734">
        <v>153.43142700000001</v>
      </c>
      <c r="B3734">
        <v>119</v>
      </c>
      <c r="C3734">
        <v>0</v>
      </c>
      <c r="D3734">
        <v>1.8169999999999999</v>
      </c>
      <c r="E3734">
        <v>65.182885999999996</v>
      </c>
      <c r="F3734">
        <v>65.124786999999998</v>
      </c>
      <c r="G3734">
        <v>62.086303000000001</v>
      </c>
      <c r="H3734">
        <v>5.8098999999999998E-2</v>
      </c>
      <c r="I3734">
        <v>-95.371652999999995</v>
      </c>
      <c r="J3734">
        <v>119</v>
      </c>
      <c r="K3734">
        <v>82.407531000000006</v>
      </c>
      <c r="L3734">
        <v>1.4997999999999999E-2</v>
      </c>
      <c r="M3734">
        <f>(F3734*CalPhotonTurnigy!$AE$30*CalPhotonTurnigy!$AF$36+CalPhotonTurnigy!$AE$36)/CalPhotonTurnigy!$AE$30</f>
        <v>77.635847142270094</v>
      </c>
    </row>
    <row r="3735" spans="1:13" x14ac:dyDescent="0.3">
      <c r="A3735">
        <v>153.44643199999999</v>
      </c>
      <c r="B3735">
        <v>119</v>
      </c>
      <c r="C3735">
        <v>0</v>
      </c>
      <c r="D3735">
        <v>1.8169999999999999</v>
      </c>
      <c r="E3735">
        <v>65.174244000000002</v>
      </c>
      <c r="F3735">
        <v>65.433789000000004</v>
      </c>
      <c r="G3735">
        <v>62.084901000000002</v>
      </c>
      <c r="H3735">
        <v>-0.259546</v>
      </c>
      <c r="I3735">
        <v>-95.386740000000003</v>
      </c>
      <c r="J3735">
        <v>119</v>
      </c>
      <c r="K3735">
        <v>82.407346000000004</v>
      </c>
      <c r="L3735">
        <v>1.5004999999999999E-2</v>
      </c>
      <c r="M3735">
        <f>(F3735*CalPhotonTurnigy!$AE$30*CalPhotonTurnigy!$AF$36+CalPhotonTurnigy!$AE$36)/CalPhotonTurnigy!$AE$30</f>
        <v>77.94970186142163</v>
      </c>
    </row>
    <row r="3736" spans="1:13" x14ac:dyDescent="0.3">
      <c r="A3736">
        <v>153.46143799999999</v>
      </c>
      <c r="B3736">
        <v>119</v>
      </c>
      <c r="C3736">
        <v>0</v>
      </c>
      <c r="D3736">
        <v>1.8149999999999999</v>
      </c>
      <c r="E3736">
        <v>65.163067999999996</v>
      </c>
      <c r="F3736">
        <v>65.101010000000002</v>
      </c>
      <c r="G3736">
        <v>62.083655999999998</v>
      </c>
      <c r="H3736">
        <v>6.2058000000000002E-2</v>
      </c>
      <c r="I3736">
        <v>-95.383144000000001</v>
      </c>
      <c r="J3736">
        <v>119</v>
      </c>
      <c r="K3736">
        <v>82.407185999999996</v>
      </c>
      <c r="L3736">
        <v>1.5006E-2</v>
      </c>
      <c r="M3736">
        <f>(F3736*CalPhotonTurnigy!$AE$30*CalPhotonTurnigy!$AF$36+CalPhotonTurnigy!$AE$36)/CalPhotonTurnigy!$AE$30</f>
        <v>77.61169673658577</v>
      </c>
    </row>
    <row r="3737" spans="1:13" x14ac:dyDescent="0.3">
      <c r="A3737">
        <v>153.47644399999999</v>
      </c>
      <c r="B3737">
        <v>119</v>
      </c>
      <c r="C3737">
        <v>0</v>
      </c>
      <c r="D3737">
        <v>1.821</v>
      </c>
      <c r="E3737">
        <v>65.166532000000004</v>
      </c>
      <c r="F3737">
        <v>65.362497000000005</v>
      </c>
      <c r="G3737">
        <v>62.082552</v>
      </c>
      <c r="H3737">
        <v>-0.195965</v>
      </c>
      <c r="I3737">
        <v>-95.394529000000006</v>
      </c>
      <c r="J3737">
        <v>119</v>
      </c>
      <c r="K3737">
        <v>82.407049000000001</v>
      </c>
      <c r="L3737">
        <v>1.5006E-2</v>
      </c>
      <c r="M3737">
        <f>(F3737*CalPhotonTurnigy!$AE$30*CalPhotonTurnigy!$AF$36+CalPhotonTurnigy!$AE$36)/CalPhotonTurnigy!$AE$30</f>
        <v>77.877290256843835</v>
      </c>
    </row>
    <row r="3738" spans="1:13" x14ac:dyDescent="0.3">
      <c r="A3738">
        <v>153.49144699999999</v>
      </c>
      <c r="B3738">
        <v>119</v>
      </c>
      <c r="C3738">
        <v>0</v>
      </c>
      <c r="D3738">
        <v>1.8180000000000001</v>
      </c>
      <c r="E3738">
        <v>65.163905999999997</v>
      </c>
      <c r="F3738">
        <v>65.219883999999993</v>
      </c>
      <c r="G3738">
        <v>62.081574000000003</v>
      </c>
      <c r="H3738">
        <v>-5.5978E-2</v>
      </c>
      <c r="I3738">
        <v>-95.397775999999993</v>
      </c>
      <c r="J3738">
        <v>119</v>
      </c>
      <c r="K3738">
        <v>82.406931</v>
      </c>
      <c r="L3738">
        <v>1.5003000000000001E-2</v>
      </c>
      <c r="M3738">
        <f>(F3738*CalPhotonTurnigy!$AE$30*CalPhotonTurnigy!$AF$36+CalPhotonTurnigy!$AE$36)/CalPhotonTurnigy!$AE$30</f>
        <v>77.732437592257966</v>
      </c>
    </row>
    <row r="3739" spans="1:13" x14ac:dyDescent="0.3">
      <c r="A3739">
        <v>153.50645499999999</v>
      </c>
      <c r="B3739">
        <v>119</v>
      </c>
      <c r="C3739">
        <v>0</v>
      </c>
      <c r="D3739">
        <v>1.8140000000000001</v>
      </c>
      <c r="E3739">
        <v>65.150430999999998</v>
      </c>
      <c r="F3739">
        <v>64.86318</v>
      </c>
      <c r="G3739">
        <v>62.080708000000001</v>
      </c>
      <c r="H3739">
        <v>0.28725099999999998</v>
      </c>
      <c r="I3739">
        <v>-95.381163000000001</v>
      </c>
      <c r="J3739">
        <v>119</v>
      </c>
      <c r="K3739">
        <v>82.406829000000002</v>
      </c>
      <c r="L3739">
        <v>1.5008000000000001E-2</v>
      </c>
      <c r="M3739">
        <f>(F3739*CalPhotonTurnigy!$AE$30*CalPhotonTurnigy!$AF$36+CalPhotonTurnigy!$AE$36)/CalPhotonTurnigy!$AE$30</f>
        <v>77.37013173747313</v>
      </c>
    </row>
    <row r="3740" spans="1:13" x14ac:dyDescent="0.3">
      <c r="A3740">
        <v>153.52145999999999</v>
      </c>
      <c r="B3740">
        <v>119</v>
      </c>
      <c r="C3740">
        <v>0</v>
      </c>
      <c r="D3740">
        <v>1.8180000000000001</v>
      </c>
      <c r="E3740">
        <v>65.148180999999994</v>
      </c>
      <c r="F3740">
        <v>65.219883999999993</v>
      </c>
      <c r="G3740">
        <v>62.079940999999998</v>
      </c>
      <c r="H3740">
        <v>-7.1703000000000003E-2</v>
      </c>
      <c r="I3740">
        <v>-95.385323</v>
      </c>
      <c r="J3740">
        <v>119</v>
      </c>
      <c r="K3740">
        <v>82.406741999999994</v>
      </c>
      <c r="L3740">
        <v>1.5004999999999999E-2</v>
      </c>
      <c r="M3740">
        <f>(F3740*CalPhotonTurnigy!$AE$30*CalPhotonTurnigy!$AF$36+CalPhotonTurnigy!$AE$36)/CalPhotonTurnigy!$AE$30</f>
        <v>77.732437592257966</v>
      </c>
    </row>
    <row r="3741" spans="1:13" x14ac:dyDescent="0.3">
      <c r="A3741">
        <v>153.53645599999999</v>
      </c>
      <c r="B3741">
        <v>119</v>
      </c>
      <c r="C3741">
        <v>0</v>
      </c>
      <c r="D3741">
        <v>1.8180000000000001</v>
      </c>
      <c r="E3741">
        <v>65.148115000000004</v>
      </c>
      <c r="F3741">
        <v>64.958325000000002</v>
      </c>
      <c r="G3741">
        <v>62.079264000000002</v>
      </c>
      <c r="H3741">
        <v>0.18978999999999999</v>
      </c>
      <c r="I3741">
        <v>-95.374346000000003</v>
      </c>
      <c r="J3741">
        <v>119</v>
      </c>
      <c r="K3741">
        <v>82.406666000000001</v>
      </c>
      <c r="L3741">
        <v>1.4996000000000001E-2</v>
      </c>
      <c r="M3741">
        <f>(F3741*CalPhotonTurnigy!$AE$30*CalPhotonTurnigy!$AF$36+CalPhotonTurnigy!$AE$36)/CalPhotonTurnigy!$AE$30</f>
        <v>77.466770941276579</v>
      </c>
    </row>
    <row r="3742" spans="1:13" x14ac:dyDescent="0.3">
      <c r="A3742">
        <v>153.55145999999999</v>
      </c>
      <c r="B3742">
        <v>119</v>
      </c>
      <c r="C3742">
        <v>0</v>
      </c>
      <c r="D3742">
        <v>1.8169999999999999</v>
      </c>
      <c r="E3742">
        <v>65.144318999999996</v>
      </c>
      <c r="F3742">
        <v>65.362497000000005</v>
      </c>
      <c r="G3742">
        <v>62.078665999999998</v>
      </c>
      <c r="H3742">
        <v>-0.21817800000000001</v>
      </c>
      <c r="I3742">
        <v>-95.387018999999995</v>
      </c>
      <c r="J3742">
        <v>119</v>
      </c>
      <c r="K3742">
        <v>82.406600999999995</v>
      </c>
      <c r="L3742">
        <v>1.5004E-2</v>
      </c>
      <c r="M3742">
        <f>(F3742*CalPhotonTurnigy!$AE$30*CalPhotonTurnigy!$AF$36+CalPhotonTurnigy!$AE$36)/CalPhotonTurnigy!$AE$30</f>
        <v>77.877290256843835</v>
      </c>
    </row>
    <row r="3743" spans="1:13" x14ac:dyDescent="0.3">
      <c r="A3743">
        <v>153.566461</v>
      </c>
      <c r="B3743">
        <v>118</v>
      </c>
      <c r="C3743">
        <v>0</v>
      </c>
      <c r="D3743">
        <v>1.8140000000000001</v>
      </c>
      <c r="E3743">
        <v>65.133570000000006</v>
      </c>
      <c r="F3743">
        <v>65.005891000000005</v>
      </c>
      <c r="G3743">
        <v>62.077896000000003</v>
      </c>
      <c r="H3743">
        <v>0.12767899999999999</v>
      </c>
      <c r="I3743">
        <v>-95.379628999999994</v>
      </c>
      <c r="J3743">
        <v>118</v>
      </c>
      <c r="K3743">
        <v>82.386900999999995</v>
      </c>
      <c r="L3743">
        <v>1.5001E-2</v>
      </c>
      <c r="M3743">
        <f>(F3743*CalPhotonTurnigy!$AE$30*CalPhotonTurnigy!$AF$36+CalPhotonTurnigy!$AE$36)/CalPhotonTurnigy!$AE$30</f>
        <v>77.515083941099093</v>
      </c>
    </row>
    <row r="3744" spans="1:13" x14ac:dyDescent="0.3">
      <c r="A3744">
        <v>153.58145999999999</v>
      </c>
      <c r="B3744">
        <v>118</v>
      </c>
      <c r="C3744">
        <v>0</v>
      </c>
      <c r="D3744">
        <v>1.8220000000000001</v>
      </c>
      <c r="E3744">
        <v>65.143023999999997</v>
      </c>
      <c r="F3744">
        <v>65.314964000000003</v>
      </c>
      <c r="G3744">
        <v>62.076183</v>
      </c>
      <c r="H3744">
        <v>-0.17193900000000001</v>
      </c>
      <c r="I3744">
        <v>-95.389608999999993</v>
      </c>
      <c r="J3744">
        <v>118</v>
      </c>
      <c r="K3744">
        <v>82.351258999999999</v>
      </c>
      <c r="L3744">
        <v>1.4999E-2</v>
      </c>
      <c r="M3744">
        <f>(F3744*CalPhotonTurnigy!$AE$30*CalPhotonTurnigy!$AF$36+CalPhotonTurnigy!$AE$36)/CalPhotonTurnigy!$AE$30</f>
        <v>77.829010775269481</v>
      </c>
    </row>
    <row r="3745" spans="1:13" x14ac:dyDescent="0.3">
      <c r="A3745">
        <v>153.596463</v>
      </c>
      <c r="B3745">
        <v>118</v>
      </c>
      <c r="C3745">
        <v>0</v>
      </c>
      <c r="D3745">
        <v>1.8149999999999999</v>
      </c>
      <c r="E3745">
        <v>65.136196999999996</v>
      </c>
      <c r="F3745">
        <v>65.077230999999998</v>
      </c>
      <c r="G3745">
        <v>62.072625000000002</v>
      </c>
      <c r="H3745">
        <v>5.8964999999999997E-2</v>
      </c>
      <c r="I3745">
        <v>-95.386193000000006</v>
      </c>
      <c r="J3745">
        <v>118</v>
      </c>
      <c r="K3745">
        <v>82.320582000000002</v>
      </c>
      <c r="L3745">
        <v>1.5003000000000001E-2</v>
      </c>
      <c r="M3745">
        <f>(F3745*CalPhotonTurnigy!$AE$30*CalPhotonTurnigy!$AF$36+CalPhotonTurnigy!$AE$36)/CalPhotonTurnigy!$AE$30</f>
        <v>77.587544299492464</v>
      </c>
    </row>
    <row r="3746" spans="1:13" x14ac:dyDescent="0.3">
      <c r="A3746">
        <v>153.61147</v>
      </c>
      <c r="B3746">
        <v>118</v>
      </c>
      <c r="C3746">
        <v>0</v>
      </c>
      <c r="D3746">
        <v>1.8160000000000001</v>
      </c>
      <c r="E3746">
        <v>65.132192000000003</v>
      </c>
      <c r="F3746">
        <v>64.815601000000001</v>
      </c>
      <c r="G3746">
        <v>62.066789</v>
      </c>
      <c r="H3746">
        <v>0.31658999999999998</v>
      </c>
      <c r="I3746">
        <v>-95.367892999999995</v>
      </c>
      <c r="J3746">
        <v>118</v>
      </c>
      <c r="K3746">
        <v>82.294177000000005</v>
      </c>
      <c r="L3746">
        <v>1.5007E-2</v>
      </c>
      <c r="M3746">
        <f>(F3746*CalPhotonTurnigy!$AE$30*CalPhotonTurnigy!$AF$36+CalPhotonTurnigy!$AE$36)/CalPhotonTurnigy!$AE$30</f>
        <v>77.32180553349221</v>
      </c>
    </row>
    <row r="3747" spans="1:13" x14ac:dyDescent="0.3">
      <c r="A3747">
        <v>153.62647699999999</v>
      </c>
      <c r="B3747">
        <v>118</v>
      </c>
      <c r="C3747">
        <v>0</v>
      </c>
      <c r="D3747">
        <v>1.81</v>
      </c>
      <c r="E3747">
        <v>65.113772999999995</v>
      </c>
      <c r="F3747">
        <v>65.172336999999999</v>
      </c>
      <c r="G3747">
        <v>62.058719000000004</v>
      </c>
      <c r="H3747">
        <v>-5.8564999999999999E-2</v>
      </c>
      <c r="I3747">
        <v>-95.371290000000002</v>
      </c>
      <c r="J3747">
        <v>118</v>
      </c>
      <c r="K3747">
        <v>82.271450999999999</v>
      </c>
      <c r="L3747">
        <v>1.5007E-2</v>
      </c>
      <c r="M3747">
        <f>(F3747*CalPhotonTurnigy!$AE$30*CalPhotonTurnigy!$AF$36+CalPhotonTurnigy!$AE$36)/CalPhotonTurnigy!$AE$30</f>
        <v>77.684143890820778</v>
      </c>
    </row>
    <row r="3748" spans="1:13" x14ac:dyDescent="0.3">
      <c r="A3748">
        <v>153.64148900000001</v>
      </c>
      <c r="B3748">
        <v>118</v>
      </c>
      <c r="C3748">
        <v>0</v>
      </c>
      <c r="D3748">
        <v>1.8169999999999999</v>
      </c>
      <c r="E3748">
        <v>65.114767000000001</v>
      </c>
      <c r="F3748">
        <v>64.910754999999995</v>
      </c>
      <c r="G3748">
        <v>62.048707</v>
      </c>
      <c r="H3748">
        <v>0.204012</v>
      </c>
      <c r="I3748">
        <v>-95.359482999999997</v>
      </c>
      <c r="J3748">
        <v>118</v>
      </c>
      <c r="K3748">
        <v>82.251890000000003</v>
      </c>
      <c r="L3748">
        <v>1.5011999999999999E-2</v>
      </c>
      <c r="M3748">
        <f>(F3748*CalPhotonTurnigy!$AE$30*CalPhotonTurnigy!$AF$36+CalPhotonTurnigy!$AE$36)/CalPhotonTurnigy!$AE$30</f>
        <v>77.418453878636058</v>
      </c>
    </row>
    <row r="3749" spans="1:13" x14ac:dyDescent="0.3">
      <c r="A3749">
        <v>153.65648999999999</v>
      </c>
      <c r="B3749">
        <v>118</v>
      </c>
      <c r="C3749">
        <v>0</v>
      </c>
      <c r="D3749">
        <v>1.8109999999999999</v>
      </c>
      <c r="E3749">
        <v>65.102515999999994</v>
      </c>
      <c r="F3749">
        <v>65.243655000000004</v>
      </c>
      <c r="G3749">
        <v>62.037154000000001</v>
      </c>
      <c r="H3749">
        <v>-0.14113899999999999</v>
      </c>
      <c r="I3749">
        <v>-95.367671000000001</v>
      </c>
      <c r="J3749">
        <v>118</v>
      </c>
      <c r="K3749">
        <v>82.235054000000005</v>
      </c>
      <c r="L3749">
        <v>1.5001E-2</v>
      </c>
      <c r="M3749">
        <f>(F3749*CalPhotonTurnigy!$AE$30*CalPhotonTurnigy!$AF$36+CalPhotonTurnigy!$AE$36)/CalPhotonTurnigy!$AE$30</f>
        <v>77.756581903715329</v>
      </c>
    </row>
    <row r="3750" spans="1:13" x14ac:dyDescent="0.3">
      <c r="A3750">
        <v>153.67149599999999</v>
      </c>
      <c r="B3750">
        <v>118</v>
      </c>
      <c r="C3750">
        <v>0</v>
      </c>
      <c r="D3750">
        <v>1.8140000000000001</v>
      </c>
      <c r="E3750">
        <v>65.097590999999994</v>
      </c>
      <c r="F3750">
        <v>64.982107999999997</v>
      </c>
      <c r="G3750">
        <v>62.024484000000001</v>
      </c>
      <c r="H3750">
        <v>0.115482</v>
      </c>
      <c r="I3750">
        <v>-95.360985999999997</v>
      </c>
      <c r="J3750">
        <v>118</v>
      </c>
      <c r="K3750">
        <v>82.220562999999999</v>
      </c>
      <c r="L3750">
        <v>1.5006E-2</v>
      </c>
      <c r="M3750">
        <f>(F3750*CalPhotonTurnigy!$AE$30*CalPhotonTurnigy!$AF$36+CalPhotonTurnigy!$AE$36)/CalPhotonTurnigy!$AE$30</f>
        <v>77.490927441187822</v>
      </c>
    </row>
    <row r="3751" spans="1:13" x14ac:dyDescent="0.3">
      <c r="A3751">
        <v>153.68649300000001</v>
      </c>
      <c r="B3751">
        <v>118</v>
      </c>
      <c r="C3751">
        <v>0</v>
      </c>
      <c r="D3751">
        <v>1.81</v>
      </c>
      <c r="E3751">
        <v>65.085858000000002</v>
      </c>
      <c r="F3751">
        <v>64.791809999999998</v>
      </c>
      <c r="G3751">
        <v>62.011097999999997</v>
      </c>
      <c r="H3751">
        <v>0.29404799999999998</v>
      </c>
      <c r="I3751">
        <v>-95.344003999999998</v>
      </c>
      <c r="J3751">
        <v>118</v>
      </c>
      <c r="K3751">
        <v>82.208089999999999</v>
      </c>
      <c r="L3751">
        <v>1.4997E-2</v>
      </c>
      <c r="M3751">
        <f>(F3751*CalPhotonTurnigy!$AE$30*CalPhotonTurnigy!$AF$36+CalPhotonTurnigy!$AE$36)/CalPhotonTurnigy!$AE$30</f>
        <v>77.297640907945009</v>
      </c>
    </row>
    <row r="3752" spans="1:13" x14ac:dyDescent="0.3">
      <c r="A3752">
        <v>153.70149000000001</v>
      </c>
      <c r="B3752">
        <v>118</v>
      </c>
      <c r="C3752">
        <v>0</v>
      </c>
      <c r="D3752">
        <v>1.8140000000000001</v>
      </c>
      <c r="E3752">
        <v>65.083254999999994</v>
      </c>
      <c r="F3752">
        <v>65.101010000000002</v>
      </c>
      <c r="G3752">
        <v>61.997349999999997</v>
      </c>
      <c r="H3752">
        <v>-1.7755E-2</v>
      </c>
      <c r="I3752">
        <v>-95.345033000000001</v>
      </c>
      <c r="J3752">
        <v>118</v>
      </c>
      <c r="K3752">
        <v>82.197355000000002</v>
      </c>
      <c r="L3752">
        <v>1.4997E-2</v>
      </c>
      <c r="M3752">
        <f>(F3752*CalPhotonTurnigy!$AE$30*CalPhotonTurnigy!$AF$36+CalPhotonTurnigy!$AE$36)/CalPhotonTurnigy!$AE$30</f>
        <v>77.61169673658577</v>
      </c>
    </row>
    <row r="3753" spans="1:13" x14ac:dyDescent="0.3">
      <c r="A3753">
        <v>153.716488</v>
      </c>
      <c r="B3753">
        <v>118</v>
      </c>
      <c r="C3753">
        <v>0</v>
      </c>
      <c r="D3753">
        <v>1.8149999999999999</v>
      </c>
      <c r="E3753">
        <v>65.084762999999995</v>
      </c>
      <c r="F3753">
        <v>64.815601000000001</v>
      </c>
      <c r="G3753">
        <v>61.983539</v>
      </c>
      <c r="H3753">
        <v>0.26916099999999998</v>
      </c>
      <c r="I3753">
        <v>-95.329483999999994</v>
      </c>
      <c r="J3753">
        <v>118</v>
      </c>
      <c r="K3753">
        <v>82.188114999999996</v>
      </c>
      <c r="L3753">
        <v>1.4997999999999999E-2</v>
      </c>
      <c r="M3753">
        <f>(F3753*CalPhotonTurnigy!$AE$30*CalPhotonTurnigy!$AF$36+CalPhotonTurnigy!$AE$36)/CalPhotonTurnigy!$AE$30</f>
        <v>77.32180553349221</v>
      </c>
    </row>
    <row r="3754" spans="1:13" x14ac:dyDescent="0.3">
      <c r="A3754">
        <v>153.73149599999999</v>
      </c>
      <c r="B3754">
        <v>118</v>
      </c>
      <c r="C3754">
        <v>0</v>
      </c>
      <c r="D3754">
        <v>1.8069999999999999</v>
      </c>
      <c r="E3754">
        <v>65.067317000000003</v>
      </c>
      <c r="F3754">
        <v>65.172336999999999</v>
      </c>
      <c r="G3754">
        <v>61.969909000000001</v>
      </c>
      <c r="H3754">
        <v>-0.10502</v>
      </c>
      <c r="I3754">
        <v>-95.335575000000006</v>
      </c>
      <c r="J3754">
        <v>118</v>
      </c>
      <c r="K3754">
        <v>82.180161999999996</v>
      </c>
      <c r="L3754">
        <v>1.5008000000000001E-2</v>
      </c>
      <c r="M3754">
        <f>(F3754*CalPhotonTurnigy!$AE$30*CalPhotonTurnigy!$AF$36+CalPhotonTurnigy!$AE$36)/CalPhotonTurnigy!$AE$30</f>
        <v>77.684143890820778</v>
      </c>
    </row>
    <row r="3755" spans="1:13" x14ac:dyDescent="0.3">
      <c r="A3755">
        <v>153.746498</v>
      </c>
      <c r="B3755">
        <v>118</v>
      </c>
      <c r="C3755">
        <v>0</v>
      </c>
      <c r="D3755">
        <v>1.8140000000000001</v>
      </c>
      <c r="E3755">
        <v>65.069175999999999</v>
      </c>
      <c r="F3755">
        <v>64.958325000000002</v>
      </c>
      <c r="G3755">
        <v>61.956646999999997</v>
      </c>
      <c r="H3755">
        <v>0.11085100000000001</v>
      </c>
      <c r="I3755">
        <v>-95.329160999999999</v>
      </c>
      <c r="J3755">
        <v>118</v>
      </c>
      <c r="K3755">
        <v>82.173316999999997</v>
      </c>
      <c r="L3755">
        <v>1.5002E-2</v>
      </c>
      <c r="M3755">
        <f>(F3755*CalPhotonTurnigy!$AE$30*CalPhotonTurnigy!$AF$36+CalPhotonTurnigy!$AE$36)/CalPhotonTurnigy!$AE$30</f>
        <v>77.466770941276579</v>
      </c>
    </row>
    <row r="3756" spans="1:13" x14ac:dyDescent="0.3">
      <c r="A3756">
        <v>153.76149899999999</v>
      </c>
      <c r="B3756">
        <v>118</v>
      </c>
      <c r="C3756">
        <v>0</v>
      </c>
      <c r="D3756">
        <v>1.806</v>
      </c>
      <c r="E3756">
        <v>65.052021999999994</v>
      </c>
      <c r="F3756">
        <v>64.839391000000006</v>
      </c>
      <c r="G3756">
        <v>61.943899000000002</v>
      </c>
      <c r="H3756">
        <v>0.21263099999999999</v>
      </c>
      <c r="I3756">
        <v>-95.316873000000001</v>
      </c>
      <c r="J3756">
        <v>118</v>
      </c>
      <c r="K3756">
        <v>82.167426000000006</v>
      </c>
      <c r="L3756">
        <v>1.5001E-2</v>
      </c>
      <c r="M3756">
        <f>(F3756*CalPhotonTurnigy!$AE$30*CalPhotonTurnigy!$AF$36+CalPhotonTurnigy!$AE$36)/CalPhotonTurnigy!$AE$30</f>
        <v>77.345969143334912</v>
      </c>
    </row>
    <row r="3757" spans="1:13" x14ac:dyDescent="0.3">
      <c r="A3757">
        <v>153.77649600000001</v>
      </c>
      <c r="B3757">
        <v>118</v>
      </c>
      <c r="C3757">
        <v>0</v>
      </c>
      <c r="D3757">
        <v>1.8120000000000001</v>
      </c>
      <c r="E3757">
        <v>65.050388999999996</v>
      </c>
      <c r="F3757">
        <v>65.053451999999993</v>
      </c>
      <c r="G3757">
        <v>61.931764999999999</v>
      </c>
      <c r="H3757">
        <v>-3.0639999999999999E-3</v>
      </c>
      <c r="I3757">
        <v>-95.317049999999995</v>
      </c>
      <c r="J3757">
        <v>118</v>
      </c>
      <c r="K3757">
        <v>82.162355000000005</v>
      </c>
      <c r="L3757">
        <v>1.4997E-2</v>
      </c>
      <c r="M3757">
        <f>(F3757*CalPhotonTurnigy!$AE$30*CalPhotonTurnigy!$AF$36+CalPhotonTurnigy!$AE$36)/CalPhotonTurnigy!$AE$30</f>
        <v>77.563391862399158</v>
      </c>
    </row>
    <row r="3758" spans="1:13" x14ac:dyDescent="0.3">
      <c r="A3758">
        <v>153.79150300000001</v>
      </c>
      <c r="B3758">
        <v>118</v>
      </c>
      <c r="C3758">
        <v>0</v>
      </c>
      <c r="D3758">
        <v>1.8089999999999999</v>
      </c>
      <c r="E3758">
        <v>65.041477999999998</v>
      </c>
      <c r="F3758">
        <v>64.791809999999998</v>
      </c>
      <c r="G3758">
        <v>61.920312000000003</v>
      </c>
      <c r="H3758">
        <v>0.249668</v>
      </c>
      <c r="I3758">
        <v>-95.302622</v>
      </c>
      <c r="J3758">
        <v>118</v>
      </c>
      <c r="K3758">
        <v>82.157989999999998</v>
      </c>
      <c r="L3758">
        <v>1.5007E-2</v>
      </c>
      <c r="M3758">
        <f>(F3758*CalPhotonTurnigy!$AE$30*CalPhotonTurnigy!$AF$36+CalPhotonTurnigy!$AE$36)/CalPhotonTurnigy!$AE$30</f>
        <v>77.297640907945009</v>
      </c>
    </row>
    <row r="3759" spans="1:13" x14ac:dyDescent="0.3">
      <c r="A3759">
        <v>153.80650800000001</v>
      </c>
      <c r="B3759">
        <v>118</v>
      </c>
      <c r="C3759">
        <v>0</v>
      </c>
      <c r="D3759">
        <v>1.819</v>
      </c>
      <c r="E3759">
        <v>65.058199000000002</v>
      </c>
      <c r="F3759">
        <v>65.172336999999999</v>
      </c>
      <c r="G3759">
        <v>61.909582</v>
      </c>
      <c r="H3759">
        <v>-0.114138</v>
      </c>
      <c r="I3759">
        <v>-95.309240000000003</v>
      </c>
      <c r="J3759">
        <v>118</v>
      </c>
      <c r="K3759">
        <v>82.154233000000005</v>
      </c>
      <c r="L3759">
        <v>1.5004999999999999E-2</v>
      </c>
      <c r="M3759">
        <f>(F3759*CalPhotonTurnigy!$AE$30*CalPhotonTurnigy!$AF$36+CalPhotonTurnigy!$AE$36)/CalPhotonTurnigy!$AE$30</f>
        <v>77.684143890820778</v>
      </c>
    </row>
    <row r="3760" spans="1:13" x14ac:dyDescent="0.3">
      <c r="A3760">
        <v>153.821506</v>
      </c>
      <c r="B3760">
        <v>118</v>
      </c>
      <c r="C3760">
        <v>0</v>
      </c>
      <c r="D3760">
        <v>1.8140000000000001</v>
      </c>
      <c r="E3760">
        <v>65.059455</v>
      </c>
      <c r="F3760">
        <v>64.86318</v>
      </c>
      <c r="G3760">
        <v>61.899590000000003</v>
      </c>
      <c r="H3760">
        <v>0.19627500000000001</v>
      </c>
      <c r="I3760">
        <v>-95.297897000000006</v>
      </c>
      <c r="J3760">
        <v>118</v>
      </c>
      <c r="K3760">
        <v>82.150999999999996</v>
      </c>
      <c r="L3760">
        <v>1.4997999999999999E-2</v>
      </c>
      <c r="M3760">
        <f>(F3760*CalPhotonTurnigy!$AE$30*CalPhotonTurnigy!$AF$36+CalPhotonTurnigy!$AE$36)/CalPhotonTurnigy!$AE$30</f>
        <v>77.37013173747313</v>
      </c>
    </row>
    <row r="3761" spans="1:13" x14ac:dyDescent="0.3">
      <c r="A3761">
        <v>153.836512</v>
      </c>
      <c r="B3761">
        <v>118</v>
      </c>
      <c r="C3761">
        <v>0</v>
      </c>
      <c r="D3761">
        <v>1.8160000000000001</v>
      </c>
      <c r="E3761">
        <v>65.066160999999994</v>
      </c>
      <c r="F3761">
        <v>65.267426</v>
      </c>
      <c r="G3761">
        <v>61.890335999999998</v>
      </c>
      <c r="H3761">
        <v>-0.201265</v>
      </c>
      <c r="I3761">
        <v>-95.309578999999999</v>
      </c>
      <c r="J3761">
        <v>118</v>
      </c>
      <c r="K3761">
        <v>82.148217000000002</v>
      </c>
      <c r="L3761">
        <v>1.5006E-2</v>
      </c>
      <c r="M3761">
        <f>(F3761*CalPhotonTurnigy!$AE$30*CalPhotonTurnigy!$AF$36+CalPhotonTurnigy!$AE$36)/CalPhotonTurnigy!$AE$30</f>
        <v>77.78072621517272</v>
      </c>
    </row>
    <row r="3762" spans="1:13" x14ac:dyDescent="0.3">
      <c r="A3762">
        <v>153.851516</v>
      </c>
      <c r="B3762">
        <v>118</v>
      </c>
      <c r="C3762">
        <v>0</v>
      </c>
      <c r="D3762">
        <v>1.8120000000000001</v>
      </c>
      <c r="E3762">
        <v>65.062555000000003</v>
      </c>
      <c r="F3762">
        <v>65.005891000000005</v>
      </c>
      <c r="G3762">
        <v>61.881807999999999</v>
      </c>
      <c r="H3762">
        <v>5.6665E-2</v>
      </c>
      <c r="I3762">
        <v>-95.306298999999996</v>
      </c>
      <c r="J3762">
        <v>118</v>
      </c>
      <c r="K3762">
        <v>82.145821999999995</v>
      </c>
      <c r="L3762">
        <v>1.5004E-2</v>
      </c>
      <c r="M3762">
        <f>(F3762*CalPhotonTurnigy!$AE$30*CalPhotonTurnigy!$AF$36+CalPhotonTurnigy!$AE$36)/CalPhotonTurnigy!$AE$30</f>
        <v>77.515083941099093</v>
      </c>
    </row>
    <row r="3763" spans="1:13" x14ac:dyDescent="0.3">
      <c r="A3763">
        <v>153.86651699999999</v>
      </c>
      <c r="B3763">
        <v>118</v>
      </c>
      <c r="C3763">
        <v>0</v>
      </c>
      <c r="D3763">
        <v>1.8169999999999999</v>
      </c>
      <c r="E3763">
        <v>65.070702999999995</v>
      </c>
      <c r="F3763">
        <v>64.815601000000001</v>
      </c>
      <c r="G3763">
        <v>61.873981000000001</v>
      </c>
      <c r="H3763">
        <v>0.255102</v>
      </c>
      <c r="I3763">
        <v>-95.291559000000007</v>
      </c>
      <c r="J3763">
        <v>118</v>
      </c>
      <c r="K3763">
        <v>82.14376</v>
      </c>
      <c r="L3763">
        <v>1.5001E-2</v>
      </c>
      <c r="M3763">
        <f>(F3763*CalPhotonTurnigy!$AE$30*CalPhotonTurnigy!$AF$36+CalPhotonTurnigy!$AE$36)/CalPhotonTurnigy!$AE$30</f>
        <v>77.32180553349221</v>
      </c>
    </row>
    <row r="3764" spans="1:13" x14ac:dyDescent="0.3">
      <c r="A3764">
        <v>153.88151400000001</v>
      </c>
      <c r="B3764">
        <v>118</v>
      </c>
      <c r="C3764">
        <v>0</v>
      </c>
      <c r="D3764">
        <v>1.8089999999999999</v>
      </c>
      <c r="E3764">
        <v>65.058964000000003</v>
      </c>
      <c r="F3764">
        <v>65.077230999999998</v>
      </c>
      <c r="G3764">
        <v>61.866824000000001</v>
      </c>
      <c r="H3764">
        <v>-1.8268E-2</v>
      </c>
      <c r="I3764">
        <v>-95.292617000000007</v>
      </c>
      <c r="J3764">
        <v>118</v>
      </c>
      <c r="K3764">
        <v>82.141985000000005</v>
      </c>
      <c r="L3764">
        <v>1.4997E-2</v>
      </c>
      <c r="M3764">
        <f>(F3764*CalPhotonTurnigy!$AE$30*CalPhotonTurnigy!$AF$36+CalPhotonTurnigy!$AE$36)/CalPhotonTurnigy!$AE$30</f>
        <v>77.587544299492464</v>
      </c>
    </row>
    <row r="3765" spans="1:13" x14ac:dyDescent="0.3">
      <c r="A3765">
        <v>153.89652100000001</v>
      </c>
      <c r="B3765">
        <v>118</v>
      </c>
      <c r="C3765">
        <v>0</v>
      </c>
      <c r="D3765">
        <v>1.8129999999999999</v>
      </c>
      <c r="E3765">
        <v>65.058238000000003</v>
      </c>
      <c r="F3765">
        <v>64.86318</v>
      </c>
      <c r="G3765">
        <v>61.860303000000002</v>
      </c>
      <c r="H3765">
        <v>0.19505700000000001</v>
      </c>
      <c r="I3765">
        <v>-95.281336999999994</v>
      </c>
      <c r="J3765">
        <v>118</v>
      </c>
      <c r="K3765">
        <v>82.140457999999995</v>
      </c>
      <c r="L3765">
        <v>1.5007E-2</v>
      </c>
      <c r="M3765">
        <f>(F3765*CalPhotonTurnigy!$AE$30*CalPhotonTurnigy!$AF$36+CalPhotonTurnigy!$AE$36)/CalPhotonTurnigy!$AE$30</f>
        <v>77.37013173747313</v>
      </c>
    </row>
    <row r="3766" spans="1:13" x14ac:dyDescent="0.3">
      <c r="A3766">
        <v>153.91152600000001</v>
      </c>
      <c r="B3766">
        <v>118</v>
      </c>
      <c r="C3766">
        <v>0</v>
      </c>
      <c r="D3766">
        <v>1.8109999999999999</v>
      </c>
      <c r="E3766">
        <v>65.053861999999995</v>
      </c>
      <c r="F3766">
        <v>65.219883999999993</v>
      </c>
      <c r="G3766">
        <v>61.854377999999997</v>
      </c>
      <c r="H3766">
        <v>-0.166022</v>
      </c>
      <c r="I3766">
        <v>-95.290969000000004</v>
      </c>
      <c r="J3766">
        <v>118</v>
      </c>
      <c r="K3766">
        <v>82.139143000000004</v>
      </c>
      <c r="L3766">
        <v>1.5004999999999999E-2</v>
      </c>
      <c r="M3766">
        <f>(F3766*CalPhotonTurnigy!$AE$30*CalPhotonTurnigy!$AF$36+CalPhotonTurnigy!$AE$36)/CalPhotonTurnigy!$AE$30</f>
        <v>77.732437592257966</v>
      </c>
    </row>
    <row r="3767" spans="1:13" x14ac:dyDescent="0.3">
      <c r="A3767">
        <v>153.926534</v>
      </c>
      <c r="B3767">
        <v>118</v>
      </c>
      <c r="C3767">
        <v>0</v>
      </c>
      <c r="D3767">
        <v>1.8120000000000001</v>
      </c>
      <c r="E3767">
        <v>65.051970999999995</v>
      </c>
      <c r="F3767">
        <v>64.958325000000002</v>
      </c>
      <c r="G3767">
        <v>61.849009000000002</v>
      </c>
      <c r="H3767">
        <v>9.3646999999999994E-2</v>
      </c>
      <c r="I3767">
        <v>-95.285548000000006</v>
      </c>
      <c r="J3767">
        <v>118</v>
      </c>
      <c r="K3767">
        <v>82.138012000000003</v>
      </c>
      <c r="L3767">
        <v>1.5008000000000001E-2</v>
      </c>
      <c r="M3767">
        <f>(F3767*CalPhotonTurnigy!$AE$30*CalPhotonTurnigy!$AF$36+CalPhotonTurnigy!$AE$36)/CalPhotonTurnigy!$AE$30</f>
        <v>77.466770941276579</v>
      </c>
    </row>
    <row r="3768" spans="1:13" x14ac:dyDescent="0.3">
      <c r="A3768">
        <v>153.94153900000001</v>
      </c>
      <c r="B3768">
        <v>118</v>
      </c>
      <c r="C3768">
        <v>0</v>
      </c>
      <c r="D3768">
        <v>1.8109999999999999</v>
      </c>
      <c r="E3768">
        <v>65.048468999999997</v>
      </c>
      <c r="F3768">
        <v>64.886967999999996</v>
      </c>
      <c r="G3768">
        <v>61.844157000000003</v>
      </c>
      <c r="H3768">
        <v>0.16150100000000001</v>
      </c>
      <c r="I3768">
        <v>-95.276207999999997</v>
      </c>
      <c r="J3768">
        <v>118</v>
      </c>
      <c r="K3768">
        <v>82.137038000000004</v>
      </c>
      <c r="L3768">
        <v>1.5004999999999999E-2</v>
      </c>
      <c r="M3768">
        <f>(F3768*CalPhotonTurnigy!$AE$30*CalPhotonTurnigy!$AF$36+CalPhotonTurnigy!$AE$36)/CalPhotonTurnigy!$AE$30</f>
        <v>77.394293315906836</v>
      </c>
    </row>
    <row r="3769" spans="1:13" x14ac:dyDescent="0.3">
      <c r="A3769">
        <v>153.956546</v>
      </c>
      <c r="B3769">
        <v>118</v>
      </c>
      <c r="C3769">
        <v>0</v>
      </c>
      <c r="D3769">
        <v>1.792</v>
      </c>
      <c r="E3769">
        <v>65.000393000000003</v>
      </c>
      <c r="F3769">
        <v>65.053451999999993</v>
      </c>
      <c r="G3769">
        <v>61.839782</v>
      </c>
      <c r="H3769">
        <v>-5.3059000000000002E-2</v>
      </c>
      <c r="I3769">
        <v>-95.279281999999995</v>
      </c>
      <c r="J3769">
        <v>118</v>
      </c>
      <c r="K3769">
        <v>82.136200000000002</v>
      </c>
      <c r="L3769">
        <v>1.5007E-2</v>
      </c>
      <c r="M3769">
        <f>(F3769*CalPhotonTurnigy!$AE$30*CalPhotonTurnigy!$AF$36+CalPhotonTurnigy!$AE$36)/CalPhotonTurnigy!$AE$30</f>
        <v>77.563391862399158</v>
      </c>
    </row>
    <row r="3770" spans="1:13" x14ac:dyDescent="0.3">
      <c r="A3770">
        <v>153.971543</v>
      </c>
      <c r="B3770">
        <v>118</v>
      </c>
      <c r="C3770">
        <v>0</v>
      </c>
      <c r="D3770">
        <v>1.8109999999999999</v>
      </c>
      <c r="E3770">
        <v>65.004087999999996</v>
      </c>
      <c r="F3770">
        <v>64.768017999999998</v>
      </c>
      <c r="G3770">
        <v>61.835844999999999</v>
      </c>
      <c r="H3770">
        <v>0.23607</v>
      </c>
      <c r="I3770">
        <v>-95.265652000000003</v>
      </c>
      <c r="J3770">
        <v>118</v>
      </c>
      <c r="K3770">
        <v>82.135478000000006</v>
      </c>
      <c r="L3770">
        <v>1.4997E-2</v>
      </c>
      <c r="M3770">
        <f>(F3770*CalPhotonTurnigy!$AE$30*CalPhotonTurnigy!$AF$36+CalPhotonTurnigy!$AE$36)/CalPhotonTurnigy!$AE$30</f>
        <v>77.273475266693325</v>
      </c>
    </row>
    <row r="3771" spans="1:13" x14ac:dyDescent="0.3">
      <c r="A3771">
        <v>153.98653999999999</v>
      </c>
      <c r="B3771">
        <v>118</v>
      </c>
      <c r="C3771">
        <v>0</v>
      </c>
      <c r="D3771">
        <v>1.8109999999999999</v>
      </c>
      <c r="E3771">
        <v>65.007266999999999</v>
      </c>
      <c r="F3771">
        <v>65.196111000000002</v>
      </c>
      <c r="G3771">
        <v>61.832307999999998</v>
      </c>
      <c r="H3771">
        <v>-0.18884500000000001</v>
      </c>
      <c r="I3771">
        <v>-95.276599000000004</v>
      </c>
      <c r="J3771">
        <v>118</v>
      </c>
      <c r="K3771">
        <v>82.134856999999997</v>
      </c>
      <c r="L3771">
        <v>1.4997E-2</v>
      </c>
      <c r="M3771">
        <f>(F3771*CalPhotonTurnigy!$AE$30*CalPhotonTurnigy!$AF$36+CalPhotonTurnigy!$AE$36)/CalPhotonTurnigy!$AE$30</f>
        <v>77.708291249391607</v>
      </c>
    </row>
    <row r="3772" spans="1:13" x14ac:dyDescent="0.3">
      <c r="A3772">
        <v>154.00154800000001</v>
      </c>
      <c r="B3772">
        <v>118</v>
      </c>
      <c r="C3772">
        <v>0</v>
      </c>
      <c r="D3772">
        <v>1.8109999999999999</v>
      </c>
      <c r="E3772">
        <v>65.010002</v>
      </c>
      <c r="F3772">
        <v>64.958325000000002</v>
      </c>
      <c r="G3772">
        <v>61.829135999999998</v>
      </c>
      <c r="H3772">
        <v>5.1677000000000001E-2</v>
      </c>
      <c r="I3772">
        <v>-95.273607999999996</v>
      </c>
      <c r="J3772">
        <v>118</v>
      </c>
      <c r="K3772">
        <v>82.134322999999995</v>
      </c>
      <c r="L3772">
        <v>1.5008000000000001E-2</v>
      </c>
      <c r="M3772">
        <f>(F3772*CalPhotonTurnigy!$AE$30*CalPhotonTurnigy!$AF$36+CalPhotonTurnigy!$AE$36)/CalPhotonTurnigy!$AE$30</f>
        <v>77.466770941276579</v>
      </c>
    </row>
    <row r="3773" spans="1:13" x14ac:dyDescent="0.3">
      <c r="A3773">
        <v>154.01655199999999</v>
      </c>
      <c r="B3773">
        <v>118</v>
      </c>
      <c r="C3773">
        <v>0</v>
      </c>
      <c r="D3773">
        <v>1.8069999999999999</v>
      </c>
      <c r="E3773">
        <v>65.002961999999997</v>
      </c>
      <c r="F3773">
        <v>64.672838999999996</v>
      </c>
      <c r="G3773">
        <v>61.826296999999997</v>
      </c>
      <c r="H3773">
        <v>0.330123</v>
      </c>
      <c r="I3773">
        <v>-95.254554999999996</v>
      </c>
      <c r="J3773">
        <v>118</v>
      </c>
      <c r="K3773">
        <v>82.133863000000005</v>
      </c>
      <c r="L3773">
        <v>1.5004E-2</v>
      </c>
      <c r="M3773">
        <f>(F3773*CalPhotonTurnigy!$AE$30*CalPhotonTurnigy!$AF$36+CalPhotonTurnigy!$AE$36)/CalPhotonTurnigy!$AE$30</f>
        <v>77.176801528937176</v>
      </c>
    </row>
    <row r="3774" spans="1:13" x14ac:dyDescent="0.3">
      <c r="A3774">
        <v>154.03156100000001</v>
      </c>
      <c r="B3774">
        <v>118</v>
      </c>
      <c r="C3774">
        <v>0</v>
      </c>
      <c r="D3774">
        <v>1.8109999999999999</v>
      </c>
      <c r="E3774">
        <v>65.006298000000001</v>
      </c>
      <c r="F3774">
        <v>65.077230999999998</v>
      </c>
      <c r="G3774">
        <v>61.823759000000003</v>
      </c>
      <c r="H3774">
        <v>-7.0932999999999996E-2</v>
      </c>
      <c r="I3774">
        <v>-95.258666000000005</v>
      </c>
      <c r="J3774">
        <v>118</v>
      </c>
      <c r="K3774">
        <v>82.133466999999996</v>
      </c>
      <c r="L3774">
        <v>1.5009E-2</v>
      </c>
      <c r="M3774">
        <f>(F3774*CalPhotonTurnigy!$AE$30*CalPhotonTurnigy!$AF$36+CalPhotonTurnigy!$AE$36)/CalPhotonTurnigy!$AE$30</f>
        <v>77.587544299492464</v>
      </c>
    </row>
    <row r="3775" spans="1:13" x14ac:dyDescent="0.3">
      <c r="A3775">
        <v>154.04656</v>
      </c>
      <c r="B3775">
        <v>118</v>
      </c>
      <c r="C3775">
        <v>0</v>
      </c>
      <c r="D3775">
        <v>1.81</v>
      </c>
      <c r="E3775">
        <v>65.007289999999998</v>
      </c>
      <c r="F3775">
        <v>64.791809999999998</v>
      </c>
      <c r="G3775">
        <v>61.821494000000001</v>
      </c>
      <c r="H3775">
        <v>0.21548</v>
      </c>
      <c r="I3775">
        <v>-95.246219999999994</v>
      </c>
      <c r="J3775">
        <v>118</v>
      </c>
      <c r="K3775">
        <v>82.133126000000004</v>
      </c>
      <c r="L3775">
        <v>1.4999E-2</v>
      </c>
      <c r="M3775">
        <f>(F3775*CalPhotonTurnigy!$AE$30*CalPhotonTurnigy!$AF$36+CalPhotonTurnigy!$AE$36)/CalPhotonTurnigy!$AE$30</f>
        <v>77.297640907945009</v>
      </c>
    </row>
    <row r="3776" spans="1:13" x14ac:dyDescent="0.3">
      <c r="A3776">
        <v>154.061556</v>
      </c>
      <c r="B3776">
        <v>118</v>
      </c>
      <c r="C3776">
        <v>0</v>
      </c>
      <c r="D3776">
        <v>1.81</v>
      </c>
      <c r="E3776">
        <v>65.006264999999999</v>
      </c>
      <c r="F3776">
        <v>65.101010000000002</v>
      </c>
      <c r="G3776">
        <v>61.819474</v>
      </c>
      <c r="H3776">
        <v>-9.4744999999999996E-2</v>
      </c>
      <c r="I3776">
        <v>-95.251706999999996</v>
      </c>
      <c r="J3776">
        <v>118</v>
      </c>
      <c r="K3776">
        <v>82.132833000000005</v>
      </c>
      <c r="L3776">
        <v>1.4996000000000001E-2</v>
      </c>
      <c r="M3776">
        <f>(F3776*CalPhotonTurnigy!$AE$30*CalPhotonTurnigy!$AF$36+CalPhotonTurnigy!$AE$36)/CalPhotonTurnigy!$AE$30</f>
        <v>77.61169673658577</v>
      </c>
    </row>
    <row r="3777" spans="1:13" x14ac:dyDescent="0.3">
      <c r="A3777">
        <v>154.07655299999999</v>
      </c>
      <c r="B3777">
        <v>118</v>
      </c>
      <c r="C3777">
        <v>0</v>
      </c>
      <c r="D3777">
        <v>1.81</v>
      </c>
      <c r="E3777">
        <v>65.007261</v>
      </c>
      <c r="F3777">
        <v>64.934539999999998</v>
      </c>
      <c r="G3777">
        <v>61.817675000000001</v>
      </c>
      <c r="H3777">
        <v>7.2720999999999994E-2</v>
      </c>
      <c r="I3777">
        <v>-95.247501999999997</v>
      </c>
      <c r="J3777">
        <v>118</v>
      </c>
      <c r="K3777">
        <v>82.132580000000004</v>
      </c>
      <c r="L3777">
        <v>1.4997E-2</v>
      </c>
      <c r="M3777">
        <f>(F3777*CalPhotonTurnigy!$AE$30*CalPhotonTurnigy!$AF$36+CalPhotonTurnigy!$AE$36)/CalPhotonTurnigy!$AE$30</f>
        <v>77.442612409956311</v>
      </c>
    </row>
    <row r="3778" spans="1:13" x14ac:dyDescent="0.3">
      <c r="A3778">
        <v>154.09156400000001</v>
      </c>
      <c r="B3778">
        <v>118</v>
      </c>
      <c r="C3778">
        <v>0</v>
      </c>
      <c r="D3778">
        <v>1.8089999999999999</v>
      </c>
      <c r="E3778">
        <v>65.004361000000003</v>
      </c>
      <c r="F3778">
        <v>64.720431000000005</v>
      </c>
      <c r="G3778">
        <v>61.816076000000002</v>
      </c>
      <c r="H3778">
        <v>0.28393099999999999</v>
      </c>
      <c r="I3778">
        <v>-95.231099999999998</v>
      </c>
      <c r="J3778">
        <v>118</v>
      </c>
      <c r="K3778">
        <v>82.132362999999998</v>
      </c>
      <c r="L3778">
        <v>1.5011E-2</v>
      </c>
      <c r="M3778">
        <f>(F3778*CalPhotonTurnigy!$AE$30*CalPhotonTurnigy!$AF$36+CalPhotonTurnigy!$AE$36)/CalPhotonTurnigy!$AE$30</f>
        <v>77.225140937076475</v>
      </c>
    </row>
    <row r="3779" spans="1:13" x14ac:dyDescent="0.3">
      <c r="A3779">
        <v>154.10656499999999</v>
      </c>
      <c r="B3779">
        <v>118</v>
      </c>
      <c r="C3779">
        <v>0</v>
      </c>
      <c r="D3779">
        <v>1.806</v>
      </c>
      <c r="E3779">
        <v>64.996228000000002</v>
      </c>
      <c r="F3779">
        <v>65.101010000000002</v>
      </c>
      <c r="G3779">
        <v>61.814653999999997</v>
      </c>
      <c r="H3779">
        <v>-0.104781</v>
      </c>
      <c r="I3779">
        <v>-95.237171000000004</v>
      </c>
      <c r="J3779">
        <v>118</v>
      </c>
      <c r="K3779">
        <v>82.132176000000001</v>
      </c>
      <c r="L3779">
        <v>1.5001E-2</v>
      </c>
      <c r="M3779">
        <f>(F3779*CalPhotonTurnigy!$AE$30*CalPhotonTurnigy!$AF$36+CalPhotonTurnigy!$AE$36)/CalPhotonTurnigy!$AE$30</f>
        <v>77.61169673658577</v>
      </c>
    </row>
    <row r="3780" spans="1:13" x14ac:dyDescent="0.3">
      <c r="A3780">
        <v>154.12157500000001</v>
      </c>
      <c r="B3780">
        <v>118</v>
      </c>
      <c r="C3780">
        <v>0</v>
      </c>
      <c r="D3780">
        <v>1.8069999999999999</v>
      </c>
      <c r="E3780">
        <v>64.991107999999997</v>
      </c>
      <c r="F3780">
        <v>64.839391000000006</v>
      </c>
      <c r="G3780">
        <v>61.813392</v>
      </c>
      <c r="H3780">
        <v>0.15171699999999999</v>
      </c>
      <c r="I3780">
        <v>-95.228397999999999</v>
      </c>
      <c r="J3780">
        <v>118</v>
      </c>
      <c r="K3780">
        <v>82.132014999999996</v>
      </c>
      <c r="L3780">
        <v>1.5010000000000001E-2</v>
      </c>
      <c r="M3780">
        <f>(F3780*CalPhotonTurnigy!$AE$30*CalPhotonTurnigy!$AF$36+CalPhotonTurnigy!$AE$36)/CalPhotonTurnigy!$AE$30</f>
        <v>77.345969143334912</v>
      </c>
    </row>
    <row r="3781" spans="1:13" x14ac:dyDescent="0.3">
      <c r="A3781">
        <v>154.136573</v>
      </c>
      <c r="B3781">
        <v>118</v>
      </c>
      <c r="C3781">
        <v>0</v>
      </c>
      <c r="D3781">
        <v>1.8080000000000001</v>
      </c>
      <c r="E3781">
        <v>64.988581999999994</v>
      </c>
      <c r="F3781">
        <v>64.649040999999997</v>
      </c>
      <c r="G3781">
        <v>61.812272999999998</v>
      </c>
      <c r="H3781">
        <v>0.33954099999999998</v>
      </c>
      <c r="I3781">
        <v>-95.208814000000004</v>
      </c>
      <c r="J3781">
        <v>118</v>
      </c>
      <c r="K3781">
        <v>82.131877000000003</v>
      </c>
      <c r="L3781">
        <v>1.4997999999999999E-2</v>
      </c>
      <c r="M3781">
        <f>(F3781*CalPhotonTurnigy!$AE$30*CalPhotonTurnigy!$AF$36+CalPhotonTurnigy!$AE$36)/CalPhotonTurnigy!$AE$30</f>
        <v>77.152629793458544</v>
      </c>
    </row>
    <row r="3782" spans="1:13" x14ac:dyDescent="0.3">
      <c r="A3782">
        <v>154.15158099999999</v>
      </c>
      <c r="B3782">
        <v>118</v>
      </c>
      <c r="C3782">
        <v>0</v>
      </c>
      <c r="D3782">
        <v>1.806</v>
      </c>
      <c r="E3782">
        <v>64.982647999999998</v>
      </c>
      <c r="F3782">
        <v>64.958325000000002</v>
      </c>
      <c r="G3782">
        <v>61.811281000000001</v>
      </c>
      <c r="H3782">
        <v>2.4323000000000001E-2</v>
      </c>
      <c r="I3782">
        <v>-95.207406000000006</v>
      </c>
      <c r="J3782">
        <v>118</v>
      </c>
      <c r="K3782">
        <v>82.131756999999993</v>
      </c>
      <c r="L3782">
        <v>1.5008000000000001E-2</v>
      </c>
      <c r="M3782">
        <f>(F3782*CalPhotonTurnigy!$AE$30*CalPhotonTurnigy!$AF$36+CalPhotonTurnigy!$AE$36)/CalPhotonTurnigy!$AE$30</f>
        <v>77.466770941276579</v>
      </c>
    </row>
    <row r="3783" spans="1:13" x14ac:dyDescent="0.3">
      <c r="A3783">
        <v>154.16659200000001</v>
      </c>
      <c r="B3783">
        <v>118</v>
      </c>
      <c r="C3783">
        <v>0</v>
      </c>
      <c r="D3783">
        <v>1.8129999999999999</v>
      </c>
      <c r="E3783">
        <v>64.992580000000004</v>
      </c>
      <c r="F3783">
        <v>64.672838999999996</v>
      </c>
      <c r="G3783">
        <v>61.810403000000001</v>
      </c>
      <c r="H3783">
        <v>0.319741</v>
      </c>
      <c r="I3783">
        <v>-95.188944000000006</v>
      </c>
      <c r="J3783">
        <v>118</v>
      </c>
      <c r="K3783">
        <v>82.131654999999995</v>
      </c>
      <c r="L3783">
        <v>1.5011E-2</v>
      </c>
      <c r="M3783">
        <f>(F3783*CalPhotonTurnigy!$AE$30*CalPhotonTurnigy!$AF$36+CalPhotonTurnigy!$AE$36)/CalPhotonTurnigy!$AE$30</f>
        <v>77.176801528937176</v>
      </c>
    </row>
    <row r="3784" spans="1:13" x14ac:dyDescent="0.3">
      <c r="A3784">
        <v>154.18159199999999</v>
      </c>
      <c r="B3784">
        <v>118</v>
      </c>
      <c r="C3784">
        <v>0</v>
      </c>
      <c r="D3784">
        <v>1.8049999999999999</v>
      </c>
      <c r="E3784">
        <v>64.982328999999993</v>
      </c>
      <c r="F3784">
        <v>65.029672000000005</v>
      </c>
      <c r="G3784">
        <v>61.809626000000002</v>
      </c>
      <c r="H3784">
        <v>-4.7343000000000003E-2</v>
      </c>
      <c r="I3784">
        <v>-95.191685000000007</v>
      </c>
      <c r="J3784">
        <v>118</v>
      </c>
      <c r="K3784">
        <v>82.131566000000007</v>
      </c>
      <c r="L3784">
        <v>1.4999999999999999E-2</v>
      </c>
      <c r="M3784">
        <f>(F3784*CalPhotonTurnigy!$AE$30*CalPhotonTurnigy!$AF$36+CalPhotonTurnigy!$AE$36)/CalPhotonTurnigy!$AE$30</f>
        <v>77.539238409601381</v>
      </c>
    </row>
    <row r="3785" spans="1:13" x14ac:dyDescent="0.3">
      <c r="A3785">
        <v>154.19659100000001</v>
      </c>
      <c r="B3785">
        <v>118</v>
      </c>
      <c r="C3785">
        <v>0</v>
      </c>
      <c r="D3785">
        <v>1.806</v>
      </c>
      <c r="E3785">
        <v>64.977266</v>
      </c>
      <c r="F3785">
        <v>64.910754999999995</v>
      </c>
      <c r="G3785">
        <v>61.80894</v>
      </c>
      <c r="H3785">
        <v>6.6512000000000002E-2</v>
      </c>
      <c r="I3785">
        <v>-95.187838999999997</v>
      </c>
      <c r="J3785">
        <v>118</v>
      </c>
      <c r="K3785">
        <v>82.131489999999999</v>
      </c>
      <c r="L3785">
        <v>1.4999E-2</v>
      </c>
      <c r="M3785">
        <f>(F3785*CalPhotonTurnigy!$AE$30*CalPhotonTurnigy!$AF$36+CalPhotonTurnigy!$AE$36)/CalPhotonTurnigy!$AE$30</f>
        <v>77.418453878636058</v>
      </c>
    </row>
    <row r="3786" spans="1:13" x14ac:dyDescent="0.3">
      <c r="A3786">
        <v>154.21158800000001</v>
      </c>
      <c r="B3786">
        <v>118</v>
      </c>
      <c r="C3786">
        <v>0</v>
      </c>
      <c r="D3786">
        <v>1.8080000000000001</v>
      </c>
      <c r="E3786">
        <v>64.976670999999996</v>
      </c>
      <c r="F3786">
        <v>64.672838999999996</v>
      </c>
      <c r="G3786">
        <v>61.808332999999998</v>
      </c>
      <c r="H3786">
        <v>0.30383199999999999</v>
      </c>
      <c r="I3786">
        <v>-95.170311999999996</v>
      </c>
      <c r="J3786">
        <v>118</v>
      </c>
      <c r="K3786">
        <v>82.131424999999993</v>
      </c>
      <c r="L3786">
        <v>1.4997E-2</v>
      </c>
      <c r="M3786">
        <f>(F3786*CalPhotonTurnigy!$AE$30*CalPhotonTurnigy!$AF$36+CalPhotonTurnigy!$AE$36)/CalPhotonTurnigy!$AE$30</f>
        <v>77.176801528937176</v>
      </c>
    </row>
    <row r="3787" spans="1:13" x14ac:dyDescent="0.3">
      <c r="A3787">
        <v>154.22659300000001</v>
      </c>
      <c r="B3787">
        <v>118</v>
      </c>
      <c r="C3787">
        <v>0</v>
      </c>
      <c r="D3787">
        <v>1.8009999999999999</v>
      </c>
      <c r="E3787">
        <v>64.961110000000005</v>
      </c>
      <c r="F3787">
        <v>65.053451999999993</v>
      </c>
      <c r="G3787">
        <v>61.807797999999998</v>
      </c>
      <c r="H3787">
        <v>-9.2341999999999994E-2</v>
      </c>
      <c r="I3787">
        <v>-95.175661000000005</v>
      </c>
      <c r="J3787">
        <v>118</v>
      </c>
      <c r="K3787">
        <v>82.131367999999995</v>
      </c>
      <c r="L3787">
        <v>1.5004999999999999E-2</v>
      </c>
      <c r="M3787">
        <f>(F3787*CalPhotonTurnigy!$AE$30*CalPhotonTurnigy!$AF$36+CalPhotonTurnigy!$AE$36)/CalPhotonTurnigy!$AE$30</f>
        <v>77.563391862399158</v>
      </c>
    </row>
    <row r="3788" spans="1:13" x14ac:dyDescent="0.3">
      <c r="A3788">
        <v>154.241589</v>
      </c>
      <c r="B3788">
        <v>118</v>
      </c>
      <c r="C3788">
        <v>0</v>
      </c>
      <c r="D3788">
        <v>1.8049999999999999</v>
      </c>
      <c r="E3788">
        <v>64.955242999999996</v>
      </c>
      <c r="F3788">
        <v>64.86318</v>
      </c>
      <c r="G3788">
        <v>61.807324999999999</v>
      </c>
      <c r="H3788">
        <v>9.2063000000000006E-2</v>
      </c>
      <c r="I3788">
        <v>-95.170340999999993</v>
      </c>
      <c r="J3788">
        <v>118</v>
      </c>
      <c r="K3788">
        <v>82.131320000000002</v>
      </c>
      <c r="L3788">
        <v>1.4996000000000001E-2</v>
      </c>
      <c r="M3788">
        <f>(F3788*CalPhotonTurnigy!$AE$30*CalPhotonTurnigy!$AF$36+CalPhotonTurnigy!$AE$36)/CalPhotonTurnigy!$AE$30</f>
        <v>77.37013173747313</v>
      </c>
    </row>
    <row r="3789" spans="1:13" x14ac:dyDescent="0.3">
      <c r="A3789">
        <v>154.25659099999999</v>
      </c>
      <c r="B3789">
        <v>118</v>
      </c>
      <c r="C3789">
        <v>0</v>
      </c>
      <c r="D3789">
        <v>1.8069999999999999</v>
      </c>
      <c r="E3789">
        <v>64.955838999999997</v>
      </c>
      <c r="F3789">
        <v>64.601443000000003</v>
      </c>
      <c r="G3789">
        <v>61.806908</v>
      </c>
      <c r="H3789">
        <v>0.35439599999999999</v>
      </c>
      <c r="I3789">
        <v>-95.149904000000006</v>
      </c>
      <c r="J3789">
        <v>118</v>
      </c>
      <c r="K3789">
        <v>82.131277999999995</v>
      </c>
      <c r="L3789">
        <v>1.5002E-2</v>
      </c>
      <c r="M3789">
        <f>(F3789*CalPhotonTurnigy!$AE$30*CalPhotonTurnigy!$AF$36+CalPhotonTurnigy!$AE$36)/CalPhotonTurnigy!$AE$30</f>
        <v>77.104284291092299</v>
      </c>
    </row>
    <row r="3790" spans="1:13" x14ac:dyDescent="0.3">
      <c r="A3790">
        <v>154.27159</v>
      </c>
      <c r="B3790">
        <v>118</v>
      </c>
      <c r="C3790">
        <v>0</v>
      </c>
      <c r="D3790">
        <v>1.8049999999999999</v>
      </c>
      <c r="E3790">
        <v>64.952588000000006</v>
      </c>
      <c r="F3790">
        <v>64.982107999999997</v>
      </c>
      <c r="G3790">
        <v>61.806541000000003</v>
      </c>
      <c r="H3790">
        <v>-2.9520000000000001E-2</v>
      </c>
      <c r="I3790">
        <v>-95.151612</v>
      </c>
      <c r="J3790">
        <v>118</v>
      </c>
      <c r="K3790">
        <v>82.131242</v>
      </c>
      <c r="L3790">
        <v>1.4999E-2</v>
      </c>
      <c r="M3790">
        <f>(F3790*CalPhotonTurnigy!$AE$30*CalPhotonTurnigy!$AF$36+CalPhotonTurnigy!$AE$36)/CalPhotonTurnigy!$AE$30</f>
        <v>77.490927441187822</v>
      </c>
    </row>
    <row r="3791" spans="1:13" x14ac:dyDescent="0.3">
      <c r="A3791">
        <v>154.28660199999999</v>
      </c>
      <c r="B3791">
        <v>118</v>
      </c>
      <c r="C3791">
        <v>0</v>
      </c>
      <c r="D3791">
        <v>1.788</v>
      </c>
      <c r="E3791">
        <v>64.908355999999998</v>
      </c>
      <c r="F3791">
        <v>64.791809999999998</v>
      </c>
      <c r="G3791">
        <v>61.806218000000001</v>
      </c>
      <c r="H3791">
        <v>0.116546</v>
      </c>
      <c r="I3791">
        <v>-95.144874999999999</v>
      </c>
      <c r="J3791">
        <v>118</v>
      </c>
      <c r="K3791">
        <v>82.131210999999993</v>
      </c>
      <c r="L3791">
        <v>1.5011999999999999E-2</v>
      </c>
      <c r="M3791">
        <f>(F3791*CalPhotonTurnigy!$AE$30*CalPhotonTurnigy!$AF$36+CalPhotonTurnigy!$AE$36)/CalPhotonTurnigy!$AE$30</f>
        <v>77.297640907945009</v>
      </c>
    </row>
    <row r="3792" spans="1:13" x14ac:dyDescent="0.3">
      <c r="A3792">
        <v>154.30160100000001</v>
      </c>
      <c r="B3792">
        <v>118</v>
      </c>
      <c r="C3792">
        <v>0</v>
      </c>
      <c r="D3792">
        <v>1.8009999999999999</v>
      </c>
      <c r="E3792">
        <v>64.900422000000006</v>
      </c>
      <c r="F3792">
        <v>64.649040999999997</v>
      </c>
      <c r="G3792">
        <v>61.805933000000003</v>
      </c>
      <c r="H3792">
        <v>0.25137999999999999</v>
      </c>
      <c r="I3792">
        <v>-95.130375000000001</v>
      </c>
      <c r="J3792">
        <v>118</v>
      </c>
      <c r="K3792">
        <v>82.131185000000002</v>
      </c>
      <c r="L3792">
        <v>1.4999E-2</v>
      </c>
      <c r="M3792">
        <f>(F3792*CalPhotonTurnigy!$AE$30*CalPhotonTurnigy!$AF$36+CalPhotonTurnigy!$AE$36)/CalPhotonTurnigy!$AE$30</f>
        <v>77.152629793458544</v>
      </c>
    </row>
    <row r="3793" spans="1:13" x14ac:dyDescent="0.3">
      <c r="A3793">
        <v>154.31660600000001</v>
      </c>
      <c r="B3793">
        <v>118</v>
      </c>
      <c r="C3793">
        <v>0</v>
      </c>
      <c r="D3793">
        <v>1.8029999999999999</v>
      </c>
      <c r="E3793">
        <v>64.899248999999998</v>
      </c>
      <c r="F3793">
        <v>64.886967999999996</v>
      </c>
      <c r="G3793">
        <v>61.805683000000002</v>
      </c>
      <c r="H3793">
        <v>1.2281E-2</v>
      </c>
      <c r="I3793">
        <v>-95.129664000000005</v>
      </c>
      <c r="J3793">
        <v>118</v>
      </c>
      <c r="K3793">
        <v>82.131162000000003</v>
      </c>
      <c r="L3793">
        <v>1.5004999999999999E-2</v>
      </c>
      <c r="M3793">
        <f>(F3793*CalPhotonTurnigy!$AE$30*CalPhotonTurnigy!$AF$36+CalPhotonTurnigy!$AE$36)/CalPhotonTurnigy!$AE$30</f>
        <v>77.394293315906836</v>
      </c>
    </row>
    <row r="3794" spans="1:13" x14ac:dyDescent="0.3">
      <c r="A3794">
        <v>154.331602</v>
      </c>
      <c r="B3794">
        <v>118</v>
      </c>
      <c r="C3794">
        <v>0</v>
      </c>
      <c r="D3794">
        <v>1.8069999999999999</v>
      </c>
      <c r="E3794">
        <v>64.907666000000006</v>
      </c>
      <c r="F3794">
        <v>64.720431000000005</v>
      </c>
      <c r="G3794">
        <v>61.805461999999999</v>
      </c>
      <c r="H3794">
        <v>0.18723500000000001</v>
      </c>
      <c r="I3794">
        <v>-95.118859</v>
      </c>
      <c r="J3794">
        <v>118</v>
      </c>
      <c r="K3794">
        <v>82.131141999999997</v>
      </c>
      <c r="L3794">
        <v>1.4996000000000001E-2</v>
      </c>
      <c r="M3794">
        <f>(F3794*CalPhotonTurnigy!$AE$30*CalPhotonTurnigy!$AF$36+CalPhotonTurnigy!$AE$36)/CalPhotonTurnigy!$AE$30</f>
        <v>77.225140937076475</v>
      </c>
    </row>
    <row r="3795" spans="1:13" x14ac:dyDescent="0.3">
      <c r="A3795">
        <v>154.34661</v>
      </c>
      <c r="B3795">
        <v>118</v>
      </c>
      <c r="C3795">
        <v>0</v>
      </c>
      <c r="D3795">
        <v>1.8089999999999999</v>
      </c>
      <c r="E3795">
        <v>64.918673999999996</v>
      </c>
      <c r="F3795">
        <v>65.077230999999998</v>
      </c>
      <c r="G3795">
        <v>61.805269000000003</v>
      </c>
      <c r="H3795">
        <v>-0.158557</v>
      </c>
      <c r="I3795">
        <v>-95.128048000000007</v>
      </c>
      <c r="J3795">
        <v>118</v>
      </c>
      <c r="K3795">
        <v>82.131124999999997</v>
      </c>
      <c r="L3795">
        <v>1.5008000000000001E-2</v>
      </c>
      <c r="M3795">
        <f>(F3795*CalPhotonTurnigy!$AE$30*CalPhotonTurnigy!$AF$36+CalPhotonTurnigy!$AE$36)/CalPhotonTurnigy!$AE$30</f>
        <v>77.587544299492464</v>
      </c>
    </row>
    <row r="3796" spans="1:13" x14ac:dyDescent="0.3">
      <c r="A3796">
        <v>154.361617</v>
      </c>
      <c r="B3796">
        <v>118</v>
      </c>
      <c r="C3796">
        <v>0</v>
      </c>
      <c r="D3796">
        <v>1.81</v>
      </c>
      <c r="E3796">
        <v>64.931910000000002</v>
      </c>
      <c r="F3796">
        <v>64.839391000000006</v>
      </c>
      <c r="G3796">
        <v>61.805098999999998</v>
      </c>
      <c r="H3796">
        <v>9.2519000000000004E-2</v>
      </c>
      <c r="I3796">
        <v>-95.122698999999997</v>
      </c>
      <c r="J3796">
        <v>118</v>
      </c>
      <c r="K3796">
        <v>82.131111000000004</v>
      </c>
      <c r="L3796">
        <v>1.5007E-2</v>
      </c>
      <c r="M3796">
        <f>(F3796*CalPhotonTurnigy!$AE$30*CalPhotonTurnigy!$AF$36+CalPhotonTurnigy!$AE$36)/CalPhotonTurnigy!$AE$30</f>
        <v>77.345969143334912</v>
      </c>
    </row>
    <row r="3797" spans="1:13" x14ac:dyDescent="0.3">
      <c r="A3797">
        <v>154.37662800000001</v>
      </c>
      <c r="B3797">
        <v>118</v>
      </c>
      <c r="C3797">
        <v>0</v>
      </c>
      <c r="D3797">
        <v>1.8049999999999999</v>
      </c>
      <c r="E3797">
        <v>64.931996999999996</v>
      </c>
      <c r="F3797">
        <v>64.601443000000003</v>
      </c>
      <c r="G3797">
        <v>61.804949000000001</v>
      </c>
      <c r="H3797">
        <v>0.33055499999999999</v>
      </c>
      <c r="I3797">
        <v>-95.103624999999994</v>
      </c>
      <c r="J3797">
        <v>118</v>
      </c>
      <c r="K3797">
        <v>82.131097999999994</v>
      </c>
      <c r="L3797">
        <v>1.5011E-2</v>
      </c>
      <c r="M3797">
        <f>(F3797*CalPhotonTurnigy!$AE$30*CalPhotonTurnigy!$AF$36+CalPhotonTurnigy!$AE$36)/CalPhotonTurnigy!$AE$30</f>
        <v>77.104284291092299</v>
      </c>
    </row>
    <row r="3798" spans="1:13" x14ac:dyDescent="0.3">
      <c r="A3798">
        <v>154.39163600000001</v>
      </c>
      <c r="B3798">
        <v>118</v>
      </c>
      <c r="C3798">
        <v>0</v>
      </c>
      <c r="D3798">
        <v>1.8109999999999999</v>
      </c>
      <c r="E3798">
        <v>64.945251999999996</v>
      </c>
      <c r="F3798">
        <v>65.005891000000005</v>
      </c>
      <c r="G3798">
        <v>61.804817999999997</v>
      </c>
      <c r="H3798">
        <v>-6.0637999999999997E-2</v>
      </c>
      <c r="I3798">
        <v>-95.107136999999994</v>
      </c>
      <c r="J3798">
        <v>118</v>
      </c>
      <c r="K3798">
        <v>82.131086999999994</v>
      </c>
      <c r="L3798">
        <v>1.5008000000000001E-2</v>
      </c>
      <c r="M3798">
        <f>(F3798*CalPhotonTurnigy!$AE$30*CalPhotonTurnigy!$AF$36+CalPhotonTurnigy!$AE$36)/CalPhotonTurnigy!$AE$30</f>
        <v>77.515083941099093</v>
      </c>
    </row>
    <row r="3799" spans="1:13" x14ac:dyDescent="0.3">
      <c r="A3799">
        <v>154.406645</v>
      </c>
      <c r="B3799">
        <v>118</v>
      </c>
      <c r="C3799">
        <v>0</v>
      </c>
      <c r="D3799">
        <v>1.8049999999999999</v>
      </c>
      <c r="E3799">
        <v>64.941595000000007</v>
      </c>
      <c r="F3799">
        <v>64.744225</v>
      </c>
      <c r="G3799">
        <v>61.804703000000003</v>
      </c>
      <c r="H3799">
        <v>0.19737099999999999</v>
      </c>
      <c r="I3799">
        <v>-95.095733999999993</v>
      </c>
      <c r="J3799">
        <v>118</v>
      </c>
      <c r="K3799">
        <v>82.131078000000002</v>
      </c>
      <c r="L3799">
        <v>1.5009E-2</v>
      </c>
      <c r="M3799">
        <f>(F3799*CalPhotonTurnigy!$AE$30*CalPhotonTurnigy!$AF$36+CalPhotonTurnigy!$AE$36)/CalPhotonTurnigy!$AE$30</f>
        <v>77.249308609737156</v>
      </c>
    </row>
    <row r="3800" spans="1:13" x14ac:dyDescent="0.3">
      <c r="A3800">
        <v>154.42164099999999</v>
      </c>
      <c r="B3800">
        <v>118</v>
      </c>
      <c r="C3800">
        <v>0</v>
      </c>
      <c r="D3800">
        <v>1.8029999999999999</v>
      </c>
      <c r="E3800">
        <v>64.934683000000007</v>
      </c>
      <c r="F3800">
        <v>65.029672000000005</v>
      </c>
      <c r="G3800">
        <v>61.804602000000003</v>
      </c>
      <c r="H3800">
        <v>-9.4989000000000004E-2</v>
      </c>
      <c r="I3800">
        <v>-95.101231999999996</v>
      </c>
      <c r="J3800">
        <v>118</v>
      </c>
      <c r="K3800">
        <v>82.131069999999994</v>
      </c>
      <c r="L3800">
        <v>1.4996000000000001E-2</v>
      </c>
      <c r="M3800">
        <f>(F3800*CalPhotonTurnigy!$AE$30*CalPhotonTurnigy!$AF$36+CalPhotonTurnigy!$AE$36)/CalPhotonTurnigy!$AE$30</f>
        <v>77.539238409601381</v>
      </c>
    </row>
    <row r="3801" spans="1:13" x14ac:dyDescent="0.3">
      <c r="A3801">
        <v>154.43663699999999</v>
      </c>
      <c r="B3801">
        <v>118</v>
      </c>
      <c r="C3801">
        <v>0</v>
      </c>
      <c r="D3801">
        <v>1.8069999999999999</v>
      </c>
      <c r="E3801">
        <v>64.938148999999996</v>
      </c>
      <c r="F3801">
        <v>64.934539999999998</v>
      </c>
      <c r="G3801">
        <v>61.804513</v>
      </c>
      <c r="H3801">
        <v>3.6089999999999998E-3</v>
      </c>
      <c r="I3801">
        <v>-95.101022999999998</v>
      </c>
      <c r="J3801">
        <v>118</v>
      </c>
      <c r="K3801">
        <v>82.131062999999997</v>
      </c>
      <c r="L3801">
        <v>1.4996000000000001E-2</v>
      </c>
      <c r="M3801">
        <f>(F3801*CalPhotonTurnigy!$AE$30*CalPhotonTurnigy!$AF$36+CalPhotonTurnigy!$AE$36)/CalPhotonTurnigy!$AE$30</f>
        <v>77.442612409956311</v>
      </c>
    </row>
    <row r="3802" spans="1:13" x14ac:dyDescent="0.3">
      <c r="A3802">
        <v>154.45163600000001</v>
      </c>
      <c r="B3802">
        <v>118</v>
      </c>
      <c r="C3802">
        <v>0</v>
      </c>
      <c r="D3802">
        <v>1.8069999999999999</v>
      </c>
      <c r="E3802">
        <v>64.941130999999999</v>
      </c>
      <c r="F3802">
        <v>64.672838999999996</v>
      </c>
      <c r="G3802">
        <v>61.804436000000003</v>
      </c>
      <c r="H3802">
        <v>0.268293</v>
      </c>
      <c r="I3802">
        <v>-95.085543999999999</v>
      </c>
      <c r="J3802">
        <v>118</v>
      </c>
      <c r="K3802">
        <v>82.131056999999998</v>
      </c>
      <c r="L3802">
        <v>1.4999E-2</v>
      </c>
      <c r="M3802">
        <f>(F3802*CalPhotonTurnigy!$AE$30*CalPhotonTurnigy!$AF$36+CalPhotonTurnigy!$AE$36)/CalPhotonTurnigy!$AE$30</f>
        <v>77.176801528937176</v>
      </c>
    </row>
    <row r="3803" spans="1:13" x14ac:dyDescent="0.3">
      <c r="A3803">
        <v>154.46664000000001</v>
      </c>
      <c r="B3803">
        <v>118</v>
      </c>
      <c r="C3803">
        <v>0</v>
      </c>
      <c r="D3803">
        <v>1.8109999999999999</v>
      </c>
      <c r="E3803">
        <v>64.953108</v>
      </c>
      <c r="F3803">
        <v>65.077230999999998</v>
      </c>
      <c r="G3803">
        <v>61.804367999999997</v>
      </c>
      <c r="H3803">
        <v>-0.124123</v>
      </c>
      <c r="I3803">
        <v>-95.092735000000005</v>
      </c>
      <c r="J3803">
        <v>118</v>
      </c>
      <c r="K3803">
        <v>82.131051999999997</v>
      </c>
      <c r="L3803">
        <v>1.5004E-2</v>
      </c>
      <c r="M3803">
        <f>(F3803*CalPhotonTurnigy!$AE$30*CalPhotonTurnigy!$AF$36+CalPhotonTurnigy!$AE$36)/CalPhotonTurnigy!$AE$30</f>
        <v>77.587544299492464</v>
      </c>
    </row>
    <row r="3804" spans="1:13" x14ac:dyDescent="0.3">
      <c r="A3804">
        <v>154.48164800000001</v>
      </c>
      <c r="B3804">
        <v>118</v>
      </c>
      <c r="C3804">
        <v>0</v>
      </c>
      <c r="D3804">
        <v>1.802</v>
      </c>
      <c r="E3804">
        <v>64.942708999999994</v>
      </c>
      <c r="F3804">
        <v>64.839391000000006</v>
      </c>
      <c r="G3804">
        <v>61.804307999999999</v>
      </c>
      <c r="H3804">
        <v>0.10331799999999999</v>
      </c>
      <c r="I3804">
        <v>-95.086760999999996</v>
      </c>
      <c r="J3804">
        <v>118</v>
      </c>
      <c r="K3804">
        <v>82.131048000000007</v>
      </c>
      <c r="L3804">
        <v>1.5008000000000001E-2</v>
      </c>
      <c r="M3804">
        <f>(F3804*CalPhotonTurnigy!$AE$30*CalPhotonTurnigy!$AF$36+CalPhotonTurnigy!$AE$36)/CalPhotonTurnigy!$AE$30</f>
        <v>77.345969143334912</v>
      </c>
    </row>
    <row r="3805" spans="1:13" x14ac:dyDescent="0.3">
      <c r="A3805">
        <v>154.496656</v>
      </c>
      <c r="B3805">
        <v>118</v>
      </c>
      <c r="C3805">
        <v>0</v>
      </c>
      <c r="D3805">
        <v>1.8069999999999999</v>
      </c>
      <c r="E3805">
        <v>64.945054999999996</v>
      </c>
      <c r="F3805">
        <v>64.839391000000006</v>
      </c>
      <c r="G3805">
        <v>61.804256000000002</v>
      </c>
      <c r="H3805">
        <v>0.10566399999999999</v>
      </c>
      <c r="I3805">
        <v>-95.080652000000001</v>
      </c>
      <c r="J3805">
        <v>118</v>
      </c>
      <c r="K3805">
        <v>82.131044000000003</v>
      </c>
      <c r="L3805">
        <v>1.5008000000000001E-2</v>
      </c>
      <c r="M3805">
        <f>(F3805*CalPhotonTurnigy!$AE$30*CalPhotonTurnigy!$AF$36+CalPhotonTurnigy!$AE$36)/CalPhotonTurnigy!$AE$30</f>
        <v>77.345969143334912</v>
      </c>
    </row>
    <row r="3806" spans="1:13" x14ac:dyDescent="0.3">
      <c r="A3806">
        <v>154.51166699999999</v>
      </c>
      <c r="B3806">
        <v>118</v>
      </c>
      <c r="C3806">
        <v>0</v>
      </c>
      <c r="D3806">
        <v>1.8049999999999999</v>
      </c>
      <c r="E3806">
        <v>64.941424999999995</v>
      </c>
      <c r="F3806">
        <v>64.910754999999995</v>
      </c>
      <c r="G3806">
        <v>61.804209999999998</v>
      </c>
      <c r="H3806">
        <v>3.0671E-2</v>
      </c>
      <c r="I3806">
        <v>-95.078877000000006</v>
      </c>
      <c r="J3806">
        <v>118</v>
      </c>
      <c r="K3806">
        <v>82.131039999999999</v>
      </c>
      <c r="L3806">
        <v>1.5011E-2</v>
      </c>
      <c r="M3806">
        <f>(F3806*CalPhotonTurnigy!$AE$30*CalPhotonTurnigy!$AF$36+CalPhotonTurnigy!$AE$36)/CalPhotonTurnigy!$AE$30</f>
        <v>77.418453878636058</v>
      </c>
    </row>
    <row r="3807" spans="1:13" x14ac:dyDescent="0.3">
      <c r="A3807">
        <v>154.52667</v>
      </c>
      <c r="B3807">
        <v>118</v>
      </c>
      <c r="C3807">
        <v>0</v>
      </c>
      <c r="D3807">
        <v>1.8049999999999999</v>
      </c>
      <c r="E3807">
        <v>64.940185</v>
      </c>
      <c r="F3807">
        <v>64.696635000000001</v>
      </c>
      <c r="G3807">
        <v>61.804169999999999</v>
      </c>
      <c r="H3807">
        <v>0.24354999999999999</v>
      </c>
      <c r="I3807">
        <v>-95.064819</v>
      </c>
      <c r="J3807">
        <v>118</v>
      </c>
      <c r="K3807">
        <v>82.131038000000004</v>
      </c>
      <c r="L3807">
        <v>1.5003000000000001E-2</v>
      </c>
      <c r="M3807">
        <f>(F3807*CalPhotonTurnigy!$AE$30*CalPhotonTurnigy!$AF$36+CalPhotonTurnigy!$AE$36)/CalPhotonTurnigy!$AE$30</f>
        <v>77.200971233006825</v>
      </c>
    </row>
    <row r="3808" spans="1:13" x14ac:dyDescent="0.3">
      <c r="A3808">
        <v>154.54166699999999</v>
      </c>
      <c r="B3808">
        <v>118</v>
      </c>
      <c r="C3808">
        <v>0</v>
      </c>
      <c r="D3808">
        <v>1.8049999999999999</v>
      </c>
      <c r="E3808">
        <v>64.939117999999993</v>
      </c>
      <c r="F3808">
        <v>65.101010000000002</v>
      </c>
      <c r="G3808">
        <v>61.804135000000002</v>
      </c>
      <c r="H3808">
        <v>-0.16189200000000001</v>
      </c>
      <c r="I3808">
        <v>-95.074195000000003</v>
      </c>
      <c r="J3808">
        <v>118</v>
      </c>
      <c r="K3808">
        <v>82.131034999999997</v>
      </c>
      <c r="L3808">
        <v>1.4997E-2</v>
      </c>
      <c r="M3808">
        <f>(F3808*CalPhotonTurnigy!$AE$30*CalPhotonTurnigy!$AF$36+CalPhotonTurnigy!$AE$36)/CalPhotonTurnigy!$AE$30</f>
        <v>77.61169673658577</v>
      </c>
    </row>
    <row r="3809" spans="1:13" x14ac:dyDescent="0.3">
      <c r="A3809">
        <v>154.556667</v>
      </c>
      <c r="B3809">
        <v>118</v>
      </c>
      <c r="C3809">
        <v>0</v>
      </c>
      <c r="D3809">
        <v>1.81</v>
      </c>
      <c r="E3809">
        <v>64.947612000000007</v>
      </c>
      <c r="F3809">
        <v>64.86318</v>
      </c>
      <c r="G3809">
        <v>61.804104000000002</v>
      </c>
      <c r="H3809">
        <v>8.4431999999999993E-2</v>
      </c>
      <c r="I3809">
        <v>-95.069315000000003</v>
      </c>
      <c r="J3809">
        <v>118</v>
      </c>
      <c r="K3809">
        <v>82.131033000000002</v>
      </c>
      <c r="L3809">
        <v>1.4999999999999999E-2</v>
      </c>
      <c r="M3809">
        <f>(F3809*CalPhotonTurnigy!$AE$30*CalPhotonTurnigy!$AF$36+CalPhotonTurnigy!$AE$36)/CalPhotonTurnigy!$AE$30</f>
        <v>77.37013173747313</v>
      </c>
    </row>
    <row r="3810" spans="1:13" x14ac:dyDescent="0.3">
      <c r="A3810">
        <v>154.57167799999999</v>
      </c>
      <c r="B3810">
        <v>118</v>
      </c>
      <c r="C3810">
        <v>0</v>
      </c>
      <c r="D3810">
        <v>1.8049999999999999</v>
      </c>
      <c r="E3810">
        <v>64.945509000000001</v>
      </c>
      <c r="F3810">
        <v>64.672838999999996</v>
      </c>
      <c r="G3810">
        <v>61.804076999999999</v>
      </c>
      <c r="H3810">
        <v>0.27267000000000002</v>
      </c>
      <c r="I3810">
        <v>-95.053571000000005</v>
      </c>
      <c r="J3810">
        <v>118</v>
      </c>
      <c r="K3810">
        <v>82.131030999999993</v>
      </c>
      <c r="L3810">
        <v>1.5011E-2</v>
      </c>
      <c r="M3810">
        <f>(F3810*CalPhotonTurnigy!$AE$30*CalPhotonTurnigy!$AF$36+CalPhotonTurnigy!$AE$36)/CalPhotonTurnigy!$AE$30</f>
        <v>77.176801528937176</v>
      </c>
    </row>
    <row r="3811" spans="1:13" x14ac:dyDescent="0.3">
      <c r="A3811">
        <v>154.586679</v>
      </c>
      <c r="B3811">
        <v>118</v>
      </c>
      <c r="C3811">
        <v>0</v>
      </c>
      <c r="D3811">
        <v>1.8009999999999999</v>
      </c>
      <c r="E3811">
        <v>64.934285000000003</v>
      </c>
      <c r="F3811">
        <v>64.982107999999997</v>
      </c>
      <c r="G3811">
        <v>61.804054000000001</v>
      </c>
      <c r="H3811">
        <v>-4.7823999999999998E-2</v>
      </c>
      <c r="I3811">
        <v>-95.056338999999994</v>
      </c>
      <c r="J3811">
        <v>118</v>
      </c>
      <c r="K3811">
        <v>82.131029999999996</v>
      </c>
      <c r="L3811">
        <v>1.5001E-2</v>
      </c>
      <c r="M3811">
        <f>(F3811*CalPhotonTurnigy!$AE$30*CalPhotonTurnigy!$AF$36+CalPhotonTurnigy!$AE$36)/CalPhotonTurnigy!$AE$30</f>
        <v>77.490927441187822</v>
      </c>
    </row>
    <row r="3812" spans="1:13" x14ac:dyDescent="0.3">
      <c r="A3812">
        <v>154.60167799999999</v>
      </c>
      <c r="B3812">
        <v>118</v>
      </c>
      <c r="C3812">
        <v>0</v>
      </c>
      <c r="D3812">
        <v>1.802</v>
      </c>
      <c r="E3812">
        <v>64.926507000000001</v>
      </c>
      <c r="F3812">
        <v>64.768017999999998</v>
      </c>
      <c r="G3812">
        <v>61.804032999999997</v>
      </c>
      <c r="H3812">
        <v>0.15848899999999999</v>
      </c>
      <c r="I3812">
        <v>-95.047186999999994</v>
      </c>
      <c r="J3812">
        <v>118</v>
      </c>
      <c r="K3812">
        <v>82.131028999999998</v>
      </c>
      <c r="L3812">
        <v>1.4999E-2</v>
      </c>
      <c r="M3812">
        <f>(F3812*CalPhotonTurnigy!$AE$30*CalPhotonTurnigy!$AF$36+CalPhotonTurnigy!$AE$36)/CalPhotonTurnigy!$AE$30</f>
        <v>77.273475266693325</v>
      </c>
    </row>
    <row r="3813" spans="1:13" x14ac:dyDescent="0.3">
      <c r="A3813">
        <v>154.61668499999999</v>
      </c>
      <c r="B3813">
        <v>118</v>
      </c>
      <c r="C3813">
        <v>0</v>
      </c>
      <c r="D3813">
        <v>1.802</v>
      </c>
      <c r="E3813">
        <v>64.919813000000005</v>
      </c>
      <c r="F3813">
        <v>65.077230999999998</v>
      </c>
      <c r="G3813">
        <v>61.804015999999997</v>
      </c>
      <c r="H3813">
        <v>-0.157418</v>
      </c>
      <c r="I3813">
        <v>-95.056308000000001</v>
      </c>
      <c r="J3813">
        <v>118</v>
      </c>
      <c r="K3813">
        <v>82.131027000000003</v>
      </c>
      <c r="L3813">
        <v>1.5007E-2</v>
      </c>
      <c r="M3813">
        <f>(F3813*CalPhotonTurnigy!$AE$30*CalPhotonTurnigy!$AF$36+CalPhotonTurnigy!$AE$36)/CalPhotonTurnigy!$AE$30</f>
        <v>77.587544299492464</v>
      </c>
    </row>
    <row r="3814" spans="1:13" x14ac:dyDescent="0.3">
      <c r="A3814">
        <v>154.63168400000001</v>
      </c>
      <c r="B3814">
        <v>118</v>
      </c>
      <c r="C3814">
        <v>0</v>
      </c>
      <c r="D3814">
        <v>1.8009999999999999</v>
      </c>
      <c r="E3814">
        <v>64.912167999999994</v>
      </c>
      <c r="F3814">
        <v>64.910754999999995</v>
      </c>
      <c r="G3814">
        <v>61.804000000000002</v>
      </c>
      <c r="H3814">
        <v>1.413E-3</v>
      </c>
      <c r="I3814">
        <v>-95.056225999999995</v>
      </c>
      <c r="J3814">
        <v>118</v>
      </c>
      <c r="K3814">
        <v>82.131026000000006</v>
      </c>
      <c r="L3814">
        <v>1.4999E-2</v>
      </c>
      <c r="M3814">
        <f>(F3814*CalPhotonTurnigy!$AE$30*CalPhotonTurnigy!$AF$36+CalPhotonTurnigy!$AE$36)/CalPhotonTurnigy!$AE$30</f>
        <v>77.418453878636058</v>
      </c>
    </row>
    <row r="3815" spans="1:13" x14ac:dyDescent="0.3">
      <c r="A3815">
        <v>154.64668800000001</v>
      </c>
      <c r="B3815">
        <v>118</v>
      </c>
      <c r="C3815">
        <v>0</v>
      </c>
      <c r="D3815">
        <v>1.8009999999999999</v>
      </c>
      <c r="E3815">
        <v>64.905587999999995</v>
      </c>
      <c r="F3815">
        <v>64.625242999999998</v>
      </c>
      <c r="G3815">
        <v>61.803986000000002</v>
      </c>
      <c r="H3815">
        <v>0.28034500000000001</v>
      </c>
      <c r="I3815">
        <v>-95.040053999999998</v>
      </c>
      <c r="J3815">
        <v>118</v>
      </c>
      <c r="K3815">
        <v>82.131026000000006</v>
      </c>
      <c r="L3815">
        <v>1.5004E-2</v>
      </c>
      <c r="M3815">
        <f>(F3815*CalPhotonTurnigy!$AE$30*CalPhotonTurnigy!$AF$36+CalPhotonTurnigy!$AE$36)/CalPhotonTurnigy!$AE$30</f>
        <v>77.128458057979898</v>
      </c>
    </row>
    <row r="3816" spans="1:13" x14ac:dyDescent="0.3">
      <c r="A3816">
        <v>154.66169500000001</v>
      </c>
      <c r="B3816">
        <v>118</v>
      </c>
      <c r="C3816">
        <v>0</v>
      </c>
      <c r="D3816">
        <v>1.8</v>
      </c>
      <c r="E3816">
        <v>64.896153999999996</v>
      </c>
      <c r="F3816">
        <v>64.934539999999998</v>
      </c>
      <c r="G3816">
        <v>61.803973999999997</v>
      </c>
      <c r="H3816">
        <v>-3.8386999999999998E-2</v>
      </c>
      <c r="I3816">
        <v>-95.042275000000004</v>
      </c>
      <c r="J3816">
        <v>118</v>
      </c>
      <c r="K3816">
        <v>82.131024999999994</v>
      </c>
      <c r="L3816">
        <v>1.5007E-2</v>
      </c>
      <c r="M3816">
        <f>(F3816*CalPhotonTurnigy!$AE$30*CalPhotonTurnigy!$AF$36+CalPhotonTurnigy!$AE$36)/CalPhotonTurnigy!$AE$30</f>
        <v>77.442612409956311</v>
      </c>
    </row>
    <row r="3817" spans="1:13" x14ac:dyDescent="0.3">
      <c r="A3817">
        <v>154.676692</v>
      </c>
      <c r="B3817">
        <v>118</v>
      </c>
      <c r="C3817">
        <v>0</v>
      </c>
      <c r="D3817">
        <v>1.8</v>
      </c>
      <c r="E3817">
        <v>64.888034000000005</v>
      </c>
      <c r="F3817">
        <v>64.791809999999998</v>
      </c>
      <c r="G3817">
        <v>61.803964000000001</v>
      </c>
      <c r="H3817">
        <v>9.6223000000000003E-2</v>
      </c>
      <c r="I3817">
        <v>-95.036717999999993</v>
      </c>
      <c r="J3817">
        <v>118</v>
      </c>
      <c r="K3817">
        <v>82.131023999999996</v>
      </c>
      <c r="L3817">
        <v>1.4997E-2</v>
      </c>
      <c r="M3817">
        <f>(F3817*CalPhotonTurnigy!$AE$30*CalPhotonTurnigy!$AF$36+CalPhotonTurnigy!$AE$36)/CalPhotonTurnigy!$AE$30</f>
        <v>77.297640907945009</v>
      </c>
    </row>
    <row r="3818" spans="1:13" x14ac:dyDescent="0.3">
      <c r="A3818">
        <v>154.69169600000001</v>
      </c>
      <c r="B3818">
        <v>117</v>
      </c>
      <c r="C3818">
        <v>0</v>
      </c>
      <c r="D3818">
        <v>1.7969999999999999</v>
      </c>
      <c r="E3818">
        <v>64.873497999999998</v>
      </c>
      <c r="F3818">
        <v>64.958325000000002</v>
      </c>
      <c r="G3818">
        <v>61.803713000000002</v>
      </c>
      <c r="H3818">
        <v>-8.4825999999999999E-2</v>
      </c>
      <c r="I3818">
        <v>-95.041627000000005</v>
      </c>
      <c r="J3818">
        <v>117</v>
      </c>
      <c r="K3818">
        <v>82.111211999999995</v>
      </c>
      <c r="L3818">
        <v>1.5004E-2</v>
      </c>
      <c r="M3818">
        <f>(F3818*CalPhotonTurnigy!$AE$30*CalPhotonTurnigy!$AF$36+CalPhotonTurnigy!$AE$36)/CalPhotonTurnigy!$AE$30</f>
        <v>77.466770941276579</v>
      </c>
    </row>
    <row r="3819" spans="1:13" x14ac:dyDescent="0.3">
      <c r="A3819">
        <v>154.70669599999999</v>
      </c>
      <c r="B3819">
        <v>117</v>
      </c>
      <c r="C3819">
        <v>0</v>
      </c>
      <c r="D3819">
        <v>1.7969999999999999</v>
      </c>
      <c r="E3819">
        <v>64.860985999999997</v>
      </c>
      <c r="F3819">
        <v>64.934539999999998</v>
      </c>
      <c r="G3819">
        <v>61.802453999999997</v>
      </c>
      <c r="H3819">
        <v>-7.3554999999999995E-2</v>
      </c>
      <c r="I3819">
        <v>-95.045880999999994</v>
      </c>
      <c r="J3819">
        <v>117</v>
      </c>
      <c r="K3819">
        <v>82.075315000000003</v>
      </c>
      <c r="L3819">
        <v>1.4999999999999999E-2</v>
      </c>
      <c r="M3819">
        <f>(F3819*CalPhotonTurnigy!$AE$30*CalPhotonTurnigy!$AF$36+CalPhotonTurnigy!$AE$36)/CalPhotonTurnigy!$AE$30</f>
        <v>77.442612409956311</v>
      </c>
    </row>
    <row r="3820" spans="1:13" x14ac:dyDescent="0.3">
      <c r="A3820">
        <v>154.72169400000001</v>
      </c>
      <c r="B3820">
        <v>117</v>
      </c>
      <c r="C3820">
        <v>0</v>
      </c>
      <c r="D3820">
        <v>1.796</v>
      </c>
      <c r="E3820">
        <v>64.848326</v>
      </c>
      <c r="F3820">
        <v>64.696635000000001</v>
      </c>
      <c r="G3820">
        <v>61.799289000000002</v>
      </c>
      <c r="H3820">
        <v>0.15169099999999999</v>
      </c>
      <c r="I3820">
        <v>-95.037127999999996</v>
      </c>
      <c r="J3820">
        <v>117</v>
      </c>
      <c r="K3820">
        <v>82.044416999999996</v>
      </c>
      <c r="L3820">
        <v>1.4997999999999999E-2</v>
      </c>
      <c r="M3820">
        <f>(F3820*CalPhotonTurnigy!$AE$30*CalPhotonTurnigy!$AF$36+CalPhotonTurnigy!$AE$36)/CalPhotonTurnigy!$AE$30</f>
        <v>77.200971233006825</v>
      </c>
    </row>
    <row r="3821" spans="1:13" x14ac:dyDescent="0.3">
      <c r="A3821">
        <v>154.73670100000001</v>
      </c>
      <c r="B3821">
        <v>118</v>
      </c>
      <c r="C3821">
        <v>0</v>
      </c>
      <c r="D3821">
        <v>1.86</v>
      </c>
      <c r="E3821">
        <v>64.988184000000004</v>
      </c>
      <c r="F3821">
        <v>65.077230999999998</v>
      </c>
      <c r="G3821">
        <v>61.794027</v>
      </c>
      <c r="H3821">
        <v>-8.9047000000000001E-2</v>
      </c>
      <c r="I3821">
        <v>-95.042287999999999</v>
      </c>
      <c r="J3821">
        <v>118</v>
      </c>
      <c r="K3821">
        <v>82.037634999999995</v>
      </c>
      <c r="L3821">
        <v>1.5007E-2</v>
      </c>
      <c r="M3821">
        <f>(F3821*CalPhotonTurnigy!$AE$30*CalPhotonTurnigy!$AF$36+CalPhotonTurnigy!$AE$36)/CalPhotonTurnigy!$AE$30</f>
        <v>77.587544299492464</v>
      </c>
    </row>
    <row r="3822" spans="1:13" x14ac:dyDescent="0.3">
      <c r="A3822">
        <v>154.75170499999999</v>
      </c>
      <c r="B3822">
        <v>118</v>
      </c>
      <c r="C3822">
        <v>0</v>
      </c>
      <c r="D3822">
        <v>1.7949999999999999</v>
      </c>
      <c r="E3822">
        <v>64.955973</v>
      </c>
      <c r="F3822">
        <v>64.791809999999998</v>
      </c>
      <c r="G3822">
        <v>61.787481</v>
      </c>
      <c r="H3822">
        <v>0.164162</v>
      </c>
      <c r="I3822">
        <v>-95.032803000000001</v>
      </c>
      <c r="J3822">
        <v>118</v>
      </c>
      <c r="K3822">
        <v>82.050642999999994</v>
      </c>
      <c r="L3822">
        <v>1.5004E-2</v>
      </c>
      <c r="M3822">
        <f>(F3822*CalPhotonTurnigy!$AE$30*CalPhotonTurnigy!$AF$36+CalPhotonTurnigy!$AE$36)/CalPhotonTurnigy!$AE$30</f>
        <v>77.297640907945009</v>
      </c>
    </row>
    <row r="3823" spans="1:13" x14ac:dyDescent="0.3">
      <c r="A3823">
        <v>154.76671300000001</v>
      </c>
      <c r="B3823">
        <v>118</v>
      </c>
      <c r="C3823">
        <v>0</v>
      </c>
      <c r="D3823">
        <v>1.792</v>
      </c>
      <c r="E3823">
        <v>64.920693</v>
      </c>
      <c r="F3823">
        <v>64.86318</v>
      </c>
      <c r="G3823">
        <v>61.780847000000001</v>
      </c>
      <c r="H3823">
        <v>5.7513000000000002E-2</v>
      </c>
      <c r="I3823">
        <v>-95.029477</v>
      </c>
      <c r="J3823">
        <v>118</v>
      </c>
      <c r="K3823">
        <v>82.061839000000006</v>
      </c>
      <c r="L3823">
        <v>1.5008000000000001E-2</v>
      </c>
      <c r="M3823">
        <f>(F3823*CalPhotonTurnigy!$AE$30*CalPhotonTurnigy!$AF$36+CalPhotonTurnigy!$AE$36)/CalPhotonTurnigy!$AE$30</f>
        <v>77.37013173747313</v>
      </c>
    </row>
    <row r="3824" spans="1:13" x14ac:dyDescent="0.3">
      <c r="A3824">
        <v>154.78172000000001</v>
      </c>
      <c r="B3824">
        <v>118</v>
      </c>
      <c r="C3824">
        <v>0</v>
      </c>
      <c r="D3824">
        <v>1.7929999999999999</v>
      </c>
      <c r="E3824">
        <v>64.892189000000002</v>
      </c>
      <c r="F3824">
        <v>64.958325000000002</v>
      </c>
      <c r="G3824">
        <v>61.774960999999998</v>
      </c>
      <c r="H3824">
        <v>-6.6136E-2</v>
      </c>
      <c r="I3824">
        <v>-95.033304999999999</v>
      </c>
      <c r="J3824">
        <v>118</v>
      </c>
      <c r="K3824">
        <v>82.071475000000007</v>
      </c>
      <c r="L3824">
        <v>1.5007E-2</v>
      </c>
      <c r="M3824">
        <f>(F3824*CalPhotonTurnigy!$AE$30*CalPhotonTurnigy!$AF$36+CalPhotonTurnigy!$AE$36)/CalPhotonTurnigy!$AE$30</f>
        <v>77.466770941276579</v>
      </c>
    </row>
    <row r="3825" spans="1:13" x14ac:dyDescent="0.3">
      <c r="A3825">
        <v>154.79672299999999</v>
      </c>
      <c r="B3825">
        <v>117</v>
      </c>
      <c r="C3825">
        <v>0</v>
      </c>
      <c r="D3825">
        <v>1.7909999999999999</v>
      </c>
      <c r="E3825">
        <v>64.863866000000002</v>
      </c>
      <c r="F3825">
        <v>64.672838999999996</v>
      </c>
      <c r="G3825">
        <v>61.769964999999999</v>
      </c>
      <c r="H3825">
        <v>0.191028</v>
      </c>
      <c r="I3825">
        <v>-95.022281000000007</v>
      </c>
      <c r="J3825">
        <v>117</v>
      </c>
      <c r="K3825">
        <v>82.059957999999995</v>
      </c>
      <c r="L3825">
        <v>1.5003000000000001E-2</v>
      </c>
      <c r="M3825">
        <f>(F3825*CalPhotonTurnigy!$AE$30*CalPhotonTurnigy!$AF$36+CalPhotonTurnigy!$AE$36)/CalPhotonTurnigy!$AE$30</f>
        <v>77.176801528937176</v>
      </c>
    </row>
    <row r="3826" spans="1:13" x14ac:dyDescent="0.3">
      <c r="A3826">
        <v>154.811722</v>
      </c>
      <c r="B3826">
        <v>117</v>
      </c>
      <c r="C3826">
        <v>0</v>
      </c>
      <c r="D3826">
        <v>1.794</v>
      </c>
      <c r="E3826">
        <v>64.847029000000006</v>
      </c>
      <c r="F3826">
        <v>65.101010000000002</v>
      </c>
      <c r="G3826">
        <v>61.765203999999997</v>
      </c>
      <c r="H3826">
        <v>-0.25397999999999998</v>
      </c>
      <c r="I3826">
        <v>-95.036992999999995</v>
      </c>
      <c r="J3826">
        <v>117</v>
      </c>
      <c r="K3826">
        <v>82.031199999999998</v>
      </c>
      <c r="L3826">
        <v>1.4999E-2</v>
      </c>
      <c r="M3826">
        <f>(F3826*CalPhotonTurnigy!$AE$30*CalPhotonTurnigy!$AF$36+CalPhotonTurnigy!$AE$36)/CalPhotonTurnigy!$AE$30</f>
        <v>77.61169673658577</v>
      </c>
    </row>
    <row r="3827" spans="1:13" x14ac:dyDescent="0.3">
      <c r="A3827">
        <v>154.82672500000001</v>
      </c>
      <c r="B3827">
        <v>117</v>
      </c>
      <c r="C3827">
        <v>0</v>
      </c>
      <c r="D3827">
        <v>1.7889999999999999</v>
      </c>
      <c r="E3827">
        <v>64.819305</v>
      </c>
      <c r="F3827">
        <v>64.839391000000006</v>
      </c>
      <c r="G3827">
        <v>61.759734000000002</v>
      </c>
      <c r="H3827">
        <v>-2.0086E-2</v>
      </c>
      <c r="I3827">
        <v>-95.038154000000006</v>
      </c>
      <c r="J3827">
        <v>117</v>
      </c>
      <c r="K3827">
        <v>82.006446999999994</v>
      </c>
      <c r="L3827">
        <v>1.5003000000000001E-2</v>
      </c>
      <c r="M3827">
        <f>(F3827*CalPhotonTurnigy!$AE$30*CalPhotonTurnigy!$AF$36+CalPhotonTurnigy!$AE$36)/CalPhotonTurnigy!$AE$30</f>
        <v>77.345969143334912</v>
      </c>
    </row>
    <row r="3828" spans="1:13" x14ac:dyDescent="0.3">
      <c r="A3828">
        <v>154.84172699999999</v>
      </c>
      <c r="B3828">
        <v>117</v>
      </c>
      <c r="C3828">
        <v>0</v>
      </c>
      <c r="D3828">
        <v>1.7869999999999999</v>
      </c>
      <c r="E3828">
        <v>64.791645000000003</v>
      </c>
      <c r="F3828">
        <v>64.649040999999997</v>
      </c>
      <c r="G3828">
        <v>61.753</v>
      </c>
      <c r="H3828">
        <v>0.14260400000000001</v>
      </c>
      <c r="I3828">
        <v>-95.029927000000001</v>
      </c>
      <c r="J3828">
        <v>117</v>
      </c>
      <c r="K3828">
        <v>81.985142999999994</v>
      </c>
      <c r="L3828">
        <v>1.5002E-2</v>
      </c>
      <c r="M3828">
        <f>(F3828*CalPhotonTurnigy!$AE$30*CalPhotonTurnigy!$AF$36+CalPhotonTurnigy!$AE$36)/CalPhotonTurnigy!$AE$30</f>
        <v>77.152629793458544</v>
      </c>
    </row>
    <row r="3829" spans="1:13" x14ac:dyDescent="0.3">
      <c r="A3829">
        <v>154.85672299999999</v>
      </c>
      <c r="B3829">
        <v>117</v>
      </c>
      <c r="C3829">
        <v>0</v>
      </c>
      <c r="D3829">
        <v>1.788</v>
      </c>
      <c r="E3829">
        <v>64.769717999999997</v>
      </c>
      <c r="F3829">
        <v>64.958325000000002</v>
      </c>
      <c r="G3829">
        <v>61.744889999999998</v>
      </c>
      <c r="H3829">
        <v>-0.188607</v>
      </c>
      <c r="I3829">
        <v>-95.040835000000001</v>
      </c>
      <c r="J3829">
        <v>117</v>
      </c>
      <c r="K3829">
        <v>81.966806000000005</v>
      </c>
      <c r="L3829">
        <v>1.4996000000000001E-2</v>
      </c>
      <c r="M3829">
        <f>(F3829*CalPhotonTurnigy!$AE$30*CalPhotonTurnigy!$AF$36+CalPhotonTurnigy!$AE$36)/CalPhotonTurnigy!$AE$30</f>
        <v>77.466770941276579</v>
      </c>
    </row>
    <row r="3830" spans="1:13" x14ac:dyDescent="0.3">
      <c r="A3830">
        <v>154.87173000000001</v>
      </c>
      <c r="B3830">
        <v>117</v>
      </c>
      <c r="C3830">
        <v>0</v>
      </c>
      <c r="D3830">
        <v>1.7889999999999999</v>
      </c>
      <c r="E3830">
        <v>64.754626999999999</v>
      </c>
      <c r="F3830">
        <v>64.791809999999998</v>
      </c>
      <c r="G3830">
        <v>61.735534000000001</v>
      </c>
      <c r="H3830">
        <v>-3.7184000000000002E-2</v>
      </c>
      <c r="I3830">
        <v>-95.042984000000004</v>
      </c>
      <c r="J3830">
        <v>117</v>
      </c>
      <c r="K3830">
        <v>81.951023000000006</v>
      </c>
      <c r="L3830">
        <v>1.5007E-2</v>
      </c>
      <c r="M3830">
        <f>(F3830*CalPhotonTurnigy!$AE$30*CalPhotonTurnigy!$AF$36+CalPhotonTurnigy!$AE$36)/CalPhotonTurnigy!$AE$30</f>
        <v>77.297640907945009</v>
      </c>
    </row>
    <row r="3831" spans="1:13" x14ac:dyDescent="0.3">
      <c r="A3831">
        <v>154.88673</v>
      </c>
      <c r="B3831">
        <v>117</v>
      </c>
      <c r="C3831">
        <v>0</v>
      </c>
      <c r="D3831">
        <v>1.7889999999999999</v>
      </c>
      <c r="E3831">
        <v>64.739739999999998</v>
      </c>
      <c r="F3831">
        <v>64.696635000000001</v>
      </c>
      <c r="G3831">
        <v>61.725175999999998</v>
      </c>
      <c r="H3831">
        <v>4.3104999999999997E-2</v>
      </c>
      <c r="I3831">
        <v>-95.040496000000005</v>
      </c>
      <c r="J3831">
        <v>117</v>
      </c>
      <c r="K3831">
        <v>81.937438</v>
      </c>
      <c r="L3831">
        <v>1.4999999999999999E-2</v>
      </c>
      <c r="M3831">
        <f>(F3831*CalPhotonTurnigy!$AE$30*CalPhotonTurnigy!$AF$36+CalPhotonTurnigy!$AE$36)/CalPhotonTurnigy!$AE$30</f>
        <v>77.200971233006825</v>
      </c>
    </row>
    <row r="3832" spans="1:13" x14ac:dyDescent="0.3">
      <c r="A3832">
        <v>154.90173200000001</v>
      </c>
      <c r="B3832">
        <v>117</v>
      </c>
      <c r="C3832">
        <v>0</v>
      </c>
      <c r="D3832">
        <v>1.782</v>
      </c>
      <c r="E3832">
        <v>64.711752000000004</v>
      </c>
      <c r="F3832">
        <v>64.910754999999995</v>
      </c>
      <c r="G3832">
        <v>61.714103000000001</v>
      </c>
      <c r="H3832">
        <v>-0.19900300000000001</v>
      </c>
      <c r="I3832">
        <v>-95.052006000000006</v>
      </c>
      <c r="J3832">
        <v>117</v>
      </c>
      <c r="K3832">
        <v>81.925746000000004</v>
      </c>
      <c r="L3832">
        <v>1.5002E-2</v>
      </c>
      <c r="M3832">
        <f>(F3832*CalPhotonTurnigy!$AE$30*CalPhotonTurnigy!$AF$36+CalPhotonTurnigy!$AE$36)/CalPhotonTurnigy!$AE$30</f>
        <v>77.418453878636058</v>
      </c>
    </row>
    <row r="3833" spans="1:13" x14ac:dyDescent="0.3">
      <c r="A3833">
        <v>154.91674</v>
      </c>
      <c r="B3833">
        <v>117</v>
      </c>
      <c r="C3833">
        <v>0</v>
      </c>
      <c r="D3833">
        <v>1.79</v>
      </c>
      <c r="E3833">
        <v>64.706627999999995</v>
      </c>
      <c r="F3833">
        <v>64.696635000000001</v>
      </c>
      <c r="G3833">
        <v>61.702596999999997</v>
      </c>
      <c r="H3833">
        <v>9.9930000000000001E-3</v>
      </c>
      <c r="I3833">
        <v>-95.051428999999999</v>
      </c>
      <c r="J3833">
        <v>117</v>
      </c>
      <c r="K3833">
        <v>81.915683000000001</v>
      </c>
      <c r="L3833">
        <v>1.5008000000000001E-2</v>
      </c>
      <c r="M3833">
        <f>(F3833*CalPhotonTurnigy!$AE$30*CalPhotonTurnigy!$AF$36+CalPhotonTurnigy!$AE$36)/CalPhotonTurnigy!$AE$30</f>
        <v>77.200971233006825</v>
      </c>
    </row>
    <row r="3834" spans="1:13" x14ac:dyDescent="0.3">
      <c r="A3834">
        <v>154.931738</v>
      </c>
      <c r="B3834">
        <v>117</v>
      </c>
      <c r="C3834">
        <v>0</v>
      </c>
      <c r="D3834">
        <v>1.79</v>
      </c>
      <c r="E3834">
        <v>64.702218000000002</v>
      </c>
      <c r="F3834">
        <v>64.934539999999998</v>
      </c>
      <c r="G3834">
        <v>61.690913000000002</v>
      </c>
      <c r="H3834">
        <v>-0.232322</v>
      </c>
      <c r="I3834">
        <v>-95.064864</v>
      </c>
      <c r="J3834">
        <v>117</v>
      </c>
      <c r="K3834">
        <v>81.907021</v>
      </c>
      <c r="L3834">
        <v>1.4997999999999999E-2</v>
      </c>
      <c r="M3834">
        <f>(F3834*CalPhotonTurnigy!$AE$30*CalPhotonTurnigy!$AF$36+CalPhotonTurnigy!$AE$36)/CalPhotonTurnigy!$AE$30</f>
        <v>77.442612409956311</v>
      </c>
    </row>
    <row r="3835" spans="1:13" x14ac:dyDescent="0.3">
      <c r="A3835">
        <v>154.94673700000001</v>
      </c>
      <c r="B3835">
        <v>117</v>
      </c>
      <c r="C3835">
        <v>0</v>
      </c>
      <c r="D3835">
        <v>1.7889999999999999</v>
      </c>
      <c r="E3835">
        <v>64.694626999999997</v>
      </c>
      <c r="F3835">
        <v>64.886967999999996</v>
      </c>
      <c r="G3835">
        <v>61.679271999999997</v>
      </c>
      <c r="H3835">
        <v>-0.19234000000000001</v>
      </c>
      <c r="I3835">
        <v>-95.075982999999994</v>
      </c>
      <c r="J3835">
        <v>117</v>
      </c>
      <c r="K3835">
        <v>81.899564999999996</v>
      </c>
      <c r="L3835">
        <v>1.4999E-2</v>
      </c>
      <c r="M3835">
        <f>(F3835*CalPhotonTurnigy!$AE$30*CalPhotonTurnigy!$AF$36+CalPhotonTurnigy!$AE$36)/CalPhotonTurnigy!$AE$30</f>
        <v>77.394293315906836</v>
      </c>
    </row>
    <row r="3836" spans="1:13" x14ac:dyDescent="0.3">
      <c r="A3836">
        <v>154.961748</v>
      </c>
      <c r="B3836">
        <v>117</v>
      </c>
      <c r="C3836">
        <v>0</v>
      </c>
      <c r="D3836">
        <v>1.79</v>
      </c>
      <c r="E3836">
        <v>64.691890999999998</v>
      </c>
      <c r="F3836">
        <v>64.696635000000001</v>
      </c>
      <c r="G3836">
        <v>61.667850999999999</v>
      </c>
      <c r="H3836">
        <v>-4.744E-3</v>
      </c>
      <c r="I3836">
        <v>-95.076256999999998</v>
      </c>
      <c r="J3836">
        <v>117</v>
      </c>
      <c r="K3836">
        <v>81.893148999999994</v>
      </c>
      <c r="L3836">
        <v>1.5011E-2</v>
      </c>
      <c r="M3836">
        <f>(F3836*CalPhotonTurnigy!$AE$30*CalPhotonTurnigy!$AF$36+CalPhotonTurnigy!$AE$36)/CalPhotonTurnigy!$AE$30</f>
        <v>77.200971233006825</v>
      </c>
    </row>
    <row r="3837" spans="1:13" x14ac:dyDescent="0.3">
      <c r="A3837">
        <v>154.97674900000001</v>
      </c>
      <c r="B3837">
        <v>117</v>
      </c>
      <c r="C3837">
        <v>0</v>
      </c>
      <c r="D3837">
        <v>1.788</v>
      </c>
      <c r="E3837">
        <v>64.683841000000001</v>
      </c>
      <c r="F3837">
        <v>64.958325000000002</v>
      </c>
      <c r="G3837">
        <v>61.656789000000003</v>
      </c>
      <c r="H3837">
        <v>-0.27448400000000001</v>
      </c>
      <c r="I3837">
        <v>-95.092138000000006</v>
      </c>
      <c r="J3837">
        <v>117</v>
      </c>
      <c r="K3837">
        <v>81.887625999999997</v>
      </c>
      <c r="L3837">
        <v>1.5001E-2</v>
      </c>
      <c r="M3837">
        <f>(F3837*CalPhotonTurnigy!$AE$30*CalPhotonTurnigy!$AF$36+CalPhotonTurnigy!$AE$36)/CalPhotonTurnigy!$AE$30</f>
        <v>77.466770941276579</v>
      </c>
    </row>
    <row r="3838" spans="1:13" x14ac:dyDescent="0.3">
      <c r="A3838">
        <v>154.99174600000001</v>
      </c>
      <c r="B3838">
        <v>117</v>
      </c>
      <c r="C3838">
        <v>0</v>
      </c>
      <c r="D3838">
        <v>1.7869999999999999</v>
      </c>
      <c r="E3838">
        <v>64.675011999999995</v>
      </c>
      <c r="F3838">
        <v>64.815601000000001</v>
      </c>
      <c r="G3838">
        <v>61.646192999999997</v>
      </c>
      <c r="H3838">
        <v>-0.14058899999999999</v>
      </c>
      <c r="I3838">
        <v>-95.100258999999994</v>
      </c>
      <c r="J3838">
        <v>117</v>
      </c>
      <c r="K3838">
        <v>81.882872000000006</v>
      </c>
      <c r="L3838">
        <v>1.4997E-2</v>
      </c>
      <c r="M3838">
        <f>(F3838*CalPhotonTurnigy!$AE$30*CalPhotonTurnigy!$AF$36+CalPhotonTurnigy!$AE$36)/CalPhotonTurnigy!$AE$30</f>
        <v>77.32180553349221</v>
      </c>
    </row>
    <row r="3839" spans="1:13" x14ac:dyDescent="0.3">
      <c r="A3839">
        <v>155.00674699999999</v>
      </c>
      <c r="B3839">
        <v>117</v>
      </c>
      <c r="C3839">
        <v>0</v>
      </c>
      <c r="D3839">
        <v>1.8180000000000001</v>
      </c>
      <c r="E3839">
        <v>64.741415000000003</v>
      </c>
      <c r="F3839">
        <v>64.625242999999998</v>
      </c>
      <c r="G3839">
        <v>61.636136</v>
      </c>
      <c r="H3839">
        <v>0.116173</v>
      </c>
      <c r="I3839">
        <v>-95.093558000000002</v>
      </c>
      <c r="J3839">
        <v>117</v>
      </c>
      <c r="K3839">
        <v>81.878780000000006</v>
      </c>
      <c r="L3839">
        <v>1.5001E-2</v>
      </c>
      <c r="M3839">
        <f>(F3839*CalPhotonTurnigy!$AE$30*CalPhotonTurnigy!$AF$36+CalPhotonTurnigy!$AE$36)/CalPhotonTurnigy!$AE$30</f>
        <v>77.128458057979898</v>
      </c>
    </row>
    <row r="3840" spans="1:13" x14ac:dyDescent="0.3">
      <c r="A3840">
        <v>155.02174400000001</v>
      </c>
      <c r="B3840">
        <v>117</v>
      </c>
      <c r="C3840">
        <v>0</v>
      </c>
      <c r="D3840">
        <v>1.792</v>
      </c>
      <c r="E3840">
        <v>64.735949000000005</v>
      </c>
      <c r="F3840">
        <v>64.720431000000005</v>
      </c>
      <c r="G3840">
        <v>61.626666</v>
      </c>
      <c r="H3840">
        <v>1.5519E-2</v>
      </c>
      <c r="I3840">
        <v>-95.092663000000002</v>
      </c>
      <c r="J3840">
        <v>117</v>
      </c>
      <c r="K3840">
        <v>81.875259</v>
      </c>
      <c r="L3840">
        <v>1.4997E-2</v>
      </c>
      <c r="M3840">
        <f>(F3840*CalPhotonTurnigy!$AE$30*CalPhotonTurnigy!$AF$36+CalPhotonTurnigy!$AE$36)/CalPhotonTurnigy!$AE$30</f>
        <v>77.225140937076475</v>
      </c>
    </row>
    <row r="3841" spans="1:13" x14ac:dyDescent="0.3">
      <c r="A3841">
        <v>155.03674799999999</v>
      </c>
      <c r="B3841">
        <v>117</v>
      </c>
      <c r="C3841">
        <v>0</v>
      </c>
      <c r="D3841">
        <v>1.7849999999999999</v>
      </c>
      <c r="E3841">
        <v>64.716076000000001</v>
      </c>
      <c r="F3841">
        <v>64.815601000000001</v>
      </c>
      <c r="G3841">
        <v>61.617809000000001</v>
      </c>
      <c r="H3841">
        <v>-9.9526000000000003E-2</v>
      </c>
      <c r="I3841">
        <v>-95.098415000000003</v>
      </c>
      <c r="J3841">
        <v>117</v>
      </c>
      <c r="K3841">
        <v>81.872228000000007</v>
      </c>
      <c r="L3841">
        <v>1.5004E-2</v>
      </c>
      <c r="M3841">
        <f>(F3841*CalPhotonTurnigy!$AE$30*CalPhotonTurnigy!$AF$36+CalPhotonTurnigy!$AE$36)/CalPhotonTurnigy!$AE$30</f>
        <v>77.32180553349221</v>
      </c>
    </row>
    <row r="3842" spans="1:13" x14ac:dyDescent="0.3">
      <c r="A3842">
        <v>155.05175700000001</v>
      </c>
      <c r="B3842">
        <v>117</v>
      </c>
      <c r="C3842">
        <v>0</v>
      </c>
      <c r="D3842">
        <v>1.772</v>
      </c>
      <c r="E3842">
        <v>64.666684000000004</v>
      </c>
      <c r="F3842">
        <v>64.530036999999993</v>
      </c>
      <c r="G3842">
        <v>61.609574000000002</v>
      </c>
      <c r="H3842">
        <v>0.13664699999999999</v>
      </c>
      <c r="I3842">
        <v>-95.090536</v>
      </c>
      <c r="J3842">
        <v>117</v>
      </c>
      <c r="K3842">
        <v>81.869619</v>
      </c>
      <c r="L3842">
        <v>1.5009E-2</v>
      </c>
      <c r="M3842">
        <f>(F3842*CalPhotonTurnigy!$AE$30*CalPhotonTurnigy!$AF$36+CalPhotonTurnigy!$AE$36)/CalPhotonTurnigy!$AE$30</f>
        <v>77.031756896202509</v>
      </c>
    </row>
    <row r="3843" spans="1:13" x14ac:dyDescent="0.3">
      <c r="A3843">
        <v>155.06675999999999</v>
      </c>
      <c r="B3843">
        <v>117</v>
      </c>
      <c r="C3843">
        <v>0</v>
      </c>
      <c r="D3843">
        <v>1.786</v>
      </c>
      <c r="E3843">
        <v>64.658345999999995</v>
      </c>
      <c r="F3843">
        <v>64.482427999999999</v>
      </c>
      <c r="G3843">
        <v>61.601958000000003</v>
      </c>
      <c r="H3843">
        <v>0.17591799999999999</v>
      </c>
      <c r="I3843">
        <v>-95.080402000000007</v>
      </c>
      <c r="J3843">
        <v>117</v>
      </c>
      <c r="K3843">
        <v>81.867373000000001</v>
      </c>
      <c r="L3843">
        <v>1.5003000000000001E-2</v>
      </c>
      <c r="M3843">
        <f>(F3843*CalPhotonTurnigy!$AE$30*CalPhotonTurnigy!$AF$36+CalPhotonTurnigy!$AE$36)/CalPhotonTurnigy!$AE$30</f>
        <v>76.983400221086868</v>
      </c>
    </row>
    <row r="3844" spans="1:13" x14ac:dyDescent="0.3">
      <c r="A3844">
        <v>155.08176599999999</v>
      </c>
      <c r="B3844">
        <v>117</v>
      </c>
      <c r="C3844">
        <v>0</v>
      </c>
      <c r="D3844">
        <v>1.7869999999999999</v>
      </c>
      <c r="E3844">
        <v>64.65307</v>
      </c>
      <c r="F3844">
        <v>64.768017999999998</v>
      </c>
      <c r="G3844">
        <v>61.594946</v>
      </c>
      <c r="H3844">
        <v>-0.11494799999999999</v>
      </c>
      <c r="I3844">
        <v>-95.087042999999994</v>
      </c>
      <c r="J3844">
        <v>117</v>
      </c>
      <c r="K3844">
        <v>81.865440000000007</v>
      </c>
      <c r="L3844">
        <v>1.5006E-2</v>
      </c>
      <c r="M3844">
        <f>(F3844*CalPhotonTurnigy!$AE$30*CalPhotonTurnigy!$AF$36+CalPhotonTurnigy!$AE$36)/CalPhotonTurnigy!$AE$30</f>
        <v>77.273475266693325</v>
      </c>
    </row>
    <row r="3845" spans="1:13" x14ac:dyDescent="0.3">
      <c r="A3845">
        <v>155.09676200000001</v>
      </c>
      <c r="B3845">
        <v>117</v>
      </c>
      <c r="C3845">
        <v>0</v>
      </c>
      <c r="D3845">
        <v>1.7849999999999999</v>
      </c>
      <c r="E3845">
        <v>64.642825999999999</v>
      </c>
      <c r="F3845">
        <v>64.577641999999997</v>
      </c>
      <c r="G3845">
        <v>61.588517000000003</v>
      </c>
      <c r="H3845">
        <v>6.5184000000000006E-2</v>
      </c>
      <c r="I3845">
        <v>-95.083286000000001</v>
      </c>
      <c r="J3845">
        <v>117</v>
      </c>
      <c r="K3845">
        <v>81.863776999999999</v>
      </c>
      <c r="L3845">
        <v>1.4996000000000001E-2</v>
      </c>
      <c r="M3845">
        <f>(F3845*CalPhotonTurnigy!$AE$30*CalPhotonTurnigy!$AF$36+CalPhotonTurnigy!$AE$36)/CalPhotonTurnigy!$AE$30</f>
        <v>77.080109508500172</v>
      </c>
    </row>
    <row r="3846" spans="1:13" x14ac:dyDescent="0.3">
      <c r="A3846">
        <v>155.111762</v>
      </c>
      <c r="B3846">
        <v>117</v>
      </c>
      <c r="C3846">
        <v>0</v>
      </c>
      <c r="D3846">
        <v>1.79</v>
      </c>
      <c r="E3846">
        <v>64.647318999999996</v>
      </c>
      <c r="F3846">
        <v>64.363387000000003</v>
      </c>
      <c r="G3846">
        <v>61.582644000000002</v>
      </c>
      <c r="H3846">
        <v>0.28393200000000002</v>
      </c>
      <c r="I3846">
        <v>-95.066952000000001</v>
      </c>
      <c r="J3846">
        <v>117</v>
      </c>
      <c r="K3846">
        <v>81.862345000000005</v>
      </c>
      <c r="L3846">
        <v>1.4999999999999999E-2</v>
      </c>
      <c r="M3846">
        <f>(F3846*CalPhotonTurnigy!$AE$30*CalPhotonTurnigy!$AF$36+CalPhotonTurnigy!$AE$36)/CalPhotonTurnigy!$AE$30</f>
        <v>76.862489742764652</v>
      </c>
    </row>
    <row r="3847" spans="1:13" x14ac:dyDescent="0.3">
      <c r="A3847">
        <v>155.12677299999999</v>
      </c>
      <c r="B3847">
        <v>117</v>
      </c>
      <c r="C3847">
        <v>0</v>
      </c>
      <c r="D3847">
        <v>1.784</v>
      </c>
      <c r="E3847">
        <v>64.635974000000004</v>
      </c>
      <c r="F3847">
        <v>64.815601000000001</v>
      </c>
      <c r="G3847">
        <v>61.577295999999997</v>
      </c>
      <c r="H3847">
        <v>-0.17962700000000001</v>
      </c>
      <c r="I3847">
        <v>-95.077337</v>
      </c>
      <c r="J3847">
        <v>117</v>
      </c>
      <c r="K3847">
        <v>81.861113000000003</v>
      </c>
      <c r="L3847">
        <v>1.5011E-2</v>
      </c>
      <c r="M3847">
        <f>(F3847*CalPhotonTurnigy!$AE$30*CalPhotonTurnigy!$AF$36+CalPhotonTurnigy!$AE$36)/CalPhotonTurnigy!$AE$30</f>
        <v>77.32180553349221</v>
      </c>
    </row>
    <row r="3848" spans="1:13" x14ac:dyDescent="0.3">
      <c r="A3848">
        <v>155.14177100000001</v>
      </c>
      <c r="B3848">
        <v>116</v>
      </c>
      <c r="C3848">
        <v>0</v>
      </c>
      <c r="D3848">
        <v>1.7849999999999999</v>
      </c>
      <c r="E3848">
        <v>64.628111000000004</v>
      </c>
      <c r="F3848">
        <v>64.625242999999998</v>
      </c>
      <c r="G3848">
        <v>61.572198</v>
      </c>
      <c r="H3848">
        <v>2.869E-3</v>
      </c>
      <c r="I3848">
        <v>-95.077172000000004</v>
      </c>
      <c r="J3848">
        <v>116</v>
      </c>
      <c r="K3848">
        <v>81.840070999999995</v>
      </c>
      <c r="L3848">
        <v>1.4997999999999999E-2</v>
      </c>
      <c r="M3848">
        <f>(F3848*CalPhotonTurnigy!$AE$30*CalPhotonTurnigy!$AF$36+CalPhotonTurnigy!$AE$36)/CalPhotonTurnigy!$AE$30</f>
        <v>77.128458057979898</v>
      </c>
    </row>
    <row r="3849" spans="1:13" x14ac:dyDescent="0.3">
      <c r="A3849">
        <v>155.15677600000001</v>
      </c>
      <c r="B3849">
        <v>116</v>
      </c>
      <c r="C3849">
        <v>0</v>
      </c>
      <c r="D3849">
        <v>1.7809999999999999</v>
      </c>
      <c r="E3849">
        <v>64.613731999999999</v>
      </c>
      <c r="F3849">
        <v>64.434815</v>
      </c>
      <c r="G3849">
        <v>61.566544999999998</v>
      </c>
      <c r="H3849">
        <v>0.17891699999999999</v>
      </c>
      <c r="I3849">
        <v>-95.066867999999999</v>
      </c>
      <c r="J3849">
        <v>116</v>
      </c>
      <c r="K3849">
        <v>81.802952000000005</v>
      </c>
      <c r="L3849">
        <v>1.5004999999999999E-2</v>
      </c>
      <c r="M3849">
        <f>(F3849*CalPhotonTurnigy!$AE$30*CalPhotonTurnigy!$AF$36+CalPhotonTurnigy!$AE$36)/CalPhotonTurnigy!$AE$30</f>
        <v>76.935039483153261</v>
      </c>
    </row>
    <row r="3850" spans="1:13" x14ac:dyDescent="0.3">
      <c r="A3850">
        <v>155.17178899999999</v>
      </c>
      <c r="B3850">
        <v>116</v>
      </c>
      <c r="C3850">
        <v>0</v>
      </c>
      <c r="D3850">
        <v>1.7829999999999999</v>
      </c>
      <c r="E3850">
        <v>64.605162000000007</v>
      </c>
      <c r="F3850">
        <v>64.577641999999997</v>
      </c>
      <c r="G3850">
        <v>61.559401999999999</v>
      </c>
      <c r="H3850">
        <v>2.7519999999999999E-2</v>
      </c>
      <c r="I3850">
        <v>-95.065280999999999</v>
      </c>
      <c r="J3850">
        <v>116</v>
      </c>
      <c r="K3850">
        <v>81.771005000000002</v>
      </c>
      <c r="L3850">
        <v>1.5013E-2</v>
      </c>
      <c r="M3850">
        <f>(F3850*CalPhotonTurnigy!$AE$30*CalPhotonTurnigy!$AF$36+CalPhotonTurnigy!$AE$36)/CalPhotonTurnigy!$AE$30</f>
        <v>77.080109508500172</v>
      </c>
    </row>
    <row r="3851" spans="1:13" x14ac:dyDescent="0.3">
      <c r="A3851">
        <v>155.18678600000001</v>
      </c>
      <c r="B3851">
        <v>116</v>
      </c>
      <c r="C3851">
        <v>0</v>
      </c>
      <c r="D3851">
        <v>1.7789999999999999</v>
      </c>
      <c r="E3851">
        <v>64.588262999999998</v>
      </c>
      <c r="F3851">
        <v>64.696635000000001</v>
      </c>
      <c r="G3851">
        <v>61.550299000000003</v>
      </c>
      <c r="H3851">
        <v>-0.108372</v>
      </c>
      <c r="I3851">
        <v>-95.071534</v>
      </c>
      <c r="J3851">
        <v>116</v>
      </c>
      <c r="K3851">
        <v>81.743506999999994</v>
      </c>
      <c r="L3851">
        <v>1.4997E-2</v>
      </c>
      <c r="M3851">
        <f>(F3851*CalPhotonTurnigy!$AE$30*CalPhotonTurnigy!$AF$36+CalPhotonTurnigy!$AE$36)/CalPhotonTurnigy!$AE$30</f>
        <v>77.200971233006825</v>
      </c>
    </row>
    <row r="3852" spans="1:13" x14ac:dyDescent="0.3">
      <c r="A3852">
        <v>155.201785</v>
      </c>
      <c r="B3852">
        <v>116</v>
      </c>
      <c r="C3852">
        <v>0</v>
      </c>
      <c r="D3852">
        <v>1.7849999999999999</v>
      </c>
      <c r="E3852">
        <v>64.588955999999996</v>
      </c>
      <c r="F3852">
        <v>64.506232999999995</v>
      </c>
      <c r="G3852">
        <v>61.539251999999998</v>
      </c>
      <c r="H3852">
        <v>8.2723000000000005E-2</v>
      </c>
      <c r="I3852">
        <v>-95.066767999999996</v>
      </c>
      <c r="J3852">
        <v>116</v>
      </c>
      <c r="K3852">
        <v>81.719838999999993</v>
      </c>
      <c r="L3852">
        <v>1.4999E-2</v>
      </c>
      <c r="M3852">
        <f>(F3852*CalPhotonTurnigy!$AE$30*CalPhotonTurnigy!$AF$36+CalPhotonTurnigy!$AE$36)/CalPhotonTurnigy!$AE$30</f>
        <v>77.007579066496916</v>
      </c>
    </row>
    <row r="3853" spans="1:13" x14ac:dyDescent="0.3">
      <c r="A3853">
        <v>155.21678700000001</v>
      </c>
      <c r="B3853">
        <v>116</v>
      </c>
      <c r="C3853">
        <v>0</v>
      </c>
      <c r="D3853">
        <v>1.782</v>
      </c>
      <c r="E3853">
        <v>64.581933000000006</v>
      </c>
      <c r="F3853">
        <v>64.315762000000007</v>
      </c>
      <c r="G3853">
        <v>61.526524000000002</v>
      </c>
      <c r="H3853">
        <v>0.26617000000000002</v>
      </c>
      <c r="I3853">
        <v>-95.051460000000006</v>
      </c>
      <c r="J3853">
        <v>116</v>
      </c>
      <c r="K3853">
        <v>81.699467999999996</v>
      </c>
      <c r="L3853">
        <v>1.5002E-2</v>
      </c>
      <c r="M3853">
        <f>(F3853*CalPhotonTurnigy!$AE$30*CalPhotonTurnigy!$AF$36+CalPhotonTurnigy!$AE$36)/CalPhotonTurnigy!$AE$30</f>
        <v>76.814116816377151</v>
      </c>
    </row>
    <row r="3854" spans="1:13" x14ac:dyDescent="0.3">
      <c r="A3854">
        <v>155.231796</v>
      </c>
      <c r="B3854">
        <v>116</v>
      </c>
      <c r="C3854">
        <v>0</v>
      </c>
      <c r="D3854">
        <v>1.7789999999999999</v>
      </c>
      <c r="E3854">
        <v>64.568264999999997</v>
      </c>
      <c r="F3854">
        <v>64.720431000000005</v>
      </c>
      <c r="G3854">
        <v>61.512492000000002</v>
      </c>
      <c r="H3854">
        <v>-0.152166</v>
      </c>
      <c r="I3854">
        <v>-95.060248999999999</v>
      </c>
      <c r="J3854">
        <v>116</v>
      </c>
      <c r="K3854">
        <v>81.681934999999996</v>
      </c>
      <c r="L3854">
        <v>1.5009E-2</v>
      </c>
      <c r="M3854">
        <f>(F3854*CalPhotonTurnigy!$AE$30*CalPhotonTurnigy!$AF$36+CalPhotonTurnigy!$AE$36)/CalPhotonTurnigy!$AE$30</f>
        <v>77.225140937076475</v>
      </c>
    </row>
    <row r="3855" spans="1:13" x14ac:dyDescent="0.3">
      <c r="A3855">
        <v>155.24679699999999</v>
      </c>
      <c r="B3855">
        <v>116</v>
      </c>
      <c r="C3855">
        <v>0</v>
      </c>
      <c r="D3855">
        <v>1.7849999999999999</v>
      </c>
      <c r="E3855">
        <v>64.571749999999994</v>
      </c>
      <c r="F3855">
        <v>64.553839999999994</v>
      </c>
      <c r="G3855">
        <v>61.497557999999998</v>
      </c>
      <c r="H3855">
        <v>1.7909000000000001E-2</v>
      </c>
      <c r="I3855">
        <v>-95.059217000000004</v>
      </c>
      <c r="J3855">
        <v>116</v>
      </c>
      <c r="K3855">
        <v>81.666843999999998</v>
      </c>
      <c r="L3855">
        <v>1.5001E-2</v>
      </c>
      <c r="M3855">
        <f>(F3855*CalPhotonTurnigy!$AE$30*CalPhotonTurnigy!$AF$36+CalPhotonTurnigy!$AE$36)/CalPhotonTurnigy!$AE$30</f>
        <v>77.05593371020359</v>
      </c>
    </row>
    <row r="3856" spans="1:13" x14ac:dyDescent="0.3">
      <c r="A3856">
        <v>155.261796</v>
      </c>
      <c r="B3856">
        <v>116</v>
      </c>
      <c r="C3856">
        <v>0</v>
      </c>
      <c r="D3856">
        <v>1.7809999999999999</v>
      </c>
      <c r="E3856">
        <v>64.565218000000002</v>
      </c>
      <c r="F3856">
        <v>64.387197</v>
      </c>
      <c r="G3856">
        <v>61.482106999999999</v>
      </c>
      <c r="H3856">
        <v>0.17802100000000001</v>
      </c>
      <c r="I3856">
        <v>-95.048974000000001</v>
      </c>
      <c r="J3856">
        <v>116</v>
      </c>
      <c r="K3856">
        <v>81.653854999999993</v>
      </c>
      <c r="L3856">
        <v>1.4999E-2</v>
      </c>
      <c r="M3856">
        <f>(F3856*CalPhotonTurnigy!$AE$30*CalPhotonTurnigy!$AF$36+CalPhotonTurnigy!$AE$36)/CalPhotonTurnigy!$AE$30</f>
        <v>76.886673666697178</v>
      </c>
    </row>
    <row r="3857" spans="1:13" x14ac:dyDescent="0.3">
      <c r="A3857">
        <v>155.27681000000001</v>
      </c>
      <c r="B3857">
        <v>116</v>
      </c>
      <c r="C3857">
        <v>0</v>
      </c>
      <c r="D3857">
        <v>1.7869999999999999</v>
      </c>
      <c r="E3857">
        <v>64.572940000000003</v>
      </c>
      <c r="F3857">
        <v>64.506232999999995</v>
      </c>
      <c r="G3857">
        <v>61.466476</v>
      </c>
      <c r="H3857">
        <v>6.6707000000000002E-2</v>
      </c>
      <c r="I3857">
        <v>-95.045126999999994</v>
      </c>
      <c r="J3857">
        <v>116</v>
      </c>
      <c r="K3857">
        <v>81.642674999999997</v>
      </c>
      <c r="L3857">
        <v>1.5014E-2</v>
      </c>
      <c r="M3857">
        <f>(F3857*CalPhotonTurnigy!$AE$30*CalPhotonTurnigy!$AF$36+CalPhotonTurnigy!$AE$36)/CalPhotonTurnigy!$AE$30</f>
        <v>77.007579066496916</v>
      </c>
    </row>
    <row r="3858" spans="1:13" x14ac:dyDescent="0.3">
      <c r="A3858">
        <v>155.291819</v>
      </c>
      <c r="B3858">
        <v>116</v>
      </c>
      <c r="C3858">
        <v>0</v>
      </c>
      <c r="D3858">
        <v>1.782</v>
      </c>
      <c r="E3858">
        <v>64.568149000000005</v>
      </c>
      <c r="F3858">
        <v>64.649040999999997</v>
      </c>
      <c r="G3858">
        <v>61.450951000000003</v>
      </c>
      <c r="H3858">
        <v>-8.0892000000000006E-2</v>
      </c>
      <c r="I3858">
        <v>-95.049796999999998</v>
      </c>
      <c r="J3858">
        <v>116</v>
      </c>
      <c r="K3858">
        <v>81.633052000000006</v>
      </c>
      <c r="L3858">
        <v>1.5009E-2</v>
      </c>
      <c r="M3858">
        <f>(F3858*CalPhotonTurnigy!$AE$30*CalPhotonTurnigy!$AF$36+CalPhotonTurnigy!$AE$36)/CalPhotonTurnigy!$AE$30</f>
        <v>77.152629793458544</v>
      </c>
    </row>
    <row r="3859" spans="1:13" x14ac:dyDescent="0.3">
      <c r="A3859">
        <v>155.306827</v>
      </c>
      <c r="B3859">
        <v>116</v>
      </c>
      <c r="C3859">
        <v>0</v>
      </c>
      <c r="D3859">
        <v>1.7809999999999999</v>
      </c>
      <c r="E3859">
        <v>64.560213000000005</v>
      </c>
      <c r="F3859">
        <v>64.482427999999999</v>
      </c>
      <c r="G3859">
        <v>61.435763000000001</v>
      </c>
      <c r="H3859">
        <v>7.7784000000000006E-2</v>
      </c>
      <c r="I3859">
        <v>-95.045314000000005</v>
      </c>
      <c r="J3859">
        <v>116</v>
      </c>
      <c r="K3859">
        <v>81.624769999999998</v>
      </c>
      <c r="L3859">
        <v>1.5008000000000001E-2</v>
      </c>
      <c r="M3859">
        <f>(F3859*CalPhotonTurnigy!$AE$30*CalPhotonTurnigy!$AF$36+CalPhotonTurnigy!$AE$36)/CalPhotonTurnigy!$AE$30</f>
        <v>76.983400221086868</v>
      </c>
    </row>
    <row r="3860" spans="1:13" x14ac:dyDescent="0.3">
      <c r="A3860">
        <v>155.32183800000001</v>
      </c>
      <c r="B3860">
        <v>116</v>
      </c>
      <c r="C3860">
        <v>0</v>
      </c>
      <c r="D3860">
        <v>1.782</v>
      </c>
      <c r="E3860">
        <v>64.557196000000005</v>
      </c>
      <c r="F3860">
        <v>64.291949000000002</v>
      </c>
      <c r="G3860">
        <v>61.421089000000002</v>
      </c>
      <c r="H3860">
        <v>0.26524700000000001</v>
      </c>
      <c r="I3860">
        <v>-95.030054000000007</v>
      </c>
      <c r="J3860">
        <v>116</v>
      </c>
      <c r="K3860">
        <v>81.617642000000004</v>
      </c>
      <c r="L3860">
        <v>1.5011E-2</v>
      </c>
      <c r="M3860">
        <f>(F3860*CalPhotonTurnigy!$AE$30*CalPhotonTurnigy!$AF$36+CalPhotonTurnigy!$AE$36)/CalPhotonTurnigy!$AE$30</f>
        <v>76.789929845331145</v>
      </c>
    </row>
    <row r="3861" spans="1:13" x14ac:dyDescent="0.3">
      <c r="A3861">
        <v>155.33684500000001</v>
      </c>
      <c r="B3861">
        <v>116</v>
      </c>
      <c r="C3861">
        <v>0</v>
      </c>
      <c r="D3861">
        <v>1.7809999999999999</v>
      </c>
      <c r="E3861">
        <v>64.550786000000002</v>
      </c>
      <c r="F3861">
        <v>64.696635000000001</v>
      </c>
      <c r="G3861">
        <v>61.407060000000001</v>
      </c>
      <c r="H3861">
        <v>-0.14584900000000001</v>
      </c>
      <c r="I3861">
        <v>-95.038475000000005</v>
      </c>
      <c r="J3861">
        <v>116</v>
      </c>
      <c r="K3861">
        <v>81.611506000000006</v>
      </c>
      <c r="L3861">
        <v>1.5007E-2</v>
      </c>
      <c r="M3861">
        <f>(F3861*CalPhotonTurnigy!$AE$30*CalPhotonTurnigy!$AF$36+CalPhotonTurnigy!$AE$36)/CalPhotonTurnigy!$AE$30</f>
        <v>77.200971233006825</v>
      </c>
    </row>
    <row r="3862" spans="1:13" x14ac:dyDescent="0.3">
      <c r="A3862">
        <v>155.351845</v>
      </c>
      <c r="B3862">
        <v>116</v>
      </c>
      <c r="C3862">
        <v>0</v>
      </c>
      <c r="D3862">
        <v>1.7809999999999999</v>
      </c>
      <c r="E3862">
        <v>64.545269000000005</v>
      </c>
      <c r="F3862">
        <v>64.553839999999994</v>
      </c>
      <c r="G3862">
        <v>61.393768999999999</v>
      </c>
      <c r="H3862">
        <v>-8.5710000000000005E-3</v>
      </c>
      <c r="I3862">
        <v>-95.038967999999997</v>
      </c>
      <c r="J3862">
        <v>116</v>
      </c>
      <c r="K3862">
        <v>81.606224999999995</v>
      </c>
      <c r="L3862">
        <v>1.4999999999999999E-2</v>
      </c>
      <c r="M3862">
        <f>(F3862*CalPhotonTurnigy!$AE$30*CalPhotonTurnigy!$AF$36+CalPhotonTurnigy!$AE$36)/CalPhotonTurnigy!$AE$30</f>
        <v>77.05593371020359</v>
      </c>
    </row>
    <row r="3863" spans="1:13" x14ac:dyDescent="0.3">
      <c r="A3863">
        <v>155.366851</v>
      </c>
      <c r="B3863">
        <v>116</v>
      </c>
      <c r="C3863">
        <v>0</v>
      </c>
      <c r="D3863">
        <v>1.784</v>
      </c>
      <c r="E3863">
        <v>64.548152000000002</v>
      </c>
      <c r="F3863">
        <v>64.363387000000003</v>
      </c>
      <c r="G3863">
        <v>61.381273</v>
      </c>
      <c r="H3863">
        <v>0.18476500000000001</v>
      </c>
      <c r="I3863">
        <v>-95.028334999999998</v>
      </c>
      <c r="J3863">
        <v>116</v>
      </c>
      <c r="K3863">
        <v>81.601680000000002</v>
      </c>
      <c r="L3863">
        <v>1.5006E-2</v>
      </c>
      <c r="M3863">
        <f>(F3863*CalPhotonTurnigy!$AE$30*CalPhotonTurnigy!$AF$36+CalPhotonTurnigy!$AE$36)/CalPhotonTurnigy!$AE$30</f>
        <v>76.862489742764652</v>
      </c>
    </row>
    <row r="3864" spans="1:13" x14ac:dyDescent="0.3">
      <c r="A3864">
        <v>155.38184899999999</v>
      </c>
      <c r="B3864">
        <v>116</v>
      </c>
      <c r="C3864">
        <v>0</v>
      </c>
      <c r="D3864">
        <v>1.7809999999999999</v>
      </c>
      <c r="E3864">
        <v>64.544910000000002</v>
      </c>
      <c r="F3864">
        <v>64.625242999999998</v>
      </c>
      <c r="G3864">
        <v>61.369602</v>
      </c>
      <c r="H3864">
        <v>-8.0333000000000002E-2</v>
      </c>
      <c r="I3864">
        <v>-95.032966999999999</v>
      </c>
      <c r="J3864">
        <v>116</v>
      </c>
      <c r="K3864">
        <v>81.597767000000005</v>
      </c>
      <c r="L3864">
        <v>1.4997999999999999E-2</v>
      </c>
      <c r="M3864">
        <f>(F3864*CalPhotonTurnigy!$AE$30*CalPhotonTurnigy!$AF$36+CalPhotonTurnigy!$AE$36)/CalPhotonTurnigy!$AE$30</f>
        <v>77.128458057979898</v>
      </c>
    </row>
    <row r="3865" spans="1:13" x14ac:dyDescent="0.3">
      <c r="A3865">
        <v>155.39684600000001</v>
      </c>
      <c r="B3865">
        <v>116</v>
      </c>
      <c r="C3865">
        <v>0</v>
      </c>
      <c r="D3865">
        <v>1.786</v>
      </c>
      <c r="E3865">
        <v>64.553563999999994</v>
      </c>
      <c r="F3865">
        <v>64.672838999999996</v>
      </c>
      <c r="G3865">
        <v>61.358764000000001</v>
      </c>
      <c r="H3865">
        <v>-0.11927500000000001</v>
      </c>
      <c r="I3865">
        <v>-95.039848000000006</v>
      </c>
      <c r="J3865">
        <v>116</v>
      </c>
      <c r="K3865">
        <v>81.594399999999993</v>
      </c>
      <c r="L3865">
        <v>1.4997E-2</v>
      </c>
      <c r="M3865">
        <f>(F3865*CalPhotonTurnigy!$AE$30*CalPhotonTurnigy!$AF$36+CalPhotonTurnigy!$AE$36)/CalPhotonTurnigy!$AE$30</f>
        <v>77.176801528937176</v>
      </c>
    </row>
    <row r="3866" spans="1:13" x14ac:dyDescent="0.3">
      <c r="A3866">
        <v>155.41185300000001</v>
      </c>
      <c r="B3866">
        <v>116</v>
      </c>
      <c r="C3866">
        <v>0</v>
      </c>
      <c r="D3866">
        <v>1.7789999999999999</v>
      </c>
      <c r="E3866">
        <v>64.543845000000005</v>
      </c>
      <c r="F3866">
        <v>64.434815</v>
      </c>
      <c r="G3866">
        <v>61.348751</v>
      </c>
      <c r="H3866">
        <v>0.10903</v>
      </c>
      <c r="I3866">
        <v>-95.033568000000002</v>
      </c>
      <c r="J3866">
        <v>116</v>
      </c>
      <c r="K3866">
        <v>81.591502000000006</v>
      </c>
      <c r="L3866">
        <v>1.5007E-2</v>
      </c>
      <c r="M3866">
        <f>(F3866*CalPhotonTurnigy!$AE$30*CalPhotonTurnigy!$AF$36+CalPhotonTurnigy!$AE$36)/CalPhotonTurnigy!$AE$30</f>
        <v>76.935039483153261</v>
      </c>
    </row>
    <row r="3867" spans="1:13" x14ac:dyDescent="0.3">
      <c r="A3867">
        <v>155.42685399999999</v>
      </c>
      <c r="B3867">
        <v>116</v>
      </c>
      <c r="C3867">
        <v>0</v>
      </c>
      <c r="D3867">
        <v>1.782</v>
      </c>
      <c r="E3867">
        <v>64.543110999999996</v>
      </c>
      <c r="F3867">
        <v>64.291949000000002</v>
      </c>
      <c r="G3867">
        <v>61.339540999999997</v>
      </c>
      <c r="H3867">
        <v>0.25116300000000003</v>
      </c>
      <c r="I3867">
        <v>-95.019126999999997</v>
      </c>
      <c r="J3867">
        <v>116</v>
      </c>
      <c r="K3867">
        <v>81.589006999999995</v>
      </c>
      <c r="L3867">
        <v>1.5001E-2</v>
      </c>
      <c r="M3867">
        <f>(F3867*CalPhotonTurnigy!$AE$30*CalPhotonTurnigy!$AF$36+CalPhotonTurnigy!$AE$36)/CalPhotonTurnigy!$AE$30</f>
        <v>76.789929845331145</v>
      </c>
    </row>
    <row r="3868" spans="1:13" x14ac:dyDescent="0.3">
      <c r="A3868">
        <v>155.441855</v>
      </c>
      <c r="B3868">
        <v>116</v>
      </c>
      <c r="C3868">
        <v>0</v>
      </c>
      <c r="D3868">
        <v>1.78</v>
      </c>
      <c r="E3868">
        <v>64.536755999999997</v>
      </c>
      <c r="F3868">
        <v>64.744225</v>
      </c>
      <c r="G3868">
        <v>61.331102999999999</v>
      </c>
      <c r="H3868">
        <v>-0.20746800000000001</v>
      </c>
      <c r="I3868">
        <v>-95.031105999999994</v>
      </c>
      <c r="J3868">
        <v>116</v>
      </c>
      <c r="K3868">
        <v>81.586860000000001</v>
      </c>
      <c r="L3868">
        <v>1.5001E-2</v>
      </c>
      <c r="M3868">
        <f>(F3868*CalPhotonTurnigy!$AE$30*CalPhotonTurnigy!$AF$36+CalPhotonTurnigy!$AE$36)/CalPhotonTurnigy!$AE$30</f>
        <v>77.249308609737156</v>
      </c>
    </row>
    <row r="3869" spans="1:13" x14ac:dyDescent="0.3">
      <c r="A3869">
        <v>155.45686000000001</v>
      </c>
      <c r="B3869">
        <v>116</v>
      </c>
      <c r="C3869">
        <v>0</v>
      </c>
      <c r="D3869">
        <v>1.774</v>
      </c>
      <c r="E3869">
        <v>64.517926000000003</v>
      </c>
      <c r="F3869">
        <v>64.553839999999994</v>
      </c>
      <c r="G3869">
        <v>61.323400999999997</v>
      </c>
      <c r="H3869">
        <v>-3.5915000000000002E-2</v>
      </c>
      <c r="I3869">
        <v>-95.033176999999995</v>
      </c>
      <c r="J3869">
        <v>116</v>
      </c>
      <c r="K3869">
        <v>81.585012000000006</v>
      </c>
      <c r="L3869">
        <v>1.5004999999999999E-2</v>
      </c>
      <c r="M3869">
        <f>(F3869*CalPhotonTurnigy!$AE$30*CalPhotonTurnigy!$AF$36+CalPhotonTurnigy!$AE$36)/CalPhotonTurnigy!$AE$30</f>
        <v>77.05593371020359</v>
      </c>
    </row>
    <row r="3870" spans="1:13" x14ac:dyDescent="0.3">
      <c r="A3870">
        <v>155.471869</v>
      </c>
      <c r="B3870">
        <v>116</v>
      </c>
      <c r="C3870">
        <v>0</v>
      </c>
      <c r="D3870">
        <v>1.78</v>
      </c>
      <c r="E3870">
        <v>64.515082000000007</v>
      </c>
      <c r="F3870">
        <v>64.363387000000003</v>
      </c>
      <c r="G3870">
        <v>61.316391000000003</v>
      </c>
      <c r="H3870">
        <v>0.151695</v>
      </c>
      <c r="I3870">
        <v>-95.024445</v>
      </c>
      <c r="J3870">
        <v>116</v>
      </c>
      <c r="K3870">
        <v>81.583421999999999</v>
      </c>
      <c r="L3870">
        <v>1.5009E-2</v>
      </c>
      <c r="M3870">
        <f>(F3870*CalPhotonTurnigy!$AE$30*CalPhotonTurnigy!$AF$36+CalPhotonTurnigy!$AE$36)/CalPhotonTurnigy!$AE$30</f>
        <v>76.862489742764652</v>
      </c>
    </row>
    <row r="3871" spans="1:13" x14ac:dyDescent="0.3">
      <c r="A3871">
        <v>155.486873</v>
      </c>
      <c r="B3871">
        <v>116</v>
      </c>
      <c r="C3871">
        <v>0</v>
      </c>
      <c r="D3871">
        <v>1.7729999999999999</v>
      </c>
      <c r="E3871">
        <v>64.497354000000001</v>
      </c>
      <c r="F3871">
        <v>64.649040999999997</v>
      </c>
      <c r="G3871">
        <v>61.310031000000002</v>
      </c>
      <c r="H3871">
        <v>-0.15168699999999999</v>
      </c>
      <c r="I3871">
        <v>-95.033197000000001</v>
      </c>
      <c r="J3871">
        <v>116</v>
      </c>
      <c r="K3871">
        <v>81.582053000000002</v>
      </c>
      <c r="L3871">
        <v>1.5004E-2</v>
      </c>
      <c r="M3871">
        <f>(F3871*CalPhotonTurnigy!$AE$30*CalPhotonTurnigy!$AF$36+CalPhotonTurnigy!$AE$36)/CalPhotonTurnigy!$AE$30</f>
        <v>77.152629793458544</v>
      </c>
    </row>
    <row r="3872" spans="1:13" x14ac:dyDescent="0.3">
      <c r="A3872">
        <v>155.501881</v>
      </c>
      <c r="B3872">
        <v>116</v>
      </c>
      <c r="C3872">
        <v>0</v>
      </c>
      <c r="D3872">
        <v>1.776</v>
      </c>
      <c r="E3872">
        <v>64.489737000000005</v>
      </c>
      <c r="F3872">
        <v>64.625242999999998</v>
      </c>
      <c r="G3872">
        <v>61.304273999999999</v>
      </c>
      <c r="H3872">
        <v>-0.13550599999999999</v>
      </c>
      <c r="I3872">
        <v>-95.041015999999999</v>
      </c>
      <c r="J3872">
        <v>116</v>
      </c>
      <c r="K3872">
        <v>81.580873999999994</v>
      </c>
      <c r="L3872">
        <v>1.5008000000000001E-2</v>
      </c>
      <c r="M3872">
        <f>(F3872*CalPhotonTurnigy!$AE$30*CalPhotonTurnigy!$AF$36+CalPhotonTurnigy!$AE$36)/CalPhotonTurnigy!$AE$30</f>
        <v>77.128458057979898</v>
      </c>
    </row>
    <row r="3873" spans="1:13" x14ac:dyDescent="0.3">
      <c r="A3873">
        <v>155.51688100000001</v>
      </c>
      <c r="B3873">
        <v>116</v>
      </c>
      <c r="C3873">
        <v>0</v>
      </c>
      <c r="D3873">
        <v>1.774</v>
      </c>
      <c r="E3873">
        <v>64.477446</v>
      </c>
      <c r="F3873">
        <v>64.411006</v>
      </c>
      <c r="G3873">
        <v>61.299076999999997</v>
      </c>
      <c r="H3873">
        <v>6.6439999999999999E-2</v>
      </c>
      <c r="I3873">
        <v>-95.037192000000005</v>
      </c>
      <c r="J3873">
        <v>116</v>
      </c>
      <c r="K3873">
        <v>81.579859999999996</v>
      </c>
      <c r="L3873">
        <v>1.4999999999999999E-2</v>
      </c>
      <c r="M3873">
        <f>(F3873*CalPhotonTurnigy!$AE$30*CalPhotonTurnigy!$AF$36+CalPhotonTurnigy!$AE$36)/CalPhotonTurnigy!$AE$30</f>
        <v>76.910856574925219</v>
      </c>
    </row>
    <row r="3874" spans="1:13" x14ac:dyDescent="0.3">
      <c r="A3874">
        <v>155.53189</v>
      </c>
      <c r="B3874">
        <v>116</v>
      </c>
      <c r="C3874">
        <v>0</v>
      </c>
      <c r="D3874">
        <v>1.7709999999999999</v>
      </c>
      <c r="E3874">
        <v>64.459215999999998</v>
      </c>
      <c r="F3874">
        <v>64.268134000000003</v>
      </c>
      <c r="G3874">
        <v>61.294393999999997</v>
      </c>
      <c r="H3874">
        <v>0.191082</v>
      </c>
      <c r="I3874">
        <v>-95.026201999999998</v>
      </c>
      <c r="J3874">
        <v>116</v>
      </c>
      <c r="K3874">
        <v>81.578986999999998</v>
      </c>
      <c r="L3874">
        <v>1.5009E-2</v>
      </c>
      <c r="M3874">
        <f>(F3874*CalPhotonTurnigy!$AE$30*CalPhotonTurnigy!$AF$36+CalPhotonTurnigy!$AE$36)/CalPhotonTurnigy!$AE$30</f>
        <v>76.765740842876184</v>
      </c>
    </row>
    <row r="3875" spans="1:13" x14ac:dyDescent="0.3">
      <c r="A3875">
        <v>155.54689200000001</v>
      </c>
      <c r="B3875">
        <v>116</v>
      </c>
      <c r="C3875">
        <v>0</v>
      </c>
      <c r="D3875">
        <v>1.776</v>
      </c>
      <c r="E3875">
        <v>64.456914999999995</v>
      </c>
      <c r="F3875">
        <v>64.696635000000001</v>
      </c>
      <c r="G3875">
        <v>61.290182999999999</v>
      </c>
      <c r="H3875">
        <v>-0.23971999999999999</v>
      </c>
      <c r="I3875">
        <v>-95.040038999999993</v>
      </c>
      <c r="J3875">
        <v>116</v>
      </c>
      <c r="K3875">
        <v>81.578236000000004</v>
      </c>
      <c r="L3875">
        <v>1.5002E-2</v>
      </c>
      <c r="M3875">
        <f>(F3875*CalPhotonTurnigy!$AE$30*CalPhotonTurnigy!$AF$36+CalPhotonTurnigy!$AE$36)/CalPhotonTurnigy!$AE$30</f>
        <v>77.200971233006825</v>
      </c>
    </row>
    <row r="3876" spans="1:13" x14ac:dyDescent="0.3">
      <c r="A3876">
        <v>155.56188800000001</v>
      </c>
      <c r="B3876">
        <v>116</v>
      </c>
      <c r="C3876">
        <v>0</v>
      </c>
      <c r="D3876">
        <v>1.772</v>
      </c>
      <c r="E3876">
        <v>64.443454000000003</v>
      </c>
      <c r="F3876">
        <v>64.530036999999993</v>
      </c>
      <c r="G3876">
        <v>61.286403999999997</v>
      </c>
      <c r="H3876">
        <v>-8.6583999999999994E-2</v>
      </c>
      <c r="I3876">
        <v>-95.045025999999993</v>
      </c>
      <c r="J3876">
        <v>116</v>
      </c>
      <c r="K3876">
        <v>81.577589000000003</v>
      </c>
      <c r="L3876">
        <v>1.4996000000000001E-2</v>
      </c>
      <c r="M3876">
        <f>(F3876*CalPhotonTurnigy!$AE$30*CalPhotonTurnigy!$AF$36+CalPhotonTurnigy!$AE$36)/CalPhotonTurnigy!$AE$30</f>
        <v>77.031756896202509</v>
      </c>
    </row>
    <row r="3877" spans="1:13" x14ac:dyDescent="0.3">
      <c r="A3877">
        <v>155.576896</v>
      </c>
      <c r="B3877">
        <v>116</v>
      </c>
      <c r="C3877">
        <v>0</v>
      </c>
      <c r="D3877">
        <v>1.7809999999999999</v>
      </c>
      <c r="E3877">
        <v>64.452918999999994</v>
      </c>
      <c r="F3877">
        <v>64.339574999999996</v>
      </c>
      <c r="G3877">
        <v>61.283017999999998</v>
      </c>
      <c r="H3877">
        <v>0.113344</v>
      </c>
      <c r="I3877">
        <v>-95.038504000000003</v>
      </c>
      <c r="J3877">
        <v>116</v>
      </c>
      <c r="K3877">
        <v>81.577033</v>
      </c>
      <c r="L3877">
        <v>1.5008000000000001E-2</v>
      </c>
      <c r="M3877">
        <f>(F3877*CalPhotonTurnigy!$AE$30*CalPhotonTurnigy!$AF$36+CalPhotonTurnigy!$AE$36)/CalPhotonTurnigy!$AE$30</f>
        <v>76.838303787423158</v>
      </c>
    </row>
    <row r="3878" spans="1:13" x14ac:dyDescent="0.3">
      <c r="A3878">
        <v>155.591892</v>
      </c>
      <c r="B3878">
        <v>116</v>
      </c>
      <c r="C3878">
        <v>0</v>
      </c>
      <c r="D3878">
        <v>1.784</v>
      </c>
      <c r="E3878">
        <v>64.468711999999996</v>
      </c>
      <c r="F3878">
        <v>64.244318000000007</v>
      </c>
      <c r="G3878">
        <v>61.279989</v>
      </c>
      <c r="H3878">
        <v>0.22439500000000001</v>
      </c>
      <c r="I3878">
        <v>-95.025611999999995</v>
      </c>
      <c r="J3878">
        <v>116</v>
      </c>
      <c r="K3878">
        <v>81.576553000000004</v>
      </c>
      <c r="L3878">
        <v>1.4996000000000001E-2</v>
      </c>
      <c r="M3878">
        <f>(F3878*CalPhotonTurnigy!$AE$30*CalPhotonTurnigy!$AF$36+CalPhotonTurnigy!$AE$36)/CalPhotonTurnigy!$AE$30</f>
        <v>76.741550824716711</v>
      </c>
    </row>
    <row r="3879" spans="1:13" x14ac:dyDescent="0.3">
      <c r="A3879">
        <v>155.60689600000001</v>
      </c>
      <c r="B3879">
        <v>116</v>
      </c>
      <c r="C3879">
        <v>0</v>
      </c>
      <c r="D3879">
        <v>1.776</v>
      </c>
      <c r="E3879">
        <v>64.465086999999997</v>
      </c>
      <c r="F3879">
        <v>64.625242999999998</v>
      </c>
      <c r="G3879">
        <v>61.277282</v>
      </c>
      <c r="H3879">
        <v>-0.16015499999999999</v>
      </c>
      <c r="I3879">
        <v>-95.034851000000003</v>
      </c>
      <c r="J3879">
        <v>116</v>
      </c>
      <c r="K3879">
        <v>81.576141000000007</v>
      </c>
      <c r="L3879">
        <v>1.5004E-2</v>
      </c>
      <c r="M3879">
        <f>(F3879*CalPhotonTurnigy!$AE$30*CalPhotonTurnigy!$AF$36+CalPhotonTurnigy!$AE$36)/CalPhotonTurnigy!$AE$30</f>
        <v>77.128458057979898</v>
      </c>
    </row>
    <row r="3880" spans="1:13" x14ac:dyDescent="0.3">
      <c r="A3880">
        <v>155.62190799999999</v>
      </c>
      <c r="B3880">
        <v>116</v>
      </c>
      <c r="C3880">
        <v>0</v>
      </c>
      <c r="D3880">
        <v>1.774</v>
      </c>
      <c r="E3880">
        <v>64.456228999999993</v>
      </c>
      <c r="F3880">
        <v>64.434815</v>
      </c>
      <c r="G3880">
        <v>61.274867</v>
      </c>
      <c r="H3880">
        <v>2.1413999999999999E-2</v>
      </c>
      <c r="I3880">
        <v>-95.033617000000007</v>
      </c>
      <c r="J3880">
        <v>116</v>
      </c>
      <c r="K3880">
        <v>81.575785999999994</v>
      </c>
      <c r="L3880">
        <v>1.5011999999999999E-2</v>
      </c>
      <c r="M3880">
        <f>(F3880*CalPhotonTurnigy!$AE$30*CalPhotonTurnigy!$AF$36+CalPhotonTurnigy!$AE$36)/CalPhotonTurnigy!$AE$30</f>
        <v>76.935039483153261</v>
      </c>
    </row>
    <row r="3881" spans="1:13" x14ac:dyDescent="0.3">
      <c r="A3881">
        <v>155.63690399999999</v>
      </c>
      <c r="B3881">
        <v>116</v>
      </c>
      <c r="C3881">
        <v>0</v>
      </c>
      <c r="D3881">
        <v>1.7769999999999999</v>
      </c>
      <c r="E3881">
        <v>64.456256999999994</v>
      </c>
      <c r="F3881">
        <v>64.315762000000007</v>
      </c>
      <c r="G3881">
        <v>61.272716000000003</v>
      </c>
      <c r="H3881">
        <v>0.14049500000000001</v>
      </c>
      <c r="I3881">
        <v>-95.025540000000007</v>
      </c>
      <c r="J3881">
        <v>116</v>
      </c>
      <c r="K3881">
        <v>81.575480999999996</v>
      </c>
      <c r="L3881">
        <v>1.4996000000000001E-2</v>
      </c>
      <c r="M3881">
        <f>(F3881*CalPhotonTurnigy!$AE$30*CalPhotonTurnigy!$AF$36+CalPhotonTurnigy!$AE$36)/CalPhotonTurnigy!$AE$30</f>
        <v>76.814116816377151</v>
      </c>
    </row>
    <row r="3882" spans="1:13" x14ac:dyDescent="0.3">
      <c r="A3882">
        <v>155.651915</v>
      </c>
      <c r="B3882">
        <v>116</v>
      </c>
      <c r="C3882">
        <v>0</v>
      </c>
      <c r="D3882">
        <v>1.7729999999999999</v>
      </c>
      <c r="E3882">
        <v>64.446714999999998</v>
      </c>
      <c r="F3882">
        <v>64.125221999999994</v>
      </c>
      <c r="G3882">
        <v>61.270800999999999</v>
      </c>
      <c r="H3882">
        <v>0.32149299999999997</v>
      </c>
      <c r="I3882">
        <v>-95.007073000000005</v>
      </c>
      <c r="J3882">
        <v>116</v>
      </c>
      <c r="K3882">
        <v>81.575218000000007</v>
      </c>
      <c r="L3882">
        <v>1.5011E-2</v>
      </c>
      <c r="M3882">
        <f>(F3882*CalPhotonTurnigy!$AE$30*CalPhotonTurnigy!$AF$36+CalPhotonTurnigy!$AE$36)/CalPhotonTurnigy!$AE$30</f>
        <v>76.620584482647487</v>
      </c>
    </row>
    <row r="3883" spans="1:13" x14ac:dyDescent="0.3">
      <c r="A3883">
        <v>155.66692699999999</v>
      </c>
      <c r="B3883">
        <v>116</v>
      </c>
      <c r="C3883">
        <v>0</v>
      </c>
      <c r="D3883">
        <v>1.768</v>
      </c>
      <c r="E3883">
        <v>64.427014</v>
      </c>
      <c r="F3883">
        <v>64.601443000000003</v>
      </c>
      <c r="G3883">
        <v>61.269098</v>
      </c>
      <c r="H3883">
        <v>-0.174428</v>
      </c>
      <c r="I3883">
        <v>-95.017138000000003</v>
      </c>
      <c r="J3883">
        <v>116</v>
      </c>
      <c r="K3883">
        <v>81.574991999999995</v>
      </c>
      <c r="L3883">
        <v>1.5011999999999999E-2</v>
      </c>
      <c r="M3883">
        <f>(F3883*CalPhotonTurnigy!$AE$30*CalPhotonTurnigy!$AF$36+CalPhotonTurnigy!$AE$36)/CalPhotonTurnigy!$AE$30</f>
        <v>77.104284291092299</v>
      </c>
    </row>
    <row r="3884" spans="1:13" x14ac:dyDescent="0.3">
      <c r="A3884">
        <v>155.68193500000001</v>
      </c>
      <c r="B3884">
        <v>116</v>
      </c>
      <c r="C3884">
        <v>0</v>
      </c>
      <c r="D3884">
        <v>1.776</v>
      </c>
      <c r="E3884">
        <v>64.427291999999994</v>
      </c>
      <c r="F3884">
        <v>64.434815</v>
      </c>
      <c r="G3884">
        <v>61.267584999999997</v>
      </c>
      <c r="H3884">
        <v>-7.5230000000000002E-3</v>
      </c>
      <c r="I3884">
        <v>-95.017572000000001</v>
      </c>
      <c r="J3884">
        <v>116</v>
      </c>
      <c r="K3884">
        <v>81.574797000000004</v>
      </c>
      <c r="L3884">
        <v>1.5008000000000001E-2</v>
      </c>
      <c r="M3884">
        <f>(F3884*CalPhotonTurnigy!$AE$30*CalPhotonTurnigy!$AF$36+CalPhotonTurnigy!$AE$36)/CalPhotonTurnigy!$AE$30</f>
        <v>76.935039483153261</v>
      </c>
    </row>
    <row r="3885" spans="1:13" x14ac:dyDescent="0.3">
      <c r="A3885">
        <v>155.696933</v>
      </c>
      <c r="B3885">
        <v>116</v>
      </c>
      <c r="C3885">
        <v>0</v>
      </c>
      <c r="D3885">
        <v>1.7729999999999999</v>
      </c>
      <c r="E3885">
        <v>64.421785</v>
      </c>
      <c r="F3885">
        <v>64.291949000000002</v>
      </c>
      <c r="G3885">
        <v>61.266243000000003</v>
      </c>
      <c r="H3885">
        <v>0.12983600000000001</v>
      </c>
      <c r="I3885">
        <v>-95.010108000000002</v>
      </c>
      <c r="J3885">
        <v>116</v>
      </c>
      <c r="K3885">
        <v>81.574629000000002</v>
      </c>
      <c r="L3885">
        <v>1.4997999999999999E-2</v>
      </c>
      <c r="M3885">
        <f>(F3885*CalPhotonTurnigy!$AE$30*CalPhotonTurnigy!$AF$36+CalPhotonTurnigy!$AE$36)/CalPhotonTurnigy!$AE$30</f>
        <v>76.789929845331145</v>
      </c>
    </row>
    <row r="3886" spans="1:13" x14ac:dyDescent="0.3">
      <c r="A3886">
        <v>155.71194</v>
      </c>
      <c r="B3886">
        <v>116</v>
      </c>
      <c r="C3886">
        <v>0</v>
      </c>
      <c r="D3886">
        <v>1.7689999999999999</v>
      </c>
      <c r="E3886">
        <v>64.407465999999999</v>
      </c>
      <c r="F3886">
        <v>64.125221999999994</v>
      </c>
      <c r="G3886">
        <v>61.265053999999999</v>
      </c>
      <c r="H3886">
        <v>0.28224399999999999</v>
      </c>
      <c r="I3886">
        <v>-94.993898999999999</v>
      </c>
      <c r="J3886">
        <v>116</v>
      </c>
      <c r="K3886">
        <v>81.574484999999996</v>
      </c>
      <c r="L3886">
        <v>1.5007E-2</v>
      </c>
      <c r="M3886">
        <f>(F3886*CalPhotonTurnigy!$AE$30*CalPhotonTurnigy!$AF$36+CalPhotonTurnigy!$AE$36)/CalPhotonTurnigy!$AE$30</f>
        <v>76.620584482647487</v>
      </c>
    </row>
    <row r="3887" spans="1:13" x14ac:dyDescent="0.3">
      <c r="A3887">
        <v>155.726946</v>
      </c>
      <c r="B3887">
        <v>116</v>
      </c>
      <c r="C3887">
        <v>0</v>
      </c>
      <c r="D3887">
        <v>1.7729999999999999</v>
      </c>
      <c r="E3887">
        <v>64.404724000000002</v>
      </c>
      <c r="F3887">
        <v>64.006100000000004</v>
      </c>
      <c r="G3887">
        <v>61.264000000000003</v>
      </c>
      <c r="H3887">
        <v>0.39862399999999998</v>
      </c>
      <c r="I3887">
        <v>-94.971034000000003</v>
      </c>
      <c r="J3887">
        <v>116</v>
      </c>
      <c r="K3887">
        <v>81.574360999999996</v>
      </c>
      <c r="L3887">
        <v>1.5006E-2</v>
      </c>
      <c r="M3887">
        <f>(F3887*CalPhotonTurnigy!$AE$30*CalPhotonTurnigy!$AF$36+CalPhotonTurnigy!$AE$36)/CalPhotonTurnigy!$AE$30</f>
        <v>76.499591732261521</v>
      </c>
    </row>
    <row r="3888" spans="1:13" x14ac:dyDescent="0.3">
      <c r="A3888">
        <v>155.74194600000001</v>
      </c>
      <c r="B3888">
        <v>116</v>
      </c>
      <c r="C3888">
        <v>0</v>
      </c>
      <c r="D3888">
        <v>1.77</v>
      </c>
      <c r="E3888">
        <v>64.394695999999996</v>
      </c>
      <c r="F3888">
        <v>64.506232999999995</v>
      </c>
      <c r="G3888">
        <v>61.263066999999999</v>
      </c>
      <c r="H3888">
        <v>-0.111537</v>
      </c>
      <c r="I3888">
        <v>-94.977459999999994</v>
      </c>
      <c r="J3888">
        <v>116</v>
      </c>
      <c r="K3888">
        <v>81.574253999999996</v>
      </c>
      <c r="L3888">
        <v>1.4999999999999999E-2</v>
      </c>
      <c r="M3888">
        <f>(F3888*CalPhotonTurnigy!$AE$30*CalPhotonTurnigy!$AF$36+CalPhotonTurnigy!$AE$36)/CalPhotonTurnigy!$AE$30</f>
        <v>77.007579066496916</v>
      </c>
    </row>
    <row r="3889" spans="1:13" x14ac:dyDescent="0.3">
      <c r="A3889">
        <v>155.75695300000001</v>
      </c>
      <c r="B3889">
        <v>116</v>
      </c>
      <c r="C3889">
        <v>0</v>
      </c>
      <c r="D3889">
        <v>1.7749999999999999</v>
      </c>
      <c r="E3889">
        <v>64.397569000000004</v>
      </c>
      <c r="F3889">
        <v>64.363387000000003</v>
      </c>
      <c r="G3889">
        <v>61.262242000000001</v>
      </c>
      <c r="H3889">
        <v>3.4181999999999997E-2</v>
      </c>
      <c r="I3889">
        <v>-94.975492000000003</v>
      </c>
      <c r="J3889">
        <v>116</v>
      </c>
      <c r="K3889">
        <v>81.574162000000001</v>
      </c>
      <c r="L3889">
        <v>1.5007E-2</v>
      </c>
      <c r="M3889">
        <f>(F3889*CalPhotonTurnigy!$AE$30*CalPhotonTurnigy!$AF$36+CalPhotonTurnigy!$AE$36)/CalPhotonTurnigy!$AE$30</f>
        <v>76.862489742764652</v>
      </c>
    </row>
    <row r="3890" spans="1:13" x14ac:dyDescent="0.3">
      <c r="A3890">
        <v>155.77195599999999</v>
      </c>
      <c r="B3890">
        <v>116</v>
      </c>
      <c r="C3890">
        <v>0</v>
      </c>
      <c r="D3890">
        <v>1.7749999999999999</v>
      </c>
      <c r="E3890">
        <v>64.400040000000004</v>
      </c>
      <c r="F3890">
        <v>64.220500999999999</v>
      </c>
      <c r="G3890">
        <v>61.261513000000001</v>
      </c>
      <c r="H3890">
        <v>0.179539</v>
      </c>
      <c r="I3890">
        <v>-94.965175000000002</v>
      </c>
      <c r="J3890">
        <v>116</v>
      </c>
      <c r="K3890">
        <v>81.574083000000002</v>
      </c>
      <c r="L3890">
        <v>1.5003000000000001E-2</v>
      </c>
      <c r="M3890">
        <f>(F3890*CalPhotonTurnigy!$AE$30*CalPhotonTurnigy!$AF$36+CalPhotonTurnigy!$AE$36)/CalPhotonTurnigy!$AE$30</f>
        <v>76.717359790852726</v>
      </c>
    </row>
    <row r="3891" spans="1:13" x14ac:dyDescent="0.3">
      <c r="A3891">
        <v>155.78696299999999</v>
      </c>
      <c r="B3891">
        <v>116</v>
      </c>
      <c r="C3891">
        <v>0</v>
      </c>
      <c r="D3891">
        <v>1.7709999999999999</v>
      </c>
      <c r="E3891">
        <v>64.392582000000004</v>
      </c>
      <c r="F3891">
        <v>64.077575999999993</v>
      </c>
      <c r="G3891">
        <v>61.260869999999997</v>
      </c>
      <c r="H3891">
        <v>0.31500600000000001</v>
      </c>
      <c r="I3891">
        <v>-94.947092999999995</v>
      </c>
      <c r="J3891">
        <v>116</v>
      </c>
      <c r="K3891">
        <v>81.574014000000005</v>
      </c>
      <c r="L3891">
        <v>1.5007E-2</v>
      </c>
      <c r="M3891">
        <f>(F3891*CalPhotonTurnigy!$AE$30*CalPhotonTurnigy!$AF$36+CalPhotonTurnigy!$AE$36)/CalPhotonTurnigy!$AE$30</f>
        <v>76.572190226465679</v>
      </c>
    </row>
    <row r="3892" spans="1:13" x14ac:dyDescent="0.3">
      <c r="A3892">
        <v>155.80196699999999</v>
      </c>
      <c r="B3892">
        <v>116</v>
      </c>
      <c r="C3892">
        <v>0</v>
      </c>
      <c r="D3892">
        <v>1.784</v>
      </c>
      <c r="E3892">
        <v>64.416829000000007</v>
      </c>
      <c r="F3892">
        <v>64.101399999999998</v>
      </c>
      <c r="G3892">
        <v>61.260300999999998</v>
      </c>
      <c r="H3892">
        <v>0.31542900000000001</v>
      </c>
      <c r="I3892">
        <v>-94.928987000000006</v>
      </c>
      <c r="J3892">
        <v>116</v>
      </c>
      <c r="K3892">
        <v>81.573955999999995</v>
      </c>
      <c r="L3892">
        <v>1.5004E-2</v>
      </c>
      <c r="M3892">
        <f>(F3892*CalPhotonTurnigy!$AE$30*CalPhotonTurnigy!$AF$36+CalPhotonTurnigy!$AE$36)/CalPhotonTurnigy!$AE$30</f>
        <v>76.596388370261081</v>
      </c>
    </row>
    <row r="3893" spans="1:13" x14ac:dyDescent="0.3">
      <c r="A3893">
        <v>155.81696600000001</v>
      </c>
      <c r="B3893">
        <v>116</v>
      </c>
      <c r="C3893">
        <v>0</v>
      </c>
      <c r="D3893">
        <v>1.7729999999999999</v>
      </c>
      <c r="E3893">
        <v>64.412780999999995</v>
      </c>
      <c r="F3893">
        <v>64.411006</v>
      </c>
      <c r="G3893">
        <v>61.259799999999998</v>
      </c>
      <c r="H3893">
        <v>1.774E-3</v>
      </c>
      <c r="I3893">
        <v>-94.928883999999996</v>
      </c>
      <c r="J3893">
        <v>116</v>
      </c>
      <c r="K3893">
        <v>81.573904999999996</v>
      </c>
      <c r="L3893">
        <v>1.4999E-2</v>
      </c>
      <c r="M3893">
        <f>(F3893*CalPhotonTurnigy!$AE$30*CalPhotonTurnigy!$AF$36+CalPhotonTurnigy!$AE$36)/CalPhotonTurnigy!$AE$30</f>
        <v>76.910856574925219</v>
      </c>
    </row>
    <row r="3894" spans="1:13" x14ac:dyDescent="0.3">
      <c r="A3894">
        <v>155.831975</v>
      </c>
      <c r="B3894">
        <v>116</v>
      </c>
      <c r="C3894">
        <v>0</v>
      </c>
      <c r="D3894">
        <v>1.7689999999999999</v>
      </c>
      <c r="E3894">
        <v>64.399715</v>
      </c>
      <c r="F3894">
        <v>64.268134000000003</v>
      </c>
      <c r="G3894">
        <v>61.259357999999999</v>
      </c>
      <c r="H3894">
        <v>0.131581</v>
      </c>
      <c r="I3894">
        <v>-94.921317000000002</v>
      </c>
      <c r="J3894">
        <v>116</v>
      </c>
      <c r="K3894">
        <v>81.573862000000005</v>
      </c>
      <c r="L3894">
        <v>1.5009E-2</v>
      </c>
      <c r="M3894">
        <f>(F3894*CalPhotonTurnigy!$AE$30*CalPhotonTurnigy!$AF$36+CalPhotonTurnigy!$AE$36)/CalPhotonTurnigy!$AE$30</f>
        <v>76.765740842876184</v>
      </c>
    </row>
    <row r="3895" spans="1:13" x14ac:dyDescent="0.3">
      <c r="A3895">
        <v>155.84698399999999</v>
      </c>
      <c r="B3895">
        <v>116</v>
      </c>
      <c r="C3895">
        <v>0</v>
      </c>
      <c r="D3895">
        <v>1.7709999999999999</v>
      </c>
      <c r="E3895">
        <v>64.392302000000001</v>
      </c>
      <c r="F3895">
        <v>64.125221999999994</v>
      </c>
      <c r="G3895">
        <v>61.258969</v>
      </c>
      <c r="H3895">
        <v>0.26707999999999998</v>
      </c>
      <c r="I3895">
        <v>-94.905976999999993</v>
      </c>
      <c r="J3895">
        <v>116</v>
      </c>
      <c r="K3895">
        <v>81.573824000000002</v>
      </c>
      <c r="L3895">
        <v>1.5009E-2</v>
      </c>
      <c r="M3895">
        <f>(F3895*CalPhotonTurnigy!$AE$30*CalPhotonTurnigy!$AF$36+CalPhotonTurnigy!$AE$36)/CalPhotonTurnigy!$AE$30</f>
        <v>76.620584482647487</v>
      </c>
    </row>
    <row r="3896" spans="1:13" x14ac:dyDescent="0.3">
      <c r="A3896">
        <v>155.86199300000001</v>
      </c>
      <c r="B3896">
        <v>116</v>
      </c>
      <c r="C3896">
        <v>0</v>
      </c>
      <c r="D3896">
        <v>1.768</v>
      </c>
      <c r="E3896">
        <v>64.378252000000003</v>
      </c>
      <c r="F3896">
        <v>64.006100000000004</v>
      </c>
      <c r="G3896">
        <v>61.258626</v>
      </c>
      <c r="H3896">
        <v>0.37215199999999998</v>
      </c>
      <c r="I3896">
        <v>-94.884625999999997</v>
      </c>
      <c r="J3896">
        <v>116</v>
      </c>
      <c r="K3896">
        <v>81.573791999999997</v>
      </c>
      <c r="L3896">
        <v>1.5009E-2</v>
      </c>
      <c r="M3896">
        <f>(F3896*CalPhotonTurnigy!$AE$30*CalPhotonTurnigy!$AF$36+CalPhotonTurnigy!$AE$36)/CalPhotonTurnigy!$AE$30</f>
        <v>76.499591732261521</v>
      </c>
    </row>
    <row r="3897" spans="1:13" x14ac:dyDescent="0.3">
      <c r="A3897">
        <v>155.87700100000001</v>
      </c>
      <c r="B3897">
        <v>116</v>
      </c>
      <c r="C3897">
        <v>0</v>
      </c>
      <c r="D3897">
        <v>1.768</v>
      </c>
      <c r="E3897">
        <v>64.368075000000005</v>
      </c>
      <c r="F3897">
        <v>64.172864000000004</v>
      </c>
      <c r="G3897">
        <v>61.258324999999999</v>
      </c>
      <c r="H3897">
        <v>0.195211</v>
      </c>
      <c r="I3897">
        <v>-94.873410000000007</v>
      </c>
      <c r="J3897">
        <v>116</v>
      </c>
      <c r="K3897">
        <v>81.573763999999997</v>
      </c>
      <c r="L3897">
        <v>1.5008000000000001E-2</v>
      </c>
      <c r="M3897">
        <f>(F3897*CalPhotonTurnigy!$AE$30*CalPhotonTurnigy!$AF$36+CalPhotonTurnigy!$AE$36)/CalPhotonTurnigy!$AE$30</f>
        <v>76.668974676011345</v>
      </c>
    </row>
    <row r="3898" spans="1:13" x14ac:dyDescent="0.3">
      <c r="A3898">
        <v>155.89200600000001</v>
      </c>
      <c r="B3898">
        <v>115</v>
      </c>
      <c r="C3898">
        <v>0</v>
      </c>
      <c r="D3898">
        <v>1.766</v>
      </c>
      <c r="E3898">
        <v>64.353556999999995</v>
      </c>
      <c r="F3898">
        <v>64.315762000000007</v>
      </c>
      <c r="G3898">
        <v>61.257815999999998</v>
      </c>
      <c r="H3898">
        <v>3.7795000000000002E-2</v>
      </c>
      <c r="I3898">
        <v>-94.871235999999996</v>
      </c>
      <c r="J3898">
        <v>115</v>
      </c>
      <c r="K3898">
        <v>81.553585999999996</v>
      </c>
      <c r="L3898">
        <v>1.5004999999999999E-2</v>
      </c>
      <c r="M3898">
        <f>(F3898*CalPhotonTurnigy!$AE$30*CalPhotonTurnigy!$AF$36+CalPhotonTurnigy!$AE$36)/CalPhotonTurnigy!$AE$30</f>
        <v>76.814116816377151</v>
      </c>
    </row>
    <row r="3899" spans="1:13" x14ac:dyDescent="0.3">
      <c r="A3899">
        <v>155.90700899999999</v>
      </c>
      <c r="B3899">
        <v>115</v>
      </c>
      <c r="C3899">
        <v>0</v>
      </c>
      <c r="D3899">
        <v>1.7689999999999999</v>
      </c>
      <c r="E3899">
        <v>64.348740000000006</v>
      </c>
      <c r="F3899">
        <v>64.244318000000007</v>
      </c>
      <c r="G3899">
        <v>61.256323000000002</v>
      </c>
      <c r="H3899">
        <v>0.104422</v>
      </c>
      <c r="I3899">
        <v>-94.865234000000001</v>
      </c>
      <c r="J3899">
        <v>115</v>
      </c>
      <c r="K3899">
        <v>81.517047000000005</v>
      </c>
      <c r="L3899">
        <v>1.5003000000000001E-2</v>
      </c>
      <c r="M3899">
        <f>(F3899*CalPhotonTurnigy!$AE$30*CalPhotonTurnigy!$AF$36+CalPhotonTurnigy!$AE$36)/CalPhotonTurnigy!$AE$30</f>
        <v>76.741550824716711</v>
      </c>
    </row>
    <row r="3900" spans="1:13" x14ac:dyDescent="0.3">
      <c r="A3900">
        <v>155.92201600000001</v>
      </c>
      <c r="B3900">
        <v>115</v>
      </c>
      <c r="C3900">
        <v>0</v>
      </c>
      <c r="D3900">
        <v>1.772</v>
      </c>
      <c r="E3900">
        <v>64.350354999999993</v>
      </c>
      <c r="F3900">
        <v>64.125221999999994</v>
      </c>
      <c r="G3900">
        <v>61.252935000000001</v>
      </c>
      <c r="H3900">
        <v>0.225132</v>
      </c>
      <c r="I3900">
        <v>-94.852305000000001</v>
      </c>
      <c r="J3900">
        <v>115</v>
      </c>
      <c r="K3900">
        <v>81.485596999999999</v>
      </c>
      <c r="L3900">
        <v>1.5007E-2</v>
      </c>
      <c r="M3900">
        <f>(F3900*CalPhotonTurnigy!$AE$30*CalPhotonTurnigy!$AF$36+CalPhotonTurnigy!$AE$36)/CalPhotonTurnigy!$AE$30</f>
        <v>76.620584482647487</v>
      </c>
    </row>
    <row r="3901" spans="1:13" x14ac:dyDescent="0.3">
      <c r="A3901">
        <v>155.937016</v>
      </c>
      <c r="B3901">
        <v>115</v>
      </c>
      <c r="C3901">
        <v>0</v>
      </c>
      <c r="D3901">
        <v>1.768</v>
      </c>
      <c r="E3901">
        <v>64.342144000000005</v>
      </c>
      <c r="F3901">
        <v>64.006100000000004</v>
      </c>
      <c r="G3901">
        <v>61.247208000000001</v>
      </c>
      <c r="H3901">
        <v>0.33604400000000001</v>
      </c>
      <c r="I3901">
        <v>-94.833037000000004</v>
      </c>
      <c r="J3901">
        <v>115</v>
      </c>
      <c r="K3901">
        <v>81.458528000000001</v>
      </c>
      <c r="L3901">
        <v>1.4999999999999999E-2</v>
      </c>
      <c r="M3901">
        <f>(F3901*CalPhotonTurnigy!$AE$30*CalPhotonTurnigy!$AF$36+CalPhotonTurnigy!$AE$36)/CalPhotonTurnigy!$AE$30</f>
        <v>76.499591732261521</v>
      </c>
    </row>
    <row r="3902" spans="1:13" x14ac:dyDescent="0.3">
      <c r="A3902">
        <v>155.95202800000001</v>
      </c>
      <c r="B3902">
        <v>115</v>
      </c>
      <c r="C3902">
        <v>0</v>
      </c>
      <c r="D3902">
        <v>1.76</v>
      </c>
      <c r="E3902">
        <v>64.315862999999993</v>
      </c>
      <c r="F3902">
        <v>64.101399999999998</v>
      </c>
      <c r="G3902">
        <v>61.239182999999997</v>
      </c>
      <c r="H3902">
        <v>0.21446299999999999</v>
      </c>
      <c r="I3902">
        <v>-94.820719999999994</v>
      </c>
      <c r="J3902">
        <v>115</v>
      </c>
      <c r="K3902">
        <v>81.435230000000004</v>
      </c>
      <c r="L3902">
        <v>1.5011999999999999E-2</v>
      </c>
      <c r="M3902">
        <f>(F3902*CalPhotonTurnigy!$AE$30*CalPhotonTurnigy!$AF$36+CalPhotonTurnigy!$AE$36)/CalPhotonTurnigy!$AE$30</f>
        <v>76.596388370261081</v>
      </c>
    </row>
    <row r="3903" spans="1:13" x14ac:dyDescent="0.3">
      <c r="A3903">
        <v>155.967037</v>
      </c>
      <c r="B3903">
        <v>115</v>
      </c>
      <c r="C3903">
        <v>0</v>
      </c>
      <c r="D3903">
        <v>1.7689999999999999</v>
      </c>
      <c r="E3903">
        <v>64.316303000000005</v>
      </c>
      <c r="F3903">
        <v>64.339574999999996</v>
      </c>
      <c r="G3903">
        <v>61.229151000000002</v>
      </c>
      <c r="H3903">
        <v>-2.3272000000000001E-2</v>
      </c>
      <c r="I3903">
        <v>-94.822058999999996</v>
      </c>
      <c r="J3903">
        <v>115</v>
      </c>
      <c r="K3903">
        <v>81.415177</v>
      </c>
      <c r="L3903">
        <v>1.5009E-2</v>
      </c>
      <c r="M3903">
        <f>(F3903*CalPhotonTurnigy!$AE$30*CalPhotonTurnigy!$AF$36+CalPhotonTurnigy!$AE$36)/CalPhotonTurnigy!$AE$30</f>
        <v>76.838303787423158</v>
      </c>
    </row>
    <row r="3904" spans="1:13" x14ac:dyDescent="0.3">
      <c r="A3904">
        <v>155.982035</v>
      </c>
      <c r="B3904">
        <v>115</v>
      </c>
      <c r="C3904">
        <v>0</v>
      </c>
      <c r="D3904">
        <v>1.768</v>
      </c>
      <c r="E3904">
        <v>64.314760000000007</v>
      </c>
      <c r="F3904">
        <v>64.220500999999999</v>
      </c>
      <c r="G3904">
        <v>61.217517999999998</v>
      </c>
      <c r="H3904">
        <v>9.4258999999999996E-2</v>
      </c>
      <c r="I3904">
        <v>-94.816643999999997</v>
      </c>
      <c r="J3904">
        <v>115</v>
      </c>
      <c r="K3904">
        <v>81.397917000000007</v>
      </c>
      <c r="L3904">
        <v>1.4997999999999999E-2</v>
      </c>
      <c r="M3904">
        <f>(F3904*CalPhotonTurnigy!$AE$30*CalPhotonTurnigy!$AF$36+CalPhotonTurnigy!$AE$36)/CalPhotonTurnigy!$AE$30</f>
        <v>76.717359790852726</v>
      </c>
    </row>
    <row r="3905" spans="1:13" x14ac:dyDescent="0.3">
      <c r="A3905">
        <v>155.99703500000001</v>
      </c>
      <c r="B3905">
        <v>115</v>
      </c>
      <c r="C3905">
        <v>0</v>
      </c>
      <c r="D3905">
        <v>1.768</v>
      </c>
      <c r="E3905">
        <v>64.311509999999998</v>
      </c>
      <c r="F3905">
        <v>64.077575999999993</v>
      </c>
      <c r="G3905">
        <v>61.204714000000003</v>
      </c>
      <c r="H3905">
        <v>0.233934</v>
      </c>
      <c r="I3905">
        <v>-94.803222000000005</v>
      </c>
      <c r="J3905">
        <v>115</v>
      </c>
      <c r="K3905">
        <v>81.383060999999998</v>
      </c>
      <c r="L3905">
        <v>1.4999999999999999E-2</v>
      </c>
      <c r="M3905">
        <f>(F3905*CalPhotonTurnigy!$AE$30*CalPhotonTurnigy!$AF$36+CalPhotonTurnigy!$AE$36)/CalPhotonTurnigy!$AE$30</f>
        <v>76.572190226465679</v>
      </c>
    </row>
    <row r="3906" spans="1:13" x14ac:dyDescent="0.3">
      <c r="A3906">
        <v>156.01203699999999</v>
      </c>
      <c r="B3906">
        <v>115</v>
      </c>
      <c r="C3906">
        <v>0</v>
      </c>
      <c r="D3906">
        <v>1.7629999999999999</v>
      </c>
      <c r="E3906">
        <v>64.297175999999993</v>
      </c>
      <c r="F3906">
        <v>63.982272000000002</v>
      </c>
      <c r="G3906">
        <v>61.191147999999998</v>
      </c>
      <c r="H3906">
        <v>0.31490400000000002</v>
      </c>
      <c r="I3906">
        <v>-94.785167999999999</v>
      </c>
      <c r="J3906">
        <v>115</v>
      </c>
      <c r="K3906">
        <v>81.370275000000007</v>
      </c>
      <c r="L3906">
        <v>1.5002E-2</v>
      </c>
      <c r="M3906">
        <f>(F3906*CalPhotonTurnigy!$AE$30*CalPhotonTurnigy!$AF$36+CalPhotonTurnigy!$AE$36)/CalPhotonTurnigy!$AE$30</f>
        <v>76.475389525648154</v>
      </c>
    </row>
    <row r="3907" spans="1:13" x14ac:dyDescent="0.3">
      <c r="A3907">
        <v>156.02704499999999</v>
      </c>
      <c r="B3907">
        <v>115</v>
      </c>
      <c r="C3907">
        <v>0</v>
      </c>
      <c r="D3907">
        <v>1.7669999999999999</v>
      </c>
      <c r="E3907">
        <v>64.294454999999999</v>
      </c>
      <c r="F3907">
        <v>64.125221999999994</v>
      </c>
      <c r="G3907">
        <v>61.177183999999997</v>
      </c>
      <c r="H3907">
        <v>0.16923299999999999</v>
      </c>
      <c r="I3907">
        <v>-94.775448999999995</v>
      </c>
      <c r="J3907">
        <v>115</v>
      </c>
      <c r="K3907">
        <v>81.359268999999998</v>
      </c>
      <c r="L3907">
        <v>1.5008000000000001E-2</v>
      </c>
      <c r="M3907">
        <f>(F3907*CalPhotonTurnigy!$AE$30*CalPhotonTurnigy!$AF$36+CalPhotonTurnigy!$AE$36)/CalPhotonTurnigy!$AE$30</f>
        <v>76.620584482647487</v>
      </c>
    </row>
    <row r="3908" spans="1:13" x14ac:dyDescent="0.3">
      <c r="A3908">
        <v>156.042044</v>
      </c>
      <c r="B3908">
        <v>115</v>
      </c>
      <c r="C3908">
        <v>0</v>
      </c>
      <c r="D3908">
        <v>1.77</v>
      </c>
      <c r="E3908">
        <v>64.299807000000001</v>
      </c>
      <c r="F3908">
        <v>64.339574999999996</v>
      </c>
      <c r="G3908">
        <v>61.163128</v>
      </c>
      <c r="H3908">
        <v>-3.9767999999999998E-2</v>
      </c>
      <c r="I3908">
        <v>-94.777736000000004</v>
      </c>
      <c r="J3908">
        <v>115</v>
      </c>
      <c r="K3908">
        <v>81.349796999999995</v>
      </c>
      <c r="L3908">
        <v>1.4999E-2</v>
      </c>
      <c r="M3908">
        <f>(F3908*CalPhotonTurnigy!$AE$30*CalPhotonTurnigy!$AF$36+CalPhotonTurnigy!$AE$36)/CalPhotonTurnigy!$AE$30</f>
        <v>76.838303787423158</v>
      </c>
    </row>
    <row r="3909" spans="1:13" x14ac:dyDescent="0.3">
      <c r="A3909">
        <v>156.05704399999999</v>
      </c>
      <c r="B3909">
        <v>115</v>
      </c>
      <c r="C3909">
        <v>0</v>
      </c>
      <c r="D3909">
        <v>1.7649999999999999</v>
      </c>
      <c r="E3909">
        <v>64.292873</v>
      </c>
      <c r="F3909">
        <v>64.220500999999999</v>
      </c>
      <c r="G3909">
        <v>61.149234</v>
      </c>
      <c r="H3909">
        <v>7.2372000000000006E-2</v>
      </c>
      <c r="I3909">
        <v>-94.773578000000001</v>
      </c>
      <c r="J3909">
        <v>115</v>
      </c>
      <c r="K3909">
        <v>81.341644000000002</v>
      </c>
      <c r="L3909">
        <v>1.4999999999999999E-2</v>
      </c>
      <c r="M3909">
        <f>(F3909*CalPhotonTurnigy!$AE$30*CalPhotonTurnigy!$AF$36+CalPhotonTurnigy!$AE$36)/CalPhotonTurnigy!$AE$30</f>
        <v>76.717359790852726</v>
      </c>
    </row>
    <row r="3910" spans="1:13" x14ac:dyDescent="0.3">
      <c r="A3910">
        <v>156.072046</v>
      </c>
      <c r="B3910">
        <v>115</v>
      </c>
      <c r="C3910">
        <v>0</v>
      </c>
      <c r="D3910">
        <v>1.768</v>
      </c>
      <c r="E3910">
        <v>64.292675000000003</v>
      </c>
      <c r="F3910">
        <v>64.101399999999998</v>
      </c>
      <c r="G3910">
        <v>61.135699000000002</v>
      </c>
      <c r="H3910">
        <v>0.191276</v>
      </c>
      <c r="I3910">
        <v>-94.762600000000006</v>
      </c>
      <c r="J3910">
        <v>115</v>
      </c>
      <c r="K3910">
        <v>81.334626</v>
      </c>
      <c r="L3910">
        <v>1.5002E-2</v>
      </c>
      <c r="M3910">
        <f>(F3910*CalPhotonTurnigy!$AE$30*CalPhotonTurnigy!$AF$36+CalPhotonTurnigy!$AE$36)/CalPhotonTurnigy!$AE$30</f>
        <v>76.596388370261081</v>
      </c>
    </row>
    <row r="3911" spans="1:13" x14ac:dyDescent="0.3">
      <c r="A3911">
        <v>156.08704499999999</v>
      </c>
      <c r="B3911">
        <v>115</v>
      </c>
      <c r="C3911">
        <v>0</v>
      </c>
      <c r="D3911">
        <v>1.766</v>
      </c>
      <c r="E3911">
        <v>64.288658999999996</v>
      </c>
      <c r="F3911">
        <v>63.958443000000003</v>
      </c>
      <c r="G3911">
        <v>61.122670999999997</v>
      </c>
      <c r="H3911">
        <v>0.33021600000000001</v>
      </c>
      <c r="I3911">
        <v>-94.743675999999994</v>
      </c>
      <c r="J3911">
        <v>115</v>
      </c>
      <c r="K3911">
        <v>81.328586999999999</v>
      </c>
      <c r="L3911">
        <v>1.4999E-2</v>
      </c>
      <c r="M3911">
        <f>(F3911*CalPhotonTurnigy!$AE$30*CalPhotonTurnigy!$AF$36+CalPhotonTurnigy!$AE$36)/CalPhotonTurnigy!$AE$30</f>
        <v>76.451186303330289</v>
      </c>
    </row>
    <row r="3912" spans="1:13" x14ac:dyDescent="0.3">
      <c r="A3912">
        <v>156.10205099999999</v>
      </c>
      <c r="B3912">
        <v>115</v>
      </c>
      <c r="C3912">
        <v>0</v>
      </c>
      <c r="D3912">
        <v>1.766</v>
      </c>
      <c r="E3912">
        <v>64.285201999999998</v>
      </c>
      <c r="F3912">
        <v>64.387197</v>
      </c>
      <c r="G3912">
        <v>61.110256999999997</v>
      </c>
      <c r="H3912">
        <v>-0.101995</v>
      </c>
      <c r="I3912">
        <v>-94.749548000000004</v>
      </c>
      <c r="J3912">
        <v>115</v>
      </c>
      <c r="K3912">
        <v>81.323387999999994</v>
      </c>
      <c r="L3912">
        <v>1.5006E-2</v>
      </c>
      <c r="M3912">
        <f>(F3912*CalPhotonTurnigy!$AE$30*CalPhotonTurnigy!$AF$36+CalPhotonTurnigy!$AE$36)/CalPhotonTurnigy!$AE$30</f>
        <v>76.886673666697178</v>
      </c>
    </row>
    <row r="3913" spans="1:13" x14ac:dyDescent="0.3">
      <c r="A3913">
        <v>156.11704700000001</v>
      </c>
      <c r="B3913">
        <v>115</v>
      </c>
      <c r="C3913">
        <v>0</v>
      </c>
      <c r="D3913">
        <v>1.768</v>
      </c>
      <c r="E3913">
        <v>64.286074999999997</v>
      </c>
      <c r="F3913">
        <v>64.291949000000002</v>
      </c>
      <c r="G3913">
        <v>61.098529999999997</v>
      </c>
      <c r="H3913">
        <v>-5.8729999999999997E-3</v>
      </c>
      <c r="I3913">
        <v>-94.749885000000006</v>
      </c>
      <c r="J3913">
        <v>115</v>
      </c>
      <c r="K3913">
        <v>81.318912999999995</v>
      </c>
      <c r="L3913">
        <v>1.4996000000000001E-2</v>
      </c>
      <c r="M3913">
        <f>(F3913*CalPhotonTurnigy!$AE$30*CalPhotonTurnigy!$AF$36+CalPhotonTurnigy!$AE$36)/CalPhotonTurnigy!$AE$30</f>
        <v>76.789929845331145</v>
      </c>
    </row>
    <row r="3914" spans="1:13" x14ac:dyDescent="0.3">
      <c r="A3914">
        <v>156.13205300000001</v>
      </c>
      <c r="B3914">
        <v>115</v>
      </c>
      <c r="C3914">
        <v>0</v>
      </c>
      <c r="D3914">
        <v>1.7629999999999999</v>
      </c>
      <c r="E3914">
        <v>64.275281000000007</v>
      </c>
      <c r="F3914">
        <v>64.172864000000004</v>
      </c>
      <c r="G3914">
        <v>61.087533000000001</v>
      </c>
      <c r="H3914">
        <v>0.102418</v>
      </c>
      <c r="I3914">
        <v>-94.744000999999997</v>
      </c>
      <c r="J3914">
        <v>115</v>
      </c>
      <c r="K3914">
        <v>81.315061999999998</v>
      </c>
      <c r="L3914">
        <v>1.5006E-2</v>
      </c>
      <c r="M3914">
        <f>(F3914*CalPhotonTurnigy!$AE$30*CalPhotonTurnigy!$AF$36+CalPhotonTurnigy!$AE$36)/CalPhotonTurnigy!$AE$30</f>
        <v>76.668974676011345</v>
      </c>
    </row>
    <row r="3915" spans="1:13" x14ac:dyDescent="0.3">
      <c r="A3915">
        <v>156.147063</v>
      </c>
      <c r="B3915">
        <v>115</v>
      </c>
      <c r="C3915">
        <v>0</v>
      </c>
      <c r="D3915">
        <v>1.7629999999999999</v>
      </c>
      <c r="E3915">
        <v>64.265991</v>
      </c>
      <c r="F3915">
        <v>64.077575999999993</v>
      </c>
      <c r="G3915">
        <v>61.077283999999999</v>
      </c>
      <c r="H3915">
        <v>0.188414</v>
      </c>
      <c r="I3915">
        <v>-94.733183999999994</v>
      </c>
      <c r="J3915">
        <v>115</v>
      </c>
      <c r="K3915">
        <v>81.311747999999994</v>
      </c>
      <c r="L3915">
        <v>1.5010000000000001E-2</v>
      </c>
      <c r="M3915">
        <f>(F3915*CalPhotonTurnigy!$AE$30*CalPhotonTurnigy!$AF$36+CalPhotonTurnigy!$AE$36)/CalPhotonTurnigy!$AE$30</f>
        <v>76.572190226465679</v>
      </c>
    </row>
    <row r="3916" spans="1:13" x14ac:dyDescent="0.3">
      <c r="A3916">
        <v>156.16206099999999</v>
      </c>
      <c r="B3916">
        <v>115</v>
      </c>
      <c r="C3916">
        <v>0</v>
      </c>
      <c r="D3916">
        <v>1.762</v>
      </c>
      <c r="E3916">
        <v>64.256067999999999</v>
      </c>
      <c r="F3916">
        <v>63.934612999999999</v>
      </c>
      <c r="G3916">
        <v>61.067787000000003</v>
      </c>
      <c r="H3916">
        <v>0.32145499999999999</v>
      </c>
      <c r="I3916">
        <v>-94.714768000000007</v>
      </c>
      <c r="J3916">
        <v>115</v>
      </c>
      <c r="K3916">
        <v>81.308893999999995</v>
      </c>
      <c r="L3916">
        <v>1.4997999999999999E-2</v>
      </c>
      <c r="M3916">
        <f>(F3916*CalPhotonTurnigy!$AE$30*CalPhotonTurnigy!$AF$36+CalPhotonTurnigy!$AE$36)/CalPhotonTurnigy!$AE$30</f>
        <v>76.426982065307939</v>
      </c>
    </row>
    <row r="3917" spans="1:13" x14ac:dyDescent="0.3">
      <c r="A3917">
        <v>156.177064</v>
      </c>
      <c r="B3917">
        <v>115</v>
      </c>
      <c r="C3917">
        <v>0</v>
      </c>
      <c r="D3917">
        <v>1.7589999999999999</v>
      </c>
      <c r="E3917">
        <v>64.239821000000006</v>
      </c>
      <c r="F3917">
        <v>64.411006</v>
      </c>
      <c r="G3917">
        <v>61.059027999999998</v>
      </c>
      <c r="H3917">
        <v>-0.171185</v>
      </c>
      <c r="I3917">
        <v>-94.724621999999997</v>
      </c>
      <c r="J3917">
        <v>115</v>
      </c>
      <c r="K3917">
        <v>81.306438999999997</v>
      </c>
      <c r="L3917">
        <v>1.5003000000000001E-2</v>
      </c>
      <c r="M3917">
        <f>(F3917*CalPhotonTurnigy!$AE$30*CalPhotonTurnigy!$AF$36+CalPhotonTurnigy!$AE$36)/CalPhotonTurnigy!$AE$30</f>
        <v>76.910856574925219</v>
      </c>
    </row>
    <row r="3918" spans="1:13" x14ac:dyDescent="0.3">
      <c r="A3918">
        <v>156.19207299999999</v>
      </c>
      <c r="B3918">
        <v>115</v>
      </c>
      <c r="C3918">
        <v>0</v>
      </c>
      <c r="D3918">
        <v>1.7609999999999999</v>
      </c>
      <c r="E3918">
        <v>64.231617</v>
      </c>
      <c r="F3918">
        <v>64.315762000000007</v>
      </c>
      <c r="G3918">
        <v>61.050984</v>
      </c>
      <c r="H3918">
        <v>-8.4144999999999998E-2</v>
      </c>
      <c r="I3918">
        <v>-94.729463999999993</v>
      </c>
      <c r="J3918">
        <v>115</v>
      </c>
      <c r="K3918">
        <v>81.304325000000006</v>
      </c>
      <c r="L3918">
        <v>1.5009E-2</v>
      </c>
      <c r="M3918">
        <f>(F3918*CalPhotonTurnigy!$AE$30*CalPhotonTurnigy!$AF$36+CalPhotonTurnigy!$AE$36)/CalPhotonTurnigy!$AE$30</f>
        <v>76.814116816377151</v>
      </c>
    </row>
    <row r="3919" spans="1:13" x14ac:dyDescent="0.3">
      <c r="A3919">
        <v>156.207076</v>
      </c>
      <c r="B3919">
        <v>115</v>
      </c>
      <c r="C3919">
        <v>0</v>
      </c>
      <c r="D3919">
        <v>1.75</v>
      </c>
      <c r="E3919">
        <v>64.197553999999997</v>
      </c>
      <c r="F3919">
        <v>64.149044000000004</v>
      </c>
      <c r="G3919">
        <v>61.043626000000003</v>
      </c>
      <c r="H3919">
        <v>4.8510999999999999E-2</v>
      </c>
      <c r="I3919">
        <v>-94.726678000000007</v>
      </c>
      <c r="J3919">
        <v>115</v>
      </c>
      <c r="K3919">
        <v>81.302505999999994</v>
      </c>
      <c r="L3919">
        <v>1.5003000000000001E-2</v>
      </c>
      <c r="M3919">
        <f>(F3919*CalPhotonTurnigy!$AE$30*CalPhotonTurnigy!$AF$36+CalPhotonTurnigy!$AE$36)/CalPhotonTurnigy!$AE$30</f>
        <v>76.644780595033907</v>
      </c>
    </row>
    <row r="3920" spans="1:13" x14ac:dyDescent="0.3">
      <c r="A3920">
        <v>156.222083</v>
      </c>
      <c r="B3920">
        <v>115</v>
      </c>
      <c r="C3920">
        <v>0</v>
      </c>
      <c r="D3920">
        <v>1.7589999999999999</v>
      </c>
      <c r="E3920">
        <v>64.189452000000003</v>
      </c>
      <c r="F3920">
        <v>64.029926000000003</v>
      </c>
      <c r="G3920">
        <v>61.036918</v>
      </c>
      <c r="H3920">
        <v>0.159526</v>
      </c>
      <c r="I3920">
        <v>-94.717524999999995</v>
      </c>
      <c r="J3920">
        <v>115</v>
      </c>
      <c r="K3920">
        <v>81.300939999999997</v>
      </c>
      <c r="L3920">
        <v>1.5007E-2</v>
      </c>
      <c r="M3920">
        <f>(F3920*CalPhotonTurnigy!$AE$30*CalPhotonTurnigy!$AF$36+CalPhotonTurnigy!$AE$36)/CalPhotonTurnigy!$AE$30</f>
        <v>76.523791907465892</v>
      </c>
    </row>
    <row r="3921" spans="1:13" x14ac:dyDescent="0.3">
      <c r="A3921">
        <v>156.23708500000001</v>
      </c>
      <c r="B3921">
        <v>115</v>
      </c>
      <c r="C3921">
        <v>0</v>
      </c>
      <c r="D3921">
        <v>1.7569999999999999</v>
      </c>
      <c r="E3921">
        <v>64.178617000000003</v>
      </c>
      <c r="F3921">
        <v>63.910781999999998</v>
      </c>
      <c r="G3921">
        <v>61.030819999999999</v>
      </c>
      <c r="H3921">
        <v>0.26783499999999999</v>
      </c>
      <c r="I3921">
        <v>-94.702179999999998</v>
      </c>
      <c r="J3921">
        <v>115</v>
      </c>
      <c r="K3921">
        <v>81.299593000000002</v>
      </c>
      <c r="L3921">
        <v>1.5002E-2</v>
      </c>
      <c r="M3921">
        <f>(F3921*CalPhotonTurnigy!$AE$30*CalPhotonTurnigy!$AF$36+CalPhotonTurnigy!$AE$36)/CalPhotonTurnigy!$AE$30</f>
        <v>76.402776811581106</v>
      </c>
    </row>
    <row r="3922" spans="1:13" x14ac:dyDescent="0.3">
      <c r="A3922">
        <v>156.252092</v>
      </c>
      <c r="B3922">
        <v>115</v>
      </c>
      <c r="C3922">
        <v>0</v>
      </c>
      <c r="D3922">
        <v>1.7509999999999999</v>
      </c>
      <c r="E3922">
        <v>64.153835999999998</v>
      </c>
      <c r="F3922">
        <v>64.411006</v>
      </c>
      <c r="G3922">
        <v>61.025294000000002</v>
      </c>
      <c r="H3922">
        <v>-0.25717000000000001</v>
      </c>
      <c r="I3922">
        <v>-94.716988999999998</v>
      </c>
      <c r="J3922">
        <v>115</v>
      </c>
      <c r="K3922">
        <v>81.298433000000003</v>
      </c>
      <c r="L3922">
        <v>1.5007E-2</v>
      </c>
      <c r="M3922">
        <f>(F3922*CalPhotonTurnigy!$AE$30*CalPhotonTurnigy!$AF$36+CalPhotonTurnigy!$AE$36)/CalPhotonTurnigy!$AE$30</f>
        <v>76.910856574925219</v>
      </c>
    </row>
    <row r="3923" spans="1:13" x14ac:dyDescent="0.3">
      <c r="A3923">
        <v>156.267089</v>
      </c>
      <c r="B3923">
        <v>115</v>
      </c>
      <c r="C3923">
        <v>0</v>
      </c>
      <c r="D3923">
        <v>1.7569999999999999</v>
      </c>
      <c r="E3923">
        <v>64.147962000000007</v>
      </c>
      <c r="F3923">
        <v>64.291949000000002</v>
      </c>
      <c r="G3923">
        <v>61.020296999999999</v>
      </c>
      <c r="H3923">
        <v>-0.143986</v>
      </c>
      <c r="I3923">
        <v>-94.725264999999993</v>
      </c>
      <c r="J3923">
        <v>115</v>
      </c>
      <c r="K3923">
        <v>81.297433999999996</v>
      </c>
      <c r="L3923">
        <v>1.4997E-2</v>
      </c>
      <c r="M3923">
        <f>(F3923*CalPhotonTurnigy!$AE$30*CalPhotonTurnigy!$AF$36+CalPhotonTurnigy!$AE$36)/CalPhotonTurnigy!$AE$30</f>
        <v>76.789929845331145</v>
      </c>
    </row>
    <row r="3924" spans="1:13" x14ac:dyDescent="0.3">
      <c r="A3924">
        <v>156.282095</v>
      </c>
      <c r="B3924">
        <v>115</v>
      </c>
      <c r="C3924">
        <v>0</v>
      </c>
      <c r="D3924">
        <v>1.7490000000000001</v>
      </c>
      <c r="E3924">
        <v>64.123570999999998</v>
      </c>
      <c r="F3924">
        <v>64.196682999999993</v>
      </c>
      <c r="G3924">
        <v>61.015790000000003</v>
      </c>
      <c r="H3924">
        <v>-7.3111999999999996E-2</v>
      </c>
      <c r="I3924">
        <v>-94.729466000000002</v>
      </c>
      <c r="J3924">
        <v>115</v>
      </c>
      <c r="K3924">
        <v>81.296575000000004</v>
      </c>
      <c r="L3924">
        <v>1.5006E-2</v>
      </c>
      <c r="M3924">
        <f>(F3924*CalPhotonTurnigy!$AE$30*CalPhotonTurnigy!$AF$36+CalPhotonTurnigy!$AE$36)/CalPhotonTurnigy!$AE$30</f>
        <v>76.693167741284284</v>
      </c>
    </row>
    <row r="3925" spans="1:13" x14ac:dyDescent="0.3">
      <c r="A3925">
        <v>156.29709399999999</v>
      </c>
      <c r="B3925">
        <v>115</v>
      </c>
      <c r="C3925">
        <v>0</v>
      </c>
      <c r="D3925">
        <v>1.758</v>
      </c>
      <c r="E3925">
        <v>64.123851000000002</v>
      </c>
      <c r="F3925">
        <v>64.053752000000003</v>
      </c>
      <c r="G3925">
        <v>61.011732000000002</v>
      </c>
      <c r="H3925">
        <v>7.0098999999999995E-2</v>
      </c>
      <c r="I3925">
        <v>-94.725446000000005</v>
      </c>
      <c r="J3925">
        <v>115</v>
      </c>
      <c r="K3925">
        <v>81.295834999999997</v>
      </c>
      <c r="L3925">
        <v>1.4999E-2</v>
      </c>
      <c r="M3925">
        <f>(F3925*CalPhotonTurnigy!$AE$30*CalPhotonTurnigy!$AF$36+CalPhotonTurnigy!$AE$36)/CalPhotonTurnigy!$AE$30</f>
        <v>76.547992082670262</v>
      </c>
    </row>
    <row r="3926" spans="1:13" x14ac:dyDescent="0.3">
      <c r="A3926">
        <v>156.31209200000001</v>
      </c>
      <c r="B3926">
        <v>115</v>
      </c>
      <c r="C3926">
        <v>0</v>
      </c>
      <c r="D3926">
        <v>1.756</v>
      </c>
      <c r="E3926">
        <v>64.120223999999993</v>
      </c>
      <c r="F3926">
        <v>63.982272000000002</v>
      </c>
      <c r="G3926">
        <v>61.008085999999999</v>
      </c>
      <c r="H3926">
        <v>0.13795199999999999</v>
      </c>
      <c r="I3926">
        <v>-94.717539000000002</v>
      </c>
      <c r="J3926">
        <v>115</v>
      </c>
      <c r="K3926">
        <v>81.295198999999997</v>
      </c>
      <c r="L3926">
        <v>1.4997999999999999E-2</v>
      </c>
      <c r="M3926">
        <f>(F3926*CalPhotonTurnigy!$AE$30*CalPhotonTurnigy!$AF$36+CalPhotonTurnigy!$AE$36)/CalPhotonTurnigy!$AE$30</f>
        <v>76.475389525648154</v>
      </c>
    </row>
    <row r="3927" spans="1:13" x14ac:dyDescent="0.3">
      <c r="A3927">
        <v>156.32710399999999</v>
      </c>
      <c r="B3927">
        <v>115</v>
      </c>
      <c r="C3927">
        <v>0</v>
      </c>
      <c r="D3927">
        <v>1.756</v>
      </c>
      <c r="E3927">
        <v>64.115167</v>
      </c>
      <c r="F3927">
        <v>64.291949000000002</v>
      </c>
      <c r="G3927">
        <v>61.004815999999998</v>
      </c>
      <c r="H3927">
        <v>-0.17678099999999999</v>
      </c>
      <c r="I3927">
        <v>-94.727710000000002</v>
      </c>
      <c r="J3927">
        <v>115</v>
      </c>
      <c r="K3927">
        <v>81.294651000000002</v>
      </c>
      <c r="L3927">
        <v>1.5011999999999999E-2</v>
      </c>
      <c r="M3927">
        <f>(F3927*CalPhotonTurnigy!$AE$30*CalPhotonTurnigy!$AF$36+CalPhotonTurnigy!$AE$36)/CalPhotonTurnigy!$AE$30</f>
        <v>76.789929845331145</v>
      </c>
    </row>
    <row r="3928" spans="1:13" x14ac:dyDescent="0.3">
      <c r="A3928">
        <v>156.34211199999999</v>
      </c>
      <c r="B3928">
        <v>115</v>
      </c>
      <c r="C3928">
        <v>0</v>
      </c>
      <c r="D3928">
        <v>1.7569999999999999</v>
      </c>
      <c r="E3928">
        <v>64.114686000000006</v>
      </c>
      <c r="F3928">
        <v>64.291949000000002</v>
      </c>
      <c r="G3928">
        <v>61.001888000000001</v>
      </c>
      <c r="H3928">
        <v>-0.177263</v>
      </c>
      <c r="I3928">
        <v>-94.737907000000007</v>
      </c>
      <c r="J3928">
        <v>115</v>
      </c>
      <c r="K3928">
        <v>81.294179</v>
      </c>
      <c r="L3928">
        <v>1.5008000000000001E-2</v>
      </c>
      <c r="M3928">
        <f>(F3928*CalPhotonTurnigy!$AE$30*CalPhotonTurnigy!$AF$36+CalPhotonTurnigy!$AE$36)/CalPhotonTurnigy!$AE$30</f>
        <v>76.789929845331145</v>
      </c>
    </row>
    <row r="3929" spans="1:13" x14ac:dyDescent="0.3">
      <c r="A3929">
        <v>156.35712000000001</v>
      </c>
      <c r="B3929">
        <v>115</v>
      </c>
      <c r="C3929">
        <v>0</v>
      </c>
      <c r="D3929">
        <v>1.7549999999999999</v>
      </c>
      <c r="E3929">
        <v>64.108466000000007</v>
      </c>
      <c r="F3929">
        <v>64.220500999999999</v>
      </c>
      <c r="G3929">
        <v>60.999270000000003</v>
      </c>
      <c r="H3929">
        <v>-0.112035</v>
      </c>
      <c r="I3929">
        <v>-94.744347000000005</v>
      </c>
      <c r="J3929">
        <v>115</v>
      </c>
      <c r="K3929">
        <v>81.293773000000002</v>
      </c>
      <c r="L3929">
        <v>1.5008000000000001E-2</v>
      </c>
      <c r="M3929">
        <f>(F3929*CalPhotonTurnigy!$AE$30*CalPhotonTurnigy!$AF$36+CalPhotonTurnigy!$AE$36)/CalPhotonTurnigy!$AE$30</f>
        <v>76.717359790852726</v>
      </c>
    </row>
    <row r="3930" spans="1:13" x14ac:dyDescent="0.3">
      <c r="A3930">
        <v>156.372131</v>
      </c>
      <c r="B3930">
        <v>114</v>
      </c>
      <c r="C3930">
        <v>0</v>
      </c>
      <c r="D3930">
        <v>1.7549999999999999</v>
      </c>
      <c r="E3930">
        <v>64.103114000000005</v>
      </c>
      <c r="F3930">
        <v>64.029926000000003</v>
      </c>
      <c r="G3930">
        <v>60.996687999999999</v>
      </c>
      <c r="H3930">
        <v>7.3187000000000002E-2</v>
      </c>
      <c r="I3930">
        <v>-94.740146999999993</v>
      </c>
      <c r="J3930">
        <v>114</v>
      </c>
      <c r="K3930">
        <v>81.273093000000003</v>
      </c>
      <c r="L3930">
        <v>1.5011E-2</v>
      </c>
      <c r="M3930">
        <f>(F3930*CalPhotonTurnigy!$AE$30*CalPhotonTurnigy!$AF$36+CalPhotonTurnigy!$AE$36)/CalPhotonTurnigy!$AE$30</f>
        <v>76.523791907465892</v>
      </c>
    </row>
    <row r="3931" spans="1:13" x14ac:dyDescent="0.3">
      <c r="A3931">
        <v>156.387137</v>
      </c>
      <c r="B3931">
        <v>114</v>
      </c>
      <c r="C3931">
        <v>0</v>
      </c>
      <c r="D3931">
        <v>1.7529999999999999</v>
      </c>
      <c r="E3931">
        <v>64.094634999999997</v>
      </c>
      <c r="F3931">
        <v>63.958443000000003</v>
      </c>
      <c r="G3931">
        <v>60.993338999999999</v>
      </c>
      <c r="H3931">
        <v>0.13619200000000001</v>
      </c>
      <c r="I3931">
        <v>-94.732337999999999</v>
      </c>
      <c r="J3931">
        <v>114</v>
      </c>
      <c r="K3931">
        <v>81.235955000000004</v>
      </c>
      <c r="L3931">
        <v>1.5006E-2</v>
      </c>
      <c r="M3931">
        <f>(F3931*CalPhotonTurnigy!$AE$30*CalPhotonTurnigy!$AF$36+CalPhotonTurnigy!$AE$36)/CalPhotonTurnigy!$AE$30</f>
        <v>76.451186303330289</v>
      </c>
    </row>
    <row r="3932" spans="1:13" x14ac:dyDescent="0.3">
      <c r="A3932">
        <v>156.40213900000001</v>
      </c>
      <c r="B3932">
        <v>114</v>
      </c>
      <c r="C3932">
        <v>0</v>
      </c>
      <c r="D3932">
        <v>1.7549999999999999</v>
      </c>
      <c r="E3932">
        <v>64.091211000000001</v>
      </c>
      <c r="F3932">
        <v>64.339574999999996</v>
      </c>
      <c r="G3932">
        <v>60.988287999999997</v>
      </c>
      <c r="H3932">
        <v>-0.248364</v>
      </c>
      <c r="I3932">
        <v>-94.746624999999995</v>
      </c>
      <c r="J3932">
        <v>114</v>
      </c>
      <c r="K3932">
        <v>81.203990000000005</v>
      </c>
      <c r="L3932">
        <v>1.5002E-2</v>
      </c>
      <c r="M3932">
        <f>(F3932*CalPhotonTurnigy!$AE$30*CalPhotonTurnigy!$AF$36+CalPhotonTurnigy!$AE$36)/CalPhotonTurnigy!$AE$30</f>
        <v>76.838303787423158</v>
      </c>
    </row>
    <row r="3933" spans="1:13" x14ac:dyDescent="0.3">
      <c r="A3933">
        <v>156.417145</v>
      </c>
      <c r="B3933">
        <v>114</v>
      </c>
      <c r="C3933">
        <v>0</v>
      </c>
      <c r="D3933">
        <v>1.752</v>
      </c>
      <c r="E3933">
        <v>64.082453999999998</v>
      </c>
      <c r="F3933">
        <v>64.291949000000002</v>
      </c>
      <c r="G3933">
        <v>60.981065000000001</v>
      </c>
      <c r="H3933">
        <v>-0.20949499999999999</v>
      </c>
      <c r="I3933">
        <v>-94.758673999999999</v>
      </c>
      <c r="J3933">
        <v>114</v>
      </c>
      <c r="K3933">
        <v>81.176477000000006</v>
      </c>
      <c r="L3933">
        <v>1.5006E-2</v>
      </c>
      <c r="M3933">
        <f>(F3933*CalPhotonTurnigy!$AE$30*CalPhotonTurnigy!$AF$36+CalPhotonTurnigy!$AE$36)/CalPhotonTurnigy!$AE$30</f>
        <v>76.789929845331145</v>
      </c>
    </row>
    <row r="3934" spans="1:13" x14ac:dyDescent="0.3">
      <c r="A3934">
        <v>156.43214800000001</v>
      </c>
      <c r="B3934">
        <v>114</v>
      </c>
      <c r="C3934">
        <v>0</v>
      </c>
      <c r="D3934">
        <v>1.756</v>
      </c>
      <c r="E3934">
        <v>64.082665000000006</v>
      </c>
      <c r="F3934">
        <v>64.149044000000004</v>
      </c>
      <c r="G3934">
        <v>60.971691</v>
      </c>
      <c r="H3934">
        <v>-6.6378999999999994E-2</v>
      </c>
      <c r="I3934">
        <v>-94.762485999999996</v>
      </c>
      <c r="J3934">
        <v>114</v>
      </c>
      <c r="K3934">
        <v>81.152797000000007</v>
      </c>
      <c r="L3934">
        <v>1.5003000000000001E-2</v>
      </c>
      <c r="M3934">
        <f>(F3934*CalPhotonTurnigy!$AE$30*CalPhotonTurnigy!$AF$36+CalPhotonTurnigy!$AE$36)/CalPhotonTurnigy!$AE$30</f>
        <v>76.644780595033907</v>
      </c>
    </row>
    <row r="3935" spans="1:13" x14ac:dyDescent="0.3">
      <c r="A3935">
        <v>156.447148</v>
      </c>
      <c r="B3935">
        <v>114</v>
      </c>
      <c r="C3935">
        <v>0</v>
      </c>
      <c r="D3935">
        <v>1.7509999999999999</v>
      </c>
      <c r="E3935">
        <v>64.071223000000003</v>
      </c>
      <c r="F3935">
        <v>64.077575999999993</v>
      </c>
      <c r="G3935">
        <v>60.960442</v>
      </c>
      <c r="H3935">
        <v>-6.3530000000000001E-3</v>
      </c>
      <c r="I3935">
        <v>-94.762850999999998</v>
      </c>
      <c r="J3935">
        <v>114</v>
      </c>
      <c r="K3935">
        <v>81.132414999999995</v>
      </c>
      <c r="L3935">
        <v>1.4999999999999999E-2</v>
      </c>
      <c r="M3935">
        <f>(F3935*CalPhotonTurnigy!$AE$30*CalPhotonTurnigy!$AF$36+CalPhotonTurnigy!$AE$36)/CalPhotonTurnigy!$AE$30</f>
        <v>76.572190226465679</v>
      </c>
    </row>
    <row r="3936" spans="1:13" x14ac:dyDescent="0.3">
      <c r="A3936">
        <v>156.462155</v>
      </c>
      <c r="B3936">
        <v>114</v>
      </c>
      <c r="C3936">
        <v>0</v>
      </c>
      <c r="D3936">
        <v>1.748</v>
      </c>
      <c r="E3936">
        <v>64.055559000000002</v>
      </c>
      <c r="F3936">
        <v>63.886949999999999</v>
      </c>
      <c r="G3936">
        <v>60.947704999999999</v>
      </c>
      <c r="H3936">
        <v>0.16861000000000001</v>
      </c>
      <c r="I3936">
        <v>-94.753190000000004</v>
      </c>
      <c r="J3936">
        <v>114</v>
      </c>
      <c r="K3936">
        <v>81.114872000000005</v>
      </c>
      <c r="L3936">
        <v>1.5007E-2</v>
      </c>
      <c r="M3936">
        <f>(F3936*CalPhotonTurnigy!$AE$30*CalPhotonTurnigy!$AF$36+CalPhotonTurnigy!$AE$36)/CalPhotonTurnigy!$AE$30</f>
        <v>76.378570542149774</v>
      </c>
    </row>
    <row r="3937" spans="1:13" x14ac:dyDescent="0.3">
      <c r="A3937">
        <v>156.47715600000001</v>
      </c>
      <c r="B3937">
        <v>114</v>
      </c>
      <c r="C3937">
        <v>0</v>
      </c>
      <c r="D3937">
        <v>1.752</v>
      </c>
      <c r="E3937">
        <v>64.049831999999995</v>
      </c>
      <c r="F3937">
        <v>64.220500999999999</v>
      </c>
      <c r="G3937">
        <v>60.933900999999999</v>
      </c>
      <c r="H3937">
        <v>-0.17066899999999999</v>
      </c>
      <c r="I3937">
        <v>-94.762996000000001</v>
      </c>
      <c r="J3937">
        <v>114</v>
      </c>
      <c r="K3937">
        <v>81.099772000000002</v>
      </c>
      <c r="L3937">
        <v>1.5001E-2</v>
      </c>
      <c r="M3937">
        <f>(F3937*CalPhotonTurnigy!$AE$30*CalPhotonTurnigy!$AF$36+CalPhotonTurnigy!$AE$36)/CalPhotonTurnigy!$AE$30</f>
        <v>76.717359790852726</v>
      </c>
    </row>
    <row r="3938" spans="1:13" x14ac:dyDescent="0.3">
      <c r="A3938">
        <v>156.49215799999999</v>
      </c>
      <c r="B3938">
        <v>114</v>
      </c>
      <c r="C3938">
        <v>0</v>
      </c>
      <c r="D3938">
        <v>1.748</v>
      </c>
      <c r="E3938">
        <v>64.037143999999998</v>
      </c>
      <c r="F3938">
        <v>64.315762000000007</v>
      </c>
      <c r="G3938">
        <v>60.919426999999999</v>
      </c>
      <c r="H3938">
        <v>-0.27861799999999998</v>
      </c>
      <c r="I3938">
        <v>-94.779020000000003</v>
      </c>
      <c r="J3938">
        <v>114</v>
      </c>
      <c r="K3938">
        <v>81.086776</v>
      </c>
      <c r="L3938">
        <v>1.5002E-2</v>
      </c>
      <c r="M3938">
        <f>(F3938*CalPhotonTurnigy!$AE$30*CalPhotonTurnigy!$AF$36+CalPhotonTurnigy!$AE$36)/CalPhotonTurnigy!$AE$30</f>
        <v>76.814116816377151</v>
      </c>
    </row>
    <row r="3939" spans="1:13" x14ac:dyDescent="0.3">
      <c r="A3939">
        <v>156.50715600000001</v>
      </c>
      <c r="B3939">
        <v>114</v>
      </c>
      <c r="C3939">
        <v>0</v>
      </c>
      <c r="D3939">
        <v>1.75</v>
      </c>
      <c r="E3939">
        <v>64.030102999999997</v>
      </c>
      <c r="F3939">
        <v>64.172864000000004</v>
      </c>
      <c r="G3939">
        <v>60.904639000000003</v>
      </c>
      <c r="H3939">
        <v>-0.142761</v>
      </c>
      <c r="I3939">
        <v>-94.787216999999998</v>
      </c>
      <c r="J3939">
        <v>114</v>
      </c>
      <c r="K3939">
        <v>81.075590000000005</v>
      </c>
      <c r="L3939">
        <v>1.4997999999999999E-2</v>
      </c>
      <c r="M3939">
        <f>(F3939*CalPhotonTurnigy!$AE$30*CalPhotonTurnigy!$AF$36+CalPhotonTurnigy!$AE$36)/CalPhotonTurnigy!$AE$30</f>
        <v>76.668974676011345</v>
      </c>
    </row>
    <row r="3940" spans="1:13" x14ac:dyDescent="0.3">
      <c r="A3940">
        <v>156.52215699999999</v>
      </c>
      <c r="B3940">
        <v>114</v>
      </c>
      <c r="C3940">
        <v>0</v>
      </c>
      <c r="D3940">
        <v>1.752</v>
      </c>
      <c r="E3940">
        <v>64.027924999999996</v>
      </c>
      <c r="F3940">
        <v>64.029926000000003</v>
      </c>
      <c r="G3940">
        <v>60.889837</v>
      </c>
      <c r="H3940">
        <v>-2.0019999999999999E-3</v>
      </c>
      <c r="I3940">
        <v>-94.787332000000006</v>
      </c>
      <c r="J3940">
        <v>114</v>
      </c>
      <c r="K3940">
        <v>81.065962999999996</v>
      </c>
      <c r="L3940">
        <v>1.5001E-2</v>
      </c>
      <c r="M3940">
        <f>(F3940*CalPhotonTurnigy!$AE$30*CalPhotonTurnigy!$AF$36+CalPhotonTurnigy!$AE$36)/CalPhotonTurnigy!$AE$30</f>
        <v>76.523791907465892</v>
      </c>
    </row>
    <row r="3941" spans="1:13" x14ac:dyDescent="0.3">
      <c r="A3941">
        <v>156.53715800000001</v>
      </c>
      <c r="B3941">
        <v>114</v>
      </c>
      <c r="C3941">
        <v>0</v>
      </c>
      <c r="D3941">
        <v>1.7529999999999999</v>
      </c>
      <c r="E3941">
        <v>64.029931000000005</v>
      </c>
      <c r="F3941">
        <v>63.958443000000003</v>
      </c>
      <c r="G3941">
        <v>60.875267000000001</v>
      </c>
      <c r="H3941">
        <v>7.1487999999999996E-2</v>
      </c>
      <c r="I3941">
        <v>-94.783233999999993</v>
      </c>
      <c r="J3941">
        <v>114</v>
      </c>
      <c r="K3941">
        <v>81.057676000000001</v>
      </c>
      <c r="L3941">
        <v>1.5001E-2</v>
      </c>
      <c r="M3941">
        <f>(F3941*CalPhotonTurnigy!$AE$30*CalPhotonTurnigy!$AF$36+CalPhotonTurnigy!$AE$36)/CalPhotonTurnigy!$AE$30</f>
        <v>76.451186303330289</v>
      </c>
    </row>
    <row r="3942" spans="1:13" x14ac:dyDescent="0.3">
      <c r="A3942">
        <v>156.552155</v>
      </c>
      <c r="B3942">
        <v>114</v>
      </c>
      <c r="C3942">
        <v>0</v>
      </c>
      <c r="D3942">
        <v>1.7529999999999999</v>
      </c>
      <c r="E3942">
        <v>64.031656999999996</v>
      </c>
      <c r="F3942">
        <v>63.910781999999998</v>
      </c>
      <c r="G3942">
        <v>60.861119000000002</v>
      </c>
      <c r="H3942">
        <v>0.120875</v>
      </c>
      <c r="I3942">
        <v>-94.776311000000007</v>
      </c>
      <c r="J3942">
        <v>114</v>
      </c>
      <c r="K3942">
        <v>81.050544000000002</v>
      </c>
      <c r="L3942">
        <v>1.4997E-2</v>
      </c>
      <c r="M3942">
        <f>(F3942*CalPhotonTurnigy!$AE$30*CalPhotonTurnigy!$AF$36+CalPhotonTurnigy!$AE$36)/CalPhotonTurnigy!$AE$30</f>
        <v>76.402776811581106</v>
      </c>
    </row>
    <row r="3943" spans="1:13" x14ac:dyDescent="0.3">
      <c r="A3943">
        <v>156.56715700000001</v>
      </c>
      <c r="B3943">
        <v>114</v>
      </c>
      <c r="C3943">
        <v>0</v>
      </c>
      <c r="D3943">
        <v>1.75</v>
      </c>
      <c r="E3943">
        <v>64.025379999999998</v>
      </c>
      <c r="F3943">
        <v>64.291949000000002</v>
      </c>
      <c r="G3943">
        <v>60.847537000000003</v>
      </c>
      <c r="H3943">
        <v>-0.26656800000000003</v>
      </c>
      <c r="I3943">
        <v>-94.791639000000004</v>
      </c>
      <c r="J3943">
        <v>114</v>
      </c>
      <c r="K3943">
        <v>81.044404999999998</v>
      </c>
      <c r="L3943">
        <v>1.5002E-2</v>
      </c>
      <c r="M3943">
        <f>(F3943*CalPhotonTurnigy!$AE$30*CalPhotonTurnigy!$AF$36+CalPhotonTurnigy!$AE$36)/CalPhotonTurnigy!$AE$30</f>
        <v>76.789929845331145</v>
      </c>
    </row>
    <row r="3944" spans="1:13" x14ac:dyDescent="0.3">
      <c r="A3944">
        <v>156.582165</v>
      </c>
      <c r="B3944">
        <v>114</v>
      </c>
      <c r="C3944">
        <v>0</v>
      </c>
      <c r="D3944">
        <v>1.752</v>
      </c>
      <c r="E3944">
        <v>64.025801000000001</v>
      </c>
      <c r="F3944">
        <v>64.244318000000007</v>
      </c>
      <c r="G3944">
        <v>60.834622000000003</v>
      </c>
      <c r="H3944">
        <v>-0.21851699999999999</v>
      </c>
      <c r="I3944">
        <v>-94.804203000000001</v>
      </c>
      <c r="J3944">
        <v>114</v>
      </c>
      <c r="K3944">
        <v>81.039120999999994</v>
      </c>
      <c r="L3944">
        <v>1.5008000000000001E-2</v>
      </c>
      <c r="M3944">
        <f>(F3944*CalPhotonTurnigy!$AE$30*CalPhotonTurnigy!$AF$36+CalPhotonTurnigy!$AE$36)/CalPhotonTurnigy!$AE$30</f>
        <v>76.741550824716711</v>
      </c>
    </row>
    <row r="3945" spans="1:13" x14ac:dyDescent="0.3">
      <c r="A3945">
        <v>156.59716700000001</v>
      </c>
      <c r="B3945">
        <v>114</v>
      </c>
      <c r="C3945">
        <v>0</v>
      </c>
      <c r="D3945">
        <v>1.748</v>
      </c>
      <c r="E3945">
        <v>64.016458999999998</v>
      </c>
      <c r="F3945">
        <v>64.101399999999998</v>
      </c>
      <c r="G3945">
        <v>60.822443999999997</v>
      </c>
      <c r="H3945">
        <v>-8.4941000000000003E-2</v>
      </c>
      <c r="I3945">
        <v>-94.809078</v>
      </c>
      <c r="J3945">
        <v>114</v>
      </c>
      <c r="K3945">
        <v>81.034572999999995</v>
      </c>
      <c r="L3945">
        <v>1.5002E-2</v>
      </c>
      <c r="M3945">
        <f>(F3945*CalPhotonTurnigy!$AE$30*CalPhotonTurnigy!$AF$36+CalPhotonTurnigy!$AE$36)/CalPhotonTurnigy!$AE$30</f>
        <v>76.596388370261081</v>
      </c>
    </row>
    <row r="3946" spans="1:13" x14ac:dyDescent="0.3">
      <c r="A3946">
        <v>156.61217400000001</v>
      </c>
      <c r="B3946">
        <v>114</v>
      </c>
      <c r="C3946">
        <v>0</v>
      </c>
      <c r="D3946">
        <v>1.748</v>
      </c>
      <c r="E3946">
        <v>64.008418000000006</v>
      </c>
      <c r="F3946">
        <v>64.006100000000004</v>
      </c>
      <c r="G3946">
        <v>60.811039000000001</v>
      </c>
      <c r="H3946">
        <v>2.3189999999999999E-3</v>
      </c>
      <c r="I3946">
        <v>-94.808944999999994</v>
      </c>
      <c r="J3946">
        <v>114</v>
      </c>
      <c r="K3946">
        <v>81.030659</v>
      </c>
      <c r="L3946">
        <v>1.5007E-2</v>
      </c>
      <c r="M3946">
        <f>(F3946*CalPhotonTurnigy!$AE$30*CalPhotonTurnigy!$AF$36+CalPhotonTurnigy!$AE$36)/CalPhotonTurnigy!$AE$30</f>
        <v>76.499591732261521</v>
      </c>
    </row>
    <row r="3947" spans="1:13" x14ac:dyDescent="0.3">
      <c r="A3947">
        <v>156.627172</v>
      </c>
      <c r="B3947">
        <v>114</v>
      </c>
      <c r="C3947">
        <v>0</v>
      </c>
      <c r="D3947">
        <v>1.746</v>
      </c>
      <c r="E3947">
        <v>63.995671000000002</v>
      </c>
      <c r="F3947">
        <v>63.863117000000003</v>
      </c>
      <c r="G3947">
        <v>60.800424999999997</v>
      </c>
      <c r="H3947">
        <v>0.13255400000000001</v>
      </c>
      <c r="I3947">
        <v>-94.801355999999998</v>
      </c>
      <c r="J3947">
        <v>114</v>
      </c>
      <c r="K3947">
        <v>81.027288999999996</v>
      </c>
      <c r="L3947">
        <v>1.4997999999999999E-2</v>
      </c>
      <c r="M3947">
        <f>(F3947*CalPhotonTurnigy!$AE$30*CalPhotonTurnigy!$AF$36+CalPhotonTurnigy!$AE$36)/CalPhotonTurnigy!$AE$30</f>
        <v>76.354363257013958</v>
      </c>
    </row>
    <row r="3948" spans="1:13" x14ac:dyDescent="0.3">
      <c r="A3948">
        <v>156.64217600000001</v>
      </c>
      <c r="B3948">
        <v>114</v>
      </c>
      <c r="C3948">
        <v>0</v>
      </c>
      <c r="D3948">
        <v>1.742</v>
      </c>
      <c r="E3948">
        <v>63.974981</v>
      </c>
      <c r="F3948">
        <v>64.220500999999999</v>
      </c>
      <c r="G3948">
        <v>60.790599999999998</v>
      </c>
      <c r="H3948">
        <v>-0.24551999999999999</v>
      </c>
      <c r="I3948">
        <v>-94.815466000000001</v>
      </c>
      <c r="J3948">
        <v>114</v>
      </c>
      <c r="K3948">
        <v>81.024389999999997</v>
      </c>
      <c r="L3948">
        <v>1.5004E-2</v>
      </c>
      <c r="M3948">
        <f>(F3948*CalPhotonTurnigy!$AE$30*CalPhotonTurnigy!$AF$36+CalPhotonTurnigy!$AE$36)/CalPhotonTurnigy!$AE$30</f>
        <v>76.717359790852726</v>
      </c>
    </row>
    <row r="3949" spans="1:13" x14ac:dyDescent="0.3">
      <c r="A3949">
        <v>156.65718699999999</v>
      </c>
      <c r="B3949">
        <v>114</v>
      </c>
      <c r="C3949">
        <v>0</v>
      </c>
      <c r="D3949">
        <v>1.7490000000000001</v>
      </c>
      <c r="E3949">
        <v>63.974665000000002</v>
      </c>
      <c r="F3949">
        <v>64.291949000000002</v>
      </c>
      <c r="G3949">
        <v>60.781545999999999</v>
      </c>
      <c r="H3949">
        <v>-0.31728299999999998</v>
      </c>
      <c r="I3949">
        <v>-94.83372</v>
      </c>
      <c r="J3949">
        <v>114</v>
      </c>
      <c r="K3949">
        <v>81.021894000000003</v>
      </c>
      <c r="L3949">
        <v>1.5011E-2</v>
      </c>
      <c r="M3949">
        <f>(F3949*CalPhotonTurnigy!$AE$30*CalPhotonTurnigy!$AF$36+CalPhotonTurnigy!$AE$36)/CalPhotonTurnigy!$AE$30</f>
        <v>76.789929845331145</v>
      </c>
    </row>
    <row r="3950" spans="1:13" x14ac:dyDescent="0.3">
      <c r="A3950">
        <v>156.672191</v>
      </c>
      <c r="B3950">
        <v>114</v>
      </c>
      <c r="C3950">
        <v>0</v>
      </c>
      <c r="D3950">
        <v>1.746</v>
      </c>
      <c r="E3950">
        <v>63.966617999999997</v>
      </c>
      <c r="F3950">
        <v>64.101399999999998</v>
      </c>
      <c r="G3950">
        <v>60.773238999999997</v>
      </c>
      <c r="H3950">
        <v>-0.13478200000000001</v>
      </c>
      <c r="I3950">
        <v>-94.841457000000005</v>
      </c>
      <c r="J3950">
        <v>114</v>
      </c>
      <c r="K3950">
        <v>81.019745</v>
      </c>
      <c r="L3950">
        <v>1.5004E-2</v>
      </c>
      <c r="M3950">
        <f>(F3950*CalPhotonTurnigy!$AE$30*CalPhotonTurnigy!$AF$36+CalPhotonTurnigy!$AE$36)/CalPhotonTurnigy!$AE$30</f>
        <v>76.596388370261081</v>
      </c>
    </row>
    <row r="3951" spans="1:13" x14ac:dyDescent="0.3">
      <c r="A3951">
        <v>156.68719300000001</v>
      </c>
      <c r="B3951">
        <v>114</v>
      </c>
      <c r="C3951">
        <v>0</v>
      </c>
      <c r="D3951">
        <v>1.746</v>
      </c>
      <c r="E3951">
        <v>63.959690999999999</v>
      </c>
      <c r="F3951">
        <v>64.053752000000003</v>
      </c>
      <c r="G3951">
        <v>60.765644999999999</v>
      </c>
      <c r="H3951">
        <v>-9.4061000000000006E-2</v>
      </c>
      <c r="I3951">
        <v>-94.846852999999996</v>
      </c>
      <c r="J3951">
        <v>114</v>
      </c>
      <c r="K3951">
        <v>81.017895999999993</v>
      </c>
      <c r="L3951">
        <v>1.5002E-2</v>
      </c>
      <c r="M3951">
        <f>(F3951*CalPhotonTurnigy!$AE$30*CalPhotonTurnigy!$AF$36+CalPhotonTurnigy!$AE$36)/CalPhotonTurnigy!$AE$30</f>
        <v>76.547992082670262</v>
      </c>
    </row>
    <row r="3952" spans="1:13" x14ac:dyDescent="0.3">
      <c r="A3952">
        <v>156.70219499999999</v>
      </c>
      <c r="B3952">
        <v>114</v>
      </c>
      <c r="C3952">
        <v>0</v>
      </c>
      <c r="D3952">
        <v>1.746</v>
      </c>
      <c r="E3952">
        <v>63.95373</v>
      </c>
      <c r="F3952">
        <v>63.910781999999998</v>
      </c>
      <c r="G3952">
        <v>60.758726000000003</v>
      </c>
      <c r="H3952">
        <v>4.2948E-2</v>
      </c>
      <c r="I3952">
        <v>-94.844392999999997</v>
      </c>
      <c r="J3952">
        <v>114</v>
      </c>
      <c r="K3952">
        <v>81.016305000000003</v>
      </c>
      <c r="L3952">
        <v>1.5002E-2</v>
      </c>
      <c r="M3952">
        <f>(F3952*CalPhotonTurnigy!$AE$30*CalPhotonTurnigy!$AF$36+CalPhotonTurnigy!$AE$36)/CalPhotonTurnigy!$AE$30</f>
        <v>76.402776811581106</v>
      </c>
    </row>
    <row r="3953" spans="1:13" x14ac:dyDescent="0.3">
      <c r="A3953">
        <v>156.717207</v>
      </c>
      <c r="B3953">
        <v>114</v>
      </c>
      <c r="C3953">
        <v>0</v>
      </c>
      <c r="D3953">
        <v>1.7430000000000001</v>
      </c>
      <c r="E3953">
        <v>63.940817000000003</v>
      </c>
      <c r="F3953">
        <v>63.791611000000003</v>
      </c>
      <c r="G3953">
        <v>60.752440999999997</v>
      </c>
      <c r="H3953">
        <v>0.14920600000000001</v>
      </c>
      <c r="I3953">
        <v>-94.835847999999999</v>
      </c>
      <c r="J3953">
        <v>114</v>
      </c>
      <c r="K3953">
        <v>81.014934999999994</v>
      </c>
      <c r="L3953">
        <v>1.5011999999999999E-2</v>
      </c>
      <c r="M3953">
        <f>(F3953*CalPhotonTurnigy!$AE$30*CalPhotonTurnigy!$AF$36+CalPhotonTurnigy!$AE$36)/CalPhotonTurnigy!$AE$30</f>
        <v>76.281734291675065</v>
      </c>
    </row>
    <row r="3954" spans="1:13" x14ac:dyDescent="0.3">
      <c r="A3954">
        <v>156.73220800000001</v>
      </c>
      <c r="B3954">
        <v>114</v>
      </c>
      <c r="C3954">
        <v>0</v>
      </c>
      <c r="D3954">
        <v>1.742</v>
      </c>
      <c r="E3954">
        <v>63.927754</v>
      </c>
      <c r="F3954">
        <v>64.220500999999999</v>
      </c>
      <c r="G3954">
        <v>60.746746999999999</v>
      </c>
      <c r="H3954">
        <v>-0.29274699999999998</v>
      </c>
      <c r="I3954">
        <v>-94.852667999999994</v>
      </c>
      <c r="J3954">
        <v>114</v>
      </c>
      <c r="K3954">
        <v>81.013756000000001</v>
      </c>
      <c r="L3954">
        <v>1.5001E-2</v>
      </c>
      <c r="M3954">
        <f>(F3954*CalPhotonTurnigy!$AE$30*CalPhotonTurnigy!$AF$36+CalPhotonTurnigy!$AE$36)/CalPhotonTurnigy!$AE$30</f>
        <v>76.717359790852726</v>
      </c>
    </row>
    <row r="3955" spans="1:13" x14ac:dyDescent="0.3">
      <c r="A3955">
        <v>156.74721500000001</v>
      </c>
      <c r="B3955">
        <v>114</v>
      </c>
      <c r="C3955">
        <v>0</v>
      </c>
      <c r="D3955">
        <v>1.7430000000000001</v>
      </c>
      <c r="E3955">
        <v>63.920403999999998</v>
      </c>
      <c r="F3955">
        <v>64.172864000000004</v>
      </c>
      <c r="G3955">
        <v>60.741601000000003</v>
      </c>
      <c r="H3955">
        <v>-0.25245899999999999</v>
      </c>
      <c r="I3955">
        <v>-94.867172999999994</v>
      </c>
      <c r="J3955">
        <v>114</v>
      </c>
      <c r="K3955">
        <v>81.012741000000005</v>
      </c>
      <c r="L3955">
        <v>1.5007E-2</v>
      </c>
      <c r="M3955">
        <f>(F3955*CalPhotonTurnigy!$AE$30*CalPhotonTurnigy!$AF$36+CalPhotonTurnigy!$AE$36)/CalPhotonTurnigy!$AE$30</f>
        <v>76.668974676011345</v>
      </c>
    </row>
    <row r="3956" spans="1:13" x14ac:dyDescent="0.3">
      <c r="A3956">
        <v>156.76221899999999</v>
      </c>
      <c r="B3956">
        <v>114</v>
      </c>
      <c r="C3956">
        <v>0</v>
      </c>
      <c r="D3956">
        <v>1.742</v>
      </c>
      <c r="E3956">
        <v>63.910183000000004</v>
      </c>
      <c r="F3956">
        <v>64.101399999999998</v>
      </c>
      <c r="G3956">
        <v>60.736961000000001</v>
      </c>
      <c r="H3956">
        <v>-0.191217</v>
      </c>
      <c r="I3956">
        <v>-94.878150000000005</v>
      </c>
      <c r="J3956">
        <v>114</v>
      </c>
      <c r="K3956">
        <v>81.011868000000007</v>
      </c>
      <c r="L3956">
        <v>1.5004E-2</v>
      </c>
      <c r="M3956">
        <f>(F3956*CalPhotonTurnigy!$AE$30*CalPhotonTurnigy!$AF$36+CalPhotonTurnigy!$AE$36)/CalPhotonTurnigy!$AE$30</f>
        <v>76.596388370261081</v>
      </c>
    </row>
    <row r="3957" spans="1:13" x14ac:dyDescent="0.3">
      <c r="A3957">
        <v>156.77722900000001</v>
      </c>
      <c r="B3957">
        <v>114</v>
      </c>
      <c r="C3957">
        <v>0</v>
      </c>
      <c r="D3957">
        <v>1.7410000000000001</v>
      </c>
      <c r="E3957">
        <v>63.899436999999999</v>
      </c>
      <c r="F3957">
        <v>63.982272000000002</v>
      </c>
      <c r="G3957">
        <v>60.732785</v>
      </c>
      <c r="H3957">
        <v>-8.2835000000000006E-2</v>
      </c>
      <c r="I3957">
        <v>-94.882901000000004</v>
      </c>
      <c r="J3957">
        <v>114</v>
      </c>
      <c r="K3957">
        <v>81.011116000000001</v>
      </c>
      <c r="L3957">
        <v>1.5010000000000001E-2</v>
      </c>
      <c r="M3957">
        <f>(F3957*CalPhotonTurnigy!$AE$30*CalPhotonTurnigy!$AF$36+CalPhotonTurnigy!$AE$36)/CalPhotonTurnigy!$AE$30</f>
        <v>76.475389525648154</v>
      </c>
    </row>
    <row r="3958" spans="1:13" x14ac:dyDescent="0.3">
      <c r="A3958">
        <v>156.792239</v>
      </c>
      <c r="B3958">
        <v>114</v>
      </c>
      <c r="C3958">
        <v>0</v>
      </c>
      <c r="D3958">
        <v>1.7390000000000001</v>
      </c>
      <c r="E3958">
        <v>63.886288</v>
      </c>
      <c r="F3958">
        <v>63.886949999999999</v>
      </c>
      <c r="G3958">
        <v>60.729035000000003</v>
      </c>
      <c r="H3958">
        <v>-6.6100000000000002E-4</v>
      </c>
      <c r="I3958">
        <v>-94.882938999999993</v>
      </c>
      <c r="J3958">
        <v>114</v>
      </c>
      <c r="K3958">
        <v>81.010469000000001</v>
      </c>
      <c r="L3958">
        <v>1.5010000000000001E-2</v>
      </c>
      <c r="M3958">
        <f>(F3958*CalPhotonTurnigy!$AE$30*CalPhotonTurnigy!$AF$36+CalPhotonTurnigy!$AE$36)/CalPhotonTurnigy!$AE$30</f>
        <v>76.378570542149774</v>
      </c>
    </row>
    <row r="3959" spans="1:13" x14ac:dyDescent="0.3">
      <c r="A3959">
        <v>156.80725100000001</v>
      </c>
      <c r="B3959">
        <v>114</v>
      </c>
      <c r="C3959">
        <v>0</v>
      </c>
      <c r="D3959">
        <v>1.7370000000000001</v>
      </c>
      <c r="E3959">
        <v>63.869118999999998</v>
      </c>
      <c r="F3959">
        <v>63.815446999999999</v>
      </c>
      <c r="G3959">
        <v>60.725672000000003</v>
      </c>
      <c r="H3959">
        <v>5.3671999999999997E-2</v>
      </c>
      <c r="I3959">
        <v>-94.879864999999995</v>
      </c>
      <c r="J3959">
        <v>114</v>
      </c>
      <c r="K3959">
        <v>81.009912</v>
      </c>
      <c r="L3959">
        <v>1.5011999999999999E-2</v>
      </c>
      <c r="M3959">
        <f>(F3959*CalPhotonTurnigy!$AE$30*CalPhotonTurnigy!$AF$36+CalPhotonTurnigy!$AE$36)/CalPhotonTurnigy!$AE$30</f>
        <v>76.305944623924361</v>
      </c>
    </row>
    <row r="3960" spans="1:13" x14ac:dyDescent="0.3">
      <c r="A3960">
        <v>156.822249</v>
      </c>
      <c r="B3960">
        <v>114</v>
      </c>
      <c r="C3960">
        <v>0</v>
      </c>
      <c r="D3960">
        <v>1.736</v>
      </c>
      <c r="E3960">
        <v>63.852384999999998</v>
      </c>
      <c r="F3960">
        <v>63.696254000000003</v>
      </c>
      <c r="G3960">
        <v>60.722662</v>
      </c>
      <c r="H3960">
        <v>0.15613099999999999</v>
      </c>
      <c r="I3960">
        <v>-94.870940000000004</v>
      </c>
      <c r="J3960">
        <v>114</v>
      </c>
      <c r="K3960">
        <v>81.009433000000001</v>
      </c>
      <c r="L3960">
        <v>1.4997999999999999E-2</v>
      </c>
      <c r="M3960">
        <f>(F3960*CalPhotonTurnigy!$AE$30*CalPhotonTurnigy!$AF$36+CalPhotonTurnigy!$AE$36)/CalPhotonTurnigy!$AE$30</f>
        <v>76.1848797585195</v>
      </c>
    </row>
    <row r="3961" spans="1:13" x14ac:dyDescent="0.3">
      <c r="A3961">
        <v>156.837254</v>
      </c>
      <c r="B3961">
        <v>114</v>
      </c>
      <c r="C3961">
        <v>0</v>
      </c>
      <c r="D3961">
        <v>1.7390000000000001</v>
      </c>
      <c r="E3961">
        <v>63.845789000000003</v>
      </c>
      <c r="F3961">
        <v>63.577033999999998</v>
      </c>
      <c r="G3961">
        <v>60.719971000000001</v>
      </c>
      <c r="H3961">
        <v>0.26875500000000002</v>
      </c>
      <c r="I3961">
        <v>-94.855587999999997</v>
      </c>
      <c r="J3961">
        <v>114</v>
      </c>
      <c r="K3961">
        <v>81.009020000000007</v>
      </c>
      <c r="L3961">
        <v>1.5004999999999999E-2</v>
      </c>
      <c r="M3961">
        <f>(F3961*CalPhotonTurnigy!$AE$30*CalPhotonTurnigy!$AF$36+CalPhotonTurnigy!$AE$36)/CalPhotonTurnigy!$AE$30</f>
        <v>76.063787469093398</v>
      </c>
    </row>
    <row r="3962" spans="1:13" x14ac:dyDescent="0.3">
      <c r="A3962">
        <v>156.85226399999999</v>
      </c>
      <c r="B3962">
        <v>114</v>
      </c>
      <c r="C3962">
        <v>0</v>
      </c>
      <c r="D3962">
        <v>1.7410000000000001</v>
      </c>
      <c r="E3962">
        <v>63.844016000000003</v>
      </c>
      <c r="F3962">
        <v>63.815446999999999</v>
      </c>
      <c r="G3962">
        <v>60.717568999999997</v>
      </c>
      <c r="H3962">
        <v>2.8569000000000001E-2</v>
      </c>
      <c r="I3962">
        <v>-94.853952000000007</v>
      </c>
      <c r="J3962">
        <v>114</v>
      </c>
      <c r="K3962">
        <v>81.008664999999993</v>
      </c>
      <c r="L3962">
        <v>1.5010000000000001E-2</v>
      </c>
      <c r="M3962">
        <f>(F3962*CalPhotonTurnigy!$AE$30*CalPhotonTurnigy!$AF$36+CalPhotonTurnigy!$AE$36)/CalPhotonTurnigy!$AE$30</f>
        <v>76.305944623924361</v>
      </c>
    </row>
    <row r="3963" spans="1:13" x14ac:dyDescent="0.3">
      <c r="A3963">
        <v>156.867267</v>
      </c>
      <c r="B3963">
        <v>113</v>
      </c>
      <c r="C3963">
        <v>0</v>
      </c>
      <c r="D3963">
        <v>1.7390000000000001</v>
      </c>
      <c r="E3963">
        <v>63.836632999999999</v>
      </c>
      <c r="F3963">
        <v>64.125221999999994</v>
      </c>
      <c r="G3963">
        <v>60.715100999999997</v>
      </c>
      <c r="H3963">
        <v>-0.28858899999999998</v>
      </c>
      <c r="I3963">
        <v>-94.870520999999997</v>
      </c>
      <c r="J3963">
        <v>113</v>
      </c>
      <c r="K3963">
        <v>80.980984000000007</v>
      </c>
      <c r="L3963">
        <v>1.5003000000000001E-2</v>
      </c>
      <c r="M3963">
        <f>(F3963*CalPhotonTurnigy!$AE$30*CalPhotonTurnigy!$AF$36+CalPhotonTurnigy!$AE$36)/CalPhotonTurnigy!$AE$30</f>
        <v>76.620584482647487</v>
      </c>
    </row>
    <row r="3964" spans="1:13" x14ac:dyDescent="0.3">
      <c r="A3964">
        <v>156.88227499999999</v>
      </c>
      <c r="B3964">
        <v>113</v>
      </c>
      <c r="C3964">
        <v>0</v>
      </c>
      <c r="D3964">
        <v>1.738</v>
      </c>
      <c r="E3964">
        <v>63.828325999999997</v>
      </c>
      <c r="F3964">
        <v>63.982272000000002</v>
      </c>
      <c r="G3964">
        <v>60.711500999999998</v>
      </c>
      <c r="H3964">
        <v>-0.153945</v>
      </c>
      <c r="I3964">
        <v>-94.879350000000002</v>
      </c>
      <c r="J3964">
        <v>113</v>
      </c>
      <c r="K3964">
        <v>80.931117999999998</v>
      </c>
      <c r="L3964">
        <v>1.5008000000000001E-2</v>
      </c>
      <c r="M3964">
        <f>(F3964*CalPhotonTurnigy!$AE$30*CalPhotonTurnigy!$AF$36+CalPhotonTurnigy!$AE$36)/CalPhotonTurnigy!$AE$30</f>
        <v>76.475389525648154</v>
      </c>
    </row>
    <row r="3965" spans="1:13" x14ac:dyDescent="0.3">
      <c r="A3965">
        <v>156.897277</v>
      </c>
      <c r="B3965">
        <v>113</v>
      </c>
      <c r="C3965">
        <v>0</v>
      </c>
      <c r="D3965">
        <v>1.7390000000000001</v>
      </c>
      <c r="E3965">
        <v>63.823129999999999</v>
      </c>
      <c r="F3965">
        <v>63.910781999999998</v>
      </c>
      <c r="G3965">
        <v>60.705525000000002</v>
      </c>
      <c r="H3965">
        <v>-8.7651999999999994E-2</v>
      </c>
      <c r="I3965">
        <v>-94.884371999999999</v>
      </c>
      <c r="J3965">
        <v>113</v>
      </c>
      <c r="K3965">
        <v>80.888197000000005</v>
      </c>
      <c r="L3965">
        <v>1.5002E-2</v>
      </c>
      <c r="M3965">
        <f>(F3965*CalPhotonTurnigy!$AE$30*CalPhotonTurnigy!$AF$36+CalPhotonTurnigy!$AE$36)/CalPhotonTurnigy!$AE$30</f>
        <v>76.402776811581106</v>
      </c>
    </row>
    <row r="3966" spans="1:13" x14ac:dyDescent="0.3">
      <c r="A3966">
        <v>156.91228699999999</v>
      </c>
      <c r="B3966">
        <v>113</v>
      </c>
      <c r="C3966">
        <v>0</v>
      </c>
      <c r="D3966">
        <v>1.7390000000000001</v>
      </c>
      <c r="E3966">
        <v>63.818657999999999</v>
      </c>
      <c r="F3966">
        <v>63.839281999999997</v>
      </c>
      <c r="G3966">
        <v>60.696551999999997</v>
      </c>
      <c r="H3966">
        <v>-2.0624E-2</v>
      </c>
      <c r="I3966">
        <v>-94.885553000000002</v>
      </c>
      <c r="J3966">
        <v>113</v>
      </c>
      <c r="K3966">
        <v>80.851256000000006</v>
      </c>
      <c r="L3966">
        <v>1.5010000000000001E-2</v>
      </c>
      <c r="M3966">
        <f>(F3966*CalPhotonTurnigy!$AE$30*CalPhotonTurnigy!$AF$36+CalPhotonTurnigy!$AE$36)/CalPhotonTurnigy!$AE$30</f>
        <v>76.330153940469145</v>
      </c>
    </row>
    <row r="3967" spans="1:13" x14ac:dyDescent="0.3">
      <c r="A3967">
        <v>156.92728500000001</v>
      </c>
      <c r="B3967">
        <v>113</v>
      </c>
      <c r="C3967">
        <v>0</v>
      </c>
      <c r="D3967">
        <v>1.742</v>
      </c>
      <c r="E3967">
        <v>63.822625000000002</v>
      </c>
      <c r="F3967">
        <v>63.767772999999998</v>
      </c>
      <c r="G3967">
        <v>60.684612000000001</v>
      </c>
      <c r="H3967">
        <v>5.4851999999999998E-2</v>
      </c>
      <c r="I3967">
        <v>-94.882416000000006</v>
      </c>
      <c r="J3967">
        <v>113</v>
      </c>
      <c r="K3967">
        <v>80.819458999999995</v>
      </c>
      <c r="L3967">
        <v>1.4997999999999999E-2</v>
      </c>
      <c r="M3967">
        <f>(F3967*CalPhotonTurnigy!$AE$30*CalPhotonTurnigy!$AF$36+CalPhotonTurnigy!$AE$36)/CalPhotonTurnigy!$AE$30</f>
        <v>76.257521928016772</v>
      </c>
    </row>
    <row r="3968" spans="1:13" x14ac:dyDescent="0.3">
      <c r="A3968">
        <v>156.942283</v>
      </c>
      <c r="B3968">
        <v>113</v>
      </c>
      <c r="C3968">
        <v>0</v>
      </c>
      <c r="D3968">
        <v>1.7350000000000001</v>
      </c>
      <c r="E3968">
        <v>63.810406999999998</v>
      </c>
      <c r="F3968">
        <v>63.720095000000001</v>
      </c>
      <c r="G3968">
        <v>60.670082000000001</v>
      </c>
      <c r="H3968">
        <v>9.0312000000000003E-2</v>
      </c>
      <c r="I3968">
        <v>-94.877251999999999</v>
      </c>
      <c r="J3968">
        <v>113</v>
      </c>
      <c r="K3968">
        <v>80.792091999999997</v>
      </c>
      <c r="L3968">
        <v>1.4997999999999999E-2</v>
      </c>
      <c r="M3968">
        <f>(F3968*CalPhotonTurnigy!$AE$30*CalPhotonTurnigy!$AF$36+CalPhotonTurnigy!$AE$36)/CalPhotonTurnigy!$AE$30</f>
        <v>76.209095169291245</v>
      </c>
    </row>
    <row r="3969" spans="1:13" x14ac:dyDescent="0.3">
      <c r="A3969">
        <v>156.95728600000001</v>
      </c>
      <c r="B3969">
        <v>113</v>
      </c>
      <c r="C3969">
        <v>0</v>
      </c>
      <c r="D3969">
        <v>1.736</v>
      </c>
      <c r="E3969">
        <v>63.801845</v>
      </c>
      <c r="F3969">
        <v>63.672412000000001</v>
      </c>
      <c r="G3969">
        <v>60.653488000000003</v>
      </c>
      <c r="H3969">
        <v>0.12943199999999999</v>
      </c>
      <c r="I3969">
        <v>-94.869853000000006</v>
      </c>
      <c r="J3969">
        <v>113</v>
      </c>
      <c r="K3969">
        <v>80.768536999999995</v>
      </c>
      <c r="L3969">
        <v>1.5003000000000001E-2</v>
      </c>
      <c r="M3969">
        <f>(F3969*CalPhotonTurnigy!$AE$30*CalPhotonTurnigy!$AF$36+CalPhotonTurnigy!$AE$36)/CalPhotonTurnigy!$AE$30</f>
        <v>76.160663332043271</v>
      </c>
    </row>
    <row r="3970" spans="1:13" x14ac:dyDescent="0.3">
      <c r="A3970">
        <v>156.972286</v>
      </c>
      <c r="B3970">
        <v>113</v>
      </c>
      <c r="C3970">
        <v>0</v>
      </c>
      <c r="D3970">
        <v>1.718</v>
      </c>
      <c r="E3970">
        <v>63.751424999999998</v>
      </c>
      <c r="F3970">
        <v>63.577033999999998</v>
      </c>
      <c r="G3970">
        <v>60.635393999999998</v>
      </c>
      <c r="H3970">
        <v>0.17439099999999999</v>
      </c>
      <c r="I3970">
        <v>-94.859893999999997</v>
      </c>
      <c r="J3970">
        <v>113</v>
      </c>
      <c r="K3970">
        <v>80.748262999999994</v>
      </c>
      <c r="L3970">
        <v>1.4999999999999999E-2</v>
      </c>
      <c r="M3970">
        <f>(F3970*CalPhotonTurnigy!$AE$30*CalPhotonTurnigy!$AF$36+CalPhotonTurnigy!$AE$36)/CalPhotonTurnigy!$AE$30</f>
        <v>76.063787469093398</v>
      </c>
    </row>
    <row r="3971" spans="1:13" x14ac:dyDescent="0.3">
      <c r="A3971">
        <v>156.98728500000001</v>
      </c>
      <c r="B3971">
        <v>113</v>
      </c>
      <c r="C3971">
        <v>0</v>
      </c>
      <c r="D3971">
        <v>1.738</v>
      </c>
      <c r="E3971">
        <v>63.755001999999998</v>
      </c>
      <c r="F3971">
        <v>63.553187000000001</v>
      </c>
      <c r="G3971">
        <v>60.616343000000001</v>
      </c>
      <c r="H3971">
        <v>0.20181499999999999</v>
      </c>
      <c r="I3971">
        <v>-94.848372999999995</v>
      </c>
      <c r="J3971">
        <v>113</v>
      </c>
      <c r="K3971">
        <v>80.730812999999998</v>
      </c>
      <c r="L3971">
        <v>1.4999E-2</v>
      </c>
      <c r="M3971">
        <f>(F3971*CalPhotonTurnigy!$AE$30*CalPhotonTurnigy!$AF$36+CalPhotonTurnigy!$AE$36)/CalPhotonTurnigy!$AE$30</f>
        <v>76.039565964094706</v>
      </c>
    </row>
    <row r="3972" spans="1:13" x14ac:dyDescent="0.3">
      <c r="A3972">
        <v>157.002295</v>
      </c>
      <c r="B3972">
        <v>113</v>
      </c>
      <c r="C3972">
        <v>0</v>
      </c>
      <c r="D3972">
        <v>1.736</v>
      </c>
      <c r="E3972">
        <v>63.754162999999998</v>
      </c>
      <c r="F3972">
        <v>63.505488999999997</v>
      </c>
      <c r="G3972">
        <v>60.596814000000002</v>
      </c>
      <c r="H3972">
        <v>0.24867400000000001</v>
      </c>
      <c r="I3972">
        <v>-94.834173000000007</v>
      </c>
      <c r="J3972">
        <v>113</v>
      </c>
      <c r="K3972">
        <v>80.715793000000005</v>
      </c>
      <c r="L3972">
        <v>1.5010000000000001E-2</v>
      </c>
      <c r="M3972">
        <f>(F3972*CalPhotonTurnigy!$AE$30*CalPhotonTurnigy!$AF$36+CalPhotonTurnigy!$AE$36)/CalPhotonTurnigy!$AE$30</f>
        <v>75.991118891279356</v>
      </c>
    </row>
    <row r="3973" spans="1:13" x14ac:dyDescent="0.3">
      <c r="A3973">
        <v>157.017304</v>
      </c>
      <c r="B3973">
        <v>113</v>
      </c>
      <c r="C3973">
        <v>0</v>
      </c>
      <c r="D3973">
        <v>1.736</v>
      </c>
      <c r="E3973">
        <v>63.753442</v>
      </c>
      <c r="F3973">
        <v>63.743935</v>
      </c>
      <c r="G3973">
        <v>60.577218000000002</v>
      </c>
      <c r="H3973">
        <v>9.5069999999999998E-3</v>
      </c>
      <c r="I3973">
        <v>-94.833629000000002</v>
      </c>
      <c r="J3973">
        <v>113</v>
      </c>
      <c r="K3973">
        <v>80.702866</v>
      </c>
      <c r="L3973">
        <v>1.5009E-2</v>
      </c>
      <c r="M3973">
        <f>(F3973*CalPhotonTurnigy!$AE$30*CalPhotonTurnigy!$AF$36+CalPhotonTurnigy!$AE$36)/CalPhotonTurnigy!$AE$30</f>
        <v>76.233309564358521</v>
      </c>
    </row>
    <row r="3974" spans="1:13" x14ac:dyDescent="0.3">
      <c r="A3974">
        <v>157.03231199999999</v>
      </c>
      <c r="B3974">
        <v>113</v>
      </c>
      <c r="C3974">
        <v>0</v>
      </c>
      <c r="D3974">
        <v>1.732</v>
      </c>
      <c r="E3974">
        <v>63.743028000000002</v>
      </c>
      <c r="F3974">
        <v>63.982272000000002</v>
      </c>
      <c r="G3974">
        <v>60.557889000000003</v>
      </c>
      <c r="H3974">
        <v>-0.23924300000000001</v>
      </c>
      <c r="I3974">
        <v>-94.847351000000003</v>
      </c>
      <c r="J3974">
        <v>113</v>
      </c>
      <c r="K3974">
        <v>80.691738999999998</v>
      </c>
      <c r="L3974">
        <v>1.5008000000000001E-2</v>
      </c>
      <c r="M3974">
        <f>(F3974*CalPhotonTurnigy!$AE$30*CalPhotonTurnigy!$AF$36+CalPhotonTurnigy!$AE$36)/CalPhotonTurnigy!$AE$30</f>
        <v>76.475389525648154</v>
      </c>
    </row>
    <row r="3975" spans="1:13" x14ac:dyDescent="0.3">
      <c r="A3975">
        <v>157.04731699999999</v>
      </c>
      <c r="B3975">
        <v>113</v>
      </c>
      <c r="C3975">
        <v>0</v>
      </c>
      <c r="D3975">
        <v>1.732</v>
      </c>
      <c r="E3975">
        <v>63.734065000000001</v>
      </c>
      <c r="F3975">
        <v>63.886949999999999</v>
      </c>
      <c r="G3975">
        <v>60.539088999999997</v>
      </c>
      <c r="H3975">
        <v>-0.15288399999999999</v>
      </c>
      <c r="I3975">
        <v>-94.856110000000001</v>
      </c>
      <c r="J3975">
        <v>113</v>
      </c>
      <c r="K3975">
        <v>80.682162000000005</v>
      </c>
      <c r="L3975">
        <v>1.5004999999999999E-2</v>
      </c>
      <c r="M3975">
        <f>(F3975*CalPhotonTurnigy!$AE$30*CalPhotonTurnigy!$AF$36+CalPhotonTurnigy!$AE$36)/CalPhotonTurnigy!$AE$30</f>
        <v>76.378570542149774</v>
      </c>
    </row>
    <row r="3976" spans="1:13" x14ac:dyDescent="0.3">
      <c r="A3976">
        <v>157.06232399999999</v>
      </c>
      <c r="B3976">
        <v>113</v>
      </c>
      <c r="C3976">
        <v>0</v>
      </c>
      <c r="D3976">
        <v>1.7370000000000001</v>
      </c>
      <c r="E3976">
        <v>63.738107999999997</v>
      </c>
      <c r="F3976">
        <v>63.815446999999999</v>
      </c>
      <c r="G3976">
        <v>60.521017000000001</v>
      </c>
      <c r="H3976">
        <v>-7.7339000000000005E-2</v>
      </c>
      <c r="I3976">
        <v>-94.860538000000005</v>
      </c>
      <c r="J3976">
        <v>113</v>
      </c>
      <c r="K3976">
        <v>80.673919999999995</v>
      </c>
      <c r="L3976">
        <v>1.5007E-2</v>
      </c>
      <c r="M3976">
        <f>(F3976*CalPhotonTurnigy!$AE$30*CalPhotonTurnigy!$AF$36+CalPhotonTurnigy!$AE$36)/CalPhotonTurnigy!$AE$30</f>
        <v>76.305944623924361</v>
      </c>
    </row>
    <row r="3977" spans="1:13" x14ac:dyDescent="0.3">
      <c r="A3977">
        <v>157.07732999999999</v>
      </c>
      <c r="B3977">
        <v>113</v>
      </c>
      <c r="C3977">
        <v>0</v>
      </c>
      <c r="D3977">
        <v>1.734</v>
      </c>
      <c r="E3977">
        <v>63.733749000000003</v>
      </c>
      <c r="F3977">
        <v>63.791611000000003</v>
      </c>
      <c r="G3977">
        <v>60.503813999999998</v>
      </c>
      <c r="H3977">
        <v>-5.7861999999999997E-2</v>
      </c>
      <c r="I3977">
        <v>-94.863849999999999</v>
      </c>
      <c r="J3977">
        <v>113</v>
      </c>
      <c r="K3977">
        <v>80.666825000000003</v>
      </c>
      <c r="L3977">
        <v>1.5006E-2</v>
      </c>
      <c r="M3977">
        <f>(F3977*CalPhotonTurnigy!$AE$30*CalPhotonTurnigy!$AF$36+CalPhotonTurnigy!$AE$36)/CalPhotonTurnigy!$AE$30</f>
        <v>76.281734291675065</v>
      </c>
    </row>
    <row r="3978" spans="1:13" x14ac:dyDescent="0.3">
      <c r="A3978">
        <v>157.09232900000001</v>
      </c>
      <c r="B3978">
        <v>113</v>
      </c>
      <c r="C3978">
        <v>0</v>
      </c>
      <c r="D3978">
        <v>1.734</v>
      </c>
      <c r="E3978">
        <v>63.729998000000002</v>
      </c>
      <c r="F3978">
        <v>63.720095000000001</v>
      </c>
      <c r="G3978">
        <v>60.487575</v>
      </c>
      <c r="H3978">
        <v>9.9030000000000003E-3</v>
      </c>
      <c r="I3978">
        <v>-94.863283999999993</v>
      </c>
      <c r="J3978">
        <v>113</v>
      </c>
      <c r="K3978">
        <v>80.660718000000003</v>
      </c>
      <c r="L3978">
        <v>1.4999E-2</v>
      </c>
      <c r="M3978">
        <f>(F3978*CalPhotonTurnigy!$AE$30*CalPhotonTurnigy!$AF$36+CalPhotonTurnigy!$AE$36)/CalPhotonTurnigy!$AE$30</f>
        <v>76.209095169291245</v>
      </c>
    </row>
    <row r="3979" spans="1:13" x14ac:dyDescent="0.3">
      <c r="A3979">
        <v>157.10733099999999</v>
      </c>
      <c r="B3979">
        <v>113</v>
      </c>
      <c r="C3979">
        <v>0</v>
      </c>
      <c r="D3979">
        <v>1.7350000000000001</v>
      </c>
      <c r="E3979">
        <v>63.730688999999998</v>
      </c>
      <c r="F3979">
        <v>63.672412000000001</v>
      </c>
      <c r="G3979">
        <v>60.472355999999998</v>
      </c>
      <c r="H3979">
        <v>5.8277000000000002E-2</v>
      </c>
      <c r="I3979">
        <v>-94.859953000000004</v>
      </c>
      <c r="J3979">
        <v>113</v>
      </c>
      <c r="K3979">
        <v>80.655462999999997</v>
      </c>
      <c r="L3979">
        <v>1.5002E-2</v>
      </c>
      <c r="M3979">
        <f>(F3979*CalPhotonTurnigy!$AE$30*CalPhotonTurnigy!$AF$36+CalPhotonTurnigy!$AE$36)/CalPhotonTurnigy!$AE$30</f>
        <v>76.160663332043271</v>
      </c>
    </row>
    <row r="3980" spans="1:13" x14ac:dyDescent="0.3">
      <c r="A3980">
        <v>157.12234000000001</v>
      </c>
      <c r="B3980">
        <v>113</v>
      </c>
      <c r="C3980">
        <v>0</v>
      </c>
      <c r="D3980">
        <v>1.7330000000000001</v>
      </c>
      <c r="E3980">
        <v>63.725405000000002</v>
      </c>
      <c r="F3980">
        <v>63.624724999999998</v>
      </c>
      <c r="G3980">
        <v>60.458181000000003</v>
      </c>
      <c r="H3980">
        <v>0.10068000000000001</v>
      </c>
      <c r="I3980">
        <v>-94.854196999999999</v>
      </c>
      <c r="J3980">
        <v>113</v>
      </c>
      <c r="K3980">
        <v>80.650938999999994</v>
      </c>
      <c r="L3980">
        <v>1.5009E-2</v>
      </c>
      <c r="M3980">
        <f>(F3980*CalPhotonTurnigy!$AE$30*CalPhotonTurnigy!$AF$36+CalPhotonTurnigy!$AE$36)/CalPhotonTurnigy!$AE$30</f>
        <v>76.112227431977317</v>
      </c>
    </row>
    <row r="3981" spans="1:13" x14ac:dyDescent="0.3">
      <c r="A3981">
        <v>157.137338</v>
      </c>
      <c r="B3981">
        <v>113</v>
      </c>
      <c r="C3981">
        <v>0</v>
      </c>
      <c r="D3981">
        <v>1.7310000000000001</v>
      </c>
      <c r="E3981">
        <v>63.716937000000001</v>
      </c>
      <c r="F3981">
        <v>63.600879999999997</v>
      </c>
      <c r="G3981">
        <v>60.445048999999997</v>
      </c>
      <c r="H3981">
        <v>0.11605699999999999</v>
      </c>
      <c r="I3981">
        <v>-94.847570000000005</v>
      </c>
      <c r="J3981">
        <v>113</v>
      </c>
      <c r="K3981">
        <v>80.647045000000006</v>
      </c>
      <c r="L3981">
        <v>1.4997999999999999E-2</v>
      </c>
      <c r="M3981">
        <f>(F3981*CalPhotonTurnigy!$AE$30*CalPhotonTurnigy!$AF$36+CalPhotonTurnigy!$AE$36)/CalPhotonTurnigy!$AE$30</f>
        <v>76.088007958387607</v>
      </c>
    </row>
    <row r="3982" spans="1:13" x14ac:dyDescent="0.3">
      <c r="A3982">
        <v>157.152344</v>
      </c>
      <c r="B3982">
        <v>113</v>
      </c>
      <c r="C3982">
        <v>0</v>
      </c>
      <c r="D3982">
        <v>1.7310000000000001</v>
      </c>
      <c r="E3982">
        <v>63.707687</v>
      </c>
      <c r="F3982">
        <v>63.577033999999998</v>
      </c>
      <c r="G3982">
        <v>60.432941999999997</v>
      </c>
      <c r="H3982">
        <v>0.13065299999999999</v>
      </c>
      <c r="I3982">
        <v>-94.840106000000006</v>
      </c>
      <c r="J3982">
        <v>113</v>
      </c>
      <c r="K3982">
        <v>80.643693999999996</v>
      </c>
      <c r="L3982">
        <v>1.5006E-2</v>
      </c>
      <c r="M3982">
        <f>(F3982*CalPhotonTurnigy!$AE$30*CalPhotonTurnigy!$AF$36+CalPhotonTurnigy!$AE$36)/CalPhotonTurnigy!$AE$30</f>
        <v>76.063787469093398</v>
      </c>
    </row>
    <row r="3983" spans="1:13" x14ac:dyDescent="0.3">
      <c r="A3983">
        <v>157.16734</v>
      </c>
      <c r="B3983">
        <v>113</v>
      </c>
      <c r="C3983">
        <v>0</v>
      </c>
      <c r="D3983">
        <v>1.7350000000000001</v>
      </c>
      <c r="E3983">
        <v>63.711492999999997</v>
      </c>
      <c r="F3983">
        <v>63.505488999999997</v>
      </c>
      <c r="G3983">
        <v>60.421827</v>
      </c>
      <c r="H3983">
        <v>0.20600399999999999</v>
      </c>
      <c r="I3983">
        <v>-94.828353000000007</v>
      </c>
      <c r="J3983">
        <v>113</v>
      </c>
      <c r="K3983">
        <v>80.640809000000004</v>
      </c>
      <c r="L3983">
        <v>1.4996000000000001E-2</v>
      </c>
      <c r="M3983">
        <f>(F3983*CalPhotonTurnigy!$AE$30*CalPhotonTurnigy!$AF$36+CalPhotonTurnigy!$AE$36)/CalPhotonTurnigy!$AE$30</f>
        <v>75.991118891279356</v>
      </c>
    </row>
    <row r="3984" spans="1:13" x14ac:dyDescent="0.3">
      <c r="A3984">
        <v>157.18235200000001</v>
      </c>
      <c r="B3984">
        <v>113</v>
      </c>
      <c r="C3984">
        <v>0</v>
      </c>
      <c r="D3984">
        <v>1.732</v>
      </c>
      <c r="E3984">
        <v>63.706924999999998</v>
      </c>
      <c r="F3984">
        <v>63.433934999999998</v>
      </c>
      <c r="G3984">
        <v>60.411662</v>
      </c>
      <c r="H3984">
        <v>0.27299000000000001</v>
      </c>
      <c r="I3984">
        <v>-94.812773000000007</v>
      </c>
      <c r="J3984">
        <v>113</v>
      </c>
      <c r="K3984">
        <v>80.638327000000004</v>
      </c>
      <c r="L3984">
        <v>1.5011999999999999E-2</v>
      </c>
      <c r="M3984">
        <f>(F3984*CalPhotonTurnigy!$AE$30*CalPhotonTurnigy!$AF$36+CalPhotonTurnigy!$AE$36)/CalPhotonTurnigy!$AE$30</f>
        <v>75.918441172124872</v>
      </c>
    </row>
    <row r="3985" spans="1:13" x14ac:dyDescent="0.3">
      <c r="A3985">
        <v>157.197352</v>
      </c>
      <c r="B3985">
        <v>113</v>
      </c>
      <c r="C3985">
        <v>0</v>
      </c>
      <c r="D3985">
        <v>1.7290000000000001</v>
      </c>
      <c r="E3985">
        <v>63.695146000000001</v>
      </c>
      <c r="F3985">
        <v>63.553187000000001</v>
      </c>
      <c r="G3985">
        <v>60.402394999999999</v>
      </c>
      <c r="H3985">
        <v>0.141959</v>
      </c>
      <c r="I3985">
        <v>-94.804668000000007</v>
      </c>
      <c r="J3985">
        <v>113</v>
      </c>
      <c r="K3985">
        <v>80.636189999999999</v>
      </c>
      <c r="L3985">
        <v>1.4999999999999999E-2</v>
      </c>
      <c r="M3985">
        <f>(F3985*CalPhotonTurnigy!$AE$30*CalPhotonTurnigy!$AF$36+CalPhotonTurnigy!$AE$36)/CalPhotonTurnigy!$AE$30</f>
        <v>76.039565964094706</v>
      </c>
    </row>
    <row r="3986" spans="1:13" x14ac:dyDescent="0.3">
      <c r="A3986">
        <v>157.21236500000001</v>
      </c>
      <c r="B3986">
        <v>113</v>
      </c>
      <c r="C3986">
        <v>0</v>
      </c>
      <c r="D3986">
        <v>1.7330000000000001</v>
      </c>
      <c r="E3986">
        <v>63.694819000000003</v>
      </c>
      <c r="F3986">
        <v>63.934612999999999</v>
      </c>
      <c r="G3986">
        <v>60.393974</v>
      </c>
      <c r="H3986">
        <v>-0.23979400000000001</v>
      </c>
      <c r="I3986">
        <v>-94.818420000000003</v>
      </c>
      <c r="J3986">
        <v>113</v>
      </c>
      <c r="K3986">
        <v>80.634350999999995</v>
      </c>
      <c r="L3986">
        <v>1.5013E-2</v>
      </c>
      <c r="M3986">
        <f>(F3986*CalPhotonTurnigy!$AE$30*CalPhotonTurnigy!$AF$36+CalPhotonTurnigy!$AE$36)/CalPhotonTurnigy!$AE$30</f>
        <v>76.426982065307939</v>
      </c>
    </row>
    <row r="3987" spans="1:13" x14ac:dyDescent="0.3">
      <c r="A3987">
        <v>157.22736699999999</v>
      </c>
      <c r="B3987">
        <v>113</v>
      </c>
      <c r="C3987">
        <v>0</v>
      </c>
      <c r="D3987">
        <v>1.734</v>
      </c>
      <c r="E3987">
        <v>63.696499000000003</v>
      </c>
      <c r="F3987">
        <v>63.934612999999999</v>
      </c>
      <c r="G3987">
        <v>60.386341999999999</v>
      </c>
      <c r="H3987">
        <v>-0.23811399999999999</v>
      </c>
      <c r="I3987">
        <v>-94.832065</v>
      </c>
      <c r="J3987">
        <v>113</v>
      </c>
      <c r="K3987">
        <v>80.632767999999999</v>
      </c>
      <c r="L3987">
        <v>1.5002E-2</v>
      </c>
      <c r="M3987">
        <f>(F3987*CalPhotonTurnigy!$AE$30*CalPhotonTurnigy!$AF$36+CalPhotonTurnigy!$AE$36)/CalPhotonTurnigy!$AE$30</f>
        <v>76.426982065307939</v>
      </c>
    </row>
    <row r="3988" spans="1:13" x14ac:dyDescent="0.3">
      <c r="A3988">
        <v>157.24237600000001</v>
      </c>
      <c r="B3988">
        <v>113</v>
      </c>
      <c r="C3988">
        <v>0</v>
      </c>
      <c r="D3988">
        <v>1.73</v>
      </c>
      <c r="E3988">
        <v>63.688133999999998</v>
      </c>
      <c r="F3988">
        <v>63.791611000000003</v>
      </c>
      <c r="G3988">
        <v>60.379441999999997</v>
      </c>
      <c r="H3988">
        <v>-0.103476</v>
      </c>
      <c r="I3988">
        <v>-94.837990000000005</v>
      </c>
      <c r="J3988">
        <v>113</v>
      </c>
      <c r="K3988">
        <v>80.631405000000001</v>
      </c>
      <c r="L3988">
        <v>1.5009E-2</v>
      </c>
      <c r="M3988">
        <f>(F3988*CalPhotonTurnigy!$AE$30*CalPhotonTurnigy!$AF$36+CalPhotonTurnigy!$AE$36)/CalPhotonTurnigy!$AE$30</f>
        <v>76.281734291675065</v>
      </c>
    </row>
    <row r="3989" spans="1:13" x14ac:dyDescent="0.3">
      <c r="A3989">
        <v>157.25737799999999</v>
      </c>
      <c r="B3989">
        <v>113</v>
      </c>
      <c r="C3989">
        <v>0</v>
      </c>
      <c r="D3989">
        <v>1.7310000000000001</v>
      </c>
      <c r="E3989">
        <v>63.682898000000002</v>
      </c>
      <c r="F3989">
        <v>63.767772999999998</v>
      </c>
      <c r="G3989">
        <v>60.373218999999999</v>
      </c>
      <c r="H3989">
        <v>-8.4875000000000006E-2</v>
      </c>
      <c r="I3989">
        <v>-94.842845999999994</v>
      </c>
      <c r="J3989">
        <v>113</v>
      </c>
      <c r="K3989">
        <v>80.630232000000007</v>
      </c>
      <c r="L3989">
        <v>1.5002E-2</v>
      </c>
      <c r="M3989">
        <f>(F3989*CalPhotonTurnigy!$AE$30*CalPhotonTurnigy!$AF$36+CalPhotonTurnigy!$AE$36)/CalPhotonTurnigy!$AE$30</f>
        <v>76.257521928016772</v>
      </c>
    </row>
    <row r="3990" spans="1:13" x14ac:dyDescent="0.3">
      <c r="A3990">
        <v>157.272381</v>
      </c>
      <c r="B3990">
        <v>113</v>
      </c>
      <c r="C3990">
        <v>0</v>
      </c>
      <c r="D3990">
        <v>1.7230000000000001</v>
      </c>
      <c r="E3990">
        <v>63.658755999999997</v>
      </c>
      <c r="F3990">
        <v>63.696254000000003</v>
      </c>
      <c r="G3990">
        <v>60.367617000000003</v>
      </c>
      <c r="H3990">
        <v>-3.7498999999999998E-2</v>
      </c>
      <c r="I3990">
        <v>-94.844989999999996</v>
      </c>
      <c r="J3990">
        <v>113</v>
      </c>
      <c r="K3990">
        <v>80.629222999999996</v>
      </c>
      <c r="L3990">
        <v>1.5003000000000001E-2</v>
      </c>
      <c r="M3990">
        <f>(F3990*CalPhotonTurnigy!$AE$30*CalPhotonTurnigy!$AF$36+CalPhotonTurnigy!$AE$36)/CalPhotonTurnigy!$AE$30</f>
        <v>76.1848797585195</v>
      </c>
    </row>
    <row r="3991" spans="1:13" x14ac:dyDescent="0.3">
      <c r="A3991">
        <v>157.28737899999999</v>
      </c>
      <c r="B3991">
        <v>113</v>
      </c>
      <c r="C3991">
        <v>0</v>
      </c>
      <c r="D3991">
        <v>1.7270000000000001</v>
      </c>
      <c r="E3991">
        <v>63.649757999999999</v>
      </c>
      <c r="F3991">
        <v>63.696254000000003</v>
      </c>
      <c r="G3991">
        <v>60.362583999999998</v>
      </c>
      <c r="H3991">
        <v>-4.6496999999999997E-2</v>
      </c>
      <c r="I3991">
        <v>-94.847648000000007</v>
      </c>
      <c r="J3991">
        <v>113</v>
      </c>
      <c r="K3991">
        <v>80.628354000000002</v>
      </c>
      <c r="L3991">
        <v>1.4997999999999999E-2</v>
      </c>
      <c r="M3991">
        <f>(F3991*CalPhotonTurnigy!$AE$30*CalPhotonTurnigy!$AF$36+CalPhotonTurnigy!$AE$36)/CalPhotonTurnigy!$AE$30</f>
        <v>76.1848797585195</v>
      </c>
    </row>
    <row r="3992" spans="1:13" x14ac:dyDescent="0.3">
      <c r="A3992">
        <v>157.30238800000001</v>
      </c>
      <c r="B3992">
        <v>113</v>
      </c>
      <c r="C3992">
        <v>0</v>
      </c>
      <c r="D3992">
        <v>1.7270000000000001</v>
      </c>
      <c r="E3992">
        <v>63.642012999999999</v>
      </c>
      <c r="F3992">
        <v>63.624724999999998</v>
      </c>
      <c r="G3992">
        <v>60.358069999999998</v>
      </c>
      <c r="H3992">
        <v>1.7288000000000001E-2</v>
      </c>
      <c r="I3992">
        <v>-94.84666</v>
      </c>
      <c r="J3992">
        <v>113</v>
      </c>
      <c r="K3992">
        <v>80.627606</v>
      </c>
      <c r="L3992">
        <v>1.5009E-2</v>
      </c>
      <c r="M3992">
        <f>(F3992*CalPhotonTurnigy!$AE$30*CalPhotonTurnigy!$AF$36+CalPhotonTurnigy!$AE$36)/CalPhotonTurnigy!$AE$30</f>
        <v>76.112227431977317</v>
      </c>
    </row>
    <row r="3993" spans="1:13" x14ac:dyDescent="0.3">
      <c r="A3993">
        <v>157.31739099999999</v>
      </c>
      <c r="B3993">
        <v>113</v>
      </c>
      <c r="C3993">
        <v>0</v>
      </c>
      <c r="D3993">
        <v>1.726</v>
      </c>
      <c r="E3993">
        <v>63.631416000000002</v>
      </c>
      <c r="F3993">
        <v>63.624724999999998</v>
      </c>
      <c r="G3993">
        <v>60.354028</v>
      </c>
      <c r="H3993">
        <v>6.6899999999999998E-3</v>
      </c>
      <c r="I3993">
        <v>-94.846277000000001</v>
      </c>
      <c r="J3993">
        <v>113</v>
      </c>
      <c r="K3993">
        <v>80.626963000000003</v>
      </c>
      <c r="L3993">
        <v>1.5003000000000001E-2</v>
      </c>
      <c r="M3993">
        <f>(F3993*CalPhotonTurnigy!$AE$30*CalPhotonTurnigy!$AF$36+CalPhotonTurnigy!$AE$36)/CalPhotonTurnigy!$AE$30</f>
        <v>76.112227431977317</v>
      </c>
    </row>
    <row r="3994" spans="1:13" x14ac:dyDescent="0.3">
      <c r="A3994">
        <v>157.33239</v>
      </c>
      <c r="B3994">
        <v>113</v>
      </c>
      <c r="C3994">
        <v>0</v>
      </c>
      <c r="D3994">
        <v>1.7310000000000001</v>
      </c>
      <c r="E3994">
        <v>63.634090999999998</v>
      </c>
      <c r="F3994">
        <v>63.553187000000001</v>
      </c>
      <c r="G3994">
        <v>60.350414999999998</v>
      </c>
      <c r="H3994">
        <v>8.0904000000000004E-2</v>
      </c>
      <c r="I3994">
        <v>-94.841659000000007</v>
      </c>
      <c r="J3994">
        <v>113</v>
      </c>
      <c r="K3994">
        <v>80.626408999999995</v>
      </c>
      <c r="L3994">
        <v>1.4999E-2</v>
      </c>
      <c r="M3994">
        <f>(F3994*CalPhotonTurnigy!$AE$30*CalPhotonTurnigy!$AF$36+CalPhotonTurnigy!$AE$36)/CalPhotonTurnigy!$AE$30</f>
        <v>76.039565964094706</v>
      </c>
    </row>
    <row r="3995" spans="1:13" x14ac:dyDescent="0.3">
      <c r="A3995">
        <v>157.34739400000001</v>
      </c>
      <c r="B3995">
        <v>113</v>
      </c>
      <c r="C3995">
        <v>0</v>
      </c>
      <c r="D3995">
        <v>1.7250000000000001</v>
      </c>
      <c r="E3995">
        <v>63.622630999999998</v>
      </c>
      <c r="F3995">
        <v>63.481639000000001</v>
      </c>
      <c r="G3995">
        <v>60.347188000000003</v>
      </c>
      <c r="H3995">
        <v>0.14099200000000001</v>
      </c>
      <c r="I3995">
        <v>-94.833613</v>
      </c>
      <c r="J3995">
        <v>113</v>
      </c>
      <c r="K3995">
        <v>80.625932000000006</v>
      </c>
      <c r="L3995">
        <v>1.5004E-2</v>
      </c>
      <c r="M3995">
        <f>(F3995*CalPhotonTurnigy!$AE$30*CalPhotonTurnigy!$AF$36+CalPhotonTurnigy!$AE$36)/CalPhotonTurnigy!$AE$30</f>
        <v>75.966894339167183</v>
      </c>
    </row>
    <row r="3996" spans="1:13" x14ac:dyDescent="0.3">
      <c r="A3996">
        <v>157.362392</v>
      </c>
      <c r="B3996">
        <v>113</v>
      </c>
      <c r="C3996">
        <v>0</v>
      </c>
      <c r="D3996">
        <v>1.7230000000000001</v>
      </c>
      <c r="E3996">
        <v>63.608831000000002</v>
      </c>
      <c r="F3996">
        <v>63.433934999999998</v>
      </c>
      <c r="G3996">
        <v>60.344312000000002</v>
      </c>
      <c r="H3996">
        <v>0.174896</v>
      </c>
      <c r="I3996">
        <v>-94.823639999999997</v>
      </c>
      <c r="J3996">
        <v>113</v>
      </c>
      <c r="K3996">
        <v>80.625522000000004</v>
      </c>
      <c r="L3996">
        <v>1.4997999999999999E-2</v>
      </c>
      <c r="M3996">
        <f>(F3996*CalPhotonTurnigy!$AE$30*CalPhotonTurnigy!$AF$36+CalPhotonTurnigy!$AE$36)/CalPhotonTurnigy!$AE$30</f>
        <v>75.918441172124872</v>
      </c>
    </row>
    <row r="3997" spans="1:13" x14ac:dyDescent="0.3">
      <c r="A3997">
        <v>157.37740099999999</v>
      </c>
      <c r="B3997">
        <v>113</v>
      </c>
      <c r="C3997">
        <v>0</v>
      </c>
      <c r="D3997">
        <v>1.7230000000000001</v>
      </c>
      <c r="E3997">
        <v>63.596952000000002</v>
      </c>
      <c r="F3997">
        <v>63.433934999999998</v>
      </c>
      <c r="G3997">
        <v>60.341749</v>
      </c>
      <c r="H3997">
        <v>0.163017</v>
      </c>
      <c r="I3997">
        <v>-94.814338000000006</v>
      </c>
      <c r="J3997">
        <v>113</v>
      </c>
      <c r="K3997">
        <v>80.625168000000002</v>
      </c>
      <c r="L3997">
        <v>1.5009E-2</v>
      </c>
      <c r="M3997">
        <f>(F3997*CalPhotonTurnigy!$AE$30*CalPhotonTurnigy!$AF$36+CalPhotonTurnigy!$AE$36)/CalPhotonTurnigy!$AE$30</f>
        <v>75.918441172124872</v>
      </c>
    </row>
    <row r="3998" spans="1:13" x14ac:dyDescent="0.3">
      <c r="A3998">
        <v>157.39241000000001</v>
      </c>
      <c r="B3998">
        <v>113</v>
      </c>
      <c r="C3998">
        <v>0</v>
      </c>
      <c r="D3998">
        <v>1.726</v>
      </c>
      <c r="E3998">
        <v>63.592632999999999</v>
      </c>
      <c r="F3998">
        <v>63.386226000000001</v>
      </c>
      <c r="G3998">
        <v>60.339469999999999</v>
      </c>
      <c r="H3998">
        <v>0.20640700000000001</v>
      </c>
      <c r="I3998">
        <v>-94.802565999999999</v>
      </c>
      <c r="J3998">
        <v>113</v>
      </c>
      <c r="K3998">
        <v>80.624864000000002</v>
      </c>
      <c r="L3998">
        <v>1.5009E-2</v>
      </c>
      <c r="M3998">
        <f>(F3998*CalPhotonTurnigy!$AE$30*CalPhotonTurnigy!$AF$36+CalPhotonTurnigy!$AE$36)/CalPhotonTurnigy!$AE$30</f>
        <v>75.869982926560112</v>
      </c>
    </row>
    <row r="3999" spans="1:13" x14ac:dyDescent="0.3">
      <c r="A3999">
        <v>157.407409</v>
      </c>
      <c r="B3999">
        <v>112</v>
      </c>
      <c r="C3999">
        <v>0</v>
      </c>
      <c r="D3999">
        <v>1.718</v>
      </c>
      <c r="E3999">
        <v>63.571192000000003</v>
      </c>
      <c r="F3999">
        <v>63.362369999999999</v>
      </c>
      <c r="G3999">
        <v>60.337116000000002</v>
      </c>
      <c r="H3999">
        <v>0.20882100000000001</v>
      </c>
      <c r="I3999">
        <v>-94.790666000000002</v>
      </c>
      <c r="J3999">
        <v>112</v>
      </c>
      <c r="K3999">
        <v>80.596823999999998</v>
      </c>
      <c r="L3999">
        <v>1.4999E-2</v>
      </c>
      <c r="M3999">
        <f>(F3999*CalPhotonTurnigy!$AE$30*CalPhotonTurnigy!$AF$36+CalPhotonTurnigy!$AE$36)/CalPhotonTurnigy!$AE$30</f>
        <v>75.845752280221021</v>
      </c>
    </row>
    <row r="4000" spans="1:13" x14ac:dyDescent="0.3">
      <c r="A4000">
        <v>157.42241100000001</v>
      </c>
      <c r="B4000">
        <v>112</v>
      </c>
      <c r="C4000">
        <v>0</v>
      </c>
      <c r="D4000">
        <v>1.72</v>
      </c>
      <c r="E4000">
        <v>63.556671999999999</v>
      </c>
      <c r="F4000">
        <v>63.338512999999999</v>
      </c>
      <c r="G4000">
        <v>60.333613</v>
      </c>
      <c r="H4000">
        <v>0.21815899999999999</v>
      </c>
      <c r="I4000">
        <v>-94.778234999999995</v>
      </c>
      <c r="J4000">
        <v>112</v>
      </c>
      <c r="K4000">
        <v>80.546265000000005</v>
      </c>
      <c r="L4000">
        <v>1.5002E-2</v>
      </c>
      <c r="M4000">
        <f>(F4000*CalPhotonTurnigy!$AE$30*CalPhotonTurnigy!$AF$36+CalPhotonTurnigy!$AE$36)/CalPhotonTurnigy!$AE$30</f>
        <v>75.821520618177402</v>
      </c>
    </row>
    <row r="4001" spans="1:13" x14ac:dyDescent="0.3">
      <c r="A4001">
        <v>157.437411</v>
      </c>
      <c r="B4001">
        <v>112</v>
      </c>
      <c r="C4001">
        <v>0</v>
      </c>
      <c r="D4001">
        <v>1.7230000000000001</v>
      </c>
      <c r="E4001">
        <v>63.550088000000002</v>
      </c>
      <c r="F4001">
        <v>63.624724999999998</v>
      </c>
      <c r="G4001">
        <v>60.327705000000002</v>
      </c>
      <c r="H4001">
        <v>-7.4637999999999996E-2</v>
      </c>
      <c r="I4001">
        <v>-94.782499000000001</v>
      </c>
      <c r="J4001">
        <v>112</v>
      </c>
      <c r="K4001">
        <v>80.502748999999994</v>
      </c>
      <c r="L4001">
        <v>1.4999999999999999E-2</v>
      </c>
      <c r="M4001">
        <f>(F4001*CalPhotonTurnigy!$AE$30*CalPhotonTurnigy!$AF$36+CalPhotonTurnigy!$AE$36)/CalPhotonTurnigy!$AE$30</f>
        <v>76.112227431977317</v>
      </c>
    </row>
    <row r="4002" spans="1:13" x14ac:dyDescent="0.3">
      <c r="A4002">
        <v>157.45241899999999</v>
      </c>
      <c r="B4002">
        <v>112</v>
      </c>
      <c r="C4002">
        <v>0</v>
      </c>
      <c r="D4002">
        <v>1.718</v>
      </c>
      <c r="E4002">
        <v>63.532587999999997</v>
      </c>
      <c r="F4002">
        <v>63.791611000000003</v>
      </c>
      <c r="G4002">
        <v>60.318761000000002</v>
      </c>
      <c r="H4002">
        <v>-0.25902199999999997</v>
      </c>
      <c r="I4002">
        <v>-94.797327999999993</v>
      </c>
      <c r="J4002">
        <v>112</v>
      </c>
      <c r="K4002">
        <v>80.465294</v>
      </c>
      <c r="L4002">
        <v>1.5008000000000001E-2</v>
      </c>
      <c r="M4002">
        <f>(F4002*CalPhotonTurnigy!$AE$30*CalPhotonTurnigy!$AF$36+CalPhotonTurnigy!$AE$36)/CalPhotonTurnigy!$AE$30</f>
        <v>76.281734291675065</v>
      </c>
    </row>
    <row r="4003" spans="1:13" x14ac:dyDescent="0.3">
      <c r="A4003">
        <v>157.46741900000001</v>
      </c>
      <c r="B4003">
        <v>112</v>
      </c>
      <c r="C4003">
        <v>0</v>
      </c>
      <c r="D4003">
        <v>1.6859999999999999</v>
      </c>
      <c r="E4003">
        <v>63.440461999999997</v>
      </c>
      <c r="F4003">
        <v>63.863117000000003</v>
      </c>
      <c r="G4003">
        <v>60.306806999999999</v>
      </c>
      <c r="H4003">
        <v>-0.422655</v>
      </c>
      <c r="I4003">
        <v>-94.821528999999998</v>
      </c>
      <c r="J4003">
        <v>112</v>
      </c>
      <c r="K4003">
        <v>80.433057000000005</v>
      </c>
      <c r="L4003">
        <v>1.4999999999999999E-2</v>
      </c>
      <c r="M4003">
        <f>(F4003*CalPhotonTurnigy!$AE$30*CalPhotonTurnigy!$AF$36+CalPhotonTurnigy!$AE$36)/CalPhotonTurnigy!$AE$30</f>
        <v>76.354363257013958</v>
      </c>
    </row>
    <row r="4004" spans="1:13" x14ac:dyDescent="0.3">
      <c r="A4004">
        <v>157.482429</v>
      </c>
      <c r="B4004">
        <v>112</v>
      </c>
      <c r="C4004">
        <v>0</v>
      </c>
      <c r="D4004">
        <v>1.72</v>
      </c>
      <c r="E4004">
        <v>63.444163000000003</v>
      </c>
      <c r="F4004">
        <v>63.815446999999999</v>
      </c>
      <c r="G4004">
        <v>60.292217999999998</v>
      </c>
      <c r="H4004">
        <v>-0.371284</v>
      </c>
      <c r="I4004">
        <v>-94.842793</v>
      </c>
      <c r="J4004">
        <v>112</v>
      </c>
      <c r="K4004">
        <v>80.40531</v>
      </c>
      <c r="L4004">
        <v>1.5010000000000001E-2</v>
      </c>
      <c r="M4004">
        <f>(F4004*CalPhotonTurnigy!$AE$30*CalPhotonTurnigy!$AF$36+CalPhotonTurnigy!$AE$36)/CalPhotonTurnigy!$AE$30</f>
        <v>76.305944623924361</v>
      </c>
    </row>
    <row r="4005" spans="1:13" x14ac:dyDescent="0.3">
      <c r="A4005">
        <v>157.49742900000001</v>
      </c>
      <c r="B4005">
        <v>112</v>
      </c>
      <c r="C4005">
        <v>0</v>
      </c>
      <c r="D4005">
        <v>1.718</v>
      </c>
      <c r="E4005">
        <v>63.443392000000003</v>
      </c>
      <c r="F4005">
        <v>63.720095000000001</v>
      </c>
      <c r="G4005">
        <v>60.275523</v>
      </c>
      <c r="H4005">
        <v>-0.27670299999999998</v>
      </c>
      <c r="I4005">
        <v>-94.858615999999998</v>
      </c>
      <c r="J4005">
        <v>112</v>
      </c>
      <c r="K4005">
        <v>80.381428</v>
      </c>
      <c r="L4005">
        <v>1.4999999999999999E-2</v>
      </c>
      <c r="M4005">
        <f>(F4005*CalPhotonTurnigy!$AE$30*CalPhotonTurnigy!$AF$36+CalPhotonTurnigy!$AE$36)/CalPhotonTurnigy!$AE$30</f>
        <v>76.209095169291245</v>
      </c>
    </row>
    <row r="4006" spans="1:13" x14ac:dyDescent="0.3">
      <c r="A4006">
        <v>157.512427</v>
      </c>
      <c r="B4006">
        <v>112</v>
      </c>
      <c r="C4006">
        <v>0</v>
      </c>
      <c r="D4006">
        <v>1.72</v>
      </c>
      <c r="E4006">
        <v>63.446685000000002</v>
      </c>
      <c r="F4006">
        <v>63.743935</v>
      </c>
      <c r="G4006">
        <v>60.257294000000002</v>
      </c>
      <c r="H4006">
        <v>-0.29725000000000001</v>
      </c>
      <c r="I4006">
        <v>-94.875613999999999</v>
      </c>
      <c r="J4006">
        <v>112</v>
      </c>
      <c r="K4006">
        <v>80.360872000000001</v>
      </c>
      <c r="L4006">
        <v>1.4997999999999999E-2</v>
      </c>
      <c r="M4006">
        <f>(F4006*CalPhotonTurnigy!$AE$30*CalPhotonTurnigy!$AF$36+CalPhotonTurnigy!$AE$36)/CalPhotonTurnigy!$AE$30</f>
        <v>76.233309564358521</v>
      </c>
    </row>
    <row r="4007" spans="1:13" x14ac:dyDescent="0.3">
      <c r="A4007">
        <v>157.52743799999999</v>
      </c>
      <c r="B4007">
        <v>112</v>
      </c>
      <c r="C4007">
        <v>0</v>
      </c>
      <c r="D4007">
        <v>1.718</v>
      </c>
      <c r="E4007">
        <v>63.445562000000002</v>
      </c>
      <c r="F4007">
        <v>63.672412000000001</v>
      </c>
      <c r="G4007">
        <v>60.238076</v>
      </c>
      <c r="H4007">
        <v>-0.226851</v>
      </c>
      <c r="I4007">
        <v>-94.888589999999994</v>
      </c>
      <c r="J4007">
        <v>112</v>
      </c>
      <c r="K4007">
        <v>80.343180000000004</v>
      </c>
      <c r="L4007">
        <v>1.5011E-2</v>
      </c>
      <c r="M4007">
        <f>(F4007*CalPhotonTurnigy!$AE$30*CalPhotonTurnigy!$AF$36+CalPhotonTurnigy!$AE$36)/CalPhotonTurnigy!$AE$30</f>
        <v>76.160663332043271</v>
      </c>
    </row>
    <row r="4008" spans="1:13" x14ac:dyDescent="0.3">
      <c r="A4008">
        <v>157.54244600000001</v>
      </c>
      <c r="B4008">
        <v>112</v>
      </c>
      <c r="C4008">
        <v>0</v>
      </c>
      <c r="D4008">
        <v>1.7250000000000001</v>
      </c>
      <c r="E4008">
        <v>63.460416000000002</v>
      </c>
      <c r="F4008">
        <v>63.672412000000001</v>
      </c>
      <c r="G4008">
        <v>60.218359</v>
      </c>
      <c r="H4008">
        <v>-0.21199599999999999</v>
      </c>
      <c r="I4008">
        <v>-94.900712999999996</v>
      </c>
      <c r="J4008">
        <v>112</v>
      </c>
      <c r="K4008">
        <v>80.327951999999996</v>
      </c>
      <c r="L4008">
        <v>1.5008000000000001E-2</v>
      </c>
      <c r="M4008">
        <f>(F4008*CalPhotonTurnigy!$AE$30*CalPhotonTurnigy!$AF$36+CalPhotonTurnigy!$AE$36)/CalPhotonTurnigy!$AE$30</f>
        <v>76.160663332043271</v>
      </c>
    </row>
    <row r="4009" spans="1:13" x14ac:dyDescent="0.3">
      <c r="A4009">
        <v>157.55745400000001</v>
      </c>
      <c r="B4009">
        <v>112</v>
      </c>
      <c r="C4009">
        <v>0</v>
      </c>
      <c r="D4009">
        <v>1.72</v>
      </c>
      <c r="E4009">
        <v>63.461333000000003</v>
      </c>
      <c r="F4009">
        <v>63.624724999999998</v>
      </c>
      <c r="G4009">
        <v>60.198557000000001</v>
      </c>
      <c r="H4009">
        <v>-0.16339300000000001</v>
      </c>
      <c r="I4009">
        <v>-94.910053000000005</v>
      </c>
      <c r="J4009">
        <v>112</v>
      </c>
      <c r="K4009">
        <v>80.314845000000005</v>
      </c>
      <c r="L4009">
        <v>1.5008000000000001E-2</v>
      </c>
      <c r="M4009">
        <f>(F4009*CalPhotonTurnigy!$AE$30*CalPhotonTurnigy!$AF$36+CalPhotonTurnigy!$AE$36)/CalPhotonTurnigy!$AE$30</f>
        <v>76.112227431977317</v>
      </c>
    </row>
    <row r="4010" spans="1:13" x14ac:dyDescent="0.3">
      <c r="A4010">
        <v>157.572453</v>
      </c>
      <c r="B4010">
        <v>112</v>
      </c>
      <c r="C4010">
        <v>0</v>
      </c>
      <c r="D4010">
        <v>1.72</v>
      </c>
      <c r="E4010">
        <v>63.462121000000003</v>
      </c>
      <c r="F4010">
        <v>63.600879999999997</v>
      </c>
      <c r="G4010">
        <v>60.179011000000003</v>
      </c>
      <c r="H4010">
        <v>-0.13875999999999999</v>
      </c>
      <c r="I4010">
        <v>-94.917978000000005</v>
      </c>
      <c r="J4010">
        <v>112</v>
      </c>
      <c r="K4010">
        <v>80.303563999999994</v>
      </c>
      <c r="L4010">
        <v>1.4999E-2</v>
      </c>
      <c r="M4010">
        <f>(F4010*CalPhotonTurnigy!$AE$30*CalPhotonTurnigy!$AF$36+CalPhotonTurnigy!$AE$36)/CalPhotonTurnigy!$AE$30</f>
        <v>76.088007958387607</v>
      </c>
    </row>
    <row r="4011" spans="1:13" x14ac:dyDescent="0.3">
      <c r="A4011">
        <v>157.58746500000001</v>
      </c>
      <c r="B4011">
        <v>112</v>
      </c>
      <c r="C4011">
        <v>0</v>
      </c>
      <c r="D4011">
        <v>1.7190000000000001</v>
      </c>
      <c r="E4011">
        <v>63.460822</v>
      </c>
      <c r="F4011">
        <v>63.505488999999997</v>
      </c>
      <c r="G4011">
        <v>60.159990000000001</v>
      </c>
      <c r="H4011">
        <v>-4.4666999999999998E-2</v>
      </c>
      <c r="I4011">
        <v>-94.920529000000002</v>
      </c>
      <c r="J4011">
        <v>112</v>
      </c>
      <c r="K4011">
        <v>80.293853999999996</v>
      </c>
      <c r="L4011">
        <v>1.5011999999999999E-2</v>
      </c>
      <c r="M4011">
        <f>(F4011*CalPhotonTurnigy!$AE$30*CalPhotonTurnigy!$AF$36+CalPhotonTurnigy!$AE$36)/CalPhotonTurnigy!$AE$30</f>
        <v>75.991118891279356</v>
      </c>
    </row>
    <row r="4012" spans="1:13" x14ac:dyDescent="0.3">
      <c r="A4012">
        <v>157.60247200000001</v>
      </c>
      <c r="B4012">
        <v>112</v>
      </c>
      <c r="C4012">
        <v>0</v>
      </c>
      <c r="D4012">
        <v>1.7210000000000001</v>
      </c>
      <c r="E4012">
        <v>63.463658000000002</v>
      </c>
      <c r="F4012">
        <v>63.553187000000001</v>
      </c>
      <c r="G4012">
        <v>60.141694000000001</v>
      </c>
      <c r="H4012">
        <v>-8.9527999999999996E-2</v>
      </c>
      <c r="I4012">
        <v>-94.925641999999996</v>
      </c>
      <c r="J4012">
        <v>112</v>
      </c>
      <c r="K4012">
        <v>80.285497000000007</v>
      </c>
      <c r="L4012">
        <v>1.5007E-2</v>
      </c>
      <c r="M4012">
        <f>(F4012*CalPhotonTurnigy!$AE$30*CalPhotonTurnigy!$AF$36+CalPhotonTurnigy!$AE$36)/CalPhotonTurnigy!$AE$30</f>
        <v>76.039565964094706</v>
      </c>
    </row>
    <row r="4013" spans="1:13" x14ac:dyDescent="0.3">
      <c r="A4013">
        <v>157.617482</v>
      </c>
      <c r="B4013">
        <v>112</v>
      </c>
      <c r="C4013">
        <v>0</v>
      </c>
      <c r="D4013">
        <v>1.722</v>
      </c>
      <c r="E4013">
        <v>63.468076000000003</v>
      </c>
      <c r="F4013">
        <v>63.457787000000003</v>
      </c>
      <c r="G4013">
        <v>60.124268000000001</v>
      </c>
      <c r="H4013">
        <v>1.0288E-2</v>
      </c>
      <c r="I4013">
        <v>-94.925055</v>
      </c>
      <c r="J4013">
        <v>112</v>
      </c>
      <c r="K4013">
        <v>80.278302999999994</v>
      </c>
      <c r="L4013">
        <v>1.5010000000000001E-2</v>
      </c>
      <c r="M4013">
        <f>(F4013*CalPhotonTurnigy!$AE$30*CalPhotonTurnigy!$AF$36+CalPhotonTurnigy!$AE$36)/CalPhotonTurnigy!$AE$30</f>
        <v>75.942667755646042</v>
      </c>
    </row>
    <row r="4014" spans="1:13" x14ac:dyDescent="0.3">
      <c r="A4014">
        <v>157.63248200000001</v>
      </c>
      <c r="B4014">
        <v>112</v>
      </c>
      <c r="C4014">
        <v>0</v>
      </c>
      <c r="D4014">
        <v>1.718</v>
      </c>
      <c r="E4014">
        <v>63.463968999999999</v>
      </c>
      <c r="F4014">
        <v>63.457787000000003</v>
      </c>
      <c r="G4014">
        <v>60.107812000000003</v>
      </c>
      <c r="H4014">
        <v>6.182E-3</v>
      </c>
      <c r="I4014">
        <v>-94.924701999999996</v>
      </c>
      <c r="J4014">
        <v>112</v>
      </c>
      <c r="K4014">
        <v>80.272112000000007</v>
      </c>
      <c r="L4014">
        <v>1.4999999999999999E-2</v>
      </c>
      <c r="M4014">
        <f>(F4014*CalPhotonTurnigy!$AE$30*CalPhotonTurnigy!$AF$36+CalPhotonTurnigy!$AE$36)/CalPhotonTurnigy!$AE$30</f>
        <v>75.942667755646042</v>
      </c>
    </row>
    <row r="4015" spans="1:13" x14ac:dyDescent="0.3">
      <c r="A4015">
        <v>157.64748900000001</v>
      </c>
      <c r="B4015">
        <v>112</v>
      </c>
      <c r="C4015">
        <v>0</v>
      </c>
      <c r="D4015">
        <v>1.718</v>
      </c>
      <c r="E4015">
        <v>63.460436000000001</v>
      </c>
      <c r="F4015">
        <v>63.481639000000001</v>
      </c>
      <c r="G4015">
        <v>60.092382999999998</v>
      </c>
      <c r="H4015">
        <v>-2.1203E-2</v>
      </c>
      <c r="I4015">
        <v>-94.925912999999994</v>
      </c>
      <c r="J4015">
        <v>112</v>
      </c>
      <c r="K4015">
        <v>80.266783000000004</v>
      </c>
      <c r="L4015">
        <v>1.5007E-2</v>
      </c>
      <c r="M4015">
        <f>(F4015*CalPhotonTurnigy!$AE$30*CalPhotonTurnigy!$AF$36+CalPhotonTurnigy!$AE$36)/CalPhotonTurnigy!$AE$30</f>
        <v>75.966894339167183</v>
      </c>
    </row>
    <row r="4016" spans="1:13" x14ac:dyDescent="0.3">
      <c r="A4016">
        <v>157.662498</v>
      </c>
      <c r="B4016">
        <v>112</v>
      </c>
      <c r="C4016">
        <v>0</v>
      </c>
      <c r="D4016">
        <v>1.72</v>
      </c>
      <c r="E4016">
        <v>63.461348999999998</v>
      </c>
      <c r="F4016">
        <v>63.433934999999998</v>
      </c>
      <c r="G4016">
        <v>60.078006999999999</v>
      </c>
      <c r="H4016">
        <v>2.7414000000000001E-2</v>
      </c>
      <c r="I4016">
        <v>-94.924347999999995</v>
      </c>
      <c r="J4016">
        <v>112</v>
      </c>
      <c r="K4016">
        <v>80.262197</v>
      </c>
      <c r="L4016">
        <v>1.5009E-2</v>
      </c>
      <c r="M4016">
        <f>(F4016*CalPhotonTurnigy!$AE$30*CalPhotonTurnigy!$AF$36+CalPhotonTurnigy!$AE$36)/CalPhotonTurnigy!$AE$30</f>
        <v>75.918441172124872</v>
      </c>
    </row>
    <row r="4017" spans="1:13" x14ac:dyDescent="0.3">
      <c r="A4017">
        <v>157.677503</v>
      </c>
      <c r="B4017">
        <v>112</v>
      </c>
      <c r="C4017">
        <v>0</v>
      </c>
      <c r="D4017">
        <v>1.7210000000000001</v>
      </c>
      <c r="E4017">
        <v>63.464112</v>
      </c>
      <c r="F4017">
        <v>63.362369999999999</v>
      </c>
      <c r="G4017">
        <v>60.064684</v>
      </c>
      <c r="H4017">
        <v>0.101742</v>
      </c>
      <c r="I4017">
        <v>-94.918548000000001</v>
      </c>
      <c r="J4017">
        <v>112</v>
      </c>
      <c r="K4017">
        <v>80.258249000000006</v>
      </c>
      <c r="L4017">
        <v>1.5004999999999999E-2</v>
      </c>
      <c r="M4017">
        <f>(F4017*CalPhotonTurnigy!$AE$30*CalPhotonTurnigy!$AF$36+CalPhotonTurnigy!$AE$36)/CalPhotonTurnigy!$AE$30</f>
        <v>75.845752280221021</v>
      </c>
    </row>
    <row r="4018" spans="1:13" x14ac:dyDescent="0.3">
      <c r="A4018">
        <v>157.69250199999999</v>
      </c>
      <c r="B4018">
        <v>112</v>
      </c>
      <c r="C4018">
        <v>0</v>
      </c>
      <c r="D4018">
        <v>1.718</v>
      </c>
      <c r="E4018">
        <v>63.460557999999999</v>
      </c>
      <c r="F4018">
        <v>63.386226000000001</v>
      </c>
      <c r="G4018">
        <v>60.052399000000001</v>
      </c>
      <c r="H4018">
        <v>7.4331999999999995E-2</v>
      </c>
      <c r="I4018">
        <v>-94.914311999999995</v>
      </c>
      <c r="J4018">
        <v>112</v>
      </c>
      <c r="K4018">
        <v>80.254851000000002</v>
      </c>
      <c r="L4018">
        <v>1.4999E-2</v>
      </c>
      <c r="M4018">
        <f>(F4018*CalPhotonTurnigy!$AE$30*CalPhotonTurnigy!$AF$36+CalPhotonTurnigy!$AE$36)/CalPhotonTurnigy!$AE$30</f>
        <v>75.869982926560112</v>
      </c>
    </row>
    <row r="4019" spans="1:13" x14ac:dyDescent="0.3">
      <c r="A4019">
        <v>157.70750699999999</v>
      </c>
      <c r="B4019">
        <v>112</v>
      </c>
      <c r="C4019">
        <v>0</v>
      </c>
      <c r="D4019">
        <v>1.718</v>
      </c>
      <c r="E4019">
        <v>63.457500000000003</v>
      </c>
      <c r="F4019">
        <v>63.338512999999999</v>
      </c>
      <c r="G4019">
        <v>60.041116000000002</v>
      </c>
      <c r="H4019">
        <v>0.118987</v>
      </c>
      <c r="I4019">
        <v>-94.907529999999994</v>
      </c>
      <c r="J4019">
        <v>112</v>
      </c>
      <c r="K4019">
        <v>80.251926999999995</v>
      </c>
      <c r="L4019">
        <v>1.5004999999999999E-2</v>
      </c>
      <c r="M4019">
        <f>(F4019*CalPhotonTurnigy!$AE$30*CalPhotonTurnigy!$AF$36+CalPhotonTurnigy!$AE$36)/CalPhotonTurnigy!$AE$30</f>
        <v>75.821520618177402</v>
      </c>
    </row>
    <row r="4020" spans="1:13" x14ac:dyDescent="0.3">
      <c r="A4020">
        <v>157.72251399999999</v>
      </c>
      <c r="B4020">
        <v>112</v>
      </c>
      <c r="C4020">
        <v>0</v>
      </c>
      <c r="D4020">
        <v>1.712</v>
      </c>
      <c r="E4020">
        <v>63.439044000000003</v>
      </c>
      <c r="F4020">
        <v>63.338512999999999</v>
      </c>
      <c r="G4020">
        <v>60.030794999999998</v>
      </c>
      <c r="H4020">
        <v>0.100531</v>
      </c>
      <c r="I4020">
        <v>-94.901799999999994</v>
      </c>
      <c r="J4020">
        <v>112</v>
      </c>
      <c r="K4020">
        <v>80.249409999999997</v>
      </c>
      <c r="L4020">
        <v>1.5007E-2</v>
      </c>
      <c r="M4020">
        <f>(F4020*CalPhotonTurnigy!$AE$30*CalPhotonTurnigy!$AF$36+CalPhotonTurnigy!$AE$36)/CalPhotonTurnigy!$AE$30</f>
        <v>75.821520618177402</v>
      </c>
    </row>
    <row r="4021" spans="1:13" x14ac:dyDescent="0.3">
      <c r="A4021">
        <v>157.73752500000001</v>
      </c>
      <c r="B4021">
        <v>112</v>
      </c>
      <c r="C4021">
        <v>0</v>
      </c>
      <c r="D4021">
        <v>1.7190000000000001</v>
      </c>
      <c r="E4021">
        <v>63.440966000000003</v>
      </c>
      <c r="F4021">
        <v>63.290796</v>
      </c>
      <c r="G4021">
        <v>60.021383999999998</v>
      </c>
      <c r="H4021">
        <v>0.15017</v>
      </c>
      <c r="I4021">
        <v>-94.893241000000003</v>
      </c>
      <c r="J4021">
        <v>112</v>
      </c>
      <c r="K4021">
        <v>80.247242999999997</v>
      </c>
      <c r="L4021">
        <v>1.5011E-2</v>
      </c>
      <c r="M4021">
        <f>(F4021*CalPhotonTurnigy!$AE$30*CalPhotonTurnigy!$AF$36+CalPhotonTurnigy!$AE$36)/CalPhotonTurnigy!$AE$30</f>
        <v>75.773054246976727</v>
      </c>
    </row>
    <row r="4022" spans="1:13" x14ac:dyDescent="0.3">
      <c r="A4022">
        <v>157.75252900000001</v>
      </c>
      <c r="B4022">
        <v>112</v>
      </c>
      <c r="C4022">
        <v>0</v>
      </c>
      <c r="D4022">
        <v>1.7170000000000001</v>
      </c>
      <c r="E4022">
        <v>63.436683000000002</v>
      </c>
      <c r="F4022">
        <v>63.362369999999999</v>
      </c>
      <c r="G4022">
        <v>60.012830000000001</v>
      </c>
      <c r="H4022">
        <v>7.4313000000000004E-2</v>
      </c>
      <c r="I4022">
        <v>-94.889004999999997</v>
      </c>
      <c r="J4022">
        <v>112</v>
      </c>
      <c r="K4022">
        <v>80.245378000000002</v>
      </c>
      <c r="L4022">
        <v>1.5004E-2</v>
      </c>
      <c r="M4022">
        <f>(F4022*CalPhotonTurnigy!$AE$30*CalPhotonTurnigy!$AF$36+CalPhotonTurnigy!$AE$36)/CalPhotonTurnigy!$AE$30</f>
        <v>75.845752280221021</v>
      </c>
    </row>
    <row r="4023" spans="1:13" x14ac:dyDescent="0.3">
      <c r="A4023">
        <v>157.767528</v>
      </c>
      <c r="B4023">
        <v>112</v>
      </c>
      <c r="C4023">
        <v>0</v>
      </c>
      <c r="D4023">
        <v>1.716</v>
      </c>
      <c r="E4023">
        <v>63.431018999999999</v>
      </c>
      <c r="F4023">
        <v>63.481639000000001</v>
      </c>
      <c r="G4023">
        <v>60.005077</v>
      </c>
      <c r="H4023">
        <v>-5.0619999999999998E-2</v>
      </c>
      <c r="I4023">
        <v>-94.891892999999996</v>
      </c>
      <c r="J4023">
        <v>112</v>
      </c>
      <c r="K4023">
        <v>80.243773000000004</v>
      </c>
      <c r="L4023">
        <v>1.4999E-2</v>
      </c>
      <c r="M4023">
        <f>(F4023*CalPhotonTurnigy!$AE$30*CalPhotonTurnigy!$AF$36+CalPhotonTurnigy!$AE$36)/CalPhotonTurnigy!$AE$30</f>
        <v>75.966894339167183</v>
      </c>
    </row>
    <row r="4024" spans="1:13" x14ac:dyDescent="0.3">
      <c r="A4024">
        <v>157.78254000000001</v>
      </c>
      <c r="B4024">
        <v>112</v>
      </c>
      <c r="C4024">
        <v>0</v>
      </c>
      <c r="D4024">
        <v>1.716</v>
      </c>
      <c r="E4024">
        <v>63.426144000000001</v>
      </c>
      <c r="F4024">
        <v>63.720095000000001</v>
      </c>
      <c r="G4024">
        <v>59.998064999999997</v>
      </c>
      <c r="H4024">
        <v>-0.29394999999999999</v>
      </c>
      <c r="I4024">
        <v>-94.908715000000001</v>
      </c>
      <c r="J4024">
        <v>112</v>
      </c>
      <c r="K4024">
        <v>80.242391999999995</v>
      </c>
      <c r="L4024">
        <v>1.5011999999999999E-2</v>
      </c>
      <c r="M4024">
        <f>(F4024*CalPhotonTurnigy!$AE$30*CalPhotonTurnigy!$AF$36+CalPhotonTurnigy!$AE$36)/CalPhotonTurnigy!$AE$30</f>
        <v>76.209095169291245</v>
      </c>
    </row>
    <row r="4025" spans="1:13" x14ac:dyDescent="0.3">
      <c r="A4025">
        <v>157.79754500000001</v>
      </c>
      <c r="B4025">
        <v>112</v>
      </c>
      <c r="C4025">
        <v>0</v>
      </c>
      <c r="D4025">
        <v>1.714</v>
      </c>
      <c r="E4025">
        <v>63.417990000000003</v>
      </c>
      <c r="F4025">
        <v>63.791611000000003</v>
      </c>
      <c r="G4025">
        <v>59.99174</v>
      </c>
      <c r="H4025">
        <v>-0.37362099999999998</v>
      </c>
      <c r="I4025">
        <v>-94.930100999999993</v>
      </c>
      <c r="J4025">
        <v>112</v>
      </c>
      <c r="K4025">
        <v>80.241202999999999</v>
      </c>
      <c r="L4025">
        <v>1.5004999999999999E-2</v>
      </c>
      <c r="M4025">
        <f>(F4025*CalPhotonTurnigy!$AE$30*CalPhotonTurnigy!$AF$36+CalPhotonTurnigy!$AE$36)/CalPhotonTurnigy!$AE$30</f>
        <v>76.281734291675065</v>
      </c>
    </row>
    <row r="4026" spans="1:13" x14ac:dyDescent="0.3">
      <c r="A4026">
        <v>157.812547</v>
      </c>
      <c r="B4026">
        <v>112</v>
      </c>
      <c r="C4026">
        <v>0</v>
      </c>
      <c r="D4026">
        <v>1.714</v>
      </c>
      <c r="E4026">
        <v>63.408991</v>
      </c>
      <c r="F4026">
        <v>63.720095000000001</v>
      </c>
      <c r="G4026">
        <v>59.986046000000002</v>
      </c>
      <c r="H4026">
        <v>-0.31110399999999999</v>
      </c>
      <c r="I4026">
        <v>-94.947892999999993</v>
      </c>
      <c r="J4026">
        <v>112</v>
      </c>
      <c r="K4026">
        <v>80.240178999999998</v>
      </c>
      <c r="L4026">
        <v>1.5002E-2</v>
      </c>
      <c r="M4026">
        <f>(F4026*CalPhotonTurnigy!$AE$30*CalPhotonTurnigy!$AF$36+CalPhotonTurnigy!$AE$36)/CalPhotonTurnigy!$AE$30</f>
        <v>76.209095169291245</v>
      </c>
    </row>
    <row r="4027" spans="1:13" x14ac:dyDescent="0.3">
      <c r="A4027">
        <v>157.82755499999999</v>
      </c>
      <c r="B4027">
        <v>112</v>
      </c>
      <c r="C4027">
        <v>0</v>
      </c>
      <c r="D4027">
        <v>1.714</v>
      </c>
      <c r="E4027">
        <v>63.403225999999997</v>
      </c>
      <c r="F4027">
        <v>63.743935</v>
      </c>
      <c r="G4027">
        <v>59.980930000000001</v>
      </c>
      <c r="H4027">
        <v>-0.34070899999999998</v>
      </c>
      <c r="I4027">
        <v>-94.967389999999995</v>
      </c>
      <c r="J4027">
        <v>112</v>
      </c>
      <c r="K4027">
        <v>80.239298000000005</v>
      </c>
      <c r="L4027">
        <v>1.5008000000000001E-2</v>
      </c>
      <c r="M4027">
        <f>(F4027*CalPhotonTurnigy!$AE$30*CalPhotonTurnigy!$AF$36+CalPhotonTurnigy!$AE$36)/CalPhotonTurnigy!$AE$30</f>
        <v>76.233309564358521</v>
      </c>
    </row>
    <row r="4028" spans="1:13" x14ac:dyDescent="0.3">
      <c r="A4028">
        <v>157.84255899999999</v>
      </c>
      <c r="B4028">
        <v>112</v>
      </c>
      <c r="C4028">
        <v>0</v>
      </c>
      <c r="D4028">
        <v>1.71</v>
      </c>
      <c r="E4028">
        <v>63.386375000000001</v>
      </c>
      <c r="F4028">
        <v>63.720095000000001</v>
      </c>
      <c r="G4028">
        <v>59.97634</v>
      </c>
      <c r="H4028">
        <v>-0.33372000000000002</v>
      </c>
      <c r="I4028">
        <v>-94.986478000000005</v>
      </c>
      <c r="J4028">
        <v>112</v>
      </c>
      <c r="K4028">
        <v>80.23854</v>
      </c>
      <c r="L4028">
        <v>1.5004E-2</v>
      </c>
      <c r="M4028">
        <f>(F4028*CalPhotonTurnigy!$AE$30*CalPhotonTurnigy!$AF$36+CalPhotonTurnigy!$AE$36)/CalPhotonTurnigy!$AE$30</f>
        <v>76.209095169291245</v>
      </c>
    </row>
    <row r="4029" spans="1:13" x14ac:dyDescent="0.3">
      <c r="A4029">
        <v>157.85756699999999</v>
      </c>
      <c r="B4029">
        <v>112</v>
      </c>
      <c r="C4029">
        <v>0</v>
      </c>
      <c r="D4029">
        <v>1.712</v>
      </c>
      <c r="E4029">
        <v>63.377817</v>
      </c>
      <c r="F4029">
        <v>63.696254000000003</v>
      </c>
      <c r="G4029">
        <v>59.972230000000003</v>
      </c>
      <c r="H4029">
        <v>-0.318438</v>
      </c>
      <c r="I4029">
        <v>-95.004692000000006</v>
      </c>
      <c r="J4029">
        <v>112</v>
      </c>
      <c r="K4029">
        <v>80.237887999999998</v>
      </c>
      <c r="L4029">
        <v>1.5008000000000001E-2</v>
      </c>
      <c r="M4029">
        <f>(F4029*CalPhotonTurnigy!$AE$30*CalPhotonTurnigy!$AF$36+CalPhotonTurnigy!$AE$36)/CalPhotonTurnigy!$AE$30</f>
        <v>76.1848797585195</v>
      </c>
    </row>
    <row r="4030" spans="1:13" x14ac:dyDescent="0.3">
      <c r="A4030">
        <v>157.87257399999999</v>
      </c>
      <c r="B4030">
        <v>112</v>
      </c>
      <c r="C4030">
        <v>0</v>
      </c>
      <c r="D4030">
        <v>1.708</v>
      </c>
      <c r="E4030">
        <v>63.360532999999997</v>
      </c>
      <c r="F4030">
        <v>63.696254000000003</v>
      </c>
      <c r="G4030">
        <v>59.968555000000002</v>
      </c>
      <c r="H4030">
        <v>-0.33572099999999999</v>
      </c>
      <c r="I4030">
        <v>-95.023893999999999</v>
      </c>
      <c r="J4030">
        <v>112</v>
      </c>
      <c r="K4030">
        <v>80.237325999999996</v>
      </c>
      <c r="L4030">
        <v>1.5007E-2</v>
      </c>
      <c r="M4030">
        <f>(F4030*CalPhotonTurnigy!$AE$30*CalPhotonTurnigy!$AF$36+CalPhotonTurnigy!$AE$36)/CalPhotonTurnigy!$AE$30</f>
        <v>76.1848797585195</v>
      </c>
    </row>
    <row r="4031" spans="1:13" x14ac:dyDescent="0.3">
      <c r="A4031">
        <v>157.887573</v>
      </c>
      <c r="B4031">
        <v>112</v>
      </c>
      <c r="C4031">
        <v>0</v>
      </c>
      <c r="D4031">
        <v>1.712</v>
      </c>
      <c r="E4031">
        <v>63.355575000000002</v>
      </c>
      <c r="F4031">
        <v>63.648569000000002</v>
      </c>
      <c r="G4031">
        <v>59.965274000000001</v>
      </c>
      <c r="H4031">
        <v>-0.29299399999999998</v>
      </c>
      <c r="I4031">
        <v>-95.040634999999995</v>
      </c>
      <c r="J4031">
        <v>112</v>
      </c>
      <c r="K4031">
        <v>80.236842999999993</v>
      </c>
      <c r="L4031">
        <v>1.4999E-2</v>
      </c>
      <c r="M4031">
        <f>(F4031*CalPhotonTurnigy!$AE$30*CalPhotonTurnigy!$AF$36+CalPhotonTurnigy!$AE$36)/CalPhotonTurnigy!$AE$30</f>
        <v>76.136445889862529</v>
      </c>
    </row>
    <row r="4032" spans="1:13" x14ac:dyDescent="0.3">
      <c r="A4032">
        <v>157.902582</v>
      </c>
      <c r="B4032">
        <v>112</v>
      </c>
      <c r="C4032">
        <v>0</v>
      </c>
      <c r="D4032">
        <v>1.71</v>
      </c>
      <c r="E4032">
        <v>63.347340000000003</v>
      </c>
      <c r="F4032">
        <v>63.648569000000002</v>
      </c>
      <c r="G4032">
        <v>59.962347000000001</v>
      </c>
      <c r="H4032">
        <v>-0.30122900000000002</v>
      </c>
      <c r="I4032">
        <v>-95.057858999999993</v>
      </c>
      <c r="J4032">
        <v>112</v>
      </c>
      <c r="K4032">
        <v>80.236427000000006</v>
      </c>
      <c r="L4032">
        <v>1.5009E-2</v>
      </c>
      <c r="M4032">
        <f>(F4032*CalPhotonTurnigy!$AE$30*CalPhotonTurnigy!$AF$36+CalPhotonTurnigy!$AE$36)/CalPhotonTurnigy!$AE$30</f>
        <v>76.136445889862529</v>
      </c>
    </row>
    <row r="4033" spans="1:13" x14ac:dyDescent="0.3">
      <c r="A4033">
        <v>157.91758200000001</v>
      </c>
      <c r="B4033">
        <v>112</v>
      </c>
      <c r="C4033">
        <v>0</v>
      </c>
      <c r="D4033">
        <v>1.708</v>
      </c>
      <c r="E4033">
        <v>63.334296000000002</v>
      </c>
      <c r="F4033">
        <v>63.648569000000002</v>
      </c>
      <c r="G4033">
        <v>59.959741000000001</v>
      </c>
      <c r="H4033">
        <v>-0.31427300000000002</v>
      </c>
      <c r="I4033">
        <v>-95.075817000000001</v>
      </c>
      <c r="J4033">
        <v>112</v>
      </c>
      <c r="K4033">
        <v>80.236068000000003</v>
      </c>
      <c r="L4033">
        <v>1.4999999999999999E-2</v>
      </c>
      <c r="M4033">
        <f>(F4033*CalPhotonTurnigy!$AE$30*CalPhotonTurnigy!$AF$36+CalPhotonTurnigy!$AE$36)/CalPhotonTurnigy!$AE$30</f>
        <v>76.136445889862529</v>
      </c>
    </row>
    <row r="4034" spans="1:13" x14ac:dyDescent="0.3">
      <c r="A4034">
        <v>157.93258900000001</v>
      </c>
      <c r="B4034">
        <v>112</v>
      </c>
      <c r="C4034">
        <v>0</v>
      </c>
      <c r="D4034">
        <v>1.7050000000000001</v>
      </c>
      <c r="E4034">
        <v>63.315122000000002</v>
      </c>
      <c r="F4034">
        <v>63.600879999999997</v>
      </c>
      <c r="G4034">
        <v>59.957422000000001</v>
      </c>
      <c r="H4034">
        <v>-0.28575800000000001</v>
      </c>
      <c r="I4034">
        <v>-95.092146999999997</v>
      </c>
      <c r="J4034">
        <v>112</v>
      </c>
      <c r="K4034">
        <v>80.235759999999999</v>
      </c>
      <c r="L4034">
        <v>1.5007E-2</v>
      </c>
      <c r="M4034">
        <f>(F4034*CalPhotonTurnigy!$AE$30*CalPhotonTurnigy!$AF$36+CalPhotonTurnigy!$AE$36)/CalPhotonTurnigy!$AE$30</f>
        <v>76.088007958387607</v>
      </c>
    </row>
    <row r="4035" spans="1:13" x14ac:dyDescent="0.3">
      <c r="A4035">
        <v>157.94759300000001</v>
      </c>
      <c r="B4035">
        <v>111</v>
      </c>
      <c r="C4035">
        <v>0</v>
      </c>
      <c r="D4035">
        <v>1.704</v>
      </c>
      <c r="E4035">
        <v>63.296626000000003</v>
      </c>
      <c r="F4035">
        <v>63.290796</v>
      </c>
      <c r="G4035">
        <v>59.955032000000003</v>
      </c>
      <c r="H4035">
        <v>5.8300000000000001E-3</v>
      </c>
      <c r="I4035">
        <v>-95.091814999999997</v>
      </c>
      <c r="J4035">
        <v>111</v>
      </c>
      <c r="K4035">
        <v>80.207466999999994</v>
      </c>
      <c r="L4035">
        <v>1.5004E-2</v>
      </c>
      <c r="M4035">
        <f>(F4035*CalPhotonTurnigy!$AE$30*CalPhotonTurnigy!$AF$36+CalPhotonTurnigy!$AE$36)/CalPhotonTurnigy!$AE$30</f>
        <v>75.773054246976727</v>
      </c>
    </row>
    <row r="4036" spans="1:13" x14ac:dyDescent="0.3">
      <c r="A4036">
        <v>157.962602</v>
      </c>
      <c r="B4036">
        <v>111</v>
      </c>
      <c r="C4036">
        <v>0</v>
      </c>
      <c r="D4036">
        <v>1.706</v>
      </c>
      <c r="E4036">
        <v>63.284680000000002</v>
      </c>
      <c r="F4036">
        <v>63.147618999999999</v>
      </c>
      <c r="G4036">
        <v>59.951495000000001</v>
      </c>
      <c r="H4036">
        <v>0.13706099999999999</v>
      </c>
      <c r="I4036">
        <v>-95.084014999999994</v>
      </c>
      <c r="J4036">
        <v>111</v>
      </c>
      <c r="K4036">
        <v>80.156453999999997</v>
      </c>
      <c r="L4036">
        <v>1.5009E-2</v>
      </c>
      <c r="M4036">
        <f>(F4036*CalPhotonTurnigy!$AE$30*CalPhotonTurnigy!$AF$36+CalPhotonTurnigy!$AE$36)/CalPhotonTurnigy!$AE$30</f>
        <v>75.627628725057903</v>
      </c>
    </row>
    <row r="4037" spans="1:13" x14ac:dyDescent="0.3">
      <c r="A4037">
        <v>157.97760700000001</v>
      </c>
      <c r="B4037">
        <v>111</v>
      </c>
      <c r="C4037">
        <v>0</v>
      </c>
      <c r="D4037">
        <v>1.706</v>
      </c>
      <c r="E4037">
        <v>63.276386000000002</v>
      </c>
      <c r="F4037">
        <v>63.076016000000003</v>
      </c>
      <c r="G4037">
        <v>59.945549</v>
      </c>
      <c r="H4037">
        <v>0.20036999999999999</v>
      </c>
      <c r="I4037">
        <v>-95.072624000000005</v>
      </c>
      <c r="J4037">
        <v>111</v>
      </c>
      <c r="K4037">
        <v>80.112547000000006</v>
      </c>
      <c r="L4037">
        <v>1.5004999999999999E-2</v>
      </c>
      <c r="M4037">
        <f>(F4037*CalPhotonTurnigy!$AE$30*CalPhotonTurnigy!$AF$36+CalPhotonTurnigy!$AE$36)/CalPhotonTurnigy!$AE$30</f>
        <v>75.554901236383373</v>
      </c>
    </row>
    <row r="4038" spans="1:13" x14ac:dyDescent="0.3">
      <c r="A4038">
        <v>157.99260699999999</v>
      </c>
      <c r="B4038">
        <v>111</v>
      </c>
      <c r="C4038">
        <v>0</v>
      </c>
      <c r="D4038">
        <v>1.706</v>
      </c>
      <c r="E4038">
        <v>63.267257000000001</v>
      </c>
      <c r="F4038">
        <v>63.076016000000003</v>
      </c>
      <c r="G4038">
        <v>59.936557999999998</v>
      </c>
      <c r="H4038">
        <v>0.191242</v>
      </c>
      <c r="I4038">
        <v>-95.061755000000005</v>
      </c>
      <c r="J4038">
        <v>111</v>
      </c>
      <c r="K4038">
        <v>80.074754999999996</v>
      </c>
      <c r="L4038">
        <v>1.4999999999999999E-2</v>
      </c>
      <c r="M4038">
        <f>(F4038*CalPhotonTurnigy!$AE$30*CalPhotonTurnigy!$AF$36+CalPhotonTurnigy!$AE$36)/CalPhotonTurnigy!$AE$30</f>
        <v>75.554901236383373</v>
      </c>
    </row>
    <row r="4039" spans="1:13" x14ac:dyDescent="0.3">
      <c r="A4039">
        <v>158.00761700000001</v>
      </c>
      <c r="B4039">
        <v>111</v>
      </c>
      <c r="C4039">
        <v>0</v>
      </c>
      <c r="D4039">
        <v>1.706</v>
      </c>
      <c r="E4039">
        <v>63.259399999999999</v>
      </c>
      <c r="F4039">
        <v>63.052146</v>
      </c>
      <c r="G4039">
        <v>59.924543</v>
      </c>
      <c r="H4039">
        <v>0.20725499999999999</v>
      </c>
      <c r="I4039">
        <v>-95.049970999999999</v>
      </c>
      <c r="J4039">
        <v>111</v>
      </c>
      <c r="K4039">
        <v>80.042227999999994</v>
      </c>
      <c r="L4039">
        <v>1.5010000000000001E-2</v>
      </c>
      <c r="M4039">
        <f>(F4039*CalPhotonTurnigy!$AE$30*CalPhotonTurnigy!$AF$36+CalPhotonTurnigy!$AE$36)/CalPhotonTurnigy!$AE$30</f>
        <v>75.53065637018139</v>
      </c>
    </row>
    <row r="4040" spans="1:13" x14ac:dyDescent="0.3">
      <c r="A4040">
        <v>158.022627</v>
      </c>
      <c r="B4040">
        <v>111</v>
      </c>
      <c r="C4040">
        <v>0</v>
      </c>
      <c r="D4040">
        <v>1.704</v>
      </c>
      <c r="E4040">
        <v>63.248655999999997</v>
      </c>
      <c r="F4040">
        <v>63.076016000000003</v>
      </c>
      <c r="G4040">
        <v>59.909872999999997</v>
      </c>
      <c r="H4040">
        <v>0.17264099999999999</v>
      </c>
      <c r="I4040">
        <v>-95.040153000000004</v>
      </c>
      <c r="J4040">
        <v>111</v>
      </c>
      <c r="K4040">
        <v>80.014230999999995</v>
      </c>
      <c r="L4040">
        <v>1.5010000000000001E-2</v>
      </c>
      <c r="M4040">
        <f>(F4040*CalPhotonTurnigy!$AE$30*CalPhotonTurnigy!$AF$36+CalPhotonTurnigy!$AE$36)/CalPhotonTurnigy!$AE$30</f>
        <v>75.554901236383373</v>
      </c>
    </row>
    <row r="4041" spans="1:13" x14ac:dyDescent="0.3">
      <c r="A4041">
        <v>158.03762399999999</v>
      </c>
      <c r="B4041">
        <v>111</v>
      </c>
      <c r="C4041">
        <v>0</v>
      </c>
      <c r="D4041">
        <v>1.7010000000000001</v>
      </c>
      <c r="E4041">
        <v>63.231440999999997</v>
      </c>
      <c r="F4041">
        <v>63.171484</v>
      </c>
      <c r="G4041">
        <v>59.893079</v>
      </c>
      <c r="H4041">
        <v>5.9956000000000002E-2</v>
      </c>
      <c r="I4041">
        <v>-95.036743000000001</v>
      </c>
      <c r="J4041">
        <v>111</v>
      </c>
      <c r="K4041">
        <v>79.990133999999998</v>
      </c>
      <c r="L4041">
        <v>1.4997E-2</v>
      </c>
      <c r="M4041">
        <f>(F4041*CalPhotonTurnigy!$AE$30*CalPhotonTurnigy!$AF$36+CalPhotonTurnigy!$AE$36)/CalPhotonTurnigy!$AE$30</f>
        <v>75.651868512737437</v>
      </c>
    </row>
    <row r="4042" spans="1:13" x14ac:dyDescent="0.3">
      <c r="A4042">
        <v>158.052627</v>
      </c>
      <c r="B4042">
        <v>111</v>
      </c>
      <c r="C4042">
        <v>0</v>
      </c>
      <c r="D4042">
        <v>1.7050000000000001</v>
      </c>
      <c r="E4042">
        <v>63.226584000000003</v>
      </c>
      <c r="F4042">
        <v>63.195349</v>
      </c>
      <c r="G4042">
        <v>59.874732999999999</v>
      </c>
      <c r="H4042">
        <v>3.1234999999999999E-2</v>
      </c>
      <c r="I4042">
        <v>-95.034965</v>
      </c>
      <c r="J4042">
        <v>111</v>
      </c>
      <c r="K4042">
        <v>79.969393999999994</v>
      </c>
      <c r="L4042">
        <v>1.5003000000000001E-2</v>
      </c>
      <c r="M4042">
        <f>(F4042*CalPhotonTurnigy!$AE$30*CalPhotonTurnigy!$AF$36+CalPhotonTurnigy!$AE$36)/CalPhotonTurnigy!$AE$30</f>
        <v>75.676108300416985</v>
      </c>
    </row>
    <row r="4043" spans="1:13" x14ac:dyDescent="0.3">
      <c r="A4043">
        <v>158.06762800000001</v>
      </c>
      <c r="B4043">
        <v>111</v>
      </c>
      <c r="C4043">
        <v>0</v>
      </c>
      <c r="D4043">
        <v>1.706</v>
      </c>
      <c r="E4043">
        <v>63.224395999999999</v>
      </c>
      <c r="F4043">
        <v>63.123752000000003</v>
      </c>
      <c r="G4043">
        <v>59.855383000000003</v>
      </c>
      <c r="H4043">
        <v>0.100644</v>
      </c>
      <c r="I4043">
        <v>-95.029241999999996</v>
      </c>
      <c r="J4043">
        <v>111</v>
      </c>
      <c r="K4043">
        <v>79.951542000000003</v>
      </c>
      <c r="L4043">
        <v>1.5001E-2</v>
      </c>
      <c r="M4043">
        <f>(F4043*CalPhotonTurnigy!$AE$30*CalPhotonTurnigy!$AF$36+CalPhotonTurnigy!$AE$36)/CalPhotonTurnigy!$AE$30</f>
        <v>75.603386905969387</v>
      </c>
    </row>
    <row r="4044" spans="1:13" x14ac:dyDescent="0.3">
      <c r="A4044">
        <v>158.08263600000001</v>
      </c>
      <c r="B4044">
        <v>111</v>
      </c>
      <c r="C4044">
        <v>0</v>
      </c>
      <c r="D4044">
        <v>1.71</v>
      </c>
      <c r="E4044">
        <v>63.234468</v>
      </c>
      <c r="F4044">
        <v>63.171484</v>
      </c>
      <c r="G4044">
        <v>59.835520000000002</v>
      </c>
      <c r="H4044">
        <v>6.2983999999999998E-2</v>
      </c>
      <c r="I4044">
        <v>-95.025658000000007</v>
      </c>
      <c r="J4044">
        <v>111</v>
      </c>
      <c r="K4044">
        <v>79.936177000000001</v>
      </c>
      <c r="L4044">
        <v>1.5008000000000001E-2</v>
      </c>
      <c r="M4044">
        <f>(F4044*CalPhotonTurnigy!$AE$30*CalPhotonTurnigy!$AF$36+CalPhotonTurnigy!$AE$36)/CalPhotonTurnigy!$AE$30</f>
        <v>75.651868512737437</v>
      </c>
    </row>
    <row r="4045" spans="1:13" x14ac:dyDescent="0.3">
      <c r="A4045">
        <v>158.097632</v>
      </c>
      <c r="B4045">
        <v>111</v>
      </c>
      <c r="C4045">
        <v>0</v>
      </c>
      <c r="D4045">
        <v>1.7030000000000001</v>
      </c>
      <c r="E4045">
        <v>63.225203999999998</v>
      </c>
      <c r="F4045">
        <v>63.171484</v>
      </c>
      <c r="G4045">
        <v>59.815562999999997</v>
      </c>
      <c r="H4045">
        <v>5.3719999999999997E-2</v>
      </c>
      <c r="I4045">
        <v>-95.022602000000006</v>
      </c>
      <c r="J4045">
        <v>111</v>
      </c>
      <c r="K4045">
        <v>79.922953000000007</v>
      </c>
      <c r="L4045">
        <v>1.4996000000000001E-2</v>
      </c>
      <c r="M4045">
        <f>(F4045*CalPhotonTurnigy!$AE$30*CalPhotonTurnigy!$AF$36+CalPhotonTurnigy!$AE$36)/CalPhotonTurnigy!$AE$30</f>
        <v>75.651868512737437</v>
      </c>
    </row>
    <row r="4046" spans="1:13" x14ac:dyDescent="0.3">
      <c r="A4046">
        <v>158.112628</v>
      </c>
      <c r="B4046">
        <v>111</v>
      </c>
      <c r="C4046">
        <v>0</v>
      </c>
      <c r="D4046">
        <v>1.71</v>
      </c>
      <c r="E4046">
        <v>63.233170999999999</v>
      </c>
      <c r="F4046">
        <v>63.243074999999997</v>
      </c>
      <c r="G4046">
        <v>59.795856999999998</v>
      </c>
      <c r="H4046">
        <v>-9.9030000000000003E-3</v>
      </c>
      <c r="I4046">
        <v>-95.023166000000003</v>
      </c>
      <c r="J4046">
        <v>111</v>
      </c>
      <c r="K4046">
        <v>79.911569999999998</v>
      </c>
      <c r="L4046">
        <v>1.4996000000000001E-2</v>
      </c>
      <c r="M4046">
        <f>(F4046*CalPhotonTurnigy!$AE$30*CalPhotonTurnigy!$AF$36+CalPhotonTurnigy!$AE$36)/CalPhotonTurnigy!$AE$30</f>
        <v>75.724583812958073</v>
      </c>
    </row>
    <row r="4047" spans="1:13" x14ac:dyDescent="0.3">
      <c r="A4047">
        <v>158.12763000000001</v>
      </c>
      <c r="B4047">
        <v>111</v>
      </c>
      <c r="C4047">
        <v>0</v>
      </c>
      <c r="D4047">
        <v>1.7070000000000001</v>
      </c>
      <c r="E4047">
        <v>63.234050000000003</v>
      </c>
      <c r="F4047">
        <v>63.243074999999997</v>
      </c>
      <c r="G4047">
        <v>59.776670000000003</v>
      </c>
      <c r="H4047">
        <v>-9.025E-3</v>
      </c>
      <c r="I4047">
        <v>-95.023679999999999</v>
      </c>
      <c r="J4047">
        <v>111</v>
      </c>
      <c r="K4047">
        <v>79.901773000000006</v>
      </c>
      <c r="L4047">
        <v>1.5002E-2</v>
      </c>
      <c r="M4047">
        <f>(F4047*CalPhotonTurnigy!$AE$30*CalPhotonTurnigy!$AF$36+CalPhotonTurnigy!$AE$36)/CalPhotonTurnigy!$AE$30</f>
        <v>75.724583812958073</v>
      </c>
    </row>
    <row r="4048" spans="1:13" x14ac:dyDescent="0.3">
      <c r="A4048">
        <v>158.14262600000001</v>
      </c>
      <c r="B4048">
        <v>111</v>
      </c>
      <c r="C4048">
        <v>0</v>
      </c>
      <c r="D4048">
        <v>1.704</v>
      </c>
      <c r="E4048">
        <v>63.226835999999999</v>
      </c>
      <c r="F4048">
        <v>63.266936000000001</v>
      </c>
      <c r="G4048">
        <v>59.758208000000003</v>
      </c>
      <c r="H4048">
        <v>-4.0099999999999997E-2</v>
      </c>
      <c r="I4048">
        <v>-95.025962000000007</v>
      </c>
      <c r="J4048">
        <v>111</v>
      </c>
      <c r="K4048">
        <v>79.893341000000007</v>
      </c>
      <c r="L4048">
        <v>1.4996000000000001E-2</v>
      </c>
      <c r="M4048">
        <f>(F4048*CalPhotonTurnigy!$AE$30*CalPhotonTurnigy!$AF$36+CalPhotonTurnigy!$AE$36)/CalPhotonTurnigy!$AE$30</f>
        <v>75.748819537819642</v>
      </c>
    </row>
    <row r="4049" spans="1:13" x14ac:dyDescent="0.3">
      <c r="A4049">
        <v>158.15762699999999</v>
      </c>
      <c r="B4049">
        <v>111</v>
      </c>
      <c r="C4049">
        <v>0</v>
      </c>
      <c r="D4049">
        <v>1.706</v>
      </c>
      <c r="E4049">
        <v>63.224614000000003</v>
      </c>
      <c r="F4049">
        <v>63.290796</v>
      </c>
      <c r="G4049">
        <v>59.740617999999998</v>
      </c>
      <c r="H4049">
        <v>-6.6182000000000005E-2</v>
      </c>
      <c r="I4049">
        <v>-95.029731999999996</v>
      </c>
      <c r="J4049">
        <v>111</v>
      </c>
      <c r="K4049">
        <v>79.886082999999999</v>
      </c>
      <c r="L4049">
        <v>1.5001E-2</v>
      </c>
      <c r="M4049">
        <f>(F4049*CalPhotonTurnigy!$AE$30*CalPhotonTurnigy!$AF$36+CalPhotonTurnigy!$AE$36)/CalPhotonTurnigy!$AE$30</f>
        <v>75.773054246976727</v>
      </c>
    </row>
    <row r="4050" spans="1:13" x14ac:dyDescent="0.3">
      <c r="A4050">
        <v>158.172639</v>
      </c>
      <c r="B4050">
        <v>111</v>
      </c>
      <c r="C4050">
        <v>0</v>
      </c>
      <c r="D4050">
        <v>1.704</v>
      </c>
      <c r="E4050">
        <v>63.218716000000001</v>
      </c>
      <c r="F4050">
        <v>63.362369999999999</v>
      </c>
      <c r="G4050">
        <v>59.724001000000001</v>
      </c>
      <c r="H4050">
        <v>-0.143655</v>
      </c>
      <c r="I4050">
        <v>-95.037925000000001</v>
      </c>
      <c r="J4050">
        <v>111</v>
      </c>
      <c r="K4050">
        <v>79.879835999999997</v>
      </c>
      <c r="L4050">
        <v>1.5011999999999999E-2</v>
      </c>
      <c r="M4050">
        <f>(F4050*CalPhotonTurnigy!$AE$30*CalPhotonTurnigy!$AF$36+CalPhotonTurnigy!$AE$36)/CalPhotonTurnigy!$AE$30</f>
        <v>75.845752280221021</v>
      </c>
    </row>
    <row r="4051" spans="1:13" x14ac:dyDescent="0.3">
      <c r="A4051">
        <v>158.187635</v>
      </c>
      <c r="B4051">
        <v>111</v>
      </c>
      <c r="C4051">
        <v>0</v>
      </c>
      <c r="D4051">
        <v>1.7</v>
      </c>
      <c r="E4051">
        <v>63.203671</v>
      </c>
      <c r="F4051">
        <v>63.386226000000001</v>
      </c>
      <c r="G4051">
        <v>59.708413999999998</v>
      </c>
      <c r="H4051">
        <v>-0.182555</v>
      </c>
      <c r="I4051">
        <v>-95.048327999999998</v>
      </c>
      <c r="J4051">
        <v>111</v>
      </c>
      <c r="K4051">
        <v>79.874459000000002</v>
      </c>
      <c r="L4051">
        <v>1.4996000000000001E-2</v>
      </c>
      <c r="M4051">
        <f>(F4051*CalPhotonTurnigy!$AE$30*CalPhotonTurnigy!$AF$36+CalPhotonTurnigy!$AE$36)/CalPhotonTurnigy!$AE$30</f>
        <v>75.869982926560112</v>
      </c>
    </row>
    <row r="4052" spans="1:13" x14ac:dyDescent="0.3">
      <c r="A4052">
        <v>158.20264</v>
      </c>
      <c r="B4052">
        <v>111</v>
      </c>
      <c r="C4052">
        <v>0</v>
      </c>
      <c r="D4052">
        <v>1.698</v>
      </c>
      <c r="E4052">
        <v>63.186729999999997</v>
      </c>
      <c r="F4052">
        <v>63.386226000000001</v>
      </c>
      <c r="G4052">
        <v>59.693888000000001</v>
      </c>
      <c r="H4052">
        <v>-0.19949600000000001</v>
      </c>
      <c r="I4052">
        <v>-95.059702999999999</v>
      </c>
      <c r="J4052">
        <v>111</v>
      </c>
      <c r="K4052">
        <v>79.869831000000005</v>
      </c>
      <c r="L4052">
        <v>1.5004999999999999E-2</v>
      </c>
      <c r="M4052">
        <f>(F4052*CalPhotonTurnigy!$AE$30*CalPhotonTurnigy!$AF$36+CalPhotonTurnigy!$AE$36)/CalPhotonTurnigy!$AE$30</f>
        <v>75.869982926560112</v>
      </c>
    </row>
    <row r="4053" spans="1:13" x14ac:dyDescent="0.3">
      <c r="A4053">
        <v>158.21764400000001</v>
      </c>
      <c r="B4053">
        <v>111</v>
      </c>
      <c r="C4053">
        <v>0</v>
      </c>
      <c r="D4053">
        <v>1.702</v>
      </c>
      <c r="E4053">
        <v>63.182122999999997</v>
      </c>
      <c r="F4053">
        <v>63.266936000000001</v>
      </c>
      <c r="G4053">
        <v>59.680422</v>
      </c>
      <c r="H4053">
        <v>-8.4813E-2</v>
      </c>
      <c r="I4053">
        <v>-95.064532999999997</v>
      </c>
      <c r="J4053">
        <v>111</v>
      </c>
      <c r="K4053">
        <v>79.865848</v>
      </c>
      <c r="L4053">
        <v>1.5004E-2</v>
      </c>
      <c r="M4053">
        <f>(F4053*CalPhotonTurnigy!$AE$30*CalPhotonTurnigy!$AF$36+CalPhotonTurnigy!$AE$36)/CalPhotonTurnigy!$AE$30</f>
        <v>75.748819537819642</v>
      </c>
    </row>
    <row r="4054" spans="1:13" x14ac:dyDescent="0.3">
      <c r="A4054">
        <v>158.23265499999999</v>
      </c>
      <c r="B4054">
        <v>111</v>
      </c>
      <c r="C4054">
        <v>0</v>
      </c>
      <c r="D4054">
        <v>1.7010000000000001</v>
      </c>
      <c r="E4054">
        <v>63.174168000000002</v>
      </c>
      <c r="F4054">
        <v>63.028275000000001</v>
      </c>
      <c r="G4054">
        <v>59.668000999999997</v>
      </c>
      <c r="H4054">
        <v>0.14589299999999999</v>
      </c>
      <c r="I4054">
        <v>-95.056240000000003</v>
      </c>
      <c r="J4054">
        <v>111</v>
      </c>
      <c r="K4054">
        <v>79.86242</v>
      </c>
      <c r="L4054">
        <v>1.5011E-2</v>
      </c>
      <c r="M4054">
        <f>(F4054*CalPhotonTurnigy!$AE$30*CalPhotonTurnigy!$AF$36+CalPhotonTurnigy!$AE$36)/CalPhotonTurnigy!$AE$30</f>
        <v>75.506410488274895</v>
      </c>
    </row>
    <row r="4055" spans="1:13" x14ac:dyDescent="0.3">
      <c r="A4055">
        <v>158.24765199999999</v>
      </c>
      <c r="B4055">
        <v>111</v>
      </c>
      <c r="C4055">
        <v>0</v>
      </c>
      <c r="D4055">
        <v>1.702</v>
      </c>
      <c r="E4055">
        <v>63.171312999999998</v>
      </c>
      <c r="F4055">
        <v>62.932780000000001</v>
      </c>
      <c r="G4055">
        <v>59.656592000000003</v>
      </c>
      <c r="H4055">
        <v>0.238533</v>
      </c>
      <c r="I4055">
        <v>-95.042704000000001</v>
      </c>
      <c r="J4055">
        <v>111</v>
      </c>
      <c r="K4055">
        <v>79.859469000000004</v>
      </c>
      <c r="L4055">
        <v>1.4997E-2</v>
      </c>
      <c r="M4055">
        <f>(F4055*CalPhotonTurnigy!$AE$30*CalPhotonTurnigy!$AF$36+CalPhotonTurnigy!$AE$36)/CalPhotonTurnigy!$AE$30</f>
        <v>75.409415787899576</v>
      </c>
    </row>
    <row r="4056" spans="1:13" x14ac:dyDescent="0.3">
      <c r="A4056">
        <v>158.26265100000001</v>
      </c>
      <c r="B4056">
        <v>111</v>
      </c>
      <c r="C4056">
        <v>0</v>
      </c>
      <c r="D4056">
        <v>1.696</v>
      </c>
      <c r="E4056">
        <v>63.152881999999998</v>
      </c>
      <c r="F4056">
        <v>62.956654999999998</v>
      </c>
      <c r="G4056">
        <v>59.646152000000001</v>
      </c>
      <c r="H4056">
        <v>0.19622700000000001</v>
      </c>
      <c r="I4056">
        <v>-95.031565999999998</v>
      </c>
      <c r="J4056">
        <v>111</v>
      </c>
      <c r="K4056">
        <v>79.856928999999994</v>
      </c>
      <c r="L4056">
        <v>1.4999E-2</v>
      </c>
      <c r="M4056">
        <f>(F4056*CalPhotonTurnigy!$AE$30*CalPhotonTurnigy!$AF$36+CalPhotonTurnigy!$AE$36)/CalPhotonTurnigy!$AE$30</f>
        <v>75.433665732624021</v>
      </c>
    </row>
    <row r="4057" spans="1:13" x14ac:dyDescent="0.3">
      <c r="A4057">
        <v>158.27766299999999</v>
      </c>
      <c r="B4057">
        <v>111</v>
      </c>
      <c r="C4057">
        <v>0</v>
      </c>
      <c r="D4057">
        <v>1.6890000000000001</v>
      </c>
      <c r="E4057">
        <v>63.119022999999999</v>
      </c>
      <c r="F4057">
        <v>63.004403000000003</v>
      </c>
      <c r="G4057">
        <v>59.636631999999999</v>
      </c>
      <c r="H4057">
        <v>0.11462</v>
      </c>
      <c r="I4057">
        <v>-95.025051000000005</v>
      </c>
      <c r="J4057">
        <v>111</v>
      </c>
      <c r="K4057">
        <v>79.854742999999999</v>
      </c>
      <c r="L4057">
        <v>1.5011999999999999E-2</v>
      </c>
      <c r="M4057">
        <f>(F4057*CalPhotonTurnigy!$AE$30*CalPhotonTurnigy!$AF$36+CalPhotonTurnigy!$AE$36)/CalPhotonTurnigy!$AE$30</f>
        <v>75.48216359066393</v>
      </c>
    </row>
    <row r="4058" spans="1:13" x14ac:dyDescent="0.3">
      <c r="A4058">
        <v>158.29267100000001</v>
      </c>
      <c r="B4058">
        <v>111</v>
      </c>
      <c r="C4058">
        <v>0</v>
      </c>
      <c r="D4058">
        <v>1.7010000000000001</v>
      </c>
      <c r="E4058">
        <v>63.119864999999997</v>
      </c>
      <c r="F4058">
        <v>63.052146</v>
      </c>
      <c r="G4058">
        <v>59.627977000000001</v>
      </c>
      <c r="H4058">
        <v>6.7720000000000002E-2</v>
      </c>
      <c r="I4058">
        <v>-95.021201000000005</v>
      </c>
      <c r="J4058">
        <v>111</v>
      </c>
      <c r="K4058">
        <v>79.852862000000002</v>
      </c>
      <c r="L4058">
        <v>1.5008000000000001E-2</v>
      </c>
      <c r="M4058">
        <f>(F4058*CalPhotonTurnigy!$AE$30*CalPhotonTurnigy!$AF$36+CalPhotonTurnigy!$AE$36)/CalPhotonTurnigy!$AE$30</f>
        <v>75.53065637018139</v>
      </c>
    </row>
    <row r="4059" spans="1:13" x14ac:dyDescent="0.3">
      <c r="A4059">
        <v>158.307669</v>
      </c>
      <c r="B4059">
        <v>111</v>
      </c>
      <c r="C4059">
        <v>0</v>
      </c>
      <c r="D4059">
        <v>1.6930000000000001</v>
      </c>
      <c r="E4059">
        <v>63.100588999999999</v>
      </c>
      <c r="F4059">
        <v>63.076016000000003</v>
      </c>
      <c r="G4059">
        <v>59.620130000000003</v>
      </c>
      <c r="H4059">
        <v>2.4573000000000001E-2</v>
      </c>
      <c r="I4059">
        <v>-95.019803999999993</v>
      </c>
      <c r="J4059">
        <v>111</v>
      </c>
      <c r="K4059">
        <v>79.851241999999999</v>
      </c>
      <c r="L4059">
        <v>1.4997999999999999E-2</v>
      </c>
      <c r="M4059">
        <f>(F4059*CalPhotonTurnigy!$AE$30*CalPhotonTurnigy!$AF$36+CalPhotonTurnigy!$AE$36)/CalPhotonTurnigy!$AE$30</f>
        <v>75.554901236383373</v>
      </c>
    </row>
    <row r="4060" spans="1:13" x14ac:dyDescent="0.3">
      <c r="A4060">
        <v>158.32267200000001</v>
      </c>
      <c r="B4060">
        <v>111</v>
      </c>
      <c r="C4060">
        <v>0</v>
      </c>
      <c r="D4060">
        <v>1.7010000000000001</v>
      </c>
      <c r="E4060">
        <v>63.104005000000001</v>
      </c>
      <c r="F4060">
        <v>63.099884000000003</v>
      </c>
      <c r="G4060">
        <v>59.613033999999999</v>
      </c>
      <c r="H4060">
        <v>4.1209999999999997E-3</v>
      </c>
      <c r="I4060">
        <v>-95.019570000000002</v>
      </c>
      <c r="J4060">
        <v>111</v>
      </c>
      <c r="K4060">
        <v>79.849847999999994</v>
      </c>
      <c r="L4060">
        <v>1.5003000000000001E-2</v>
      </c>
      <c r="M4060">
        <f>(F4060*CalPhotonTurnigy!$AE$30*CalPhotonTurnigy!$AF$36+CalPhotonTurnigy!$AE$36)/CalPhotonTurnigy!$AE$30</f>
        <v>75.579144071176387</v>
      </c>
    </row>
    <row r="4061" spans="1:13" x14ac:dyDescent="0.3">
      <c r="A4061">
        <v>158.337681</v>
      </c>
      <c r="B4061">
        <v>111</v>
      </c>
      <c r="C4061">
        <v>0</v>
      </c>
      <c r="D4061">
        <v>1.6990000000000001</v>
      </c>
      <c r="E4061">
        <v>63.102943000000003</v>
      </c>
      <c r="F4061">
        <v>63.123752000000003</v>
      </c>
      <c r="G4061">
        <v>59.606631</v>
      </c>
      <c r="H4061">
        <v>-2.0809000000000001E-2</v>
      </c>
      <c r="I4061">
        <v>-95.020753999999997</v>
      </c>
      <c r="J4061">
        <v>111</v>
      </c>
      <c r="K4061">
        <v>79.848648999999995</v>
      </c>
      <c r="L4061">
        <v>1.5009E-2</v>
      </c>
      <c r="M4061">
        <f>(F4061*CalPhotonTurnigy!$AE$30*CalPhotonTurnigy!$AF$36+CalPhotonTurnigy!$AE$36)/CalPhotonTurnigy!$AE$30</f>
        <v>75.603386905969387</v>
      </c>
    </row>
    <row r="4062" spans="1:13" x14ac:dyDescent="0.3">
      <c r="A4062">
        <v>158.35269099999999</v>
      </c>
      <c r="B4062">
        <v>111</v>
      </c>
      <c r="C4062">
        <v>0</v>
      </c>
      <c r="D4062">
        <v>1.6950000000000001</v>
      </c>
      <c r="E4062">
        <v>63.092024000000002</v>
      </c>
      <c r="F4062">
        <v>63.171484</v>
      </c>
      <c r="G4062">
        <v>59.600866000000003</v>
      </c>
      <c r="H4062">
        <v>-7.9461000000000004E-2</v>
      </c>
      <c r="I4062">
        <v>-95.025277000000003</v>
      </c>
      <c r="J4062">
        <v>111</v>
      </c>
      <c r="K4062">
        <v>79.847616000000002</v>
      </c>
      <c r="L4062">
        <v>1.5010000000000001E-2</v>
      </c>
      <c r="M4062">
        <f>(F4062*CalPhotonTurnigy!$AE$30*CalPhotonTurnigy!$AF$36+CalPhotonTurnigy!$AE$36)/CalPhotonTurnigy!$AE$30</f>
        <v>75.651868512737437</v>
      </c>
    </row>
    <row r="4063" spans="1:13" x14ac:dyDescent="0.3">
      <c r="A4063">
        <v>158.36768799999999</v>
      </c>
      <c r="B4063">
        <v>111</v>
      </c>
      <c r="C4063">
        <v>0</v>
      </c>
      <c r="D4063">
        <v>1.702</v>
      </c>
      <c r="E4063">
        <v>63.098636999999997</v>
      </c>
      <c r="F4063">
        <v>63.219211999999999</v>
      </c>
      <c r="G4063">
        <v>59.595685000000003</v>
      </c>
      <c r="H4063">
        <v>-0.120575</v>
      </c>
      <c r="I4063">
        <v>-95.032138000000003</v>
      </c>
      <c r="J4063">
        <v>111</v>
      </c>
      <c r="K4063">
        <v>79.846727000000001</v>
      </c>
      <c r="L4063">
        <v>1.4997E-2</v>
      </c>
      <c r="M4063">
        <f>(F4063*CalPhotonTurnigy!$AE$30*CalPhotonTurnigy!$AF$36+CalPhotonTurnigy!$AE$36)/CalPhotonTurnigy!$AE$30</f>
        <v>75.700346056687522</v>
      </c>
    </row>
    <row r="4064" spans="1:13" x14ac:dyDescent="0.3">
      <c r="A4064">
        <v>158.382688</v>
      </c>
      <c r="B4064">
        <v>111</v>
      </c>
      <c r="C4064">
        <v>0</v>
      </c>
      <c r="D4064">
        <v>1.696</v>
      </c>
      <c r="E4064">
        <v>63.090319000000001</v>
      </c>
      <c r="F4064">
        <v>63.243074999999997</v>
      </c>
      <c r="G4064">
        <v>59.591037999999998</v>
      </c>
      <c r="H4064">
        <v>-0.152756</v>
      </c>
      <c r="I4064">
        <v>-95.040833000000006</v>
      </c>
      <c r="J4064">
        <v>111</v>
      </c>
      <c r="K4064">
        <v>79.845962</v>
      </c>
      <c r="L4064">
        <v>1.4999999999999999E-2</v>
      </c>
      <c r="M4064">
        <f>(F4064*CalPhotonTurnigy!$AE$30*CalPhotonTurnigy!$AF$36+CalPhotonTurnigy!$AE$36)/CalPhotonTurnigy!$AE$30</f>
        <v>75.724583812958073</v>
      </c>
    </row>
    <row r="4065" spans="1:13" x14ac:dyDescent="0.3">
      <c r="A4065">
        <v>158.39768900000001</v>
      </c>
      <c r="B4065">
        <v>111</v>
      </c>
      <c r="C4065">
        <v>0</v>
      </c>
      <c r="D4065">
        <v>1.6919999999999999</v>
      </c>
      <c r="E4065">
        <v>63.073148000000003</v>
      </c>
      <c r="F4065">
        <v>63.314655000000002</v>
      </c>
      <c r="G4065">
        <v>59.586874999999999</v>
      </c>
      <c r="H4065">
        <v>-0.241507</v>
      </c>
      <c r="I4065">
        <v>-95.054591000000002</v>
      </c>
      <c r="J4065">
        <v>111</v>
      </c>
      <c r="K4065">
        <v>79.845303999999999</v>
      </c>
      <c r="L4065">
        <v>1.5001E-2</v>
      </c>
      <c r="M4065">
        <f>(F4065*CalPhotonTurnigy!$AE$30*CalPhotonTurnigy!$AF$36+CalPhotonTurnigy!$AE$36)/CalPhotonTurnigy!$AE$30</f>
        <v>75.797287940429314</v>
      </c>
    </row>
    <row r="4066" spans="1:13" x14ac:dyDescent="0.3">
      <c r="A4066">
        <v>158.41268700000001</v>
      </c>
      <c r="B4066">
        <v>111</v>
      </c>
      <c r="C4066">
        <v>0</v>
      </c>
      <c r="D4066">
        <v>1.694</v>
      </c>
      <c r="E4066">
        <v>63.062373000000001</v>
      </c>
      <c r="F4066">
        <v>63.290796</v>
      </c>
      <c r="G4066">
        <v>59.583153000000003</v>
      </c>
      <c r="H4066">
        <v>-0.22842299999999999</v>
      </c>
      <c r="I4066">
        <v>-95.067597000000006</v>
      </c>
      <c r="J4066">
        <v>111</v>
      </c>
      <c r="K4066">
        <v>79.844736999999995</v>
      </c>
      <c r="L4066">
        <v>1.4997999999999999E-2</v>
      </c>
      <c r="M4066">
        <f>(F4066*CalPhotonTurnigy!$AE$30*CalPhotonTurnigy!$AF$36+CalPhotonTurnigy!$AE$36)/CalPhotonTurnigy!$AE$30</f>
        <v>75.773054246976727</v>
      </c>
    </row>
    <row r="4067" spans="1:13" x14ac:dyDescent="0.3">
      <c r="A4067">
        <v>158.42768899999999</v>
      </c>
      <c r="B4067">
        <v>111</v>
      </c>
      <c r="C4067">
        <v>0</v>
      </c>
      <c r="D4067">
        <v>1.694</v>
      </c>
      <c r="E4067">
        <v>63.053097999999999</v>
      </c>
      <c r="F4067">
        <v>63.362369999999999</v>
      </c>
      <c r="G4067">
        <v>59.579828999999997</v>
      </c>
      <c r="H4067">
        <v>-0.30927300000000002</v>
      </c>
      <c r="I4067">
        <v>-95.085224999999994</v>
      </c>
      <c r="J4067">
        <v>111</v>
      </c>
      <c r="K4067">
        <v>79.844249000000005</v>
      </c>
      <c r="L4067">
        <v>1.5002E-2</v>
      </c>
      <c r="M4067">
        <f>(F4067*CalPhotonTurnigy!$AE$30*CalPhotonTurnigy!$AF$36+CalPhotonTurnigy!$AE$36)/CalPhotonTurnigy!$AE$30</f>
        <v>75.845752280221021</v>
      </c>
    </row>
    <row r="4068" spans="1:13" x14ac:dyDescent="0.3">
      <c r="A4068">
        <v>158.442701</v>
      </c>
      <c r="B4068">
        <v>111</v>
      </c>
      <c r="C4068">
        <v>0</v>
      </c>
      <c r="D4068">
        <v>1.694</v>
      </c>
      <c r="E4068">
        <v>63.045115000000003</v>
      </c>
      <c r="F4068">
        <v>63.386226000000001</v>
      </c>
      <c r="G4068">
        <v>59.576864999999998</v>
      </c>
      <c r="H4068">
        <v>-0.34111200000000003</v>
      </c>
      <c r="I4068">
        <v>-95.104684000000006</v>
      </c>
      <c r="J4068">
        <v>111</v>
      </c>
      <c r="K4068">
        <v>79.843829999999997</v>
      </c>
      <c r="L4068">
        <v>1.5011999999999999E-2</v>
      </c>
      <c r="M4068">
        <f>(F4068*CalPhotonTurnigy!$AE$30*CalPhotonTurnigy!$AF$36+CalPhotonTurnigy!$AE$36)/CalPhotonTurnigy!$AE$30</f>
        <v>75.869982926560112</v>
      </c>
    </row>
    <row r="4069" spans="1:13" x14ac:dyDescent="0.3">
      <c r="A4069">
        <v>158.45770200000001</v>
      </c>
      <c r="B4069">
        <v>111</v>
      </c>
      <c r="C4069">
        <v>0</v>
      </c>
      <c r="D4069">
        <v>1.6950000000000001</v>
      </c>
      <c r="E4069">
        <v>63.042253000000002</v>
      </c>
      <c r="F4069">
        <v>63.028275000000001</v>
      </c>
      <c r="G4069">
        <v>59.574224000000001</v>
      </c>
      <c r="H4069">
        <v>1.3979E-2</v>
      </c>
      <c r="I4069">
        <v>-95.103890000000007</v>
      </c>
      <c r="J4069">
        <v>111</v>
      </c>
      <c r="K4069">
        <v>79.843468000000001</v>
      </c>
      <c r="L4069">
        <v>1.5001E-2</v>
      </c>
      <c r="M4069">
        <f>(F4069*CalPhotonTurnigy!$AE$30*CalPhotonTurnigy!$AF$36+CalPhotonTurnigy!$AE$36)/CalPhotonTurnigy!$AE$30</f>
        <v>75.506410488274895</v>
      </c>
    </row>
    <row r="4070" spans="1:13" x14ac:dyDescent="0.3">
      <c r="A4070">
        <v>158.472714</v>
      </c>
      <c r="B4070">
        <v>110</v>
      </c>
      <c r="C4070">
        <v>0</v>
      </c>
      <c r="D4070">
        <v>1.6859999999999999</v>
      </c>
      <c r="E4070">
        <v>63.01773</v>
      </c>
      <c r="F4070">
        <v>62.861148</v>
      </c>
      <c r="G4070">
        <v>59.571545</v>
      </c>
      <c r="H4070">
        <v>0.156582</v>
      </c>
      <c r="I4070">
        <v>-95.095001999999994</v>
      </c>
      <c r="J4070">
        <v>110</v>
      </c>
      <c r="K4070">
        <v>79.814875999999998</v>
      </c>
      <c r="L4070">
        <v>1.5011999999999999E-2</v>
      </c>
      <c r="M4070">
        <f>(F4070*CalPhotonTurnigy!$AE$30*CalPhotonTurnigy!$AF$36+CalPhotonTurnigy!$AE$36)/CalPhotonTurnigy!$AE$30</f>
        <v>75.336658843794794</v>
      </c>
    </row>
    <row r="4071" spans="1:13" x14ac:dyDescent="0.3">
      <c r="A4071">
        <v>158.48772399999999</v>
      </c>
      <c r="B4071">
        <v>110</v>
      </c>
      <c r="C4071">
        <v>0</v>
      </c>
      <c r="D4071">
        <v>1.694</v>
      </c>
      <c r="E4071">
        <v>63.014676000000001</v>
      </c>
      <c r="F4071">
        <v>62.908904</v>
      </c>
      <c r="G4071">
        <v>59.567746999999997</v>
      </c>
      <c r="H4071">
        <v>0.10577300000000001</v>
      </c>
      <c r="I4071">
        <v>-95.088995999999995</v>
      </c>
      <c r="J4071">
        <v>110</v>
      </c>
      <c r="K4071">
        <v>79.763363999999996</v>
      </c>
      <c r="L4071">
        <v>1.5010000000000001E-2</v>
      </c>
      <c r="M4071">
        <f>(F4071*CalPhotonTurnigy!$AE$30*CalPhotonTurnigy!$AF$36+CalPhotonTurnigy!$AE$36)/CalPhotonTurnigy!$AE$30</f>
        <v>75.385164827470632</v>
      </c>
    </row>
    <row r="4072" spans="1:13" x14ac:dyDescent="0.3">
      <c r="A4072">
        <v>158.502737</v>
      </c>
      <c r="B4072">
        <v>110</v>
      </c>
      <c r="C4072">
        <v>0</v>
      </c>
      <c r="D4072">
        <v>1.6910000000000001</v>
      </c>
      <c r="E4072">
        <v>63.006028000000001</v>
      </c>
      <c r="F4072">
        <v>62.908904</v>
      </c>
      <c r="G4072">
        <v>59.561560999999998</v>
      </c>
      <c r="H4072">
        <v>9.7124000000000002E-2</v>
      </c>
      <c r="I4072">
        <v>-95.083479999999994</v>
      </c>
      <c r="J4072">
        <v>110</v>
      </c>
      <c r="K4072">
        <v>79.719026999999997</v>
      </c>
      <c r="L4072">
        <v>1.5013E-2</v>
      </c>
      <c r="M4072">
        <f>(F4072*CalPhotonTurnigy!$AE$30*CalPhotonTurnigy!$AF$36+CalPhotonTurnigy!$AE$36)/CalPhotonTurnigy!$AE$30</f>
        <v>75.385164827470632</v>
      </c>
    </row>
    <row r="4073" spans="1:13" x14ac:dyDescent="0.3">
      <c r="A4073">
        <v>158.51774399999999</v>
      </c>
      <c r="B4073">
        <v>110</v>
      </c>
      <c r="C4073">
        <v>0</v>
      </c>
      <c r="D4073">
        <v>1.6930000000000001</v>
      </c>
      <c r="E4073">
        <v>63.002598999999996</v>
      </c>
      <c r="F4073">
        <v>62.980528999999997</v>
      </c>
      <c r="G4073">
        <v>59.552340999999998</v>
      </c>
      <c r="H4073">
        <v>2.2068999999999998E-2</v>
      </c>
      <c r="I4073">
        <v>-95.082226000000006</v>
      </c>
      <c r="J4073">
        <v>110</v>
      </c>
      <c r="K4073">
        <v>79.680865999999995</v>
      </c>
      <c r="L4073">
        <v>1.5007E-2</v>
      </c>
      <c r="M4073">
        <f>(F4073*CalPhotonTurnigy!$AE$30*CalPhotonTurnigy!$AF$36+CalPhotonTurnigy!$AE$36)/CalPhotonTurnigy!$AE$30</f>
        <v>75.457914661643983</v>
      </c>
    </row>
    <row r="4074" spans="1:13" x14ac:dyDescent="0.3">
      <c r="A4074">
        <v>158.532748</v>
      </c>
      <c r="B4074">
        <v>110</v>
      </c>
      <c r="C4074">
        <v>0</v>
      </c>
      <c r="D4074">
        <v>1.694</v>
      </c>
      <c r="E4074">
        <v>63.001655999999997</v>
      </c>
      <c r="F4074">
        <v>62.980528999999997</v>
      </c>
      <c r="G4074">
        <v>59.540101999999997</v>
      </c>
      <c r="H4074">
        <v>2.1125999999999999E-2</v>
      </c>
      <c r="I4074">
        <v>-95.081027000000006</v>
      </c>
      <c r="J4074">
        <v>110</v>
      </c>
      <c r="K4074">
        <v>79.648020000000002</v>
      </c>
      <c r="L4074">
        <v>1.5004E-2</v>
      </c>
      <c r="M4074">
        <f>(F4074*CalPhotonTurnigy!$AE$30*CalPhotonTurnigy!$AF$36+CalPhotonTurnigy!$AE$36)/CalPhotonTurnigy!$AE$30</f>
        <v>75.457914661643983</v>
      </c>
    </row>
    <row r="4075" spans="1:13" x14ac:dyDescent="0.3">
      <c r="A4075">
        <v>158.54775599999999</v>
      </c>
      <c r="B4075">
        <v>110</v>
      </c>
      <c r="C4075">
        <v>0</v>
      </c>
      <c r="D4075">
        <v>1.6910000000000001</v>
      </c>
      <c r="E4075">
        <v>62.994821000000002</v>
      </c>
      <c r="F4075">
        <v>63.004403000000003</v>
      </c>
      <c r="G4075">
        <v>59.525208999999997</v>
      </c>
      <c r="H4075">
        <v>-9.5809999999999992E-3</v>
      </c>
      <c r="I4075">
        <v>-95.081570999999997</v>
      </c>
      <c r="J4075">
        <v>110</v>
      </c>
      <c r="K4075">
        <v>79.619749999999996</v>
      </c>
      <c r="L4075">
        <v>1.5008000000000001E-2</v>
      </c>
      <c r="M4075">
        <f>(F4075*CalPhotonTurnigy!$AE$30*CalPhotonTurnigy!$AF$36+CalPhotonTurnigy!$AE$36)/CalPhotonTurnigy!$AE$30</f>
        <v>75.48216359066393</v>
      </c>
    </row>
    <row r="4076" spans="1:13" x14ac:dyDescent="0.3">
      <c r="A4076">
        <v>158.56275500000001</v>
      </c>
      <c r="B4076">
        <v>110</v>
      </c>
      <c r="C4076">
        <v>0</v>
      </c>
      <c r="D4076">
        <v>1.69</v>
      </c>
      <c r="E4076">
        <v>62.986930999999998</v>
      </c>
      <c r="F4076">
        <v>63.099884000000003</v>
      </c>
      <c r="G4076">
        <v>59.508187999999997</v>
      </c>
      <c r="H4076">
        <v>-0.112954</v>
      </c>
      <c r="I4076">
        <v>-95.087992</v>
      </c>
      <c r="J4076">
        <v>110</v>
      </c>
      <c r="K4076">
        <v>79.595416999999998</v>
      </c>
      <c r="L4076">
        <v>1.4999E-2</v>
      </c>
      <c r="M4076">
        <f>(F4076*CalPhotonTurnigy!$AE$30*CalPhotonTurnigy!$AF$36+CalPhotonTurnigy!$AE$36)/CalPhotonTurnigy!$AE$30</f>
        <v>75.579144071176387</v>
      </c>
    </row>
    <row r="4077" spans="1:13" x14ac:dyDescent="0.3">
      <c r="A4077">
        <v>158.577763</v>
      </c>
      <c r="B4077">
        <v>110</v>
      </c>
      <c r="C4077">
        <v>0</v>
      </c>
      <c r="D4077">
        <v>1.6919999999999999</v>
      </c>
      <c r="E4077">
        <v>62.984157000000003</v>
      </c>
      <c r="F4077">
        <v>63.099884000000003</v>
      </c>
      <c r="G4077">
        <v>59.489609999999999</v>
      </c>
      <c r="H4077">
        <v>-0.115727</v>
      </c>
      <c r="I4077">
        <v>-95.094573999999994</v>
      </c>
      <c r="J4077">
        <v>110</v>
      </c>
      <c r="K4077">
        <v>79.574473999999995</v>
      </c>
      <c r="L4077">
        <v>1.5008000000000001E-2</v>
      </c>
      <c r="M4077">
        <f>(F4077*CalPhotonTurnigy!$AE$30*CalPhotonTurnigy!$AF$36+CalPhotonTurnigy!$AE$36)/CalPhotonTurnigy!$AE$30</f>
        <v>75.579144071176387</v>
      </c>
    </row>
    <row r="4078" spans="1:13" x14ac:dyDescent="0.3">
      <c r="A4078">
        <v>158.59276500000001</v>
      </c>
      <c r="B4078">
        <v>110</v>
      </c>
      <c r="C4078">
        <v>0</v>
      </c>
      <c r="D4078">
        <v>1.6970000000000001</v>
      </c>
      <c r="E4078">
        <v>62.993819999999999</v>
      </c>
      <c r="F4078">
        <v>63.147618999999999</v>
      </c>
      <c r="G4078">
        <v>59.470024000000002</v>
      </c>
      <c r="H4078">
        <v>-0.15379899999999999</v>
      </c>
      <c r="I4078">
        <v>-95.103322000000006</v>
      </c>
      <c r="J4078">
        <v>110</v>
      </c>
      <c r="K4078">
        <v>79.556448000000003</v>
      </c>
      <c r="L4078">
        <v>1.5002E-2</v>
      </c>
      <c r="M4078">
        <f>(F4078*CalPhotonTurnigy!$AE$30*CalPhotonTurnigy!$AF$36+CalPhotonTurnigy!$AE$36)/CalPhotonTurnigy!$AE$30</f>
        <v>75.627628725057903</v>
      </c>
    </row>
    <row r="4079" spans="1:13" x14ac:dyDescent="0.3">
      <c r="A4079">
        <v>158.60777200000001</v>
      </c>
      <c r="B4079">
        <v>110</v>
      </c>
      <c r="C4079">
        <v>0</v>
      </c>
      <c r="D4079">
        <v>1.6930000000000001</v>
      </c>
      <c r="E4079">
        <v>62.992094000000002</v>
      </c>
      <c r="F4079">
        <v>63.171484</v>
      </c>
      <c r="G4079">
        <v>59.449922999999998</v>
      </c>
      <c r="H4079">
        <v>-0.17939099999999999</v>
      </c>
      <c r="I4079">
        <v>-95.113530999999995</v>
      </c>
      <c r="J4079">
        <v>110</v>
      </c>
      <c r="K4079">
        <v>79.540932999999995</v>
      </c>
      <c r="L4079">
        <v>1.5007E-2</v>
      </c>
      <c r="M4079">
        <f>(F4079*CalPhotonTurnigy!$AE$30*CalPhotonTurnigy!$AF$36+CalPhotonTurnigy!$AE$36)/CalPhotonTurnigy!$AE$30</f>
        <v>75.651868512737437</v>
      </c>
    </row>
    <row r="4080" spans="1:13" x14ac:dyDescent="0.3">
      <c r="A4080">
        <v>158.62277900000001</v>
      </c>
      <c r="B4080">
        <v>110</v>
      </c>
      <c r="C4080">
        <v>0</v>
      </c>
      <c r="D4080">
        <v>1.6930000000000001</v>
      </c>
      <c r="E4080">
        <v>62.990608000000002</v>
      </c>
      <c r="F4080">
        <v>63.219211999999999</v>
      </c>
      <c r="G4080">
        <v>59.429727</v>
      </c>
      <c r="H4080">
        <v>-0.228604</v>
      </c>
      <c r="I4080">
        <v>-95.126547000000002</v>
      </c>
      <c r="J4080">
        <v>110</v>
      </c>
      <c r="K4080">
        <v>79.527579000000003</v>
      </c>
      <c r="L4080">
        <v>1.5007E-2</v>
      </c>
      <c r="M4080">
        <f>(F4080*CalPhotonTurnigy!$AE$30*CalPhotonTurnigy!$AF$36+CalPhotonTurnigy!$AE$36)/CalPhotonTurnigy!$AE$30</f>
        <v>75.700346056687522</v>
      </c>
    </row>
    <row r="4081" spans="1:13" x14ac:dyDescent="0.3">
      <c r="A4081">
        <v>158.63779099999999</v>
      </c>
      <c r="B4081">
        <v>110</v>
      </c>
      <c r="C4081">
        <v>0</v>
      </c>
      <c r="D4081">
        <v>1.6930000000000001</v>
      </c>
      <c r="E4081">
        <v>62.989330000000002</v>
      </c>
      <c r="F4081">
        <v>63.266936000000001</v>
      </c>
      <c r="G4081">
        <v>59.409782999999997</v>
      </c>
      <c r="H4081">
        <v>-0.27760600000000002</v>
      </c>
      <c r="I4081">
        <v>-95.142364999999998</v>
      </c>
      <c r="J4081">
        <v>110</v>
      </c>
      <c r="K4081">
        <v>79.516085000000004</v>
      </c>
      <c r="L4081">
        <v>1.5011999999999999E-2</v>
      </c>
      <c r="M4081">
        <f>(F4081*CalPhotonTurnigy!$AE$30*CalPhotonTurnigy!$AF$36+CalPhotonTurnigy!$AE$36)/CalPhotonTurnigy!$AE$30</f>
        <v>75.748819537819642</v>
      </c>
    </row>
    <row r="4082" spans="1:13" x14ac:dyDescent="0.3">
      <c r="A4082">
        <v>158.65280000000001</v>
      </c>
      <c r="B4082">
        <v>110</v>
      </c>
      <c r="C4082">
        <v>0</v>
      </c>
      <c r="D4082">
        <v>1.698</v>
      </c>
      <c r="E4082">
        <v>63.002285000000001</v>
      </c>
      <c r="F4082">
        <v>63.099884000000003</v>
      </c>
      <c r="G4082">
        <v>59.390362000000003</v>
      </c>
      <c r="H4082">
        <v>-9.7600000000000006E-2</v>
      </c>
      <c r="I4082">
        <v>-95.147917000000007</v>
      </c>
      <c r="J4082">
        <v>110</v>
      </c>
      <c r="K4082">
        <v>79.506191999999999</v>
      </c>
      <c r="L4082">
        <v>1.5009E-2</v>
      </c>
      <c r="M4082">
        <f>(F4082*CalPhotonTurnigy!$AE$30*CalPhotonTurnigy!$AF$36+CalPhotonTurnigy!$AE$36)/CalPhotonTurnigy!$AE$30</f>
        <v>75.579144071176387</v>
      </c>
    </row>
    <row r="4083" spans="1:13" x14ac:dyDescent="0.3">
      <c r="A4083">
        <v>158.667799</v>
      </c>
      <c r="B4083">
        <v>110</v>
      </c>
      <c r="C4083">
        <v>0</v>
      </c>
      <c r="D4083">
        <v>1.6919999999999999</v>
      </c>
      <c r="E4083">
        <v>62.997369999999997</v>
      </c>
      <c r="F4083">
        <v>62.813386999999999</v>
      </c>
      <c r="G4083">
        <v>59.371673000000001</v>
      </c>
      <c r="H4083">
        <v>0.18398300000000001</v>
      </c>
      <c r="I4083">
        <v>-95.137488000000005</v>
      </c>
      <c r="J4083">
        <v>110</v>
      </c>
      <c r="K4083">
        <v>79.497676999999996</v>
      </c>
      <c r="L4083">
        <v>1.4999E-2</v>
      </c>
      <c r="M4083">
        <f>(F4083*CalPhotonTurnigy!$AE$30*CalPhotonTurnigy!$AF$36+CalPhotonTurnigy!$AE$36)/CalPhotonTurnigy!$AE$30</f>
        <v>75.288147781596521</v>
      </c>
    </row>
    <row r="4084" spans="1:13" x14ac:dyDescent="0.3">
      <c r="A4084">
        <v>158.68279999999999</v>
      </c>
      <c r="B4084">
        <v>110</v>
      </c>
      <c r="C4084">
        <v>0</v>
      </c>
      <c r="D4084">
        <v>1.694</v>
      </c>
      <c r="E4084">
        <v>62.997155999999997</v>
      </c>
      <c r="F4084">
        <v>62.861148</v>
      </c>
      <c r="G4084">
        <v>59.353864999999999</v>
      </c>
      <c r="H4084">
        <v>0.13600899999999999</v>
      </c>
      <c r="I4084">
        <v>-95.129773</v>
      </c>
      <c r="J4084">
        <v>110</v>
      </c>
      <c r="K4084">
        <v>79.490347999999997</v>
      </c>
      <c r="L4084">
        <v>1.5001E-2</v>
      </c>
      <c r="M4084">
        <f>(F4084*CalPhotonTurnigy!$AE$30*CalPhotonTurnigy!$AF$36+CalPhotonTurnigy!$AE$36)/CalPhotonTurnigy!$AE$30</f>
        <v>75.336658843794794</v>
      </c>
    </row>
    <row r="4085" spans="1:13" x14ac:dyDescent="0.3">
      <c r="A4085">
        <v>158.6978</v>
      </c>
      <c r="B4085">
        <v>110</v>
      </c>
      <c r="C4085">
        <v>0</v>
      </c>
      <c r="D4085">
        <v>1.6919999999999999</v>
      </c>
      <c r="E4085">
        <v>62.992956999999997</v>
      </c>
      <c r="F4085">
        <v>62.908904</v>
      </c>
      <c r="G4085">
        <v>59.337040000000002</v>
      </c>
      <c r="H4085">
        <v>8.4053000000000003E-2</v>
      </c>
      <c r="I4085">
        <v>-95.125004000000004</v>
      </c>
      <c r="J4085">
        <v>110</v>
      </c>
      <c r="K4085">
        <v>79.484039999999993</v>
      </c>
      <c r="L4085">
        <v>1.4999999999999999E-2</v>
      </c>
      <c r="M4085">
        <f>(F4085*CalPhotonTurnigy!$AE$30*CalPhotonTurnigy!$AF$36+CalPhotonTurnigy!$AE$36)/CalPhotonTurnigy!$AE$30</f>
        <v>75.385164827470632</v>
      </c>
    </row>
    <row r="4086" spans="1:13" x14ac:dyDescent="0.3">
      <c r="A4086">
        <v>158.71279899999999</v>
      </c>
      <c r="B4086">
        <v>110</v>
      </c>
      <c r="C4086">
        <v>0</v>
      </c>
      <c r="D4086">
        <v>1.6919999999999999</v>
      </c>
      <c r="E4086">
        <v>62.989342999999998</v>
      </c>
      <c r="F4086">
        <v>62.908904</v>
      </c>
      <c r="G4086">
        <v>59.321257000000003</v>
      </c>
      <c r="H4086">
        <v>8.0438999999999997E-2</v>
      </c>
      <c r="I4086">
        <v>-95.120440000000002</v>
      </c>
      <c r="J4086">
        <v>110</v>
      </c>
      <c r="K4086">
        <v>79.478611000000001</v>
      </c>
      <c r="L4086">
        <v>1.4999E-2</v>
      </c>
      <c r="M4086">
        <f>(F4086*CalPhotonTurnigy!$AE$30*CalPhotonTurnigy!$AF$36+CalPhotonTurnigy!$AE$36)/CalPhotonTurnigy!$AE$30</f>
        <v>75.385164827470632</v>
      </c>
    </row>
    <row r="4087" spans="1:13" x14ac:dyDescent="0.3">
      <c r="A4087">
        <v>158.72779700000001</v>
      </c>
      <c r="B4087">
        <v>110</v>
      </c>
      <c r="C4087">
        <v>0</v>
      </c>
      <c r="D4087">
        <v>1.6930000000000001</v>
      </c>
      <c r="E4087">
        <v>62.988241000000002</v>
      </c>
      <c r="F4087">
        <v>63.004403000000003</v>
      </c>
      <c r="G4087">
        <v>59.306544000000002</v>
      </c>
      <c r="H4087">
        <v>-1.6160999999999998E-2</v>
      </c>
      <c r="I4087">
        <v>-95.121357000000003</v>
      </c>
      <c r="J4087">
        <v>110</v>
      </c>
      <c r="K4087">
        <v>79.473938000000004</v>
      </c>
      <c r="L4087">
        <v>1.4997999999999999E-2</v>
      </c>
      <c r="M4087">
        <f>(F4087*CalPhotonTurnigy!$AE$30*CalPhotonTurnigy!$AF$36+CalPhotonTurnigy!$AE$36)/CalPhotonTurnigy!$AE$30</f>
        <v>75.48216359066393</v>
      </c>
    </row>
    <row r="4088" spans="1:13" x14ac:dyDescent="0.3">
      <c r="A4088">
        <v>158.74280099999999</v>
      </c>
      <c r="B4088">
        <v>110</v>
      </c>
      <c r="C4088">
        <v>0</v>
      </c>
      <c r="D4088">
        <v>1.6870000000000001</v>
      </c>
      <c r="E4088">
        <v>62.973232000000003</v>
      </c>
      <c r="F4088">
        <v>63.052146</v>
      </c>
      <c r="G4088">
        <v>59.292904999999998</v>
      </c>
      <c r="H4088">
        <v>-7.8913999999999998E-2</v>
      </c>
      <c r="I4088">
        <v>-95.125843000000003</v>
      </c>
      <c r="J4088">
        <v>110</v>
      </c>
      <c r="K4088">
        <v>79.469915</v>
      </c>
      <c r="L4088">
        <v>1.5004E-2</v>
      </c>
      <c r="M4088">
        <f>(F4088*CalPhotonTurnigy!$AE$30*CalPhotonTurnigy!$AF$36+CalPhotonTurnigy!$AE$36)/CalPhotonTurnigy!$AE$30</f>
        <v>75.53065637018139</v>
      </c>
    </row>
    <row r="4089" spans="1:13" x14ac:dyDescent="0.3">
      <c r="A4089">
        <v>158.75780900000001</v>
      </c>
      <c r="B4089">
        <v>110</v>
      </c>
      <c r="C4089">
        <v>0</v>
      </c>
      <c r="D4089">
        <v>1.696</v>
      </c>
      <c r="E4089">
        <v>62.982413999999999</v>
      </c>
      <c r="F4089">
        <v>63.099884000000003</v>
      </c>
      <c r="G4089">
        <v>59.280321000000001</v>
      </c>
      <c r="H4089">
        <v>-0.11747100000000001</v>
      </c>
      <c r="I4089">
        <v>-95.132524000000004</v>
      </c>
      <c r="J4089">
        <v>110</v>
      </c>
      <c r="K4089">
        <v>79.466453999999999</v>
      </c>
      <c r="L4089">
        <v>1.5008000000000001E-2</v>
      </c>
      <c r="M4089">
        <f>(F4089*CalPhotonTurnigy!$AE$30*CalPhotonTurnigy!$AF$36+CalPhotonTurnigy!$AE$36)/CalPhotonTurnigy!$AE$30</f>
        <v>75.579144071176387</v>
      </c>
    </row>
    <row r="4090" spans="1:13" x14ac:dyDescent="0.3">
      <c r="A4090">
        <v>158.772808</v>
      </c>
      <c r="B4090">
        <v>110</v>
      </c>
      <c r="C4090">
        <v>0</v>
      </c>
      <c r="D4090">
        <v>1.6890000000000001</v>
      </c>
      <c r="E4090">
        <v>62.972234</v>
      </c>
      <c r="F4090">
        <v>63.171484</v>
      </c>
      <c r="G4090">
        <v>59.268760999999998</v>
      </c>
      <c r="H4090">
        <v>-0.19925100000000001</v>
      </c>
      <c r="I4090">
        <v>-95.143856999999997</v>
      </c>
      <c r="J4090">
        <v>110</v>
      </c>
      <c r="K4090">
        <v>79.463474000000005</v>
      </c>
      <c r="L4090">
        <v>1.4999E-2</v>
      </c>
      <c r="M4090">
        <f>(F4090*CalPhotonTurnigy!$AE$30*CalPhotonTurnigy!$AF$36+CalPhotonTurnigy!$AE$36)/CalPhotonTurnigy!$AE$30</f>
        <v>75.651868512737437</v>
      </c>
    </row>
    <row r="4091" spans="1:13" x14ac:dyDescent="0.3">
      <c r="A4091">
        <v>158.78781799999999</v>
      </c>
      <c r="B4091">
        <v>110</v>
      </c>
      <c r="C4091">
        <v>0</v>
      </c>
      <c r="D4091">
        <v>1.6910000000000001</v>
      </c>
      <c r="E4091">
        <v>62.969501000000001</v>
      </c>
      <c r="F4091">
        <v>63.243074999999997</v>
      </c>
      <c r="G4091">
        <v>59.258181999999998</v>
      </c>
      <c r="H4091">
        <v>-0.27357399999999998</v>
      </c>
      <c r="I4091">
        <v>-95.159440000000004</v>
      </c>
      <c r="J4091">
        <v>110</v>
      </c>
      <c r="K4091">
        <v>79.460909000000001</v>
      </c>
      <c r="L4091">
        <v>1.5010000000000001E-2</v>
      </c>
      <c r="M4091">
        <f>(F4091*CalPhotonTurnigy!$AE$30*CalPhotonTurnigy!$AF$36+CalPhotonTurnigy!$AE$36)/CalPhotonTurnigy!$AE$30</f>
        <v>75.724583812958073</v>
      </c>
    </row>
    <row r="4092" spans="1:13" x14ac:dyDescent="0.3">
      <c r="A4092">
        <v>158.802817</v>
      </c>
      <c r="B4092">
        <v>110</v>
      </c>
      <c r="C4092">
        <v>0</v>
      </c>
      <c r="D4092">
        <v>1.6930000000000001</v>
      </c>
      <c r="E4092">
        <v>62.971167999999999</v>
      </c>
      <c r="F4092">
        <v>62.885026000000003</v>
      </c>
      <c r="G4092">
        <v>59.248533000000002</v>
      </c>
      <c r="H4092">
        <v>8.6141999999999996E-2</v>
      </c>
      <c r="I4092">
        <v>-95.154554000000005</v>
      </c>
      <c r="J4092">
        <v>110</v>
      </c>
      <c r="K4092">
        <v>79.458702000000002</v>
      </c>
      <c r="L4092">
        <v>1.4999E-2</v>
      </c>
      <c r="M4092">
        <f>(F4092*CalPhotonTurnigy!$AE$30*CalPhotonTurnigy!$AF$36+CalPhotonTurnigy!$AE$36)/CalPhotonTurnigy!$AE$30</f>
        <v>75.360911835632734</v>
      </c>
    </row>
    <row r="4093" spans="1:13" x14ac:dyDescent="0.3">
      <c r="A4093">
        <v>158.817825</v>
      </c>
      <c r="B4093">
        <v>110</v>
      </c>
      <c r="C4093">
        <v>0</v>
      </c>
      <c r="D4093">
        <v>1.6919999999999999</v>
      </c>
      <c r="E4093">
        <v>62.970593000000001</v>
      </c>
      <c r="F4093">
        <v>62.693967000000001</v>
      </c>
      <c r="G4093">
        <v>59.239759999999997</v>
      </c>
      <c r="H4093">
        <v>0.27662500000000001</v>
      </c>
      <c r="I4093">
        <v>-95.138880999999998</v>
      </c>
      <c r="J4093">
        <v>110</v>
      </c>
      <c r="K4093">
        <v>79.456801999999996</v>
      </c>
      <c r="L4093">
        <v>1.5008000000000001E-2</v>
      </c>
      <c r="M4093">
        <f>(F4093*CalPhotonTurnigy!$AE$30*CalPhotonTurnigy!$AF$36+CalPhotonTurnigy!$AE$36)/CalPhotonTurnigy!$AE$30</f>
        <v>75.166852351272183</v>
      </c>
    </row>
    <row r="4094" spans="1:13" x14ac:dyDescent="0.3">
      <c r="A4094">
        <v>158.832831</v>
      </c>
      <c r="B4094">
        <v>110</v>
      </c>
      <c r="C4094">
        <v>0</v>
      </c>
      <c r="D4094">
        <v>1.6919999999999999</v>
      </c>
      <c r="E4094">
        <v>62.970098</v>
      </c>
      <c r="F4094">
        <v>62.741739000000003</v>
      </c>
      <c r="G4094">
        <v>59.231805000000001</v>
      </c>
      <c r="H4094">
        <v>0.22836000000000001</v>
      </c>
      <c r="I4094">
        <v>-95.125939000000002</v>
      </c>
      <c r="J4094">
        <v>110</v>
      </c>
      <c r="K4094">
        <v>79.455167000000003</v>
      </c>
      <c r="L4094">
        <v>1.5006E-2</v>
      </c>
      <c r="M4094">
        <f>(F4094*CalPhotonTurnigy!$AE$30*CalPhotonTurnigy!$AF$36+CalPhotonTurnigy!$AE$36)/CalPhotonTurnigy!$AE$30</f>
        <v>75.215374586219895</v>
      </c>
    </row>
    <row r="4095" spans="1:13" x14ac:dyDescent="0.3">
      <c r="A4095">
        <v>158.847837</v>
      </c>
      <c r="B4095">
        <v>110</v>
      </c>
      <c r="C4095">
        <v>0</v>
      </c>
      <c r="D4095">
        <v>1.69</v>
      </c>
      <c r="E4095">
        <v>62.965653000000003</v>
      </c>
      <c r="F4095">
        <v>62.837268000000002</v>
      </c>
      <c r="G4095">
        <v>59.224609999999998</v>
      </c>
      <c r="H4095">
        <v>0.128385</v>
      </c>
      <c r="I4095">
        <v>-95.118656999999999</v>
      </c>
      <c r="J4095">
        <v>110</v>
      </c>
      <c r="K4095">
        <v>79.453759000000005</v>
      </c>
      <c r="L4095">
        <v>1.5006E-2</v>
      </c>
      <c r="M4095">
        <f>(F4095*CalPhotonTurnigy!$AE$30*CalPhotonTurnigy!$AF$36+CalPhotonTurnigy!$AE$36)/CalPhotonTurnigy!$AE$30</f>
        <v>75.312403820547914</v>
      </c>
    </row>
    <row r="4096" spans="1:13" x14ac:dyDescent="0.3">
      <c r="A4096">
        <v>158.86284499999999</v>
      </c>
      <c r="B4096">
        <v>110</v>
      </c>
      <c r="C4096">
        <v>0</v>
      </c>
      <c r="D4096">
        <v>1.694</v>
      </c>
      <c r="E4096">
        <v>62.971876000000002</v>
      </c>
      <c r="F4096">
        <v>62.956654999999998</v>
      </c>
      <c r="G4096">
        <v>59.218117999999997</v>
      </c>
      <c r="H4096">
        <v>1.5221E-2</v>
      </c>
      <c r="I4096">
        <v>-95.117791999999994</v>
      </c>
      <c r="J4096">
        <v>110</v>
      </c>
      <c r="K4096">
        <v>79.452547999999993</v>
      </c>
      <c r="L4096">
        <v>1.5008000000000001E-2</v>
      </c>
      <c r="M4096">
        <f>(F4096*CalPhotonTurnigy!$AE$30*CalPhotonTurnigy!$AF$36+CalPhotonTurnigy!$AE$36)/CalPhotonTurnigy!$AE$30</f>
        <v>75.433665732624021</v>
      </c>
    </row>
    <row r="4097" spans="1:13" x14ac:dyDescent="0.3">
      <c r="A4097">
        <v>158.877849</v>
      </c>
      <c r="B4097">
        <v>110</v>
      </c>
      <c r="C4097">
        <v>0</v>
      </c>
      <c r="D4097">
        <v>1.6930000000000001</v>
      </c>
      <c r="E4097">
        <v>62.973211999999997</v>
      </c>
      <c r="F4097">
        <v>63.004403000000003</v>
      </c>
      <c r="G4097">
        <v>59.212271999999999</v>
      </c>
      <c r="H4097">
        <v>-3.1191E-2</v>
      </c>
      <c r="I4097">
        <v>-95.119563999999997</v>
      </c>
      <c r="J4097">
        <v>110</v>
      </c>
      <c r="K4097">
        <v>79.451504999999997</v>
      </c>
      <c r="L4097">
        <v>1.5004E-2</v>
      </c>
      <c r="M4097">
        <f>(F4097*CalPhotonTurnigy!$AE$30*CalPhotonTurnigy!$AF$36+CalPhotonTurnigy!$AE$36)/CalPhotonTurnigy!$AE$30</f>
        <v>75.48216359066393</v>
      </c>
    </row>
    <row r="4098" spans="1:13" x14ac:dyDescent="0.3">
      <c r="A4098">
        <v>158.89285000000001</v>
      </c>
      <c r="B4098">
        <v>110</v>
      </c>
      <c r="C4098">
        <v>0</v>
      </c>
      <c r="D4098">
        <v>1.6910000000000001</v>
      </c>
      <c r="E4098">
        <v>62.970342000000002</v>
      </c>
      <c r="F4098">
        <v>63.076016000000003</v>
      </c>
      <c r="G4098">
        <v>59.207017999999998</v>
      </c>
      <c r="H4098">
        <v>-0.105673</v>
      </c>
      <c r="I4098">
        <v>-95.125569999999996</v>
      </c>
      <c r="J4098">
        <v>110</v>
      </c>
      <c r="K4098">
        <v>79.450608000000003</v>
      </c>
      <c r="L4098">
        <v>1.5001E-2</v>
      </c>
      <c r="M4098">
        <f>(F4098*CalPhotonTurnigy!$AE$30*CalPhotonTurnigy!$AF$36+CalPhotonTurnigy!$AE$36)/CalPhotonTurnigy!$AE$30</f>
        <v>75.554901236383373</v>
      </c>
    </row>
    <row r="4099" spans="1:13" x14ac:dyDescent="0.3">
      <c r="A4099">
        <v>158.90785299999999</v>
      </c>
      <c r="B4099">
        <v>110</v>
      </c>
      <c r="C4099">
        <v>0</v>
      </c>
      <c r="D4099">
        <v>1.6910000000000001</v>
      </c>
      <c r="E4099">
        <v>62.967872999999997</v>
      </c>
      <c r="F4099">
        <v>63.171484</v>
      </c>
      <c r="G4099">
        <v>59.202303999999998</v>
      </c>
      <c r="H4099">
        <v>-0.20361099999999999</v>
      </c>
      <c r="I4099">
        <v>-95.137155000000007</v>
      </c>
      <c r="J4099">
        <v>110</v>
      </c>
      <c r="K4099">
        <v>79.449834999999993</v>
      </c>
      <c r="L4099">
        <v>1.5003000000000001E-2</v>
      </c>
      <c r="M4099">
        <f>(F4099*CalPhotonTurnigy!$AE$30*CalPhotonTurnigy!$AF$36+CalPhotonTurnigy!$AE$36)/CalPhotonTurnigy!$AE$30</f>
        <v>75.651868512737437</v>
      </c>
    </row>
    <row r="4100" spans="1:13" x14ac:dyDescent="0.3">
      <c r="A4100">
        <v>158.922867</v>
      </c>
      <c r="B4100">
        <v>110</v>
      </c>
      <c r="C4100">
        <v>0</v>
      </c>
      <c r="D4100">
        <v>1.6890000000000001</v>
      </c>
      <c r="E4100">
        <v>62.959718000000002</v>
      </c>
      <c r="F4100">
        <v>62.741739000000003</v>
      </c>
      <c r="G4100">
        <v>59.198081999999999</v>
      </c>
      <c r="H4100">
        <v>0.21798000000000001</v>
      </c>
      <c r="I4100">
        <v>-95.124793999999994</v>
      </c>
      <c r="J4100">
        <v>110</v>
      </c>
      <c r="K4100">
        <v>79.449169999999995</v>
      </c>
      <c r="L4100">
        <v>1.5014E-2</v>
      </c>
      <c r="M4100">
        <f>(F4100*CalPhotonTurnigy!$AE$30*CalPhotonTurnigy!$AF$36+CalPhotonTurnigy!$AE$36)/CalPhotonTurnigy!$AE$30</f>
        <v>75.215374586219895</v>
      </c>
    </row>
    <row r="4101" spans="1:13" x14ac:dyDescent="0.3">
      <c r="A4101">
        <v>158.93786399999999</v>
      </c>
      <c r="B4101">
        <v>110</v>
      </c>
      <c r="C4101">
        <v>0</v>
      </c>
      <c r="D4101">
        <v>1.6890000000000001</v>
      </c>
      <c r="E4101">
        <v>62.9527</v>
      </c>
      <c r="F4101">
        <v>62.717854000000003</v>
      </c>
      <c r="G4101">
        <v>59.194305999999997</v>
      </c>
      <c r="H4101">
        <v>0.234846</v>
      </c>
      <c r="I4101">
        <v>-95.111495000000005</v>
      </c>
      <c r="J4101">
        <v>110</v>
      </c>
      <c r="K4101">
        <v>79.448598000000004</v>
      </c>
      <c r="L4101">
        <v>1.4997E-2</v>
      </c>
      <c r="M4101">
        <f>(F4101*CalPhotonTurnigy!$AE$30*CalPhotonTurnigy!$AF$36+CalPhotonTurnigy!$AE$36)/CalPhotonTurnigy!$AE$30</f>
        <v>75.191114484450551</v>
      </c>
    </row>
    <row r="4102" spans="1:13" x14ac:dyDescent="0.3">
      <c r="A4102">
        <v>158.95286200000001</v>
      </c>
      <c r="B4102">
        <v>110</v>
      </c>
      <c r="C4102">
        <v>0</v>
      </c>
      <c r="D4102">
        <v>1.6910000000000001</v>
      </c>
      <c r="E4102">
        <v>62.952691000000002</v>
      </c>
      <c r="F4102">
        <v>62.717854000000003</v>
      </c>
      <c r="G4102">
        <v>59.190933999999999</v>
      </c>
      <c r="H4102">
        <v>0.23483799999999999</v>
      </c>
      <c r="I4102">
        <v>-95.098196000000002</v>
      </c>
      <c r="J4102">
        <v>110</v>
      </c>
      <c r="K4102">
        <v>79.448104999999998</v>
      </c>
      <c r="L4102">
        <v>1.4997999999999999E-2</v>
      </c>
      <c r="M4102">
        <f>(F4102*CalPhotonTurnigy!$AE$30*CalPhotonTurnigy!$AF$36+CalPhotonTurnigy!$AE$36)/CalPhotonTurnigy!$AE$30</f>
        <v>75.191114484450551</v>
      </c>
    </row>
    <row r="4103" spans="1:13" x14ac:dyDescent="0.3">
      <c r="A4103">
        <v>158.96787800000001</v>
      </c>
      <c r="B4103">
        <v>110</v>
      </c>
      <c r="C4103">
        <v>0</v>
      </c>
      <c r="D4103">
        <v>1.6910000000000001</v>
      </c>
      <c r="E4103">
        <v>62.952683999999998</v>
      </c>
      <c r="F4103">
        <v>62.837268000000002</v>
      </c>
      <c r="G4103">
        <v>59.187925999999997</v>
      </c>
      <c r="H4103">
        <v>0.11541700000000001</v>
      </c>
      <c r="I4103">
        <v>-95.091645</v>
      </c>
      <c r="J4103">
        <v>110</v>
      </c>
      <c r="K4103">
        <v>79.447682</v>
      </c>
      <c r="L4103">
        <v>1.5016E-2</v>
      </c>
      <c r="M4103">
        <f>(F4103*CalPhotonTurnigy!$AE$30*CalPhotonTurnigy!$AF$36+CalPhotonTurnigy!$AE$36)/CalPhotonTurnigy!$AE$30</f>
        <v>75.312403820547914</v>
      </c>
    </row>
    <row r="4104" spans="1:13" x14ac:dyDescent="0.3">
      <c r="A4104">
        <v>158.98287400000001</v>
      </c>
      <c r="B4104">
        <v>110</v>
      </c>
      <c r="C4104">
        <v>0</v>
      </c>
      <c r="D4104">
        <v>1.69</v>
      </c>
      <c r="E4104">
        <v>62.950668</v>
      </c>
      <c r="F4104">
        <v>62.885026000000003</v>
      </c>
      <c r="G4104">
        <v>59.185246999999997</v>
      </c>
      <c r="H4104">
        <v>6.5642000000000006E-2</v>
      </c>
      <c r="I4104">
        <v>-95.087922000000006</v>
      </c>
      <c r="J4104">
        <v>110</v>
      </c>
      <c r="K4104">
        <v>79.447316999999998</v>
      </c>
      <c r="L4104">
        <v>1.4996000000000001E-2</v>
      </c>
      <c r="M4104">
        <f>(F4104*CalPhotonTurnigy!$AE$30*CalPhotonTurnigy!$AF$36+CalPhotonTurnigy!$AE$36)/CalPhotonTurnigy!$AE$30</f>
        <v>75.360911835632734</v>
      </c>
    </row>
    <row r="4105" spans="1:13" x14ac:dyDescent="0.3">
      <c r="A4105">
        <v>158.997885</v>
      </c>
      <c r="B4105">
        <v>110</v>
      </c>
      <c r="C4105">
        <v>0</v>
      </c>
      <c r="D4105">
        <v>1.6910000000000001</v>
      </c>
      <c r="E4105">
        <v>62.950943000000002</v>
      </c>
      <c r="F4105">
        <v>63.004403000000003</v>
      </c>
      <c r="G4105">
        <v>59.182862999999998</v>
      </c>
      <c r="H4105">
        <v>-5.3460000000000001E-2</v>
      </c>
      <c r="I4105">
        <v>-95.090959999999995</v>
      </c>
      <c r="J4105">
        <v>110</v>
      </c>
      <c r="K4105">
        <v>79.447002999999995</v>
      </c>
      <c r="L4105">
        <v>1.5011E-2</v>
      </c>
      <c r="M4105">
        <f>(F4105*CalPhotonTurnigy!$AE$30*CalPhotonTurnigy!$AF$36+CalPhotonTurnigy!$AE$36)/CalPhotonTurnigy!$AE$30</f>
        <v>75.48216359066393</v>
      </c>
    </row>
    <row r="4106" spans="1:13" x14ac:dyDescent="0.3">
      <c r="A4106">
        <v>159.01289</v>
      </c>
      <c r="B4106">
        <v>110</v>
      </c>
      <c r="C4106">
        <v>0</v>
      </c>
      <c r="D4106">
        <v>1.6879999999999999</v>
      </c>
      <c r="E4106">
        <v>62.943136000000003</v>
      </c>
      <c r="F4106">
        <v>63.052146</v>
      </c>
      <c r="G4106">
        <v>59.180743999999997</v>
      </c>
      <c r="H4106">
        <v>-0.10901</v>
      </c>
      <c r="I4106">
        <v>-95.097155999999998</v>
      </c>
      <c r="J4106">
        <v>110</v>
      </c>
      <c r="K4106">
        <v>79.446731999999997</v>
      </c>
      <c r="L4106">
        <v>1.5004999999999999E-2</v>
      </c>
      <c r="M4106">
        <f>(F4106*CalPhotonTurnigy!$AE$30*CalPhotonTurnigy!$AF$36+CalPhotonTurnigy!$AE$36)/CalPhotonTurnigy!$AE$30</f>
        <v>75.53065637018139</v>
      </c>
    </row>
    <row r="4107" spans="1:13" x14ac:dyDescent="0.3">
      <c r="A4107">
        <v>159.027896</v>
      </c>
      <c r="B4107">
        <v>110</v>
      </c>
      <c r="C4107">
        <v>0</v>
      </c>
      <c r="D4107">
        <v>1.696</v>
      </c>
      <c r="E4107">
        <v>62.956527000000001</v>
      </c>
      <c r="F4107">
        <v>63.052146</v>
      </c>
      <c r="G4107">
        <v>59.178862000000002</v>
      </c>
      <c r="H4107">
        <v>-9.5618999999999996E-2</v>
      </c>
      <c r="I4107">
        <v>-95.102592000000001</v>
      </c>
      <c r="J4107">
        <v>110</v>
      </c>
      <c r="K4107">
        <v>79.4465</v>
      </c>
      <c r="L4107">
        <v>1.5006E-2</v>
      </c>
      <c r="M4107">
        <f>(F4107*CalPhotonTurnigy!$AE$30*CalPhotonTurnigy!$AF$36+CalPhotonTurnigy!$AE$36)/CalPhotonTurnigy!$AE$30</f>
        <v>75.53065637018139</v>
      </c>
    </row>
    <row r="4108" spans="1:13" x14ac:dyDescent="0.3">
      <c r="A4108">
        <v>159.042903</v>
      </c>
      <c r="B4108">
        <v>110</v>
      </c>
      <c r="C4108">
        <v>0</v>
      </c>
      <c r="D4108">
        <v>1.6890000000000001</v>
      </c>
      <c r="E4108">
        <v>62.951963999999997</v>
      </c>
      <c r="F4108">
        <v>62.693967000000001</v>
      </c>
      <c r="G4108">
        <v>59.177191999999998</v>
      </c>
      <c r="H4108">
        <v>0.257996</v>
      </c>
      <c r="I4108">
        <v>-95.087975999999998</v>
      </c>
      <c r="J4108">
        <v>110</v>
      </c>
      <c r="K4108">
        <v>79.446298999999996</v>
      </c>
      <c r="L4108">
        <v>1.5007E-2</v>
      </c>
      <c r="M4108">
        <f>(F4108*CalPhotonTurnigy!$AE$30*CalPhotonTurnigy!$AF$36+CalPhotonTurnigy!$AE$36)/CalPhotonTurnigy!$AE$30</f>
        <v>75.166852351272183</v>
      </c>
    </row>
    <row r="4109" spans="1:13" x14ac:dyDescent="0.3">
      <c r="A4109">
        <v>159.05790500000001</v>
      </c>
      <c r="B4109">
        <v>110</v>
      </c>
      <c r="C4109">
        <v>0</v>
      </c>
      <c r="D4109">
        <v>1.69</v>
      </c>
      <c r="E4109">
        <v>62.950048000000002</v>
      </c>
      <c r="F4109">
        <v>62.693967000000001</v>
      </c>
      <c r="G4109">
        <v>59.175713000000002</v>
      </c>
      <c r="H4109">
        <v>0.25607999999999997</v>
      </c>
      <c r="I4109">
        <v>-95.073473000000007</v>
      </c>
      <c r="J4109">
        <v>110</v>
      </c>
      <c r="K4109">
        <v>79.446127000000004</v>
      </c>
      <c r="L4109">
        <v>1.5002E-2</v>
      </c>
      <c r="M4109">
        <f>(F4109*CalPhotonTurnigy!$AE$30*CalPhotonTurnigy!$AF$36+CalPhotonTurnigy!$AE$36)/CalPhotonTurnigy!$AE$30</f>
        <v>75.166852351272183</v>
      </c>
    </row>
    <row r="4110" spans="1:13" x14ac:dyDescent="0.3">
      <c r="A4110">
        <v>159.07290599999999</v>
      </c>
      <c r="B4110">
        <v>110</v>
      </c>
      <c r="C4110">
        <v>0</v>
      </c>
      <c r="D4110">
        <v>1.6919999999999999</v>
      </c>
      <c r="E4110">
        <v>62.952419999999996</v>
      </c>
      <c r="F4110">
        <v>62.789504999999998</v>
      </c>
      <c r="G4110">
        <v>59.174402000000001</v>
      </c>
      <c r="H4110">
        <v>0.162915</v>
      </c>
      <c r="I4110">
        <v>-95.064239000000001</v>
      </c>
      <c r="J4110">
        <v>110</v>
      </c>
      <c r="K4110">
        <v>79.445978999999994</v>
      </c>
      <c r="L4110">
        <v>1.5001E-2</v>
      </c>
      <c r="M4110">
        <f>(F4110*CalPhotonTurnigy!$AE$30*CalPhotonTurnigy!$AF$36+CalPhotonTurnigy!$AE$36)/CalPhotonTurnigy!$AE$30</f>
        <v>75.263890726940616</v>
      </c>
    </row>
    <row r="4111" spans="1:13" x14ac:dyDescent="0.3">
      <c r="A4111">
        <v>159.08791299999999</v>
      </c>
      <c r="B4111">
        <v>110</v>
      </c>
      <c r="C4111">
        <v>0</v>
      </c>
      <c r="D4111">
        <v>1.6919999999999999</v>
      </c>
      <c r="E4111">
        <v>62.954461999999999</v>
      </c>
      <c r="F4111">
        <v>62.813386999999999</v>
      </c>
      <c r="G4111">
        <v>59.173242999999999</v>
      </c>
      <c r="H4111">
        <v>0.141074</v>
      </c>
      <c r="I4111">
        <v>-95.056236999999996</v>
      </c>
      <c r="J4111">
        <v>110</v>
      </c>
      <c r="K4111">
        <v>79.445851000000005</v>
      </c>
      <c r="L4111">
        <v>1.5007E-2</v>
      </c>
      <c r="M4111">
        <f>(F4111*CalPhotonTurnigy!$AE$30*CalPhotonTurnigy!$AF$36+CalPhotonTurnigy!$AE$36)/CalPhotonTurnigy!$AE$30</f>
        <v>75.288147781596521</v>
      </c>
    </row>
    <row r="4112" spans="1:13" x14ac:dyDescent="0.3">
      <c r="A4112">
        <v>159.10291900000001</v>
      </c>
      <c r="B4112">
        <v>110</v>
      </c>
      <c r="C4112">
        <v>0</v>
      </c>
      <c r="D4112">
        <v>1.6890000000000001</v>
      </c>
      <c r="E4112">
        <v>62.948174999999999</v>
      </c>
      <c r="F4112">
        <v>62.932780000000001</v>
      </c>
      <c r="G4112">
        <v>59.172217000000003</v>
      </c>
      <c r="H4112">
        <v>1.5396E-2</v>
      </c>
      <c r="I4112">
        <v>-95.055363</v>
      </c>
      <c r="J4112">
        <v>110</v>
      </c>
      <c r="K4112">
        <v>79.445740999999998</v>
      </c>
      <c r="L4112">
        <v>1.5006E-2</v>
      </c>
      <c r="M4112">
        <f>(F4112*CalPhotonTurnigy!$AE$30*CalPhotonTurnigy!$AF$36+CalPhotonTurnigy!$AE$36)/CalPhotonTurnigy!$AE$30</f>
        <v>75.409415787899576</v>
      </c>
    </row>
    <row r="4113" spans="1:13" x14ac:dyDescent="0.3">
      <c r="A4113">
        <v>159.11792399999999</v>
      </c>
      <c r="B4113">
        <v>110</v>
      </c>
      <c r="C4113">
        <v>0</v>
      </c>
      <c r="D4113">
        <v>1.6859999999999999</v>
      </c>
      <c r="E4113">
        <v>62.936731000000002</v>
      </c>
      <c r="F4113">
        <v>62.980528999999997</v>
      </c>
      <c r="G4113">
        <v>59.171311000000003</v>
      </c>
      <c r="H4113">
        <v>-4.3797999999999997E-2</v>
      </c>
      <c r="I4113">
        <v>-95.057850999999999</v>
      </c>
      <c r="J4113">
        <v>110</v>
      </c>
      <c r="K4113">
        <v>79.445645999999996</v>
      </c>
      <c r="L4113">
        <v>1.5004999999999999E-2</v>
      </c>
      <c r="M4113">
        <f>(F4113*CalPhotonTurnigy!$AE$30*CalPhotonTurnigy!$AF$36+CalPhotonTurnigy!$AE$36)/CalPhotonTurnigy!$AE$30</f>
        <v>75.457914661643983</v>
      </c>
    </row>
    <row r="4114" spans="1:13" x14ac:dyDescent="0.3">
      <c r="A4114">
        <v>159.13292100000001</v>
      </c>
      <c r="B4114">
        <v>110</v>
      </c>
      <c r="C4114">
        <v>0</v>
      </c>
      <c r="D4114">
        <v>1.6919999999999999</v>
      </c>
      <c r="E4114">
        <v>62.940963000000004</v>
      </c>
      <c r="F4114">
        <v>63.099884000000003</v>
      </c>
      <c r="G4114">
        <v>59.170510999999998</v>
      </c>
      <c r="H4114">
        <v>-0.15892100000000001</v>
      </c>
      <c r="I4114">
        <v>-95.066883000000004</v>
      </c>
      <c r="J4114">
        <v>110</v>
      </c>
      <c r="K4114">
        <v>79.445565000000002</v>
      </c>
      <c r="L4114">
        <v>1.4997E-2</v>
      </c>
      <c r="M4114">
        <f>(F4114*CalPhotonTurnigy!$AE$30*CalPhotonTurnigy!$AF$36+CalPhotonTurnigy!$AE$36)/CalPhotonTurnigy!$AE$30</f>
        <v>75.579144071176387</v>
      </c>
    </row>
    <row r="4115" spans="1:13" x14ac:dyDescent="0.3">
      <c r="A4115">
        <v>159.14793</v>
      </c>
      <c r="B4115">
        <v>110</v>
      </c>
      <c r="C4115">
        <v>0</v>
      </c>
      <c r="D4115">
        <v>1.6919999999999999</v>
      </c>
      <c r="E4115">
        <v>62.944603999999998</v>
      </c>
      <c r="F4115">
        <v>63.147618999999999</v>
      </c>
      <c r="G4115">
        <v>59.169804999999997</v>
      </c>
      <c r="H4115">
        <v>-0.203015</v>
      </c>
      <c r="I4115">
        <v>-95.078435999999996</v>
      </c>
      <c r="J4115">
        <v>110</v>
      </c>
      <c r="K4115">
        <v>79.445494999999994</v>
      </c>
      <c r="L4115">
        <v>1.5009E-2</v>
      </c>
      <c r="M4115">
        <f>(F4115*CalPhotonTurnigy!$AE$30*CalPhotonTurnigy!$AF$36+CalPhotonTurnigy!$AE$36)/CalPhotonTurnigy!$AE$30</f>
        <v>75.627628725057903</v>
      </c>
    </row>
    <row r="4116" spans="1:13" x14ac:dyDescent="0.3">
      <c r="A4116">
        <v>159.16293999999999</v>
      </c>
      <c r="B4116">
        <v>110</v>
      </c>
      <c r="C4116">
        <v>0</v>
      </c>
      <c r="D4116">
        <v>1.6910000000000001</v>
      </c>
      <c r="E4116">
        <v>62.945726000000001</v>
      </c>
      <c r="F4116">
        <v>62.765622</v>
      </c>
      <c r="G4116">
        <v>59.169182999999997</v>
      </c>
      <c r="H4116">
        <v>0.18010300000000001</v>
      </c>
      <c r="I4116">
        <v>-95.068223000000003</v>
      </c>
      <c r="J4116">
        <v>110</v>
      </c>
      <c r="K4116">
        <v>79.445435000000003</v>
      </c>
      <c r="L4116">
        <v>1.5010000000000001E-2</v>
      </c>
      <c r="M4116">
        <f>(F4116*CalPhotonTurnigy!$AE$30*CalPhotonTurnigy!$AF$36+CalPhotonTurnigy!$AE$36)/CalPhotonTurnigy!$AE$30</f>
        <v>75.23963265658027</v>
      </c>
    </row>
    <row r="4117" spans="1:13" x14ac:dyDescent="0.3">
      <c r="A4117">
        <v>159.17794000000001</v>
      </c>
      <c r="B4117">
        <v>110</v>
      </c>
      <c r="C4117">
        <v>0</v>
      </c>
      <c r="D4117">
        <v>1.6890000000000001</v>
      </c>
      <c r="E4117">
        <v>62.942667999999998</v>
      </c>
      <c r="F4117">
        <v>62.717854000000003</v>
      </c>
      <c r="G4117">
        <v>59.168633999999997</v>
      </c>
      <c r="H4117">
        <v>0.22481499999999999</v>
      </c>
      <c r="I4117">
        <v>-95.055490000000006</v>
      </c>
      <c r="J4117">
        <v>110</v>
      </c>
      <c r="K4117">
        <v>79.445383000000007</v>
      </c>
      <c r="L4117">
        <v>1.4999999999999999E-2</v>
      </c>
      <c r="M4117">
        <f>(F4117*CalPhotonTurnigy!$AE$30*CalPhotonTurnigy!$AF$36+CalPhotonTurnigy!$AE$36)/CalPhotonTurnigy!$AE$30</f>
        <v>75.191114484450551</v>
      </c>
    </row>
    <row r="4118" spans="1:13" x14ac:dyDescent="0.3">
      <c r="A4118">
        <v>159.192939</v>
      </c>
      <c r="B4118">
        <v>110</v>
      </c>
      <c r="C4118">
        <v>0</v>
      </c>
      <c r="D4118">
        <v>1.6890000000000001</v>
      </c>
      <c r="E4118">
        <v>62.938026000000001</v>
      </c>
      <c r="F4118">
        <v>62.741739000000003</v>
      </c>
      <c r="G4118">
        <v>59.168149999999997</v>
      </c>
      <c r="H4118">
        <v>0.19628699999999999</v>
      </c>
      <c r="I4118">
        <v>-95.044370999999998</v>
      </c>
      <c r="J4118">
        <v>110</v>
      </c>
      <c r="K4118">
        <v>79.445338000000007</v>
      </c>
      <c r="L4118">
        <v>1.4999E-2</v>
      </c>
      <c r="M4118">
        <f>(F4118*CalPhotonTurnigy!$AE$30*CalPhotonTurnigy!$AF$36+CalPhotonTurnigy!$AE$36)/CalPhotonTurnigy!$AE$30</f>
        <v>75.215374586219895</v>
      </c>
    </row>
    <row r="4119" spans="1:13" x14ac:dyDescent="0.3">
      <c r="A4119">
        <v>159.20795000000001</v>
      </c>
      <c r="B4119">
        <v>110</v>
      </c>
      <c r="C4119">
        <v>0</v>
      </c>
      <c r="D4119">
        <v>1.694</v>
      </c>
      <c r="E4119">
        <v>62.946098999999997</v>
      </c>
      <c r="F4119">
        <v>62.837268000000002</v>
      </c>
      <c r="G4119">
        <v>59.167724999999997</v>
      </c>
      <c r="H4119">
        <v>0.108832</v>
      </c>
      <c r="I4119">
        <v>-95.038195000000002</v>
      </c>
      <c r="J4119">
        <v>110</v>
      </c>
      <c r="K4119">
        <v>79.445300000000003</v>
      </c>
      <c r="L4119">
        <v>1.5011E-2</v>
      </c>
      <c r="M4119">
        <f>(F4119*CalPhotonTurnigy!$AE$30*CalPhotonTurnigy!$AF$36+CalPhotonTurnigy!$AE$36)/CalPhotonTurnigy!$AE$30</f>
        <v>75.312403820547914</v>
      </c>
    </row>
    <row r="4120" spans="1:13" x14ac:dyDescent="0.3">
      <c r="A4120">
        <v>159.222959</v>
      </c>
      <c r="B4120">
        <v>110</v>
      </c>
      <c r="C4120">
        <v>0</v>
      </c>
      <c r="D4120">
        <v>1.6890000000000001</v>
      </c>
      <c r="E4120">
        <v>62.942990000000002</v>
      </c>
      <c r="F4120">
        <v>62.908904</v>
      </c>
      <c r="G4120">
        <v>59.167349999999999</v>
      </c>
      <c r="H4120">
        <v>3.4086999999999999E-2</v>
      </c>
      <c r="I4120">
        <v>-95.036259999999999</v>
      </c>
      <c r="J4120">
        <v>110</v>
      </c>
      <c r="K4120">
        <v>79.445267000000001</v>
      </c>
      <c r="L4120">
        <v>1.5009E-2</v>
      </c>
      <c r="M4120">
        <f>(F4120*CalPhotonTurnigy!$AE$30*CalPhotonTurnigy!$AF$36+CalPhotonTurnigy!$AE$36)/CalPhotonTurnigy!$AE$30</f>
        <v>75.385164827470632</v>
      </c>
    </row>
    <row r="4121" spans="1:13" x14ac:dyDescent="0.3">
      <c r="A4121">
        <v>159.23795799999999</v>
      </c>
      <c r="B4121">
        <v>110</v>
      </c>
      <c r="C4121">
        <v>0</v>
      </c>
      <c r="D4121">
        <v>1.6890000000000001</v>
      </c>
      <c r="E4121">
        <v>62.940314000000001</v>
      </c>
      <c r="F4121">
        <v>62.956654999999998</v>
      </c>
      <c r="G4121">
        <v>59.167020000000001</v>
      </c>
      <c r="H4121">
        <v>-1.6341000000000001E-2</v>
      </c>
      <c r="I4121">
        <v>-95.037188</v>
      </c>
      <c r="J4121">
        <v>110</v>
      </c>
      <c r="K4121">
        <v>79.445238000000003</v>
      </c>
      <c r="L4121">
        <v>1.4999E-2</v>
      </c>
      <c r="M4121">
        <f>(F4121*CalPhotonTurnigy!$AE$30*CalPhotonTurnigy!$AF$36+CalPhotonTurnigy!$AE$36)/CalPhotonTurnigy!$AE$30</f>
        <v>75.433665732624021</v>
      </c>
    </row>
    <row r="4122" spans="1:13" x14ac:dyDescent="0.3">
      <c r="A4122">
        <v>159.25295600000001</v>
      </c>
      <c r="B4122">
        <v>110</v>
      </c>
      <c r="C4122">
        <v>0</v>
      </c>
      <c r="D4122">
        <v>1.69</v>
      </c>
      <c r="E4122">
        <v>62.940022999999997</v>
      </c>
      <c r="F4122">
        <v>63.052146</v>
      </c>
      <c r="G4122">
        <v>59.166730999999999</v>
      </c>
      <c r="H4122">
        <v>-0.112122</v>
      </c>
      <c r="I4122">
        <v>-95.043557000000007</v>
      </c>
      <c r="J4122">
        <v>110</v>
      </c>
      <c r="K4122">
        <v>79.445212999999995</v>
      </c>
      <c r="L4122">
        <v>1.4997999999999999E-2</v>
      </c>
      <c r="M4122">
        <f>(F4122*CalPhotonTurnigy!$AE$30*CalPhotonTurnigy!$AF$36+CalPhotonTurnigy!$AE$36)/CalPhotonTurnigy!$AE$30</f>
        <v>75.53065637018139</v>
      </c>
    </row>
    <row r="4123" spans="1:13" x14ac:dyDescent="0.3">
      <c r="A4123">
        <v>159.267967</v>
      </c>
      <c r="B4123">
        <v>110</v>
      </c>
      <c r="C4123">
        <v>0</v>
      </c>
      <c r="D4123">
        <v>1.6890000000000001</v>
      </c>
      <c r="E4123">
        <v>62.935749999999999</v>
      </c>
      <c r="F4123">
        <v>63.123752000000003</v>
      </c>
      <c r="G4123">
        <v>59.166476000000003</v>
      </c>
      <c r="H4123">
        <v>-0.188003</v>
      </c>
      <c r="I4123">
        <v>-95.054254999999998</v>
      </c>
      <c r="J4123">
        <v>110</v>
      </c>
      <c r="K4123">
        <v>79.445192000000006</v>
      </c>
      <c r="L4123">
        <v>1.5011E-2</v>
      </c>
      <c r="M4123">
        <f>(F4123*CalPhotonTurnigy!$AE$30*CalPhotonTurnigy!$AF$36+CalPhotonTurnigy!$AE$36)/CalPhotonTurnigy!$AE$30</f>
        <v>75.603386905969387</v>
      </c>
    </row>
    <row r="4124" spans="1:13" x14ac:dyDescent="0.3">
      <c r="A4124">
        <v>159.28296700000001</v>
      </c>
      <c r="B4124">
        <v>110</v>
      </c>
      <c r="C4124">
        <v>0</v>
      </c>
      <c r="D4124">
        <v>1.6890000000000001</v>
      </c>
      <c r="E4124">
        <v>62.934083999999999</v>
      </c>
      <c r="F4124">
        <v>63.219211999999999</v>
      </c>
      <c r="G4124">
        <v>59.166252</v>
      </c>
      <c r="H4124">
        <v>-0.28512900000000002</v>
      </c>
      <c r="I4124">
        <v>-95.070481999999998</v>
      </c>
      <c r="J4124">
        <v>110</v>
      </c>
      <c r="K4124">
        <v>79.445173999999994</v>
      </c>
      <c r="L4124">
        <v>1.4999999999999999E-2</v>
      </c>
      <c r="M4124">
        <f>(F4124*CalPhotonTurnigy!$AE$30*CalPhotonTurnigy!$AF$36+CalPhotonTurnigy!$AE$36)/CalPhotonTurnigy!$AE$30</f>
        <v>75.700346056687522</v>
      </c>
    </row>
    <row r="4125" spans="1:13" x14ac:dyDescent="0.3">
      <c r="A4125">
        <v>159.29797500000001</v>
      </c>
      <c r="B4125">
        <v>110</v>
      </c>
      <c r="C4125">
        <v>0</v>
      </c>
      <c r="D4125">
        <v>1.6859999999999999</v>
      </c>
      <c r="E4125">
        <v>62.924601000000003</v>
      </c>
      <c r="F4125">
        <v>62.885026000000003</v>
      </c>
      <c r="G4125">
        <v>59.166055999999998</v>
      </c>
      <c r="H4125">
        <v>3.9574999999999999E-2</v>
      </c>
      <c r="I4125">
        <v>-95.068235000000001</v>
      </c>
      <c r="J4125">
        <v>110</v>
      </c>
      <c r="K4125">
        <v>79.445159000000004</v>
      </c>
      <c r="L4125">
        <v>1.5008000000000001E-2</v>
      </c>
      <c r="M4125">
        <f>(F4125*CalPhotonTurnigy!$AE$30*CalPhotonTurnigy!$AF$36+CalPhotonTurnigy!$AE$36)/CalPhotonTurnigy!$AE$30</f>
        <v>75.360911835632734</v>
      </c>
    </row>
    <row r="4126" spans="1:13" x14ac:dyDescent="0.3">
      <c r="A4126">
        <v>159.312986</v>
      </c>
      <c r="B4126">
        <v>110</v>
      </c>
      <c r="C4126">
        <v>0</v>
      </c>
      <c r="D4126">
        <v>1.6919999999999999</v>
      </c>
      <c r="E4126">
        <v>62.930528000000002</v>
      </c>
      <c r="F4126">
        <v>62.741739000000003</v>
      </c>
      <c r="G4126">
        <v>59.165883999999998</v>
      </c>
      <c r="H4126">
        <v>0.18878900000000001</v>
      </c>
      <c r="I4126">
        <v>-95.057531999999995</v>
      </c>
      <c r="J4126">
        <v>110</v>
      </c>
      <c r="K4126">
        <v>79.445144999999997</v>
      </c>
      <c r="L4126">
        <v>1.5011E-2</v>
      </c>
      <c r="M4126">
        <f>(F4126*CalPhotonTurnigy!$AE$30*CalPhotonTurnigy!$AF$36+CalPhotonTurnigy!$AE$36)/CalPhotonTurnigy!$AE$30</f>
        <v>75.215374586219895</v>
      </c>
    </row>
    <row r="4127" spans="1:13" x14ac:dyDescent="0.3">
      <c r="A4127">
        <v>159.32799399999999</v>
      </c>
      <c r="B4127">
        <v>110</v>
      </c>
      <c r="C4127">
        <v>0</v>
      </c>
      <c r="D4127">
        <v>1.6890000000000001</v>
      </c>
      <c r="E4127">
        <v>62.929589999999997</v>
      </c>
      <c r="F4127">
        <v>62.717854000000003</v>
      </c>
      <c r="G4127">
        <v>59.165731999999998</v>
      </c>
      <c r="H4127">
        <v>0.21173700000000001</v>
      </c>
      <c r="I4127">
        <v>-95.045533000000006</v>
      </c>
      <c r="J4127">
        <v>110</v>
      </c>
      <c r="K4127">
        <v>79.445133999999996</v>
      </c>
      <c r="L4127">
        <v>1.5008000000000001E-2</v>
      </c>
      <c r="M4127">
        <f>(F4127*CalPhotonTurnigy!$AE$30*CalPhotonTurnigy!$AF$36+CalPhotonTurnigy!$AE$36)/CalPhotonTurnigy!$AE$30</f>
        <v>75.191114484450551</v>
      </c>
    </row>
    <row r="4128" spans="1:13" x14ac:dyDescent="0.3">
      <c r="A4128">
        <v>159.34299899999999</v>
      </c>
      <c r="B4128">
        <v>110</v>
      </c>
      <c r="C4128">
        <v>0</v>
      </c>
      <c r="D4128">
        <v>1.694</v>
      </c>
      <c r="E4128">
        <v>62.940854000000002</v>
      </c>
      <c r="F4128">
        <v>62.837268000000002</v>
      </c>
      <c r="G4128">
        <v>59.165599999999998</v>
      </c>
      <c r="H4128">
        <v>0.103586</v>
      </c>
      <c r="I4128">
        <v>-95.039658000000003</v>
      </c>
      <c r="J4128">
        <v>110</v>
      </c>
      <c r="K4128">
        <v>79.445124000000007</v>
      </c>
      <c r="L4128">
        <v>1.5004999999999999E-2</v>
      </c>
      <c r="M4128">
        <f>(F4128*CalPhotonTurnigy!$AE$30*CalPhotonTurnigy!$AF$36+CalPhotonTurnigy!$AE$36)/CalPhotonTurnigy!$AE$30</f>
        <v>75.312403820547914</v>
      </c>
    </row>
    <row r="4129" spans="1:13" x14ac:dyDescent="0.3">
      <c r="A4129">
        <v>159.35799900000001</v>
      </c>
      <c r="B4129">
        <v>110</v>
      </c>
      <c r="C4129">
        <v>0</v>
      </c>
      <c r="D4129">
        <v>1.6850000000000001</v>
      </c>
      <c r="E4129">
        <v>62.928417000000003</v>
      </c>
      <c r="F4129">
        <v>62.908904</v>
      </c>
      <c r="G4129">
        <v>59.165483000000002</v>
      </c>
      <c r="H4129">
        <v>1.9512999999999999E-2</v>
      </c>
      <c r="I4129">
        <v>-95.038550999999998</v>
      </c>
      <c r="J4129">
        <v>110</v>
      </c>
      <c r="K4129">
        <v>79.445115000000001</v>
      </c>
      <c r="L4129">
        <v>1.4999999999999999E-2</v>
      </c>
      <c r="M4129">
        <f>(F4129*CalPhotonTurnigy!$AE$30*CalPhotonTurnigy!$AF$36+CalPhotonTurnigy!$AE$36)/CalPhotonTurnigy!$AE$30</f>
        <v>75.385164827470632</v>
      </c>
    </row>
    <row r="4130" spans="1:13" x14ac:dyDescent="0.3">
      <c r="A4130">
        <v>159.373008</v>
      </c>
      <c r="B4130">
        <v>110</v>
      </c>
      <c r="C4130">
        <v>0</v>
      </c>
      <c r="D4130">
        <v>1.68</v>
      </c>
      <c r="E4130">
        <v>62.903616999999997</v>
      </c>
      <c r="F4130">
        <v>62.980528999999997</v>
      </c>
      <c r="G4130">
        <v>59.165381000000004</v>
      </c>
      <c r="H4130">
        <v>-7.6911999999999994E-2</v>
      </c>
      <c r="I4130">
        <v>-95.042919999999995</v>
      </c>
      <c r="J4130">
        <v>110</v>
      </c>
      <c r="K4130">
        <v>79.445108000000005</v>
      </c>
      <c r="L4130">
        <v>1.5009E-2</v>
      </c>
      <c r="M4130">
        <f>(F4130*CalPhotonTurnigy!$AE$30*CalPhotonTurnigy!$AF$36+CalPhotonTurnigy!$AE$36)/CalPhotonTurnigy!$AE$30</f>
        <v>75.457914661643983</v>
      </c>
    </row>
    <row r="4131" spans="1:13" x14ac:dyDescent="0.3">
      <c r="A4131">
        <v>159.38801599999999</v>
      </c>
      <c r="B4131">
        <v>110</v>
      </c>
      <c r="C4131">
        <v>0</v>
      </c>
      <c r="D4131">
        <v>1.6879999999999999</v>
      </c>
      <c r="E4131">
        <v>62.902408000000001</v>
      </c>
      <c r="F4131">
        <v>63.052146</v>
      </c>
      <c r="G4131">
        <v>59.165292000000001</v>
      </c>
      <c r="H4131">
        <v>-0.14973800000000001</v>
      </c>
      <c r="I4131">
        <v>-95.051433000000003</v>
      </c>
      <c r="J4131">
        <v>110</v>
      </c>
      <c r="K4131">
        <v>79.445100999999994</v>
      </c>
      <c r="L4131">
        <v>1.5008000000000001E-2</v>
      </c>
      <c r="M4131">
        <f>(F4131*CalPhotonTurnigy!$AE$30*CalPhotonTurnigy!$AF$36+CalPhotonTurnigy!$AE$36)/CalPhotonTurnigy!$AE$30</f>
        <v>75.53065637018139</v>
      </c>
    </row>
    <row r="4132" spans="1:13" x14ac:dyDescent="0.3">
      <c r="A4132">
        <v>159.403018</v>
      </c>
      <c r="B4132">
        <v>110</v>
      </c>
      <c r="C4132">
        <v>0</v>
      </c>
      <c r="D4132">
        <v>1.6859999999999999</v>
      </c>
      <c r="E4132">
        <v>62.897339000000002</v>
      </c>
      <c r="F4132">
        <v>63.123752000000003</v>
      </c>
      <c r="G4132">
        <v>59.165213999999999</v>
      </c>
      <c r="H4132">
        <v>-0.226414</v>
      </c>
      <c r="I4132">
        <v>-95.064307999999997</v>
      </c>
      <c r="J4132">
        <v>110</v>
      </c>
      <c r="K4132">
        <v>79.445096000000007</v>
      </c>
      <c r="L4132">
        <v>1.5002E-2</v>
      </c>
      <c r="M4132">
        <f>(F4132*CalPhotonTurnigy!$AE$30*CalPhotonTurnigy!$AF$36+CalPhotonTurnigy!$AE$36)/CalPhotonTurnigy!$AE$30</f>
        <v>75.603386905969387</v>
      </c>
    </row>
    <row r="4133" spans="1:13" x14ac:dyDescent="0.3">
      <c r="A4133">
        <v>159.41802300000001</v>
      </c>
      <c r="B4133">
        <v>110</v>
      </c>
      <c r="C4133">
        <v>0</v>
      </c>
      <c r="D4133">
        <v>1.6910000000000001</v>
      </c>
      <c r="E4133">
        <v>62.905061000000003</v>
      </c>
      <c r="F4133">
        <v>63.195349</v>
      </c>
      <c r="G4133">
        <v>59.165145000000003</v>
      </c>
      <c r="H4133">
        <v>-0.29028799999999999</v>
      </c>
      <c r="I4133">
        <v>-95.080830000000006</v>
      </c>
      <c r="J4133">
        <v>110</v>
      </c>
      <c r="K4133">
        <v>79.445091000000005</v>
      </c>
      <c r="L4133">
        <v>1.5004999999999999E-2</v>
      </c>
      <c r="M4133">
        <f>(F4133*CalPhotonTurnigy!$AE$30*CalPhotonTurnigy!$AF$36+CalPhotonTurnigy!$AE$36)/CalPhotonTurnigy!$AE$30</f>
        <v>75.676108300416985</v>
      </c>
    </row>
    <row r="4134" spans="1:13" x14ac:dyDescent="0.3">
      <c r="A4134">
        <v>159.43303299999999</v>
      </c>
      <c r="B4134">
        <v>110</v>
      </c>
      <c r="C4134">
        <v>0</v>
      </c>
      <c r="D4134">
        <v>1.69</v>
      </c>
      <c r="E4134">
        <v>62.909691000000002</v>
      </c>
      <c r="F4134">
        <v>62.932780000000001</v>
      </c>
      <c r="G4134">
        <v>59.165084999999998</v>
      </c>
      <c r="H4134">
        <v>-2.3088000000000001E-2</v>
      </c>
      <c r="I4134">
        <v>-95.082142000000005</v>
      </c>
      <c r="J4134">
        <v>110</v>
      </c>
      <c r="K4134">
        <v>79.445087000000001</v>
      </c>
      <c r="L4134">
        <v>1.5010000000000001E-2</v>
      </c>
      <c r="M4134">
        <f>(F4134*CalPhotonTurnigy!$AE$30*CalPhotonTurnigy!$AF$36+CalPhotonTurnigy!$AE$36)/CalPhotonTurnigy!$AE$30</f>
        <v>75.409415787899576</v>
      </c>
    </row>
    <row r="4135" spans="1:13" x14ac:dyDescent="0.3">
      <c r="A4135">
        <v>159.44804400000001</v>
      </c>
      <c r="B4135">
        <v>110</v>
      </c>
      <c r="C4135">
        <v>0</v>
      </c>
      <c r="D4135">
        <v>1.6850000000000001</v>
      </c>
      <c r="E4135">
        <v>62.901592999999998</v>
      </c>
      <c r="F4135">
        <v>62.670079999999999</v>
      </c>
      <c r="G4135">
        <v>59.165033000000001</v>
      </c>
      <c r="H4135">
        <v>0.231513</v>
      </c>
      <c r="I4135">
        <v>-95.069024999999996</v>
      </c>
      <c r="J4135">
        <v>110</v>
      </c>
      <c r="K4135">
        <v>79.445083999999994</v>
      </c>
      <c r="L4135">
        <v>1.5011E-2</v>
      </c>
      <c r="M4135">
        <f>(F4135*CalPhotonTurnigy!$AE$30*CalPhotonTurnigy!$AF$36+CalPhotonTurnigy!$AE$36)/CalPhotonTurnigy!$AE$30</f>
        <v>75.142590218093858</v>
      </c>
    </row>
    <row r="4136" spans="1:13" x14ac:dyDescent="0.3">
      <c r="A4136">
        <v>159.46304799999999</v>
      </c>
      <c r="B4136">
        <v>110</v>
      </c>
      <c r="C4136">
        <v>0</v>
      </c>
      <c r="D4136">
        <v>1.6850000000000001</v>
      </c>
      <c r="E4136">
        <v>62.894623000000003</v>
      </c>
      <c r="F4136">
        <v>62.789504999999998</v>
      </c>
      <c r="G4136">
        <v>59.164987000000004</v>
      </c>
      <c r="H4136">
        <v>0.105118</v>
      </c>
      <c r="I4136">
        <v>-95.063066000000006</v>
      </c>
      <c r="J4136">
        <v>110</v>
      </c>
      <c r="K4136">
        <v>79.445081000000002</v>
      </c>
      <c r="L4136">
        <v>1.5004E-2</v>
      </c>
      <c r="M4136">
        <f>(F4136*CalPhotonTurnigy!$AE$30*CalPhotonTurnigy!$AF$36+CalPhotonTurnigy!$AE$36)/CalPhotonTurnigy!$AE$30</f>
        <v>75.263890726940616</v>
      </c>
    </row>
    <row r="4137" spans="1:13" x14ac:dyDescent="0.3">
      <c r="A4137">
        <v>159.478047</v>
      </c>
      <c r="B4137">
        <v>110</v>
      </c>
      <c r="C4137">
        <v>0</v>
      </c>
      <c r="D4137">
        <v>1.6890000000000001</v>
      </c>
      <c r="E4137">
        <v>62.896683000000003</v>
      </c>
      <c r="F4137">
        <v>62.837268000000002</v>
      </c>
      <c r="G4137">
        <v>59.164946999999998</v>
      </c>
      <c r="H4137">
        <v>5.9415000000000003E-2</v>
      </c>
      <c r="I4137">
        <v>-95.059697</v>
      </c>
      <c r="J4137">
        <v>110</v>
      </c>
      <c r="K4137">
        <v>79.445077999999995</v>
      </c>
      <c r="L4137">
        <v>1.4999E-2</v>
      </c>
      <c r="M4137">
        <f>(F4137*CalPhotonTurnigy!$AE$30*CalPhotonTurnigy!$AF$36+CalPhotonTurnigy!$AE$36)/CalPhotonTurnigy!$AE$30</f>
        <v>75.312403820547914</v>
      </c>
    </row>
    <row r="4138" spans="1:13" x14ac:dyDescent="0.3">
      <c r="A4138">
        <v>159.49305100000001</v>
      </c>
      <c r="B4138">
        <v>110</v>
      </c>
      <c r="C4138">
        <v>0</v>
      </c>
      <c r="D4138">
        <v>1.6890000000000001</v>
      </c>
      <c r="E4138">
        <v>62.900469999999999</v>
      </c>
      <c r="F4138">
        <v>62.885026000000003</v>
      </c>
      <c r="G4138">
        <v>59.164912000000001</v>
      </c>
      <c r="H4138">
        <v>1.5443999999999999E-2</v>
      </c>
      <c r="I4138">
        <v>-95.058820999999995</v>
      </c>
      <c r="J4138">
        <v>110</v>
      </c>
      <c r="K4138">
        <v>79.445076</v>
      </c>
      <c r="L4138">
        <v>1.5004E-2</v>
      </c>
      <c r="M4138">
        <f>(F4138*CalPhotonTurnigy!$AE$30*CalPhotonTurnigy!$AF$36+CalPhotonTurnigy!$AE$36)/CalPhotonTurnigy!$AE$30</f>
        <v>75.360911835632734</v>
      </c>
    </row>
    <row r="4139" spans="1:13" x14ac:dyDescent="0.3">
      <c r="A4139">
        <v>159.50806</v>
      </c>
      <c r="B4139">
        <v>111</v>
      </c>
      <c r="C4139">
        <v>0</v>
      </c>
      <c r="D4139">
        <v>1.75</v>
      </c>
      <c r="E4139">
        <v>63.054391000000003</v>
      </c>
      <c r="F4139">
        <v>62.980528999999997</v>
      </c>
      <c r="G4139">
        <v>59.165207000000002</v>
      </c>
      <c r="H4139">
        <v>7.3861999999999997E-2</v>
      </c>
      <c r="I4139">
        <v>-95.054624000000004</v>
      </c>
      <c r="J4139">
        <v>111</v>
      </c>
      <c r="K4139">
        <v>79.473354999999998</v>
      </c>
      <c r="L4139">
        <v>1.5009E-2</v>
      </c>
      <c r="M4139">
        <f>(F4139*CalPhotonTurnigy!$AE$30*CalPhotonTurnigy!$AF$36+CalPhotonTurnigy!$AE$36)/CalPhotonTurnigy!$AE$30</f>
        <v>75.457914661643983</v>
      </c>
    </row>
    <row r="4140" spans="1:13" x14ac:dyDescent="0.3">
      <c r="A4140">
        <v>159.52306400000001</v>
      </c>
      <c r="B4140">
        <v>111</v>
      </c>
      <c r="C4140">
        <v>0</v>
      </c>
      <c r="D4140">
        <v>1.6879999999999999</v>
      </c>
      <c r="E4140">
        <v>63.032193999999997</v>
      </c>
      <c r="F4140">
        <v>63.004403000000003</v>
      </c>
      <c r="G4140">
        <v>59.166876999999999</v>
      </c>
      <c r="H4140">
        <v>2.7791E-2</v>
      </c>
      <c r="I4140">
        <v>-95.053045999999995</v>
      </c>
      <c r="J4140">
        <v>111</v>
      </c>
      <c r="K4140">
        <v>79.524597999999997</v>
      </c>
      <c r="L4140">
        <v>1.5004E-2</v>
      </c>
      <c r="M4140">
        <f>(F4140*CalPhotonTurnigy!$AE$30*CalPhotonTurnigy!$AF$36+CalPhotonTurnigy!$AE$36)/CalPhotonTurnigy!$AE$30</f>
        <v>75.48216359066393</v>
      </c>
    </row>
    <row r="4141" spans="1:13" x14ac:dyDescent="0.3">
      <c r="A4141">
        <v>159.538073</v>
      </c>
      <c r="B4141">
        <v>110</v>
      </c>
      <c r="C4141">
        <v>0</v>
      </c>
      <c r="D4141">
        <v>1.6879999999999999</v>
      </c>
      <c r="E4141">
        <v>63.013081</v>
      </c>
      <c r="F4141">
        <v>63.123752000000003</v>
      </c>
      <c r="G4141">
        <v>59.170834999999997</v>
      </c>
      <c r="H4141">
        <v>-0.11067100000000001</v>
      </c>
      <c r="I4141">
        <v>-95.059342000000001</v>
      </c>
      <c r="J4141">
        <v>110</v>
      </c>
      <c r="K4141">
        <v>79.540422000000007</v>
      </c>
      <c r="L4141">
        <v>1.5009E-2</v>
      </c>
      <c r="M4141">
        <f>(F4141*CalPhotonTurnigy!$AE$30*CalPhotonTurnigy!$AF$36+CalPhotonTurnigy!$AE$36)/CalPhotonTurnigy!$AE$30</f>
        <v>75.603386905969387</v>
      </c>
    </row>
    <row r="4142" spans="1:13" x14ac:dyDescent="0.3">
      <c r="A4142">
        <v>159.55307300000001</v>
      </c>
      <c r="B4142">
        <v>110</v>
      </c>
      <c r="C4142">
        <v>0</v>
      </c>
      <c r="D4142">
        <v>1.6879999999999999</v>
      </c>
      <c r="E4142">
        <v>62.996625000000002</v>
      </c>
      <c r="F4142">
        <v>63.147618999999999</v>
      </c>
      <c r="G4142">
        <v>59.176661000000003</v>
      </c>
      <c r="H4142">
        <v>-0.15099399999999999</v>
      </c>
      <c r="I4142">
        <v>-95.067929000000007</v>
      </c>
      <c r="J4142">
        <v>110</v>
      </c>
      <c r="K4142">
        <v>79.527139000000005</v>
      </c>
      <c r="L4142">
        <v>1.4999999999999999E-2</v>
      </c>
      <c r="M4142">
        <f>(F4142*CalPhotonTurnigy!$AE$30*CalPhotonTurnigy!$AF$36+CalPhotonTurnigy!$AE$36)/CalPhotonTurnigy!$AE$30</f>
        <v>75.627628725057903</v>
      </c>
    </row>
    <row r="4143" spans="1:13" x14ac:dyDescent="0.3">
      <c r="A4143">
        <v>159.568074</v>
      </c>
      <c r="B4143">
        <v>110</v>
      </c>
      <c r="C4143">
        <v>0</v>
      </c>
      <c r="D4143">
        <v>1.6879999999999999</v>
      </c>
      <c r="E4143">
        <v>62.982458000000001</v>
      </c>
      <c r="F4143">
        <v>63.028275000000001</v>
      </c>
      <c r="G4143">
        <v>59.183083000000003</v>
      </c>
      <c r="H4143">
        <v>-4.5816999999999997E-2</v>
      </c>
      <c r="I4143">
        <v>-95.070532</v>
      </c>
      <c r="J4143">
        <v>110</v>
      </c>
      <c r="K4143">
        <v>79.515705999999994</v>
      </c>
      <c r="L4143">
        <v>1.5001E-2</v>
      </c>
      <c r="M4143">
        <f>(F4143*CalPhotonTurnigy!$AE$30*CalPhotonTurnigy!$AF$36+CalPhotonTurnigy!$AE$36)/CalPhotonTurnigy!$AE$30</f>
        <v>75.506410488274895</v>
      </c>
    </row>
    <row r="4144" spans="1:13" x14ac:dyDescent="0.3">
      <c r="A4144">
        <v>159.58307600000001</v>
      </c>
      <c r="B4144">
        <v>110</v>
      </c>
      <c r="C4144">
        <v>0</v>
      </c>
      <c r="D4144">
        <v>1.6870000000000001</v>
      </c>
      <c r="E4144">
        <v>62.968252999999997</v>
      </c>
      <c r="F4144">
        <v>62.670079999999999</v>
      </c>
      <c r="G4144">
        <v>59.189098000000001</v>
      </c>
      <c r="H4144">
        <v>0.29817300000000002</v>
      </c>
      <c r="I4144">
        <v>-95.053648999999993</v>
      </c>
      <c r="J4144">
        <v>110</v>
      </c>
      <c r="K4144">
        <v>79.505865999999997</v>
      </c>
      <c r="L4144">
        <v>1.5002E-2</v>
      </c>
      <c r="M4144">
        <f>(F4144*CalPhotonTurnigy!$AE$30*CalPhotonTurnigy!$AF$36+CalPhotonTurnigy!$AE$36)/CalPhotonTurnigy!$AE$30</f>
        <v>75.142590218093858</v>
      </c>
    </row>
    <row r="4145" spans="1:13" x14ac:dyDescent="0.3">
      <c r="A4145">
        <v>159.59807699999999</v>
      </c>
      <c r="B4145">
        <v>110</v>
      </c>
      <c r="C4145">
        <v>0</v>
      </c>
      <c r="D4145">
        <v>1.6850000000000001</v>
      </c>
      <c r="E4145">
        <v>62.949992999999999</v>
      </c>
      <c r="F4145">
        <v>62.765622</v>
      </c>
      <c r="G4145">
        <v>59.194192999999999</v>
      </c>
      <c r="H4145">
        <v>0.18437100000000001</v>
      </c>
      <c r="I4145">
        <v>-95.043200999999996</v>
      </c>
      <c r="J4145">
        <v>110</v>
      </c>
      <c r="K4145">
        <v>79.497395999999995</v>
      </c>
      <c r="L4145">
        <v>1.5001E-2</v>
      </c>
      <c r="M4145">
        <f>(F4145*CalPhotonTurnigy!$AE$30*CalPhotonTurnigy!$AF$36+CalPhotonTurnigy!$AE$36)/CalPhotonTurnigy!$AE$30</f>
        <v>75.23963265658027</v>
      </c>
    </row>
    <row r="4146" spans="1:13" x14ac:dyDescent="0.3">
      <c r="A4146">
        <v>159.613077</v>
      </c>
      <c r="B4146">
        <v>110</v>
      </c>
      <c r="C4146">
        <v>0</v>
      </c>
      <c r="D4146">
        <v>1.6879999999999999</v>
      </c>
      <c r="E4146">
        <v>62.942318</v>
      </c>
      <c r="F4146">
        <v>62.837268000000002</v>
      </c>
      <c r="G4146">
        <v>59.198162000000004</v>
      </c>
      <c r="H4146">
        <v>0.10505100000000001</v>
      </c>
      <c r="I4146">
        <v>-95.037244999999999</v>
      </c>
      <c r="J4146">
        <v>110</v>
      </c>
      <c r="K4146">
        <v>79.490106999999995</v>
      </c>
      <c r="L4146">
        <v>1.4999999999999999E-2</v>
      </c>
      <c r="M4146">
        <f>(F4146*CalPhotonTurnigy!$AE$30*CalPhotonTurnigy!$AF$36+CalPhotonTurnigy!$AE$36)/CalPhotonTurnigy!$AE$30</f>
        <v>75.312403820547914</v>
      </c>
    </row>
    <row r="4147" spans="1:13" x14ac:dyDescent="0.3">
      <c r="A4147">
        <v>159.62808200000001</v>
      </c>
      <c r="B4147">
        <v>110</v>
      </c>
      <c r="C4147">
        <v>0</v>
      </c>
      <c r="D4147">
        <v>1.679</v>
      </c>
      <c r="E4147">
        <v>62.913575999999999</v>
      </c>
      <c r="F4147">
        <v>62.837268000000002</v>
      </c>
      <c r="G4147">
        <v>59.200982000000003</v>
      </c>
      <c r="H4147">
        <v>7.6308000000000001E-2</v>
      </c>
      <c r="I4147">
        <v>-95.032916</v>
      </c>
      <c r="J4147">
        <v>110</v>
      </c>
      <c r="K4147">
        <v>79.483832000000007</v>
      </c>
      <c r="L4147">
        <v>1.5004999999999999E-2</v>
      </c>
      <c r="M4147">
        <f>(F4147*CalPhotonTurnigy!$AE$30*CalPhotonTurnigy!$AF$36+CalPhotonTurnigy!$AE$36)/CalPhotonTurnigy!$AE$30</f>
        <v>75.312403820547914</v>
      </c>
    </row>
    <row r="4148" spans="1:13" x14ac:dyDescent="0.3">
      <c r="A4148">
        <v>159.64308</v>
      </c>
      <c r="B4148">
        <v>110</v>
      </c>
      <c r="C4148">
        <v>0</v>
      </c>
      <c r="D4148">
        <v>1.6910000000000001</v>
      </c>
      <c r="E4148">
        <v>62.919029999999999</v>
      </c>
      <c r="F4148">
        <v>62.956654999999998</v>
      </c>
      <c r="G4148">
        <v>59.202733000000002</v>
      </c>
      <c r="H4148">
        <v>-3.7624999999999999E-2</v>
      </c>
      <c r="I4148">
        <v>-95.035051999999993</v>
      </c>
      <c r="J4148">
        <v>110</v>
      </c>
      <c r="K4148">
        <v>79.478431999999998</v>
      </c>
      <c r="L4148">
        <v>1.4997999999999999E-2</v>
      </c>
      <c r="M4148">
        <f>(F4148*CalPhotonTurnigy!$AE$30*CalPhotonTurnigy!$AF$36+CalPhotonTurnigy!$AE$36)/CalPhotonTurnigy!$AE$30</f>
        <v>75.433665732624021</v>
      </c>
    </row>
    <row r="4149" spans="1:13" x14ac:dyDescent="0.3">
      <c r="A4149">
        <v>159.65807799999999</v>
      </c>
      <c r="B4149">
        <v>110</v>
      </c>
      <c r="C4149">
        <v>0</v>
      </c>
      <c r="D4149">
        <v>1.6850000000000001</v>
      </c>
      <c r="E4149">
        <v>62.909630999999997</v>
      </c>
      <c r="F4149">
        <v>63.004403000000003</v>
      </c>
      <c r="G4149">
        <v>59.203544000000001</v>
      </c>
      <c r="H4149">
        <v>-9.4771999999999995E-2</v>
      </c>
      <c r="I4149">
        <v>-95.040434000000005</v>
      </c>
      <c r="J4149">
        <v>110</v>
      </c>
      <c r="K4149">
        <v>79.473783999999995</v>
      </c>
      <c r="L4149">
        <v>1.4997999999999999E-2</v>
      </c>
      <c r="M4149">
        <f>(F4149*CalPhotonTurnigy!$AE$30*CalPhotonTurnigy!$AF$36+CalPhotonTurnigy!$AE$36)/CalPhotonTurnigy!$AE$30</f>
        <v>75.48216359066393</v>
      </c>
    </row>
    <row r="4150" spans="1:13" x14ac:dyDescent="0.3">
      <c r="A4150">
        <v>159.67307400000001</v>
      </c>
      <c r="B4150">
        <v>110</v>
      </c>
      <c r="C4150">
        <v>0</v>
      </c>
      <c r="D4150">
        <v>1.6930000000000001</v>
      </c>
      <c r="E4150">
        <v>62.919662000000002</v>
      </c>
      <c r="F4150">
        <v>63.076016000000003</v>
      </c>
      <c r="G4150">
        <v>59.203564999999998</v>
      </c>
      <c r="H4150">
        <v>-0.15635399999999999</v>
      </c>
      <c r="I4150">
        <v>-95.049317000000002</v>
      </c>
      <c r="J4150">
        <v>110</v>
      </c>
      <c r="K4150">
        <v>79.469783000000007</v>
      </c>
      <c r="L4150">
        <v>1.4996000000000001E-2</v>
      </c>
      <c r="M4150">
        <f>(F4150*CalPhotonTurnigy!$AE$30*CalPhotonTurnigy!$AF$36+CalPhotonTurnigy!$AE$36)/CalPhotonTurnigy!$AE$30</f>
        <v>75.554901236383373</v>
      </c>
    </row>
    <row r="4151" spans="1:13" x14ac:dyDescent="0.3">
      <c r="A4151">
        <v>159.68807899999999</v>
      </c>
      <c r="B4151">
        <v>110</v>
      </c>
      <c r="C4151">
        <v>0</v>
      </c>
      <c r="D4151">
        <v>1.6850000000000001</v>
      </c>
      <c r="E4151">
        <v>62.910175000000002</v>
      </c>
      <c r="F4151">
        <v>63.147618999999999</v>
      </c>
      <c r="G4151">
        <v>59.202945999999997</v>
      </c>
      <c r="H4151">
        <v>-0.23744399999999999</v>
      </c>
      <c r="I4151">
        <v>-95.062826000000001</v>
      </c>
      <c r="J4151">
        <v>110</v>
      </c>
      <c r="K4151">
        <v>79.466340000000002</v>
      </c>
      <c r="L4151">
        <v>1.5004999999999999E-2</v>
      </c>
      <c r="M4151">
        <f>(F4151*CalPhotonTurnigy!$AE$30*CalPhotonTurnigy!$AF$36+CalPhotonTurnigy!$AE$36)/CalPhotonTurnigy!$AE$30</f>
        <v>75.627628725057903</v>
      </c>
    </row>
    <row r="4152" spans="1:13" x14ac:dyDescent="0.3">
      <c r="A4152">
        <v>159.70308499999999</v>
      </c>
      <c r="B4152">
        <v>110</v>
      </c>
      <c r="C4152">
        <v>0</v>
      </c>
      <c r="D4152">
        <v>1.6850000000000001</v>
      </c>
      <c r="E4152">
        <v>62.899996000000002</v>
      </c>
      <c r="F4152">
        <v>63.171484</v>
      </c>
      <c r="G4152">
        <v>59.201827999999999</v>
      </c>
      <c r="H4152">
        <v>-0.27148899999999998</v>
      </c>
      <c r="I4152">
        <v>-95.078275000000005</v>
      </c>
      <c r="J4152">
        <v>110</v>
      </c>
      <c r="K4152">
        <v>79.463375999999997</v>
      </c>
      <c r="L4152">
        <v>1.5006E-2</v>
      </c>
      <c r="M4152">
        <f>(F4152*CalPhotonTurnigy!$AE$30*CalPhotonTurnigy!$AF$36+CalPhotonTurnigy!$AE$36)/CalPhotonTurnigy!$AE$30</f>
        <v>75.651868512737437</v>
      </c>
    </row>
    <row r="4153" spans="1:13" x14ac:dyDescent="0.3">
      <c r="A4153">
        <v>159.718086</v>
      </c>
      <c r="B4153">
        <v>110</v>
      </c>
      <c r="C4153">
        <v>0</v>
      </c>
      <c r="D4153">
        <v>1.677</v>
      </c>
      <c r="E4153">
        <v>62.873095999999997</v>
      </c>
      <c r="F4153">
        <v>62.813386999999999</v>
      </c>
      <c r="G4153">
        <v>59.200336</v>
      </c>
      <c r="H4153">
        <v>5.9708999999999998E-2</v>
      </c>
      <c r="I4153">
        <v>-95.074889999999996</v>
      </c>
      <c r="J4153">
        <v>110</v>
      </c>
      <c r="K4153">
        <v>79.460825</v>
      </c>
      <c r="L4153">
        <v>1.5001E-2</v>
      </c>
      <c r="M4153">
        <f>(F4153*CalPhotonTurnigy!$AE$30*CalPhotonTurnigy!$AF$36+CalPhotonTurnigy!$AE$36)/CalPhotonTurnigy!$AE$30</f>
        <v>75.288147781596521</v>
      </c>
    </row>
    <row r="4154" spans="1:13" x14ac:dyDescent="0.3">
      <c r="A4154">
        <v>159.73309699999999</v>
      </c>
      <c r="B4154">
        <v>110</v>
      </c>
      <c r="C4154">
        <v>0</v>
      </c>
      <c r="D4154">
        <v>1.6859999999999999</v>
      </c>
      <c r="E4154">
        <v>62.872114000000003</v>
      </c>
      <c r="F4154">
        <v>62.741739000000003</v>
      </c>
      <c r="G4154">
        <v>59.198577999999998</v>
      </c>
      <c r="H4154">
        <v>0.13037599999999999</v>
      </c>
      <c r="I4154">
        <v>-95.067498999999998</v>
      </c>
      <c r="J4154">
        <v>110</v>
      </c>
      <c r="K4154">
        <v>79.458629000000002</v>
      </c>
      <c r="L4154">
        <v>1.5011E-2</v>
      </c>
      <c r="M4154">
        <f>(F4154*CalPhotonTurnigy!$AE$30*CalPhotonTurnigy!$AF$36+CalPhotonTurnigy!$AE$36)/CalPhotonTurnigy!$AE$30</f>
        <v>75.215374586219895</v>
      </c>
    </row>
    <row r="4155" spans="1:13" x14ac:dyDescent="0.3">
      <c r="A4155">
        <v>159.74810500000001</v>
      </c>
      <c r="B4155">
        <v>110</v>
      </c>
      <c r="C4155">
        <v>0</v>
      </c>
      <c r="D4155">
        <v>1.6839999999999999</v>
      </c>
      <c r="E4155">
        <v>62.865220999999998</v>
      </c>
      <c r="F4155">
        <v>62.813386999999999</v>
      </c>
      <c r="G4155">
        <v>59.196644999999997</v>
      </c>
      <c r="H4155">
        <v>5.1833999999999998E-2</v>
      </c>
      <c r="I4155">
        <v>-95.064559000000003</v>
      </c>
      <c r="J4155">
        <v>110</v>
      </c>
      <c r="K4155">
        <v>79.456738999999999</v>
      </c>
      <c r="L4155">
        <v>1.5008000000000001E-2</v>
      </c>
      <c r="M4155">
        <f>(F4155*CalPhotonTurnigy!$AE$30*CalPhotonTurnigy!$AF$36+CalPhotonTurnigy!$AE$36)/CalPhotonTurnigy!$AE$30</f>
        <v>75.288147781596521</v>
      </c>
    </row>
    <row r="4156" spans="1:13" x14ac:dyDescent="0.3">
      <c r="A4156">
        <v>159.76311699999999</v>
      </c>
      <c r="B4156">
        <v>110</v>
      </c>
      <c r="C4156">
        <v>0</v>
      </c>
      <c r="D4156">
        <v>1.681</v>
      </c>
      <c r="E4156">
        <v>62.853237</v>
      </c>
      <c r="F4156">
        <v>62.813386999999999</v>
      </c>
      <c r="G4156">
        <v>59.194611999999999</v>
      </c>
      <c r="H4156">
        <v>3.9849999999999997E-2</v>
      </c>
      <c r="I4156">
        <v>-95.062297999999998</v>
      </c>
      <c r="J4156">
        <v>110</v>
      </c>
      <c r="K4156">
        <v>79.455112999999997</v>
      </c>
      <c r="L4156">
        <v>1.5011999999999999E-2</v>
      </c>
      <c r="M4156">
        <f>(F4156*CalPhotonTurnigy!$AE$30*CalPhotonTurnigy!$AF$36+CalPhotonTurnigy!$AE$36)/CalPhotonTurnigy!$AE$30</f>
        <v>75.288147781596521</v>
      </c>
    </row>
    <row r="4157" spans="1:13" x14ac:dyDescent="0.3">
      <c r="A4157">
        <v>159.77812599999999</v>
      </c>
      <c r="B4157">
        <v>110</v>
      </c>
      <c r="C4157">
        <v>0</v>
      </c>
      <c r="D4157">
        <v>1.6850000000000001</v>
      </c>
      <c r="E4157">
        <v>62.853009999999998</v>
      </c>
      <c r="F4157">
        <v>62.908904</v>
      </c>
      <c r="G4157">
        <v>59.192537000000002</v>
      </c>
      <c r="H4157">
        <v>-5.5893999999999999E-2</v>
      </c>
      <c r="I4157">
        <v>-95.065471000000002</v>
      </c>
      <c r="J4157">
        <v>110</v>
      </c>
      <c r="K4157">
        <v>79.453712999999993</v>
      </c>
      <c r="L4157">
        <v>1.5009E-2</v>
      </c>
      <c r="M4157">
        <f>(F4157*CalPhotonTurnigy!$AE$30*CalPhotonTurnigy!$AF$36+CalPhotonTurnigy!$AE$36)/CalPhotonTurnigy!$AE$30</f>
        <v>75.385164827470632</v>
      </c>
    </row>
    <row r="4158" spans="1:13" x14ac:dyDescent="0.3">
      <c r="A4158">
        <v>159.79312300000001</v>
      </c>
      <c r="B4158">
        <v>110</v>
      </c>
      <c r="C4158">
        <v>0</v>
      </c>
      <c r="D4158">
        <v>1.6890000000000001</v>
      </c>
      <c r="E4158">
        <v>62.860881999999997</v>
      </c>
      <c r="F4158">
        <v>62.956654999999998</v>
      </c>
      <c r="G4158">
        <v>59.190469</v>
      </c>
      <c r="H4158">
        <v>-9.5772999999999997E-2</v>
      </c>
      <c r="I4158">
        <v>-95.070907000000005</v>
      </c>
      <c r="J4158">
        <v>110</v>
      </c>
      <c r="K4158">
        <v>79.452507999999995</v>
      </c>
      <c r="L4158">
        <v>1.4997E-2</v>
      </c>
      <c r="M4158">
        <f>(F4158*CalPhotonTurnigy!$AE$30*CalPhotonTurnigy!$AF$36+CalPhotonTurnigy!$AE$36)/CalPhotonTurnigy!$AE$30</f>
        <v>75.433665732624021</v>
      </c>
    </row>
    <row r="4159" spans="1:13" x14ac:dyDescent="0.3">
      <c r="A4159">
        <v>159.808133</v>
      </c>
      <c r="B4159">
        <v>110</v>
      </c>
      <c r="C4159">
        <v>0</v>
      </c>
      <c r="D4159">
        <v>1.6890000000000001</v>
      </c>
      <c r="E4159">
        <v>62.867654000000002</v>
      </c>
      <c r="F4159">
        <v>63.076016000000003</v>
      </c>
      <c r="G4159">
        <v>59.188442000000002</v>
      </c>
      <c r="H4159">
        <v>-0.20836099999999999</v>
      </c>
      <c r="I4159">
        <v>-95.082757000000001</v>
      </c>
      <c r="J4159">
        <v>110</v>
      </c>
      <c r="K4159">
        <v>79.451470999999998</v>
      </c>
      <c r="L4159">
        <v>1.5010000000000001E-2</v>
      </c>
      <c r="M4159">
        <f>(F4159*CalPhotonTurnigy!$AE$30*CalPhotonTurnigy!$AF$36+CalPhotonTurnigy!$AE$36)/CalPhotonTurnigy!$AE$30</f>
        <v>75.554901236383373</v>
      </c>
    </row>
    <row r="4160" spans="1:13" x14ac:dyDescent="0.3">
      <c r="A4160">
        <v>159.823139</v>
      </c>
      <c r="B4160">
        <v>110</v>
      </c>
      <c r="C4160">
        <v>0</v>
      </c>
      <c r="D4160">
        <v>1.6839999999999999</v>
      </c>
      <c r="E4160">
        <v>62.861381999999999</v>
      </c>
      <c r="F4160">
        <v>63.099884000000003</v>
      </c>
      <c r="G4160">
        <v>59.186484</v>
      </c>
      <c r="H4160">
        <v>-0.23850199999999999</v>
      </c>
      <c r="I4160">
        <v>-95.096320000000006</v>
      </c>
      <c r="J4160">
        <v>110</v>
      </c>
      <c r="K4160">
        <v>79.450577999999993</v>
      </c>
      <c r="L4160">
        <v>1.5006E-2</v>
      </c>
      <c r="M4160">
        <f>(F4160*CalPhotonTurnigy!$AE$30*CalPhotonTurnigy!$AF$36+CalPhotonTurnigy!$AE$36)/CalPhotonTurnigy!$AE$30</f>
        <v>75.579144071176387</v>
      </c>
    </row>
    <row r="4161" spans="1:13" x14ac:dyDescent="0.3">
      <c r="A4161">
        <v>159.83814000000001</v>
      </c>
      <c r="B4161">
        <v>110</v>
      </c>
      <c r="C4161">
        <v>0</v>
      </c>
      <c r="D4161">
        <v>1.6830000000000001</v>
      </c>
      <c r="E4161">
        <v>62.853968000000002</v>
      </c>
      <c r="F4161">
        <v>63.195349</v>
      </c>
      <c r="G4161">
        <v>59.184612999999999</v>
      </c>
      <c r="H4161">
        <v>-0.34138099999999999</v>
      </c>
      <c r="I4161">
        <v>-95.115745000000004</v>
      </c>
      <c r="J4161">
        <v>110</v>
      </c>
      <c r="K4161">
        <v>79.449809999999999</v>
      </c>
      <c r="L4161">
        <v>1.5001E-2</v>
      </c>
      <c r="M4161">
        <f>(F4161*CalPhotonTurnigy!$AE$30*CalPhotonTurnigy!$AF$36+CalPhotonTurnigy!$AE$36)/CalPhotonTurnigy!$AE$30</f>
        <v>75.676108300416985</v>
      </c>
    </row>
    <row r="4162" spans="1:13" x14ac:dyDescent="0.3">
      <c r="A4162">
        <v>159.85315</v>
      </c>
      <c r="B4162">
        <v>110</v>
      </c>
      <c r="C4162">
        <v>0</v>
      </c>
      <c r="D4162">
        <v>1.6850000000000001</v>
      </c>
      <c r="E4162">
        <v>62.851621000000002</v>
      </c>
      <c r="F4162">
        <v>62.741739000000003</v>
      </c>
      <c r="G4162">
        <v>59.182842000000001</v>
      </c>
      <c r="H4162">
        <v>0.10988199999999999</v>
      </c>
      <c r="I4162">
        <v>-95.109515999999999</v>
      </c>
      <c r="J4162">
        <v>110</v>
      </c>
      <c r="K4162">
        <v>79.449147999999994</v>
      </c>
      <c r="L4162">
        <v>1.5010000000000001E-2</v>
      </c>
      <c r="M4162">
        <f>(F4162*CalPhotonTurnigy!$AE$30*CalPhotonTurnigy!$AF$36+CalPhotonTurnigy!$AE$36)/CalPhotonTurnigy!$AE$30</f>
        <v>75.215374586219895</v>
      </c>
    </row>
    <row r="4163" spans="1:13" x14ac:dyDescent="0.3">
      <c r="A4163">
        <v>159.868157</v>
      </c>
      <c r="B4163">
        <v>110</v>
      </c>
      <c r="C4163">
        <v>0</v>
      </c>
      <c r="D4163">
        <v>1.6859999999999999</v>
      </c>
      <c r="E4163">
        <v>62.853636000000002</v>
      </c>
      <c r="F4163">
        <v>62.693967000000001</v>
      </c>
      <c r="G4163">
        <v>59.181179</v>
      </c>
      <c r="H4163">
        <v>0.15966900000000001</v>
      </c>
      <c r="I4163">
        <v>-95.100470000000001</v>
      </c>
      <c r="J4163">
        <v>110</v>
      </c>
      <c r="K4163">
        <v>79.448578999999995</v>
      </c>
      <c r="L4163">
        <v>1.5007E-2</v>
      </c>
      <c r="M4163">
        <f>(F4163*CalPhotonTurnigy!$AE$30*CalPhotonTurnigy!$AF$36+CalPhotonTurnigy!$AE$36)/CalPhotonTurnigy!$AE$30</f>
        <v>75.166852351272183</v>
      </c>
    </row>
    <row r="4164" spans="1:13" x14ac:dyDescent="0.3">
      <c r="A4164">
        <v>159.88315399999999</v>
      </c>
      <c r="B4164">
        <v>110</v>
      </c>
      <c r="C4164">
        <v>0</v>
      </c>
      <c r="D4164">
        <v>1.6859999999999999</v>
      </c>
      <c r="E4164">
        <v>62.855370000000001</v>
      </c>
      <c r="F4164">
        <v>62.813386999999999</v>
      </c>
      <c r="G4164">
        <v>59.179628000000001</v>
      </c>
      <c r="H4164">
        <v>4.1982999999999999E-2</v>
      </c>
      <c r="I4164">
        <v>-95.098090999999997</v>
      </c>
      <c r="J4164">
        <v>110</v>
      </c>
      <c r="K4164">
        <v>79.448088999999996</v>
      </c>
      <c r="L4164">
        <v>1.4997E-2</v>
      </c>
      <c r="M4164">
        <f>(F4164*CalPhotonTurnigy!$AE$30*CalPhotonTurnigy!$AF$36+CalPhotonTurnigy!$AE$36)/CalPhotonTurnigy!$AE$30</f>
        <v>75.288147781596521</v>
      </c>
    </row>
    <row r="4165" spans="1:13" x14ac:dyDescent="0.3">
      <c r="A4165">
        <v>159.898158</v>
      </c>
      <c r="B4165">
        <v>110</v>
      </c>
      <c r="C4165">
        <v>0</v>
      </c>
      <c r="D4165">
        <v>1.677</v>
      </c>
      <c r="E4165">
        <v>62.832649000000004</v>
      </c>
      <c r="F4165">
        <v>62.861148</v>
      </c>
      <c r="G4165">
        <v>59.178189000000003</v>
      </c>
      <c r="H4165">
        <v>-2.8499E-2</v>
      </c>
      <c r="I4165">
        <v>-95.099706999999995</v>
      </c>
      <c r="J4165">
        <v>110</v>
      </c>
      <c r="K4165">
        <v>79.447667999999993</v>
      </c>
      <c r="L4165">
        <v>1.5004E-2</v>
      </c>
      <c r="M4165">
        <f>(F4165*CalPhotonTurnigy!$AE$30*CalPhotonTurnigy!$AF$36+CalPhotonTurnigy!$AE$36)/CalPhotonTurnigy!$AE$30</f>
        <v>75.336658843794794</v>
      </c>
    </row>
    <row r="4166" spans="1:13" x14ac:dyDescent="0.3">
      <c r="A4166">
        <v>159.91315800000001</v>
      </c>
      <c r="B4166">
        <v>110</v>
      </c>
      <c r="C4166">
        <v>0</v>
      </c>
      <c r="D4166">
        <v>1.68</v>
      </c>
      <c r="E4166">
        <v>62.821162000000001</v>
      </c>
      <c r="F4166">
        <v>62.956654999999998</v>
      </c>
      <c r="G4166">
        <v>59.176861000000002</v>
      </c>
      <c r="H4166">
        <v>-0.135493</v>
      </c>
      <c r="I4166">
        <v>-95.107399000000001</v>
      </c>
      <c r="J4166">
        <v>110</v>
      </c>
      <c r="K4166">
        <v>79.447305</v>
      </c>
      <c r="L4166">
        <v>1.4999999999999999E-2</v>
      </c>
      <c r="M4166">
        <f>(F4166*CalPhotonTurnigy!$AE$30*CalPhotonTurnigy!$AF$36+CalPhotonTurnigy!$AE$36)/CalPhotonTurnigy!$AE$30</f>
        <v>75.433665732624021</v>
      </c>
    </row>
    <row r="4167" spans="1:13" x14ac:dyDescent="0.3">
      <c r="A4167">
        <v>159.928169</v>
      </c>
      <c r="B4167">
        <v>110</v>
      </c>
      <c r="C4167">
        <v>0</v>
      </c>
      <c r="D4167">
        <v>1.6819999999999999</v>
      </c>
      <c r="E4167">
        <v>62.817335</v>
      </c>
      <c r="F4167">
        <v>63.004403000000003</v>
      </c>
      <c r="G4167">
        <v>59.175640999999999</v>
      </c>
      <c r="H4167">
        <v>-0.18706800000000001</v>
      </c>
      <c r="I4167">
        <v>-95.118031000000002</v>
      </c>
      <c r="J4167">
        <v>110</v>
      </c>
      <c r="K4167">
        <v>79.446991999999995</v>
      </c>
      <c r="L4167">
        <v>1.5011E-2</v>
      </c>
      <c r="M4167">
        <f>(F4167*CalPhotonTurnigy!$AE$30*CalPhotonTurnigy!$AF$36+CalPhotonTurnigy!$AE$36)/CalPhotonTurnigy!$AE$30</f>
        <v>75.48216359066393</v>
      </c>
    </row>
    <row r="4168" spans="1:13" x14ac:dyDescent="0.3">
      <c r="A4168">
        <v>159.94317699999999</v>
      </c>
      <c r="B4168">
        <v>110</v>
      </c>
      <c r="C4168">
        <v>0</v>
      </c>
      <c r="D4168">
        <v>1.677</v>
      </c>
      <c r="E4168">
        <v>62.799899000000003</v>
      </c>
      <c r="F4168">
        <v>62.837268000000002</v>
      </c>
      <c r="G4168">
        <v>59.174525000000003</v>
      </c>
      <c r="H4168">
        <v>-3.7368999999999999E-2</v>
      </c>
      <c r="I4168">
        <v>-95.120151000000007</v>
      </c>
      <c r="J4168">
        <v>110</v>
      </c>
      <c r="K4168">
        <v>79.446723000000006</v>
      </c>
      <c r="L4168">
        <v>1.5008000000000001E-2</v>
      </c>
      <c r="M4168">
        <f>(F4168*CalPhotonTurnigy!$AE$30*CalPhotonTurnigy!$AF$36+CalPhotonTurnigy!$AE$36)/CalPhotonTurnigy!$AE$30</f>
        <v>75.312403820547914</v>
      </c>
    </row>
    <row r="4169" spans="1:13" x14ac:dyDescent="0.3">
      <c r="A4169">
        <v>159.95817600000001</v>
      </c>
      <c r="B4169">
        <v>110</v>
      </c>
      <c r="C4169">
        <v>0</v>
      </c>
      <c r="D4169">
        <v>1.679</v>
      </c>
      <c r="E4169">
        <v>62.790951999999997</v>
      </c>
      <c r="F4169">
        <v>62.598412000000003</v>
      </c>
      <c r="G4169">
        <v>59.173507000000001</v>
      </c>
      <c r="H4169">
        <v>0.19253999999999999</v>
      </c>
      <c r="I4169">
        <v>-95.109258999999994</v>
      </c>
      <c r="J4169">
        <v>110</v>
      </c>
      <c r="K4169">
        <v>79.446492000000006</v>
      </c>
      <c r="L4169">
        <v>1.4999E-2</v>
      </c>
      <c r="M4169">
        <f>(F4169*CalPhotonTurnigy!$AE$30*CalPhotonTurnigy!$AF$36+CalPhotonTurnigy!$AE$36)/CalPhotonTurnigy!$AE$30</f>
        <v>75.069796708627408</v>
      </c>
    </row>
    <row r="4170" spans="1:13" x14ac:dyDescent="0.3">
      <c r="A4170">
        <v>159.973187</v>
      </c>
      <c r="B4170">
        <v>110</v>
      </c>
      <c r="C4170">
        <v>0</v>
      </c>
      <c r="D4170">
        <v>1.677</v>
      </c>
      <c r="E4170">
        <v>62.777186</v>
      </c>
      <c r="F4170">
        <v>62.670079999999999</v>
      </c>
      <c r="G4170">
        <v>59.172581000000001</v>
      </c>
      <c r="H4170">
        <v>0.10710600000000001</v>
      </c>
      <c r="I4170">
        <v>-95.103190999999995</v>
      </c>
      <c r="J4170">
        <v>110</v>
      </c>
      <c r="K4170">
        <v>79.446292999999997</v>
      </c>
      <c r="L4170">
        <v>1.5011E-2</v>
      </c>
      <c r="M4170">
        <f>(F4170*CalPhotonTurnigy!$AE$30*CalPhotonTurnigy!$AF$36+CalPhotonTurnigy!$AE$36)/CalPhotonTurnigy!$AE$30</f>
        <v>75.142590218093858</v>
      </c>
    </row>
    <row r="4171" spans="1:13" x14ac:dyDescent="0.3">
      <c r="A4171">
        <v>159.988191</v>
      </c>
      <c r="B4171">
        <v>110</v>
      </c>
      <c r="C4171">
        <v>0</v>
      </c>
      <c r="D4171">
        <v>1.6759999999999999</v>
      </c>
      <c r="E4171">
        <v>62.763311999999999</v>
      </c>
      <c r="F4171">
        <v>62.789504999999998</v>
      </c>
      <c r="G4171">
        <v>59.171742000000002</v>
      </c>
      <c r="H4171">
        <v>-2.6193000000000001E-2</v>
      </c>
      <c r="I4171">
        <v>-95.104675999999998</v>
      </c>
      <c r="J4171">
        <v>110</v>
      </c>
      <c r="K4171">
        <v>79.446121000000005</v>
      </c>
      <c r="L4171">
        <v>1.5004E-2</v>
      </c>
      <c r="M4171">
        <f>(F4171*CalPhotonTurnigy!$AE$30*CalPhotonTurnigy!$AF$36+CalPhotonTurnigy!$AE$36)/CalPhotonTurnigy!$AE$30</f>
        <v>75.263890726940616</v>
      </c>
    </row>
    <row r="4172" spans="1:13" x14ac:dyDescent="0.3">
      <c r="A4172">
        <v>160.003197</v>
      </c>
      <c r="B4172">
        <v>109</v>
      </c>
      <c r="C4172">
        <v>0</v>
      </c>
      <c r="D4172">
        <v>1.673</v>
      </c>
      <c r="E4172">
        <v>62.745296000000003</v>
      </c>
      <c r="F4172">
        <v>62.885026000000003</v>
      </c>
      <c r="G4172">
        <v>59.170653999999999</v>
      </c>
      <c r="H4172">
        <v>-0.13972999999999999</v>
      </c>
      <c r="I4172">
        <v>-95.112606</v>
      </c>
      <c r="J4172">
        <v>109</v>
      </c>
      <c r="K4172">
        <v>79.417434</v>
      </c>
      <c r="L4172">
        <v>1.5006E-2</v>
      </c>
      <c r="M4172">
        <f>(F4172*CalPhotonTurnigy!$AE$30*CalPhotonTurnigy!$AF$36+CalPhotonTurnigy!$AE$36)/CalPhotonTurnigy!$AE$30</f>
        <v>75.360911835632734</v>
      </c>
    </row>
    <row r="4173" spans="1:13" x14ac:dyDescent="0.3">
      <c r="A4173">
        <v>160.01819699999999</v>
      </c>
      <c r="B4173">
        <v>109</v>
      </c>
      <c r="C4173">
        <v>0</v>
      </c>
      <c r="D4173">
        <v>1.67</v>
      </c>
      <c r="E4173">
        <v>62.721682999999999</v>
      </c>
      <c r="F4173">
        <v>62.980528999999997</v>
      </c>
      <c r="G4173">
        <v>59.168259999999997</v>
      </c>
      <c r="H4173">
        <v>-0.25884699999999999</v>
      </c>
      <c r="I4173">
        <v>-95.127303999999995</v>
      </c>
      <c r="J4173">
        <v>109</v>
      </c>
      <c r="K4173">
        <v>79.365594999999999</v>
      </c>
      <c r="L4173">
        <v>1.4999999999999999E-2</v>
      </c>
      <c r="M4173">
        <f>(F4173*CalPhotonTurnigy!$AE$30*CalPhotonTurnigy!$AF$36+CalPhotonTurnigy!$AE$36)/CalPhotonTurnigy!$AE$30</f>
        <v>75.457914661643983</v>
      </c>
    </row>
    <row r="4174" spans="1:13" x14ac:dyDescent="0.3">
      <c r="A4174">
        <v>160.03319999999999</v>
      </c>
      <c r="B4174">
        <v>109</v>
      </c>
      <c r="C4174">
        <v>0</v>
      </c>
      <c r="D4174">
        <v>1.6779999999999999</v>
      </c>
      <c r="E4174">
        <v>62.721615999999997</v>
      </c>
      <c r="F4174">
        <v>62.598412000000003</v>
      </c>
      <c r="G4174">
        <v>59.163305000000001</v>
      </c>
      <c r="H4174">
        <v>0.12320399999999999</v>
      </c>
      <c r="I4174">
        <v>-95.120332000000005</v>
      </c>
      <c r="J4174">
        <v>109</v>
      </c>
      <c r="K4174">
        <v>79.320976000000002</v>
      </c>
      <c r="L4174">
        <v>1.5003000000000001E-2</v>
      </c>
      <c r="M4174">
        <f>(F4174*CalPhotonTurnigy!$AE$30*CalPhotonTurnigy!$AF$36+CalPhotonTurnigy!$AE$36)/CalPhotonTurnigy!$AE$30</f>
        <v>75.069796708627408</v>
      </c>
    </row>
    <row r="4175" spans="1:13" x14ac:dyDescent="0.3">
      <c r="A4175">
        <v>160.04820699999999</v>
      </c>
      <c r="B4175">
        <v>109</v>
      </c>
      <c r="C4175">
        <v>0</v>
      </c>
      <c r="D4175">
        <v>1.677</v>
      </c>
      <c r="E4175">
        <v>62.717506999999998</v>
      </c>
      <c r="F4175">
        <v>62.526733999999998</v>
      </c>
      <c r="G4175">
        <v>59.155158</v>
      </c>
      <c r="H4175">
        <v>0.190773</v>
      </c>
      <c r="I4175">
        <v>-95.109542000000005</v>
      </c>
      <c r="J4175">
        <v>109</v>
      </c>
      <c r="K4175">
        <v>79.282572000000002</v>
      </c>
      <c r="L4175">
        <v>1.5007E-2</v>
      </c>
      <c r="M4175">
        <f>(F4175*CalPhotonTurnigy!$AE$30*CalPhotonTurnigy!$AF$36+CalPhotonTurnigy!$AE$36)/CalPhotonTurnigy!$AE$30</f>
        <v>74.996993042116046</v>
      </c>
    </row>
    <row r="4176" spans="1:13" x14ac:dyDescent="0.3">
      <c r="A4176">
        <v>160.06320400000001</v>
      </c>
      <c r="B4176">
        <v>109</v>
      </c>
      <c r="C4176">
        <v>0</v>
      </c>
      <c r="D4176">
        <v>1.675</v>
      </c>
      <c r="E4176">
        <v>62.709916999999997</v>
      </c>
      <c r="F4176">
        <v>62.717854000000003</v>
      </c>
      <c r="G4176">
        <v>59.143842999999997</v>
      </c>
      <c r="H4176">
        <v>-7.9360000000000003E-3</v>
      </c>
      <c r="I4176">
        <v>-95.109990999999994</v>
      </c>
      <c r="J4176">
        <v>109</v>
      </c>
      <c r="K4176">
        <v>79.249517999999995</v>
      </c>
      <c r="L4176">
        <v>1.4997E-2</v>
      </c>
      <c r="M4176">
        <f>(F4176*CalPhotonTurnigy!$AE$30*CalPhotonTurnigy!$AF$36+CalPhotonTurnigy!$AE$36)/CalPhotonTurnigy!$AE$30</f>
        <v>75.191114484450551</v>
      </c>
    </row>
    <row r="4177" spans="1:13" x14ac:dyDescent="0.3">
      <c r="A4177">
        <v>160.078202</v>
      </c>
      <c r="B4177">
        <v>109</v>
      </c>
      <c r="C4177">
        <v>0</v>
      </c>
      <c r="D4177">
        <v>1.6739999999999999</v>
      </c>
      <c r="E4177">
        <v>62.701357999999999</v>
      </c>
      <c r="F4177">
        <v>62.813386999999999</v>
      </c>
      <c r="G4177">
        <v>59.129739999999998</v>
      </c>
      <c r="H4177">
        <v>-0.11203</v>
      </c>
      <c r="I4177">
        <v>-95.116341000000006</v>
      </c>
      <c r="J4177">
        <v>109</v>
      </c>
      <c r="K4177">
        <v>79.221068000000002</v>
      </c>
      <c r="L4177">
        <v>1.4997999999999999E-2</v>
      </c>
      <c r="M4177">
        <f>(F4177*CalPhotonTurnigy!$AE$30*CalPhotonTurnigy!$AF$36+CalPhotonTurnigy!$AE$36)/CalPhotonTurnigy!$AE$30</f>
        <v>75.288147781596521</v>
      </c>
    </row>
    <row r="4178" spans="1:13" x14ac:dyDescent="0.3">
      <c r="A4178">
        <v>160.09320500000001</v>
      </c>
      <c r="B4178">
        <v>109</v>
      </c>
      <c r="C4178">
        <v>0</v>
      </c>
      <c r="D4178">
        <v>1.6830000000000001</v>
      </c>
      <c r="E4178">
        <v>62.716289000000003</v>
      </c>
      <c r="F4178">
        <v>62.908904</v>
      </c>
      <c r="G4178">
        <v>59.113385000000001</v>
      </c>
      <c r="H4178">
        <v>-0.19261500000000001</v>
      </c>
      <c r="I4178">
        <v>-95.127273000000002</v>
      </c>
      <c r="J4178">
        <v>109</v>
      </c>
      <c r="K4178">
        <v>79.196580999999995</v>
      </c>
      <c r="L4178">
        <v>1.5003000000000001E-2</v>
      </c>
      <c r="M4178">
        <f>(F4178*CalPhotonTurnigy!$AE$30*CalPhotonTurnigy!$AF$36+CalPhotonTurnigy!$AE$36)/CalPhotonTurnigy!$AE$30</f>
        <v>75.385164827470632</v>
      </c>
    </row>
    <row r="4179" spans="1:13" x14ac:dyDescent="0.3">
      <c r="A4179">
        <v>160.108215</v>
      </c>
      <c r="B4179">
        <v>109</v>
      </c>
      <c r="C4179">
        <v>0</v>
      </c>
      <c r="D4179">
        <v>1.6759999999999999</v>
      </c>
      <c r="E4179">
        <v>62.710895999999998</v>
      </c>
      <c r="F4179">
        <v>62.646191999999999</v>
      </c>
      <c r="G4179">
        <v>59.095359000000002</v>
      </c>
      <c r="H4179">
        <v>6.4703999999999998E-2</v>
      </c>
      <c r="I4179">
        <v>-95.123608000000004</v>
      </c>
      <c r="J4179">
        <v>109</v>
      </c>
      <c r="K4179">
        <v>79.175505000000001</v>
      </c>
      <c r="L4179">
        <v>1.5010000000000001E-2</v>
      </c>
      <c r="M4179">
        <f>(F4179*CalPhotonTurnigy!$AE$30*CalPhotonTurnigy!$AF$36+CalPhotonTurnigy!$AE$36)/CalPhotonTurnigy!$AE$30</f>
        <v>75.11832706921102</v>
      </c>
    </row>
    <row r="4180" spans="1:13" x14ac:dyDescent="0.3">
      <c r="A4180">
        <v>160.12322499999999</v>
      </c>
      <c r="B4180">
        <v>109</v>
      </c>
      <c r="C4180">
        <v>0</v>
      </c>
      <c r="D4180">
        <v>1.6719999999999999</v>
      </c>
      <c r="E4180">
        <v>62.696117000000001</v>
      </c>
      <c r="F4180">
        <v>62.455047</v>
      </c>
      <c r="G4180">
        <v>59.076225999999998</v>
      </c>
      <c r="H4180">
        <v>0.24107000000000001</v>
      </c>
      <c r="I4180">
        <v>-95.109979999999993</v>
      </c>
      <c r="J4180">
        <v>109</v>
      </c>
      <c r="K4180">
        <v>79.157364000000001</v>
      </c>
      <c r="L4180">
        <v>1.5010000000000001E-2</v>
      </c>
      <c r="M4180">
        <f>(F4180*CalPhotonTurnigy!$AE$30*CalPhotonTurnigy!$AF$36+CalPhotonTurnigy!$AE$36)/CalPhotonTurnigy!$AE$30</f>
        <v>74.924180234264256</v>
      </c>
    </row>
    <row r="4181" spans="1:13" x14ac:dyDescent="0.3">
      <c r="A4181">
        <v>160.13823199999999</v>
      </c>
      <c r="B4181">
        <v>109</v>
      </c>
      <c r="C4181">
        <v>0</v>
      </c>
      <c r="D4181">
        <v>1.673</v>
      </c>
      <c r="E4181">
        <v>62.687452</v>
      </c>
      <c r="F4181">
        <v>62.574520999999997</v>
      </c>
      <c r="G4181">
        <v>59.056491999999999</v>
      </c>
      <c r="H4181">
        <v>0.112931</v>
      </c>
      <c r="I4181">
        <v>-95.103588999999999</v>
      </c>
      <c r="J4181">
        <v>109</v>
      </c>
      <c r="K4181">
        <v>79.141750000000002</v>
      </c>
      <c r="L4181">
        <v>1.5007E-2</v>
      </c>
      <c r="M4181">
        <f>(F4181*CalPhotonTurnigy!$AE$30*CalPhotonTurnigy!$AF$36+CalPhotonTurnigy!$AE$36)/CalPhotonTurnigy!$AE$30</f>
        <v>75.045530512631089</v>
      </c>
    </row>
    <row r="4182" spans="1:13" x14ac:dyDescent="0.3">
      <c r="A4182">
        <v>160.15324000000001</v>
      </c>
      <c r="B4182">
        <v>109</v>
      </c>
      <c r="C4182">
        <v>0</v>
      </c>
      <c r="D4182">
        <v>1.669</v>
      </c>
      <c r="E4182">
        <v>62.667817999999997</v>
      </c>
      <c r="F4182">
        <v>62.693967000000001</v>
      </c>
      <c r="G4182">
        <v>59.036589999999997</v>
      </c>
      <c r="H4182">
        <v>-2.6148999999999999E-2</v>
      </c>
      <c r="I4182">
        <v>-95.105069999999998</v>
      </c>
      <c r="J4182">
        <v>109</v>
      </c>
      <c r="K4182">
        <v>79.128310999999997</v>
      </c>
      <c r="L4182">
        <v>1.5008000000000001E-2</v>
      </c>
      <c r="M4182">
        <f>(F4182*CalPhotonTurnigy!$AE$30*CalPhotonTurnigy!$AF$36+CalPhotonTurnigy!$AE$36)/CalPhotonTurnigy!$AE$30</f>
        <v>75.166852351272183</v>
      </c>
    </row>
    <row r="4183" spans="1:13" x14ac:dyDescent="0.3">
      <c r="A4183">
        <v>160.16824099999999</v>
      </c>
      <c r="B4183">
        <v>109</v>
      </c>
      <c r="C4183">
        <v>0</v>
      </c>
      <c r="D4183">
        <v>1.669</v>
      </c>
      <c r="E4183">
        <v>62.652945000000003</v>
      </c>
      <c r="F4183">
        <v>62.813386999999999</v>
      </c>
      <c r="G4183">
        <v>59.016877000000001</v>
      </c>
      <c r="H4183">
        <v>-0.160442</v>
      </c>
      <c r="I4183">
        <v>-95.114166999999995</v>
      </c>
      <c r="J4183">
        <v>109</v>
      </c>
      <c r="K4183">
        <v>79.116743999999997</v>
      </c>
      <c r="L4183">
        <v>1.5001E-2</v>
      </c>
      <c r="M4183">
        <f>(F4183*CalPhotonTurnigy!$AE$30*CalPhotonTurnigy!$AF$36+CalPhotonTurnigy!$AE$36)/CalPhotonTurnigy!$AE$30</f>
        <v>75.288147781596521</v>
      </c>
    </row>
    <row r="4184" spans="1:13" x14ac:dyDescent="0.3">
      <c r="A4184">
        <v>160.183246</v>
      </c>
      <c r="B4184">
        <v>109</v>
      </c>
      <c r="C4184">
        <v>0</v>
      </c>
      <c r="D4184">
        <v>1.6719999999999999</v>
      </c>
      <c r="E4184">
        <v>62.646234999999997</v>
      </c>
      <c r="F4184">
        <v>62.908904</v>
      </c>
      <c r="G4184">
        <v>58.997636</v>
      </c>
      <c r="H4184">
        <v>-0.26266899999999999</v>
      </c>
      <c r="I4184">
        <v>-95.129075999999998</v>
      </c>
      <c r="J4184">
        <v>109</v>
      </c>
      <c r="K4184">
        <v>79.106789000000006</v>
      </c>
      <c r="L4184">
        <v>1.5004999999999999E-2</v>
      </c>
      <c r="M4184">
        <f>(F4184*CalPhotonTurnigy!$AE$30*CalPhotonTurnigy!$AF$36+CalPhotonTurnigy!$AE$36)/CalPhotonTurnigy!$AE$30</f>
        <v>75.385164827470632</v>
      </c>
    </row>
    <row r="4185" spans="1:13" x14ac:dyDescent="0.3">
      <c r="A4185">
        <v>160.198251</v>
      </c>
      <c r="B4185">
        <v>109</v>
      </c>
      <c r="C4185">
        <v>0</v>
      </c>
      <c r="D4185">
        <v>1.6739999999999999</v>
      </c>
      <c r="E4185">
        <v>62.646554000000002</v>
      </c>
      <c r="F4185">
        <v>62.431148999999998</v>
      </c>
      <c r="G4185">
        <v>58.979081999999998</v>
      </c>
      <c r="H4185">
        <v>0.21540500000000001</v>
      </c>
      <c r="I4185">
        <v>-95.116905000000003</v>
      </c>
      <c r="J4185">
        <v>109</v>
      </c>
      <c r="K4185">
        <v>79.098219999999998</v>
      </c>
      <c r="L4185">
        <v>1.5004999999999999E-2</v>
      </c>
      <c r="M4185">
        <f>(F4185*CalPhotonTurnigy!$AE$30*CalPhotonTurnigy!$AF$36+CalPhotonTurnigy!$AE$36)/CalPhotonTurnigy!$AE$30</f>
        <v>74.899906928336506</v>
      </c>
    </row>
    <row r="4186" spans="1:13" x14ac:dyDescent="0.3">
      <c r="A4186">
        <v>160.21325200000001</v>
      </c>
      <c r="B4186">
        <v>109</v>
      </c>
      <c r="C4186">
        <v>0</v>
      </c>
      <c r="D4186">
        <v>1.6719999999999999</v>
      </c>
      <c r="E4186">
        <v>62.640734000000002</v>
      </c>
      <c r="F4186">
        <v>62.622303000000002</v>
      </c>
      <c r="G4186">
        <v>58.961371999999997</v>
      </c>
      <c r="H4186">
        <v>1.8432E-2</v>
      </c>
      <c r="I4186">
        <v>-95.115862000000007</v>
      </c>
      <c r="J4186">
        <v>109</v>
      </c>
      <c r="K4186">
        <v>79.090844000000004</v>
      </c>
      <c r="L4186">
        <v>1.5001E-2</v>
      </c>
      <c r="M4186">
        <f>(F4186*CalPhotonTurnigy!$AE$30*CalPhotonTurnigy!$AF$36+CalPhotonTurnigy!$AE$36)/CalPhotonTurnigy!$AE$30</f>
        <v>75.094062904623698</v>
      </c>
    </row>
    <row r="4187" spans="1:13" x14ac:dyDescent="0.3">
      <c r="A4187">
        <v>160.22825900000001</v>
      </c>
      <c r="B4187">
        <v>109</v>
      </c>
      <c r="C4187">
        <v>0</v>
      </c>
      <c r="D4187">
        <v>1.669</v>
      </c>
      <c r="E4187">
        <v>62.629629999999999</v>
      </c>
      <c r="F4187">
        <v>62.622303000000002</v>
      </c>
      <c r="G4187">
        <v>58.944614000000001</v>
      </c>
      <c r="H4187">
        <v>7.3280000000000003E-3</v>
      </c>
      <c r="I4187">
        <v>-95.115447000000003</v>
      </c>
      <c r="J4187">
        <v>109</v>
      </c>
      <c r="K4187">
        <v>79.084496000000001</v>
      </c>
      <c r="L4187">
        <v>1.5007E-2</v>
      </c>
      <c r="M4187">
        <f>(F4187*CalPhotonTurnigy!$AE$30*CalPhotonTurnigy!$AF$36+CalPhotonTurnigy!$AE$36)/CalPhotonTurnigy!$AE$30</f>
        <v>75.094062904623698</v>
      </c>
    </row>
    <row r="4188" spans="1:13" x14ac:dyDescent="0.3">
      <c r="A4188">
        <v>160.24325899999999</v>
      </c>
      <c r="B4188">
        <v>109</v>
      </c>
      <c r="C4188">
        <v>0</v>
      </c>
      <c r="D4188">
        <v>1.6739999999999999</v>
      </c>
      <c r="E4188">
        <v>62.632266999999999</v>
      </c>
      <c r="F4188">
        <v>62.765622</v>
      </c>
      <c r="G4188">
        <v>58.928874999999998</v>
      </c>
      <c r="H4188">
        <v>-0.133356</v>
      </c>
      <c r="I4188">
        <v>-95.123003999999995</v>
      </c>
      <c r="J4188">
        <v>109</v>
      </c>
      <c r="K4188">
        <v>79.079031999999998</v>
      </c>
      <c r="L4188">
        <v>1.4999999999999999E-2</v>
      </c>
      <c r="M4188">
        <f>(F4188*CalPhotonTurnigy!$AE$30*CalPhotonTurnigy!$AF$36+CalPhotonTurnigy!$AE$36)/CalPhotonTurnigy!$AE$30</f>
        <v>75.23963265658027</v>
      </c>
    </row>
    <row r="4189" spans="1:13" x14ac:dyDescent="0.3">
      <c r="A4189">
        <v>160.25826900000001</v>
      </c>
      <c r="B4189">
        <v>109</v>
      </c>
      <c r="C4189">
        <v>0</v>
      </c>
      <c r="D4189">
        <v>1.6759999999999999</v>
      </c>
      <c r="E4189">
        <v>62.638598999999999</v>
      </c>
      <c r="F4189">
        <v>62.837268000000002</v>
      </c>
      <c r="G4189">
        <v>58.914186999999998</v>
      </c>
      <c r="H4189">
        <v>-0.19866900000000001</v>
      </c>
      <c r="I4189">
        <v>-95.134276999999997</v>
      </c>
      <c r="J4189">
        <v>109</v>
      </c>
      <c r="K4189">
        <v>79.074330000000003</v>
      </c>
      <c r="L4189">
        <v>1.5010000000000001E-2</v>
      </c>
      <c r="M4189">
        <f>(F4189*CalPhotonTurnigy!$AE$30*CalPhotonTurnigy!$AF$36+CalPhotonTurnigy!$AE$36)/CalPhotonTurnigy!$AE$30</f>
        <v>75.312403820547914</v>
      </c>
    </row>
    <row r="4190" spans="1:13" x14ac:dyDescent="0.3">
      <c r="A4190">
        <v>160.273269</v>
      </c>
      <c r="B4190">
        <v>109</v>
      </c>
      <c r="C4190">
        <v>0</v>
      </c>
      <c r="D4190">
        <v>1.669</v>
      </c>
      <c r="E4190">
        <v>62.627791999999999</v>
      </c>
      <c r="F4190">
        <v>62.431148999999998</v>
      </c>
      <c r="G4190">
        <v>58.900557999999997</v>
      </c>
      <c r="H4190">
        <v>0.19664300000000001</v>
      </c>
      <c r="I4190">
        <v>-95.123169000000004</v>
      </c>
      <c r="J4190">
        <v>109</v>
      </c>
      <c r="K4190">
        <v>79.070282000000006</v>
      </c>
      <c r="L4190">
        <v>1.4999999999999999E-2</v>
      </c>
      <c r="M4190">
        <f>(F4190*CalPhotonTurnigy!$AE$30*CalPhotonTurnigy!$AF$36+CalPhotonTurnigy!$AE$36)/CalPhotonTurnigy!$AE$30</f>
        <v>74.899906928336506</v>
      </c>
    </row>
    <row r="4191" spans="1:13" x14ac:dyDescent="0.3">
      <c r="A4191">
        <v>160.28827699999999</v>
      </c>
      <c r="B4191">
        <v>109</v>
      </c>
      <c r="C4191">
        <v>0</v>
      </c>
      <c r="D4191">
        <v>1.669</v>
      </c>
      <c r="E4191">
        <v>62.616456999999997</v>
      </c>
      <c r="F4191">
        <v>62.526733999999998</v>
      </c>
      <c r="G4191">
        <v>58.887973000000002</v>
      </c>
      <c r="H4191">
        <v>8.9721999999999996E-2</v>
      </c>
      <c r="I4191">
        <v>-95.118093999999999</v>
      </c>
      <c r="J4191">
        <v>109</v>
      </c>
      <c r="K4191">
        <v>79.066798000000006</v>
      </c>
      <c r="L4191">
        <v>1.5008000000000001E-2</v>
      </c>
      <c r="M4191">
        <f>(F4191*CalPhotonTurnigy!$AE$30*CalPhotonTurnigy!$AF$36+CalPhotonTurnigy!$AE$36)/CalPhotonTurnigy!$AE$30</f>
        <v>74.996993042116046</v>
      </c>
    </row>
    <row r="4192" spans="1:13" x14ac:dyDescent="0.3">
      <c r="A4192">
        <v>160.30328299999999</v>
      </c>
      <c r="B4192">
        <v>109</v>
      </c>
      <c r="C4192">
        <v>0</v>
      </c>
      <c r="D4192">
        <v>1.669</v>
      </c>
      <c r="E4192">
        <v>62.606699999999996</v>
      </c>
      <c r="F4192">
        <v>62.598412000000003</v>
      </c>
      <c r="G4192">
        <v>58.876401999999999</v>
      </c>
      <c r="H4192">
        <v>8.2880000000000002E-3</v>
      </c>
      <c r="I4192">
        <v>-95.117625000000004</v>
      </c>
      <c r="J4192">
        <v>109</v>
      </c>
      <c r="K4192">
        <v>79.063799000000003</v>
      </c>
      <c r="L4192">
        <v>1.5006E-2</v>
      </c>
      <c r="M4192">
        <f>(F4192*CalPhotonTurnigy!$AE$30*CalPhotonTurnigy!$AF$36+CalPhotonTurnigy!$AE$36)/CalPhotonTurnigy!$AE$30</f>
        <v>75.069796708627408</v>
      </c>
    </row>
    <row r="4193" spans="1:13" x14ac:dyDescent="0.3">
      <c r="A4193">
        <v>160.318287</v>
      </c>
      <c r="B4193">
        <v>109</v>
      </c>
      <c r="C4193">
        <v>0</v>
      </c>
      <c r="D4193">
        <v>1.67</v>
      </c>
      <c r="E4193">
        <v>62.602370000000001</v>
      </c>
      <c r="F4193">
        <v>62.741739000000003</v>
      </c>
      <c r="G4193">
        <v>58.865806999999997</v>
      </c>
      <c r="H4193">
        <v>-0.13936799999999999</v>
      </c>
      <c r="I4193">
        <v>-95.125523000000001</v>
      </c>
      <c r="J4193">
        <v>109</v>
      </c>
      <c r="K4193">
        <v>79.061218999999994</v>
      </c>
      <c r="L4193">
        <v>1.5004E-2</v>
      </c>
      <c r="M4193">
        <f>(F4193*CalPhotonTurnigy!$AE$30*CalPhotonTurnigy!$AF$36+CalPhotonTurnigy!$AE$36)/CalPhotonTurnigy!$AE$30</f>
        <v>75.215374586219895</v>
      </c>
    </row>
    <row r="4194" spans="1:13" x14ac:dyDescent="0.3">
      <c r="A4194">
        <v>160.33328700000001</v>
      </c>
      <c r="B4194">
        <v>109</v>
      </c>
      <c r="C4194">
        <v>0</v>
      </c>
      <c r="D4194">
        <v>1.671</v>
      </c>
      <c r="E4194">
        <v>62.600678000000002</v>
      </c>
      <c r="F4194">
        <v>62.813386999999999</v>
      </c>
      <c r="G4194">
        <v>58.856136999999997</v>
      </c>
      <c r="H4194">
        <v>-0.21270900000000001</v>
      </c>
      <c r="I4194">
        <v>-95.137580999999997</v>
      </c>
      <c r="J4194">
        <v>109</v>
      </c>
      <c r="K4194">
        <v>79.058997000000005</v>
      </c>
      <c r="L4194">
        <v>1.4999999999999999E-2</v>
      </c>
      <c r="M4194">
        <f>(F4194*CalPhotonTurnigy!$AE$30*CalPhotonTurnigy!$AF$36+CalPhotonTurnigy!$AE$36)/CalPhotonTurnigy!$AE$30</f>
        <v>75.288147781596521</v>
      </c>
    </row>
    <row r="4195" spans="1:13" x14ac:dyDescent="0.3">
      <c r="A4195">
        <v>160.348285</v>
      </c>
      <c r="B4195">
        <v>109</v>
      </c>
      <c r="C4195">
        <v>0</v>
      </c>
      <c r="D4195">
        <v>1.669</v>
      </c>
      <c r="E4195">
        <v>62.595154000000001</v>
      </c>
      <c r="F4195">
        <v>62.38335</v>
      </c>
      <c r="G4195">
        <v>58.847340000000003</v>
      </c>
      <c r="H4195">
        <v>0.21180399999999999</v>
      </c>
      <c r="I4195">
        <v>-95.125624999999999</v>
      </c>
      <c r="J4195">
        <v>109</v>
      </c>
      <c r="K4195">
        <v>79.057085000000001</v>
      </c>
      <c r="L4195">
        <v>1.4997999999999999E-2</v>
      </c>
      <c r="M4195">
        <f>(F4195*CalPhotonTurnigy!$AE$30*CalPhotonTurnigy!$AF$36+CalPhotonTurnigy!$AE$36)/CalPhotonTurnigy!$AE$30</f>
        <v>74.851357269367583</v>
      </c>
    </row>
    <row r="4196" spans="1:13" x14ac:dyDescent="0.3">
      <c r="A4196">
        <v>160.36329599999999</v>
      </c>
      <c r="B4196">
        <v>109</v>
      </c>
      <c r="C4196">
        <v>0</v>
      </c>
      <c r="D4196">
        <v>1.671</v>
      </c>
      <c r="E4196">
        <v>62.594468999999997</v>
      </c>
      <c r="F4196">
        <v>62.455047</v>
      </c>
      <c r="G4196">
        <v>58.839359999999999</v>
      </c>
      <c r="H4196">
        <v>0.13942199999999999</v>
      </c>
      <c r="I4196">
        <v>-95.117742000000007</v>
      </c>
      <c r="J4196">
        <v>109</v>
      </c>
      <c r="K4196">
        <v>79.055439000000007</v>
      </c>
      <c r="L4196">
        <v>1.5011E-2</v>
      </c>
      <c r="M4196">
        <f>(F4196*CalPhotonTurnigy!$AE$30*CalPhotonTurnigy!$AF$36+CalPhotonTurnigy!$AE$36)/CalPhotonTurnigy!$AE$30</f>
        <v>74.924180234264256</v>
      </c>
    </row>
    <row r="4197" spans="1:13" x14ac:dyDescent="0.3">
      <c r="A4197">
        <v>160.37829600000001</v>
      </c>
      <c r="B4197">
        <v>109</v>
      </c>
      <c r="C4197">
        <v>0</v>
      </c>
      <c r="D4197">
        <v>1.665</v>
      </c>
      <c r="E4197">
        <v>62.577598000000002</v>
      </c>
      <c r="F4197">
        <v>62.574520999999997</v>
      </c>
      <c r="G4197">
        <v>58.832138999999998</v>
      </c>
      <c r="H4197">
        <v>3.0769999999999999E-3</v>
      </c>
      <c r="I4197">
        <v>-95.117568000000006</v>
      </c>
      <c r="J4197">
        <v>109</v>
      </c>
      <c r="K4197">
        <v>79.054023000000001</v>
      </c>
      <c r="L4197">
        <v>1.4999999999999999E-2</v>
      </c>
      <c r="M4197">
        <f>(F4197*CalPhotonTurnigy!$AE$30*CalPhotonTurnigy!$AF$36+CalPhotonTurnigy!$AE$36)/CalPhotonTurnigy!$AE$30</f>
        <v>75.045530512631089</v>
      </c>
    </row>
    <row r="4198" spans="1:13" x14ac:dyDescent="0.3">
      <c r="A4198">
        <v>160.39330100000001</v>
      </c>
      <c r="B4198">
        <v>109</v>
      </c>
      <c r="C4198">
        <v>0</v>
      </c>
      <c r="D4198">
        <v>1.6719999999999999</v>
      </c>
      <c r="E4198">
        <v>62.581398</v>
      </c>
      <c r="F4198">
        <v>62.693967000000001</v>
      </c>
      <c r="G4198">
        <v>58.825620999999998</v>
      </c>
      <c r="H4198">
        <v>-0.112569</v>
      </c>
      <c r="I4198">
        <v>-95.123945000000006</v>
      </c>
      <c r="J4198">
        <v>109</v>
      </c>
      <c r="K4198">
        <v>79.052803999999995</v>
      </c>
      <c r="L4198">
        <v>1.5004999999999999E-2</v>
      </c>
      <c r="M4198">
        <f>(F4198*CalPhotonTurnigy!$AE$30*CalPhotonTurnigy!$AF$36+CalPhotonTurnigy!$AE$36)/CalPhotonTurnigy!$AE$30</f>
        <v>75.166852351272183</v>
      </c>
    </row>
    <row r="4199" spans="1:13" x14ac:dyDescent="0.3">
      <c r="A4199">
        <v>160.408299</v>
      </c>
      <c r="B4199">
        <v>109</v>
      </c>
      <c r="C4199">
        <v>0</v>
      </c>
      <c r="D4199">
        <v>1.669</v>
      </c>
      <c r="E4199">
        <v>62.576526000000001</v>
      </c>
      <c r="F4199">
        <v>62.813386999999999</v>
      </c>
      <c r="G4199">
        <v>58.819749000000002</v>
      </c>
      <c r="H4199">
        <v>-0.23686099999999999</v>
      </c>
      <c r="I4199">
        <v>-95.137371000000002</v>
      </c>
      <c r="J4199">
        <v>109</v>
      </c>
      <c r="K4199">
        <v>79.051754000000003</v>
      </c>
      <c r="L4199">
        <v>1.4997999999999999E-2</v>
      </c>
      <c r="M4199">
        <f>(F4199*CalPhotonTurnigy!$AE$30*CalPhotonTurnigy!$AF$36+CalPhotonTurnigy!$AE$36)/CalPhotonTurnigy!$AE$30</f>
        <v>75.288147781596521</v>
      </c>
    </row>
    <row r="4200" spans="1:13" x14ac:dyDescent="0.3">
      <c r="A4200">
        <v>160.42331100000001</v>
      </c>
      <c r="B4200">
        <v>109</v>
      </c>
      <c r="C4200">
        <v>0</v>
      </c>
      <c r="D4200">
        <v>1.663</v>
      </c>
      <c r="E4200">
        <v>62.558076999999997</v>
      </c>
      <c r="F4200">
        <v>62.38335</v>
      </c>
      <c r="G4200">
        <v>58.814469000000003</v>
      </c>
      <c r="H4200">
        <v>0.17472799999999999</v>
      </c>
      <c r="I4200">
        <v>-95.127498000000003</v>
      </c>
      <c r="J4200">
        <v>109</v>
      </c>
      <c r="K4200">
        <v>79.050850999999994</v>
      </c>
      <c r="L4200">
        <v>1.5011999999999999E-2</v>
      </c>
      <c r="M4200">
        <f>(F4200*CalPhotonTurnigy!$AE$30*CalPhotonTurnigy!$AF$36+CalPhotonTurnigy!$AE$36)/CalPhotonTurnigy!$AE$30</f>
        <v>74.851357269367583</v>
      </c>
    </row>
    <row r="4201" spans="1:13" x14ac:dyDescent="0.3">
      <c r="A4201">
        <v>160.43830800000001</v>
      </c>
      <c r="B4201">
        <v>109</v>
      </c>
      <c r="C4201">
        <v>0</v>
      </c>
      <c r="D4201">
        <v>1.669</v>
      </c>
      <c r="E4201">
        <v>62.558494000000003</v>
      </c>
      <c r="F4201">
        <v>62.431148999999998</v>
      </c>
      <c r="G4201">
        <v>58.809730999999999</v>
      </c>
      <c r="H4201">
        <v>0.12734500000000001</v>
      </c>
      <c r="I4201">
        <v>-95.120306999999997</v>
      </c>
      <c r="J4201">
        <v>109</v>
      </c>
      <c r="K4201">
        <v>79.050073999999995</v>
      </c>
      <c r="L4201">
        <v>1.4997E-2</v>
      </c>
      <c r="M4201">
        <f>(F4201*CalPhotonTurnigy!$AE$30*CalPhotonTurnigy!$AF$36+CalPhotonTurnigy!$AE$36)/CalPhotonTurnigy!$AE$30</f>
        <v>74.899906928336506</v>
      </c>
    </row>
    <row r="4202" spans="1:13" x14ac:dyDescent="0.3">
      <c r="A4202">
        <v>160.45331999999999</v>
      </c>
      <c r="B4202">
        <v>109</v>
      </c>
      <c r="C4202">
        <v>0</v>
      </c>
      <c r="D4202">
        <v>1.665</v>
      </c>
      <c r="E4202">
        <v>62.546627999999998</v>
      </c>
      <c r="F4202">
        <v>62.502839999999999</v>
      </c>
      <c r="G4202">
        <v>58.805486000000002</v>
      </c>
      <c r="H4202">
        <v>4.3789000000000002E-2</v>
      </c>
      <c r="I4202">
        <v>-95.117829999999998</v>
      </c>
      <c r="J4202">
        <v>109</v>
      </c>
      <c r="K4202">
        <v>79.049404999999993</v>
      </c>
      <c r="L4202">
        <v>1.5011999999999999E-2</v>
      </c>
      <c r="M4202">
        <f>(F4202*CalPhotonTurnigy!$AE$30*CalPhotonTurnigy!$AF$36+CalPhotonTurnigy!$AE$36)/CalPhotonTurnigy!$AE$30</f>
        <v>74.97272379900626</v>
      </c>
    </row>
    <row r="4203" spans="1:13" x14ac:dyDescent="0.3">
      <c r="A4203">
        <v>160.468332</v>
      </c>
      <c r="B4203">
        <v>109</v>
      </c>
      <c r="C4203">
        <v>0</v>
      </c>
      <c r="D4203">
        <v>1.67</v>
      </c>
      <c r="E4203">
        <v>62.55068</v>
      </c>
      <c r="F4203">
        <v>62.693967000000001</v>
      </c>
      <c r="G4203">
        <v>58.801687999999999</v>
      </c>
      <c r="H4203">
        <v>-0.143287</v>
      </c>
      <c r="I4203">
        <v>-95.125950000000003</v>
      </c>
      <c r="J4203">
        <v>109</v>
      </c>
      <c r="K4203">
        <v>79.048828999999998</v>
      </c>
      <c r="L4203">
        <v>1.5011999999999999E-2</v>
      </c>
      <c r="M4203">
        <f>(F4203*CalPhotonTurnigy!$AE$30*CalPhotonTurnigy!$AF$36+CalPhotonTurnigy!$AE$36)/CalPhotonTurnigy!$AE$30</f>
        <v>75.166852351272183</v>
      </c>
    </row>
    <row r="4204" spans="1:13" x14ac:dyDescent="0.3">
      <c r="A4204">
        <v>160.48333199999999</v>
      </c>
      <c r="B4204">
        <v>109</v>
      </c>
      <c r="C4204">
        <v>0</v>
      </c>
      <c r="D4204">
        <v>1.665</v>
      </c>
      <c r="E4204">
        <v>62.541941000000001</v>
      </c>
      <c r="F4204">
        <v>62.789504999999998</v>
      </c>
      <c r="G4204">
        <v>58.798296000000001</v>
      </c>
      <c r="H4204">
        <v>-0.24756500000000001</v>
      </c>
      <c r="I4204">
        <v>-95.139981000000006</v>
      </c>
      <c r="J4204">
        <v>109</v>
      </c>
      <c r="K4204">
        <v>79.048333</v>
      </c>
      <c r="L4204">
        <v>1.4999999999999999E-2</v>
      </c>
      <c r="M4204">
        <f>(F4204*CalPhotonTurnigy!$AE$30*CalPhotonTurnigy!$AF$36+CalPhotonTurnigy!$AE$36)/CalPhotonTurnigy!$AE$30</f>
        <v>75.263890726940616</v>
      </c>
    </row>
    <row r="4205" spans="1:13" x14ac:dyDescent="0.3">
      <c r="A4205">
        <v>160.49833599999999</v>
      </c>
      <c r="B4205">
        <v>109</v>
      </c>
      <c r="C4205">
        <v>0</v>
      </c>
      <c r="D4205">
        <v>1.669</v>
      </c>
      <c r="E4205">
        <v>62.544609999999999</v>
      </c>
      <c r="F4205">
        <v>62.359448</v>
      </c>
      <c r="G4205">
        <v>58.795268999999998</v>
      </c>
      <c r="H4205">
        <v>0.18516099999999999</v>
      </c>
      <c r="I4205">
        <v>-95.129526999999996</v>
      </c>
      <c r="J4205">
        <v>109</v>
      </c>
      <c r="K4205">
        <v>79.047906999999995</v>
      </c>
      <c r="L4205">
        <v>1.5004E-2</v>
      </c>
      <c r="M4205">
        <f>(F4205*CalPhotonTurnigy!$AE$30*CalPhotonTurnigy!$AF$36+CalPhotonTurnigy!$AE$36)/CalPhotonTurnigy!$AE$30</f>
        <v>74.827079900621868</v>
      </c>
    </row>
    <row r="4206" spans="1:13" x14ac:dyDescent="0.3">
      <c r="A4206">
        <v>160.51334800000001</v>
      </c>
      <c r="B4206">
        <v>109</v>
      </c>
      <c r="C4206">
        <v>0</v>
      </c>
      <c r="D4206">
        <v>1.6659999999999999</v>
      </c>
      <c r="E4206">
        <v>62.538753999999997</v>
      </c>
      <c r="F4206">
        <v>62.502839999999999</v>
      </c>
      <c r="G4206">
        <v>58.792572999999997</v>
      </c>
      <c r="H4206">
        <v>3.5914000000000001E-2</v>
      </c>
      <c r="I4206">
        <v>-95.127495999999994</v>
      </c>
      <c r="J4206">
        <v>109</v>
      </c>
      <c r="K4206">
        <v>79.047539999999998</v>
      </c>
      <c r="L4206">
        <v>1.5011999999999999E-2</v>
      </c>
      <c r="M4206">
        <f>(F4206*CalPhotonTurnigy!$AE$30*CalPhotonTurnigy!$AF$36+CalPhotonTurnigy!$AE$36)/CalPhotonTurnigy!$AE$30</f>
        <v>74.97272379900626</v>
      </c>
    </row>
    <row r="4207" spans="1:13" x14ac:dyDescent="0.3">
      <c r="A4207">
        <v>160.52836400000001</v>
      </c>
      <c r="B4207">
        <v>109</v>
      </c>
      <c r="C4207">
        <v>0</v>
      </c>
      <c r="D4207">
        <v>1.665</v>
      </c>
      <c r="E4207">
        <v>62.529637000000001</v>
      </c>
      <c r="F4207">
        <v>62.598412000000003</v>
      </c>
      <c r="G4207">
        <v>58.790171999999998</v>
      </c>
      <c r="H4207">
        <v>-6.8775000000000003E-2</v>
      </c>
      <c r="I4207">
        <v>-95.131390999999994</v>
      </c>
      <c r="J4207">
        <v>109</v>
      </c>
      <c r="K4207">
        <v>79.047223000000002</v>
      </c>
      <c r="L4207">
        <v>1.5016E-2</v>
      </c>
      <c r="M4207">
        <f>(F4207*CalPhotonTurnigy!$AE$30*CalPhotonTurnigy!$AF$36+CalPhotonTurnigy!$AE$36)/CalPhotonTurnigy!$AE$30</f>
        <v>75.069796708627408</v>
      </c>
    </row>
    <row r="4208" spans="1:13" x14ac:dyDescent="0.3">
      <c r="A4208">
        <v>160.54337100000001</v>
      </c>
      <c r="B4208">
        <v>109</v>
      </c>
      <c r="C4208">
        <v>0</v>
      </c>
      <c r="D4208">
        <v>1.663</v>
      </c>
      <c r="E4208">
        <v>62.517710000000001</v>
      </c>
      <c r="F4208">
        <v>62.765622</v>
      </c>
      <c r="G4208">
        <v>58.788038</v>
      </c>
      <c r="H4208">
        <v>-0.24791199999999999</v>
      </c>
      <c r="I4208">
        <v>-95.145444999999995</v>
      </c>
      <c r="J4208">
        <v>109</v>
      </c>
      <c r="K4208">
        <v>79.046951000000007</v>
      </c>
      <c r="L4208">
        <v>1.5007E-2</v>
      </c>
      <c r="M4208">
        <f>(F4208*CalPhotonTurnigy!$AE$30*CalPhotonTurnigy!$AF$36+CalPhotonTurnigy!$AE$36)/CalPhotonTurnigy!$AE$30</f>
        <v>75.23963265658027</v>
      </c>
    </row>
    <row r="4209" spans="1:13" x14ac:dyDescent="0.3">
      <c r="A4209">
        <v>160.55837199999999</v>
      </c>
      <c r="B4209">
        <v>109</v>
      </c>
      <c r="C4209">
        <v>0</v>
      </c>
      <c r="D4209">
        <v>1.667</v>
      </c>
      <c r="E4209">
        <v>62.517645000000002</v>
      </c>
      <c r="F4209">
        <v>62.335546000000001</v>
      </c>
      <c r="G4209">
        <v>58.786143000000003</v>
      </c>
      <c r="H4209">
        <v>0.18209900000000001</v>
      </c>
      <c r="I4209">
        <v>-95.135167999999993</v>
      </c>
      <c r="J4209">
        <v>109</v>
      </c>
      <c r="K4209">
        <v>79.046717000000001</v>
      </c>
      <c r="L4209">
        <v>1.5001E-2</v>
      </c>
      <c r="M4209">
        <f>(F4209*CalPhotonTurnigy!$AE$30*CalPhotonTurnigy!$AF$36+CalPhotonTurnigy!$AE$36)/CalPhotonTurnigy!$AE$30</f>
        <v>74.802802531876168</v>
      </c>
    </row>
    <row r="4210" spans="1:13" x14ac:dyDescent="0.3">
      <c r="A4210">
        <v>160.57340199999999</v>
      </c>
      <c r="B4210">
        <v>109</v>
      </c>
      <c r="C4210">
        <v>0</v>
      </c>
      <c r="D4210">
        <v>1.661</v>
      </c>
      <c r="E4210">
        <v>62.503307</v>
      </c>
      <c r="F4210">
        <v>62.335546000000001</v>
      </c>
      <c r="G4210">
        <v>58.784461999999998</v>
      </c>
      <c r="H4210">
        <v>0.16776099999999999</v>
      </c>
      <c r="I4210">
        <v>-95.125681999999998</v>
      </c>
      <c r="J4210">
        <v>109</v>
      </c>
      <c r="K4210">
        <v>79.046515999999997</v>
      </c>
      <c r="L4210">
        <v>1.503E-2</v>
      </c>
      <c r="M4210">
        <f>(F4210*CalPhotonTurnigy!$AE$30*CalPhotonTurnigy!$AF$36+CalPhotonTurnigy!$AE$36)/CalPhotonTurnigy!$AE$30</f>
        <v>74.802802531876168</v>
      </c>
    </row>
    <row r="4211" spans="1:13" x14ac:dyDescent="0.3">
      <c r="A4211">
        <v>160.58839900000001</v>
      </c>
      <c r="B4211">
        <v>109</v>
      </c>
      <c r="C4211">
        <v>0</v>
      </c>
      <c r="D4211">
        <v>1.6619999999999999</v>
      </c>
      <c r="E4211">
        <v>62.493004999999997</v>
      </c>
      <c r="F4211">
        <v>62.478943999999998</v>
      </c>
      <c r="G4211">
        <v>58.782971000000003</v>
      </c>
      <c r="H4211">
        <v>1.4062E-2</v>
      </c>
      <c r="I4211">
        <v>-95.124887999999999</v>
      </c>
      <c r="J4211">
        <v>109</v>
      </c>
      <c r="K4211">
        <v>79.046341999999996</v>
      </c>
      <c r="L4211">
        <v>1.4997E-2</v>
      </c>
      <c r="M4211">
        <f>(F4211*CalPhotonTurnigy!$AE$30*CalPhotonTurnigy!$AF$36+CalPhotonTurnigy!$AE$36)/CalPhotonTurnigy!$AE$30</f>
        <v>74.948452524487521</v>
      </c>
    </row>
    <row r="4212" spans="1:13" x14ac:dyDescent="0.3">
      <c r="A4212">
        <v>160.60341</v>
      </c>
      <c r="B4212">
        <v>109</v>
      </c>
      <c r="C4212">
        <v>0</v>
      </c>
      <c r="D4212">
        <v>1.661</v>
      </c>
      <c r="E4212">
        <v>62.482097000000003</v>
      </c>
      <c r="F4212">
        <v>62.646191999999999</v>
      </c>
      <c r="G4212">
        <v>58.781650999999997</v>
      </c>
      <c r="H4212">
        <v>-0.16409499999999999</v>
      </c>
      <c r="I4212">
        <v>-95.134181999999996</v>
      </c>
      <c r="J4212">
        <v>109</v>
      </c>
      <c r="K4212">
        <v>79.046193000000002</v>
      </c>
      <c r="L4212">
        <v>1.5011E-2</v>
      </c>
      <c r="M4212">
        <f>(F4212*CalPhotonTurnigy!$AE$30*CalPhotonTurnigy!$AF$36+CalPhotonTurnigy!$AE$36)/CalPhotonTurnigy!$AE$30</f>
        <v>75.11832706921102</v>
      </c>
    </row>
    <row r="4213" spans="1:13" x14ac:dyDescent="0.3">
      <c r="A4213">
        <v>160.61841200000001</v>
      </c>
      <c r="B4213">
        <v>108</v>
      </c>
      <c r="C4213">
        <v>0</v>
      </c>
      <c r="D4213">
        <v>1.657</v>
      </c>
      <c r="E4213">
        <v>62.462491</v>
      </c>
      <c r="F4213">
        <v>62.646191999999999</v>
      </c>
      <c r="G4213">
        <v>58.780152999999999</v>
      </c>
      <c r="H4213">
        <v>-0.183701</v>
      </c>
      <c r="I4213">
        <v>-95.144581000000002</v>
      </c>
      <c r="J4213">
        <v>108</v>
      </c>
      <c r="K4213">
        <v>79.017262000000002</v>
      </c>
      <c r="L4213">
        <v>1.5002E-2</v>
      </c>
      <c r="M4213">
        <f>(F4213*CalPhotonTurnigy!$AE$30*CalPhotonTurnigy!$AF$36+CalPhotonTurnigy!$AE$36)/CalPhotonTurnigy!$AE$30</f>
        <v>75.11832706921102</v>
      </c>
    </row>
    <row r="4214" spans="1:13" x14ac:dyDescent="0.3">
      <c r="A4214">
        <v>160.633409</v>
      </c>
      <c r="B4214">
        <v>108</v>
      </c>
      <c r="C4214">
        <v>0</v>
      </c>
      <c r="D4214">
        <v>1.6619999999999999</v>
      </c>
      <c r="E4214">
        <v>62.457875999999999</v>
      </c>
      <c r="F4214">
        <v>62.335546000000001</v>
      </c>
      <c r="G4214">
        <v>58.777408000000001</v>
      </c>
      <c r="H4214">
        <v>0.12232999999999999</v>
      </c>
      <c r="I4214">
        <v>-95.137679000000006</v>
      </c>
      <c r="J4214">
        <v>108</v>
      </c>
      <c r="K4214">
        <v>78.964962</v>
      </c>
      <c r="L4214">
        <v>1.4997E-2</v>
      </c>
      <c r="M4214">
        <f>(F4214*CalPhotonTurnigy!$AE$30*CalPhotonTurnigy!$AF$36+CalPhotonTurnigy!$AE$36)/CalPhotonTurnigy!$AE$30</f>
        <v>74.802802531876168</v>
      </c>
    </row>
    <row r="4215" spans="1:13" x14ac:dyDescent="0.3">
      <c r="A4215">
        <v>160.64841200000001</v>
      </c>
      <c r="B4215">
        <v>109</v>
      </c>
      <c r="C4215">
        <v>0</v>
      </c>
      <c r="D4215">
        <v>1.6719999999999999</v>
      </c>
      <c r="E4215">
        <v>62.478423999999997</v>
      </c>
      <c r="F4215">
        <v>62.431148999999998</v>
      </c>
      <c r="G4215">
        <v>58.772477000000002</v>
      </c>
      <c r="H4215">
        <v>4.7274999999999998E-2</v>
      </c>
      <c r="I4215">
        <v>-95.135008999999997</v>
      </c>
      <c r="J4215">
        <v>109</v>
      </c>
      <c r="K4215">
        <v>78.948750000000004</v>
      </c>
      <c r="L4215">
        <v>1.5003000000000001E-2</v>
      </c>
      <c r="M4215">
        <f>(F4215*CalPhotonTurnigy!$AE$30*CalPhotonTurnigy!$AF$36+CalPhotonTurnigy!$AE$36)/CalPhotonTurnigy!$AE$30</f>
        <v>74.899906928336506</v>
      </c>
    </row>
    <row r="4216" spans="1:13" x14ac:dyDescent="0.3">
      <c r="A4216">
        <v>160.66341</v>
      </c>
      <c r="B4216">
        <v>108</v>
      </c>
      <c r="C4216">
        <v>0</v>
      </c>
      <c r="D4216">
        <v>1.6619999999999999</v>
      </c>
      <c r="E4216">
        <v>62.471587999999997</v>
      </c>
      <c r="F4216">
        <v>62.598412000000003</v>
      </c>
      <c r="G4216">
        <v>58.765436999999999</v>
      </c>
      <c r="H4216">
        <v>-0.12682399999999999</v>
      </c>
      <c r="I4216">
        <v>-95.142183000000003</v>
      </c>
      <c r="J4216">
        <v>108</v>
      </c>
      <c r="K4216">
        <v>78.933391999999998</v>
      </c>
      <c r="L4216">
        <v>1.4997999999999999E-2</v>
      </c>
      <c r="M4216">
        <f>(F4216*CalPhotonTurnigy!$AE$30*CalPhotonTurnigy!$AF$36+CalPhotonTurnigy!$AE$36)/CalPhotonTurnigy!$AE$30</f>
        <v>75.069796708627408</v>
      </c>
    </row>
    <row r="4217" spans="1:13" x14ac:dyDescent="0.3">
      <c r="A4217">
        <v>160.67841200000001</v>
      </c>
      <c r="B4217">
        <v>108</v>
      </c>
      <c r="C4217">
        <v>0</v>
      </c>
      <c r="D4217">
        <v>1.641</v>
      </c>
      <c r="E4217">
        <v>62.412534000000001</v>
      </c>
      <c r="F4217">
        <v>62.670079999999999</v>
      </c>
      <c r="G4217">
        <v>58.756498999999998</v>
      </c>
      <c r="H4217">
        <v>-0.257546</v>
      </c>
      <c r="I4217">
        <v>-95.156764999999993</v>
      </c>
      <c r="J4217">
        <v>108</v>
      </c>
      <c r="K4217">
        <v>78.892775</v>
      </c>
      <c r="L4217">
        <v>1.5002E-2</v>
      </c>
      <c r="M4217">
        <f>(F4217*CalPhotonTurnigy!$AE$30*CalPhotonTurnigy!$AF$36+CalPhotonTurnigy!$AE$36)/CalPhotonTurnigy!$AE$30</f>
        <v>75.142590218093858</v>
      </c>
    </row>
    <row r="4218" spans="1:13" x14ac:dyDescent="0.3">
      <c r="A4218">
        <v>160.69341</v>
      </c>
      <c r="B4218">
        <v>108</v>
      </c>
      <c r="C4218">
        <v>0</v>
      </c>
      <c r="D4218">
        <v>1.6639999999999999</v>
      </c>
      <c r="E4218">
        <v>62.418982</v>
      </c>
      <c r="F4218">
        <v>62.263832999999998</v>
      </c>
      <c r="G4218">
        <v>58.745415000000001</v>
      </c>
      <c r="H4218">
        <v>0.15514900000000001</v>
      </c>
      <c r="I4218">
        <v>-95.148016999999996</v>
      </c>
      <c r="J4218">
        <v>108</v>
      </c>
      <c r="K4218">
        <v>78.857815000000002</v>
      </c>
      <c r="L4218">
        <v>1.4997999999999999E-2</v>
      </c>
      <c r="M4218">
        <f>(F4218*CalPhotonTurnigy!$AE$30*CalPhotonTurnigy!$AF$36+CalPhotonTurnigy!$AE$36)/CalPhotonTurnigy!$AE$30</f>
        <v>74.729963315707607</v>
      </c>
    </row>
    <row r="4219" spans="1:13" x14ac:dyDescent="0.3">
      <c r="A4219">
        <v>160.70840899999999</v>
      </c>
      <c r="B4219">
        <v>108</v>
      </c>
      <c r="C4219">
        <v>0</v>
      </c>
      <c r="D4219">
        <v>1.6639999999999999</v>
      </c>
      <c r="E4219">
        <v>62.424528000000002</v>
      </c>
      <c r="F4219">
        <v>62.407249999999998</v>
      </c>
      <c r="G4219">
        <v>58.732061999999999</v>
      </c>
      <c r="H4219">
        <v>1.7278999999999999E-2</v>
      </c>
      <c r="I4219">
        <v>-95.147041000000002</v>
      </c>
      <c r="J4219">
        <v>108</v>
      </c>
      <c r="K4219">
        <v>78.827725000000001</v>
      </c>
      <c r="L4219">
        <v>1.4999E-2</v>
      </c>
      <c r="M4219">
        <f>(F4219*CalPhotonTurnigy!$AE$30*CalPhotonTurnigy!$AF$36+CalPhotonTurnigy!$AE$36)/CalPhotonTurnigy!$AE$30</f>
        <v>74.875632606704286</v>
      </c>
    </row>
    <row r="4220" spans="1:13" x14ac:dyDescent="0.3">
      <c r="A4220">
        <v>160.723409</v>
      </c>
      <c r="B4220">
        <v>108</v>
      </c>
      <c r="C4220">
        <v>0</v>
      </c>
      <c r="D4220">
        <v>1.6619999999999999</v>
      </c>
      <c r="E4220">
        <v>62.425209000000002</v>
      </c>
      <c r="F4220">
        <v>62.574520999999997</v>
      </c>
      <c r="G4220">
        <v>58.716664999999999</v>
      </c>
      <c r="H4220">
        <v>-0.149312</v>
      </c>
      <c r="I4220">
        <v>-95.155485999999996</v>
      </c>
      <c r="J4220">
        <v>108</v>
      </c>
      <c r="K4220">
        <v>78.801826000000005</v>
      </c>
      <c r="L4220">
        <v>1.4999999999999999E-2</v>
      </c>
      <c r="M4220">
        <f>(F4220*CalPhotonTurnigy!$AE$30*CalPhotonTurnigy!$AF$36+CalPhotonTurnigy!$AE$36)/CalPhotonTurnigy!$AE$30</f>
        <v>75.045530512631089</v>
      </c>
    </row>
    <row r="4221" spans="1:13" x14ac:dyDescent="0.3">
      <c r="A4221">
        <v>160.73841100000001</v>
      </c>
      <c r="B4221">
        <v>108</v>
      </c>
      <c r="C4221">
        <v>0</v>
      </c>
      <c r="D4221">
        <v>1.661</v>
      </c>
      <c r="E4221">
        <v>62.423748000000003</v>
      </c>
      <c r="F4221">
        <v>62.598412000000003</v>
      </c>
      <c r="G4221">
        <v>58.699621999999998</v>
      </c>
      <c r="H4221">
        <v>-0.17466400000000001</v>
      </c>
      <c r="I4221">
        <v>-95.165368999999998</v>
      </c>
      <c r="J4221">
        <v>108</v>
      </c>
      <c r="K4221">
        <v>78.779534999999996</v>
      </c>
      <c r="L4221">
        <v>1.5002E-2</v>
      </c>
      <c r="M4221">
        <f>(F4221*CalPhotonTurnigy!$AE$30*CalPhotonTurnigy!$AF$36+CalPhotonTurnigy!$AE$36)/CalPhotonTurnigy!$AE$30</f>
        <v>75.069796708627408</v>
      </c>
    </row>
    <row r="4222" spans="1:13" x14ac:dyDescent="0.3">
      <c r="A4222">
        <v>160.753411</v>
      </c>
      <c r="B4222">
        <v>108</v>
      </c>
      <c r="C4222">
        <v>0</v>
      </c>
      <c r="D4222">
        <v>1.661</v>
      </c>
      <c r="E4222">
        <v>62.422491000000001</v>
      </c>
      <c r="F4222">
        <v>62.263832999999998</v>
      </c>
      <c r="G4222">
        <v>58.681390999999998</v>
      </c>
      <c r="H4222">
        <v>0.15865799999999999</v>
      </c>
      <c r="I4222">
        <v>-95.156422000000006</v>
      </c>
      <c r="J4222">
        <v>108</v>
      </c>
      <c r="K4222">
        <v>78.760349000000005</v>
      </c>
      <c r="L4222">
        <v>1.4999999999999999E-2</v>
      </c>
      <c r="M4222">
        <f>(F4222*CalPhotonTurnigy!$AE$30*CalPhotonTurnigy!$AF$36+CalPhotonTurnigy!$AE$36)/CalPhotonTurnigy!$AE$30</f>
        <v>74.729963315707607</v>
      </c>
    </row>
    <row r="4223" spans="1:13" x14ac:dyDescent="0.3">
      <c r="A4223">
        <v>160.768418</v>
      </c>
      <c r="B4223">
        <v>108</v>
      </c>
      <c r="C4223">
        <v>0</v>
      </c>
      <c r="D4223">
        <v>1.661</v>
      </c>
      <c r="E4223">
        <v>62.421408999999997</v>
      </c>
      <c r="F4223">
        <v>62.407249999999998</v>
      </c>
      <c r="G4223">
        <v>58.662424999999999</v>
      </c>
      <c r="H4223">
        <v>1.4160000000000001E-2</v>
      </c>
      <c r="I4223">
        <v>-95.155621999999994</v>
      </c>
      <c r="J4223">
        <v>108</v>
      </c>
      <c r="K4223">
        <v>78.743835000000004</v>
      </c>
      <c r="L4223">
        <v>1.5007E-2</v>
      </c>
      <c r="M4223">
        <f>(F4223*CalPhotonTurnigy!$AE$30*CalPhotonTurnigy!$AF$36+CalPhotonTurnigy!$AE$36)/CalPhotonTurnigy!$AE$30</f>
        <v>74.875632606704286</v>
      </c>
    </row>
    <row r="4224" spans="1:13" x14ac:dyDescent="0.3">
      <c r="A4224">
        <v>160.78342499999999</v>
      </c>
      <c r="B4224">
        <v>108</v>
      </c>
      <c r="C4224">
        <v>0</v>
      </c>
      <c r="D4224">
        <v>1.661</v>
      </c>
      <c r="E4224">
        <v>62.420479</v>
      </c>
      <c r="F4224">
        <v>62.574520999999997</v>
      </c>
      <c r="G4224">
        <v>58.643137000000003</v>
      </c>
      <c r="H4224">
        <v>-0.15404200000000001</v>
      </c>
      <c r="I4224">
        <v>-95.164338999999998</v>
      </c>
      <c r="J4224">
        <v>108</v>
      </c>
      <c r="K4224">
        <v>78.729622000000006</v>
      </c>
      <c r="L4224">
        <v>1.5007E-2</v>
      </c>
      <c r="M4224">
        <f>(F4224*CalPhotonTurnigy!$AE$30*CalPhotonTurnigy!$AF$36+CalPhotonTurnigy!$AE$36)/CalPhotonTurnigy!$AE$30</f>
        <v>75.045530512631089</v>
      </c>
    </row>
    <row r="4225" spans="1:13" x14ac:dyDescent="0.3">
      <c r="A4225">
        <v>160.79843700000001</v>
      </c>
      <c r="B4225">
        <v>108</v>
      </c>
      <c r="C4225">
        <v>0</v>
      </c>
      <c r="D4225">
        <v>1.6579999999999999</v>
      </c>
      <c r="E4225">
        <v>62.411490999999998</v>
      </c>
      <c r="F4225">
        <v>62.670079999999999</v>
      </c>
      <c r="G4225">
        <v>58.623883999999997</v>
      </c>
      <c r="H4225">
        <v>-0.25858900000000001</v>
      </c>
      <c r="I4225">
        <v>-95.178989999999999</v>
      </c>
      <c r="J4225">
        <v>108</v>
      </c>
      <c r="K4225">
        <v>78.717388</v>
      </c>
      <c r="L4225">
        <v>1.5011999999999999E-2</v>
      </c>
      <c r="M4225">
        <f>(F4225*CalPhotonTurnigy!$AE$30*CalPhotonTurnigy!$AF$36+CalPhotonTurnigy!$AE$36)/CalPhotonTurnigy!$AE$30</f>
        <v>75.142590218093858</v>
      </c>
    </row>
    <row r="4226" spans="1:13" x14ac:dyDescent="0.3">
      <c r="A4226">
        <v>160.813436</v>
      </c>
      <c r="B4226">
        <v>108</v>
      </c>
      <c r="C4226">
        <v>0</v>
      </c>
      <c r="D4226">
        <v>1.657</v>
      </c>
      <c r="E4226">
        <v>62.401707999999999</v>
      </c>
      <c r="F4226">
        <v>62.192109000000002</v>
      </c>
      <c r="G4226">
        <v>58.604961000000003</v>
      </c>
      <c r="H4226">
        <v>0.20959900000000001</v>
      </c>
      <c r="I4226">
        <v>-95.167179000000004</v>
      </c>
      <c r="J4226">
        <v>108</v>
      </c>
      <c r="K4226">
        <v>78.706858999999994</v>
      </c>
      <c r="L4226">
        <v>1.4999E-2</v>
      </c>
      <c r="M4226">
        <f>(F4226*CalPhotonTurnigy!$AE$30*CalPhotonTurnigy!$AF$36+CalPhotonTurnigy!$AE$36)/CalPhotonTurnigy!$AE$30</f>
        <v>74.657112926789651</v>
      </c>
    </row>
    <row r="4227" spans="1:13" x14ac:dyDescent="0.3">
      <c r="A4227">
        <v>160.82843399999999</v>
      </c>
      <c r="B4227">
        <v>108</v>
      </c>
      <c r="C4227">
        <v>0</v>
      </c>
      <c r="D4227">
        <v>1.6619999999999999</v>
      </c>
      <c r="E4227">
        <v>62.405574000000001</v>
      </c>
      <c r="F4227">
        <v>62.407249999999998</v>
      </c>
      <c r="G4227">
        <v>58.586601999999999</v>
      </c>
      <c r="H4227">
        <v>-1.676E-3</v>
      </c>
      <c r="I4227">
        <v>-95.167274000000006</v>
      </c>
      <c r="J4227">
        <v>108</v>
      </c>
      <c r="K4227">
        <v>78.697795999999997</v>
      </c>
      <c r="L4227">
        <v>1.4997999999999999E-2</v>
      </c>
      <c r="M4227">
        <f>(F4227*CalPhotonTurnigy!$AE$30*CalPhotonTurnigy!$AF$36+CalPhotonTurnigy!$AE$36)/CalPhotonTurnigy!$AE$30</f>
        <v>74.875632606704286</v>
      </c>
    </row>
    <row r="4228" spans="1:13" x14ac:dyDescent="0.3">
      <c r="A4228">
        <v>160.84343699999999</v>
      </c>
      <c r="B4228">
        <v>108</v>
      </c>
      <c r="C4228">
        <v>0</v>
      </c>
      <c r="D4228">
        <v>1.663</v>
      </c>
      <c r="E4228">
        <v>62.410947</v>
      </c>
      <c r="F4228">
        <v>62.526733999999998</v>
      </c>
      <c r="G4228">
        <v>58.568981999999998</v>
      </c>
      <c r="H4228">
        <v>-0.115787</v>
      </c>
      <c r="I4228">
        <v>-95.173821000000004</v>
      </c>
      <c r="J4228">
        <v>108</v>
      </c>
      <c r="K4228">
        <v>78.689994999999996</v>
      </c>
      <c r="L4228">
        <v>1.5003000000000001E-2</v>
      </c>
      <c r="M4228">
        <f>(F4228*CalPhotonTurnigy!$AE$30*CalPhotonTurnigy!$AF$36+CalPhotonTurnigy!$AE$36)/CalPhotonTurnigy!$AE$30</f>
        <v>74.996993042116046</v>
      </c>
    </row>
    <row r="4229" spans="1:13" x14ac:dyDescent="0.3">
      <c r="A4229">
        <v>160.85843800000001</v>
      </c>
      <c r="B4229">
        <v>108</v>
      </c>
      <c r="C4229">
        <v>0</v>
      </c>
      <c r="D4229">
        <v>1.653</v>
      </c>
      <c r="E4229">
        <v>62.390999999999998</v>
      </c>
      <c r="F4229">
        <v>62.646191999999999</v>
      </c>
      <c r="G4229">
        <v>58.552227999999999</v>
      </c>
      <c r="H4229">
        <v>-0.25519199999999997</v>
      </c>
      <c r="I4229">
        <v>-95.188265999999999</v>
      </c>
      <c r="J4229">
        <v>108</v>
      </c>
      <c r="K4229">
        <v>78.683280999999994</v>
      </c>
      <c r="L4229">
        <v>1.5001E-2</v>
      </c>
      <c r="M4229">
        <f>(F4229*CalPhotonTurnigy!$AE$30*CalPhotonTurnigy!$AF$36+CalPhotonTurnigy!$AE$36)/CalPhotonTurnigy!$AE$30</f>
        <v>75.11832706921102</v>
      </c>
    </row>
    <row r="4230" spans="1:13" x14ac:dyDescent="0.3">
      <c r="A4230">
        <v>160.873434</v>
      </c>
      <c r="B4230">
        <v>108</v>
      </c>
      <c r="C4230">
        <v>0</v>
      </c>
      <c r="D4230">
        <v>1.659</v>
      </c>
      <c r="E4230">
        <v>62.388168999999998</v>
      </c>
      <c r="F4230">
        <v>62.192109000000002</v>
      </c>
      <c r="G4230">
        <v>58.536422999999999</v>
      </c>
      <c r="H4230">
        <v>0.19605900000000001</v>
      </c>
      <c r="I4230">
        <v>-95.177220000000005</v>
      </c>
      <c r="J4230">
        <v>108</v>
      </c>
      <c r="K4230">
        <v>78.677502000000004</v>
      </c>
      <c r="L4230">
        <v>1.4996000000000001E-2</v>
      </c>
      <c r="M4230">
        <f>(F4230*CalPhotonTurnigy!$AE$30*CalPhotonTurnigy!$AF$36+CalPhotonTurnigy!$AE$36)/CalPhotonTurnigy!$AE$30</f>
        <v>74.657112926789651</v>
      </c>
    </row>
    <row r="4231" spans="1:13" x14ac:dyDescent="0.3">
      <c r="A4231">
        <v>160.88844499999999</v>
      </c>
      <c r="B4231">
        <v>108</v>
      </c>
      <c r="C4231">
        <v>0</v>
      </c>
      <c r="D4231">
        <v>1.6539999999999999</v>
      </c>
      <c r="E4231">
        <v>62.373438</v>
      </c>
      <c r="F4231">
        <v>62.335546000000001</v>
      </c>
      <c r="G4231">
        <v>58.521616999999999</v>
      </c>
      <c r="H4231">
        <v>3.7892000000000002E-2</v>
      </c>
      <c r="I4231">
        <v>-95.175079999999994</v>
      </c>
      <c r="J4231">
        <v>108</v>
      </c>
      <c r="K4231">
        <v>78.672528</v>
      </c>
      <c r="L4231">
        <v>1.5011E-2</v>
      </c>
      <c r="M4231">
        <f>(F4231*CalPhotonTurnigy!$AE$30*CalPhotonTurnigy!$AF$36+CalPhotonTurnigy!$AE$36)/CalPhotonTurnigy!$AE$30</f>
        <v>74.802802531876168</v>
      </c>
    </row>
    <row r="4232" spans="1:13" x14ac:dyDescent="0.3">
      <c r="A4232">
        <v>160.903447</v>
      </c>
      <c r="B4232">
        <v>108</v>
      </c>
      <c r="C4232">
        <v>0</v>
      </c>
      <c r="D4232">
        <v>1.6559999999999999</v>
      </c>
      <c r="E4232">
        <v>62.364857000000001</v>
      </c>
      <c r="F4232">
        <v>62.502839999999999</v>
      </c>
      <c r="G4232">
        <v>58.507829999999998</v>
      </c>
      <c r="H4232">
        <v>-0.13798299999999999</v>
      </c>
      <c r="I4232">
        <v>-95.182879999999997</v>
      </c>
      <c r="J4232">
        <v>108</v>
      </c>
      <c r="K4232">
        <v>78.668246999999994</v>
      </c>
      <c r="L4232">
        <v>1.5002E-2</v>
      </c>
      <c r="M4232">
        <f>(F4232*CalPhotonTurnigy!$AE$30*CalPhotonTurnigy!$AF$36+CalPhotonTurnigy!$AE$36)/CalPhotonTurnigy!$AE$30</f>
        <v>74.97272379900626</v>
      </c>
    </row>
    <row r="4233" spans="1:13" x14ac:dyDescent="0.3">
      <c r="A4233">
        <v>160.918454</v>
      </c>
      <c r="B4233">
        <v>108</v>
      </c>
      <c r="C4233">
        <v>0</v>
      </c>
      <c r="D4233">
        <v>1.66</v>
      </c>
      <c r="E4233">
        <v>62.369771999999998</v>
      </c>
      <c r="F4233">
        <v>62.646191999999999</v>
      </c>
      <c r="G4233">
        <v>58.495060000000002</v>
      </c>
      <c r="H4233">
        <v>-0.27641900000000003</v>
      </c>
      <c r="I4233">
        <v>-95.198532999999998</v>
      </c>
      <c r="J4233">
        <v>108</v>
      </c>
      <c r="K4233">
        <v>78.664563000000001</v>
      </c>
      <c r="L4233">
        <v>1.5007E-2</v>
      </c>
      <c r="M4233">
        <f>(F4233*CalPhotonTurnigy!$AE$30*CalPhotonTurnigy!$AF$36+CalPhotonTurnigy!$AE$36)/CalPhotonTurnigy!$AE$30</f>
        <v>75.11832706921102</v>
      </c>
    </row>
    <row r="4234" spans="1:13" x14ac:dyDescent="0.3">
      <c r="A4234">
        <v>160.93345299999999</v>
      </c>
      <c r="B4234">
        <v>109</v>
      </c>
      <c r="C4234">
        <v>0</v>
      </c>
      <c r="D4234">
        <v>1.714</v>
      </c>
      <c r="E4234">
        <v>62.508963999999999</v>
      </c>
      <c r="F4234">
        <v>62.144289000000001</v>
      </c>
      <c r="G4234">
        <v>58.483612000000001</v>
      </c>
      <c r="H4234">
        <v>0.36467500000000003</v>
      </c>
      <c r="I4234">
        <v>-95.177993000000001</v>
      </c>
      <c r="J4234">
        <v>109</v>
      </c>
      <c r="K4234">
        <v>78.690194000000005</v>
      </c>
      <c r="L4234">
        <v>1.4999E-2</v>
      </c>
      <c r="M4234">
        <f>(F4234*CalPhotonTurnigy!$AE$30*CalPhotonTurnigy!$AF$36+CalPhotonTurnigy!$AE$36)/CalPhotonTurnigy!$AE$30</f>
        <v>74.608541938026391</v>
      </c>
    </row>
    <row r="4235" spans="1:13" x14ac:dyDescent="0.3">
      <c r="A4235">
        <v>160.94845599999999</v>
      </c>
      <c r="B4235">
        <v>109</v>
      </c>
      <c r="C4235">
        <v>0</v>
      </c>
      <c r="D4235">
        <v>1.66</v>
      </c>
      <c r="E4235">
        <v>62.491751000000001</v>
      </c>
      <c r="F4235">
        <v>62.311642999999997</v>
      </c>
      <c r="G4235">
        <v>58.474502999999999</v>
      </c>
      <c r="H4235">
        <v>0.18010799999999999</v>
      </c>
      <c r="I4235">
        <v>-95.167828999999998</v>
      </c>
      <c r="J4235">
        <v>109</v>
      </c>
      <c r="K4235">
        <v>78.739653000000004</v>
      </c>
      <c r="L4235">
        <v>1.5003000000000001E-2</v>
      </c>
      <c r="M4235">
        <f>(F4235*CalPhotonTurnigy!$AE$30*CalPhotonTurnigy!$AF$36+CalPhotonTurnigy!$AE$36)/CalPhotonTurnigy!$AE$30</f>
        <v>74.778524147425969</v>
      </c>
    </row>
    <row r="4236" spans="1:13" x14ac:dyDescent="0.3">
      <c r="A4236">
        <v>160.96345500000001</v>
      </c>
      <c r="B4236">
        <v>109</v>
      </c>
      <c r="C4236">
        <v>0</v>
      </c>
      <c r="D4236">
        <v>1.661</v>
      </c>
      <c r="E4236">
        <v>62.481017000000001</v>
      </c>
      <c r="F4236">
        <v>62.502839999999999</v>
      </c>
      <c r="G4236">
        <v>58.468938999999999</v>
      </c>
      <c r="H4236">
        <v>-2.1822999999999999E-2</v>
      </c>
      <c r="I4236">
        <v>-95.169062999999994</v>
      </c>
      <c r="J4236">
        <v>109</v>
      </c>
      <c r="K4236">
        <v>78.782223000000002</v>
      </c>
      <c r="L4236">
        <v>1.4999E-2</v>
      </c>
      <c r="M4236">
        <f>(F4236*CalPhotonTurnigy!$AE$30*CalPhotonTurnigy!$AF$36+CalPhotonTurnigy!$AE$36)/CalPhotonTurnigy!$AE$30</f>
        <v>74.97272379900626</v>
      </c>
    </row>
    <row r="4237" spans="1:13" x14ac:dyDescent="0.3">
      <c r="A4237">
        <v>160.978453</v>
      </c>
      <c r="B4237">
        <v>108</v>
      </c>
      <c r="C4237">
        <v>0</v>
      </c>
      <c r="D4237">
        <v>1.659</v>
      </c>
      <c r="E4237">
        <v>62.465648000000002</v>
      </c>
      <c r="F4237">
        <v>62.646191999999999</v>
      </c>
      <c r="G4237">
        <v>58.467182999999999</v>
      </c>
      <c r="H4237">
        <v>-0.18054400000000001</v>
      </c>
      <c r="I4237">
        <v>-95.179280000000006</v>
      </c>
      <c r="J4237">
        <v>108</v>
      </c>
      <c r="K4237">
        <v>78.790060999999994</v>
      </c>
      <c r="L4237">
        <v>1.4997999999999999E-2</v>
      </c>
      <c r="M4237">
        <f>(F4237*CalPhotonTurnigy!$AE$30*CalPhotonTurnigy!$AF$36+CalPhotonTurnigy!$AE$36)/CalPhotonTurnigy!$AE$30</f>
        <v>75.11832706921102</v>
      </c>
    </row>
    <row r="4238" spans="1:13" x14ac:dyDescent="0.3">
      <c r="A4238">
        <v>160.99345700000001</v>
      </c>
      <c r="B4238">
        <v>108</v>
      </c>
      <c r="C4238">
        <v>0</v>
      </c>
      <c r="D4238">
        <v>1.6639999999999999</v>
      </c>
      <c r="E4238">
        <v>62.464680000000001</v>
      </c>
      <c r="F4238">
        <v>62.144289000000001</v>
      </c>
      <c r="G4238">
        <v>58.468116000000002</v>
      </c>
      <c r="H4238">
        <v>0.32039200000000001</v>
      </c>
      <c r="I4238">
        <v>-95.161227999999994</v>
      </c>
      <c r="J4238">
        <v>108</v>
      </c>
      <c r="K4238">
        <v>78.769408999999996</v>
      </c>
      <c r="L4238">
        <v>1.5004E-2</v>
      </c>
      <c r="M4238">
        <f>(F4238*CalPhotonTurnigy!$AE$30*CalPhotonTurnigy!$AF$36+CalPhotonTurnigy!$AE$36)/CalPhotonTurnigy!$AE$30</f>
        <v>74.608541938026391</v>
      </c>
    </row>
    <row r="4239" spans="1:13" x14ac:dyDescent="0.3">
      <c r="A4239">
        <v>161.008465</v>
      </c>
      <c r="B4239">
        <v>108</v>
      </c>
      <c r="C4239">
        <v>0</v>
      </c>
      <c r="D4239">
        <v>1.66</v>
      </c>
      <c r="E4239">
        <v>62.453628999999999</v>
      </c>
      <c r="F4239">
        <v>62.287737999999997</v>
      </c>
      <c r="G4239">
        <v>58.470059999999997</v>
      </c>
      <c r="H4239">
        <v>0.16589100000000001</v>
      </c>
      <c r="I4239">
        <v>-95.151865999999998</v>
      </c>
      <c r="J4239">
        <v>108</v>
      </c>
      <c r="K4239">
        <v>78.751632999999998</v>
      </c>
      <c r="L4239">
        <v>1.5008000000000001E-2</v>
      </c>
      <c r="M4239">
        <f>(F4239*CalPhotonTurnigy!$AE$30*CalPhotonTurnigy!$AF$36+CalPhotonTurnigy!$AE$36)/CalPhotonTurnigy!$AE$30</f>
        <v>74.754243731566802</v>
      </c>
    </row>
    <row r="4240" spans="1:13" x14ac:dyDescent="0.3">
      <c r="A4240">
        <v>161.02346900000001</v>
      </c>
      <c r="B4240">
        <v>108</v>
      </c>
      <c r="C4240">
        <v>0</v>
      </c>
      <c r="D4240">
        <v>1.66</v>
      </c>
      <c r="E4240">
        <v>62.446160999999996</v>
      </c>
      <c r="F4240">
        <v>62.455047</v>
      </c>
      <c r="G4240">
        <v>58.471781999999997</v>
      </c>
      <c r="H4240">
        <v>-8.8859999999999998E-3</v>
      </c>
      <c r="I4240">
        <v>-95.152367999999996</v>
      </c>
      <c r="J4240">
        <v>108</v>
      </c>
      <c r="K4240">
        <v>78.736333000000002</v>
      </c>
      <c r="L4240">
        <v>1.5004E-2</v>
      </c>
      <c r="M4240">
        <f>(F4240*CalPhotonTurnigy!$AE$30*CalPhotonTurnigy!$AF$36+CalPhotonTurnigy!$AE$36)/CalPhotonTurnigy!$AE$30</f>
        <v>74.924180234264256</v>
      </c>
    </row>
    <row r="4241" spans="1:13" x14ac:dyDescent="0.3">
      <c r="A4241">
        <v>161.03846999999999</v>
      </c>
      <c r="B4241">
        <v>108</v>
      </c>
      <c r="C4241">
        <v>0</v>
      </c>
      <c r="D4241">
        <v>1.657</v>
      </c>
      <c r="E4241">
        <v>62.431552000000003</v>
      </c>
      <c r="F4241">
        <v>62.574520999999997</v>
      </c>
      <c r="G4241">
        <v>58.472659999999998</v>
      </c>
      <c r="H4241">
        <v>-0.14296900000000001</v>
      </c>
      <c r="I4241">
        <v>-95.160454999999999</v>
      </c>
      <c r="J4241">
        <v>108</v>
      </c>
      <c r="K4241">
        <v>78.723164999999995</v>
      </c>
      <c r="L4241">
        <v>1.5001E-2</v>
      </c>
      <c r="M4241">
        <f>(F4241*CalPhotonTurnigy!$AE$30*CalPhotonTurnigy!$AF$36+CalPhotonTurnigy!$AE$36)/CalPhotonTurnigy!$AE$30</f>
        <v>75.045530512631089</v>
      </c>
    </row>
    <row r="4242" spans="1:13" x14ac:dyDescent="0.3">
      <c r="A4242">
        <v>161.05347399999999</v>
      </c>
      <c r="B4242">
        <v>109</v>
      </c>
      <c r="C4242">
        <v>0</v>
      </c>
      <c r="D4242">
        <v>1.6950000000000001</v>
      </c>
      <c r="E4242">
        <v>62.515005000000002</v>
      </c>
      <c r="F4242">
        <v>62.311642999999997</v>
      </c>
      <c r="G4242">
        <v>58.472771999999999</v>
      </c>
      <c r="H4242">
        <v>0.20336199999999999</v>
      </c>
      <c r="I4242">
        <v>-95.148978999999997</v>
      </c>
      <c r="J4242">
        <v>109</v>
      </c>
      <c r="K4242">
        <v>78.740633000000003</v>
      </c>
      <c r="L4242">
        <v>1.5004E-2</v>
      </c>
      <c r="M4242">
        <f>(F4242*CalPhotonTurnigy!$AE$30*CalPhotonTurnigy!$AF$36+CalPhotonTurnigy!$AE$36)/CalPhotonTurnigy!$AE$30</f>
        <v>74.778524147425969</v>
      </c>
    </row>
    <row r="4243" spans="1:13" x14ac:dyDescent="0.3">
      <c r="A4243">
        <v>161.06847500000001</v>
      </c>
      <c r="B4243">
        <v>108</v>
      </c>
      <c r="C4243">
        <v>0</v>
      </c>
      <c r="D4243">
        <v>1.6519999999999999</v>
      </c>
      <c r="E4243">
        <v>62.476534000000001</v>
      </c>
      <c r="F4243">
        <v>62.287737999999997</v>
      </c>
      <c r="G4243">
        <v>58.472814999999997</v>
      </c>
      <c r="H4243">
        <v>0.18879599999999999</v>
      </c>
      <c r="I4243">
        <v>-95.138328999999999</v>
      </c>
      <c r="J4243">
        <v>108</v>
      </c>
      <c r="K4243">
        <v>78.754264000000006</v>
      </c>
      <c r="L4243">
        <v>1.5001E-2</v>
      </c>
      <c r="M4243">
        <f>(F4243*CalPhotonTurnigy!$AE$30*CalPhotonTurnigy!$AF$36+CalPhotonTurnigy!$AE$36)/CalPhotonTurnigy!$AE$30</f>
        <v>74.754243731566802</v>
      </c>
    </row>
    <row r="4244" spans="1:13" x14ac:dyDescent="0.3">
      <c r="A4244">
        <v>161.08348000000001</v>
      </c>
      <c r="B4244">
        <v>108</v>
      </c>
      <c r="C4244">
        <v>0</v>
      </c>
      <c r="D4244">
        <v>1.6579999999999999</v>
      </c>
      <c r="E4244">
        <v>62.459744999999998</v>
      </c>
      <c r="F4244">
        <v>62.407249999999998</v>
      </c>
      <c r="G4244">
        <v>58.473089000000002</v>
      </c>
      <c r="H4244">
        <v>5.2495E-2</v>
      </c>
      <c r="I4244">
        <v>-95.135363999999996</v>
      </c>
      <c r="J4244">
        <v>108</v>
      </c>
      <c r="K4244">
        <v>78.738597999999996</v>
      </c>
      <c r="L4244">
        <v>1.5004999999999999E-2</v>
      </c>
      <c r="M4244">
        <f>(F4244*CalPhotonTurnigy!$AE$30*CalPhotonTurnigy!$AF$36+CalPhotonTurnigy!$AE$36)/CalPhotonTurnigy!$AE$30</f>
        <v>74.875632606704286</v>
      </c>
    </row>
    <row r="4245" spans="1:13" x14ac:dyDescent="0.3">
      <c r="A4245">
        <v>161.09848099999999</v>
      </c>
      <c r="B4245">
        <v>108</v>
      </c>
      <c r="C4245">
        <v>0</v>
      </c>
      <c r="D4245">
        <v>1.661</v>
      </c>
      <c r="E4245">
        <v>62.453468999999998</v>
      </c>
      <c r="F4245">
        <v>62.622303000000002</v>
      </c>
      <c r="G4245">
        <v>58.473139000000003</v>
      </c>
      <c r="H4245">
        <v>-0.16883300000000001</v>
      </c>
      <c r="I4245">
        <v>-95.144918000000004</v>
      </c>
      <c r="J4245">
        <v>108</v>
      </c>
      <c r="K4245">
        <v>78.725114000000005</v>
      </c>
      <c r="L4245">
        <v>1.5001E-2</v>
      </c>
      <c r="M4245">
        <f>(F4245*CalPhotonTurnigy!$AE$30*CalPhotonTurnigy!$AF$36+CalPhotonTurnigy!$AE$36)/CalPhotonTurnigy!$AE$30</f>
        <v>75.094062904623698</v>
      </c>
    </row>
    <row r="4246" spans="1:13" x14ac:dyDescent="0.3">
      <c r="A4246">
        <v>161.11347799999999</v>
      </c>
      <c r="B4246">
        <v>108</v>
      </c>
      <c r="C4246">
        <v>0</v>
      </c>
      <c r="D4246">
        <v>1.659</v>
      </c>
      <c r="E4246">
        <v>62.441934000000003</v>
      </c>
      <c r="F4246">
        <v>62.168199999999999</v>
      </c>
      <c r="G4246">
        <v>58.472490999999998</v>
      </c>
      <c r="H4246">
        <v>0.27373399999999998</v>
      </c>
      <c r="I4246">
        <v>-95.129498999999996</v>
      </c>
      <c r="J4246">
        <v>108</v>
      </c>
      <c r="K4246">
        <v>78.713508000000004</v>
      </c>
      <c r="L4246">
        <v>1.4997E-2</v>
      </c>
      <c r="M4246">
        <f>(F4246*CalPhotonTurnigy!$AE$30*CalPhotonTurnigy!$AF$36+CalPhotonTurnigy!$AE$36)/CalPhotonTurnigy!$AE$30</f>
        <v>74.632828448112519</v>
      </c>
    </row>
    <row r="4247" spans="1:13" x14ac:dyDescent="0.3">
      <c r="A4247">
        <v>161.128478</v>
      </c>
      <c r="B4247">
        <v>108</v>
      </c>
      <c r="C4247">
        <v>0</v>
      </c>
      <c r="D4247">
        <v>1.667</v>
      </c>
      <c r="E4247">
        <v>62.452452999999998</v>
      </c>
      <c r="F4247">
        <v>62.287737999999997</v>
      </c>
      <c r="G4247">
        <v>58.470968999999997</v>
      </c>
      <c r="H4247">
        <v>0.164715</v>
      </c>
      <c r="I4247">
        <v>-95.120208000000005</v>
      </c>
      <c r="J4247">
        <v>108</v>
      </c>
      <c r="K4247">
        <v>78.703519</v>
      </c>
      <c r="L4247">
        <v>1.4999999999999999E-2</v>
      </c>
      <c r="M4247">
        <f>(F4247*CalPhotonTurnigy!$AE$30*CalPhotonTurnigy!$AF$36+CalPhotonTurnigy!$AE$36)/CalPhotonTurnigy!$AE$30</f>
        <v>74.754243731566802</v>
      </c>
    </row>
    <row r="4248" spans="1:13" x14ac:dyDescent="0.3">
      <c r="A4248">
        <v>161.143475</v>
      </c>
      <c r="B4248">
        <v>108</v>
      </c>
      <c r="C4248">
        <v>0</v>
      </c>
      <c r="D4248">
        <v>1.657</v>
      </c>
      <c r="E4248">
        <v>62.436968999999998</v>
      </c>
      <c r="F4248">
        <v>62.478943999999998</v>
      </c>
      <c r="G4248">
        <v>58.468572000000002</v>
      </c>
      <c r="H4248">
        <v>-4.1974999999999998E-2</v>
      </c>
      <c r="I4248">
        <v>-95.122579000000002</v>
      </c>
      <c r="J4248">
        <v>108</v>
      </c>
      <c r="K4248">
        <v>78.694920999999994</v>
      </c>
      <c r="L4248">
        <v>1.4997E-2</v>
      </c>
      <c r="M4248">
        <f>(F4248*CalPhotonTurnigy!$AE$30*CalPhotonTurnigy!$AF$36+CalPhotonTurnigy!$AE$36)/CalPhotonTurnigy!$AE$30</f>
        <v>74.948452524487521</v>
      </c>
    </row>
    <row r="4249" spans="1:13" x14ac:dyDescent="0.3">
      <c r="A4249">
        <v>161.158478</v>
      </c>
      <c r="B4249">
        <v>108</v>
      </c>
      <c r="C4249">
        <v>0</v>
      </c>
      <c r="D4249">
        <v>1.6579999999999999</v>
      </c>
      <c r="E4249">
        <v>62.425685999999999</v>
      </c>
      <c r="F4249">
        <v>62.574520999999997</v>
      </c>
      <c r="G4249">
        <v>58.465395000000001</v>
      </c>
      <c r="H4249">
        <v>-0.148835</v>
      </c>
      <c r="I4249">
        <v>-95.130999000000003</v>
      </c>
      <c r="J4249">
        <v>108</v>
      </c>
      <c r="K4249">
        <v>78.687521000000004</v>
      </c>
      <c r="L4249">
        <v>1.5003000000000001E-2</v>
      </c>
      <c r="M4249">
        <f>(F4249*CalPhotonTurnigy!$AE$30*CalPhotonTurnigy!$AF$36+CalPhotonTurnigy!$AE$36)/CalPhotonTurnigy!$AE$30</f>
        <v>75.045530512631089</v>
      </c>
    </row>
    <row r="4250" spans="1:13" x14ac:dyDescent="0.3">
      <c r="A4250">
        <v>161.17348699999999</v>
      </c>
      <c r="B4250">
        <v>108</v>
      </c>
      <c r="C4250">
        <v>0</v>
      </c>
      <c r="D4250">
        <v>1.66</v>
      </c>
      <c r="E4250">
        <v>62.420065999999998</v>
      </c>
      <c r="F4250">
        <v>62.216017999999998</v>
      </c>
      <c r="G4250">
        <v>58.461578000000003</v>
      </c>
      <c r="H4250">
        <v>0.20404800000000001</v>
      </c>
      <c r="I4250">
        <v>-95.119490999999996</v>
      </c>
      <c r="J4250">
        <v>108</v>
      </c>
      <c r="K4250">
        <v>78.681151999999997</v>
      </c>
      <c r="L4250">
        <v>1.5009E-2</v>
      </c>
      <c r="M4250">
        <f>(F4250*CalPhotonTurnigy!$AE$30*CalPhotonTurnigy!$AF$36+CalPhotonTurnigy!$AE$36)/CalPhotonTurnigy!$AE$30</f>
        <v>74.681397405466797</v>
      </c>
    </row>
    <row r="4251" spans="1:13" x14ac:dyDescent="0.3">
      <c r="A4251">
        <v>161.18849299999999</v>
      </c>
      <c r="B4251">
        <v>108</v>
      </c>
      <c r="C4251">
        <v>0</v>
      </c>
      <c r="D4251">
        <v>1.66</v>
      </c>
      <c r="E4251">
        <v>62.417276000000001</v>
      </c>
      <c r="F4251">
        <v>62.311642999999997</v>
      </c>
      <c r="G4251">
        <v>58.457273999999998</v>
      </c>
      <c r="H4251">
        <v>0.10563400000000001</v>
      </c>
      <c r="I4251">
        <v>-95.113529</v>
      </c>
      <c r="J4251">
        <v>108</v>
      </c>
      <c r="K4251">
        <v>78.675669999999997</v>
      </c>
      <c r="L4251">
        <v>1.5006E-2</v>
      </c>
      <c r="M4251">
        <f>(F4251*CalPhotonTurnigy!$AE$30*CalPhotonTurnigy!$AF$36+CalPhotonTurnigy!$AE$36)/CalPhotonTurnigy!$AE$30</f>
        <v>74.778524147425969</v>
      </c>
    </row>
    <row r="4252" spans="1:13" x14ac:dyDescent="0.3">
      <c r="A4252">
        <v>161.20350099999999</v>
      </c>
      <c r="B4252">
        <v>108</v>
      </c>
      <c r="C4252">
        <v>0</v>
      </c>
      <c r="D4252">
        <v>1.665</v>
      </c>
      <c r="E4252">
        <v>62.427152999999997</v>
      </c>
      <c r="F4252">
        <v>62.431148999999998</v>
      </c>
      <c r="G4252">
        <v>58.452634000000003</v>
      </c>
      <c r="H4252">
        <v>-3.9960000000000004E-3</v>
      </c>
      <c r="I4252">
        <v>-95.113754</v>
      </c>
      <c r="J4252">
        <v>108</v>
      </c>
      <c r="K4252">
        <v>78.670951000000002</v>
      </c>
      <c r="L4252">
        <v>1.5008000000000001E-2</v>
      </c>
      <c r="M4252">
        <f>(F4252*CalPhotonTurnigy!$AE$30*CalPhotonTurnigy!$AF$36+CalPhotonTurnigy!$AE$36)/CalPhotonTurnigy!$AE$30</f>
        <v>74.899906928336506</v>
      </c>
    </row>
    <row r="4253" spans="1:13" x14ac:dyDescent="0.3">
      <c r="A4253">
        <v>161.21850499999999</v>
      </c>
      <c r="B4253">
        <v>108</v>
      </c>
      <c r="C4253">
        <v>0</v>
      </c>
      <c r="D4253">
        <v>1.66</v>
      </c>
      <c r="E4253">
        <v>62.421329</v>
      </c>
      <c r="F4253">
        <v>62.574520999999997</v>
      </c>
      <c r="G4253">
        <v>58.447792</v>
      </c>
      <c r="H4253">
        <v>-0.15319199999999999</v>
      </c>
      <c r="I4253">
        <v>-95.122421000000003</v>
      </c>
      <c r="J4253">
        <v>108</v>
      </c>
      <c r="K4253">
        <v>78.666889999999995</v>
      </c>
      <c r="L4253">
        <v>1.5004E-2</v>
      </c>
      <c r="M4253">
        <f>(F4253*CalPhotonTurnigy!$AE$30*CalPhotonTurnigy!$AF$36+CalPhotonTurnigy!$AE$36)/CalPhotonTurnigy!$AE$30</f>
        <v>75.045530512631089</v>
      </c>
    </row>
    <row r="4254" spans="1:13" x14ac:dyDescent="0.3">
      <c r="A4254">
        <v>161.23350500000001</v>
      </c>
      <c r="B4254">
        <v>108</v>
      </c>
      <c r="C4254">
        <v>0</v>
      </c>
      <c r="D4254">
        <v>1.659</v>
      </c>
      <c r="E4254">
        <v>62.414270000000002</v>
      </c>
      <c r="F4254">
        <v>62.526733999999998</v>
      </c>
      <c r="G4254">
        <v>58.442867</v>
      </c>
      <c r="H4254">
        <v>-0.112465</v>
      </c>
      <c r="I4254">
        <v>-95.128780000000006</v>
      </c>
      <c r="J4254">
        <v>108</v>
      </c>
      <c r="K4254">
        <v>78.663393999999997</v>
      </c>
      <c r="L4254">
        <v>1.4999999999999999E-2</v>
      </c>
      <c r="M4254">
        <f>(F4254*CalPhotonTurnigy!$AE$30*CalPhotonTurnigy!$AF$36+CalPhotonTurnigy!$AE$36)/CalPhotonTurnigy!$AE$30</f>
        <v>74.996993042116046</v>
      </c>
    </row>
    <row r="4255" spans="1:13" x14ac:dyDescent="0.3">
      <c r="A4255">
        <v>161.24851200000001</v>
      </c>
      <c r="B4255">
        <v>108</v>
      </c>
      <c r="C4255">
        <v>0</v>
      </c>
      <c r="D4255">
        <v>1.6579999999999999</v>
      </c>
      <c r="E4255">
        <v>62.406146999999997</v>
      </c>
      <c r="F4255">
        <v>62.216017999999998</v>
      </c>
      <c r="G4255">
        <v>58.437955000000002</v>
      </c>
      <c r="H4255">
        <v>0.19012899999999999</v>
      </c>
      <c r="I4255">
        <v>-95.118058000000005</v>
      </c>
      <c r="J4255">
        <v>108</v>
      </c>
      <c r="K4255">
        <v>78.660385000000005</v>
      </c>
      <c r="L4255">
        <v>1.5007E-2</v>
      </c>
      <c r="M4255">
        <f>(F4255*CalPhotonTurnigy!$AE$30*CalPhotonTurnigy!$AF$36+CalPhotonTurnigy!$AE$36)/CalPhotonTurnigy!$AE$30</f>
        <v>74.681397405466797</v>
      </c>
    </row>
    <row r="4256" spans="1:13" x14ac:dyDescent="0.3">
      <c r="A4256">
        <v>161.26352299999999</v>
      </c>
      <c r="B4256">
        <v>108</v>
      </c>
      <c r="C4256">
        <v>0</v>
      </c>
      <c r="D4256">
        <v>1.6579999999999999</v>
      </c>
      <c r="E4256">
        <v>62.399155999999998</v>
      </c>
      <c r="F4256">
        <v>62.431148999999998</v>
      </c>
      <c r="G4256">
        <v>58.433134000000003</v>
      </c>
      <c r="H4256">
        <v>-3.1993000000000001E-2</v>
      </c>
      <c r="I4256">
        <v>-95.119866000000002</v>
      </c>
      <c r="J4256">
        <v>108</v>
      </c>
      <c r="K4256">
        <v>78.657796000000005</v>
      </c>
      <c r="L4256">
        <v>1.5011E-2</v>
      </c>
      <c r="M4256">
        <f>(F4256*CalPhotonTurnigy!$AE$30*CalPhotonTurnigy!$AF$36+CalPhotonTurnigy!$AE$36)/CalPhotonTurnigy!$AE$30</f>
        <v>74.899906928336506</v>
      </c>
    </row>
    <row r="4257" spans="1:13" x14ac:dyDescent="0.3">
      <c r="A4257">
        <v>161.27852200000001</v>
      </c>
      <c r="B4257">
        <v>108</v>
      </c>
      <c r="C4257">
        <v>0</v>
      </c>
      <c r="D4257">
        <v>1.655</v>
      </c>
      <c r="E4257">
        <v>62.384945999999999</v>
      </c>
      <c r="F4257">
        <v>62.550628000000003</v>
      </c>
      <c r="G4257">
        <v>58.428463999999998</v>
      </c>
      <c r="H4257">
        <v>-0.165682</v>
      </c>
      <c r="I4257">
        <v>-95.129233999999997</v>
      </c>
      <c r="J4257">
        <v>108</v>
      </c>
      <c r="K4257">
        <v>78.655567000000005</v>
      </c>
      <c r="L4257">
        <v>1.4999E-2</v>
      </c>
      <c r="M4257">
        <f>(F4257*CalPhotonTurnigy!$AE$30*CalPhotonTurnigy!$AF$36+CalPhotonTurnigy!$AE$36)/CalPhotonTurnigy!$AE$30</f>
        <v>75.021262285225831</v>
      </c>
    </row>
    <row r="4258" spans="1:13" x14ac:dyDescent="0.3">
      <c r="A4258">
        <v>161.293531</v>
      </c>
      <c r="B4258">
        <v>108</v>
      </c>
      <c r="C4258">
        <v>0</v>
      </c>
      <c r="D4258">
        <v>1.66</v>
      </c>
      <c r="E4258">
        <v>62.385007999999999</v>
      </c>
      <c r="F4258">
        <v>62.693967000000001</v>
      </c>
      <c r="G4258">
        <v>58.423990000000003</v>
      </c>
      <c r="H4258">
        <v>-0.30896000000000001</v>
      </c>
      <c r="I4258">
        <v>-95.146739999999994</v>
      </c>
      <c r="J4258">
        <v>108</v>
      </c>
      <c r="K4258">
        <v>78.653649000000001</v>
      </c>
      <c r="L4258">
        <v>1.5009E-2</v>
      </c>
      <c r="M4258">
        <f>(F4258*CalPhotonTurnigy!$AE$30*CalPhotonTurnigy!$AF$36+CalPhotonTurnigy!$AE$36)/CalPhotonTurnigy!$AE$30</f>
        <v>75.166852351272183</v>
      </c>
    </row>
    <row r="4259" spans="1:13" x14ac:dyDescent="0.3">
      <c r="A4259">
        <v>161.308538</v>
      </c>
      <c r="B4259">
        <v>108</v>
      </c>
      <c r="C4259">
        <v>0</v>
      </c>
      <c r="D4259">
        <v>1.655</v>
      </c>
      <c r="E4259">
        <v>62.372765999999999</v>
      </c>
      <c r="F4259">
        <v>62.216017999999998</v>
      </c>
      <c r="G4259">
        <v>58.419744000000001</v>
      </c>
      <c r="H4259">
        <v>0.156748</v>
      </c>
      <c r="I4259">
        <v>-95.137900000000002</v>
      </c>
      <c r="J4259">
        <v>108</v>
      </c>
      <c r="K4259">
        <v>78.651996999999994</v>
      </c>
      <c r="L4259">
        <v>1.5007E-2</v>
      </c>
      <c r="M4259">
        <f>(F4259*CalPhotonTurnigy!$AE$30*CalPhotonTurnigy!$AF$36+CalPhotonTurnigy!$AE$36)/CalPhotonTurnigy!$AE$30</f>
        <v>74.681397405466797</v>
      </c>
    </row>
    <row r="4260" spans="1:13" x14ac:dyDescent="0.3">
      <c r="A4260">
        <v>161.32354000000001</v>
      </c>
      <c r="B4260">
        <v>108</v>
      </c>
      <c r="C4260">
        <v>0</v>
      </c>
      <c r="D4260">
        <v>1.657</v>
      </c>
      <c r="E4260">
        <v>62.368378999999997</v>
      </c>
      <c r="F4260">
        <v>62.335546000000001</v>
      </c>
      <c r="G4260">
        <v>58.415745000000001</v>
      </c>
      <c r="H4260">
        <v>3.2833000000000001E-2</v>
      </c>
      <c r="I4260">
        <v>-95.136047000000005</v>
      </c>
      <c r="J4260">
        <v>108</v>
      </c>
      <c r="K4260">
        <v>78.650576000000001</v>
      </c>
      <c r="L4260">
        <v>1.5002E-2</v>
      </c>
      <c r="M4260">
        <f>(F4260*CalPhotonTurnigy!$AE$30*CalPhotonTurnigy!$AF$36+CalPhotonTurnigy!$AE$36)/CalPhotonTurnigy!$AE$30</f>
        <v>74.802802531876168</v>
      </c>
    </row>
    <row r="4261" spans="1:13" x14ac:dyDescent="0.3">
      <c r="A4261">
        <v>161.33853999999999</v>
      </c>
      <c r="B4261">
        <v>108</v>
      </c>
      <c r="C4261">
        <v>0</v>
      </c>
      <c r="D4261">
        <v>1.6990000000000001</v>
      </c>
      <c r="E4261">
        <v>62.471020000000003</v>
      </c>
      <c r="F4261">
        <v>62.502839999999999</v>
      </c>
      <c r="G4261">
        <v>58.412004000000003</v>
      </c>
      <c r="H4261">
        <v>-3.1819E-2</v>
      </c>
      <c r="I4261">
        <v>-95.137845999999996</v>
      </c>
      <c r="J4261">
        <v>108</v>
      </c>
      <c r="K4261">
        <v>78.649353000000005</v>
      </c>
      <c r="L4261">
        <v>1.4999999999999999E-2</v>
      </c>
      <c r="M4261">
        <f>(F4261*CalPhotonTurnigy!$AE$30*CalPhotonTurnigy!$AF$36+CalPhotonTurnigy!$AE$36)/CalPhotonTurnigy!$AE$30</f>
        <v>74.97272379900626</v>
      </c>
    </row>
    <row r="4262" spans="1:13" x14ac:dyDescent="0.3">
      <c r="A4262">
        <v>161.35354699999999</v>
      </c>
      <c r="B4262">
        <v>108</v>
      </c>
      <c r="C4262">
        <v>0</v>
      </c>
      <c r="D4262">
        <v>1.6559999999999999</v>
      </c>
      <c r="E4262">
        <v>62.448866000000002</v>
      </c>
      <c r="F4262">
        <v>62.646191999999999</v>
      </c>
      <c r="G4262">
        <v>58.408526000000002</v>
      </c>
      <c r="H4262">
        <v>-0.197326</v>
      </c>
      <c r="I4262">
        <v>-95.149019999999993</v>
      </c>
      <c r="J4262">
        <v>108</v>
      </c>
      <c r="K4262">
        <v>78.648300000000006</v>
      </c>
      <c r="L4262">
        <v>1.5007E-2</v>
      </c>
      <c r="M4262">
        <f>(F4262*CalPhotonTurnigy!$AE$30*CalPhotonTurnigy!$AF$36+CalPhotonTurnigy!$AE$36)/CalPhotonTurnigy!$AE$30</f>
        <v>75.11832706921102</v>
      </c>
    </row>
    <row r="4263" spans="1:13" x14ac:dyDescent="0.3">
      <c r="A4263">
        <v>161.368559</v>
      </c>
      <c r="B4263">
        <v>108</v>
      </c>
      <c r="C4263">
        <v>0</v>
      </c>
      <c r="D4263">
        <v>1.6519999999999999</v>
      </c>
      <c r="E4263">
        <v>62.421605999999997</v>
      </c>
      <c r="F4263">
        <v>62.287737999999997</v>
      </c>
      <c r="G4263">
        <v>58.405309000000003</v>
      </c>
      <c r="H4263">
        <v>0.13386799999999999</v>
      </c>
      <c r="I4263">
        <v>-95.141463000000002</v>
      </c>
      <c r="J4263">
        <v>108</v>
      </c>
      <c r="K4263">
        <v>78.647394000000006</v>
      </c>
      <c r="L4263">
        <v>1.5011999999999999E-2</v>
      </c>
      <c r="M4263">
        <f>(F4263*CalPhotonTurnigy!$AE$30*CalPhotonTurnigy!$AF$36+CalPhotonTurnigy!$AE$36)/CalPhotonTurnigy!$AE$30</f>
        <v>74.754243731566802</v>
      </c>
    </row>
    <row r="4264" spans="1:13" x14ac:dyDescent="0.3">
      <c r="A4264">
        <v>161.38356300000001</v>
      </c>
      <c r="B4264">
        <v>108</v>
      </c>
      <c r="C4264">
        <v>0</v>
      </c>
      <c r="D4264">
        <v>1.615</v>
      </c>
      <c r="E4264">
        <v>62.303784</v>
      </c>
      <c r="F4264">
        <v>62.287737999999997</v>
      </c>
      <c r="G4264">
        <v>58.402346999999999</v>
      </c>
      <c r="H4264">
        <v>1.6046000000000001E-2</v>
      </c>
      <c r="I4264">
        <v>-95.140557000000001</v>
      </c>
      <c r="J4264">
        <v>108</v>
      </c>
      <c r="K4264">
        <v>78.646614</v>
      </c>
      <c r="L4264">
        <v>1.5004E-2</v>
      </c>
      <c r="M4264">
        <f>(F4264*CalPhotonTurnigy!$AE$30*CalPhotonTurnigy!$AF$36+CalPhotonTurnigy!$AE$36)/CalPhotonTurnigy!$AE$30</f>
        <v>74.754243731566802</v>
      </c>
    </row>
    <row r="4265" spans="1:13" x14ac:dyDescent="0.3">
      <c r="A4265">
        <v>161.39856399999999</v>
      </c>
      <c r="B4265">
        <v>108</v>
      </c>
      <c r="C4265">
        <v>0</v>
      </c>
      <c r="D4265">
        <v>1.651</v>
      </c>
      <c r="E4265">
        <v>62.292586999999997</v>
      </c>
      <c r="F4265">
        <v>62.431148999999998</v>
      </c>
      <c r="G4265">
        <v>58.399630000000002</v>
      </c>
      <c r="H4265">
        <v>-0.13856099999999999</v>
      </c>
      <c r="I4265">
        <v>-95.148383999999993</v>
      </c>
      <c r="J4265">
        <v>108</v>
      </c>
      <c r="K4265">
        <v>78.645943000000003</v>
      </c>
      <c r="L4265">
        <v>1.5001E-2</v>
      </c>
      <c r="M4265">
        <f>(F4265*CalPhotonTurnigy!$AE$30*CalPhotonTurnigy!$AF$36+CalPhotonTurnigy!$AE$36)/CalPhotonTurnigy!$AE$30</f>
        <v>74.899906928336506</v>
      </c>
    </row>
    <row r="4266" spans="1:13" x14ac:dyDescent="0.3">
      <c r="A4266">
        <v>161.41356300000001</v>
      </c>
      <c r="B4266">
        <v>108</v>
      </c>
      <c r="C4266">
        <v>0</v>
      </c>
      <c r="D4266">
        <v>1.6519999999999999</v>
      </c>
      <c r="E4266">
        <v>62.285006000000003</v>
      </c>
      <c r="F4266">
        <v>62.622303000000002</v>
      </c>
      <c r="G4266">
        <v>58.397148000000001</v>
      </c>
      <c r="H4266">
        <v>-0.33729700000000001</v>
      </c>
      <c r="I4266">
        <v>-95.167469999999994</v>
      </c>
      <c r="J4266">
        <v>108</v>
      </c>
      <c r="K4266">
        <v>78.645364999999998</v>
      </c>
      <c r="L4266">
        <v>1.4999E-2</v>
      </c>
      <c r="M4266">
        <f>(F4266*CalPhotonTurnigy!$AE$30*CalPhotonTurnigy!$AF$36+CalPhotonTurnigy!$AE$36)/CalPhotonTurnigy!$AE$30</f>
        <v>75.094062904623698</v>
      </c>
    </row>
    <row r="4267" spans="1:13" x14ac:dyDescent="0.3">
      <c r="A4267">
        <v>161.42856699999999</v>
      </c>
      <c r="B4267">
        <v>108</v>
      </c>
      <c r="C4267">
        <v>0</v>
      </c>
      <c r="D4267">
        <v>1.651</v>
      </c>
      <c r="E4267">
        <v>62.276423999999999</v>
      </c>
      <c r="F4267">
        <v>62.478943999999998</v>
      </c>
      <c r="G4267">
        <v>58.394888000000002</v>
      </c>
      <c r="H4267">
        <v>-0.20252000000000001</v>
      </c>
      <c r="I4267">
        <v>-95.178916999999998</v>
      </c>
      <c r="J4267">
        <v>108</v>
      </c>
      <c r="K4267">
        <v>78.644867000000005</v>
      </c>
      <c r="L4267">
        <v>1.5004E-2</v>
      </c>
      <c r="M4267">
        <f>(F4267*CalPhotonTurnigy!$AE$30*CalPhotonTurnigy!$AF$36+CalPhotonTurnigy!$AE$36)/CalPhotonTurnigy!$AE$30</f>
        <v>74.948452524487521</v>
      </c>
    </row>
    <row r="4268" spans="1:13" x14ac:dyDescent="0.3">
      <c r="A4268">
        <v>161.443567</v>
      </c>
      <c r="B4268">
        <v>108</v>
      </c>
      <c r="C4268">
        <v>0</v>
      </c>
      <c r="D4268">
        <v>1.651</v>
      </c>
      <c r="E4268">
        <v>62.269038000000002</v>
      </c>
      <c r="F4268">
        <v>62.287737999999997</v>
      </c>
      <c r="G4268">
        <v>58.392834999999998</v>
      </c>
      <c r="H4268">
        <v>-1.8700000000000001E-2</v>
      </c>
      <c r="I4268">
        <v>-95.179972000000006</v>
      </c>
      <c r="J4268">
        <v>108</v>
      </c>
      <c r="K4268">
        <v>78.644439000000006</v>
      </c>
      <c r="L4268">
        <v>1.4999999999999999E-2</v>
      </c>
      <c r="M4268">
        <f>(F4268*CalPhotonTurnigy!$AE$30*CalPhotonTurnigy!$AF$36+CalPhotonTurnigy!$AE$36)/CalPhotonTurnigy!$AE$30</f>
        <v>74.754243731566802</v>
      </c>
    </row>
    <row r="4269" spans="1:13" x14ac:dyDescent="0.3">
      <c r="A4269">
        <v>161.458573</v>
      </c>
      <c r="B4269">
        <v>108</v>
      </c>
      <c r="C4269">
        <v>0</v>
      </c>
      <c r="D4269">
        <v>1.6519999999999999</v>
      </c>
      <c r="E4269">
        <v>62.264738000000001</v>
      </c>
      <c r="F4269">
        <v>62.478943999999998</v>
      </c>
      <c r="G4269">
        <v>58.390976000000002</v>
      </c>
      <c r="H4269">
        <v>-0.21420500000000001</v>
      </c>
      <c r="I4269">
        <v>-95.192081000000002</v>
      </c>
      <c r="J4269">
        <v>108</v>
      </c>
      <c r="K4269">
        <v>78.644070999999997</v>
      </c>
      <c r="L4269">
        <v>1.5006E-2</v>
      </c>
      <c r="M4269">
        <f>(F4269*CalPhotonTurnigy!$AE$30*CalPhotonTurnigy!$AF$36+CalPhotonTurnigy!$AE$36)/CalPhotonTurnigy!$AE$30</f>
        <v>74.948452524487521</v>
      </c>
    </row>
    <row r="4270" spans="1:13" x14ac:dyDescent="0.3">
      <c r="A4270">
        <v>161.47357400000001</v>
      </c>
      <c r="B4270">
        <v>108</v>
      </c>
      <c r="C4270">
        <v>0</v>
      </c>
      <c r="D4270">
        <v>1.65</v>
      </c>
      <c r="E4270">
        <v>62.256923</v>
      </c>
      <c r="F4270">
        <v>62.598412000000003</v>
      </c>
      <c r="G4270">
        <v>58.389296000000002</v>
      </c>
      <c r="H4270">
        <v>-0.34148899999999999</v>
      </c>
      <c r="I4270">
        <v>-95.211402000000007</v>
      </c>
      <c r="J4270">
        <v>108</v>
      </c>
      <c r="K4270">
        <v>78.643754000000001</v>
      </c>
      <c r="L4270">
        <v>1.5001E-2</v>
      </c>
      <c r="M4270">
        <f>(F4270*CalPhotonTurnigy!$AE$30*CalPhotonTurnigy!$AF$36+CalPhotonTurnigy!$AE$36)/CalPhotonTurnigy!$AE$30</f>
        <v>75.069796708627408</v>
      </c>
    </row>
    <row r="4271" spans="1:13" x14ac:dyDescent="0.3">
      <c r="A4271">
        <v>161.488584</v>
      </c>
      <c r="B4271">
        <v>108</v>
      </c>
      <c r="C4271">
        <v>0</v>
      </c>
      <c r="D4271">
        <v>1.651</v>
      </c>
      <c r="E4271">
        <v>62.252254999999998</v>
      </c>
      <c r="F4271">
        <v>62.38335</v>
      </c>
      <c r="G4271">
        <v>58.387782000000001</v>
      </c>
      <c r="H4271">
        <v>-0.13109399999999999</v>
      </c>
      <c r="I4271">
        <v>-95.218807999999996</v>
      </c>
      <c r="J4271">
        <v>108</v>
      </c>
      <c r="K4271">
        <v>78.643480999999994</v>
      </c>
      <c r="L4271">
        <v>1.5010000000000001E-2</v>
      </c>
      <c r="M4271">
        <f>(F4271*CalPhotonTurnigy!$AE$30*CalPhotonTurnigy!$AF$36+CalPhotonTurnigy!$AE$36)/CalPhotonTurnigy!$AE$30</f>
        <v>74.851357269367583</v>
      </c>
    </row>
    <row r="4272" spans="1:13" x14ac:dyDescent="0.3">
      <c r="A4272">
        <v>161.503592</v>
      </c>
      <c r="B4272">
        <v>108</v>
      </c>
      <c r="C4272">
        <v>0</v>
      </c>
      <c r="D4272">
        <v>1.651</v>
      </c>
      <c r="E4272">
        <v>62.248238000000001</v>
      </c>
      <c r="F4272">
        <v>62.287737999999997</v>
      </c>
      <c r="G4272">
        <v>58.386420000000001</v>
      </c>
      <c r="H4272">
        <v>-3.95E-2</v>
      </c>
      <c r="I4272">
        <v>-95.221037999999993</v>
      </c>
      <c r="J4272">
        <v>108</v>
      </c>
      <c r="K4272">
        <v>78.643246000000005</v>
      </c>
      <c r="L4272">
        <v>1.5008000000000001E-2</v>
      </c>
      <c r="M4272">
        <f>(F4272*CalPhotonTurnigy!$AE$30*CalPhotonTurnigy!$AF$36+CalPhotonTurnigy!$AE$36)/CalPhotonTurnigy!$AE$30</f>
        <v>74.754243731566802</v>
      </c>
    </row>
    <row r="4273" spans="1:13" x14ac:dyDescent="0.3">
      <c r="A4273">
        <v>161.51859899999999</v>
      </c>
      <c r="B4273">
        <v>108</v>
      </c>
      <c r="C4273">
        <v>0</v>
      </c>
      <c r="D4273">
        <v>1.6519999999999999</v>
      </c>
      <c r="E4273">
        <v>62.246837999999997</v>
      </c>
      <c r="F4273">
        <v>62.431148999999998</v>
      </c>
      <c r="G4273">
        <v>58.385196000000001</v>
      </c>
      <c r="H4273">
        <v>-0.18431</v>
      </c>
      <c r="I4273">
        <v>-95.231453000000002</v>
      </c>
      <c r="J4273">
        <v>108</v>
      </c>
      <c r="K4273">
        <v>78.643044000000003</v>
      </c>
      <c r="L4273">
        <v>1.5007E-2</v>
      </c>
      <c r="M4273">
        <f>(F4273*CalPhotonTurnigy!$AE$30*CalPhotonTurnigy!$AF$36+CalPhotonTurnigy!$AE$36)/CalPhotonTurnigy!$AE$30</f>
        <v>74.899906928336506</v>
      </c>
    </row>
    <row r="4274" spans="1:13" x14ac:dyDescent="0.3">
      <c r="A4274">
        <v>161.533602</v>
      </c>
      <c r="B4274">
        <v>108</v>
      </c>
      <c r="C4274">
        <v>0</v>
      </c>
      <c r="D4274">
        <v>1.65</v>
      </c>
      <c r="E4274">
        <v>62.241517999999999</v>
      </c>
      <c r="F4274">
        <v>62.574520999999997</v>
      </c>
      <c r="G4274">
        <v>58.384099999999997</v>
      </c>
      <c r="H4274">
        <v>-0.33300299999999999</v>
      </c>
      <c r="I4274">
        <v>-95.250292000000002</v>
      </c>
      <c r="J4274">
        <v>108</v>
      </c>
      <c r="K4274">
        <v>78.642870000000002</v>
      </c>
      <c r="L4274">
        <v>1.5003000000000001E-2</v>
      </c>
      <c r="M4274">
        <f>(F4274*CalPhotonTurnigy!$AE$30*CalPhotonTurnigy!$AF$36+CalPhotonTurnigy!$AE$36)/CalPhotonTurnigy!$AE$30</f>
        <v>75.045530512631089</v>
      </c>
    </row>
    <row r="4275" spans="1:13" x14ac:dyDescent="0.3">
      <c r="A4275">
        <v>161.54861</v>
      </c>
      <c r="B4275">
        <v>108</v>
      </c>
      <c r="C4275">
        <v>0</v>
      </c>
      <c r="D4275">
        <v>1.649</v>
      </c>
      <c r="E4275">
        <v>62.234879999999997</v>
      </c>
      <c r="F4275">
        <v>62.192109000000002</v>
      </c>
      <c r="G4275">
        <v>58.383118000000003</v>
      </c>
      <c r="H4275">
        <v>4.2771000000000003E-2</v>
      </c>
      <c r="I4275">
        <v>-95.247879999999995</v>
      </c>
      <c r="J4275">
        <v>108</v>
      </c>
      <c r="K4275">
        <v>78.642719999999997</v>
      </c>
      <c r="L4275">
        <v>1.5008000000000001E-2</v>
      </c>
      <c r="M4275">
        <f>(F4275*CalPhotonTurnigy!$AE$30*CalPhotonTurnigy!$AF$36+CalPhotonTurnigy!$AE$36)/CalPhotonTurnigy!$AE$30</f>
        <v>74.657112926789651</v>
      </c>
    </row>
    <row r="4276" spans="1:13" x14ac:dyDescent="0.3">
      <c r="A4276">
        <v>161.56361699999999</v>
      </c>
      <c r="B4276">
        <v>108</v>
      </c>
      <c r="C4276">
        <v>0</v>
      </c>
      <c r="D4276">
        <v>1.6479999999999999</v>
      </c>
      <c r="E4276">
        <v>62.227108000000001</v>
      </c>
      <c r="F4276">
        <v>62.239925999999997</v>
      </c>
      <c r="G4276">
        <v>58.382241</v>
      </c>
      <c r="H4276">
        <v>-1.2818E-2</v>
      </c>
      <c r="I4276">
        <v>-95.248603000000003</v>
      </c>
      <c r="J4276">
        <v>108</v>
      </c>
      <c r="K4276">
        <v>78.642590999999996</v>
      </c>
      <c r="L4276">
        <v>1.5007E-2</v>
      </c>
      <c r="M4276">
        <f>(F4276*CalPhotonTurnigy!$AE$30*CalPhotonTurnigy!$AF$36+CalPhotonTurnigy!$AE$36)/CalPhotonTurnigy!$AE$30</f>
        <v>74.705680868439458</v>
      </c>
    </row>
    <row r="4277" spans="1:13" x14ac:dyDescent="0.3">
      <c r="A4277">
        <v>161.57861500000001</v>
      </c>
      <c r="B4277">
        <v>108</v>
      </c>
      <c r="C4277">
        <v>0</v>
      </c>
      <c r="D4277">
        <v>1.651</v>
      </c>
      <c r="E4277">
        <v>62.226598000000003</v>
      </c>
      <c r="F4277">
        <v>62.407249999999998</v>
      </c>
      <c r="G4277">
        <v>58.381458000000002</v>
      </c>
      <c r="H4277">
        <v>-0.18065200000000001</v>
      </c>
      <c r="I4277">
        <v>-95.258803</v>
      </c>
      <c r="J4277">
        <v>108</v>
      </c>
      <c r="K4277">
        <v>78.642480000000006</v>
      </c>
      <c r="L4277">
        <v>1.4997999999999999E-2</v>
      </c>
      <c r="M4277">
        <f>(F4277*CalPhotonTurnigy!$AE$30*CalPhotonTurnigy!$AF$36+CalPhotonTurnigy!$AE$36)/CalPhotonTurnigy!$AE$30</f>
        <v>74.875632606704286</v>
      </c>
    </row>
    <row r="4278" spans="1:13" x14ac:dyDescent="0.3">
      <c r="A4278">
        <v>161.59362300000001</v>
      </c>
      <c r="B4278">
        <v>108</v>
      </c>
      <c r="C4278">
        <v>0</v>
      </c>
      <c r="D4278">
        <v>1.651</v>
      </c>
      <c r="E4278">
        <v>62.226159000000003</v>
      </c>
      <c r="F4278">
        <v>62.526733999999998</v>
      </c>
      <c r="G4278">
        <v>58.380760000000002</v>
      </c>
      <c r="H4278">
        <v>-0.30057600000000001</v>
      </c>
      <c r="I4278">
        <v>-95.275805000000005</v>
      </c>
      <c r="J4278">
        <v>108</v>
      </c>
      <c r="K4278">
        <v>78.642384000000007</v>
      </c>
      <c r="L4278">
        <v>1.5008000000000001E-2</v>
      </c>
      <c r="M4278">
        <f>(F4278*CalPhotonTurnigy!$AE$30*CalPhotonTurnigy!$AF$36+CalPhotonTurnigy!$AE$36)/CalPhotonTurnigy!$AE$30</f>
        <v>74.996993042116046</v>
      </c>
    </row>
    <row r="4279" spans="1:13" x14ac:dyDescent="0.3">
      <c r="A4279">
        <v>161.60862499999999</v>
      </c>
      <c r="B4279">
        <v>108</v>
      </c>
      <c r="C4279">
        <v>0</v>
      </c>
      <c r="D4279">
        <v>1.65</v>
      </c>
      <c r="E4279">
        <v>62.223720999999998</v>
      </c>
      <c r="F4279">
        <v>62.096463</v>
      </c>
      <c r="G4279">
        <v>58.380138000000002</v>
      </c>
      <c r="H4279">
        <v>0.12725800000000001</v>
      </c>
      <c r="I4279">
        <v>-95.268640000000005</v>
      </c>
      <c r="J4279">
        <v>108</v>
      </c>
      <c r="K4279">
        <v>78.642302000000001</v>
      </c>
      <c r="L4279">
        <v>1.5002E-2</v>
      </c>
      <c r="M4279">
        <f>(F4279*CalPhotonTurnigy!$AE$30*CalPhotonTurnigy!$AF$36+CalPhotonTurnigy!$AE$36)/CalPhotonTurnigy!$AE$30</f>
        <v>74.559964855036185</v>
      </c>
    </row>
    <row r="4280" spans="1:13" x14ac:dyDescent="0.3">
      <c r="A4280">
        <v>161.623628</v>
      </c>
      <c r="B4280">
        <v>108</v>
      </c>
      <c r="C4280">
        <v>0</v>
      </c>
      <c r="D4280">
        <v>1.649</v>
      </c>
      <c r="E4280">
        <v>62.219563999999998</v>
      </c>
      <c r="F4280">
        <v>62.335546000000001</v>
      </c>
      <c r="G4280">
        <v>58.379584999999999</v>
      </c>
      <c r="H4280">
        <v>-0.115982</v>
      </c>
      <c r="I4280">
        <v>-95.275186000000005</v>
      </c>
      <c r="J4280">
        <v>108</v>
      </c>
      <c r="K4280">
        <v>78.642232000000007</v>
      </c>
      <c r="L4280">
        <v>1.5003000000000001E-2</v>
      </c>
      <c r="M4280">
        <f>(F4280*CalPhotonTurnigy!$AE$30*CalPhotonTurnigy!$AF$36+CalPhotonTurnigy!$AE$36)/CalPhotonTurnigy!$AE$30</f>
        <v>74.802802531876168</v>
      </c>
    </row>
    <row r="4281" spans="1:13" x14ac:dyDescent="0.3">
      <c r="A4281">
        <v>161.63864000000001</v>
      </c>
      <c r="B4281">
        <v>108</v>
      </c>
      <c r="C4281">
        <v>0</v>
      </c>
      <c r="D4281">
        <v>1.6479999999999999</v>
      </c>
      <c r="E4281">
        <v>62.213926000000001</v>
      </c>
      <c r="F4281">
        <v>62.455047</v>
      </c>
      <c r="G4281">
        <v>58.379094000000002</v>
      </c>
      <c r="H4281">
        <v>-0.241121</v>
      </c>
      <c r="I4281">
        <v>-95.288819000000004</v>
      </c>
      <c r="J4281">
        <v>108</v>
      </c>
      <c r="K4281">
        <v>78.642171000000005</v>
      </c>
      <c r="L4281">
        <v>1.5011999999999999E-2</v>
      </c>
      <c r="M4281">
        <f>(F4281*CalPhotonTurnigy!$AE$30*CalPhotonTurnigy!$AF$36+CalPhotonTurnigy!$AE$36)/CalPhotonTurnigy!$AE$30</f>
        <v>74.924180234264256</v>
      </c>
    </row>
    <row r="4282" spans="1:13" x14ac:dyDescent="0.3">
      <c r="A4282">
        <v>161.65365</v>
      </c>
      <c r="B4282">
        <v>108</v>
      </c>
      <c r="C4282">
        <v>0</v>
      </c>
      <c r="D4282">
        <v>1.6479999999999999</v>
      </c>
      <c r="E4282">
        <v>62.209074000000001</v>
      </c>
      <c r="F4282">
        <v>62.024718</v>
      </c>
      <c r="G4282">
        <v>58.378658999999999</v>
      </c>
      <c r="H4282">
        <v>0.18435699999999999</v>
      </c>
      <c r="I4282">
        <v>-95.278440000000003</v>
      </c>
      <c r="J4282">
        <v>108</v>
      </c>
      <c r="K4282">
        <v>78.642117999999996</v>
      </c>
      <c r="L4282">
        <v>1.5010000000000001E-2</v>
      </c>
      <c r="M4282">
        <f>(F4282*CalPhotonTurnigy!$AE$30*CalPhotonTurnigy!$AF$36+CalPhotonTurnigy!$AE$36)/CalPhotonTurnigy!$AE$30</f>
        <v>74.487093136323935</v>
      </c>
    </row>
    <row r="4283" spans="1:13" x14ac:dyDescent="0.3">
      <c r="A4283">
        <v>161.66865100000001</v>
      </c>
      <c r="B4283">
        <v>108</v>
      </c>
      <c r="C4283">
        <v>0</v>
      </c>
      <c r="D4283">
        <v>1.649</v>
      </c>
      <c r="E4283">
        <v>62.206958999999998</v>
      </c>
      <c r="F4283">
        <v>62.216017999999998</v>
      </c>
      <c r="G4283">
        <v>58.378272000000003</v>
      </c>
      <c r="H4283">
        <v>-9.0589999999999993E-3</v>
      </c>
      <c r="I4283">
        <v>-95.278951000000006</v>
      </c>
      <c r="J4283">
        <v>108</v>
      </c>
      <c r="K4283">
        <v>78.642072999999996</v>
      </c>
      <c r="L4283">
        <v>1.5001E-2</v>
      </c>
      <c r="M4283">
        <f>(F4283*CalPhotonTurnigy!$AE$30*CalPhotonTurnigy!$AF$36+CalPhotonTurnigy!$AE$36)/CalPhotonTurnigy!$AE$30</f>
        <v>74.681397405466797</v>
      </c>
    </row>
    <row r="4284" spans="1:13" x14ac:dyDescent="0.3">
      <c r="A4284">
        <v>161.683662</v>
      </c>
      <c r="B4284">
        <v>108</v>
      </c>
      <c r="C4284">
        <v>0</v>
      </c>
      <c r="D4284">
        <v>1.6479999999999999</v>
      </c>
      <c r="E4284">
        <v>62.201017</v>
      </c>
      <c r="F4284">
        <v>62.38335</v>
      </c>
      <c r="G4284">
        <v>58.377929999999999</v>
      </c>
      <c r="H4284">
        <v>-0.18233199999999999</v>
      </c>
      <c r="I4284">
        <v>-95.289252000000005</v>
      </c>
      <c r="J4284">
        <v>108</v>
      </c>
      <c r="K4284">
        <v>78.642033999999995</v>
      </c>
      <c r="L4284">
        <v>1.5011E-2</v>
      </c>
      <c r="M4284">
        <f>(F4284*CalPhotonTurnigy!$AE$30*CalPhotonTurnigy!$AF$36+CalPhotonTurnigy!$AE$36)/CalPhotonTurnigy!$AE$30</f>
        <v>74.851357269367583</v>
      </c>
    </row>
    <row r="4285" spans="1:13" x14ac:dyDescent="0.3">
      <c r="A4285">
        <v>161.69865799999999</v>
      </c>
      <c r="B4285">
        <v>107</v>
      </c>
      <c r="C4285">
        <v>0</v>
      </c>
      <c r="D4285">
        <v>1.6479999999999999</v>
      </c>
      <c r="E4285">
        <v>62.195903999999999</v>
      </c>
      <c r="F4285">
        <v>61.976882000000003</v>
      </c>
      <c r="G4285">
        <v>58.377296999999999</v>
      </c>
      <c r="H4285">
        <v>0.21902199999999999</v>
      </c>
      <c r="I4285">
        <v>-95.276938000000001</v>
      </c>
      <c r="J4285">
        <v>107</v>
      </c>
      <c r="K4285">
        <v>78.612930000000006</v>
      </c>
      <c r="L4285">
        <v>1.4996000000000001E-2</v>
      </c>
      <c r="M4285">
        <f>(F4285*CalPhotonTurnigy!$AE$30*CalPhotonTurnigy!$AF$36+CalPhotonTurnigy!$AE$36)/CalPhotonTurnigy!$AE$30</f>
        <v>74.438505896288802</v>
      </c>
    </row>
    <row r="4286" spans="1:13" x14ac:dyDescent="0.3">
      <c r="A4286">
        <v>161.713661</v>
      </c>
      <c r="B4286">
        <v>107</v>
      </c>
      <c r="C4286">
        <v>0</v>
      </c>
      <c r="D4286">
        <v>1.6479999999999999</v>
      </c>
      <c r="E4286">
        <v>62.191502999999997</v>
      </c>
      <c r="F4286">
        <v>62.144289000000001</v>
      </c>
      <c r="G4286">
        <v>58.375315000000001</v>
      </c>
      <c r="H4286">
        <v>4.7213999999999999E-2</v>
      </c>
      <c r="I4286">
        <v>-95.274277999999995</v>
      </c>
      <c r="J4286">
        <v>107</v>
      </c>
      <c r="K4286">
        <v>78.560226999999998</v>
      </c>
      <c r="L4286">
        <v>1.5003000000000001E-2</v>
      </c>
      <c r="M4286">
        <f>(F4286*CalPhotonTurnigy!$AE$30*CalPhotonTurnigy!$AF$36+CalPhotonTurnigy!$AE$36)/CalPhotonTurnigy!$AE$30</f>
        <v>74.608541938026391</v>
      </c>
    </row>
    <row r="4287" spans="1:13" x14ac:dyDescent="0.3">
      <c r="A4287">
        <v>161.72866500000001</v>
      </c>
      <c r="B4287">
        <v>107</v>
      </c>
      <c r="C4287">
        <v>0</v>
      </c>
      <c r="D4287">
        <v>1.6479999999999999</v>
      </c>
      <c r="E4287">
        <v>62.189776999999999</v>
      </c>
      <c r="F4287">
        <v>62.287737999999997</v>
      </c>
      <c r="G4287">
        <v>58.370724000000003</v>
      </c>
      <c r="H4287">
        <v>-9.7961000000000006E-2</v>
      </c>
      <c r="I4287">
        <v>-95.279804999999996</v>
      </c>
      <c r="J4287">
        <v>107</v>
      </c>
      <c r="K4287">
        <v>78.514865</v>
      </c>
      <c r="L4287">
        <v>1.5004E-2</v>
      </c>
      <c r="M4287">
        <f>(F4287*CalPhotonTurnigy!$AE$30*CalPhotonTurnigy!$AF$36+CalPhotonTurnigy!$AE$36)/CalPhotonTurnigy!$AE$30</f>
        <v>74.754243731566802</v>
      </c>
    </row>
    <row r="4288" spans="1:13" x14ac:dyDescent="0.3">
      <c r="A4288">
        <v>161.74366900000001</v>
      </c>
      <c r="B4288">
        <v>107</v>
      </c>
      <c r="C4288">
        <v>0</v>
      </c>
      <c r="D4288">
        <v>1.647</v>
      </c>
      <c r="E4288">
        <v>62.184168</v>
      </c>
      <c r="F4288">
        <v>62.024718</v>
      </c>
      <c r="G4288">
        <v>58.362881000000002</v>
      </c>
      <c r="H4288">
        <v>0.15945100000000001</v>
      </c>
      <c r="I4288">
        <v>-95.270831999999999</v>
      </c>
      <c r="J4288">
        <v>107</v>
      </c>
      <c r="K4288">
        <v>78.475820999999996</v>
      </c>
      <c r="L4288">
        <v>1.5004E-2</v>
      </c>
      <c r="M4288">
        <f>(F4288*CalPhotonTurnigy!$AE$30*CalPhotonTurnigy!$AF$36+CalPhotonTurnigy!$AE$36)/CalPhotonTurnigy!$AE$30</f>
        <v>74.487093136323935</v>
      </c>
    </row>
    <row r="4289" spans="1:13" x14ac:dyDescent="0.3">
      <c r="A4289">
        <v>161.758678</v>
      </c>
      <c r="B4289">
        <v>107</v>
      </c>
      <c r="C4289">
        <v>0</v>
      </c>
      <c r="D4289">
        <v>1.6439999999999999</v>
      </c>
      <c r="E4289">
        <v>62.173152999999999</v>
      </c>
      <c r="F4289">
        <v>62.072549000000002</v>
      </c>
      <c r="G4289">
        <v>58.351801999999999</v>
      </c>
      <c r="H4289">
        <v>0.100603</v>
      </c>
      <c r="I4289">
        <v>-95.265164999999996</v>
      </c>
      <c r="J4289">
        <v>107</v>
      </c>
      <c r="K4289">
        <v>78.442216000000002</v>
      </c>
      <c r="L4289">
        <v>1.5009E-2</v>
      </c>
      <c r="M4289">
        <f>(F4289*CalPhotonTurnigy!$AE$30*CalPhotonTurnigy!$AF$36+CalPhotonTurnigy!$AE$36)/CalPhotonTurnigy!$AE$30</f>
        <v>74.53567529783659</v>
      </c>
    </row>
    <row r="4290" spans="1:13" x14ac:dyDescent="0.3">
      <c r="A4290">
        <v>161.77368300000001</v>
      </c>
      <c r="B4290">
        <v>107</v>
      </c>
      <c r="C4290">
        <v>0</v>
      </c>
      <c r="D4290">
        <v>1.647</v>
      </c>
      <c r="E4290">
        <v>62.169860999999997</v>
      </c>
      <c r="F4290">
        <v>62.263832999999998</v>
      </c>
      <c r="G4290">
        <v>58.337859000000002</v>
      </c>
      <c r="H4290">
        <v>-9.3970999999999999E-2</v>
      </c>
      <c r="I4290">
        <v>-95.270465999999999</v>
      </c>
      <c r="J4290">
        <v>107</v>
      </c>
      <c r="K4290">
        <v>78.413291999999998</v>
      </c>
      <c r="L4290">
        <v>1.5004999999999999E-2</v>
      </c>
      <c r="M4290">
        <f>(F4290*CalPhotonTurnigy!$AE$30*CalPhotonTurnigy!$AF$36+CalPhotonTurnigy!$AE$36)/CalPhotonTurnigy!$AE$30</f>
        <v>74.729963315707607</v>
      </c>
    </row>
    <row r="4291" spans="1:13" x14ac:dyDescent="0.3">
      <c r="A4291">
        <v>161.78869599999999</v>
      </c>
      <c r="B4291">
        <v>107</v>
      </c>
      <c r="C4291">
        <v>0</v>
      </c>
      <c r="D4291">
        <v>1.645</v>
      </c>
      <c r="E4291">
        <v>62.162900999999998</v>
      </c>
      <c r="F4291">
        <v>62.311642999999997</v>
      </c>
      <c r="G4291">
        <v>58.321590999999998</v>
      </c>
      <c r="H4291">
        <v>-0.14874100000000001</v>
      </c>
      <c r="I4291">
        <v>-95.278865999999994</v>
      </c>
      <c r="J4291">
        <v>107</v>
      </c>
      <c r="K4291">
        <v>78.388396999999998</v>
      </c>
      <c r="L4291">
        <v>1.5013E-2</v>
      </c>
      <c r="M4291">
        <f>(F4291*CalPhotonTurnigy!$AE$30*CalPhotonTurnigy!$AF$36+CalPhotonTurnigy!$AE$36)/CalPhotonTurnigy!$AE$30</f>
        <v>74.778524147425969</v>
      </c>
    </row>
    <row r="4292" spans="1:13" x14ac:dyDescent="0.3">
      <c r="A4292">
        <v>161.80370300000001</v>
      </c>
      <c r="B4292">
        <v>107</v>
      </c>
      <c r="C4292">
        <v>0</v>
      </c>
      <c r="D4292">
        <v>1.6439999999999999</v>
      </c>
      <c r="E4292">
        <v>62.152782999999999</v>
      </c>
      <c r="F4292">
        <v>62.048634</v>
      </c>
      <c r="G4292">
        <v>58.303584999999998</v>
      </c>
      <c r="H4292">
        <v>0.10414900000000001</v>
      </c>
      <c r="I4292">
        <v>-95.273002000000005</v>
      </c>
      <c r="J4292">
        <v>107</v>
      </c>
      <c r="K4292">
        <v>78.366968999999997</v>
      </c>
      <c r="L4292">
        <v>1.5007E-2</v>
      </c>
      <c r="M4292">
        <f>(F4292*CalPhotonTurnigy!$AE$30*CalPhotonTurnigy!$AF$36+CalPhotonTurnigy!$AE$36)/CalPhotonTurnigy!$AE$30</f>
        <v>74.511384724932483</v>
      </c>
    </row>
    <row r="4293" spans="1:13" x14ac:dyDescent="0.3">
      <c r="A4293">
        <v>161.818703</v>
      </c>
      <c r="B4293">
        <v>107</v>
      </c>
      <c r="C4293">
        <v>0</v>
      </c>
      <c r="D4293">
        <v>1.6439999999999999</v>
      </c>
      <c r="E4293">
        <v>62.146138000000001</v>
      </c>
      <c r="F4293">
        <v>62.192109000000002</v>
      </c>
      <c r="G4293">
        <v>58.284413000000001</v>
      </c>
      <c r="H4293">
        <v>-4.5970999999999998E-2</v>
      </c>
      <c r="I4293">
        <v>-95.275592000000003</v>
      </c>
      <c r="J4293">
        <v>107</v>
      </c>
      <c r="K4293">
        <v>78.348526000000007</v>
      </c>
      <c r="L4293">
        <v>1.4999999999999999E-2</v>
      </c>
      <c r="M4293">
        <f>(F4293*CalPhotonTurnigy!$AE$30*CalPhotonTurnigy!$AF$36+CalPhotonTurnigy!$AE$36)/CalPhotonTurnigy!$AE$30</f>
        <v>74.657112926789651</v>
      </c>
    </row>
    <row r="4294" spans="1:13" x14ac:dyDescent="0.3">
      <c r="A4294">
        <v>161.83369999999999</v>
      </c>
      <c r="B4294">
        <v>107</v>
      </c>
      <c r="C4294">
        <v>0</v>
      </c>
      <c r="D4294">
        <v>1.6439999999999999</v>
      </c>
      <c r="E4294">
        <v>62.140419999999999</v>
      </c>
      <c r="F4294">
        <v>62.407249999999998</v>
      </c>
      <c r="G4294">
        <v>58.264586999999999</v>
      </c>
      <c r="H4294">
        <v>-0.26683000000000001</v>
      </c>
      <c r="I4294">
        <v>-95.290656999999996</v>
      </c>
      <c r="J4294">
        <v>107</v>
      </c>
      <c r="K4294">
        <v>78.332651999999996</v>
      </c>
      <c r="L4294">
        <v>1.4997E-2</v>
      </c>
      <c r="M4294">
        <f>(F4294*CalPhotonTurnigy!$AE$30*CalPhotonTurnigy!$AF$36+CalPhotonTurnigy!$AE$36)/CalPhotonTurnigy!$AE$30</f>
        <v>74.875632606704286</v>
      </c>
    </row>
    <row r="4295" spans="1:13" x14ac:dyDescent="0.3">
      <c r="A4295">
        <v>161.84870699999999</v>
      </c>
      <c r="B4295">
        <v>107</v>
      </c>
      <c r="C4295">
        <v>0</v>
      </c>
      <c r="D4295">
        <v>1.64</v>
      </c>
      <c r="E4295">
        <v>62.123102000000003</v>
      </c>
      <c r="F4295">
        <v>61.976882000000003</v>
      </c>
      <c r="G4295">
        <v>58.244548999999999</v>
      </c>
      <c r="H4295">
        <v>0.14621999999999999</v>
      </c>
      <c r="I4295">
        <v>-95.282431000000003</v>
      </c>
      <c r="J4295">
        <v>107</v>
      </c>
      <c r="K4295">
        <v>78.318989000000002</v>
      </c>
      <c r="L4295">
        <v>1.5007E-2</v>
      </c>
      <c r="M4295">
        <f>(F4295*CalPhotonTurnigy!$AE$30*CalPhotonTurnigy!$AF$36+CalPhotonTurnigy!$AE$36)/CalPhotonTurnigy!$AE$30</f>
        <v>74.438505896288802</v>
      </c>
    </row>
    <row r="4296" spans="1:13" x14ac:dyDescent="0.3">
      <c r="A4296">
        <v>161.86371199999999</v>
      </c>
      <c r="B4296">
        <v>107</v>
      </c>
      <c r="C4296">
        <v>0</v>
      </c>
      <c r="D4296">
        <v>1.6459999999999999</v>
      </c>
      <c r="E4296">
        <v>62.124727999999998</v>
      </c>
      <c r="F4296">
        <v>62.168199999999999</v>
      </c>
      <c r="G4296">
        <v>58.224662000000002</v>
      </c>
      <c r="H4296">
        <v>-4.3471000000000003E-2</v>
      </c>
      <c r="I4296">
        <v>-95.284880999999999</v>
      </c>
      <c r="J4296">
        <v>107</v>
      </c>
      <c r="K4296">
        <v>78.307230000000004</v>
      </c>
      <c r="L4296">
        <v>1.5004999999999999E-2</v>
      </c>
      <c r="M4296">
        <f>(F4296*CalPhotonTurnigy!$AE$30*CalPhotonTurnigy!$AF$36+CalPhotonTurnigy!$AE$36)/CalPhotonTurnigy!$AE$30</f>
        <v>74.632828448112519</v>
      </c>
    </row>
    <row r="4297" spans="1:13" x14ac:dyDescent="0.3">
      <c r="A4297">
        <v>161.87871699999999</v>
      </c>
      <c r="B4297">
        <v>107</v>
      </c>
      <c r="C4297">
        <v>0</v>
      </c>
      <c r="D4297">
        <v>1.6419999999999999</v>
      </c>
      <c r="E4297">
        <v>62.115794000000001</v>
      </c>
      <c r="F4297">
        <v>62.38335</v>
      </c>
      <c r="G4297">
        <v>58.205219999999997</v>
      </c>
      <c r="H4297">
        <v>-0.26755499999999999</v>
      </c>
      <c r="I4297">
        <v>-95.299991000000006</v>
      </c>
      <c r="J4297">
        <v>107</v>
      </c>
      <c r="K4297">
        <v>78.297107999999994</v>
      </c>
      <c r="L4297">
        <v>1.5004999999999999E-2</v>
      </c>
      <c r="M4297">
        <f>(F4297*CalPhotonTurnigy!$AE$30*CalPhotonTurnigy!$AF$36+CalPhotonTurnigy!$AE$36)/CalPhotonTurnigy!$AE$30</f>
        <v>74.851357269367583</v>
      </c>
    </row>
    <row r="4298" spans="1:13" x14ac:dyDescent="0.3">
      <c r="A4298">
        <v>161.89371299999999</v>
      </c>
      <c r="B4298">
        <v>107</v>
      </c>
      <c r="C4298">
        <v>0</v>
      </c>
      <c r="D4298">
        <v>1.635</v>
      </c>
      <c r="E4298">
        <v>62.089491000000002</v>
      </c>
      <c r="F4298">
        <v>61.929040999999998</v>
      </c>
      <c r="G4298">
        <v>58.186444999999999</v>
      </c>
      <c r="H4298">
        <v>0.16045000000000001</v>
      </c>
      <c r="I4298">
        <v>-95.290975000000003</v>
      </c>
      <c r="J4298">
        <v>107</v>
      </c>
      <c r="K4298">
        <v>78.288396000000006</v>
      </c>
      <c r="L4298">
        <v>1.4996000000000001E-2</v>
      </c>
      <c r="M4298">
        <f>(F4298*CalPhotonTurnigy!$AE$30*CalPhotonTurnigy!$AF$36+CalPhotonTurnigy!$AE$36)/CalPhotonTurnigy!$AE$30</f>
        <v>74.389913577731221</v>
      </c>
    </row>
    <row r="4299" spans="1:13" x14ac:dyDescent="0.3">
      <c r="A4299">
        <v>161.90872100000001</v>
      </c>
      <c r="B4299">
        <v>107</v>
      </c>
      <c r="C4299">
        <v>0</v>
      </c>
      <c r="D4299">
        <v>1.64</v>
      </c>
      <c r="E4299">
        <v>62.079259</v>
      </c>
      <c r="F4299">
        <v>62.120376</v>
      </c>
      <c r="G4299">
        <v>58.168501999999997</v>
      </c>
      <c r="H4299">
        <v>-4.1117000000000001E-2</v>
      </c>
      <c r="I4299">
        <v>-95.293291999999994</v>
      </c>
      <c r="J4299">
        <v>107</v>
      </c>
      <c r="K4299">
        <v>78.280897999999993</v>
      </c>
      <c r="L4299">
        <v>1.5008000000000001E-2</v>
      </c>
      <c r="M4299">
        <f>(F4299*CalPhotonTurnigy!$AE$30*CalPhotonTurnigy!$AF$36+CalPhotonTurnigy!$AE$36)/CalPhotonTurnigy!$AE$30</f>
        <v>74.584253396531295</v>
      </c>
    </row>
    <row r="4300" spans="1:13" x14ac:dyDescent="0.3">
      <c r="A4300">
        <v>161.92372900000001</v>
      </c>
      <c r="B4300">
        <v>107</v>
      </c>
      <c r="C4300">
        <v>0</v>
      </c>
      <c r="D4300">
        <v>1.639</v>
      </c>
      <c r="E4300">
        <v>62.068382999999997</v>
      </c>
      <c r="F4300">
        <v>62.335546000000001</v>
      </c>
      <c r="G4300">
        <v>58.151502999999998</v>
      </c>
      <c r="H4300">
        <v>-0.26716299999999998</v>
      </c>
      <c r="I4300">
        <v>-95.308375999999996</v>
      </c>
      <c r="J4300">
        <v>107</v>
      </c>
      <c r="K4300">
        <v>78.274444000000003</v>
      </c>
      <c r="L4300">
        <v>1.5008000000000001E-2</v>
      </c>
      <c r="M4300">
        <f>(F4300*CalPhotonTurnigy!$AE$30*CalPhotonTurnigy!$AF$36+CalPhotonTurnigy!$AE$36)/CalPhotonTurnigy!$AE$30</f>
        <v>74.802802531876168</v>
      </c>
    </row>
    <row r="4301" spans="1:13" x14ac:dyDescent="0.3">
      <c r="A4301">
        <v>161.93873500000001</v>
      </c>
      <c r="B4301">
        <v>107</v>
      </c>
      <c r="C4301">
        <v>0</v>
      </c>
      <c r="D4301">
        <v>1.6419999999999999</v>
      </c>
      <c r="E4301">
        <v>62.067303000000003</v>
      </c>
      <c r="F4301">
        <v>61.952961999999999</v>
      </c>
      <c r="G4301">
        <v>58.135522000000002</v>
      </c>
      <c r="H4301">
        <v>0.114341</v>
      </c>
      <c r="I4301">
        <v>-95.301945000000003</v>
      </c>
      <c r="J4301">
        <v>107</v>
      </c>
      <c r="K4301">
        <v>78.268889000000001</v>
      </c>
      <c r="L4301">
        <v>1.5006E-2</v>
      </c>
      <c r="M4301">
        <f>(F4301*CalPhotonTurnigy!$AE$30*CalPhotonTurnigy!$AF$36+CalPhotonTurnigy!$AE$36)/CalPhotonTurnigy!$AE$30</f>
        <v>74.414210244862247</v>
      </c>
    </row>
    <row r="4302" spans="1:13" x14ac:dyDescent="0.3">
      <c r="A4302">
        <v>161.953734</v>
      </c>
      <c r="B4302">
        <v>107</v>
      </c>
      <c r="C4302">
        <v>0</v>
      </c>
      <c r="D4302">
        <v>1.6439999999999999</v>
      </c>
      <c r="E4302">
        <v>62.072583999999999</v>
      </c>
      <c r="F4302">
        <v>62.048634</v>
      </c>
      <c r="G4302">
        <v>58.120593999999997</v>
      </c>
      <c r="H4302">
        <v>2.3949999999999999E-2</v>
      </c>
      <c r="I4302">
        <v>-95.300596999999996</v>
      </c>
      <c r="J4302">
        <v>107</v>
      </c>
      <c r="K4302">
        <v>78.264107999999993</v>
      </c>
      <c r="L4302">
        <v>1.4999E-2</v>
      </c>
      <c r="M4302">
        <f>(F4302*CalPhotonTurnigy!$AE$30*CalPhotonTurnigy!$AF$36+CalPhotonTurnigy!$AE$36)/CalPhotonTurnigy!$AE$30</f>
        <v>74.511384724932483</v>
      </c>
    </row>
    <row r="4303" spans="1:13" x14ac:dyDescent="0.3">
      <c r="A4303">
        <v>161.968739</v>
      </c>
      <c r="B4303">
        <v>107</v>
      </c>
      <c r="C4303">
        <v>0</v>
      </c>
      <c r="D4303">
        <v>1.639</v>
      </c>
      <c r="E4303">
        <v>62.062637000000002</v>
      </c>
      <c r="F4303">
        <v>62.311642999999997</v>
      </c>
      <c r="G4303">
        <v>58.106731000000003</v>
      </c>
      <c r="H4303">
        <v>-0.24900600000000001</v>
      </c>
      <c r="I4303">
        <v>-95.31465</v>
      </c>
      <c r="J4303">
        <v>107</v>
      </c>
      <c r="K4303">
        <v>78.259992999999994</v>
      </c>
      <c r="L4303">
        <v>1.5004999999999999E-2</v>
      </c>
      <c r="M4303">
        <f>(F4303*CalPhotonTurnigy!$AE$30*CalPhotonTurnigy!$AF$36+CalPhotonTurnigy!$AE$36)/CalPhotonTurnigy!$AE$30</f>
        <v>74.778524147425969</v>
      </c>
    </row>
    <row r="4304" spans="1:13" x14ac:dyDescent="0.3">
      <c r="A4304">
        <v>161.983746</v>
      </c>
      <c r="B4304">
        <v>107</v>
      </c>
      <c r="C4304">
        <v>0</v>
      </c>
      <c r="D4304">
        <v>1.6379999999999999</v>
      </c>
      <c r="E4304">
        <v>62.052002999999999</v>
      </c>
      <c r="F4304">
        <v>61.905118999999999</v>
      </c>
      <c r="G4304">
        <v>58.093921000000002</v>
      </c>
      <c r="H4304">
        <v>0.14688399999999999</v>
      </c>
      <c r="I4304">
        <v>-95.306392000000002</v>
      </c>
      <c r="J4304">
        <v>107</v>
      </c>
      <c r="K4304">
        <v>78.256450999999998</v>
      </c>
      <c r="L4304">
        <v>1.5007E-2</v>
      </c>
      <c r="M4304">
        <f>(F4304*CalPhotonTurnigy!$AE$30*CalPhotonTurnigy!$AF$36+CalPhotonTurnigy!$AE$36)/CalPhotonTurnigy!$AE$30</f>
        <v>74.365615894895711</v>
      </c>
    </row>
    <row r="4305" spans="1:13" x14ac:dyDescent="0.3">
      <c r="A4305">
        <v>161.99875700000001</v>
      </c>
      <c r="B4305">
        <v>107</v>
      </c>
      <c r="C4305">
        <v>0</v>
      </c>
      <c r="D4305">
        <v>1.6439999999999999</v>
      </c>
      <c r="E4305">
        <v>62.057350999999997</v>
      </c>
      <c r="F4305">
        <v>62.072549000000002</v>
      </c>
      <c r="G4305">
        <v>58.082135000000001</v>
      </c>
      <c r="H4305">
        <v>-1.5198E-2</v>
      </c>
      <c r="I4305">
        <v>-95.307248000000001</v>
      </c>
      <c r="J4305">
        <v>107</v>
      </c>
      <c r="K4305">
        <v>78.253401999999994</v>
      </c>
      <c r="L4305">
        <v>1.5011E-2</v>
      </c>
      <c r="M4305">
        <f>(F4305*CalPhotonTurnigy!$AE$30*CalPhotonTurnigy!$AF$36+CalPhotonTurnigy!$AE$36)/CalPhotonTurnigy!$AE$30</f>
        <v>74.53567529783659</v>
      </c>
    </row>
    <row r="4306" spans="1:13" x14ac:dyDescent="0.3">
      <c r="A4306">
        <v>162.013758</v>
      </c>
      <c r="B4306">
        <v>107</v>
      </c>
      <c r="C4306">
        <v>0</v>
      </c>
      <c r="D4306">
        <v>1.633</v>
      </c>
      <c r="E4306">
        <v>62.035021</v>
      </c>
      <c r="F4306">
        <v>62.263832999999998</v>
      </c>
      <c r="G4306">
        <v>58.071334999999998</v>
      </c>
      <c r="H4306">
        <v>-0.22881099999999999</v>
      </c>
      <c r="I4306">
        <v>-95.320153000000005</v>
      </c>
      <c r="J4306">
        <v>107</v>
      </c>
      <c r="K4306">
        <v>78.250778999999994</v>
      </c>
      <c r="L4306">
        <v>1.5001E-2</v>
      </c>
      <c r="M4306">
        <f>(F4306*CalPhotonTurnigy!$AE$30*CalPhotonTurnigy!$AF$36+CalPhotonTurnigy!$AE$36)/CalPhotonTurnigy!$AE$30</f>
        <v>74.729963315707607</v>
      </c>
    </row>
    <row r="4307" spans="1:13" x14ac:dyDescent="0.3">
      <c r="A4307">
        <v>162.02876800000001</v>
      </c>
      <c r="B4307">
        <v>107</v>
      </c>
      <c r="C4307">
        <v>0</v>
      </c>
      <c r="D4307">
        <v>1.635</v>
      </c>
      <c r="E4307">
        <v>62.022015000000003</v>
      </c>
      <c r="F4307">
        <v>61.929040999999998</v>
      </c>
      <c r="G4307">
        <v>58.061473999999997</v>
      </c>
      <c r="H4307">
        <v>9.2973E-2</v>
      </c>
      <c r="I4307">
        <v>-95.314922999999993</v>
      </c>
      <c r="J4307">
        <v>107</v>
      </c>
      <c r="K4307">
        <v>78.248519999999999</v>
      </c>
      <c r="L4307">
        <v>1.5010000000000001E-2</v>
      </c>
      <c r="M4307">
        <f>(F4307*CalPhotonTurnigy!$AE$30*CalPhotonTurnigy!$AF$36+CalPhotonTurnigy!$AE$36)/CalPhotonTurnigy!$AE$30</f>
        <v>74.389913577731221</v>
      </c>
    </row>
    <row r="4308" spans="1:13" x14ac:dyDescent="0.3">
      <c r="A4308">
        <v>162.04377400000001</v>
      </c>
      <c r="B4308">
        <v>107</v>
      </c>
      <c r="C4308">
        <v>0</v>
      </c>
      <c r="D4308">
        <v>1.639</v>
      </c>
      <c r="E4308">
        <v>62.019114000000002</v>
      </c>
      <c r="F4308">
        <v>62.048634</v>
      </c>
      <c r="G4308">
        <v>58.052498</v>
      </c>
      <c r="H4308">
        <v>-2.9520000000000001E-2</v>
      </c>
      <c r="I4308">
        <v>-95.316585000000003</v>
      </c>
      <c r="J4308">
        <v>107</v>
      </c>
      <c r="K4308">
        <v>78.246576000000005</v>
      </c>
      <c r="L4308">
        <v>1.5006E-2</v>
      </c>
      <c r="M4308">
        <f>(F4308*CalPhotonTurnigy!$AE$30*CalPhotonTurnigy!$AF$36+CalPhotonTurnigy!$AE$36)/CalPhotonTurnigy!$AE$30</f>
        <v>74.511384724932483</v>
      </c>
    </row>
    <row r="4309" spans="1:13" x14ac:dyDescent="0.3">
      <c r="A4309">
        <v>162.058785</v>
      </c>
      <c r="B4309">
        <v>107</v>
      </c>
      <c r="C4309">
        <v>0</v>
      </c>
      <c r="D4309">
        <v>1.633</v>
      </c>
      <c r="E4309">
        <v>62.002097999999997</v>
      </c>
      <c r="F4309">
        <v>62.311642999999997</v>
      </c>
      <c r="G4309">
        <v>58.044350999999999</v>
      </c>
      <c r="H4309">
        <v>-0.30954500000000001</v>
      </c>
      <c r="I4309">
        <v>-95.334062000000003</v>
      </c>
      <c r="J4309">
        <v>107</v>
      </c>
      <c r="K4309">
        <v>78.244902999999994</v>
      </c>
      <c r="L4309">
        <v>1.5011E-2</v>
      </c>
      <c r="M4309">
        <f>(F4309*CalPhotonTurnigy!$AE$30*CalPhotonTurnigy!$AF$36+CalPhotonTurnigy!$AE$36)/CalPhotonTurnigy!$AE$30</f>
        <v>74.778524147425969</v>
      </c>
    </row>
    <row r="4310" spans="1:13" x14ac:dyDescent="0.3">
      <c r="A4310">
        <v>162.073792</v>
      </c>
      <c r="B4310">
        <v>107</v>
      </c>
      <c r="C4310">
        <v>0</v>
      </c>
      <c r="D4310">
        <v>1.631</v>
      </c>
      <c r="E4310">
        <v>61.983297</v>
      </c>
      <c r="F4310">
        <v>61.905118999999999</v>
      </c>
      <c r="G4310">
        <v>58.036974999999998</v>
      </c>
      <c r="H4310">
        <v>7.8176999999999996E-2</v>
      </c>
      <c r="I4310">
        <v>-95.329667000000001</v>
      </c>
      <c r="J4310">
        <v>107</v>
      </c>
      <c r="K4310">
        <v>78.243463000000006</v>
      </c>
      <c r="L4310">
        <v>1.5007E-2</v>
      </c>
      <c r="M4310">
        <f>(F4310*CalPhotonTurnigy!$AE$30*CalPhotonTurnigy!$AF$36+CalPhotonTurnigy!$AE$36)/CalPhotonTurnigy!$AE$30</f>
        <v>74.365615894895711</v>
      </c>
    </row>
    <row r="4311" spans="1:13" x14ac:dyDescent="0.3">
      <c r="A4311">
        <v>162.088797</v>
      </c>
      <c r="B4311">
        <v>107</v>
      </c>
      <c r="C4311">
        <v>0</v>
      </c>
      <c r="D4311">
        <v>1.6339999999999999</v>
      </c>
      <c r="E4311">
        <v>61.97334</v>
      </c>
      <c r="F4311">
        <v>62.024718</v>
      </c>
      <c r="G4311">
        <v>58.030315000000002</v>
      </c>
      <c r="H4311">
        <v>-5.1376999999999999E-2</v>
      </c>
      <c r="I4311">
        <v>-95.332558000000006</v>
      </c>
      <c r="J4311">
        <v>107</v>
      </c>
      <c r="K4311">
        <v>78.242223999999993</v>
      </c>
      <c r="L4311">
        <v>1.5004999999999999E-2</v>
      </c>
      <c r="M4311">
        <f>(F4311*CalPhotonTurnigy!$AE$30*CalPhotonTurnigy!$AF$36+CalPhotonTurnigy!$AE$36)/CalPhotonTurnigy!$AE$30</f>
        <v>74.487093136323935</v>
      </c>
    </row>
    <row r="4312" spans="1:13" x14ac:dyDescent="0.3">
      <c r="A4312">
        <v>162.10381000000001</v>
      </c>
      <c r="B4312">
        <v>107</v>
      </c>
      <c r="C4312">
        <v>0</v>
      </c>
      <c r="D4312">
        <v>1.635</v>
      </c>
      <c r="E4312">
        <v>61.968924999999999</v>
      </c>
      <c r="F4312">
        <v>62.216017999999998</v>
      </c>
      <c r="G4312">
        <v>58.024312999999999</v>
      </c>
      <c r="H4312">
        <v>-0.24709300000000001</v>
      </c>
      <c r="I4312">
        <v>-95.346497999999997</v>
      </c>
      <c r="J4312">
        <v>107</v>
      </c>
      <c r="K4312">
        <v>78.241157000000001</v>
      </c>
      <c r="L4312">
        <v>1.5013E-2</v>
      </c>
      <c r="M4312">
        <f>(F4312*CalPhotonTurnigy!$AE$30*CalPhotonTurnigy!$AF$36+CalPhotonTurnigy!$AE$36)/CalPhotonTurnigy!$AE$30</f>
        <v>74.681397405466797</v>
      </c>
    </row>
    <row r="4313" spans="1:13" x14ac:dyDescent="0.3">
      <c r="A4313">
        <v>162.11881700000001</v>
      </c>
      <c r="B4313">
        <v>107</v>
      </c>
      <c r="C4313">
        <v>0</v>
      </c>
      <c r="D4313">
        <v>1.631</v>
      </c>
      <c r="E4313">
        <v>61.954737000000002</v>
      </c>
      <c r="F4313">
        <v>61.809421999999998</v>
      </c>
      <c r="G4313">
        <v>58.018914000000002</v>
      </c>
      <c r="H4313">
        <v>0.145315</v>
      </c>
      <c r="I4313">
        <v>-95.338335999999998</v>
      </c>
      <c r="J4313">
        <v>107</v>
      </c>
      <c r="K4313">
        <v>78.240239000000003</v>
      </c>
      <c r="L4313">
        <v>1.5007E-2</v>
      </c>
      <c r="M4313">
        <f>(F4313*CalPhotonTurnigy!$AE$30*CalPhotonTurnigy!$AF$36+CalPhotonTurnigy!$AE$36)/CalPhotonTurnigy!$AE$30</f>
        <v>74.268416022213174</v>
      </c>
    </row>
    <row r="4314" spans="1:13" x14ac:dyDescent="0.3">
      <c r="A4314">
        <v>162.13381699999999</v>
      </c>
      <c r="B4314">
        <v>107</v>
      </c>
      <c r="C4314">
        <v>0</v>
      </c>
      <c r="D4314">
        <v>1.6319999999999999</v>
      </c>
      <c r="E4314">
        <v>61.944602000000003</v>
      </c>
      <c r="F4314">
        <v>62.048634</v>
      </c>
      <c r="G4314">
        <v>58.014068000000002</v>
      </c>
      <c r="H4314">
        <v>-0.104032</v>
      </c>
      <c r="I4314">
        <v>-95.344190999999995</v>
      </c>
      <c r="J4314">
        <v>107</v>
      </c>
      <c r="K4314">
        <v>78.239447999999996</v>
      </c>
      <c r="L4314">
        <v>1.4999999999999999E-2</v>
      </c>
      <c r="M4314">
        <f>(F4314*CalPhotonTurnigy!$AE$30*CalPhotonTurnigy!$AF$36+CalPhotonTurnigy!$AE$36)/CalPhotonTurnigy!$AE$30</f>
        <v>74.511384724932483</v>
      </c>
    </row>
    <row r="4315" spans="1:13" x14ac:dyDescent="0.3">
      <c r="A4315">
        <v>162.14882800000001</v>
      </c>
      <c r="B4315">
        <v>107</v>
      </c>
      <c r="C4315">
        <v>0</v>
      </c>
      <c r="D4315">
        <v>1.635</v>
      </c>
      <c r="E4315">
        <v>61.942115999999999</v>
      </c>
      <c r="F4315">
        <v>62.168199999999999</v>
      </c>
      <c r="G4315">
        <v>58.009723999999999</v>
      </c>
      <c r="H4315">
        <v>-0.22608300000000001</v>
      </c>
      <c r="I4315">
        <v>-95.356938</v>
      </c>
      <c r="J4315">
        <v>107</v>
      </c>
      <c r="K4315">
        <v>78.238767999999993</v>
      </c>
      <c r="L4315">
        <v>1.5011E-2</v>
      </c>
      <c r="M4315">
        <f>(F4315*CalPhotonTurnigy!$AE$30*CalPhotonTurnigy!$AF$36+CalPhotonTurnigy!$AE$36)/CalPhotonTurnigy!$AE$30</f>
        <v>74.632828448112519</v>
      </c>
    </row>
    <row r="4316" spans="1:13" x14ac:dyDescent="0.3">
      <c r="A4316">
        <v>162.16383500000001</v>
      </c>
      <c r="B4316">
        <v>107</v>
      </c>
      <c r="C4316">
        <v>0</v>
      </c>
      <c r="D4316">
        <v>1.63</v>
      </c>
      <c r="E4316">
        <v>61.927500000000002</v>
      </c>
      <c r="F4316">
        <v>61.857272999999999</v>
      </c>
      <c r="G4316">
        <v>58.005837999999997</v>
      </c>
      <c r="H4316">
        <v>7.0226999999999998E-2</v>
      </c>
      <c r="I4316">
        <v>-95.352992</v>
      </c>
      <c r="J4316">
        <v>107</v>
      </c>
      <c r="K4316">
        <v>78.238183000000006</v>
      </c>
      <c r="L4316">
        <v>1.5007E-2</v>
      </c>
      <c r="M4316">
        <f>(F4316*CalPhotonTurnigy!$AE$30*CalPhotonTurnigy!$AF$36+CalPhotonTurnigy!$AE$36)/CalPhotonTurnigy!$AE$30</f>
        <v>74.317018497815653</v>
      </c>
    </row>
    <row r="4317" spans="1:13" x14ac:dyDescent="0.3">
      <c r="A4317">
        <v>162.17884599999999</v>
      </c>
      <c r="B4317">
        <v>106</v>
      </c>
      <c r="C4317">
        <v>0</v>
      </c>
      <c r="D4317">
        <v>1.623</v>
      </c>
      <c r="E4317">
        <v>61.898266</v>
      </c>
      <c r="F4317">
        <v>62.072549000000002</v>
      </c>
      <c r="G4317">
        <v>58.002034999999999</v>
      </c>
      <c r="H4317">
        <v>-0.17428299999999999</v>
      </c>
      <c r="I4317">
        <v>-95.362808999999999</v>
      </c>
      <c r="J4317">
        <v>106</v>
      </c>
      <c r="K4317">
        <v>78.208335000000005</v>
      </c>
      <c r="L4317">
        <v>1.5011E-2</v>
      </c>
      <c r="M4317">
        <f>(F4317*CalPhotonTurnigy!$AE$30*CalPhotonTurnigy!$AF$36+CalPhotonTurnigy!$AE$36)/CalPhotonTurnigy!$AE$30</f>
        <v>74.53567529783659</v>
      </c>
    </row>
    <row r="4318" spans="1:13" x14ac:dyDescent="0.3">
      <c r="A4318">
        <v>162.19384299999999</v>
      </c>
      <c r="B4318">
        <v>106</v>
      </c>
      <c r="C4318">
        <v>0</v>
      </c>
      <c r="D4318">
        <v>1.6319999999999999</v>
      </c>
      <c r="E4318">
        <v>61.896000999999998</v>
      </c>
      <c r="F4318">
        <v>61.713706000000002</v>
      </c>
      <c r="G4318">
        <v>57.997221000000003</v>
      </c>
      <c r="H4318">
        <v>0.18229500000000001</v>
      </c>
      <c r="I4318">
        <v>-95.352587</v>
      </c>
      <c r="J4318">
        <v>106</v>
      </c>
      <c r="K4318">
        <v>78.154731999999996</v>
      </c>
      <c r="L4318">
        <v>1.4997E-2</v>
      </c>
      <c r="M4318">
        <f>(F4318*CalPhotonTurnigy!$AE$30*CalPhotonTurnigy!$AF$36+CalPhotonTurnigy!$AE$36)/CalPhotonTurnigy!$AE$30</f>
        <v>74.171196851145325</v>
      </c>
    </row>
    <row r="4319" spans="1:13" x14ac:dyDescent="0.3">
      <c r="A4319">
        <v>162.20884000000001</v>
      </c>
      <c r="B4319">
        <v>106</v>
      </c>
      <c r="C4319">
        <v>0</v>
      </c>
      <c r="D4319">
        <v>1.631</v>
      </c>
      <c r="E4319">
        <v>61.891969000000003</v>
      </c>
      <c r="F4319">
        <v>61.929040999999998</v>
      </c>
      <c r="G4319">
        <v>57.990098000000003</v>
      </c>
      <c r="H4319">
        <v>-3.7072000000000001E-2</v>
      </c>
      <c r="I4319">
        <v>-95.354669999999999</v>
      </c>
      <c r="J4319">
        <v>106</v>
      </c>
      <c r="K4319">
        <v>78.108596000000006</v>
      </c>
      <c r="L4319">
        <v>1.4997E-2</v>
      </c>
      <c r="M4319">
        <f>(F4319*CalPhotonTurnigy!$AE$30*CalPhotonTurnigy!$AF$36+CalPhotonTurnigy!$AE$36)/CalPhotonTurnigy!$AE$30</f>
        <v>74.389913577731221</v>
      </c>
    </row>
    <row r="4320" spans="1:13" x14ac:dyDescent="0.3">
      <c r="A4320">
        <v>162.22385199999999</v>
      </c>
      <c r="B4320">
        <v>106</v>
      </c>
      <c r="C4320">
        <v>0</v>
      </c>
      <c r="D4320">
        <v>1.63</v>
      </c>
      <c r="E4320">
        <v>61.884334000000003</v>
      </c>
      <c r="F4320">
        <v>62.120376</v>
      </c>
      <c r="G4320">
        <v>57.979985999999997</v>
      </c>
      <c r="H4320">
        <v>-0.236042</v>
      </c>
      <c r="I4320">
        <v>-95.367973000000006</v>
      </c>
      <c r="J4320">
        <v>106</v>
      </c>
      <c r="K4320">
        <v>78.068886000000006</v>
      </c>
      <c r="L4320">
        <v>1.5011999999999999E-2</v>
      </c>
      <c r="M4320">
        <f>(F4320*CalPhotonTurnigy!$AE$30*CalPhotonTurnigy!$AF$36+CalPhotonTurnigy!$AE$36)/CalPhotonTurnigy!$AE$30</f>
        <v>74.584253396531295</v>
      </c>
    </row>
    <row r="4321" spans="1:13" x14ac:dyDescent="0.3">
      <c r="A4321">
        <v>162.23885200000001</v>
      </c>
      <c r="B4321">
        <v>106</v>
      </c>
      <c r="C4321">
        <v>0</v>
      </c>
      <c r="D4321">
        <v>1.63</v>
      </c>
      <c r="E4321">
        <v>61.877763000000002</v>
      </c>
      <c r="F4321">
        <v>61.785494</v>
      </c>
      <c r="G4321">
        <v>57.966867999999998</v>
      </c>
      <c r="H4321">
        <v>9.2269000000000004E-2</v>
      </c>
      <c r="I4321">
        <v>-95.362795000000006</v>
      </c>
      <c r="J4321">
        <v>106</v>
      </c>
      <c r="K4321">
        <v>78.034706999999997</v>
      </c>
      <c r="L4321">
        <v>1.4999999999999999E-2</v>
      </c>
      <c r="M4321">
        <f>(F4321*CalPhotonTurnigy!$AE$30*CalPhotonTurnigy!$AF$36+CalPhotonTurnigy!$AE$36)/CalPhotonTurnigy!$AE$30</f>
        <v>74.244112245150703</v>
      </c>
    </row>
    <row r="4322" spans="1:13" x14ac:dyDescent="0.3">
      <c r="A4322">
        <v>162.253861</v>
      </c>
      <c r="B4322">
        <v>106</v>
      </c>
      <c r="C4322">
        <v>0</v>
      </c>
      <c r="D4322">
        <v>1.629</v>
      </c>
      <c r="E4322">
        <v>61.870024000000001</v>
      </c>
      <c r="F4322">
        <v>62.000799999999998</v>
      </c>
      <c r="G4322">
        <v>57.951089000000003</v>
      </c>
      <c r="H4322">
        <v>-0.130776</v>
      </c>
      <c r="I4322">
        <v>-95.370154999999997</v>
      </c>
      <c r="J4322">
        <v>106</v>
      </c>
      <c r="K4322">
        <v>78.005289000000005</v>
      </c>
      <c r="L4322">
        <v>1.5009E-2</v>
      </c>
      <c r="M4322">
        <f>(F4322*CalPhotonTurnigy!$AE$30*CalPhotonTurnigy!$AF$36+CalPhotonTurnigy!$AE$36)/CalPhotonTurnigy!$AE$30</f>
        <v>74.462799516306347</v>
      </c>
    </row>
    <row r="4323" spans="1:13" x14ac:dyDescent="0.3">
      <c r="A4323">
        <v>162.268857</v>
      </c>
      <c r="B4323">
        <v>106</v>
      </c>
      <c r="C4323">
        <v>0</v>
      </c>
      <c r="D4323">
        <v>1.629</v>
      </c>
      <c r="E4323">
        <v>61.863363</v>
      </c>
      <c r="F4323">
        <v>61.641908999999998</v>
      </c>
      <c r="G4323">
        <v>57.933160999999998</v>
      </c>
      <c r="H4323">
        <v>0.22145400000000001</v>
      </c>
      <c r="I4323">
        <v>-95.357747000000003</v>
      </c>
      <c r="J4323">
        <v>106</v>
      </c>
      <c r="K4323">
        <v>77.979968999999997</v>
      </c>
      <c r="L4323">
        <v>1.4996000000000001E-2</v>
      </c>
      <c r="M4323">
        <f>(F4323*CalPhotonTurnigy!$AE$30*CalPhotonTurnigy!$AF$36+CalPhotonTurnigy!$AE$36)/CalPhotonTurnigy!$AE$30</f>
        <v>74.098272315799534</v>
      </c>
    </row>
    <row r="4324" spans="1:13" x14ac:dyDescent="0.3">
      <c r="A4324">
        <v>162.28386599999999</v>
      </c>
      <c r="B4324">
        <v>106</v>
      </c>
      <c r="C4324">
        <v>0</v>
      </c>
      <c r="D4324">
        <v>1.63</v>
      </c>
      <c r="E4324">
        <v>61.859715000000001</v>
      </c>
      <c r="F4324">
        <v>61.857272999999999</v>
      </c>
      <c r="G4324">
        <v>57.913652999999996</v>
      </c>
      <c r="H4324">
        <v>2.4420000000000002E-3</v>
      </c>
      <c r="I4324">
        <v>-95.357609999999994</v>
      </c>
      <c r="J4324">
        <v>106</v>
      </c>
      <c r="K4324">
        <v>77.958175999999995</v>
      </c>
      <c r="L4324">
        <v>1.5009E-2</v>
      </c>
      <c r="M4324">
        <f>(F4324*CalPhotonTurnigy!$AE$30*CalPhotonTurnigy!$AF$36+CalPhotonTurnigy!$AE$36)/CalPhotonTurnigy!$AE$30</f>
        <v>74.317018497815653</v>
      </c>
    </row>
    <row r="4325" spans="1:13" x14ac:dyDescent="0.3">
      <c r="A4325">
        <v>162.29886500000001</v>
      </c>
      <c r="B4325">
        <v>106</v>
      </c>
      <c r="C4325">
        <v>0</v>
      </c>
      <c r="D4325">
        <v>1.631</v>
      </c>
      <c r="E4325">
        <v>61.85866</v>
      </c>
      <c r="F4325">
        <v>61.498283999999998</v>
      </c>
      <c r="G4325">
        <v>57.893115999999999</v>
      </c>
      <c r="H4325">
        <v>0.36037599999999997</v>
      </c>
      <c r="I4325">
        <v>-95.337442999999993</v>
      </c>
      <c r="J4325">
        <v>106</v>
      </c>
      <c r="K4325">
        <v>77.939418000000003</v>
      </c>
      <c r="L4325">
        <v>1.4999E-2</v>
      </c>
      <c r="M4325">
        <f>(F4325*CalPhotonTurnigy!$AE$30*CalPhotonTurnigy!$AF$36+CalPhotonTurnigy!$AE$36)/CalPhotonTurnigy!$AE$30</f>
        <v>73.952391758268703</v>
      </c>
    </row>
    <row r="4326" spans="1:13" x14ac:dyDescent="0.3">
      <c r="A4326">
        <v>162.31387699999999</v>
      </c>
      <c r="B4326">
        <v>106</v>
      </c>
      <c r="C4326">
        <v>0</v>
      </c>
      <c r="D4326">
        <v>1.629</v>
      </c>
      <c r="E4326">
        <v>61.853583</v>
      </c>
      <c r="F4326">
        <v>61.785494</v>
      </c>
      <c r="G4326">
        <v>57.872048999999997</v>
      </c>
      <c r="H4326">
        <v>6.8088999999999997E-2</v>
      </c>
      <c r="I4326">
        <v>-95.333618000000001</v>
      </c>
      <c r="J4326">
        <v>106</v>
      </c>
      <c r="K4326">
        <v>77.923272999999995</v>
      </c>
      <c r="L4326">
        <v>1.5011999999999999E-2</v>
      </c>
      <c r="M4326">
        <f>(F4326*CalPhotonTurnigy!$AE$30*CalPhotonTurnigy!$AF$36+CalPhotonTurnigy!$AE$36)/CalPhotonTurnigy!$AE$30</f>
        <v>74.244112245150703</v>
      </c>
    </row>
    <row r="4327" spans="1:13" x14ac:dyDescent="0.3">
      <c r="A4327">
        <v>162.32888500000001</v>
      </c>
      <c r="B4327">
        <v>106</v>
      </c>
      <c r="C4327">
        <v>0</v>
      </c>
      <c r="D4327">
        <v>1.631</v>
      </c>
      <c r="E4327">
        <v>61.853383999999998</v>
      </c>
      <c r="F4327">
        <v>61.713706000000002</v>
      </c>
      <c r="G4327">
        <v>57.850881000000001</v>
      </c>
      <c r="H4327">
        <v>0.139678</v>
      </c>
      <c r="I4327">
        <v>-95.325779999999995</v>
      </c>
      <c r="J4327">
        <v>106</v>
      </c>
      <c r="K4327">
        <v>77.909377000000006</v>
      </c>
      <c r="L4327">
        <v>1.5008000000000001E-2</v>
      </c>
      <c r="M4327">
        <f>(F4327*CalPhotonTurnigy!$AE$30*CalPhotonTurnigy!$AF$36+CalPhotonTurnigy!$AE$36)/CalPhotonTurnigy!$AE$30</f>
        <v>74.171196851145325</v>
      </c>
    </row>
    <row r="4328" spans="1:13" x14ac:dyDescent="0.3">
      <c r="A4328">
        <v>162.34389200000001</v>
      </c>
      <c r="B4328">
        <v>106</v>
      </c>
      <c r="C4328">
        <v>0</v>
      </c>
      <c r="D4328">
        <v>1.629</v>
      </c>
      <c r="E4328">
        <v>61.849041999999997</v>
      </c>
      <c r="F4328">
        <v>61.689774999999997</v>
      </c>
      <c r="G4328">
        <v>57.829968000000001</v>
      </c>
      <c r="H4328">
        <v>0.15926699999999999</v>
      </c>
      <c r="I4328">
        <v>-95.316845000000001</v>
      </c>
      <c r="J4328">
        <v>106</v>
      </c>
      <c r="K4328">
        <v>77.897417000000004</v>
      </c>
      <c r="L4328">
        <v>1.5007E-2</v>
      </c>
      <c r="M4328">
        <f>(F4328*CalPhotonTurnigy!$AE$30*CalPhotonTurnigy!$AF$36+CalPhotonTurnigy!$AE$36)/CalPhotonTurnigy!$AE$30</f>
        <v>74.146890026969373</v>
      </c>
    </row>
    <row r="4329" spans="1:13" x14ac:dyDescent="0.3">
      <c r="A4329">
        <v>162.35889599999999</v>
      </c>
      <c r="B4329">
        <v>106</v>
      </c>
      <c r="C4329">
        <v>0</v>
      </c>
      <c r="D4329">
        <v>1.629</v>
      </c>
      <c r="E4329">
        <v>61.845306000000001</v>
      </c>
      <c r="F4329">
        <v>61.976882000000003</v>
      </c>
      <c r="G4329">
        <v>57.809593</v>
      </c>
      <c r="H4329">
        <v>-0.131576</v>
      </c>
      <c r="I4329">
        <v>-95.324246000000002</v>
      </c>
      <c r="J4329">
        <v>106</v>
      </c>
      <c r="K4329">
        <v>77.887122000000005</v>
      </c>
      <c r="L4329">
        <v>1.5004E-2</v>
      </c>
      <c r="M4329">
        <f>(F4329*CalPhotonTurnigy!$AE$30*CalPhotonTurnigy!$AF$36+CalPhotonTurnigy!$AE$36)/CalPhotonTurnigy!$AE$30</f>
        <v>74.438505896288802</v>
      </c>
    </row>
    <row r="4330" spans="1:13" x14ac:dyDescent="0.3">
      <c r="A4330">
        <v>162.37389999999999</v>
      </c>
      <c r="B4330">
        <v>106</v>
      </c>
      <c r="C4330">
        <v>0</v>
      </c>
      <c r="D4330">
        <v>1.6279999999999999</v>
      </c>
      <c r="E4330">
        <v>61.840004999999998</v>
      </c>
      <c r="F4330">
        <v>61.594037999999998</v>
      </c>
      <c r="G4330">
        <v>57.789971999999999</v>
      </c>
      <c r="H4330">
        <v>0.24596699999999999</v>
      </c>
      <c r="I4330">
        <v>-95.310463999999996</v>
      </c>
      <c r="J4330">
        <v>106</v>
      </c>
      <c r="K4330">
        <v>77.878262000000007</v>
      </c>
      <c r="L4330">
        <v>1.5004E-2</v>
      </c>
      <c r="M4330">
        <f>(F4330*CalPhotonTurnigy!$AE$30*CalPhotonTurnigy!$AF$36+CalPhotonTurnigy!$AE$36)/CalPhotonTurnigy!$AE$30</f>
        <v>74.049649526107217</v>
      </c>
    </row>
    <row r="4331" spans="1:13" x14ac:dyDescent="0.3">
      <c r="A4331">
        <v>162.38891000000001</v>
      </c>
      <c r="B4331">
        <v>106</v>
      </c>
      <c r="C4331">
        <v>0</v>
      </c>
      <c r="D4331">
        <v>1.625</v>
      </c>
      <c r="E4331">
        <v>61.827095999999997</v>
      </c>
      <c r="F4331">
        <v>61.833348000000001</v>
      </c>
      <c r="G4331">
        <v>57.771262</v>
      </c>
      <c r="H4331">
        <v>-6.2509999999999996E-3</v>
      </c>
      <c r="I4331">
        <v>-95.310815000000005</v>
      </c>
      <c r="J4331">
        <v>106</v>
      </c>
      <c r="K4331">
        <v>77.870636000000005</v>
      </c>
      <c r="L4331">
        <v>1.5010000000000001E-2</v>
      </c>
      <c r="M4331">
        <f>(F4331*CalPhotonTurnigy!$AE$30*CalPhotonTurnigy!$AF$36+CalPhotonTurnigy!$AE$36)/CalPhotonTurnigy!$AE$30</f>
        <v>74.292717767866662</v>
      </c>
    </row>
    <row r="4332" spans="1:13" x14ac:dyDescent="0.3">
      <c r="A4332">
        <v>162.40392</v>
      </c>
      <c r="B4332">
        <v>106</v>
      </c>
      <c r="C4332">
        <v>0</v>
      </c>
      <c r="D4332">
        <v>1.6259999999999999</v>
      </c>
      <c r="E4332">
        <v>61.818072000000001</v>
      </c>
      <c r="F4332">
        <v>61.522224000000001</v>
      </c>
      <c r="G4332">
        <v>57.753568000000001</v>
      </c>
      <c r="H4332">
        <v>0.295848</v>
      </c>
      <c r="I4332">
        <v>-95.294242999999994</v>
      </c>
      <c r="J4332">
        <v>106</v>
      </c>
      <c r="K4332">
        <v>77.864071999999993</v>
      </c>
      <c r="L4332">
        <v>1.5010000000000001E-2</v>
      </c>
      <c r="M4332">
        <f>(F4332*CalPhotonTurnigy!$AE$30*CalPhotonTurnigy!$AF$36+CalPhotonTurnigy!$AE$36)/CalPhotonTurnigy!$AE$30</f>
        <v>73.976707723785069</v>
      </c>
    </row>
    <row r="4333" spans="1:13" x14ac:dyDescent="0.3">
      <c r="A4333">
        <v>162.418924</v>
      </c>
      <c r="B4333">
        <v>106</v>
      </c>
      <c r="C4333">
        <v>0</v>
      </c>
      <c r="D4333">
        <v>1.625</v>
      </c>
      <c r="E4333">
        <v>61.808216999999999</v>
      </c>
      <c r="F4333">
        <v>61.809421999999998</v>
      </c>
      <c r="G4333">
        <v>57.736958000000001</v>
      </c>
      <c r="H4333">
        <v>-1.2049999999999999E-3</v>
      </c>
      <c r="I4333">
        <v>-95.294309999999996</v>
      </c>
      <c r="J4333">
        <v>106</v>
      </c>
      <c r="K4333">
        <v>77.858422000000004</v>
      </c>
      <c r="L4333">
        <v>1.5004E-2</v>
      </c>
      <c r="M4333">
        <f>(F4333*CalPhotonTurnigy!$AE$30*CalPhotonTurnigy!$AF$36+CalPhotonTurnigy!$AE$36)/CalPhotonTurnigy!$AE$30</f>
        <v>74.268416022213174</v>
      </c>
    </row>
    <row r="4334" spans="1:13" x14ac:dyDescent="0.3">
      <c r="A4334">
        <v>162.43392399999999</v>
      </c>
      <c r="B4334">
        <v>106</v>
      </c>
      <c r="C4334">
        <v>0</v>
      </c>
      <c r="D4334">
        <v>1.623</v>
      </c>
      <c r="E4334">
        <v>61.795555999999998</v>
      </c>
      <c r="F4334">
        <v>61.426456999999999</v>
      </c>
      <c r="G4334">
        <v>57.721463999999997</v>
      </c>
      <c r="H4334">
        <v>0.36909900000000001</v>
      </c>
      <c r="I4334">
        <v>-95.273668999999998</v>
      </c>
      <c r="J4334">
        <v>106</v>
      </c>
      <c r="K4334">
        <v>77.853559000000004</v>
      </c>
      <c r="L4334">
        <v>1.4999999999999999E-2</v>
      </c>
      <c r="M4334">
        <f>(F4334*CalPhotonTurnigy!$AE$30*CalPhotonTurnigy!$AF$36+CalPhotonTurnigy!$AE$36)/CalPhotonTurnigy!$AE$30</f>
        <v>73.879436751788177</v>
      </c>
    </row>
    <row r="4335" spans="1:13" x14ac:dyDescent="0.3">
      <c r="A4335">
        <v>162.44892200000001</v>
      </c>
      <c r="B4335">
        <v>106</v>
      </c>
      <c r="C4335">
        <v>0</v>
      </c>
      <c r="D4335">
        <v>1.6240000000000001</v>
      </c>
      <c r="E4335">
        <v>61.786748000000003</v>
      </c>
      <c r="F4335">
        <v>61.713706000000002</v>
      </c>
      <c r="G4335">
        <v>57.707089000000003</v>
      </c>
      <c r="H4335">
        <v>7.3040999999999995E-2</v>
      </c>
      <c r="I4335">
        <v>-95.269572999999994</v>
      </c>
      <c r="J4335">
        <v>106</v>
      </c>
      <c r="K4335">
        <v>77.849373999999997</v>
      </c>
      <c r="L4335">
        <v>1.4997999999999999E-2</v>
      </c>
      <c r="M4335">
        <f>(F4335*CalPhotonTurnigy!$AE$30*CalPhotonTurnigy!$AF$36+CalPhotonTurnigy!$AE$36)/CalPhotonTurnigy!$AE$30</f>
        <v>74.171196851145325</v>
      </c>
    </row>
    <row r="4336" spans="1:13" x14ac:dyDescent="0.3">
      <c r="A4336">
        <v>162.46392800000001</v>
      </c>
      <c r="B4336">
        <v>106</v>
      </c>
      <c r="C4336">
        <v>0</v>
      </c>
      <c r="D4336">
        <v>1.623</v>
      </c>
      <c r="E4336">
        <v>61.777076000000001</v>
      </c>
      <c r="F4336">
        <v>61.665841999999998</v>
      </c>
      <c r="G4336">
        <v>57.693818</v>
      </c>
      <c r="H4336">
        <v>0.111234</v>
      </c>
      <c r="I4336">
        <v>-95.263334999999998</v>
      </c>
      <c r="J4336">
        <v>106</v>
      </c>
      <c r="K4336">
        <v>77.845770999999999</v>
      </c>
      <c r="L4336">
        <v>1.5006E-2</v>
      </c>
      <c r="M4336">
        <f>(F4336*CalPhotonTurnigy!$AE$30*CalPhotonTurnigy!$AF$36+CalPhotonTurnigy!$AE$36)/CalPhotonTurnigy!$AE$30</f>
        <v>74.122581171384454</v>
      </c>
    </row>
    <row r="4337" spans="1:13" x14ac:dyDescent="0.3">
      <c r="A4337">
        <v>162.47893199999999</v>
      </c>
      <c r="B4337">
        <v>106</v>
      </c>
      <c r="C4337">
        <v>0</v>
      </c>
      <c r="D4337">
        <v>1.623</v>
      </c>
      <c r="E4337">
        <v>61.766660999999999</v>
      </c>
      <c r="F4337">
        <v>61.641908999999998</v>
      </c>
      <c r="G4337">
        <v>57.681618999999998</v>
      </c>
      <c r="H4337">
        <v>0.124752</v>
      </c>
      <c r="I4337">
        <v>-95.256341000000006</v>
      </c>
      <c r="J4337">
        <v>106</v>
      </c>
      <c r="K4337">
        <v>77.842670999999996</v>
      </c>
      <c r="L4337">
        <v>1.5004E-2</v>
      </c>
      <c r="M4337">
        <f>(F4337*CalPhotonTurnigy!$AE$30*CalPhotonTurnigy!$AF$36+CalPhotonTurnigy!$AE$36)/CalPhotonTurnigy!$AE$30</f>
        <v>74.098272315799534</v>
      </c>
    </row>
    <row r="4338" spans="1:13" x14ac:dyDescent="0.3">
      <c r="A4338">
        <v>162.493933</v>
      </c>
      <c r="B4338">
        <v>106</v>
      </c>
      <c r="C4338">
        <v>0</v>
      </c>
      <c r="D4338">
        <v>1.621</v>
      </c>
      <c r="E4338">
        <v>61.753512000000001</v>
      </c>
      <c r="F4338">
        <v>61.881197</v>
      </c>
      <c r="G4338">
        <v>57.670447000000003</v>
      </c>
      <c r="H4338">
        <v>-0.12768399999999999</v>
      </c>
      <c r="I4338">
        <v>-95.263514999999998</v>
      </c>
      <c r="J4338">
        <v>106</v>
      </c>
      <c r="K4338">
        <v>77.840001999999998</v>
      </c>
      <c r="L4338">
        <v>1.5001E-2</v>
      </c>
      <c r="M4338">
        <f>(F4338*CalPhotonTurnigy!$AE$30*CalPhotonTurnigy!$AF$36+CalPhotonTurnigy!$AE$36)/CalPhotonTurnigy!$AE$30</f>
        <v>74.341318212060159</v>
      </c>
    </row>
    <row r="4339" spans="1:13" x14ac:dyDescent="0.3">
      <c r="A4339">
        <v>162.50892999999999</v>
      </c>
      <c r="B4339">
        <v>106</v>
      </c>
      <c r="C4339">
        <v>0</v>
      </c>
      <c r="D4339">
        <v>1.6220000000000001</v>
      </c>
      <c r="E4339">
        <v>61.744286000000002</v>
      </c>
      <c r="F4339">
        <v>61.498283999999998</v>
      </c>
      <c r="G4339">
        <v>57.660252</v>
      </c>
      <c r="H4339">
        <v>0.246002</v>
      </c>
      <c r="I4339">
        <v>-95.249750000000006</v>
      </c>
      <c r="J4339">
        <v>106</v>
      </c>
      <c r="K4339">
        <v>77.837705</v>
      </c>
      <c r="L4339">
        <v>1.4997E-2</v>
      </c>
      <c r="M4339">
        <f>(F4339*CalPhotonTurnigy!$AE$30*CalPhotonTurnigy!$AF$36+CalPhotonTurnigy!$AE$36)/CalPhotonTurnigy!$AE$30</f>
        <v>73.952391758268703</v>
      </c>
    </row>
    <row r="4340" spans="1:13" x14ac:dyDescent="0.3">
      <c r="A4340">
        <v>162.52394100000001</v>
      </c>
      <c r="B4340">
        <v>106</v>
      </c>
      <c r="C4340">
        <v>0</v>
      </c>
      <c r="D4340">
        <v>1.623</v>
      </c>
      <c r="E4340">
        <v>61.738439</v>
      </c>
      <c r="F4340">
        <v>61.833348000000001</v>
      </c>
      <c r="G4340">
        <v>57.650978000000002</v>
      </c>
      <c r="H4340">
        <v>-9.4908999999999993E-2</v>
      </c>
      <c r="I4340">
        <v>-95.255083999999997</v>
      </c>
      <c r="J4340">
        <v>106</v>
      </c>
      <c r="K4340">
        <v>77.835728000000003</v>
      </c>
      <c r="L4340">
        <v>1.5011E-2</v>
      </c>
      <c r="M4340">
        <f>(F4340*CalPhotonTurnigy!$AE$30*CalPhotonTurnigy!$AF$36+CalPhotonTurnigy!$AE$36)/CalPhotonTurnigy!$AE$30</f>
        <v>74.292717767866662</v>
      </c>
    </row>
    <row r="4341" spans="1:13" x14ac:dyDescent="0.3">
      <c r="A4341">
        <v>162.53895</v>
      </c>
      <c r="B4341">
        <v>106</v>
      </c>
      <c r="C4341">
        <v>0</v>
      </c>
      <c r="D4341">
        <v>1.621</v>
      </c>
      <c r="E4341">
        <v>61.729219000000001</v>
      </c>
      <c r="F4341">
        <v>61.474342999999998</v>
      </c>
      <c r="G4341">
        <v>57.642563000000003</v>
      </c>
      <c r="H4341">
        <v>0.25487599999999999</v>
      </c>
      <c r="I4341">
        <v>-95.240814999999998</v>
      </c>
      <c r="J4341">
        <v>106</v>
      </c>
      <c r="K4341">
        <v>77.834025999999994</v>
      </c>
      <c r="L4341">
        <v>1.5009E-2</v>
      </c>
      <c r="M4341">
        <f>(F4341*CalPhotonTurnigy!$AE$30*CalPhotonTurnigy!$AF$36+CalPhotonTurnigy!$AE$36)/CalPhotonTurnigy!$AE$30</f>
        <v>73.92807477704784</v>
      </c>
    </row>
    <row r="4342" spans="1:13" x14ac:dyDescent="0.3">
      <c r="A4342">
        <v>162.55394899999999</v>
      </c>
      <c r="B4342">
        <v>106</v>
      </c>
      <c r="C4342">
        <v>0</v>
      </c>
      <c r="D4342">
        <v>1.621</v>
      </c>
      <c r="E4342">
        <v>61.721283999999997</v>
      </c>
      <c r="F4342">
        <v>61.713706000000002</v>
      </c>
      <c r="G4342">
        <v>57.634948999999999</v>
      </c>
      <c r="H4342">
        <v>7.5770000000000004E-3</v>
      </c>
      <c r="I4342">
        <v>-95.240390000000005</v>
      </c>
      <c r="J4342">
        <v>106</v>
      </c>
      <c r="K4342">
        <v>77.832561999999996</v>
      </c>
      <c r="L4342">
        <v>1.4999E-2</v>
      </c>
      <c r="M4342">
        <f>(F4342*CalPhotonTurnigy!$AE$30*CalPhotonTurnigy!$AF$36+CalPhotonTurnigy!$AE$36)/CalPhotonTurnigy!$AE$30</f>
        <v>74.171196851145325</v>
      </c>
    </row>
    <row r="4343" spans="1:13" x14ac:dyDescent="0.3">
      <c r="A4343">
        <v>162.56894800000001</v>
      </c>
      <c r="B4343">
        <v>106</v>
      </c>
      <c r="C4343">
        <v>0</v>
      </c>
      <c r="D4343">
        <v>1.633</v>
      </c>
      <c r="E4343">
        <v>61.745857000000001</v>
      </c>
      <c r="F4343">
        <v>61.354621000000002</v>
      </c>
      <c r="G4343">
        <v>57.628075000000003</v>
      </c>
      <c r="H4343">
        <v>0.39123599999999997</v>
      </c>
      <c r="I4343">
        <v>-95.218528000000006</v>
      </c>
      <c r="J4343">
        <v>106</v>
      </c>
      <c r="K4343">
        <v>77.831300999999996</v>
      </c>
      <c r="L4343">
        <v>1.4999E-2</v>
      </c>
      <c r="M4343">
        <f>(F4343*CalPhotonTurnigy!$AE$30*CalPhotonTurnigy!$AF$36+CalPhotonTurnigy!$AE$36)/CalPhotonTurnigy!$AE$30</f>
        <v>73.806472603967208</v>
      </c>
    </row>
    <row r="4344" spans="1:13" x14ac:dyDescent="0.3">
      <c r="A4344">
        <v>162.583944</v>
      </c>
      <c r="B4344">
        <v>106</v>
      </c>
      <c r="C4344">
        <v>0</v>
      </c>
      <c r="D4344">
        <v>1.619</v>
      </c>
      <c r="E4344">
        <v>61.731417999999998</v>
      </c>
      <c r="F4344">
        <v>61.689774999999997</v>
      </c>
      <c r="G4344">
        <v>57.621882999999997</v>
      </c>
      <c r="H4344">
        <v>4.1642999999999999E-2</v>
      </c>
      <c r="I4344">
        <v>-95.216194000000002</v>
      </c>
      <c r="J4344">
        <v>106</v>
      </c>
      <c r="K4344">
        <v>77.830215999999993</v>
      </c>
      <c r="L4344">
        <v>1.4996000000000001E-2</v>
      </c>
      <c r="M4344">
        <f>(F4344*CalPhotonTurnigy!$AE$30*CalPhotonTurnigy!$AF$36+CalPhotonTurnigy!$AE$36)/CalPhotonTurnigy!$AE$30</f>
        <v>74.146890026969373</v>
      </c>
    </row>
    <row r="4345" spans="1:13" x14ac:dyDescent="0.3">
      <c r="A4345">
        <v>162.59895</v>
      </c>
      <c r="B4345">
        <v>106</v>
      </c>
      <c r="C4345">
        <v>0</v>
      </c>
      <c r="D4345">
        <v>1.6180000000000001</v>
      </c>
      <c r="E4345">
        <v>61.714798999999999</v>
      </c>
      <c r="F4345">
        <v>61.450400999999999</v>
      </c>
      <c r="G4345">
        <v>57.616315999999998</v>
      </c>
      <c r="H4345">
        <v>0.26439800000000002</v>
      </c>
      <c r="I4345">
        <v>-95.201397999999998</v>
      </c>
      <c r="J4345">
        <v>106</v>
      </c>
      <c r="K4345">
        <v>77.829282000000006</v>
      </c>
      <c r="L4345">
        <v>1.5006E-2</v>
      </c>
      <c r="M4345">
        <f>(F4345*CalPhotonTurnigy!$AE$30*CalPhotonTurnigy!$AF$36+CalPhotonTurnigy!$AE$36)/CalPhotonTurnigy!$AE$30</f>
        <v>73.903756780122507</v>
      </c>
    </row>
    <row r="4346" spans="1:13" x14ac:dyDescent="0.3">
      <c r="A4346">
        <v>162.613956</v>
      </c>
      <c r="B4346">
        <v>106</v>
      </c>
      <c r="C4346">
        <v>0</v>
      </c>
      <c r="D4346">
        <v>1.617</v>
      </c>
      <c r="E4346">
        <v>61.698396000000002</v>
      </c>
      <c r="F4346">
        <v>61.617973999999997</v>
      </c>
      <c r="G4346">
        <v>57.611319000000002</v>
      </c>
      <c r="H4346">
        <v>8.0421999999999993E-2</v>
      </c>
      <c r="I4346">
        <v>-95.196889999999996</v>
      </c>
      <c r="J4346">
        <v>106</v>
      </c>
      <c r="K4346">
        <v>77.828478000000004</v>
      </c>
      <c r="L4346">
        <v>1.5006E-2</v>
      </c>
      <c r="M4346">
        <f>(F4346*CalPhotonTurnigy!$AE$30*CalPhotonTurnigy!$AF$36+CalPhotonTurnigy!$AE$36)/CalPhotonTurnigy!$AE$30</f>
        <v>74.073961428805617</v>
      </c>
    </row>
    <row r="4347" spans="1:13" x14ac:dyDescent="0.3">
      <c r="A4347">
        <v>162.628953</v>
      </c>
      <c r="B4347">
        <v>106</v>
      </c>
      <c r="C4347">
        <v>0</v>
      </c>
      <c r="D4347">
        <v>1.619</v>
      </c>
      <c r="E4347">
        <v>61.688467000000003</v>
      </c>
      <c r="F4347">
        <v>61.713706000000002</v>
      </c>
      <c r="G4347">
        <v>57.606841000000003</v>
      </c>
      <c r="H4347">
        <v>-2.5239000000000001E-2</v>
      </c>
      <c r="I4347">
        <v>-95.198305000000005</v>
      </c>
      <c r="J4347">
        <v>106</v>
      </c>
      <c r="K4347">
        <v>77.827786000000003</v>
      </c>
      <c r="L4347">
        <v>1.4997E-2</v>
      </c>
      <c r="M4347">
        <f>(F4347*CalPhotonTurnigy!$AE$30*CalPhotonTurnigy!$AF$36+CalPhotonTurnigy!$AE$36)/CalPhotonTurnigy!$AE$30</f>
        <v>74.171196851145325</v>
      </c>
    </row>
    <row r="4348" spans="1:13" x14ac:dyDescent="0.3">
      <c r="A4348">
        <v>162.64396500000001</v>
      </c>
      <c r="B4348">
        <v>106</v>
      </c>
      <c r="C4348">
        <v>0</v>
      </c>
      <c r="D4348">
        <v>1.621</v>
      </c>
      <c r="E4348">
        <v>61.686211999999998</v>
      </c>
      <c r="F4348">
        <v>61.570101000000001</v>
      </c>
      <c r="G4348">
        <v>57.602836000000003</v>
      </c>
      <c r="H4348">
        <v>0.11611100000000001</v>
      </c>
      <c r="I4348">
        <v>-95.191796999999994</v>
      </c>
      <c r="J4348">
        <v>106</v>
      </c>
      <c r="K4348">
        <v>77.827190999999999</v>
      </c>
      <c r="L4348">
        <v>1.5011999999999999E-2</v>
      </c>
      <c r="M4348">
        <f>(F4348*CalPhotonTurnigy!$AE$30*CalPhotonTurnigy!$AF$36+CalPhotonTurnigy!$AE$36)/CalPhotonTurnigy!$AE$30</f>
        <v>74.025336607704318</v>
      </c>
    </row>
    <row r="4349" spans="1:13" x14ac:dyDescent="0.3">
      <c r="A4349">
        <v>162.65897100000001</v>
      </c>
      <c r="B4349">
        <v>106</v>
      </c>
      <c r="C4349">
        <v>0</v>
      </c>
      <c r="D4349">
        <v>1.619</v>
      </c>
      <c r="E4349">
        <v>61.677981000000003</v>
      </c>
      <c r="F4349">
        <v>61.809421999999998</v>
      </c>
      <c r="G4349">
        <v>57.599257000000001</v>
      </c>
      <c r="H4349">
        <v>-0.131441</v>
      </c>
      <c r="I4349">
        <v>-95.199179000000001</v>
      </c>
      <c r="J4349">
        <v>106</v>
      </c>
      <c r="K4349">
        <v>77.826678000000001</v>
      </c>
      <c r="L4349">
        <v>1.5006E-2</v>
      </c>
      <c r="M4349">
        <f>(F4349*CalPhotonTurnigy!$AE$30*CalPhotonTurnigy!$AF$36+CalPhotonTurnigy!$AE$36)/CalPhotonTurnigy!$AE$30</f>
        <v>74.268416022213174</v>
      </c>
    </row>
    <row r="4350" spans="1:13" x14ac:dyDescent="0.3">
      <c r="A4350">
        <v>162.67397299999999</v>
      </c>
      <c r="B4350">
        <v>106</v>
      </c>
      <c r="C4350">
        <v>0</v>
      </c>
      <c r="D4350">
        <v>1.621</v>
      </c>
      <c r="E4350">
        <v>61.677188999999998</v>
      </c>
      <c r="F4350">
        <v>61.522224000000001</v>
      </c>
      <c r="G4350">
        <v>57.596063999999998</v>
      </c>
      <c r="H4350">
        <v>0.15496399999999999</v>
      </c>
      <c r="I4350">
        <v>-95.190504000000004</v>
      </c>
      <c r="J4350">
        <v>106</v>
      </c>
      <c r="K4350">
        <v>77.826237000000006</v>
      </c>
      <c r="L4350">
        <v>1.5002E-2</v>
      </c>
      <c r="M4350">
        <f>(F4350*CalPhotonTurnigy!$AE$30*CalPhotonTurnigy!$AF$36+CalPhotonTurnigy!$AE$36)/CalPhotonTurnigy!$AE$30</f>
        <v>73.976707723785069</v>
      </c>
    </row>
    <row r="4351" spans="1:13" x14ac:dyDescent="0.3">
      <c r="A4351">
        <v>162.68897999999999</v>
      </c>
      <c r="B4351">
        <v>106</v>
      </c>
      <c r="C4351">
        <v>0</v>
      </c>
      <c r="D4351">
        <v>1.6180000000000001</v>
      </c>
      <c r="E4351">
        <v>61.668117000000002</v>
      </c>
      <c r="F4351">
        <v>61.761566000000002</v>
      </c>
      <c r="G4351">
        <v>57.593218999999998</v>
      </c>
      <c r="H4351">
        <v>-9.3449000000000004E-2</v>
      </c>
      <c r="I4351">
        <v>-95.195750000000004</v>
      </c>
      <c r="J4351">
        <v>106</v>
      </c>
      <c r="K4351">
        <v>77.825857999999997</v>
      </c>
      <c r="L4351">
        <v>1.5007E-2</v>
      </c>
      <c r="M4351">
        <f>(F4351*CalPhotonTurnigy!$AE$30*CalPhotonTurnigy!$AF$36+CalPhotonTurnigy!$AE$36)/CalPhotonTurnigy!$AE$30</f>
        <v>74.219808468088246</v>
      </c>
    </row>
    <row r="4352" spans="1:13" x14ac:dyDescent="0.3">
      <c r="A4352">
        <v>162.70398399999999</v>
      </c>
      <c r="B4352">
        <v>106</v>
      </c>
      <c r="C4352">
        <v>0</v>
      </c>
      <c r="D4352">
        <v>1.617</v>
      </c>
      <c r="E4352">
        <v>61.658209999999997</v>
      </c>
      <c r="F4352">
        <v>61.450400999999999</v>
      </c>
      <c r="G4352">
        <v>57.590687000000003</v>
      </c>
      <c r="H4352">
        <v>0.20780899999999999</v>
      </c>
      <c r="I4352">
        <v>-95.184122000000002</v>
      </c>
      <c r="J4352">
        <v>106</v>
      </c>
      <c r="K4352">
        <v>77.825530999999998</v>
      </c>
      <c r="L4352">
        <v>1.5004E-2</v>
      </c>
      <c r="M4352">
        <f>(F4352*CalPhotonTurnigy!$AE$30*CalPhotonTurnigy!$AF$36+CalPhotonTurnigy!$AE$36)/CalPhotonTurnigy!$AE$30</f>
        <v>73.903756780122507</v>
      </c>
    </row>
    <row r="4353" spans="1:13" x14ac:dyDescent="0.3">
      <c r="A4353">
        <v>162.718996</v>
      </c>
      <c r="B4353">
        <v>106</v>
      </c>
      <c r="C4353">
        <v>0</v>
      </c>
      <c r="D4353">
        <v>1.619</v>
      </c>
      <c r="E4353">
        <v>61.653880999999998</v>
      </c>
      <c r="F4353">
        <v>61.689774999999997</v>
      </c>
      <c r="G4353">
        <v>57.588436000000002</v>
      </c>
      <c r="H4353">
        <v>-3.5894000000000002E-2</v>
      </c>
      <c r="I4353">
        <v>-95.186137000000002</v>
      </c>
      <c r="J4353">
        <v>106</v>
      </c>
      <c r="K4353">
        <v>77.825249999999997</v>
      </c>
      <c r="L4353">
        <v>1.5011999999999999E-2</v>
      </c>
      <c r="M4353">
        <f>(F4353*CalPhotonTurnigy!$AE$30*CalPhotonTurnigy!$AF$36+CalPhotonTurnigy!$AE$36)/CalPhotonTurnigy!$AE$30</f>
        <v>74.146890026969373</v>
      </c>
    </row>
    <row r="4354" spans="1:13" x14ac:dyDescent="0.3">
      <c r="A4354">
        <v>162.73399599999999</v>
      </c>
      <c r="B4354">
        <v>106</v>
      </c>
      <c r="C4354">
        <v>0</v>
      </c>
      <c r="D4354">
        <v>1.6180000000000001</v>
      </c>
      <c r="E4354">
        <v>61.648055999999997</v>
      </c>
      <c r="F4354">
        <v>61.354621000000002</v>
      </c>
      <c r="G4354">
        <v>57.586435999999999</v>
      </c>
      <c r="H4354">
        <v>0.29343599999999997</v>
      </c>
      <c r="I4354">
        <v>-95.169739000000007</v>
      </c>
      <c r="J4354">
        <v>106</v>
      </c>
      <c r="K4354">
        <v>77.825006999999999</v>
      </c>
      <c r="L4354">
        <v>1.4999999999999999E-2</v>
      </c>
      <c r="M4354">
        <f>(F4354*CalPhotonTurnigy!$AE$30*CalPhotonTurnigy!$AF$36+CalPhotonTurnigy!$AE$36)/CalPhotonTurnigy!$AE$30</f>
        <v>73.806472603967208</v>
      </c>
    </row>
    <row r="4355" spans="1:13" x14ac:dyDescent="0.3">
      <c r="A4355">
        <v>162.74900600000001</v>
      </c>
      <c r="B4355">
        <v>106</v>
      </c>
      <c r="C4355">
        <v>0</v>
      </c>
      <c r="D4355">
        <v>1.6279999999999999</v>
      </c>
      <c r="E4355">
        <v>61.670326000000003</v>
      </c>
      <c r="F4355">
        <v>61.641908999999998</v>
      </c>
      <c r="G4355">
        <v>57.584662000000002</v>
      </c>
      <c r="H4355">
        <v>2.8417000000000001E-2</v>
      </c>
      <c r="I4355">
        <v>-95.168144999999996</v>
      </c>
      <c r="J4355">
        <v>106</v>
      </c>
      <c r="K4355">
        <v>77.824798999999999</v>
      </c>
      <c r="L4355">
        <v>1.5010000000000001E-2</v>
      </c>
      <c r="M4355">
        <f>(F4355*CalPhotonTurnigy!$AE$30*CalPhotonTurnigy!$AF$36+CalPhotonTurnigy!$AE$36)/CalPhotonTurnigy!$AE$30</f>
        <v>74.098272315799534</v>
      </c>
    </row>
    <row r="4356" spans="1:13" x14ac:dyDescent="0.3">
      <c r="A4356">
        <v>162.76401899999999</v>
      </c>
      <c r="B4356">
        <v>106</v>
      </c>
      <c r="C4356">
        <v>0</v>
      </c>
      <c r="D4356">
        <v>1.619</v>
      </c>
      <c r="E4356">
        <v>61.666406000000002</v>
      </c>
      <c r="F4356">
        <v>61.378566999999997</v>
      </c>
      <c r="G4356">
        <v>57.583089000000001</v>
      </c>
      <c r="H4356">
        <v>0.28783900000000001</v>
      </c>
      <c r="I4356">
        <v>-95.152041999999994</v>
      </c>
      <c r="J4356">
        <v>106</v>
      </c>
      <c r="K4356">
        <v>77.824619999999996</v>
      </c>
      <c r="L4356">
        <v>1.5013E-2</v>
      </c>
      <c r="M4356">
        <f>(F4356*CalPhotonTurnigy!$AE$30*CalPhotonTurnigy!$AF$36+CalPhotonTurnigy!$AE$36)/CalPhotonTurnigy!$AE$30</f>
        <v>73.830794663710535</v>
      </c>
    </row>
    <row r="4357" spans="1:13" x14ac:dyDescent="0.3">
      <c r="A4357">
        <v>162.779021</v>
      </c>
      <c r="B4357">
        <v>106</v>
      </c>
      <c r="C4357">
        <v>0</v>
      </c>
      <c r="D4357">
        <v>1.617</v>
      </c>
      <c r="E4357">
        <v>61.656737</v>
      </c>
      <c r="F4357">
        <v>61.617973999999997</v>
      </c>
      <c r="G4357">
        <v>57.581695000000003</v>
      </c>
      <c r="H4357">
        <v>3.8762999999999999E-2</v>
      </c>
      <c r="I4357">
        <v>-95.149870000000007</v>
      </c>
      <c r="J4357">
        <v>106</v>
      </c>
      <c r="K4357">
        <v>77.824465000000004</v>
      </c>
      <c r="L4357">
        <v>1.5002E-2</v>
      </c>
      <c r="M4357">
        <f>(F4357*CalPhotonTurnigy!$AE$30*CalPhotonTurnigy!$AF$36+CalPhotonTurnigy!$AE$36)/CalPhotonTurnigy!$AE$30</f>
        <v>74.073961428805617</v>
      </c>
    </row>
    <row r="4358" spans="1:13" x14ac:dyDescent="0.3">
      <c r="A4358">
        <v>162.79401899999999</v>
      </c>
      <c r="B4358">
        <v>106</v>
      </c>
      <c r="C4358">
        <v>0</v>
      </c>
      <c r="D4358">
        <v>1.6160000000000001</v>
      </c>
      <c r="E4358">
        <v>61.646315999999999</v>
      </c>
      <c r="F4358">
        <v>61.546163</v>
      </c>
      <c r="G4358">
        <v>57.580461999999997</v>
      </c>
      <c r="H4358">
        <v>0.10015300000000001</v>
      </c>
      <c r="I4358">
        <v>-95.144262999999995</v>
      </c>
      <c r="J4358">
        <v>106</v>
      </c>
      <c r="K4358">
        <v>77.824331999999998</v>
      </c>
      <c r="L4358">
        <v>1.4997999999999999E-2</v>
      </c>
      <c r="M4358">
        <f>(F4358*CalPhotonTurnigy!$AE$30*CalPhotonTurnigy!$AF$36+CalPhotonTurnigy!$AE$36)/CalPhotonTurnigy!$AE$30</f>
        <v>74.00102267359695</v>
      </c>
    </row>
    <row r="4359" spans="1:13" x14ac:dyDescent="0.3">
      <c r="A4359">
        <v>162.80902599999999</v>
      </c>
      <c r="B4359">
        <v>106</v>
      </c>
      <c r="C4359">
        <v>0</v>
      </c>
      <c r="D4359">
        <v>1.615</v>
      </c>
      <c r="E4359">
        <v>61.633146000000004</v>
      </c>
      <c r="F4359">
        <v>61.570101000000001</v>
      </c>
      <c r="G4359">
        <v>57.579371000000002</v>
      </c>
      <c r="H4359">
        <v>6.3045000000000004E-2</v>
      </c>
      <c r="I4359">
        <v>-95.140730000000005</v>
      </c>
      <c r="J4359">
        <v>106</v>
      </c>
      <c r="K4359">
        <v>77.824218000000002</v>
      </c>
      <c r="L4359">
        <v>1.5007E-2</v>
      </c>
      <c r="M4359">
        <f>(F4359*CalPhotonTurnigy!$AE$30*CalPhotonTurnigy!$AF$36+CalPhotonTurnigy!$AE$36)/CalPhotonTurnigy!$AE$30</f>
        <v>74.025336607704318</v>
      </c>
    </row>
    <row r="4360" spans="1:13" x14ac:dyDescent="0.3">
      <c r="A4360">
        <v>162.82402400000001</v>
      </c>
      <c r="B4360">
        <v>105</v>
      </c>
      <c r="C4360">
        <v>0</v>
      </c>
      <c r="D4360">
        <v>1.615</v>
      </c>
      <c r="E4360">
        <v>61.623910000000002</v>
      </c>
      <c r="F4360">
        <v>61.833348000000001</v>
      </c>
      <c r="G4360">
        <v>57.578077999999998</v>
      </c>
      <c r="H4360">
        <v>-0.20943800000000001</v>
      </c>
      <c r="I4360">
        <v>-95.15249</v>
      </c>
      <c r="J4360">
        <v>105</v>
      </c>
      <c r="K4360">
        <v>77.794498000000004</v>
      </c>
      <c r="L4360">
        <v>1.4997999999999999E-2</v>
      </c>
      <c r="M4360">
        <f>(F4360*CalPhotonTurnigy!$AE$30*CalPhotonTurnigy!$AF$36+CalPhotonTurnigy!$AE$36)/CalPhotonTurnigy!$AE$30</f>
        <v>74.292717767866662</v>
      </c>
    </row>
    <row r="4361" spans="1:13" x14ac:dyDescent="0.3">
      <c r="A4361">
        <v>162.83902599999999</v>
      </c>
      <c r="B4361">
        <v>105</v>
      </c>
      <c r="C4361">
        <v>0</v>
      </c>
      <c r="D4361">
        <v>1.615</v>
      </c>
      <c r="E4361">
        <v>61.613858999999998</v>
      </c>
      <c r="F4361">
        <v>61.474342999999998</v>
      </c>
      <c r="G4361">
        <v>57.575510000000001</v>
      </c>
      <c r="H4361">
        <v>0.139516</v>
      </c>
      <c r="I4361">
        <v>-95.144683000000001</v>
      </c>
      <c r="J4361">
        <v>105</v>
      </c>
      <c r="K4361">
        <v>77.740740000000002</v>
      </c>
      <c r="L4361">
        <v>1.5002E-2</v>
      </c>
      <c r="M4361">
        <f>(F4361*CalPhotonTurnigy!$AE$30*CalPhotonTurnigy!$AF$36+CalPhotonTurnigy!$AE$36)/CalPhotonTurnigy!$AE$30</f>
        <v>73.92807477704784</v>
      </c>
    </row>
    <row r="4362" spans="1:13" x14ac:dyDescent="0.3">
      <c r="A4362">
        <v>162.85403400000001</v>
      </c>
      <c r="B4362">
        <v>105</v>
      </c>
      <c r="C4362">
        <v>0</v>
      </c>
      <c r="D4362">
        <v>1.6140000000000001</v>
      </c>
      <c r="E4362">
        <v>61.603104999999999</v>
      </c>
      <c r="F4362">
        <v>61.833348000000001</v>
      </c>
      <c r="G4362">
        <v>57.570390000000003</v>
      </c>
      <c r="H4362">
        <v>-0.230242</v>
      </c>
      <c r="I4362">
        <v>-95.157618999999997</v>
      </c>
      <c r="J4362">
        <v>105</v>
      </c>
      <c r="K4362">
        <v>77.694469999999995</v>
      </c>
      <c r="L4362">
        <v>1.5008000000000001E-2</v>
      </c>
      <c r="M4362">
        <f>(F4362*CalPhotonTurnigy!$AE$30*CalPhotonTurnigy!$AF$36+CalPhotonTurnigy!$AE$36)/CalPhotonTurnigy!$AE$30</f>
        <v>74.292717767866662</v>
      </c>
    </row>
    <row r="4363" spans="1:13" x14ac:dyDescent="0.3">
      <c r="A4363">
        <v>162.869034</v>
      </c>
      <c r="B4363">
        <v>105</v>
      </c>
      <c r="C4363">
        <v>0</v>
      </c>
      <c r="D4363">
        <v>1.613</v>
      </c>
      <c r="E4363">
        <v>61.591746000000001</v>
      </c>
      <c r="F4363">
        <v>61.450400999999999</v>
      </c>
      <c r="G4363">
        <v>57.562054000000003</v>
      </c>
      <c r="H4363">
        <v>0.141345</v>
      </c>
      <c r="I4363">
        <v>-95.149711999999994</v>
      </c>
      <c r="J4363">
        <v>105</v>
      </c>
      <c r="K4363">
        <v>77.654645000000002</v>
      </c>
      <c r="L4363">
        <v>1.4999999999999999E-2</v>
      </c>
      <c r="M4363">
        <f>(F4363*CalPhotonTurnigy!$AE$30*CalPhotonTurnigy!$AF$36+CalPhotonTurnigy!$AE$36)/CalPhotonTurnigy!$AE$30</f>
        <v>73.903756780122507</v>
      </c>
    </row>
    <row r="4364" spans="1:13" x14ac:dyDescent="0.3">
      <c r="A4364">
        <v>162.88403299999999</v>
      </c>
      <c r="B4364">
        <v>105</v>
      </c>
      <c r="C4364">
        <v>0</v>
      </c>
      <c r="D4364">
        <v>1.613</v>
      </c>
      <c r="E4364">
        <v>61.581968000000003</v>
      </c>
      <c r="F4364">
        <v>61.713706000000002</v>
      </c>
      <c r="G4364">
        <v>57.550502999999999</v>
      </c>
      <c r="H4364">
        <v>-0.13173799999999999</v>
      </c>
      <c r="I4364">
        <v>-95.157100999999997</v>
      </c>
      <c r="J4364">
        <v>105</v>
      </c>
      <c r="K4364">
        <v>77.620367999999999</v>
      </c>
      <c r="L4364">
        <v>1.4999E-2</v>
      </c>
      <c r="M4364">
        <f>(F4364*CalPhotonTurnigy!$AE$30*CalPhotonTurnigy!$AF$36+CalPhotonTurnigy!$AE$36)/CalPhotonTurnigy!$AE$30</f>
        <v>74.171196851145325</v>
      </c>
    </row>
    <row r="4365" spans="1:13" x14ac:dyDescent="0.3">
      <c r="A4365">
        <v>162.899034</v>
      </c>
      <c r="B4365">
        <v>106</v>
      </c>
      <c r="C4365">
        <v>0</v>
      </c>
      <c r="D4365">
        <v>1.641</v>
      </c>
      <c r="E4365">
        <v>61.647117000000001</v>
      </c>
      <c r="F4365">
        <v>61.378566999999997</v>
      </c>
      <c r="G4365">
        <v>57.536422000000002</v>
      </c>
      <c r="H4365">
        <v>0.26855000000000001</v>
      </c>
      <c r="I4365">
        <v>-95.142088999999999</v>
      </c>
      <c r="J4365">
        <v>106</v>
      </c>
      <c r="K4365">
        <v>77.620486999999997</v>
      </c>
      <c r="L4365">
        <v>1.5001E-2</v>
      </c>
      <c r="M4365">
        <f>(F4365*CalPhotonTurnigy!$AE$30*CalPhotonTurnigy!$AF$36+CalPhotonTurnigy!$AE$36)/CalPhotonTurnigy!$AE$30</f>
        <v>73.830794663710535</v>
      </c>
    </row>
    <row r="4366" spans="1:13" x14ac:dyDescent="0.3">
      <c r="A4366">
        <v>162.91404299999999</v>
      </c>
      <c r="B4366">
        <v>105</v>
      </c>
      <c r="C4366">
        <v>0</v>
      </c>
      <c r="D4366">
        <v>1.61</v>
      </c>
      <c r="E4366">
        <v>61.621231999999999</v>
      </c>
      <c r="F4366">
        <v>61.737636999999999</v>
      </c>
      <c r="G4366">
        <v>57.521065</v>
      </c>
      <c r="H4366">
        <v>-0.11640499999999999</v>
      </c>
      <c r="I4366">
        <v>-95.148623000000001</v>
      </c>
      <c r="J4366">
        <v>105</v>
      </c>
      <c r="K4366">
        <v>77.619145000000003</v>
      </c>
      <c r="L4366">
        <v>1.5009E-2</v>
      </c>
      <c r="M4366">
        <f>(F4366*CalPhotonTurnigy!$AE$30*CalPhotonTurnigy!$AF$36+CalPhotonTurnigy!$AE$36)/CalPhotonTurnigy!$AE$30</f>
        <v>74.195503675321262</v>
      </c>
    </row>
    <row r="4367" spans="1:13" x14ac:dyDescent="0.3">
      <c r="A4367">
        <v>162.92904999999999</v>
      </c>
      <c r="B4367">
        <v>105</v>
      </c>
      <c r="C4367">
        <v>0</v>
      </c>
      <c r="D4367">
        <v>1.611</v>
      </c>
      <c r="E4367">
        <v>61.601042999999997</v>
      </c>
      <c r="F4367">
        <v>61.378566999999997</v>
      </c>
      <c r="G4367">
        <v>57.505223000000001</v>
      </c>
      <c r="H4367">
        <v>0.22247600000000001</v>
      </c>
      <c r="I4367">
        <v>-95.136180999999993</v>
      </c>
      <c r="J4367">
        <v>105</v>
      </c>
      <c r="K4367">
        <v>77.589811999999995</v>
      </c>
      <c r="L4367">
        <v>1.5007E-2</v>
      </c>
      <c r="M4367">
        <f>(F4367*CalPhotonTurnigy!$AE$30*CalPhotonTurnigy!$AF$36+CalPhotonTurnigy!$AE$36)/CalPhotonTurnigy!$AE$30</f>
        <v>73.830794663710535</v>
      </c>
    </row>
    <row r="4368" spans="1:13" x14ac:dyDescent="0.3">
      <c r="A4368">
        <v>162.944061</v>
      </c>
      <c r="B4368">
        <v>105</v>
      </c>
      <c r="C4368">
        <v>0</v>
      </c>
      <c r="D4368">
        <v>1.6060000000000001</v>
      </c>
      <c r="E4368">
        <v>61.571035999999999</v>
      </c>
      <c r="F4368">
        <v>61.641908999999998</v>
      </c>
      <c r="G4368">
        <v>57.488858</v>
      </c>
      <c r="H4368">
        <v>-7.0873000000000005E-2</v>
      </c>
      <c r="I4368">
        <v>-95.140157000000002</v>
      </c>
      <c r="J4368">
        <v>105</v>
      </c>
      <c r="K4368">
        <v>77.564565000000002</v>
      </c>
      <c r="L4368">
        <v>1.5011E-2</v>
      </c>
      <c r="M4368">
        <f>(F4368*CalPhotonTurnigy!$AE$30*CalPhotonTurnigy!$AF$36+CalPhotonTurnigy!$AE$36)/CalPhotonTurnigy!$AE$30</f>
        <v>74.098272315799534</v>
      </c>
    </row>
    <row r="4369" spans="1:13" x14ac:dyDescent="0.3">
      <c r="A4369">
        <v>162.95906199999999</v>
      </c>
      <c r="B4369">
        <v>105</v>
      </c>
      <c r="C4369">
        <v>0</v>
      </c>
      <c r="D4369">
        <v>1.601</v>
      </c>
      <c r="E4369">
        <v>61.532550000000001</v>
      </c>
      <c r="F4369">
        <v>61.330672999999997</v>
      </c>
      <c r="G4369">
        <v>57.471828000000002</v>
      </c>
      <c r="H4369">
        <v>0.201877</v>
      </c>
      <c r="I4369">
        <v>-95.128877000000003</v>
      </c>
      <c r="J4369">
        <v>105</v>
      </c>
      <c r="K4369">
        <v>77.542834999999997</v>
      </c>
      <c r="L4369">
        <v>1.5001E-2</v>
      </c>
      <c r="M4369">
        <f>(F4369*CalPhotonTurnigy!$AE$30*CalPhotonTurnigy!$AF$36+CalPhotonTurnigy!$AE$36)/CalPhotonTurnigy!$AE$30</f>
        <v>73.782148512814913</v>
      </c>
    </row>
    <row r="4370" spans="1:13" x14ac:dyDescent="0.3">
      <c r="A4370">
        <v>162.97406699999999</v>
      </c>
      <c r="B4370">
        <v>105</v>
      </c>
      <c r="C4370">
        <v>0</v>
      </c>
      <c r="D4370">
        <v>1.6060000000000001</v>
      </c>
      <c r="E4370">
        <v>61.514158999999999</v>
      </c>
      <c r="F4370">
        <v>61.594037999999998</v>
      </c>
      <c r="G4370">
        <v>57.454220999999997</v>
      </c>
      <c r="H4370">
        <v>-7.9879000000000006E-2</v>
      </c>
      <c r="I4370">
        <v>-95.133353</v>
      </c>
      <c r="J4370">
        <v>105</v>
      </c>
      <c r="K4370">
        <v>77.524131999999994</v>
      </c>
      <c r="L4370">
        <v>1.5004999999999999E-2</v>
      </c>
      <c r="M4370">
        <f>(F4370*CalPhotonTurnigy!$AE$30*CalPhotonTurnigy!$AF$36+CalPhotonTurnigy!$AE$36)/CalPhotonTurnigy!$AE$30</f>
        <v>74.049649526107217</v>
      </c>
    </row>
    <row r="4371" spans="1:13" x14ac:dyDescent="0.3">
      <c r="A4371">
        <v>162.98907500000001</v>
      </c>
      <c r="B4371">
        <v>105</v>
      </c>
      <c r="C4371">
        <v>0</v>
      </c>
      <c r="D4371">
        <v>1.607</v>
      </c>
      <c r="E4371">
        <v>61.500435000000003</v>
      </c>
      <c r="F4371">
        <v>61.737636999999999</v>
      </c>
      <c r="G4371">
        <v>57.436233000000001</v>
      </c>
      <c r="H4371">
        <v>-0.237202</v>
      </c>
      <c r="I4371">
        <v>-95.146668000000005</v>
      </c>
      <c r="J4371">
        <v>105</v>
      </c>
      <c r="K4371">
        <v>77.508033999999995</v>
      </c>
      <c r="L4371">
        <v>1.5008000000000001E-2</v>
      </c>
      <c r="M4371">
        <f>(F4371*CalPhotonTurnigy!$AE$30*CalPhotonTurnigy!$AF$36+CalPhotonTurnigy!$AE$36)/CalPhotonTurnigy!$AE$30</f>
        <v>74.195503675321262</v>
      </c>
    </row>
    <row r="4372" spans="1:13" x14ac:dyDescent="0.3">
      <c r="A4372">
        <v>163.004087</v>
      </c>
      <c r="B4372">
        <v>105</v>
      </c>
      <c r="C4372">
        <v>0</v>
      </c>
      <c r="D4372">
        <v>1.6020000000000001</v>
      </c>
      <c r="E4372">
        <v>61.473844999999997</v>
      </c>
      <c r="F4372">
        <v>61.498283999999998</v>
      </c>
      <c r="G4372">
        <v>57.418106000000002</v>
      </c>
      <c r="H4372">
        <v>-2.4438999999999999E-2</v>
      </c>
      <c r="I4372">
        <v>-95.148036000000005</v>
      </c>
      <c r="J4372">
        <v>105</v>
      </c>
      <c r="K4372">
        <v>77.494178000000005</v>
      </c>
      <c r="L4372">
        <v>1.5011999999999999E-2</v>
      </c>
      <c r="M4372">
        <f>(F4372*CalPhotonTurnigy!$AE$30*CalPhotonTurnigy!$AF$36+CalPhotonTurnigy!$AE$36)/CalPhotonTurnigy!$AE$30</f>
        <v>73.952391758268703</v>
      </c>
    </row>
    <row r="4373" spans="1:13" x14ac:dyDescent="0.3">
      <c r="A4373">
        <v>163.01909699999999</v>
      </c>
      <c r="B4373">
        <v>105</v>
      </c>
      <c r="C4373">
        <v>0</v>
      </c>
      <c r="D4373">
        <v>1.5860000000000001</v>
      </c>
      <c r="E4373">
        <v>61.408658000000003</v>
      </c>
      <c r="F4373">
        <v>61.785494</v>
      </c>
      <c r="G4373">
        <v>57.400084</v>
      </c>
      <c r="H4373">
        <v>-0.37683699999999998</v>
      </c>
      <c r="I4373">
        <v>-95.169201999999999</v>
      </c>
      <c r="J4373">
        <v>105</v>
      </c>
      <c r="K4373">
        <v>77.482253</v>
      </c>
      <c r="L4373">
        <v>1.5010000000000001E-2</v>
      </c>
      <c r="M4373">
        <f>(F4373*CalPhotonTurnigy!$AE$30*CalPhotonTurnigy!$AF$36+CalPhotonTurnigy!$AE$36)/CalPhotonTurnigy!$AE$30</f>
        <v>74.244112245150703</v>
      </c>
    </row>
    <row r="4374" spans="1:13" x14ac:dyDescent="0.3">
      <c r="A4374">
        <v>163.03409400000001</v>
      </c>
      <c r="B4374">
        <v>105</v>
      </c>
      <c r="C4374">
        <v>0</v>
      </c>
      <c r="D4374">
        <v>1.6040000000000001</v>
      </c>
      <c r="E4374">
        <v>61.401170999999998</v>
      </c>
      <c r="F4374">
        <v>61.474342999999998</v>
      </c>
      <c r="G4374">
        <v>57.382387000000001</v>
      </c>
      <c r="H4374">
        <v>-7.3172000000000001E-2</v>
      </c>
      <c r="I4374">
        <v>-95.173294999999996</v>
      </c>
      <c r="J4374">
        <v>105</v>
      </c>
      <c r="K4374">
        <v>77.471987999999996</v>
      </c>
      <c r="L4374">
        <v>1.4997E-2</v>
      </c>
      <c r="M4374">
        <f>(F4374*CalPhotonTurnigy!$AE$30*CalPhotonTurnigy!$AF$36+CalPhotonTurnigy!$AE$36)/CalPhotonTurnigy!$AE$30</f>
        <v>73.92807477704784</v>
      </c>
    </row>
    <row r="4375" spans="1:13" x14ac:dyDescent="0.3">
      <c r="A4375">
        <v>163.049105</v>
      </c>
      <c r="B4375">
        <v>105</v>
      </c>
      <c r="C4375">
        <v>0</v>
      </c>
      <c r="D4375">
        <v>1.603</v>
      </c>
      <c r="E4375">
        <v>61.392609999999998</v>
      </c>
      <c r="F4375">
        <v>61.737636999999999</v>
      </c>
      <c r="G4375">
        <v>57.365203000000001</v>
      </c>
      <c r="H4375">
        <v>-0.345026</v>
      </c>
      <c r="I4375">
        <v>-95.192665000000005</v>
      </c>
      <c r="J4375">
        <v>105</v>
      </c>
      <c r="K4375">
        <v>77.463153000000005</v>
      </c>
      <c r="L4375">
        <v>1.5011E-2</v>
      </c>
      <c r="M4375">
        <f>(F4375*CalPhotonTurnigy!$AE$30*CalPhotonTurnigy!$AF$36+CalPhotonTurnigy!$AE$36)/CalPhotonTurnigy!$AE$30</f>
        <v>74.195503675321262</v>
      </c>
    </row>
    <row r="4376" spans="1:13" x14ac:dyDescent="0.3">
      <c r="A4376">
        <v>163.06410600000001</v>
      </c>
      <c r="B4376">
        <v>105</v>
      </c>
      <c r="C4376">
        <v>0</v>
      </c>
      <c r="D4376">
        <v>1.6020000000000001</v>
      </c>
      <c r="E4376">
        <v>61.381006999999997</v>
      </c>
      <c r="F4376">
        <v>61.378566999999997</v>
      </c>
      <c r="G4376">
        <v>57.348681999999997</v>
      </c>
      <c r="H4376">
        <v>2.4399999999999999E-3</v>
      </c>
      <c r="I4376">
        <v>-95.192528999999993</v>
      </c>
      <c r="J4376">
        <v>105</v>
      </c>
      <c r="K4376">
        <v>77.455549000000005</v>
      </c>
      <c r="L4376">
        <v>1.5001E-2</v>
      </c>
      <c r="M4376">
        <f>(F4376*CalPhotonTurnigy!$AE$30*CalPhotonTurnigy!$AF$36+CalPhotonTurnigy!$AE$36)/CalPhotonTurnigy!$AE$30</f>
        <v>73.830794663710535</v>
      </c>
    </row>
    <row r="4377" spans="1:13" x14ac:dyDescent="0.3">
      <c r="A4377">
        <v>163.079115</v>
      </c>
      <c r="B4377">
        <v>105</v>
      </c>
      <c r="C4377">
        <v>0</v>
      </c>
      <c r="D4377">
        <v>1.6020000000000001</v>
      </c>
      <c r="E4377">
        <v>61.371018999999997</v>
      </c>
      <c r="F4377">
        <v>61.737636999999999</v>
      </c>
      <c r="G4377">
        <v>57.332937000000001</v>
      </c>
      <c r="H4377">
        <v>-0.366618</v>
      </c>
      <c r="I4377">
        <v>-95.213109000000003</v>
      </c>
      <c r="J4377">
        <v>105</v>
      </c>
      <c r="K4377">
        <v>77.449004000000002</v>
      </c>
      <c r="L4377">
        <v>1.5009E-2</v>
      </c>
      <c r="M4377">
        <f>(F4377*CalPhotonTurnigy!$AE$30*CalPhotonTurnigy!$AF$36+CalPhotonTurnigy!$AE$36)/CalPhotonTurnigy!$AE$30</f>
        <v>74.195503675321262</v>
      </c>
    </row>
    <row r="4378" spans="1:13" x14ac:dyDescent="0.3">
      <c r="A4378">
        <v>163.09412</v>
      </c>
      <c r="B4378">
        <v>105</v>
      </c>
      <c r="C4378">
        <v>0</v>
      </c>
      <c r="D4378">
        <v>1.6020000000000001</v>
      </c>
      <c r="E4378">
        <v>61.362422000000002</v>
      </c>
      <c r="F4378">
        <v>61.378566999999997</v>
      </c>
      <c r="G4378">
        <v>57.318047</v>
      </c>
      <c r="H4378">
        <v>-1.6145E-2</v>
      </c>
      <c r="I4378">
        <v>-95.214010999999999</v>
      </c>
      <c r="J4378">
        <v>105</v>
      </c>
      <c r="K4378">
        <v>77.443370999999999</v>
      </c>
      <c r="L4378">
        <v>1.5004999999999999E-2</v>
      </c>
      <c r="M4378">
        <f>(F4378*CalPhotonTurnigy!$AE$30*CalPhotonTurnigy!$AF$36+CalPhotonTurnigy!$AE$36)/CalPhotonTurnigy!$AE$30</f>
        <v>73.830794663710535</v>
      </c>
    </row>
    <row r="4379" spans="1:13" x14ac:dyDescent="0.3">
      <c r="A4379">
        <v>163.10913199999999</v>
      </c>
      <c r="B4379">
        <v>105</v>
      </c>
      <c r="C4379">
        <v>0</v>
      </c>
      <c r="D4379">
        <v>1.5980000000000001</v>
      </c>
      <c r="E4379">
        <v>61.346542999999997</v>
      </c>
      <c r="F4379">
        <v>61.641908999999998</v>
      </c>
      <c r="G4379">
        <v>57.304062000000002</v>
      </c>
      <c r="H4379">
        <v>-0.29536600000000002</v>
      </c>
      <c r="I4379">
        <v>-95.230579000000006</v>
      </c>
      <c r="J4379">
        <v>105</v>
      </c>
      <c r="K4379">
        <v>77.438522000000006</v>
      </c>
      <c r="L4379">
        <v>1.5011999999999999E-2</v>
      </c>
      <c r="M4379">
        <f>(F4379*CalPhotonTurnigy!$AE$30*CalPhotonTurnigy!$AF$36+CalPhotonTurnigy!$AE$36)/CalPhotonTurnigy!$AE$30</f>
        <v>74.098272315799534</v>
      </c>
    </row>
    <row r="4380" spans="1:13" x14ac:dyDescent="0.3">
      <c r="A4380">
        <v>163.12413100000001</v>
      </c>
      <c r="B4380">
        <v>105</v>
      </c>
      <c r="C4380">
        <v>0</v>
      </c>
      <c r="D4380">
        <v>1.6020000000000001</v>
      </c>
      <c r="E4380">
        <v>61.341357000000002</v>
      </c>
      <c r="F4380">
        <v>61.354621000000002</v>
      </c>
      <c r="G4380">
        <v>57.291007</v>
      </c>
      <c r="H4380">
        <v>-1.3264E-2</v>
      </c>
      <c r="I4380">
        <v>-95.231319999999997</v>
      </c>
      <c r="J4380">
        <v>105</v>
      </c>
      <c r="K4380">
        <v>77.434348999999997</v>
      </c>
      <c r="L4380">
        <v>1.4999E-2</v>
      </c>
      <c r="M4380">
        <f>(F4380*CalPhotonTurnigy!$AE$30*CalPhotonTurnigy!$AF$36+CalPhotonTurnigy!$AE$36)/CalPhotonTurnigy!$AE$30</f>
        <v>73.806472603967208</v>
      </c>
    </row>
    <row r="4381" spans="1:13" x14ac:dyDescent="0.3">
      <c r="A4381">
        <v>163.139138</v>
      </c>
      <c r="B4381">
        <v>104</v>
      </c>
      <c r="C4381">
        <v>0</v>
      </c>
      <c r="D4381">
        <v>1.5980000000000001</v>
      </c>
      <c r="E4381">
        <v>61.328408000000003</v>
      </c>
      <c r="F4381">
        <v>61.641908999999998</v>
      </c>
      <c r="G4381">
        <v>57.278554</v>
      </c>
      <c r="H4381">
        <v>-0.3135</v>
      </c>
      <c r="I4381">
        <v>-95.248898999999994</v>
      </c>
      <c r="J4381">
        <v>104</v>
      </c>
      <c r="K4381">
        <v>77.400852</v>
      </c>
      <c r="L4381">
        <v>1.5007E-2</v>
      </c>
      <c r="M4381">
        <f>(F4381*CalPhotonTurnigy!$AE$30*CalPhotonTurnigy!$AF$36+CalPhotonTurnigy!$AE$36)/CalPhotonTurnigy!$AE$30</f>
        <v>74.098272315799534</v>
      </c>
    </row>
    <row r="4382" spans="1:13" x14ac:dyDescent="0.3">
      <c r="A4382">
        <v>163.15414999999999</v>
      </c>
      <c r="B4382">
        <v>104</v>
      </c>
      <c r="C4382">
        <v>0</v>
      </c>
      <c r="D4382">
        <v>1.6020000000000001</v>
      </c>
      <c r="E4382">
        <v>61.325749999999999</v>
      </c>
      <c r="F4382">
        <v>61.282774000000003</v>
      </c>
      <c r="G4382">
        <v>57.265631999999997</v>
      </c>
      <c r="H4382">
        <v>4.2976E-2</v>
      </c>
      <c r="I4382">
        <v>-95.246497000000005</v>
      </c>
      <c r="J4382">
        <v>104</v>
      </c>
      <c r="K4382">
        <v>77.343573000000006</v>
      </c>
      <c r="L4382">
        <v>1.5011999999999999E-2</v>
      </c>
      <c r="M4382">
        <f>(F4382*CalPhotonTurnigy!$AE$30*CalPhotonTurnigy!$AF$36+CalPhotonTurnigy!$AE$36)/CalPhotonTurnigy!$AE$30</f>
        <v>73.733497283396872</v>
      </c>
    </row>
    <row r="4383" spans="1:13" x14ac:dyDescent="0.3">
      <c r="A4383">
        <v>163.16915700000001</v>
      </c>
      <c r="B4383">
        <v>104</v>
      </c>
      <c r="C4383">
        <v>0</v>
      </c>
      <c r="D4383">
        <v>1.6020000000000001</v>
      </c>
      <c r="E4383">
        <v>61.325584999999997</v>
      </c>
      <c r="F4383">
        <v>61.522224000000001</v>
      </c>
      <c r="G4383">
        <v>57.250946999999996</v>
      </c>
      <c r="H4383">
        <v>-0.19663900000000001</v>
      </c>
      <c r="I4383">
        <v>-95.257509999999996</v>
      </c>
      <c r="J4383">
        <v>104</v>
      </c>
      <c r="K4383">
        <v>77.294274000000001</v>
      </c>
      <c r="L4383">
        <v>1.5007E-2</v>
      </c>
      <c r="M4383">
        <f>(F4383*CalPhotonTurnigy!$AE$30*CalPhotonTurnigy!$AF$36+CalPhotonTurnigy!$AE$36)/CalPhotonTurnigy!$AE$30</f>
        <v>73.976707723785069</v>
      </c>
    </row>
    <row r="4384" spans="1:13" x14ac:dyDescent="0.3">
      <c r="A4384">
        <v>163.18416500000001</v>
      </c>
      <c r="B4384">
        <v>104</v>
      </c>
      <c r="C4384">
        <v>0</v>
      </c>
      <c r="D4384">
        <v>1.6020000000000001</v>
      </c>
      <c r="E4384">
        <v>61.325442000000002</v>
      </c>
      <c r="F4384">
        <v>61.258823</v>
      </c>
      <c r="G4384">
        <v>57.233804999999997</v>
      </c>
      <c r="H4384">
        <v>6.6618999999999998E-2</v>
      </c>
      <c r="I4384">
        <v>-95.253788</v>
      </c>
      <c r="J4384">
        <v>104</v>
      </c>
      <c r="K4384">
        <v>77.251840999999999</v>
      </c>
      <c r="L4384">
        <v>1.5008000000000001E-2</v>
      </c>
      <c r="M4384">
        <f>(F4384*CalPhotonTurnigy!$AE$30*CalPhotonTurnigy!$AF$36+CalPhotonTurnigy!$AE$36)/CalPhotonTurnigy!$AE$30</f>
        <v>73.709170145131111</v>
      </c>
    </row>
    <row r="4385" spans="1:13" x14ac:dyDescent="0.3">
      <c r="A4385">
        <v>163.199172</v>
      </c>
      <c r="B4385">
        <v>104</v>
      </c>
      <c r="C4385">
        <v>0</v>
      </c>
      <c r="D4385">
        <v>1.6020000000000001</v>
      </c>
      <c r="E4385">
        <v>61.323197999999998</v>
      </c>
      <c r="F4385">
        <v>61.641908999999998</v>
      </c>
      <c r="G4385">
        <v>57.214168000000001</v>
      </c>
      <c r="H4385">
        <v>-0.31871100000000002</v>
      </c>
      <c r="I4385">
        <v>-95.271659</v>
      </c>
      <c r="J4385">
        <v>104</v>
      </c>
      <c r="K4385">
        <v>77.215317999999996</v>
      </c>
      <c r="L4385">
        <v>1.5007E-2</v>
      </c>
      <c r="M4385">
        <f>(F4385*CalPhotonTurnigy!$AE$30*CalPhotonTurnigy!$AF$36+CalPhotonTurnigy!$AE$36)/CalPhotonTurnigy!$AE$30</f>
        <v>74.098272315799534</v>
      </c>
    </row>
    <row r="4386" spans="1:13" x14ac:dyDescent="0.3">
      <c r="A4386">
        <v>163.21417600000001</v>
      </c>
      <c r="B4386">
        <v>104</v>
      </c>
      <c r="C4386">
        <v>0</v>
      </c>
      <c r="D4386">
        <v>1.599</v>
      </c>
      <c r="E4386">
        <v>61.314900000000002</v>
      </c>
      <c r="F4386">
        <v>61.306724000000003</v>
      </c>
      <c r="G4386">
        <v>57.192354999999999</v>
      </c>
      <c r="H4386">
        <v>8.1759999999999992E-3</v>
      </c>
      <c r="I4386">
        <v>-95.271202000000002</v>
      </c>
      <c r="J4386">
        <v>104</v>
      </c>
      <c r="K4386">
        <v>77.183882999999994</v>
      </c>
      <c r="L4386">
        <v>1.5004E-2</v>
      </c>
      <c r="M4386">
        <f>(F4386*CalPhotonTurnigy!$AE$30*CalPhotonTurnigy!$AF$36+CalPhotonTurnigy!$AE$36)/CalPhotonTurnigy!$AE$30</f>
        <v>73.757823405958149</v>
      </c>
    </row>
    <row r="4387" spans="1:13" x14ac:dyDescent="0.3">
      <c r="A4387">
        <v>163.229185</v>
      </c>
      <c r="B4387">
        <v>104</v>
      </c>
      <c r="C4387">
        <v>0</v>
      </c>
      <c r="D4387">
        <v>1.5980000000000001</v>
      </c>
      <c r="E4387">
        <v>61.305635000000002</v>
      </c>
      <c r="F4387">
        <v>61.617973999999997</v>
      </c>
      <c r="G4387">
        <v>57.168854000000003</v>
      </c>
      <c r="H4387">
        <v>-0.31233899999999998</v>
      </c>
      <c r="I4387">
        <v>-95.288713999999999</v>
      </c>
      <c r="J4387">
        <v>104</v>
      </c>
      <c r="K4387">
        <v>77.156827000000007</v>
      </c>
      <c r="L4387">
        <v>1.5009E-2</v>
      </c>
      <c r="M4387">
        <f>(F4387*CalPhotonTurnigy!$AE$30*CalPhotonTurnigy!$AF$36+CalPhotonTurnigy!$AE$36)/CalPhotonTurnigy!$AE$30</f>
        <v>74.073961428805617</v>
      </c>
    </row>
    <row r="4388" spans="1:13" x14ac:dyDescent="0.3">
      <c r="A4388">
        <v>163.24418600000001</v>
      </c>
      <c r="B4388">
        <v>104</v>
      </c>
      <c r="C4388">
        <v>0</v>
      </c>
      <c r="D4388">
        <v>1.597</v>
      </c>
      <c r="E4388">
        <v>61.293413000000001</v>
      </c>
      <c r="F4388">
        <v>61.234870999999998</v>
      </c>
      <c r="G4388">
        <v>57.144204000000002</v>
      </c>
      <c r="H4388">
        <v>5.8541000000000003E-2</v>
      </c>
      <c r="I4388">
        <v>-95.285445999999993</v>
      </c>
      <c r="J4388">
        <v>104</v>
      </c>
      <c r="K4388">
        <v>77.133538999999999</v>
      </c>
      <c r="L4388">
        <v>1.5001E-2</v>
      </c>
      <c r="M4388">
        <f>(F4388*CalPhotonTurnigy!$AE$30*CalPhotonTurnigy!$AF$36+CalPhotonTurnigy!$AE$36)/CalPhotonTurnigy!$AE$30</f>
        <v>73.684841991160837</v>
      </c>
    </row>
    <row r="4389" spans="1:13" x14ac:dyDescent="0.3">
      <c r="A4389">
        <v>163.259184</v>
      </c>
      <c r="B4389">
        <v>104</v>
      </c>
      <c r="C4389">
        <v>0</v>
      </c>
      <c r="D4389">
        <v>1.597</v>
      </c>
      <c r="E4389">
        <v>61.282891999999997</v>
      </c>
      <c r="F4389">
        <v>61.617973999999997</v>
      </c>
      <c r="G4389">
        <v>57.118935999999998</v>
      </c>
      <c r="H4389">
        <v>-0.33508199999999999</v>
      </c>
      <c r="I4389">
        <v>-95.304220000000001</v>
      </c>
      <c r="J4389">
        <v>104</v>
      </c>
      <c r="K4389">
        <v>77.113495</v>
      </c>
      <c r="L4389">
        <v>1.4997999999999999E-2</v>
      </c>
      <c r="M4389">
        <f>(F4389*CalPhotonTurnigy!$AE$30*CalPhotonTurnigy!$AF$36+CalPhotonTurnigy!$AE$36)/CalPhotonTurnigy!$AE$30</f>
        <v>74.073961428805617</v>
      </c>
    </row>
    <row r="4390" spans="1:13" x14ac:dyDescent="0.3">
      <c r="A4390">
        <v>163.27418499999999</v>
      </c>
      <c r="B4390">
        <v>104</v>
      </c>
      <c r="C4390">
        <v>0</v>
      </c>
      <c r="D4390">
        <v>1.5960000000000001</v>
      </c>
      <c r="E4390">
        <v>61.271711000000003</v>
      </c>
      <c r="F4390">
        <v>61.306724000000003</v>
      </c>
      <c r="G4390">
        <v>57.093524000000002</v>
      </c>
      <c r="H4390">
        <v>-3.5014000000000003E-2</v>
      </c>
      <c r="I4390">
        <v>-95.306174999999996</v>
      </c>
      <c r="J4390">
        <v>104</v>
      </c>
      <c r="K4390">
        <v>77.096243999999999</v>
      </c>
      <c r="L4390">
        <v>1.5001E-2</v>
      </c>
      <c r="M4390">
        <f>(F4390*CalPhotonTurnigy!$AE$30*CalPhotonTurnigy!$AF$36+CalPhotonTurnigy!$AE$36)/CalPhotonTurnigy!$AE$30</f>
        <v>73.757823405958149</v>
      </c>
    </row>
    <row r="4391" spans="1:13" x14ac:dyDescent="0.3">
      <c r="A4391">
        <v>163.289197</v>
      </c>
      <c r="B4391">
        <v>104</v>
      </c>
      <c r="C4391">
        <v>0</v>
      </c>
      <c r="D4391">
        <v>1.597</v>
      </c>
      <c r="E4391">
        <v>61.264212000000001</v>
      </c>
      <c r="F4391">
        <v>61.570101000000001</v>
      </c>
      <c r="G4391">
        <v>57.068371999999997</v>
      </c>
      <c r="H4391">
        <v>-0.30588900000000002</v>
      </c>
      <c r="I4391">
        <v>-95.323319999999995</v>
      </c>
      <c r="J4391">
        <v>104</v>
      </c>
      <c r="K4391">
        <v>77.081395000000001</v>
      </c>
      <c r="L4391">
        <v>1.5011999999999999E-2</v>
      </c>
      <c r="M4391">
        <f>(F4391*CalPhotonTurnigy!$AE$30*CalPhotonTurnigy!$AF$36+CalPhotonTurnigy!$AE$36)/CalPhotonTurnigy!$AE$30</f>
        <v>74.025336607704318</v>
      </c>
    </row>
    <row r="4392" spans="1:13" x14ac:dyDescent="0.3">
      <c r="A4392">
        <v>163.30420100000001</v>
      </c>
      <c r="B4392">
        <v>104</v>
      </c>
      <c r="C4392">
        <v>0</v>
      </c>
      <c r="D4392">
        <v>1.595</v>
      </c>
      <c r="E4392">
        <v>61.253506000000002</v>
      </c>
      <c r="F4392">
        <v>61.282774000000003</v>
      </c>
      <c r="G4392">
        <v>57.043812000000003</v>
      </c>
      <c r="H4392">
        <v>-2.9269E-2</v>
      </c>
      <c r="I4392">
        <v>-95.324955000000003</v>
      </c>
      <c r="J4392">
        <v>104</v>
      </c>
      <c r="K4392">
        <v>77.068613999999997</v>
      </c>
      <c r="L4392">
        <v>1.5004E-2</v>
      </c>
      <c r="M4392">
        <f>(F4392*CalPhotonTurnigy!$AE$30*CalPhotonTurnigy!$AF$36+CalPhotonTurnigy!$AE$36)/CalPhotonTurnigy!$AE$30</f>
        <v>73.733497283396872</v>
      </c>
    </row>
    <row r="4393" spans="1:13" x14ac:dyDescent="0.3">
      <c r="A4393">
        <v>163.31920099999999</v>
      </c>
      <c r="B4393">
        <v>104</v>
      </c>
      <c r="C4393">
        <v>0</v>
      </c>
      <c r="D4393">
        <v>1.5980000000000001</v>
      </c>
      <c r="E4393">
        <v>61.252799000000003</v>
      </c>
      <c r="F4393">
        <v>61.594037999999998</v>
      </c>
      <c r="G4393">
        <v>57.020108</v>
      </c>
      <c r="H4393">
        <v>-0.34123999999999999</v>
      </c>
      <c r="I4393">
        <v>-95.344071</v>
      </c>
      <c r="J4393">
        <v>104</v>
      </c>
      <c r="K4393">
        <v>77.057614000000001</v>
      </c>
      <c r="L4393">
        <v>1.4999999999999999E-2</v>
      </c>
      <c r="M4393">
        <f>(F4393*CalPhotonTurnigy!$AE$30*CalPhotonTurnigy!$AF$36+CalPhotonTurnigy!$AE$36)/CalPhotonTurnigy!$AE$30</f>
        <v>74.049649526107217</v>
      </c>
    </row>
    <row r="4394" spans="1:13" x14ac:dyDescent="0.3">
      <c r="A4394">
        <v>163.33420599999999</v>
      </c>
      <c r="B4394">
        <v>104</v>
      </c>
      <c r="C4394">
        <v>0</v>
      </c>
      <c r="D4394">
        <v>1.5980000000000001</v>
      </c>
      <c r="E4394">
        <v>61.252189999999999</v>
      </c>
      <c r="F4394">
        <v>61.354621000000002</v>
      </c>
      <c r="G4394">
        <v>56.997452000000003</v>
      </c>
      <c r="H4394">
        <v>-0.10243099999999999</v>
      </c>
      <c r="I4394">
        <v>-95.349796999999995</v>
      </c>
      <c r="J4394">
        <v>104</v>
      </c>
      <c r="K4394">
        <v>77.048146000000003</v>
      </c>
      <c r="L4394">
        <v>1.5004999999999999E-2</v>
      </c>
      <c r="M4394">
        <f>(F4394*CalPhotonTurnigy!$AE$30*CalPhotonTurnigy!$AF$36+CalPhotonTurnigy!$AE$36)/CalPhotonTurnigy!$AE$30</f>
        <v>73.806472603967208</v>
      </c>
    </row>
    <row r="4395" spans="1:13" x14ac:dyDescent="0.3">
      <c r="A4395">
        <v>163.34920500000001</v>
      </c>
      <c r="B4395">
        <v>104</v>
      </c>
      <c r="C4395">
        <v>0</v>
      </c>
      <c r="D4395">
        <v>1.59</v>
      </c>
      <c r="E4395">
        <v>61.228261000000003</v>
      </c>
      <c r="F4395">
        <v>61.546163</v>
      </c>
      <c r="G4395">
        <v>56.975982000000002</v>
      </c>
      <c r="H4395">
        <v>-0.31790200000000002</v>
      </c>
      <c r="I4395">
        <v>-95.367596000000006</v>
      </c>
      <c r="J4395">
        <v>104</v>
      </c>
      <c r="K4395">
        <v>77.039997</v>
      </c>
      <c r="L4395">
        <v>1.4999E-2</v>
      </c>
      <c r="M4395">
        <f>(F4395*CalPhotonTurnigy!$AE$30*CalPhotonTurnigy!$AF$36+CalPhotonTurnigy!$AE$36)/CalPhotonTurnigy!$AE$30</f>
        <v>74.00102267359695</v>
      </c>
    </row>
    <row r="4396" spans="1:13" x14ac:dyDescent="0.3">
      <c r="A4396">
        <v>163.36420100000001</v>
      </c>
      <c r="B4396">
        <v>104</v>
      </c>
      <c r="C4396">
        <v>0</v>
      </c>
      <c r="D4396">
        <v>1.5940000000000001</v>
      </c>
      <c r="E4396">
        <v>61.220433</v>
      </c>
      <c r="F4396">
        <v>61.354621000000002</v>
      </c>
      <c r="G4396">
        <v>56.955784999999999</v>
      </c>
      <c r="H4396">
        <v>-0.134187</v>
      </c>
      <c r="I4396">
        <v>-95.375093000000007</v>
      </c>
      <c r="J4396">
        <v>104</v>
      </c>
      <c r="K4396">
        <v>77.032983000000002</v>
      </c>
      <c r="L4396">
        <v>1.4996000000000001E-2</v>
      </c>
      <c r="M4396">
        <f>(F4396*CalPhotonTurnigy!$AE$30*CalPhotonTurnigy!$AF$36+CalPhotonTurnigy!$AE$36)/CalPhotonTurnigy!$AE$30</f>
        <v>73.806472603967208</v>
      </c>
    </row>
    <row r="4397" spans="1:13" x14ac:dyDescent="0.3">
      <c r="A4397">
        <v>163.379212</v>
      </c>
      <c r="B4397">
        <v>104</v>
      </c>
      <c r="C4397">
        <v>0</v>
      </c>
      <c r="D4397">
        <v>1.59</v>
      </c>
      <c r="E4397">
        <v>61.203046999999998</v>
      </c>
      <c r="F4397">
        <v>61.210917999999999</v>
      </c>
      <c r="G4397">
        <v>56.936906999999998</v>
      </c>
      <c r="H4397">
        <v>-7.8720000000000005E-3</v>
      </c>
      <c r="I4397">
        <v>-95.375532000000007</v>
      </c>
      <c r="J4397">
        <v>104</v>
      </c>
      <c r="K4397">
        <v>77.026944999999998</v>
      </c>
      <c r="L4397">
        <v>1.5011E-2</v>
      </c>
      <c r="M4397">
        <f>(F4397*CalPhotonTurnigy!$AE$30*CalPhotonTurnigy!$AF$36+CalPhotonTurnigy!$AE$36)/CalPhotonTurnigy!$AE$30</f>
        <v>73.66051282148608</v>
      </c>
    </row>
    <row r="4398" spans="1:13" x14ac:dyDescent="0.3">
      <c r="A4398">
        <v>163.39421400000001</v>
      </c>
      <c r="B4398">
        <v>104</v>
      </c>
      <c r="C4398">
        <v>0</v>
      </c>
      <c r="D4398">
        <v>1.6</v>
      </c>
      <c r="E4398">
        <v>61.213644000000002</v>
      </c>
      <c r="F4398">
        <v>61.378566999999997</v>
      </c>
      <c r="G4398">
        <v>56.919359999999998</v>
      </c>
      <c r="H4398">
        <v>-0.16492399999999999</v>
      </c>
      <c r="I4398">
        <v>-95.384752000000006</v>
      </c>
      <c r="J4398">
        <v>104</v>
      </c>
      <c r="K4398">
        <v>77.021749</v>
      </c>
      <c r="L4398">
        <v>1.5002E-2</v>
      </c>
      <c r="M4398">
        <f>(F4398*CalPhotonTurnigy!$AE$30*CalPhotonTurnigy!$AF$36+CalPhotonTurnigy!$AE$36)/CalPhotonTurnigy!$AE$30</f>
        <v>73.830794663710535</v>
      </c>
    </row>
    <row r="4399" spans="1:13" x14ac:dyDescent="0.3">
      <c r="A4399">
        <v>163.409222</v>
      </c>
      <c r="B4399">
        <v>104</v>
      </c>
      <c r="C4399">
        <v>0</v>
      </c>
      <c r="D4399">
        <v>1.595</v>
      </c>
      <c r="E4399">
        <v>61.209983000000001</v>
      </c>
      <c r="F4399">
        <v>61.139052999999997</v>
      </c>
      <c r="G4399">
        <v>56.903132999999997</v>
      </c>
      <c r="H4399">
        <v>7.0930000000000007E-2</v>
      </c>
      <c r="I4399">
        <v>-95.380795000000006</v>
      </c>
      <c r="J4399">
        <v>104</v>
      </c>
      <c r="K4399">
        <v>77.017277000000007</v>
      </c>
      <c r="L4399">
        <v>1.5008000000000001E-2</v>
      </c>
      <c r="M4399">
        <f>(F4399*CalPhotonTurnigy!$AE$30*CalPhotonTurnigy!$AF$36+CalPhotonTurnigy!$AE$36)/CalPhotonTurnigy!$AE$30</f>
        <v>73.587519218234888</v>
      </c>
    </row>
    <row r="4400" spans="1:13" x14ac:dyDescent="0.3">
      <c r="A4400">
        <v>163.42423199999999</v>
      </c>
      <c r="B4400">
        <v>104</v>
      </c>
      <c r="C4400">
        <v>0</v>
      </c>
      <c r="D4400">
        <v>1.593</v>
      </c>
      <c r="E4400">
        <v>61.200440999999998</v>
      </c>
      <c r="F4400">
        <v>61.378566999999997</v>
      </c>
      <c r="G4400">
        <v>56.888191999999997</v>
      </c>
      <c r="H4400">
        <v>-0.17812600000000001</v>
      </c>
      <c r="I4400">
        <v>-95.390758000000005</v>
      </c>
      <c r="J4400">
        <v>104</v>
      </c>
      <c r="K4400">
        <v>77.013426999999993</v>
      </c>
      <c r="L4400">
        <v>1.5010000000000001E-2</v>
      </c>
      <c r="M4400">
        <f>(F4400*CalPhotonTurnigy!$AE$30*CalPhotonTurnigy!$AF$36+CalPhotonTurnigy!$AE$36)/CalPhotonTurnigy!$AE$30</f>
        <v>73.830794663710535</v>
      </c>
    </row>
    <row r="4401" spans="1:13" x14ac:dyDescent="0.3">
      <c r="A4401">
        <v>163.439234</v>
      </c>
      <c r="B4401">
        <v>104</v>
      </c>
      <c r="C4401">
        <v>0</v>
      </c>
      <c r="D4401">
        <v>1.595</v>
      </c>
      <c r="E4401">
        <v>61.198622</v>
      </c>
      <c r="F4401">
        <v>61.067177000000001</v>
      </c>
      <c r="G4401">
        <v>56.874490000000002</v>
      </c>
      <c r="H4401">
        <v>0.13144500000000001</v>
      </c>
      <c r="I4401">
        <v>-95.383432999999997</v>
      </c>
      <c r="J4401">
        <v>104</v>
      </c>
      <c r="K4401">
        <v>77.010114000000002</v>
      </c>
      <c r="L4401">
        <v>1.5002E-2</v>
      </c>
      <c r="M4401">
        <f>(F4401*CalPhotonTurnigy!$AE$30*CalPhotonTurnigy!$AF$36+CalPhotonTurnigy!$AE$36)/CalPhotonTurnigy!$AE$30</f>
        <v>73.514514442234301</v>
      </c>
    </row>
    <row r="4402" spans="1:13" x14ac:dyDescent="0.3">
      <c r="A4402">
        <v>163.45423</v>
      </c>
      <c r="B4402">
        <v>104</v>
      </c>
      <c r="C4402">
        <v>0</v>
      </c>
      <c r="D4402">
        <v>1.595</v>
      </c>
      <c r="E4402">
        <v>61.197056000000003</v>
      </c>
      <c r="F4402">
        <v>61.426456999999999</v>
      </c>
      <c r="G4402">
        <v>56.861969999999999</v>
      </c>
      <c r="H4402">
        <v>-0.22940199999999999</v>
      </c>
      <c r="I4402">
        <v>-95.396259000000001</v>
      </c>
      <c r="J4402">
        <v>104</v>
      </c>
      <c r="K4402">
        <v>77.007262999999995</v>
      </c>
      <c r="L4402">
        <v>1.4996000000000001E-2</v>
      </c>
      <c r="M4402">
        <f>(F4402*CalPhotonTurnigy!$AE$30*CalPhotonTurnigy!$AF$36+CalPhotonTurnigy!$AE$36)/CalPhotonTurnigy!$AE$30</f>
        <v>73.879436751788177</v>
      </c>
    </row>
    <row r="4403" spans="1:13" x14ac:dyDescent="0.3">
      <c r="A4403">
        <v>163.46922699999999</v>
      </c>
      <c r="B4403">
        <v>104</v>
      </c>
      <c r="C4403">
        <v>0</v>
      </c>
      <c r="D4403">
        <v>1.6</v>
      </c>
      <c r="E4403">
        <v>61.208491000000002</v>
      </c>
      <c r="F4403">
        <v>61.115094999999997</v>
      </c>
      <c r="G4403">
        <v>56.850566000000001</v>
      </c>
      <c r="H4403">
        <v>9.3396000000000007E-2</v>
      </c>
      <c r="I4403">
        <v>-95.391052999999999</v>
      </c>
      <c r="J4403">
        <v>104</v>
      </c>
      <c r="K4403">
        <v>77.004807999999997</v>
      </c>
      <c r="L4403">
        <v>1.4997E-2</v>
      </c>
      <c r="M4403">
        <f>(F4403*CalPhotonTurnigy!$AE$30*CalPhotonTurnigy!$AF$36+CalPhotonTurnigy!$AE$36)/CalPhotonTurnigy!$AE$30</f>
        <v>73.563184970037696</v>
      </c>
    </row>
    <row r="4404" spans="1:13" x14ac:dyDescent="0.3">
      <c r="A4404">
        <v>163.48422600000001</v>
      </c>
      <c r="B4404">
        <v>104</v>
      </c>
      <c r="C4404">
        <v>0</v>
      </c>
      <c r="D4404">
        <v>1.5880000000000001</v>
      </c>
      <c r="E4404">
        <v>61.186371000000001</v>
      </c>
      <c r="F4404">
        <v>61.474342999999998</v>
      </c>
      <c r="G4404">
        <v>56.840207999999997</v>
      </c>
      <c r="H4404">
        <v>-0.28797200000000001</v>
      </c>
      <c r="I4404">
        <v>-95.407165000000006</v>
      </c>
      <c r="J4404">
        <v>104</v>
      </c>
      <c r="K4404">
        <v>77.002695000000003</v>
      </c>
      <c r="L4404">
        <v>1.4999E-2</v>
      </c>
      <c r="M4404">
        <f>(F4404*CalPhotonTurnigy!$AE$30*CalPhotonTurnigy!$AF$36+CalPhotonTurnigy!$AE$36)/CalPhotonTurnigy!$AE$30</f>
        <v>73.92807477704784</v>
      </c>
    </row>
    <row r="4405" spans="1:13" x14ac:dyDescent="0.3">
      <c r="A4405">
        <v>163.49923200000001</v>
      </c>
      <c r="B4405">
        <v>104</v>
      </c>
      <c r="C4405">
        <v>0</v>
      </c>
      <c r="D4405">
        <v>1.595</v>
      </c>
      <c r="E4405">
        <v>61.186514000000003</v>
      </c>
      <c r="F4405">
        <v>61.186964000000003</v>
      </c>
      <c r="G4405">
        <v>56.830824999999997</v>
      </c>
      <c r="H4405">
        <v>-4.4999999999999999E-4</v>
      </c>
      <c r="I4405">
        <v>-95.40719</v>
      </c>
      <c r="J4405">
        <v>104</v>
      </c>
      <c r="K4405">
        <v>77.000877000000003</v>
      </c>
      <c r="L4405">
        <v>1.5006E-2</v>
      </c>
      <c r="M4405">
        <f>(F4405*CalPhotonTurnigy!$AE$30*CalPhotonTurnigy!$AF$36+CalPhotonTurnigy!$AE$36)/CalPhotonTurnigy!$AE$30</f>
        <v>73.636182636106867</v>
      </c>
    </row>
    <row r="4406" spans="1:13" x14ac:dyDescent="0.3">
      <c r="A4406">
        <v>163.514239</v>
      </c>
      <c r="B4406">
        <v>104</v>
      </c>
      <c r="C4406">
        <v>0</v>
      </c>
      <c r="D4406">
        <v>1.5940000000000001</v>
      </c>
      <c r="E4406">
        <v>61.182374000000003</v>
      </c>
      <c r="F4406">
        <v>61.498283999999998</v>
      </c>
      <c r="G4406">
        <v>56.822346000000003</v>
      </c>
      <c r="H4406">
        <v>-0.31591000000000002</v>
      </c>
      <c r="I4406">
        <v>-95.424878000000007</v>
      </c>
      <c r="J4406">
        <v>104</v>
      </c>
      <c r="K4406">
        <v>76.999312000000003</v>
      </c>
      <c r="L4406">
        <v>1.5007E-2</v>
      </c>
      <c r="M4406">
        <f>(F4406*CalPhotonTurnigy!$AE$30*CalPhotonTurnigy!$AF$36+CalPhotonTurnigy!$AE$36)/CalPhotonTurnigy!$AE$30</f>
        <v>73.952391758268703</v>
      </c>
    </row>
    <row r="4407" spans="1:13" x14ac:dyDescent="0.3">
      <c r="A4407">
        <v>163.52924200000001</v>
      </c>
      <c r="B4407">
        <v>104</v>
      </c>
      <c r="C4407">
        <v>0</v>
      </c>
      <c r="D4407">
        <v>1.5980000000000001</v>
      </c>
      <c r="E4407">
        <v>61.189469000000003</v>
      </c>
      <c r="F4407">
        <v>61.234870999999998</v>
      </c>
      <c r="G4407">
        <v>56.814700999999999</v>
      </c>
      <c r="H4407">
        <v>-4.5401999999999998E-2</v>
      </c>
      <c r="I4407">
        <v>-95.427412000000004</v>
      </c>
      <c r="J4407">
        <v>104</v>
      </c>
      <c r="K4407">
        <v>76.997964999999994</v>
      </c>
      <c r="L4407">
        <v>1.5003000000000001E-2</v>
      </c>
      <c r="M4407">
        <f>(F4407*CalPhotonTurnigy!$AE$30*CalPhotonTurnigy!$AF$36+CalPhotonTurnigy!$AE$36)/CalPhotonTurnigy!$AE$30</f>
        <v>73.684841991160837</v>
      </c>
    </row>
    <row r="4408" spans="1:13" x14ac:dyDescent="0.3">
      <c r="A4408">
        <v>163.544242</v>
      </c>
      <c r="B4408">
        <v>104</v>
      </c>
      <c r="C4408">
        <v>0</v>
      </c>
      <c r="D4408">
        <v>1.595</v>
      </c>
      <c r="E4408">
        <v>61.18918</v>
      </c>
      <c r="F4408">
        <v>61.522224000000001</v>
      </c>
      <c r="G4408">
        <v>56.807820999999997</v>
      </c>
      <c r="H4408">
        <v>-0.33304400000000001</v>
      </c>
      <c r="I4408">
        <v>-95.446055999999999</v>
      </c>
      <c r="J4408">
        <v>104</v>
      </c>
      <c r="K4408">
        <v>76.996806000000007</v>
      </c>
      <c r="L4408">
        <v>1.4999999999999999E-2</v>
      </c>
      <c r="M4408">
        <f>(F4408*CalPhotonTurnigy!$AE$30*CalPhotonTurnigy!$AF$36+CalPhotonTurnigy!$AE$36)/CalPhotonTurnigy!$AE$30</f>
        <v>73.976707723785069</v>
      </c>
    </row>
    <row r="4409" spans="1:13" x14ac:dyDescent="0.3">
      <c r="A4409">
        <v>163.55924400000001</v>
      </c>
      <c r="B4409">
        <v>104</v>
      </c>
      <c r="C4409">
        <v>0</v>
      </c>
      <c r="D4409">
        <v>1.59</v>
      </c>
      <c r="E4409">
        <v>61.176141000000001</v>
      </c>
      <c r="F4409">
        <v>61.306724000000003</v>
      </c>
      <c r="G4409">
        <v>56.801640999999996</v>
      </c>
      <c r="H4409">
        <v>-0.13058400000000001</v>
      </c>
      <c r="I4409">
        <v>-95.45335</v>
      </c>
      <c r="J4409">
        <v>104</v>
      </c>
      <c r="K4409">
        <v>76.995807999999997</v>
      </c>
      <c r="L4409">
        <v>1.5002E-2</v>
      </c>
      <c r="M4409">
        <f>(F4409*CalPhotonTurnigy!$AE$30*CalPhotonTurnigy!$AF$36+CalPhotonTurnigy!$AE$36)/CalPhotonTurnigy!$AE$30</f>
        <v>73.757823405958149</v>
      </c>
    </row>
    <row r="4410" spans="1:13" x14ac:dyDescent="0.3">
      <c r="A4410">
        <v>163.574253</v>
      </c>
      <c r="B4410">
        <v>104</v>
      </c>
      <c r="C4410">
        <v>0</v>
      </c>
      <c r="D4410">
        <v>1.593</v>
      </c>
      <c r="E4410">
        <v>61.171314000000002</v>
      </c>
      <c r="F4410">
        <v>61.115094999999997</v>
      </c>
      <c r="G4410">
        <v>56.796100000000003</v>
      </c>
      <c r="H4410">
        <v>5.6218999999999998E-2</v>
      </c>
      <c r="I4410">
        <v>-95.450214000000003</v>
      </c>
      <c r="J4410">
        <v>104</v>
      </c>
      <c r="K4410">
        <v>76.994949000000005</v>
      </c>
      <c r="L4410">
        <v>1.5009E-2</v>
      </c>
      <c r="M4410">
        <f>(F4410*CalPhotonTurnigy!$AE$30*CalPhotonTurnigy!$AF$36+CalPhotonTurnigy!$AE$36)/CalPhotonTurnigy!$AE$30</f>
        <v>73.563184970037696</v>
      </c>
    </row>
    <row r="4411" spans="1:13" x14ac:dyDescent="0.3">
      <c r="A4411">
        <v>163.58925199999999</v>
      </c>
      <c r="B4411">
        <v>104</v>
      </c>
      <c r="C4411">
        <v>0</v>
      </c>
      <c r="D4411">
        <v>1.591</v>
      </c>
      <c r="E4411">
        <v>61.162894999999999</v>
      </c>
      <c r="F4411">
        <v>61.354621000000002</v>
      </c>
      <c r="G4411">
        <v>56.791139000000001</v>
      </c>
      <c r="H4411">
        <v>-0.19172600000000001</v>
      </c>
      <c r="I4411">
        <v>-95.460927999999996</v>
      </c>
      <c r="J4411">
        <v>104</v>
      </c>
      <c r="K4411">
        <v>76.994208999999998</v>
      </c>
      <c r="L4411">
        <v>1.4999E-2</v>
      </c>
      <c r="M4411">
        <f>(F4411*CalPhotonTurnigy!$AE$30*CalPhotonTurnigy!$AF$36+CalPhotonTurnigy!$AE$36)/CalPhotonTurnigy!$AE$30</f>
        <v>73.806472603967208</v>
      </c>
    </row>
    <row r="4412" spans="1:13" x14ac:dyDescent="0.3">
      <c r="A4412">
        <v>163.604252</v>
      </c>
      <c r="B4412">
        <v>104</v>
      </c>
      <c r="C4412">
        <v>0</v>
      </c>
      <c r="D4412">
        <v>1.59</v>
      </c>
      <c r="E4412">
        <v>61.153514999999999</v>
      </c>
      <c r="F4412">
        <v>61.043216000000001</v>
      </c>
      <c r="G4412">
        <v>56.786704</v>
      </c>
      <c r="H4412">
        <v>0.11029799999999999</v>
      </c>
      <c r="I4412">
        <v>-95.454784000000004</v>
      </c>
      <c r="J4412">
        <v>104</v>
      </c>
      <c r="K4412">
        <v>76.993572999999998</v>
      </c>
      <c r="L4412">
        <v>1.4999999999999999E-2</v>
      </c>
      <c r="M4412">
        <f>(F4412*CalPhotonTurnigy!$AE$30*CalPhotonTurnigy!$AF$36+CalPhotonTurnigy!$AE$36)/CalPhotonTurnigy!$AE$30</f>
        <v>73.490177146923628</v>
      </c>
    </row>
    <row r="4413" spans="1:13" x14ac:dyDescent="0.3">
      <c r="A4413">
        <v>163.619248</v>
      </c>
      <c r="B4413">
        <v>104</v>
      </c>
      <c r="C4413">
        <v>0</v>
      </c>
      <c r="D4413">
        <v>1.5940000000000001</v>
      </c>
      <c r="E4413">
        <v>61.156111000000003</v>
      </c>
      <c r="F4413">
        <v>61.378566999999997</v>
      </c>
      <c r="G4413">
        <v>56.782744999999998</v>
      </c>
      <c r="H4413">
        <v>-0.22245599999999999</v>
      </c>
      <c r="I4413">
        <v>-95.467214999999996</v>
      </c>
      <c r="J4413">
        <v>104</v>
      </c>
      <c r="K4413">
        <v>76.993025000000003</v>
      </c>
      <c r="L4413">
        <v>1.4996000000000001E-2</v>
      </c>
      <c r="M4413">
        <f>(F4413*CalPhotonTurnigy!$AE$30*CalPhotonTurnigy!$AF$36+CalPhotonTurnigy!$AE$36)/CalPhotonTurnigy!$AE$30</f>
        <v>73.830794663710535</v>
      </c>
    </row>
    <row r="4414" spans="1:13" x14ac:dyDescent="0.3">
      <c r="A4414">
        <v>163.634244</v>
      </c>
      <c r="B4414">
        <v>104</v>
      </c>
      <c r="C4414">
        <v>0</v>
      </c>
      <c r="D4414">
        <v>1.5860000000000001</v>
      </c>
      <c r="E4414">
        <v>61.137003</v>
      </c>
      <c r="F4414">
        <v>61.067177000000001</v>
      </c>
      <c r="G4414">
        <v>56.779215000000001</v>
      </c>
      <c r="H4414">
        <v>6.9825999999999999E-2</v>
      </c>
      <c r="I4414">
        <v>-95.463324999999998</v>
      </c>
      <c r="J4414">
        <v>104</v>
      </c>
      <c r="K4414">
        <v>76.992553999999998</v>
      </c>
      <c r="L4414">
        <v>1.4996000000000001E-2</v>
      </c>
      <c r="M4414">
        <f>(F4414*CalPhotonTurnigy!$AE$30*CalPhotonTurnigy!$AF$36+CalPhotonTurnigy!$AE$36)/CalPhotonTurnigy!$AE$30</f>
        <v>73.514514442234301</v>
      </c>
    </row>
    <row r="4415" spans="1:13" x14ac:dyDescent="0.3">
      <c r="A4415">
        <v>163.64925400000001</v>
      </c>
      <c r="B4415">
        <v>104</v>
      </c>
      <c r="C4415">
        <v>0</v>
      </c>
      <c r="D4415">
        <v>1.593</v>
      </c>
      <c r="E4415">
        <v>61.137635000000003</v>
      </c>
      <c r="F4415">
        <v>61.402512999999999</v>
      </c>
      <c r="G4415">
        <v>56.776071999999999</v>
      </c>
      <c r="H4415">
        <v>-0.26487699999999997</v>
      </c>
      <c r="I4415">
        <v>-95.478144</v>
      </c>
      <c r="J4415">
        <v>104</v>
      </c>
      <c r="K4415">
        <v>76.992148</v>
      </c>
      <c r="L4415">
        <v>1.5010000000000001E-2</v>
      </c>
      <c r="M4415">
        <f>(F4415*CalPhotonTurnigy!$AE$30*CalPhotonTurnigy!$AF$36+CalPhotonTurnigy!$AE$36)/CalPhotonTurnigy!$AE$30</f>
        <v>73.855116723453847</v>
      </c>
    </row>
    <row r="4416" spans="1:13" x14ac:dyDescent="0.3">
      <c r="A4416">
        <v>163.66425000000001</v>
      </c>
      <c r="B4416">
        <v>104</v>
      </c>
      <c r="C4416">
        <v>0</v>
      </c>
      <c r="D4416">
        <v>1.59</v>
      </c>
      <c r="E4416">
        <v>61.131774</v>
      </c>
      <c r="F4416">
        <v>61.186964000000003</v>
      </c>
      <c r="G4416">
        <v>56.773276000000003</v>
      </c>
      <c r="H4416">
        <v>-5.5190000000000003E-2</v>
      </c>
      <c r="I4416">
        <v>-95.481223</v>
      </c>
      <c r="J4416">
        <v>104</v>
      </c>
      <c r="K4416">
        <v>76.991799</v>
      </c>
      <c r="L4416">
        <v>1.4996000000000001E-2</v>
      </c>
      <c r="M4416">
        <f>(F4416*CalPhotonTurnigy!$AE$30*CalPhotonTurnigy!$AF$36+CalPhotonTurnigy!$AE$36)/CalPhotonTurnigy!$AE$30</f>
        <v>73.636182636106867</v>
      </c>
    </row>
    <row r="4417" spans="1:13" x14ac:dyDescent="0.3">
      <c r="A4417">
        <v>163.679261</v>
      </c>
      <c r="B4417">
        <v>104</v>
      </c>
      <c r="C4417">
        <v>0</v>
      </c>
      <c r="D4417">
        <v>1.5860000000000001</v>
      </c>
      <c r="E4417">
        <v>61.116048999999997</v>
      </c>
      <c r="F4417">
        <v>61.067177000000001</v>
      </c>
      <c r="G4417">
        <v>56.770791000000003</v>
      </c>
      <c r="H4417">
        <v>4.8871999999999999E-2</v>
      </c>
      <c r="I4417">
        <v>-95.478497000000004</v>
      </c>
      <c r="J4417">
        <v>104</v>
      </c>
      <c r="K4417">
        <v>76.991499000000005</v>
      </c>
      <c r="L4417">
        <v>1.5011E-2</v>
      </c>
      <c r="M4417">
        <f>(F4417*CalPhotonTurnigy!$AE$30*CalPhotonTurnigy!$AF$36+CalPhotonTurnigy!$AE$36)/CalPhotonTurnigy!$AE$30</f>
        <v>73.514514442234301</v>
      </c>
    </row>
    <row r="4418" spans="1:13" x14ac:dyDescent="0.3">
      <c r="A4418">
        <v>163.69427300000001</v>
      </c>
      <c r="B4418">
        <v>104</v>
      </c>
      <c r="C4418">
        <v>0</v>
      </c>
      <c r="D4418">
        <v>1.5940000000000001</v>
      </c>
      <c r="E4418">
        <v>61.123879000000002</v>
      </c>
      <c r="F4418">
        <v>61.186964000000003</v>
      </c>
      <c r="G4418">
        <v>56.768585000000002</v>
      </c>
      <c r="H4418">
        <v>-6.3085000000000002E-2</v>
      </c>
      <c r="I4418">
        <v>-95.482020000000006</v>
      </c>
      <c r="J4418">
        <v>104</v>
      </c>
      <c r="K4418">
        <v>76.991240000000005</v>
      </c>
      <c r="L4418">
        <v>1.5011999999999999E-2</v>
      </c>
      <c r="M4418">
        <f>(F4418*CalPhotonTurnigy!$AE$30*CalPhotonTurnigy!$AF$36+CalPhotonTurnigy!$AE$36)/CalPhotonTurnigy!$AE$30</f>
        <v>73.636182636106867</v>
      </c>
    </row>
    <row r="4419" spans="1:13" x14ac:dyDescent="0.3">
      <c r="A4419">
        <v>163.70926900000001</v>
      </c>
      <c r="B4419">
        <v>104</v>
      </c>
      <c r="C4419">
        <v>0</v>
      </c>
      <c r="D4419">
        <v>1.59</v>
      </c>
      <c r="E4419">
        <v>61.117798999999998</v>
      </c>
      <c r="F4419">
        <v>60.947363000000003</v>
      </c>
      <c r="G4419">
        <v>56.766629000000002</v>
      </c>
      <c r="H4419">
        <v>0.170436</v>
      </c>
      <c r="I4419">
        <v>-95.472537000000003</v>
      </c>
      <c r="J4419">
        <v>104</v>
      </c>
      <c r="K4419">
        <v>76.991016999999999</v>
      </c>
      <c r="L4419">
        <v>1.4996000000000001E-2</v>
      </c>
      <c r="M4419">
        <f>(F4419*CalPhotonTurnigy!$AE$30*CalPhotonTurnigy!$AF$36+CalPhotonTurnigy!$AE$36)/CalPhotonTurnigy!$AE$30</f>
        <v>73.392818824340509</v>
      </c>
    </row>
    <row r="4420" spans="1:13" x14ac:dyDescent="0.3">
      <c r="A4420">
        <v>163.724266</v>
      </c>
      <c r="B4420">
        <v>104</v>
      </c>
      <c r="C4420">
        <v>0</v>
      </c>
      <c r="D4420">
        <v>1.5880000000000001</v>
      </c>
      <c r="E4420">
        <v>61.108293000000003</v>
      </c>
      <c r="F4420">
        <v>61.306724000000003</v>
      </c>
      <c r="G4420">
        <v>56.764895000000003</v>
      </c>
      <c r="H4420">
        <v>-0.198431</v>
      </c>
      <c r="I4420">
        <v>-95.483618000000007</v>
      </c>
      <c r="J4420">
        <v>104</v>
      </c>
      <c r="K4420">
        <v>76.990825999999998</v>
      </c>
      <c r="L4420">
        <v>1.4997E-2</v>
      </c>
      <c r="M4420">
        <f>(F4420*CalPhotonTurnigy!$AE$30*CalPhotonTurnigy!$AF$36+CalPhotonTurnigy!$AE$36)/CalPhotonTurnigy!$AE$30</f>
        <v>73.757823405958149</v>
      </c>
    </row>
    <row r="4421" spans="1:13" x14ac:dyDescent="0.3">
      <c r="A4421">
        <v>163.73926800000001</v>
      </c>
      <c r="B4421">
        <v>104</v>
      </c>
      <c r="C4421">
        <v>0</v>
      </c>
      <c r="D4421">
        <v>1.587</v>
      </c>
      <c r="E4421">
        <v>61.097973000000003</v>
      </c>
      <c r="F4421">
        <v>61.043216000000001</v>
      </c>
      <c r="G4421">
        <v>56.763359999999999</v>
      </c>
      <c r="H4421">
        <v>5.4757E-2</v>
      </c>
      <c r="I4421">
        <v>-95.480568000000005</v>
      </c>
      <c r="J4421">
        <v>104</v>
      </c>
      <c r="K4421">
        <v>76.990661000000003</v>
      </c>
      <c r="L4421">
        <v>1.5002E-2</v>
      </c>
      <c r="M4421">
        <f>(F4421*CalPhotonTurnigy!$AE$30*CalPhotonTurnigy!$AF$36+CalPhotonTurnigy!$AE$36)/CalPhotonTurnigy!$AE$30</f>
        <v>73.490177146923628</v>
      </c>
    </row>
    <row r="4422" spans="1:13" x14ac:dyDescent="0.3">
      <c r="A4422">
        <v>163.75427999999999</v>
      </c>
      <c r="B4422">
        <v>104</v>
      </c>
      <c r="C4422">
        <v>0</v>
      </c>
      <c r="D4422">
        <v>1.589</v>
      </c>
      <c r="E4422">
        <v>61.093367000000001</v>
      </c>
      <c r="F4422">
        <v>61.306724000000003</v>
      </c>
      <c r="G4422">
        <v>56.762002000000003</v>
      </c>
      <c r="H4422">
        <v>-0.21335699999999999</v>
      </c>
      <c r="I4422">
        <v>-95.492493999999994</v>
      </c>
      <c r="J4422">
        <v>104</v>
      </c>
      <c r="K4422">
        <v>76.990519000000006</v>
      </c>
      <c r="L4422">
        <v>1.5011999999999999E-2</v>
      </c>
      <c r="M4422">
        <f>(F4422*CalPhotonTurnigy!$AE$30*CalPhotonTurnigy!$AF$36+CalPhotonTurnigy!$AE$36)/CalPhotonTurnigy!$AE$30</f>
        <v>73.757823405958149</v>
      </c>
    </row>
    <row r="4423" spans="1:13" x14ac:dyDescent="0.3">
      <c r="A4423">
        <v>163.76928599999999</v>
      </c>
      <c r="B4423">
        <v>104</v>
      </c>
      <c r="C4423">
        <v>0</v>
      </c>
      <c r="D4423">
        <v>1.59</v>
      </c>
      <c r="E4423">
        <v>61.091540999999999</v>
      </c>
      <c r="F4423">
        <v>61.091137000000003</v>
      </c>
      <c r="G4423">
        <v>56.760801000000001</v>
      </c>
      <c r="H4423">
        <v>4.0499999999999998E-4</v>
      </c>
      <c r="I4423">
        <v>-95.492472000000006</v>
      </c>
      <c r="J4423">
        <v>104</v>
      </c>
      <c r="K4423">
        <v>76.990396000000004</v>
      </c>
      <c r="L4423">
        <v>1.5006E-2</v>
      </c>
      <c r="M4423">
        <f>(F4423*CalPhotonTurnigy!$AE$30*CalPhotonTurnigy!$AF$36+CalPhotonTurnigy!$AE$36)/CalPhotonTurnigy!$AE$30</f>
        <v>73.53885072184049</v>
      </c>
    </row>
    <row r="4424" spans="1:13" x14ac:dyDescent="0.3">
      <c r="A4424">
        <v>163.78428600000001</v>
      </c>
      <c r="B4424">
        <v>104</v>
      </c>
      <c r="C4424">
        <v>0</v>
      </c>
      <c r="D4424">
        <v>1.585</v>
      </c>
      <c r="E4424">
        <v>61.077137</v>
      </c>
      <c r="F4424">
        <v>60.875461000000001</v>
      </c>
      <c r="G4424">
        <v>56.759740999999998</v>
      </c>
      <c r="H4424">
        <v>0.20167599999999999</v>
      </c>
      <c r="I4424">
        <v>-95.481256999999999</v>
      </c>
      <c r="J4424">
        <v>104</v>
      </c>
      <c r="K4424">
        <v>76.990290999999999</v>
      </c>
      <c r="L4424">
        <v>1.4999999999999999E-2</v>
      </c>
      <c r="M4424">
        <f>(F4424*CalPhotonTurnigy!$AE$30*CalPhotonTurnigy!$AF$36+CalPhotonTurnigy!$AE$36)/CalPhotonTurnigy!$AE$30</f>
        <v>73.319787640023151</v>
      </c>
    </row>
    <row r="4425" spans="1:13" x14ac:dyDescent="0.3">
      <c r="A4425">
        <v>163.79928899999999</v>
      </c>
      <c r="B4425">
        <v>104</v>
      </c>
      <c r="C4425">
        <v>0</v>
      </c>
      <c r="D4425">
        <v>1.587</v>
      </c>
      <c r="E4425">
        <v>61.071157999999997</v>
      </c>
      <c r="F4425">
        <v>61.258823</v>
      </c>
      <c r="G4425">
        <v>56.758803999999998</v>
      </c>
      <c r="H4425">
        <v>-0.187666</v>
      </c>
      <c r="I4425">
        <v>-95.491736000000003</v>
      </c>
      <c r="J4425">
        <v>104</v>
      </c>
      <c r="K4425">
        <v>76.990200999999999</v>
      </c>
      <c r="L4425">
        <v>1.5003000000000001E-2</v>
      </c>
      <c r="M4425">
        <f>(F4425*CalPhotonTurnigy!$AE$30*CalPhotonTurnigy!$AF$36+CalPhotonTurnigy!$AE$36)/CalPhotonTurnigy!$AE$30</f>
        <v>73.709170145131111</v>
      </c>
    </row>
    <row r="4426" spans="1:13" x14ac:dyDescent="0.3">
      <c r="A4426">
        <v>163.81428600000001</v>
      </c>
      <c r="B4426">
        <v>104</v>
      </c>
      <c r="C4426">
        <v>0</v>
      </c>
      <c r="D4426">
        <v>1.5860000000000001</v>
      </c>
      <c r="E4426">
        <v>61.063870999999999</v>
      </c>
      <c r="F4426">
        <v>60.995291999999999</v>
      </c>
      <c r="G4426">
        <v>56.757978000000001</v>
      </c>
      <c r="H4426">
        <v>6.8579000000000001E-2</v>
      </c>
      <c r="I4426">
        <v>-95.487917999999993</v>
      </c>
      <c r="J4426">
        <v>104</v>
      </c>
      <c r="K4426">
        <v>76.990122999999997</v>
      </c>
      <c r="L4426">
        <v>1.4997E-2</v>
      </c>
      <c r="M4426">
        <f>(F4426*CalPhotonTurnigy!$AE$30*CalPhotonTurnigy!$AF$36+CalPhotonTurnigy!$AE$36)/CalPhotonTurnigy!$AE$30</f>
        <v>73.4415005248933</v>
      </c>
    </row>
    <row r="4427" spans="1:13" x14ac:dyDescent="0.3">
      <c r="A4427">
        <v>163.82928200000001</v>
      </c>
      <c r="B4427">
        <v>104</v>
      </c>
      <c r="C4427">
        <v>0</v>
      </c>
      <c r="D4427">
        <v>1.5880000000000001</v>
      </c>
      <c r="E4427">
        <v>61.061881</v>
      </c>
      <c r="F4427">
        <v>61.306724000000003</v>
      </c>
      <c r="G4427">
        <v>56.757249000000002</v>
      </c>
      <c r="H4427">
        <v>-0.24484300000000001</v>
      </c>
      <c r="I4427">
        <v>-95.501589999999993</v>
      </c>
      <c r="J4427">
        <v>104</v>
      </c>
      <c r="K4427">
        <v>76.990055999999996</v>
      </c>
      <c r="L4427">
        <v>1.4996000000000001E-2</v>
      </c>
      <c r="M4427">
        <f>(F4427*CalPhotonTurnigy!$AE$30*CalPhotonTurnigy!$AF$36+CalPhotonTurnigy!$AE$36)/CalPhotonTurnigy!$AE$30</f>
        <v>73.757823405958149</v>
      </c>
    </row>
    <row r="4428" spans="1:13" x14ac:dyDescent="0.3">
      <c r="A4428">
        <v>163.84428299999999</v>
      </c>
      <c r="B4428">
        <v>104</v>
      </c>
      <c r="C4428">
        <v>0</v>
      </c>
      <c r="D4428">
        <v>1.5880000000000001</v>
      </c>
      <c r="E4428">
        <v>61.060167999999997</v>
      </c>
      <c r="F4428">
        <v>61.043216000000001</v>
      </c>
      <c r="G4428">
        <v>56.756607000000002</v>
      </c>
      <c r="H4428">
        <v>1.6951999999999998E-2</v>
      </c>
      <c r="I4428">
        <v>-95.500646000000003</v>
      </c>
      <c r="J4428">
        <v>104</v>
      </c>
      <c r="K4428">
        <v>76.989998</v>
      </c>
      <c r="L4428">
        <v>1.5001E-2</v>
      </c>
      <c r="M4428">
        <f>(F4428*CalPhotonTurnigy!$AE$30*CalPhotonTurnigy!$AF$36+CalPhotonTurnigy!$AE$36)/CalPhotonTurnigy!$AE$30</f>
        <v>73.490177146923628</v>
      </c>
    </row>
    <row r="4429" spans="1:13" x14ac:dyDescent="0.3">
      <c r="A4429">
        <v>163.859295</v>
      </c>
      <c r="B4429">
        <v>104</v>
      </c>
      <c r="C4429">
        <v>0</v>
      </c>
      <c r="D4429">
        <v>1.5880000000000001</v>
      </c>
      <c r="E4429">
        <v>61.058695</v>
      </c>
      <c r="F4429">
        <v>60.851492</v>
      </c>
      <c r="G4429">
        <v>56.756041000000003</v>
      </c>
      <c r="H4429">
        <v>0.207202</v>
      </c>
      <c r="I4429">
        <v>-95.489116999999993</v>
      </c>
      <c r="J4429">
        <v>104</v>
      </c>
      <c r="K4429">
        <v>76.989947999999998</v>
      </c>
      <c r="L4429">
        <v>1.5011999999999999E-2</v>
      </c>
      <c r="M4429">
        <f>(F4429*CalPhotonTurnigy!$AE$30*CalPhotonTurnigy!$AF$36+CalPhotonTurnigy!$AE$36)/CalPhotonTurnigy!$AE$30</f>
        <v>73.295442219076534</v>
      </c>
    </row>
    <row r="4430" spans="1:13" x14ac:dyDescent="0.3">
      <c r="A4430">
        <v>163.874304</v>
      </c>
      <c r="B4430">
        <v>104</v>
      </c>
      <c r="C4430">
        <v>0</v>
      </c>
      <c r="D4430">
        <v>1.59</v>
      </c>
      <c r="E4430">
        <v>61.063848</v>
      </c>
      <c r="F4430">
        <v>61.163009000000002</v>
      </c>
      <c r="G4430">
        <v>56.755544</v>
      </c>
      <c r="H4430">
        <v>-9.9160999999999999E-2</v>
      </c>
      <c r="I4430">
        <v>-95.494651000000005</v>
      </c>
      <c r="J4430">
        <v>104</v>
      </c>
      <c r="K4430">
        <v>76.989906000000005</v>
      </c>
      <c r="L4430">
        <v>1.5009E-2</v>
      </c>
      <c r="M4430">
        <f>(F4430*CalPhotonTurnigy!$AE$30*CalPhotonTurnigy!$AF$36+CalPhotonTurnigy!$AE$36)/CalPhotonTurnigy!$AE$30</f>
        <v>73.611851435023127</v>
      </c>
    </row>
    <row r="4431" spans="1:13" x14ac:dyDescent="0.3">
      <c r="A4431">
        <v>163.88930999999999</v>
      </c>
      <c r="B4431">
        <v>104</v>
      </c>
      <c r="C4431">
        <v>0</v>
      </c>
      <c r="D4431">
        <v>1.5860000000000001</v>
      </c>
      <c r="E4431">
        <v>61.057580000000002</v>
      </c>
      <c r="F4431">
        <v>60.923397000000001</v>
      </c>
      <c r="G4431">
        <v>56.755105</v>
      </c>
      <c r="H4431">
        <v>0.134183</v>
      </c>
      <c r="I4431">
        <v>-95.487182000000004</v>
      </c>
      <c r="J4431">
        <v>104</v>
      </c>
      <c r="K4431">
        <v>76.989868999999999</v>
      </c>
      <c r="L4431">
        <v>1.5006E-2</v>
      </c>
      <c r="M4431">
        <f>(F4431*CalPhotonTurnigy!$AE$30*CalPhotonTurnigy!$AF$36+CalPhotonTurnigy!$AE$36)/CalPhotonTurnigy!$AE$30</f>
        <v>73.368476450507373</v>
      </c>
    </row>
    <row r="4432" spans="1:13" x14ac:dyDescent="0.3">
      <c r="A4432">
        <v>163.90431899999999</v>
      </c>
      <c r="B4432">
        <v>104</v>
      </c>
      <c r="C4432">
        <v>0</v>
      </c>
      <c r="D4432">
        <v>1.5860000000000001</v>
      </c>
      <c r="E4432">
        <v>61.052185000000001</v>
      </c>
      <c r="F4432">
        <v>61.282774000000003</v>
      </c>
      <c r="G4432">
        <v>56.754719999999999</v>
      </c>
      <c r="H4432">
        <v>-0.23058899999999999</v>
      </c>
      <c r="I4432">
        <v>-95.500067000000001</v>
      </c>
      <c r="J4432">
        <v>104</v>
      </c>
      <c r="K4432">
        <v>76.989836999999994</v>
      </c>
      <c r="L4432">
        <v>1.5009E-2</v>
      </c>
      <c r="M4432">
        <f>(F4432*CalPhotonTurnigy!$AE$30*CalPhotonTurnigy!$AF$36+CalPhotonTurnigy!$AE$36)/CalPhotonTurnigy!$AE$30</f>
        <v>73.733497283396872</v>
      </c>
    </row>
    <row r="4433" spans="1:13" x14ac:dyDescent="0.3">
      <c r="A4433">
        <v>163.919318</v>
      </c>
      <c r="B4433">
        <v>103</v>
      </c>
      <c r="C4433">
        <v>0</v>
      </c>
      <c r="D4433">
        <v>1.5860000000000001</v>
      </c>
      <c r="E4433">
        <v>61.045402000000003</v>
      </c>
      <c r="F4433">
        <v>61.019255000000001</v>
      </c>
      <c r="G4433">
        <v>56.754052000000001</v>
      </c>
      <c r="H4433">
        <v>2.6147E-2</v>
      </c>
      <c r="I4433">
        <v>-95.498610999999997</v>
      </c>
      <c r="J4433">
        <v>103</v>
      </c>
      <c r="K4433">
        <v>76.959615999999997</v>
      </c>
      <c r="L4433">
        <v>1.4999E-2</v>
      </c>
      <c r="M4433">
        <f>(F4433*CalPhotonTurnigy!$AE$30*CalPhotonTurnigy!$AF$36+CalPhotonTurnigy!$AE$36)/CalPhotonTurnigy!$AE$30</f>
        <v>73.465839851612941</v>
      </c>
    </row>
    <row r="4434" spans="1:13" x14ac:dyDescent="0.3">
      <c r="A4434">
        <v>163.93432200000001</v>
      </c>
      <c r="B4434">
        <v>103</v>
      </c>
      <c r="C4434">
        <v>0</v>
      </c>
      <c r="D4434">
        <v>1.589</v>
      </c>
      <c r="E4434">
        <v>61.04813</v>
      </c>
      <c r="F4434">
        <v>61.258823</v>
      </c>
      <c r="G4434">
        <v>56.752034999999999</v>
      </c>
      <c r="H4434">
        <v>-0.21069399999999999</v>
      </c>
      <c r="I4434">
        <v>-95.510375999999994</v>
      </c>
      <c r="J4434">
        <v>103</v>
      </c>
      <c r="K4434">
        <v>76.904882000000001</v>
      </c>
      <c r="L4434">
        <v>1.5004E-2</v>
      </c>
      <c r="M4434">
        <f>(F4434*CalPhotonTurnigy!$AE$30*CalPhotonTurnigy!$AF$36+CalPhotonTurnigy!$AE$36)/CalPhotonTurnigy!$AE$30</f>
        <v>73.709170145131111</v>
      </c>
    </row>
    <row r="4435" spans="1:13" x14ac:dyDescent="0.3">
      <c r="A4435">
        <v>163.94932299999999</v>
      </c>
      <c r="B4435">
        <v>104</v>
      </c>
      <c r="C4435">
        <v>0</v>
      </c>
      <c r="D4435">
        <v>1.59</v>
      </c>
      <c r="E4435">
        <v>61.054758999999997</v>
      </c>
      <c r="F4435">
        <v>61.115094999999997</v>
      </c>
      <c r="G4435">
        <v>56.747720000000001</v>
      </c>
      <c r="H4435">
        <v>-6.0337000000000002E-2</v>
      </c>
      <c r="I4435">
        <v>-95.513739999999999</v>
      </c>
      <c r="J4435">
        <v>104</v>
      </c>
      <c r="K4435">
        <v>76.887966000000006</v>
      </c>
      <c r="L4435">
        <v>1.5001E-2</v>
      </c>
      <c r="M4435">
        <f>(F4435*CalPhotonTurnigy!$AE$30*CalPhotonTurnigy!$AF$36+CalPhotonTurnigy!$AE$36)/CalPhotonTurnigy!$AE$30</f>
        <v>73.563184970037696</v>
      </c>
    </row>
    <row r="4436" spans="1:13" x14ac:dyDescent="0.3">
      <c r="A4436">
        <v>163.96432100000001</v>
      </c>
      <c r="B4436">
        <v>104</v>
      </c>
      <c r="C4436">
        <v>0</v>
      </c>
      <c r="D4436">
        <v>1.5880000000000001</v>
      </c>
      <c r="E4436">
        <v>61.054040000000001</v>
      </c>
      <c r="F4436">
        <v>60.875461000000001</v>
      </c>
      <c r="G4436">
        <v>56.741497000000003</v>
      </c>
      <c r="H4436">
        <v>0.17857799999999999</v>
      </c>
      <c r="I4436">
        <v>-95.503810999999999</v>
      </c>
      <c r="J4436">
        <v>104</v>
      </c>
      <c r="K4436">
        <v>76.902129000000002</v>
      </c>
      <c r="L4436">
        <v>1.4997999999999999E-2</v>
      </c>
      <c r="M4436">
        <f>(F4436*CalPhotonTurnigy!$AE$30*CalPhotonTurnigy!$AF$36+CalPhotonTurnigy!$AE$36)/CalPhotonTurnigy!$AE$30</f>
        <v>73.319787640023151</v>
      </c>
    </row>
    <row r="4437" spans="1:13" x14ac:dyDescent="0.3">
      <c r="A4437">
        <v>163.97931700000001</v>
      </c>
      <c r="B4437">
        <v>104</v>
      </c>
      <c r="C4437">
        <v>0</v>
      </c>
      <c r="D4437">
        <v>1.5880000000000001</v>
      </c>
      <c r="E4437">
        <v>61.053421</v>
      </c>
      <c r="F4437">
        <v>61.210917999999999</v>
      </c>
      <c r="G4437">
        <v>56.734628000000001</v>
      </c>
      <c r="H4437">
        <v>-0.157498</v>
      </c>
      <c r="I4437">
        <v>-95.512597</v>
      </c>
      <c r="J4437">
        <v>104</v>
      </c>
      <c r="K4437">
        <v>76.914319000000006</v>
      </c>
      <c r="L4437">
        <v>1.4996000000000001E-2</v>
      </c>
      <c r="M4437">
        <f>(F4437*CalPhotonTurnigy!$AE$30*CalPhotonTurnigy!$AF$36+CalPhotonTurnigy!$AE$36)/CalPhotonTurnigy!$AE$30</f>
        <v>73.66051282148608</v>
      </c>
    </row>
    <row r="4438" spans="1:13" x14ac:dyDescent="0.3">
      <c r="A4438">
        <v>163.99432899999999</v>
      </c>
      <c r="B4438">
        <v>104</v>
      </c>
      <c r="C4438">
        <v>0</v>
      </c>
      <c r="D4438">
        <v>1.589</v>
      </c>
      <c r="E4438">
        <v>61.055028999999998</v>
      </c>
      <c r="F4438">
        <v>60.971328</v>
      </c>
      <c r="G4438">
        <v>56.728135999999999</v>
      </c>
      <c r="H4438">
        <v>8.3700999999999998E-2</v>
      </c>
      <c r="I4438">
        <v>-95.507934000000006</v>
      </c>
      <c r="J4438">
        <v>104</v>
      </c>
      <c r="K4438">
        <v>76.924809999999994</v>
      </c>
      <c r="L4438">
        <v>1.5011999999999999E-2</v>
      </c>
      <c r="M4438">
        <f>(F4438*CalPhotonTurnigy!$AE$30*CalPhotonTurnigy!$AF$36+CalPhotonTurnigy!$AE$36)/CalPhotonTurnigy!$AE$30</f>
        <v>73.417160182469146</v>
      </c>
    </row>
    <row r="4439" spans="1:13" x14ac:dyDescent="0.3">
      <c r="A4439">
        <v>164.00933800000001</v>
      </c>
      <c r="B4439">
        <v>104</v>
      </c>
      <c r="C4439">
        <v>0</v>
      </c>
      <c r="D4439">
        <v>1.587</v>
      </c>
      <c r="E4439">
        <v>61.052132</v>
      </c>
      <c r="F4439">
        <v>61.378566999999997</v>
      </c>
      <c r="G4439">
        <v>56.722560999999999</v>
      </c>
      <c r="H4439">
        <v>-0.326436</v>
      </c>
      <c r="I4439">
        <v>-95.526191999999995</v>
      </c>
      <c r="J4439">
        <v>104</v>
      </c>
      <c r="K4439">
        <v>76.933841000000001</v>
      </c>
      <c r="L4439">
        <v>1.5009E-2</v>
      </c>
      <c r="M4439">
        <f>(F4439*CalPhotonTurnigy!$AE$30*CalPhotonTurnigy!$AF$36+CalPhotonTurnigy!$AE$36)/CalPhotonTurnigy!$AE$30</f>
        <v>73.830794663710535</v>
      </c>
    </row>
    <row r="4440" spans="1:13" x14ac:dyDescent="0.3">
      <c r="A4440">
        <v>164.02434199999999</v>
      </c>
      <c r="B4440">
        <v>104</v>
      </c>
      <c r="C4440">
        <v>0</v>
      </c>
      <c r="D4440">
        <v>1.59</v>
      </c>
      <c r="E4440">
        <v>61.058200999999997</v>
      </c>
      <c r="F4440">
        <v>61.067177000000001</v>
      </c>
      <c r="G4440">
        <v>56.718133000000002</v>
      </c>
      <c r="H4440">
        <v>-8.9759999999999996E-3</v>
      </c>
      <c r="I4440">
        <v>-95.526691999999997</v>
      </c>
      <c r="J4440">
        <v>104</v>
      </c>
      <c r="K4440">
        <v>76.941613000000004</v>
      </c>
      <c r="L4440">
        <v>1.5004E-2</v>
      </c>
      <c r="M4440">
        <f>(F4440*CalPhotonTurnigy!$AE$30*CalPhotonTurnigy!$AF$36+CalPhotonTurnigy!$AE$36)/CalPhotonTurnigy!$AE$30</f>
        <v>73.514514442234301</v>
      </c>
    </row>
    <row r="4441" spans="1:13" x14ac:dyDescent="0.3">
      <c r="A4441">
        <v>164.03935000000001</v>
      </c>
      <c r="B4441">
        <v>104</v>
      </c>
      <c r="C4441">
        <v>0</v>
      </c>
      <c r="D4441">
        <v>1.5920000000000001</v>
      </c>
      <c r="E4441">
        <v>61.067703000000002</v>
      </c>
      <c r="F4441">
        <v>60.827522000000002</v>
      </c>
      <c r="G4441">
        <v>56.714896000000003</v>
      </c>
      <c r="H4441">
        <v>0.24018200000000001</v>
      </c>
      <c r="I4441">
        <v>-95.513334999999998</v>
      </c>
      <c r="J4441">
        <v>104</v>
      </c>
      <c r="K4441">
        <v>76.948302999999996</v>
      </c>
      <c r="L4441">
        <v>1.5008000000000001E-2</v>
      </c>
      <c r="M4441">
        <f>(F4441*CalPhotonTurnigy!$AE$30*CalPhotonTurnigy!$AF$36+CalPhotonTurnigy!$AE$36)/CalPhotonTurnigy!$AE$30</f>
        <v>73.271095782425434</v>
      </c>
    </row>
    <row r="4442" spans="1:13" x14ac:dyDescent="0.3">
      <c r="A4442">
        <v>164.05434700000001</v>
      </c>
      <c r="B4442">
        <v>104</v>
      </c>
      <c r="C4442">
        <v>0</v>
      </c>
      <c r="D4442">
        <v>1.587</v>
      </c>
      <c r="E4442">
        <v>61.063039000000003</v>
      </c>
      <c r="F4442">
        <v>61.163009000000002</v>
      </c>
      <c r="G4442">
        <v>56.712784999999997</v>
      </c>
      <c r="H4442">
        <v>-9.9970000000000003E-2</v>
      </c>
      <c r="I4442">
        <v>-95.518908999999994</v>
      </c>
      <c r="J4442">
        <v>104</v>
      </c>
      <c r="K4442">
        <v>76.954060999999996</v>
      </c>
      <c r="L4442">
        <v>1.4997E-2</v>
      </c>
      <c r="M4442">
        <f>(F4442*CalPhotonTurnigy!$AE$30*CalPhotonTurnigy!$AF$36+CalPhotonTurnigy!$AE$36)/CalPhotonTurnigy!$AE$30</f>
        <v>73.611851435023127</v>
      </c>
    </row>
    <row r="4443" spans="1:13" x14ac:dyDescent="0.3">
      <c r="A4443">
        <v>164.069355</v>
      </c>
      <c r="B4443">
        <v>104</v>
      </c>
      <c r="C4443">
        <v>0</v>
      </c>
      <c r="D4443">
        <v>1.5860000000000001</v>
      </c>
      <c r="E4443">
        <v>61.054743000000002</v>
      </c>
      <c r="F4443">
        <v>60.923397000000001</v>
      </c>
      <c r="G4443">
        <v>56.711675</v>
      </c>
      <c r="H4443">
        <v>0.13134599999999999</v>
      </c>
      <c r="I4443">
        <v>-95.511598000000006</v>
      </c>
      <c r="J4443">
        <v>104</v>
      </c>
      <c r="K4443">
        <v>76.959017000000003</v>
      </c>
      <c r="L4443">
        <v>1.5008000000000001E-2</v>
      </c>
      <c r="M4443">
        <f>(F4443*CalPhotonTurnigy!$AE$30*CalPhotonTurnigy!$AF$36+CalPhotonTurnigy!$AE$36)/CalPhotonTurnigy!$AE$30</f>
        <v>73.368476450507373</v>
      </c>
    </row>
    <row r="4444" spans="1:13" x14ac:dyDescent="0.3">
      <c r="A4444">
        <v>164.08436599999999</v>
      </c>
      <c r="B4444">
        <v>103</v>
      </c>
      <c r="C4444">
        <v>0</v>
      </c>
      <c r="D4444">
        <v>1.5760000000000001</v>
      </c>
      <c r="E4444">
        <v>61.021895999999998</v>
      </c>
      <c r="F4444">
        <v>61.306724000000003</v>
      </c>
      <c r="G4444">
        <v>56.711091000000003</v>
      </c>
      <c r="H4444">
        <v>-0.28482800000000003</v>
      </c>
      <c r="I4444">
        <v>-95.527518999999998</v>
      </c>
      <c r="J4444">
        <v>103</v>
      </c>
      <c r="K4444">
        <v>76.933088999999995</v>
      </c>
      <c r="L4444">
        <v>1.5011E-2</v>
      </c>
      <c r="M4444">
        <f>(F4444*CalPhotonTurnigy!$AE$30*CalPhotonTurnigy!$AF$36+CalPhotonTurnigy!$AE$36)/CalPhotonTurnigy!$AE$30</f>
        <v>73.757823405958149</v>
      </c>
    </row>
    <row r="4445" spans="1:13" x14ac:dyDescent="0.3">
      <c r="A4445">
        <v>164.099366</v>
      </c>
      <c r="B4445">
        <v>103</v>
      </c>
      <c r="C4445">
        <v>0</v>
      </c>
      <c r="D4445">
        <v>1.5840000000000001</v>
      </c>
      <c r="E4445">
        <v>61.015047000000003</v>
      </c>
      <c r="F4445">
        <v>61.043216000000001</v>
      </c>
      <c r="G4445">
        <v>56.709817999999999</v>
      </c>
      <c r="H4445">
        <v>-2.8169E-2</v>
      </c>
      <c r="I4445">
        <v>-95.529088000000002</v>
      </c>
      <c r="J4445">
        <v>103</v>
      </c>
      <c r="K4445">
        <v>76.882050000000007</v>
      </c>
      <c r="L4445">
        <v>1.4999999999999999E-2</v>
      </c>
      <c r="M4445">
        <f>(F4445*CalPhotonTurnigy!$AE$30*CalPhotonTurnigy!$AF$36+CalPhotonTurnigy!$AE$36)/CalPhotonTurnigy!$AE$30</f>
        <v>73.490177146923628</v>
      </c>
    </row>
    <row r="4446" spans="1:13" x14ac:dyDescent="0.3">
      <c r="A4446">
        <v>164.11437799999999</v>
      </c>
      <c r="B4446">
        <v>103</v>
      </c>
      <c r="C4446">
        <v>0</v>
      </c>
      <c r="D4446">
        <v>1.5980000000000001</v>
      </c>
      <c r="E4446">
        <v>61.047722</v>
      </c>
      <c r="F4446">
        <v>60.803550000000001</v>
      </c>
      <c r="G4446">
        <v>56.706437000000001</v>
      </c>
      <c r="H4446">
        <v>0.244171</v>
      </c>
      <c r="I4446">
        <v>-95.515507999999997</v>
      </c>
      <c r="J4446">
        <v>103</v>
      </c>
      <c r="K4446">
        <v>76.838121000000001</v>
      </c>
      <c r="L4446">
        <v>1.5011999999999999E-2</v>
      </c>
      <c r="M4446">
        <f>(F4446*CalPhotonTurnigy!$AE$30*CalPhotonTurnigy!$AF$36+CalPhotonTurnigy!$AE$36)/CalPhotonTurnigy!$AE$30</f>
        <v>73.246747314365351</v>
      </c>
    </row>
    <row r="4447" spans="1:13" x14ac:dyDescent="0.3">
      <c r="A4447">
        <v>164.12937600000001</v>
      </c>
      <c r="B4447">
        <v>104</v>
      </c>
      <c r="C4447">
        <v>0</v>
      </c>
      <c r="D4447">
        <v>1.59</v>
      </c>
      <c r="E4447">
        <v>61.054408000000002</v>
      </c>
      <c r="F4447">
        <v>61.139052999999997</v>
      </c>
      <c r="G4447">
        <v>56.700479999999999</v>
      </c>
      <c r="H4447">
        <v>-8.4644999999999998E-2</v>
      </c>
      <c r="I4447">
        <v>-95.520228000000003</v>
      </c>
      <c r="J4447">
        <v>104</v>
      </c>
      <c r="K4447">
        <v>76.830504000000005</v>
      </c>
      <c r="L4447">
        <v>1.4997999999999999E-2</v>
      </c>
      <c r="M4447">
        <f>(F4447*CalPhotonTurnigy!$AE$30*CalPhotonTurnigy!$AF$36+CalPhotonTurnigy!$AE$36)/CalPhotonTurnigy!$AE$30</f>
        <v>73.587519218234888</v>
      </c>
    </row>
    <row r="4448" spans="1:13" x14ac:dyDescent="0.3">
      <c r="A4448">
        <v>164.144374</v>
      </c>
      <c r="B4448">
        <v>103</v>
      </c>
      <c r="C4448">
        <v>0</v>
      </c>
      <c r="D4448">
        <v>1.5860000000000001</v>
      </c>
      <c r="E4448">
        <v>61.047314</v>
      </c>
      <c r="F4448">
        <v>60.875461000000001</v>
      </c>
      <c r="G4448">
        <v>56.692557999999998</v>
      </c>
      <c r="H4448">
        <v>0.17185300000000001</v>
      </c>
      <c r="I4448">
        <v>-95.510672</v>
      </c>
      <c r="J4448">
        <v>103</v>
      </c>
      <c r="K4448">
        <v>76.822477000000006</v>
      </c>
      <c r="L4448">
        <v>1.4997999999999999E-2</v>
      </c>
      <c r="M4448">
        <f>(F4448*CalPhotonTurnigy!$AE$30*CalPhotonTurnigy!$AF$36+CalPhotonTurnigy!$AE$36)/CalPhotonTurnigy!$AE$30</f>
        <v>73.319787640023151</v>
      </c>
    </row>
    <row r="4449" spans="1:13" x14ac:dyDescent="0.3">
      <c r="A4449">
        <v>164.15938600000001</v>
      </c>
      <c r="B4449">
        <v>103</v>
      </c>
      <c r="C4449">
        <v>0</v>
      </c>
      <c r="D4449">
        <v>1.587</v>
      </c>
      <c r="E4449">
        <v>61.045493</v>
      </c>
      <c r="F4449">
        <v>61.091137000000003</v>
      </c>
      <c r="G4449">
        <v>56.683145000000003</v>
      </c>
      <c r="H4449">
        <v>-4.5643999999999997E-2</v>
      </c>
      <c r="I4449">
        <v>-95.513217999999995</v>
      </c>
      <c r="J4449">
        <v>103</v>
      </c>
      <c r="K4449">
        <v>76.786845</v>
      </c>
      <c r="L4449">
        <v>1.5011999999999999E-2</v>
      </c>
      <c r="M4449">
        <f>(F4449*CalPhotonTurnigy!$AE$30*CalPhotonTurnigy!$AF$36+CalPhotonTurnigy!$AE$36)/CalPhotonTurnigy!$AE$30</f>
        <v>73.53885072184049</v>
      </c>
    </row>
    <row r="4450" spans="1:13" x14ac:dyDescent="0.3">
      <c r="A4450">
        <v>164.174385</v>
      </c>
      <c r="B4450">
        <v>103</v>
      </c>
      <c r="C4450">
        <v>0</v>
      </c>
      <c r="D4450">
        <v>1.5860000000000001</v>
      </c>
      <c r="E4450">
        <v>61.041783000000002</v>
      </c>
      <c r="F4450">
        <v>61.067177000000001</v>
      </c>
      <c r="G4450">
        <v>56.672088000000002</v>
      </c>
      <c r="H4450">
        <v>-2.5394E-2</v>
      </c>
      <c r="I4450">
        <v>-95.514633000000003</v>
      </c>
      <c r="J4450">
        <v>103</v>
      </c>
      <c r="K4450">
        <v>76.756176999999994</v>
      </c>
      <c r="L4450">
        <v>1.4999E-2</v>
      </c>
      <c r="M4450">
        <f>(F4450*CalPhotonTurnigy!$AE$30*CalPhotonTurnigy!$AF$36+CalPhotonTurnigy!$AE$36)/CalPhotonTurnigy!$AE$30</f>
        <v>73.514514442234301</v>
      </c>
    </row>
    <row r="4451" spans="1:13" x14ac:dyDescent="0.3">
      <c r="A4451">
        <v>164.18938499999999</v>
      </c>
      <c r="B4451">
        <v>103</v>
      </c>
      <c r="C4451">
        <v>0</v>
      </c>
      <c r="D4451">
        <v>1.5860000000000001</v>
      </c>
      <c r="E4451">
        <v>61.038590999999997</v>
      </c>
      <c r="F4451">
        <v>60.779578000000001</v>
      </c>
      <c r="G4451">
        <v>56.659258000000001</v>
      </c>
      <c r="H4451">
        <v>0.25901299999999999</v>
      </c>
      <c r="I4451">
        <v>-95.500242999999998</v>
      </c>
      <c r="J4451">
        <v>103</v>
      </c>
      <c r="K4451">
        <v>76.729781000000003</v>
      </c>
      <c r="L4451">
        <v>1.4999999999999999E-2</v>
      </c>
      <c r="M4451">
        <f>(F4451*CalPhotonTurnigy!$AE$30*CalPhotonTurnigy!$AF$36+CalPhotonTurnigy!$AE$36)/CalPhotonTurnigy!$AE$30</f>
        <v>73.222398846305268</v>
      </c>
    </row>
    <row r="4452" spans="1:13" x14ac:dyDescent="0.3">
      <c r="A4452">
        <v>164.20439500000001</v>
      </c>
      <c r="B4452">
        <v>103</v>
      </c>
      <c r="C4452">
        <v>0</v>
      </c>
      <c r="D4452">
        <v>1.587</v>
      </c>
      <c r="E4452">
        <v>61.037985999999997</v>
      </c>
      <c r="F4452">
        <v>61.163009000000002</v>
      </c>
      <c r="G4452">
        <v>56.644815000000001</v>
      </c>
      <c r="H4452">
        <v>-0.125023</v>
      </c>
      <c r="I4452">
        <v>-95.507221000000001</v>
      </c>
      <c r="J4452">
        <v>103</v>
      </c>
      <c r="K4452">
        <v>76.707060999999996</v>
      </c>
      <c r="L4452">
        <v>1.5010000000000001E-2</v>
      </c>
      <c r="M4452">
        <f>(F4452*CalPhotonTurnigy!$AE$30*CalPhotonTurnigy!$AF$36+CalPhotonTurnigy!$AE$36)/CalPhotonTurnigy!$AE$30</f>
        <v>73.611851435023127</v>
      </c>
    </row>
    <row r="4453" spans="1:13" x14ac:dyDescent="0.3">
      <c r="A4453">
        <v>164.21939699999999</v>
      </c>
      <c r="B4453">
        <v>104</v>
      </c>
      <c r="C4453">
        <v>0</v>
      </c>
      <c r="D4453">
        <v>1.593</v>
      </c>
      <c r="E4453">
        <v>61.052455999999999</v>
      </c>
      <c r="F4453">
        <v>60.923397000000001</v>
      </c>
      <c r="G4453">
        <v>56.629398000000002</v>
      </c>
      <c r="H4453">
        <v>0.12906000000000001</v>
      </c>
      <c r="I4453">
        <v>-95.500039000000001</v>
      </c>
      <c r="J4453">
        <v>104</v>
      </c>
      <c r="K4453">
        <v>76.717699999999994</v>
      </c>
      <c r="L4453">
        <v>1.5002E-2</v>
      </c>
      <c r="M4453">
        <f>(F4453*CalPhotonTurnigy!$AE$30*CalPhotonTurnigy!$AF$36+CalPhotonTurnigy!$AE$36)/CalPhotonTurnigy!$AE$30</f>
        <v>73.368476450507373</v>
      </c>
    </row>
    <row r="4454" spans="1:13" x14ac:dyDescent="0.3">
      <c r="A4454">
        <v>164.23439400000001</v>
      </c>
      <c r="B4454">
        <v>103</v>
      </c>
      <c r="C4454">
        <v>0</v>
      </c>
      <c r="D4454">
        <v>1.5840000000000001</v>
      </c>
      <c r="E4454">
        <v>61.041352000000003</v>
      </c>
      <c r="F4454">
        <v>60.875461000000001</v>
      </c>
      <c r="G4454">
        <v>56.614105000000002</v>
      </c>
      <c r="H4454">
        <v>0.16589000000000001</v>
      </c>
      <c r="I4454">
        <v>-95.490815999999995</v>
      </c>
      <c r="J4454">
        <v>103</v>
      </c>
      <c r="K4454">
        <v>76.725385000000003</v>
      </c>
      <c r="L4454">
        <v>1.4997E-2</v>
      </c>
      <c r="M4454">
        <f>(F4454*CalPhotonTurnigy!$AE$30*CalPhotonTurnigy!$AF$36+CalPhotonTurnigy!$AE$36)/CalPhotonTurnigy!$AE$30</f>
        <v>73.319787640023151</v>
      </c>
    </row>
    <row r="4455" spans="1:13" x14ac:dyDescent="0.3">
      <c r="A4455">
        <v>164.24939800000001</v>
      </c>
      <c r="B4455">
        <v>103</v>
      </c>
      <c r="C4455">
        <v>0</v>
      </c>
      <c r="D4455">
        <v>1.5860000000000001</v>
      </c>
      <c r="E4455">
        <v>61.038220000000003</v>
      </c>
      <c r="F4455">
        <v>61.067177000000001</v>
      </c>
      <c r="G4455">
        <v>56.599519999999998</v>
      </c>
      <c r="H4455">
        <v>-2.8957E-2</v>
      </c>
      <c r="I4455">
        <v>-95.492429999999999</v>
      </c>
      <c r="J4455">
        <v>103</v>
      </c>
      <c r="K4455">
        <v>76.703277999999997</v>
      </c>
      <c r="L4455">
        <v>1.5004E-2</v>
      </c>
      <c r="M4455">
        <f>(F4455*CalPhotonTurnigy!$AE$30*CalPhotonTurnigy!$AF$36+CalPhotonTurnigy!$AE$36)/CalPhotonTurnigy!$AE$30</f>
        <v>73.514514442234301</v>
      </c>
    </row>
    <row r="4456" spans="1:13" x14ac:dyDescent="0.3">
      <c r="A4456">
        <v>164.26440500000001</v>
      </c>
      <c r="B4456">
        <v>103</v>
      </c>
      <c r="C4456">
        <v>0</v>
      </c>
      <c r="D4456">
        <v>1.5860000000000001</v>
      </c>
      <c r="E4456">
        <v>61.033382000000003</v>
      </c>
      <c r="F4456">
        <v>60.851492</v>
      </c>
      <c r="G4456">
        <v>56.585383</v>
      </c>
      <c r="H4456">
        <v>0.18189</v>
      </c>
      <c r="I4456">
        <v>-95.482313000000005</v>
      </c>
      <c r="J4456">
        <v>103</v>
      </c>
      <c r="K4456">
        <v>76.684250000000006</v>
      </c>
      <c r="L4456">
        <v>1.5007E-2</v>
      </c>
      <c r="M4456">
        <f>(F4456*CalPhotonTurnigy!$AE$30*CalPhotonTurnigy!$AF$36+CalPhotonTurnigy!$AE$36)/CalPhotonTurnigy!$AE$30</f>
        <v>73.295442219076534</v>
      </c>
    </row>
    <row r="4457" spans="1:13" x14ac:dyDescent="0.3">
      <c r="A4457">
        <v>164.27941300000001</v>
      </c>
      <c r="B4457">
        <v>103</v>
      </c>
      <c r="C4457">
        <v>0</v>
      </c>
      <c r="D4457">
        <v>1.585</v>
      </c>
      <c r="E4457">
        <v>61.027076999999998</v>
      </c>
      <c r="F4457">
        <v>61.210917999999999</v>
      </c>
      <c r="G4457">
        <v>56.571334999999998</v>
      </c>
      <c r="H4457">
        <v>-0.18384200000000001</v>
      </c>
      <c r="I4457">
        <v>-95.492576999999997</v>
      </c>
      <c r="J4457">
        <v>103</v>
      </c>
      <c r="K4457">
        <v>76.667873</v>
      </c>
      <c r="L4457">
        <v>1.5008000000000001E-2</v>
      </c>
      <c r="M4457">
        <f>(F4457*CalPhotonTurnigy!$AE$30*CalPhotonTurnigy!$AF$36+CalPhotonTurnigy!$AE$36)/CalPhotonTurnigy!$AE$30</f>
        <v>73.66051282148608</v>
      </c>
    </row>
    <row r="4458" spans="1:13" x14ac:dyDescent="0.3">
      <c r="A4458">
        <v>164.294411</v>
      </c>
      <c r="B4458">
        <v>103</v>
      </c>
      <c r="C4458">
        <v>0</v>
      </c>
      <c r="D4458">
        <v>1.5860000000000001</v>
      </c>
      <c r="E4458">
        <v>61.023792999999998</v>
      </c>
      <c r="F4458">
        <v>60.923397000000001</v>
      </c>
      <c r="G4458">
        <v>56.557259000000002</v>
      </c>
      <c r="H4458">
        <v>0.100396</v>
      </c>
      <c r="I4458">
        <v>-95.486992000000001</v>
      </c>
      <c r="J4458">
        <v>103</v>
      </c>
      <c r="K4458">
        <v>76.653775999999993</v>
      </c>
      <c r="L4458">
        <v>1.4997999999999999E-2</v>
      </c>
      <c r="M4458">
        <f>(F4458*CalPhotonTurnigy!$AE$30*CalPhotonTurnigy!$AF$36+CalPhotonTurnigy!$AE$36)/CalPhotonTurnigy!$AE$30</f>
        <v>73.368476450507373</v>
      </c>
    </row>
    <row r="4459" spans="1:13" x14ac:dyDescent="0.3">
      <c r="A4459">
        <v>164.309415</v>
      </c>
      <c r="B4459">
        <v>103</v>
      </c>
      <c r="C4459">
        <v>0</v>
      </c>
      <c r="D4459">
        <v>1.5860000000000001</v>
      </c>
      <c r="E4459">
        <v>61.023110000000003</v>
      </c>
      <c r="F4459">
        <v>60.851492</v>
      </c>
      <c r="G4459">
        <v>56.543176000000003</v>
      </c>
      <c r="H4459">
        <v>0.17161799999999999</v>
      </c>
      <c r="I4459">
        <v>-95.477447999999995</v>
      </c>
      <c r="J4459">
        <v>103</v>
      </c>
      <c r="K4459">
        <v>76.641643000000002</v>
      </c>
      <c r="L4459">
        <v>1.5004E-2</v>
      </c>
      <c r="M4459">
        <f>(F4459*CalPhotonTurnigy!$AE$30*CalPhotonTurnigy!$AF$36+CalPhotonTurnigy!$AE$36)/CalPhotonTurnigy!$AE$30</f>
        <v>73.295442219076534</v>
      </c>
    </row>
    <row r="4460" spans="1:13" x14ac:dyDescent="0.3">
      <c r="A4460">
        <v>164.32441499999999</v>
      </c>
      <c r="B4460">
        <v>103</v>
      </c>
      <c r="C4460">
        <v>0</v>
      </c>
      <c r="D4460">
        <v>1.5840000000000001</v>
      </c>
      <c r="E4460">
        <v>61.016092</v>
      </c>
      <c r="F4460">
        <v>61.115094999999997</v>
      </c>
      <c r="G4460">
        <v>56.529178000000002</v>
      </c>
      <c r="H4460">
        <v>-9.9002999999999994E-2</v>
      </c>
      <c r="I4460">
        <v>-95.482967000000002</v>
      </c>
      <c r="J4460">
        <v>103</v>
      </c>
      <c r="K4460">
        <v>76.631201000000004</v>
      </c>
      <c r="L4460">
        <v>1.4999999999999999E-2</v>
      </c>
      <c r="M4460">
        <f>(F4460*CalPhotonTurnigy!$AE$30*CalPhotonTurnigy!$AF$36+CalPhotonTurnigy!$AE$36)/CalPhotonTurnigy!$AE$30</f>
        <v>73.563184970037696</v>
      </c>
    </row>
    <row r="4461" spans="1:13" x14ac:dyDescent="0.3">
      <c r="A4461">
        <v>164.33941300000001</v>
      </c>
      <c r="B4461">
        <v>103</v>
      </c>
      <c r="C4461">
        <v>0</v>
      </c>
      <c r="D4461">
        <v>1.5860000000000001</v>
      </c>
      <c r="E4461">
        <v>61.014339999999997</v>
      </c>
      <c r="F4461">
        <v>60.851492</v>
      </c>
      <c r="G4461">
        <v>56.515383999999997</v>
      </c>
      <c r="H4461">
        <v>0.16284799999999999</v>
      </c>
      <c r="I4461">
        <v>-95.473913999999994</v>
      </c>
      <c r="J4461">
        <v>103</v>
      </c>
      <c r="K4461">
        <v>76.622213000000002</v>
      </c>
      <c r="L4461">
        <v>1.4997999999999999E-2</v>
      </c>
      <c r="M4461">
        <f>(F4461*CalPhotonTurnigy!$AE$30*CalPhotonTurnigy!$AF$36+CalPhotonTurnigy!$AE$36)/CalPhotonTurnigy!$AE$30</f>
        <v>73.295442219076534</v>
      </c>
    </row>
    <row r="4462" spans="1:13" x14ac:dyDescent="0.3">
      <c r="A4462">
        <v>164.35441499999999</v>
      </c>
      <c r="B4462">
        <v>103</v>
      </c>
      <c r="C4462">
        <v>0</v>
      </c>
      <c r="D4462">
        <v>1.5840000000000001</v>
      </c>
      <c r="E4462">
        <v>61.008544999999998</v>
      </c>
      <c r="F4462">
        <v>61.210917999999999</v>
      </c>
      <c r="G4462">
        <v>56.501916999999999</v>
      </c>
      <c r="H4462">
        <v>-0.202373</v>
      </c>
      <c r="I4462">
        <v>-95.485208</v>
      </c>
      <c r="J4462">
        <v>103</v>
      </c>
      <c r="K4462">
        <v>76.614475999999996</v>
      </c>
      <c r="L4462">
        <v>1.5002E-2</v>
      </c>
      <c r="M4462">
        <f>(F4462*CalPhotonTurnigy!$AE$30*CalPhotonTurnigy!$AF$36+CalPhotonTurnigy!$AE$36)/CalPhotonTurnigy!$AE$30</f>
        <v>73.66051282148608</v>
      </c>
    </row>
    <row r="4463" spans="1:13" x14ac:dyDescent="0.3">
      <c r="A4463">
        <v>164.36942500000001</v>
      </c>
      <c r="B4463">
        <v>104</v>
      </c>
      <c r="C4463">
        <v>0</v>
      </c>
      <c r="D4463">
        <v>1.623</v>
      </c>
      <c r="E4463">
        <v>61.106316</v>
      </c>
      <c r="F4463">
        <v>60.971328</v>
      </c>
      <c r="G4463">
        <v>56.489213999999997</v>
      </c>
      <c r="H4463">
        <v>0.134988</v>
      </c>
      <c r="I4463">
        <v>-95.477688999999998</v>
      </c>
      <c r="J4463">
        <v>104</v>
      </c>
      <c r="K4463">
        <v>76.638012000000003</v>
      </c>
      <c r="L4463">
        <v>1.5010000000000001E-2</v>
      </c>
      <c r="M4463">
        <f>(F4463*CalPhotonTurnigy!$AE$30*CalPhotonTurnigy!$AF$36+CalPhotonTurnigy!$AE$36)/CalPhotonTurnigy!$AE$30</f>
        <v>73.417160182469146</v>
      </c>
    </row>
    <row r="4464" spans="1:13" x14ac:dyDescent="0.3">
      <c r="A4464">
        <v>164.38442800000001</v>
      </c>
      <c r="B4464">
        <v>104</v>
      </c>
      <c r="C4464">
        <v>0</v>
      </c>
      <c r="D4464">
        <v>1.599</v>
      </c>
      <c r="E4464">
        <v>61.128323000000002</v>
      </c>
      <c r="F4464">
        <v>60.779578000000001</v>
      </c>
      <c r="G4464">
        <v>56.478422000000002</v>
      </c>
      <c r="H4464">
        <v>0.34874500000000003</v>
      </c>
      <c r="I4464">
        <v>-95.458310999999995</v>
      </c>
      <c r="J4464">
        <v>104</v>
      </c>
      <c r="K4464">
        <v>76.686991000000006</v>
      </c>
      <c r="L4464">
        <v>1.5003000000000001E-2</v>
      </c>
      <c r="M4464">
        <f>(F4464*CalPhotonTurnigy!$AE$30*CalPhotonTurnigy!$AF$36+CalPhotonTurnigy!$AE$36)/CalPhotonTurnigy!$AE$30</f>
        <v>73.222398846305268</v>
      </c>
    </row>
    <row r="4465" spans="1:13" x14ac:dyDescent="0.3">
      <c r="A4465">
        <v>164.399438</v>
      </c>
      <c r="B4465">
        <v>104</v>
      </c>
      <c r="C4465">
        <v>0</v>
      </c>
      <c r="D4465">
        <v>1.613</v>
      </c>
      <c r="E4465">
        <v>61.183506999999999</v>
      </c>
      <c r="F4465">
        <v>61.091137000000003</v>
      </c>
      <c r="G4465">
        <v>56.470883999999998</v>
      </c>
      <c r="H4465">
        <v>9.2369999999999994E-2</v>
      </c>
      <c r="I4465">
        <v>-95.453158999999999</v>
      </c>
      <c r="J4465">
        <v>104</v>
      </c>
      <c r="K4465">
        <v>76.729147999999995</v>
      </c>
      <c r="L4465">
        <v>1.5010000000000001E-2</v>
      </c>
      <c r="M4465">
        <f>(F4465*CalPhotonTurnigy!$AE$30*CalPhotonTurnigy!$AF$36+CalPhotonTurnigy!$AE$36)/CalPhotonTurnigy!$AE$30</f>
        <v>73.53885072184049</v>
      </c>
    </row>
    <row r="4466" spans="1:13" x14ac:dyDescent="0.3">
      <c r="A4466">
        <v>164.414444</v>
      </c>
      <c r="B4466">
        <v>104</v>
      </c>
      <c r="C4466">
        <v>0</v>
      </c>
      <c r="D4466">
        <v>1.5880000000000001</v>
      </c>
      <c r="E4466">
        <v>61.164859</v>
      </c>
      <c r="F4466">
        <v>60.899430000000002</v>
      </c>
      <c r="G4466">
        <v>56.467322000000003</v>
      </c>
      <c r="H4466">
        <v>0.26542900000000003</v>
      </c>
      <c r="I4466">
        <v>-95.438389000000001</v>
      </c>
      <c r="J4466">
        <v>104</v>
      </c>
      <c r="K4466">
        <v>76.765433000000002</v>
      </c>
      <c r="L4466">
        <v>1.5006E-2</v>
      </c>
      <c r="M4466">
        <f>(F4466*CalPhotonTurnigy!$AE$30*CalPhotonTurnigy!$AF$36+CalPhotonTurnigy!$AE$36)/CalPhotonTurnigy!$AE$30</f>
        <v>73.344133060969753</v>
      </c>
    </row>
    <row r="4467" spans="1:13" x14ac:dyDescent="0.3">
      <c r="A4467">
        <v>164.42945399999999</v>
      </c>
      <c r="B4467">
        <v>104</v>
      </c>
      <c r="C4467">
        <v>0</v>
      </c>
      <c r="D4467">
        <v>1.583</v>
      </c>
      <c r="E4467">
        <v>61.135995000000001</v>
      </c>
      <c r="F4467">
        <v>61.234870999999998</v>
      </c>
      <c r="G4467">
        <v>56.467781000000002</v>
      </c>
      <c r="H4467">
        <v>-9.8876000000000006E-2</v>
      </c>
      <c r="I4467">
        <v>-95.443911999999997</v>
      </c>
      <c r="J4467">
        <v>104</v>
      </c>
      <c r="K4467">
        <v>76.796662999999995</v>
      </c>
      <c r="L4467">
        <v>1.5010000000000001E-2</v>
      </c>
      <c r="M4467">
        <f>(F4467*CalPhotonTurnigy!$AE$30*CalPhotonTurnigy!$AF$36+CalPhotonTurnigy!$AE$36)/CalPhotonTurnigy!$AE$30</f>
        <v>73.684841991160837</v>
      </c>
    </row>
    <row r="4468" spans="1:13" x14ac:dyDescent="0.3">
      <c r="A4468">
        <v>164.444458</v>
      </c>
      <c r="B4468">
        <v>104</v>
      </c>
      <c r="C4468">
        <v>0</v>
      </c>
      <c r="D4468">
        <v>1.583</v>
      </c>
      <c r="E4468">
        <v>61.111136999999999</v>
      </c>
      <c r="F4468">
        <v>60.923397000000001</v>
      </c>
      <c r="G4468">
        <v>56.471922999999997</v>
      </c>
      <c r="H4468">
        <v>0.18773999999999999</v>
      </c>
      <c r="I4468">
        <v>-95.433463000000003</v>
      </c>
      <c r="J4468">
        <v>104</v>
      </c>
      <c r="K4468">
        <v>76.823543000000001</v>
      </c>
      <c r="L4468">
        <v>1.5004E-2</v>
      </c>
      <c r="M4468">
        <f>(F4468*CalPhotonTurnigy!$AE$30*CalPhotonTurnigy!$AF$36+CalPhotonTurnigy!$AE$36)/CalPhotonTurnigy!$AE$30</f>
        <v>73.368476450507373</v>
      </c>
    </row>
    <row r="4469" spans="1:13" x14ac:dyDescent="0.3">
      <c r="A4469">
        <v>164.45945699999999</v>
      </c>
      <c r="B4469">
        <v>104</v>
      </c>
      <c r="C4469">
        <v>0</v>
      </c>
      <c r="D4469">
        <v>1.577</v>
      </c>
      <c r="E4469">
        <v>61.072620000000001</v>
      </c>
      <c r="F4469">
        <v>60.875461000000001</v>
      </c>
      <c r="G4469">
        <v>56.479215000000003</v>
      </c>
      <c r="H4469">
        <v>0.197158</v>
      </c>
      <c r="I4469">
        <v>-95.422499999999999</v>
      </c>
      <c r="J4469">
        <v>104</v>
      </c>
      <c r="K4469">
        <v>76.846678999999995</v>
      </c>
      <c r="L4469">
        <v>1.4999E-2</v>
      </c>
      <c r="M4469">
        <f>(F4469*CalPhotonTurnigy!$AE$30*CalPhotonTurnigy!$AF$36+CalPhotonTurnigy!$AE$36)/CalPhotonTurnigy!$AE$30</f>
        <v>73.319787640023151</v>
      </c>
    </row>
    <row r="4470" spans="1:13" x14ac:dyDescent="0.3">
      <c r="A4470">
        <v>164.47446099999999</v>
      </c>
      <c r="B4470">
        <v>104</v>
      </c>
      <c r="C4470">
        <v>0</v>
      </c>
      <c r="D4470">
        <v>1.59</v>
      </c>
      <c r="E4470">
        <v>61.073689000000002</v>
      </c>
      <c r="F4470">
        <v>61.139052999999997</v>
      </c>
      <c r="G4470">
        <v>56.489055</v>
      </c>
      <c r="H4470">
        <v>-6.5364000000000005E-2</v>
      </c>
      <c r="I4470">
        <v>-95.426146000000003</v>
      </c>
      <c r="J4470">
        <v>104</v>
      </c>
      <c r="K4470">
        <v>76.866592999999995</v>
      </c>
      <c r="L4470">
        <v>1.5004E-2</v>
      </c>
      <c r="M4470">
        <f>(F4470*CalPhotonTurnigy!$AE$30*CalPhotonTurnigy!$AF$36+CalPhotonTurnigy!$AE$36)/CalPhotonTurnigy!$AE$30</f>
        <v>73.587519218234888</v>
      </c>
    </row>
    <row r="4471" spans="1:13" x14ac:dyDescent="0.3">
      <c r="A4471">
        <v>164.48947100000001</v>
      </c>
      <c r="B4471">
        <v>104</v>
      </c>
      <c r="C4471">
        <v>0</v>
      </c>
      <c r="D4471">
        <v>1.581</v>
      </c>
      <c r="E4471">
        <v>61.051065999999999</v>
      </c>
      <c r="F4471">
        <v>60.851492</v>
      </c>
      <c r="G4471">
        <v>56.500844999999998</v>
      </c>
      <c r="H4471">
        <v>0.199574</v>
      </c>
      <c r="I4471">
        <v>-95.415042999999997</v>
      </c>
      <c r="J4471">
        <v>104</v>
      </c>
      <c r="K4471">
        <v>76.883733000000007</v>
      </c>
      <c r="L4471">
        <v>1.5010000000000001E-2</v>
      </c>
      <c r="M4471">
        <f>(F4471*CalPhotonTurnigy!$AE$30*CalPhotonTurnigy!$AF$36+CalPhotonTurnigy!$AE$36)/CalPhotonTurnigy!$AE$30</f>
        <v>73.295442219076534</v>
      </c>
    </row>
    <row r="4472" spans="1:13" x14ac:dyDescent="0.3">
      <c r="A4472">
        <v>164.50447800000001</v>
      </c>
      <c r="B4472">
        <v>103</v>
      </c>
      <c r="C4472">
        <v>0</v>
      </c>
      <c r="D4472">
        <v>1.581</v>
      </c>
      <c r="E4472">
        <v>61.031585999999997</v>
      </c>
      <c r="F4472">
        <v>61.163009000000002</v>
      </c>
      <c r="G4472">
        <v>56.5137</v>
      </c>
      <c r="H4472">
        <v>-0.13142300000000001</v>
      </c>
      <c r="I4472">
        <v>-95.422376</v>
      </c>
      <c r="J4472">
        <v>103</v>
      </c>
      <c r="K4472">
        <v>76.868290999999999</v>
      </c>
      <c r="L4472">
        <v>1.5007E-2</v>
      </c>
      <c r="M4472">
        <f>(F4472*CalPhotonTurnigy!$AE$30*CalPhotonTurnigy!$AF$36+CalPhotonTurnigy!$AE$36)/CalPhotonTurnigy!$AE$30</f>
        <v>73.611851435023127</v>
      </c>
    </row>
    <row r="4473" spans="1:13" x14ac:dyDescent="0.3">
      <c r="A4473">
        <v>164.51948100000001</v>
      </c>
      <c r="B4473">
        <v>103</v>
      </c>
      <c r="C4473">
        <v>0</v>
      </c>
      <c r="D4473">
        <v>1.58</v>
      </c>
      <c r="E4473">
        <v>61.012670999999997</v>
      </c>
      <c r="F4473">
        <v>60.971328</v>
      </c>
      <c r="G4473">
        <v>56.526068000000002</v>
      </c>
      <c r="H4473">
        <v>4.1342999999999998E-2</v>
      </c>
      <c r="I4473">
        <v>-95.420074</v>
      </c>
      <c r="J4473">
        <v>103</v>
      </c>
      <c r="K4473">
        <v>76.826278000000002</v>
      </c>
      <c r="L4473">
        <v>1.5003000000000001E-2</v>
      </c>
      <c r="M4473">
        <f>(F4473*CalPhotonTurnigy!$AE$30*CalPhotonTurnigy!$AF$36+CalPhotonTurnigy!$AE$36)/CalPhotonTurnigy!$AE$30</f>
        <v>73.417160182469146</v>
      </c>
    </row>
    <row r="4474" spans="1:13" x14ac:dyDescent="0.3">
      <c r="A4474">
        <v>164.53448</v>
      </c>
      <c r="B4474">
        <v>103</v>
      </c>
      <c r="C4474">
        <v>0</v>
      </c>
      <c r="D4474">
        <v>1.581</v>
      </c>
      <c r="E4474">
        <v>60.998530000000002</v>
      </c>
      <c r="F4474">
        <v>60.899430000000002</v>
      </c>
      <c r="G4474">
        <v>56.536256999999999</v>
      </c>
      <c r="H4474">
        <v>9.9099999999999994E-2</v>
      </c>
      <c r="I4474">
        <v>-95.414562000000004</v>
      </c>
      <c r="J4474">
        <v>103</v>
      </c>
      <c r="K4474">
        <v>76.790116999999995</v>
      </c>
      <c r="L4474">
        <v>1.4999E-2</v>
      </c>
      <c r="M4474">
        <f>(F4474*CalPhotonTurnigy!$AE$30*CalPhotonTurnigy!$AF$36+CalPhotonTurnigy!$AE$36)/CalPhotonTurnigy!$AE$30</f>
        <v>73.344133060969753</v>
      </c>
    </row>
    <row r="4475" spans="1:13" x14ac:dyDescent="0.3">
      <c r="A4475">
        <v>164.549487</v>
      </c>
      <c r="B4475">
        <v>103</v>
      </c>
      <c r="C4475">
        <v>0</v>
      </c>
      <c r="D4475">
        <v>1.58</v>
      </c>
      <c r="E4475">
        <v>60.984211000000002</v>
      </c>
      <c r="F4475">
        <v>61.091137000000003</v>
      </c>
      <c r="G4475">
        <v>56.543255000000002</v>
      </c>
      <c r="H4475">
        <v>-0.10692500000000001</v>
      </c>
      <c r="I4475">
        <v>-95.420524</v>
      </c>
      <c r="J4475">
        <v>103</v>
      </c>
      <c r="K4475">
        <v>76.758993000000004</v>
      </c>
      <c r="L4475">
        <v>1.5007E-2</v>
      </c>
      <c r="M4475">
        <f>(F4475*CalPhotonTurnigy!$AE$30*CalPhotonTurnigy!$AF$36+CalPhotonTurnigy!$AE$36)/CalPhotonTurnigy!$AE$30</f>
        <v>73.53885072184049</v>
      </c>
    </row>
    <row r="4476" spans="1:13" x14ac:dyDescent="0.3">
      <c r="A4476">
        <v>164.56448399999999</v>
      </c>
      <c r="B4476">
        <v>103</v>
      </c>
      <c r="C4476">
        <v>0</v>
      </c>
      <c r="D4476">
        <v>1.58</v>
      </c>
      <c r="E4476">
        <v>60.971885</v>
      </c>
      <c r="F4476">
        <v>60.827522000000002</v>
      </c>
      <c r="G4476">
        <v>56.546781000000003</v>
      </c>
      <c r="H4476">
        <v>0.14436299999999999</v>
      </c>
      <c r="I4476">
        <v>-95.412502000000003</v>
      </c>
      <c r="J4476">
        <v>103</v>
      </c>
      <c r="K4476">
        <v>76.732203999999996</v>
      </c>
      <c r="L4476">
        <v>1.4997E-2</v>
      </c>
      <c r="M4476">
        <f>(F4476*CalPhotonTurnigy!$AE$30*CalPhotonTurnigy!$AF$36+CalPhotonTurnigy!$AE$36)/CalPhotonTurnigy!$AE$30</f>
        <v>73.271095782425434</v>
      </c>
    </row>
    <row r="4477" spans="1:13" x14ac:dyDescent="0.3">
      <c r="A4477">
        <v>164.57949199999999</v>
      </c>
      <c r="B4477">
        <v>103</v>
      </c>
      <c r="C4477">
        <v>0</v>
      </c>
      <c r="D4477">
        <v>1.5760000000000001</v>
      </c>
      <c r="E4477">
        <v>60.950536</v>
      </c>
      <c r="F4477">
        <v>61.234870999999998</v>
      </c>
      <c r="G4477">
        <v>56.546978000000003</v>
      </c>
      <c r="H4477">
        <v>-0.28433599999999998</v>
      </c>
      <c r="I4477">
        <v>-95.428381000000002</v>
      </c>
      <c r="J4477">
        <v>103</v>
      </c>
      <c r="K4477">
        <v>76.709147000000002</v>
      </c>
      <c r="L4477">
        <v>1.5008000000000001E-2</v>
      </c>
      <c r="M4477">
        <f>(F4477*CalPhotonTurnigy!$AE$30*CalPhotonTurnigy!$AF$36+CalPhotonTurnigy!$AE$36)/CalPhotonTurnigy!$AE$30</f>
        <v>73.684841991160837</v>
      </c>
    </row>
    <row r="4478" spans="1:13" x14ac:dyDescent="0.3">
      <c r="A4478">
        <v>164.59449699999999</v>
      </c>
      <c r="B4478">
        <v>103</v>
      </c>
      <c r="C4478">
        <v>0</v>
      </c>
      <c r="D4478">
        <v>1.577</v>
      </c>
      <c r="E4478">
        <v>60.934303</v>
      </c>
      <c r="F4478">
        <v>60.923397000000001</v>
      </c>
      <c r="G4478">
        <v>56.544218000000001</v>
      </c>
      <c r="H4478">
        <v>1.0906000000000001E-2</v>
      </c>
      <c r="I4478">
        <v>-95.427773999999999</v>
      </c>
      <c r="J4478">
        <v>103</v>
      </c>
      <c r="K4478">
        <v>76.689301999999998</v>
      </c>
      <c r="L4478">
        <v>1.5004999999999999E-2</v>
      </c>
      <c r="M4478">
        <f>(F4478*CalPhotonTurnigy!$AE$30*CalPhotonTurnigy!$AF$36+CalPhotonTurnigy!$AE$36)/CalPhotonTurnigy!$AE$30</f>
        <v>73.368476450507373</v>
      </c>
    </row>
    <row r="4479" spans="1:13" x14ac:dyDescent="0.3">
      <c r="A4479">
        <v>164.609498</v>
      </c>
      <c r="B4479">
        <v>103</v>
      </c>
      <c r="C4479">
        <v>0</v>
      </c>
      <c r="D4479">
        <v>1.577</v>
      </c>
      <c r="E4479">
        <v>60.920327999999998</v>
      </c>
      <c r="F4479">
        <v>61.067177000000001</v>
      </c>
      <c r="G4479">
        <v>56.538978</v>
      </c>
      <c r="H4479">
        <v>-0.14684900000000001</v>
      </c>
      <c r="I4479">
        <v>-95.435956000000004</v>
      </c>
      <c r="J4479">
        <v>103</v>
      </c>
      <c r="K4479">
        <v>76.672219999999996</v>
      </c>
      <c r="L4479">
        <v>1.5001E-2</v>
      </c>
      <c r="M4479">
        <f>(F4479*CalPhotonTurnigy!$AE$30*CalPhotonTurnigy!$AF$36+CalPhotonTurnigy!$AE$36)/CalPhotonTurnigy!$AE$30</f>
        <v>73.514514442234301</v>
      </c>
    </row>
    <row r="4480" spans="1:13" x14ac:dyDescent="0.3">
      <c r="A4480">
        <v>164.62449699999999</v>
      </c>
      <c r="B4480">
        <v>103</v>
      </c>
      <c r="C4480">
        <v>0</v>
      </c>
      <c r="D4480">
        <v>1.579</v>
      </c>
      <c r="E4480">
        <v>60.914751000000003</v>
      </c>
      <c r="F4480">
        <v>61.115094999999997</v>
      </c>
      <c r="G4480">
        <v>56.531759000000001</v>
      </c>
      <c r="H4480">
        <v>-0.200345</v>
      </c>
      <c r="I4480">
        <v>-95.447124000000002</v>
      </c>
      <c r="J4480">
        <v>103</v>
      </c>
      <c r="K4480">
        <v>76.657518999999994</v>
      </c>
      <c r="L4480">
        <v>1.4999E-2</v>
      </c>
      <c r="M4480">
        <f>(F4480*CalPhotonTurnigy!$AE$30*CalPhotonTurnigy!$AF$36+CalPhotonTurnigy!$AE$36)/CalPhotonTurnigy!$AE$30</f>
        <v>73.563184970037696</v>
      </c>
    </row>
    <row r="4481" spans="1:13" x14ac:dyDescent="0.3">
      <c r="A4481">
        <v>164.63950399999999</v>
      </c>
      <c r="B4481">
        <v>103</v>
      </c>
      <c r="C4481">
        <v>0</v>
      </c>
      <c r="D4481">
        <v>1.5780000000000001</v>
      </c>
      <c r="E4481">
        <v>60.907800000000002</v>
      </c>
      <c r="F4481">
        <v>60.875461000000001</v>
      </c>
      <c r="G4481">
        <v>56.523040999999999</v>
      </c>
      <c r="H4481">
        <v>3.2337999999999999E-2</v>
      </c>
      <c r="I4481">
        <v>-95.445324999999997</v>
      </c>
      <c r="J4481">
        <v>103</v>
      </c>
      <c r="K4481">
        <v>76.644864999999996</v>
      </c>
      <c r="L4481">
        <v>1.5007E-2</v>
      </c>
      <c r="M4481">
        <f>(F4481*CalPhotonTurnigy!$AE$30*CalPhotonTurnigy!$AF$36+CalPhotonTurnigy!$AE$36)/CalPhotonTurnigy!$AE$30</f>
        <v>73.319787640023151</v>
      </c>
    </row>
    <row r="4482" spans="1:13" x14ac:dyDescent="0.3">
      <c r="A4482">
        <v>164.654505</v>
      </c>
      <c r="B4482">
        <v>103</v>
      </c>
      <c r="C4482">
        <v>0</v>
      </c>
      <c r="D4482">
        <v>1.577</v>
      </c>
      <c r="E4482">
        <v>60.899666000000003</v>
      </c>
      <c r="F4482">
        <v>61.210917999999999</v>
      </c>
      <c r="G4482">
        <v>56.513260000000002</v>
      </c>
      <c r="H4482">
        <v>-0.311253</v>
      </c>
      <c r="I4482">
        <v>-95.462693999999999</v>
      </c>
      <c r="J4482">
        <v>103</v>
      </c>
      <c r="K4482">
        <v>76.633972999999997</v>
      </c>
      <c r="L4482">
        <v>1.5001E-2</v>
      </c>
      <c r="M4482">
        <f>(F4482*CalPhotonTurnigy!$AE$30*CalPhotonTurnigy!$AF$36+CalPhotonTurnigy!$AE$36)/CalPhotonTurnigy!$AE$30</f>
        <v>73.66051282148608</v>
      </c>
    </row>
    <row r="4483" spans="1:13" x14ac:dyDescent="0.3">
      <c r="A4483">
        <v>164.66950299999999</v>
      </c>
      <c r="B4483">
        <v>103</v>
      </c>
      <c r="C4483">
        <v>0</v>
      </c>
      <c r="D4483">
        <v>1.575</v>
      </c>
      <c r="E4483">
        <v>60.886206999999999</v>
      </c>
      <c r="F4483">
        <v>60.923397000000001</v>
      </c>
      <c r="G4483">
        <v>56.502794000000002</v>
      </c>
      <c r="H4483">
        <v>-3.7190000000000001E-2</v>
      </c>
      <c r="I4483">
        <v>-95.464763000000005</v>
      </c>
      <c r="J4483">
        <v>103</v>
      </c>
      <c r="K4483">
        <v>76.624599000000003</v>
      </c>
      <c r="L4483">
        <v>1.4997999999999999E-2</v>
      </c>
      <c r="M4483">
        <f>(F4483*CalPhotonTurnigy!$AE$30*CalPhotonTurnigy!$AF$36+CalPhotonTurnigy!$AE$36)/CalPhotonTurnigy!$AE$30</f>
        <v>73.368476450507373</v>
      </c>
    </row>
    <row r="4484" spans="1:13" x14ac:dyDescent="0.3">
      <c r="A4484">
        <v>164.684507</v>
      </c>
      <c r="B4484">
        <v>103</v>
      </c>
      <c r="C4484">
        <v>0</v>
      </c>
      <c r="D4484">
        <v>1.5740000000000001</v>
      </c>
      <c r="E4484">
        <v>60.872467999999998</v>
      </c>
      <c r="F4484">
        <v>61.306724000000003</v>
      </c>
      <c r="G4484">
        <v>56.491962000000001</v>
      </c>
      <c r="H4484">
        <v>-0.43425599999999998</v>
      </c>
      <c r="I4484">
        <v>-95.489024999999998</v>
      </c>
      <c r="J4484">
        <v>103</v>
      </c>
      <c r="K4484">
        <v>76.616529999999997</v>
      </c>
      <c r="L4484">
        <v>1.5004E-2</v>
      </c>
      <c r="M4484">
        <f>(F4484*CalPhotonTurnigy!$AE$30*CalPhotonTurnigy!$AF$36+CalPhotonTurnigy!$AE$36)/CalPhotonTurnigy!$AE$30</f>
        <v>73.757823405958149</v>
      </c>
    </row>
    <row r="4485" spans="1:13" x14ac:dyDescent="0.3">
      <c r="A4485">
        <v>164.69950600000001</v>
      </c>
      <c r="B4485">
        <v>103</v>
      </c>
      <c r="C4485">
        <v>0</v>
      </c>
      <c r="D4485">
        <v>1.575</v>
      </c>
      <c r="E4485">
        <v>60.862796000000003</v>
      </c>
      <c r="F4485">
        <v>61.043216000000001</v>
      </c>
      <c r="G4485">
        <v>56.481026</v>
      </c>
      <c r="H4485">
        <v>-0.180421</v>
      </c>
      <c r="I4485">
        <v>-95.499075000000005</v>
      </c>
      <c r="J4485">
        <v>103</v>
      </c>
      <c r="K4485">
        <v>76.609584999999996</v>
      </c>
      <c r="L4485">
        <v>1.4999E-2</v>
      </c>
      <c r="M4485">
        <f>(F4485*CalPhotonTurnigy!$AE$30*CalPhotonTurnigy!$AF$36+CalPhotonTurnigy!$AE$36)/CalPhotonTurnigy!$AE$30</f>
        <v>73.490177146923628</v>
      </c>
    </row>
    <row r="4486" spans="1:13" x14ac:dyDescent="0.3">
      <c r="A4486">
        <v>164.71450200000001</v>
      </c>
      <c r="B4486">
        <v>103</v>
      </c>
      <c r="C4486">
        <v>0</v>
      </c>
      <c r="D4486">
        <v>1.5509999999999999</v>
      </c>
      <c r="E4486">
        <v>60.789749999999998</v>
      </c>
      <c r="F4486">
        <v>60.851492</v>
      </c>
      <c r="G4486">
        <v>56.470193999999999</v>
      </c>
      <c r="H4486">
        <v>-6.1741999999999998E-2</v>
      </c>
      <c r="I4486">
        <v>-95.502506999999994</v>
      </c>
      <c r="J4486">
        <v>103</v>
      </c>
      <c r="K4486">
        <v>76.603607999999994</v>
      </c>
      <c r="L4486">
        <v>1.4996000000000001E-2</v>
      </c>
      <c r="M4486">
        <f>(F4486*CalPhotonTurnigy!$AE$30*CalPhotonTurnigy!$AF$36+CalPhotonTurnigy!$AE$36)/CalPhotonTurnigy!$AE$30</f>
        <v>73.295442219076534</v>
      </c>
    </row>
    <row r="4487" spans="1:13" x14ac:dyDescent="0.3">
      <c r="A4487">
        <v>164.729499</v>
      </c>
      <c r="B4487">
        <v>103</v>
      </c>
      <c r="C4487">
        <v>0</v>
      </c>
      <c r="D4487">
        <v>1.5760000000000001</v>
      </c>
      <c r="E4487">
        <v>60.793770000000002</v>
      </c>
      <c r="F4487">
        <v>61.186964000000003</v>
      </c>
      <c r="G4487">
        <v>56.459626999999998</v>
      </c>
      <c r="H4487">
        <v>-0.39319399999999999</v>
      </c>
      <c r="I4487">
        <v>-95.524438000000004</v>
      </c>
      <c r="J4487">
        <v>103</v>
      </c>
      <c r="K4487">
        <v>76.598462999999995</v>
      </c>
      <c r="L4487">
        <v>1.4997E-2</v>
      </c>
      <c r="M4487">
        <f>(F4487*CalPhotonTurnigy!$AE$30*CalPhotonTurnigy!$AF$36+CalPhotonTurnigy!$AE$36)/CalPhotonTurnigy!$AE$30</f>
        <v>73.636182636106867</v>
      </c>
    </row>
    <row r="4488" spans="1:13" x14ac:dyDescent="0.3">
      <c r="A4488">
        <v>164.744496</v>
      </c>
      <c r="B4488">
        <v>103</v>
      </c>
      <c r="C4488">
        <v>0</v>
      </c>
      <c r="D4488">
        <v>1.575</v>
      </c>
      <c r="E4488">
        <v>60.795068999999998</v>
      </c>
      <c r="F4488">
        <v>60.971328</v>
      </c>
      <c r="G4488">
        <v>56.449446000000002</v>
      </c>
      <c r="H4488">
        <v>-0.176259</v>
      </c>
      <c r="I4488">
        <v>-95.534246999999993</v>
      </c>
      <c r="J4488">
        <v>103</v>
      </c>
      <c r="K4488">
        <v>76.594035000000005</v>
      </c>
      <c r="L4488">
        <v>1.4997E-2</v>
      </c>
      <c r="M4488">
        <f>(F4488*CalPhotonTurnigy!$AE$30*CalPhotonTurnigy!$AF$36+CalPhotonTurnigy!$AE$36)/CalPhotonTurnigy!$AE$30</f>
        <v>73.417160182469146</v>
      </c>
    </row>
    <row r="4489" spans="1:13" x14ac:dyDescent="0.3">
      <c r="A4489">
        <v>164.75949800000001</v>
      </c>
      <c r="B4489">
        <v>103</v>
      </c>
      <c r="C4489">
        <v>0</v>
      </c>
      <c r="D4489">
        <v>1.5680000000000001</v>
      </c>
      <c r="E4489">
        <v>60.776747999999998</v>
      </c>
      <c r="F4489">
        <v>60.971328</v>
      </c>
      <c r="G4489">
        <v>56.439737000000001</v>
      </c>
      <c r="H4489">
        <v>-0.19458</v>
      </c>
      <c r="I4489">
        <v>-95.545079999999999</v>
      </c>
      <c r="J4489">
        <v>103</v>
      </c>
      <c r="K4489">
        <v>76.590224000000006</v>
      </c>
      <c r="L4489">
        <v>1.5002E-2</v>
      </c>
      <c r="M4489">
        <f>(F4489*CalPhotonTurnigy!$AE$30*CalPhotonTurnigy!$AF$36+CalPhotonTurnigy!$AE$36)/CalPhotonTurnigy!$AE$30</f>
        <v>73.417160182469146</v>
      </c>
    </row>
    <row r="4490" spans="1:13" x14ac:dyDescent="0.3">
      <c r="A4490">
        <v>164.77450300000001</v>
      </c>
      <c r="B4490">
        <v>103</v>
      </c>
      <c r="C4490">
        <v>0</v>
      </c>
      <c r="D4490">
        <v>1.5740000000000001</v>
      </c>
      <c r="E4490">
        <v>60.778263000000003</v>
      </c>
      <c r="F4490">
        <v>61.067177000000001</v>
      </c>
      <c r="G4490">
        <v>56.430557999999998</v>
      </c>
      <c r="H4490">
        <v>-0.288914</v>
      </c>
      <c r="I4490">
        <v>-95.561183</v>
      </c>
      <c r="J4490">
        <v>103</v>
      </c>
      <c r="K4490">
        <v>76.586943000000005</v>
      </c>
      <c r="L4490">
        <v>1.5004999999999999E-2</v>
      </c>
      <c r="M4490">
        <f>(F4490*CalPhotonTurnigy!$AE$30*CalPhotonTurnigy!$AF$36+CalPhotonTurnigy!$AE$36)/CalPhotonTurnigy!$AE$30</f>
        <v>73.514514442234301</v>
      </c>
    </row>
    <row r="4491" spans="1:13" x14ac:dyDescent="0.3">
      <c r="A4491">
        <v>164.7895</v>
      </c>
      <c r="B4491">
        <v>103</v>
      </c>
      <c r="C4491">
        <v>0</v>
      </c>
      <c r="D4491">
        <v>1.569</v>
      </c>
      <c r="E4491">
        <v>60.766601999999999</v>
      </c>
      <c r="F4491">
        <v>60.851492</v>
      </c>
      <c r="G4491">
        <v>56.421944000000003</v>
      </c>
      <c r="H4491">
        <v>-8.4889999999999993E-2</v>
      </c>
      <c r="I4491">
        <v>-95.565901999999994</v>
      </c>
      <c r="J4491">
        <v>103</v>
      </c>
      <c r="K4491">
        <v>76.584119999999999</v>
      </c>
      <c r="L4491">
        <v>1.4997E-2</v>
      </c>
      <c r="M4491">
        <f>(F4491*CalPhotonTurnigy!$AE$30*CalPhotonTurnigy!$AF$36+CalPhotonTurnigy!$AE$36)/CalPhotonTurnigy!$AE$30</f>
        <v>73.295442219076534</v>
      </c>
    </row>
    <row r="4492" spans="1:13" x14ac:dyDescent="0.3">
      <c r="A4492">
        <v>164.804506</v>
      </c>
      <c r="B4492">
        <v>102</v>
      </c>
      <c r="C4492">
        <v>0</v>
      </c>
      <c r="D4492">
        <v>1.5680000000000001</v>
      </c>
      <c r="E4492">
        <v>60.75224</v>
      </c>
      <c r="F4492">
        <v>61.139052999999997</v>
      </c>
      <c r="G4492">
        <v>56.413583000000003</v>
      </c>
      <c r="H4492">
        <v>-0.38681300000000002</v>
      </c>
      <c r="I4492">
        <v>-95.587479000000002</v>
      </c>
      <c r="J4492">
        <v>102</v>
      </c>
      <c r="K4492">
        <v>76.551201000000006</v>
      </c>
      <c r="L4492">
        <v>1.5006E-2</v>
      </c>
      <c r="M4492">
        <f>(F4492*CalPhotonTurnigy!$AE$30*CalPhotonTurnigy!$AF$36+CalPhotonTurnigy!$AE$36)/CalPhotonTurnigy!$AE$30</f>
        <v>73.587519218234888</v>
      </c>
    </row>
    <row r="4493" spans="1:13" x14ac:dyDescent="0.3">
      <c r="A4493">
        <v>164.819514</v>
      </c>
      <c r="B4493">
        <v>102</v>
      </c>
      <c r="C4493">
        <v>0</v>
      </c>
      <c r="D4493">
        <v>1.569</v>
      </c>
      <c r="E4493">
        <v>60.742038999999998</v>
      </c>
      <c r="F4493">
        <v>60.971328</v>
      </c>
      <c r="G4493">
        <v>56.404414000000003</v>
      </c>
      <c r="H4493">
        <v>-0.22928899999999999</v>
      </c>
      <c r="I4493">
        <v>-95.600250000000003</v>
      </c>
      <c r="J4493">
        <v>102</v>
      </c>
      <c r="K4493">
        <v>76.493865</v>
      </c>
      <c r="L4493">
        <v>1.5008000000000001E-2</v>
      </c>
      <c r="M4493">
        <f>(F4493*CalPhotonTurnigy!$AE$30*CalPhotonTurnigy!$AF$36+CalPhotonTurnigy!$AE$36)/CalPhotonTurnigy!$AE$30</f>
        <v>73.417160182469146</v>
      </c>
    </row>
    <row r="4494" spans="1:13" x14ac:dyDescent="0.3">
      <c r="A4494">
        <v>164.83451199999999</v>
      </c>
      <c r="B4494">
        <v>102</v>
      </c>
      <c r="C4494">
        <v>0</v>
      </c>
      <c r="D4494">
        <v>1.569</v>
      </c>
      <c r="E4494">
        <v>60.735422999999997</v>
      </c>
      <c r="F4494">
        <v>60.755603999999998</v>
      </c>
      <c r="G4494">
        <v>56.393152000000001</v>
      </c>
      <c r="H4494">
        <v>-2.0181000000000001E-2</v>
      </c>
      <c r="I4494">
        <v>-95.601370000000003</v>
      </c>
      <c r="J4494">
        <v>102</v>
      </c>
      <c r="K4494">
        <v>76.444515999999993</v>
      </c>
      <c r="L4494">
        <v>1.4997999999999999E-2</v>
      </c>
      <c r="M4494">
        <f>(F4494*CalPhotonTurnigy!$AE$30*CalPhotonTurnigy!$AF$36+CalPhotonTurnigy!$AE$36)/CalPhotonTurnigy!$AE$30</f>
        <v>73.198048346836217</v>
      </c>
    </row>
    <row r="4495" spans="1:13" x14ac:dyDescent="0.3">
      <c r="A4495">
        <v>164.84950799999999</v>
      </c>
      <c r="B4495">
        <v>102</v>
      </c>
      <c r="C4495">
        <v>0</v>
      </c>
      <c r="D4495">
        <v>1.569</v>
      </c>
      <c r="E4495">
        <v>60.729728999999999</v>
      </c>
      <c r="F4495">
        <v>61.115094999999997</v>
      </c>
      <c r="G4495">
        <v>56.379111999999999</v>
      </c>
      <c r="H4495">
        <v>-0.38536599999999999</v>
      </c>
      <c r="I4495">
        <v>-95.622846999999993</v>
      </c>
      <c r="J4495">
        <v>102</v>
      </c>
      <c r="K4495">
        <v>76.402040999999997</v>
      </c>
      <c r="L4495">
        <v>1.4996000000000001E-2</v>
      </c>
      <c r="M4495">
        <f>(F4495*CalPhotonTurnigy!$AE$30*CalPhotonTurnigy!$AF$36+CalPhotonTurnigy!$AE$36)/CalPhotonTurnigy!$AE$30</f>
        <v>73.563184970037696</v>
      </c>
    </row>
    <row r="4496" spans="1:13" x14ac:dyDescent="0.3">
      <c r="A4496">
        <v>164.86451299999999</v>
      </c>
      <c r="B4496">
        <v>102</v>
      </c>
      <c r="C4496">
        <v>0</v>
      </c>
      <c r="D4496">
        <v>1.5680000000000001</v>
      </c>
      <c r="E4496">
        <v>60.720498999999997</v>
      </c>
      <c r="F4496">
        <v>60.947363000000003</v>
      </c>
      <c r="G4496">
        <v>56.362257999999997</v>
      </c>
      <c r="H4496">
        <v>-0.22686400000000001</v>
      </c>
      <c r="I4496">
        <v>-95.635476999999995</v>
      </c>
      <c r="J4496">
        <v>102</v>
      </c>
      <c r="K4496">
        <v>76.365482</v>
      </c>
      <c r="L4496">
        <v>1.5004999999999999E-2</v>
      </c>
      <c r="M4496">
        <f>(F4496*CalPhotonTurnigy!$AE$30*CalPhotonTurnigy!$AF$36+CalPhotonTurnigy!$AE$36)/CalPhotonTurnigy!$AE$30</f>
        <v>73.392818824340509</v>
      </c>
    </row>
    <row r="4497" spans="1:13" x14ac:dyDescent="0.3">
      <c r="A4497">
        <v>164.87952000000001</v>
      </c>
      <c r="B4497">
        <v>102</v>
      </c>
      <c r="C4497">
        <v>0</v>
      </c>
      <c r="D4497">
        <v>1.5649999999999999</v>
      </c>
      <c r="E4497">
        <v>60.706059000000003</v>
      </c>
      <c r="F4497">
        <v>60.755603999999998</v>
      </c>
      <c r="G4497">
        <v>56.342917</v>
      </c>
      <c r="H4497">
        <v>-4.9544999999999999E-2</v>
      </c>
      <c r="I4497">
        <v>-95.638229999999993</v>
      </c>
      <c r="J4497">
        <v>102</v>
      </c>
      <c r="K4497">
        <v>76.334014999999994</v>
      </c>
      <c r="L4497">
        <v>1.5007E-2</v>
      </c>
      <c r="M4497">
        <f>(F4497*CalPhotonTurnigy!$AE$30*CalPhotonTurnigy!$AF$36+CalPhotonTurnigy!$AE$36)/CalPhotonTurnigy!$AE$30</f>
        <v>73.198048346836217</v>
      </c>
    </row>
    <row r="4498" spans="1:13" x14ac:dyDescent="0.3">
      <c r="A4498">
        <v>164.89453</v>
      </c>
      <c r="B4498">
        <v>102</v>
      </c>
      <c r="C4498">
        <v>0</v>
      </c>
      <c r="D4498">
        <v>1.5660000000000001</v>
      </c>
      <c r="E4498">
        <v>60.695794999999997</v>
      </c>
      <c r="F4498">
        <v>61.043216000000001</v>
      </c>
      <c r="G4498">
        <v>56.321593999999997</v>
      </c>
      <c r="H4498">
        <v>-0.34742099999999998</v>
      </c>
      <c r="I4498">
        <v>-95.657595999999998</v>
      </c>
      <c r="J4498">
        <v>102</v>
      </c>
      <c r="K4498">
        <v>76.306932000000003</v>
      </c>
      <c r="L4498">
        <v>1.5010000000000001E-2</v>
      </c>
      <c r="M4498">
        <f>(F4498*CalPhotonTurnigy!$AE$30*CalPhotonTurnigy!$AF$36+CalPhotonTurnigy!$AE$36)/CalPhotonTurnigy!$AE$30</f>
        <v>73.490177146923628</v>
      </c>
    </row>
    <row r="4499" spans="1:13" x14ac:dyDescent="0.3">
      <c r="A4499">
        <v>164.909537</v>
      </c>
      <c r="B4499">
        <v>102</v>
      </c>
      <c r="C4499">
        <v>0</v>
      </c>
      <c r="D4499">
        <v>1.5669999999999999</v>
      </c>
      <c r="E4499">
        <v>60.689126999999999</v>
      </c>
      <c r="F4499">
        <v>60.899430000000002</v>
      </c>
      <c r="G4499">
        <v>56.298848</v>
      </c>
      <c r="H4499">
        <v>-0.21030299999999999</v>
      </c>
      <c r="I4499">
        <v>-95.669298999999995</v>
      </c>
      <c r="J4499">
        <v>102</v>
      </c>
      <c r="K4499">
        <v>76.283620999999997</v>
      </c>
      <c r="L4499">
        <v>1.5007E-2</v>
      </c>
      <c r="M4499">
        <f>(F4499*CalPhotonTurnigy!$AE$30*CalPhotonTurnigy!$AF$36+CalPhotonTurnigy!$AE$36)/CalPhotonTurnigy!$AE$30</f>
        <v>73.344133060969753</v>
      </c>
    </row>
    <row r="4500" spans="1:13" x14ac:dyDescent="0.3">
      <c r="A4500">
        <v>164.924542</v>
      </c>
      <c r="B4500">
        <v>102</v>
      </c>
      <c r="C4500">
        <v>0</v>
      </c>
      <c r="D4500">
        <v>1.5649999999999999</v>
      </c>
      <c r="E4500">
        <v>60.676886000000003</v>
      </c>
      <c r="F4500">
        <v>60.659699000000003</v>
      </c>
      <c r="G4500">
        <v>56.275230000000001</v>
      </c>
      <c r="H4500">
        <v>1.7187000000000001E-2</v>
      </c>
      <c r="I4500">
        <v>-95.668345000000002</v>
      </c>
      <c r="J4500">
        <v>102</v>
      </c>
      <c r="K4500">
        <v>76.263557000000006</v>
      </c>
      <c r="L4500">
        <v>1.5004999999999999E-2</v>
      </c>
      <c r="M4500">
        <f>(F4500*CalPhotonTurnigy!$AE$30*CalPhotonTurnigy!$AF$36+CalPhotonTurnigy!$AE$36)/CalPhotonTurnigy!$AE$30</f>
        <v>73.100637207619556</v>
      </c>
    </row>
    <row r="4501" spans="1:13" x14ac:dyDescent="0.3">
      <c r="A4501">
        <v>164.939538</v>
      </c>
      <c r="B4501">
        <v>102</v>
      </c>
      <c r="C4501">
        <v>0</v>
      </c>
      <c r="D4501">
        <v>1.5649999999999999</v>
      </c>
      <c r="E4501">
        <v>60.666348999999997</v>
      </c>
      <c r="F4501">
        <v>60.683677000000003</v>
      </c>
      <c r="G4501">
        <v>56.251238999999998</v>
      </c>
      <c r="H4501">
        <v>-1.7328E-2</v>
      </c>
      <c r="I4501">
        <v>-95.669307000000003</v>
      </c>
      <c r="J4501">
        <v>102</v>
      </c>
      <c r="K4501">
        <v>76.246288000000007</v>
      </c>
      <c r="L4501">
        <v>1.4996000000000001E-2</v>
      </c>
      <c r="M4501">
        <f>(F4501*CalPhotonTurnigy!$AE$30*CalPhotonTurnigy!$AF$36+CalPhotonTurnigy!$AE$36)/CalPhotonTurnigy!$AE$30</f>
        <v>73.124991769906586</v>
      </c>
    </row>
    <row r="4502" spans="1:13" x14ac:dyDescent="0.3">
      <c r="A4502">
        <v>164.954542</v>
      </c>
      <c r="B4502">
        <v>102</v>
      </c>
      <c r="C4502">
        <v>0</v>
      </c>
      <c r="D4502">
        <v>1.5629999999999999</v>
      </c>
      <c r="E4502">
        <v>60.652940000000001</v>
      </c>
      <c r="F4502">
        <v>60.875461000000001</v>
      </c>
      <c r="G4502">
        <v>56.227305999999999</v>
      </c>
      <c r="H4502">
        <v>-0.222521</v>
      </c>
      <c r="I4502">
        <v>-95.681685000000002</v>
      </c>
      <c r="J4502">
        <v>102</v>
      </c>
      <c r="K4502">
        <v>76.231424000000004</v>
      </c>
      <c r="L4502">
        <v>1.5004E-2</v>
      </c>
      <c r="M4502">
        <f>(F4502*CalPhotonTurnigy!$AE$30*CalPhotonTurnigy!$AF$36+CalPhotonTurnigy!$AE$36)/CalPhotonTurnigy!$AE$30</f>
        <v>73.319787640023151</v>
      </c>
    </row>
    <row r="4503" spans="1:13" x14ac:dyDescent="0.3">
      <c r="A4503">
        <v>164.969548</v>
      </c>
      <c r="B4503">
        <v>102</v>
      </c>
      <c r="C4503">
        <v>0</v>
      </c>
      <c r="D4503">
        <v>1.5649999999999999</v>
      </c>
      <c r="E4503">
        <v>60.647908000000001</v>
      </c>
      <c r="F4503">
        <v>60.731628999999998</v>
      </c>
      <c r="G4503">
        <v>56.203783999999999</v>
      </c>
      <c r="H4503">
        <v>-8.3721000000000004E-2</v>
      </c>
      <c r="I4503">
        <v>-95.686335</v>
      </c>
      <c r="J4503">
        <v>102</v>
      </c>
      <c r="K4503">
        <v>76.218631000000002</v>
      </c>
      <c r="L4503">
        <v>1.5006E-2</v>
      </c>
      <c r="M4503">
        <f>(F4503*CalPhotonTurnigy!$AE$30*CalPhotonTurnigy!$AF$36+CalPhotonTurnigy!$AE$36)/CalPhotonTurnigy!$AE$30</f>
        <v>73.173696831662667</v>
      </c>
    </row>
    <row r="4504" spans="1:13" x14ac:dyDescent="0.3">
      <c r="A4504">
        <v>164.98455300000001</v>
      </c>
      <c r="B4504">
        <v>102</v>
      </c>
      <c r="C4504">
        <v>0</v>
      </c>
      <c r="D4504">
        <v>1.5569999999999999</v>
      </c>
      <c r="E4504">
        <v>60.621868999999997</v>
      </c>
      <c r="F4504">
        <v>60.515808999999997</v>
      </c>
      <c r="G4504">
        <v>56.180956000000002</v>
      </c>
      <c r="H4504">
        <v>0.10606</v>
      </c>
      <c r="I4504">
        <v>-95.680457000000004</v>
      </c>
      <c r="J4504">
        <v>102</v>
      </c>
      <c r="K4504">
        <v>76.207618999999994</v>
      </c>
      <c r="L4504">
        <v>1.5004999999999999E-2</v>
      </c>
      <c r="M4504">
        <f>(F4504*CalPhotonTurnigy!$AE$30*CalPhotonTurnigy!$AF$36+CalPhotonTurnigy!$AE$36)/CalPhotonTurnigy!$AE$30</f>
        <v>72.954487488398598</v>
      </c>
    </row>
    <row r="4505" spans="1:13" x14ac:dyDescent="0.3">
      <c r="A4505">
        <v>164.999549</v>
      </c>
      <c r="B4505">
        <v>102</v>
      </c>
      <c r="C4505">
        <v>0</v>
      </c>
      <c r="D4505">
        <v>1.5569999999999999</v>
      </c>
      <c r="E4505">
        <v>60.597270999999999</v>
      </c>
      <c r="F4505">
        <v>60.899430000000002</v>
      </c>
      <c r="G4505">
        <v>56.159036999999998</v>
      </c>
      <c r="H4505">
        <v>-0.30215799999999998</v>
      </c>
      <c r="I4505">
        <v>-95.69726</v>
      </c>
      <c r="J4505">
        <v>102</v>
      </c>
      <c r="K4505">
        <v>76.198142000000004</v>
      </c>
      <c r="L4505">
        <v>1.4996000000000001E-2</v>
      </c>
      <c r="M4505">
        <f>(F4505*CalPhotonTurnigy!$AE$30*CalPhotonTurnigy!$AF$36+CalPhotonTurnigy!$AE$36)/CalPhotonTurnigy!$AE$30</f>
        <v>73.344133060969753</v>
      </c>
    </row>
    <row r="4506" spans="1:13" x14ac:dyDescent="0.3">
      <c r="A4506">
        <v>165.014556</v>
      </c>
      <c r="B4506">
        <v>102</v>
      </c>
      <c r="C4506">
        <v>0</v>
      </c>
      <c r="D4506">
        <v>1.5569999999999999</v>
      </c>
      <c r="E4506">
        <v>60.576090000000001</v>
      </c>
      <c r="F4506">
        <v>60.707653999999998</v>
      </c>
      <c r="G4506">
        <v>56.138184000000003</v>
      </c>
      <c r="H4506">
        <v>-0.13156399999999999</v>
      </c>
      <c r="I4506">
        <v>-95.704566999999997</v>
      </c>
      <c r="J4506">
        <v>102</v>
      </c>
      <c r="K4506">
        <v>76.189983999999995</v>
      </c>
      <c r="L4506">
        <v>1.5007E-2</v>
      </c>
      <c r="M4506">
        <f>(F4506*CalPhotonTurnigy!$AE$30*CalPhotonTurnigy!$AF$36+CalPhotonTurnigy!$AE$36)/CalPhotonTurnigy!$AE$30</f>
        <v>73.149345316489118</v>
      </c>
    </row>
    <row r="4507" spans="1:13" x14ac:dyDescent="0.3">
      <c r="A4507">
        <v>165.02955700000001</v>
      </c>
      <c r="B4507">
        <v>102</v>
      </c>
      <c r="C4507">
        <v>0</v>
      </c>
      <c r="D4507">
        <v>1.5609999999999999</v>
      </c>
      <c r="E4507">
        <v>60.568731999999997</v>
      </c>
      <c r="F4507">
        <v>60.491822999999997</v>
      </c>
      <c r="G4507">
        <v>56.118499</v>
      </c>
      <c r="H4507">
        <v>7.6909000000000005E-2</v>
      </c>
      <c r="I4507">
        <v>-95.700306999999995</v>
      </c>
      <c r="J4507">
        <v>102</v>
      </c>
      <c r="K4507">
        <v>76.182963000000001</v>
      </c>
      <c r="L4507">
        <v>1.5001E-2</v>
      </c>
      <c r="M4507">
        <f>(F4507*CalPhotonTurnigy!$AE$30*CalPhotonTurnigy!$AF$36+CalPhotonTurnigy!$AE$36)/CalPhotonTurnigy!$AE$30</f>
        <v>72.930124800475639</v>
      </c>
    </row>
    <row r="4508" spans="1:13" x14ac:dyDescent="0.3">
      <c r="A4508">
        <v>165.04456500000001</v>
      </c>
      <c r="B4508">
        <v>102</v>
      </c>
      <c r="C4508">
        <v>0</v>
      </c>
      <c r="D4508">
        <v>1.56</v>
      </c>
      <c r="E4508">
        <v>60.560223000000001</v>
      </c>
      <c r="F4508">
        <v>60.707653999999998</v>
      </c>
      <c r="G4508">
        <v>56.100045000000001</v>
      </c>
      <c r="H4508">
        <v>-0.14743100000000001</v>
      </c>
      <c r="I4508">
        <v>-95.708494999999999</v>
      </c>
      <c r="J4508">
        <v>102</v>
      </c>
      <c r="K4508">
        <v>76.176919999999996</v>
      </c>
      <c r="L4508">
        <v>1.5008000000000001E-2</v>
      </c>
      <c r="M4508">
        <f>(F4508*CalPhotonTurnigy!$AE$30*CalPhotonTurnigy!$AF$36+CalPhotonTurnigy!$AE$36)/CalPhotonTurnigy!$AE$30</f>
        <v>73.149345316489118</v>
      </c>
    </row>
    <row r="4509" spans="1:13" x14ac:dyDescent="0.3">
      <c r="A4509">
        <v>165.05956699999999</v>
      </c>
      <c r="B4509">
        <v>102</v>
      </c>
      <c r="C4509">
        <v>0</v>
      </c>
      <c r="D4509">
        <v>1.5609999999999999</v>
      </c>
      <c r="E4509">
        <v>60.557251999999998</v>
      </c>
      <c r="F4509">
        <v>60.779578000000001</v>
      </c>
      <c r="G4509">
        <v>56.082847999999998</v>
      </c>
      <c r="H4509">
        <v>-0.22232499999999999</v>
      </c>
      <c r="I4509">
        <v>-95.720849000000001</v>
      </c>
      <c r="J4509">
        <v>102</v>
      </c>
      <c r="K4509">
        <v>76.171718999999996</v>
      </c>
      <c r="L4509">
        <v>1.5002E-2</v>
      </c>
      <c r="M4509">
        <f>(F4509*CalPhotonTurnigy!$AE$30*CalPhotonTurnigy!$AF$36+CalPhotonTurnigy!$AE$36)/CalPhotonTurnigy!$AE$30</f>
        <v>73.222398846305268</v>
      </c>
    </row>
    <row r="4510" spans="1:13" x14ac:dyDescent="0.3">
      <c r="A4510">
        <v>165.07457199999999</v>
      </c>
      <c r="B4510">
        <v>102</v>
      </c>
      <c r="C4510">
        <v>0</v>
      </c>
      <c r="D4510">
        <v>1.5589999999999999</v>
      </c>
      <c r="E4510">
        <v>60.548166000000002</v>
      </c>
      <c r="F4510">
        <v>60.611739999999998</v>
      </c>
      <c r="G4510">
        <v>56.066906000000003</v>
      </c>
      <c r="H4510">
        <v>-6.3574000000000006E-2</v>
      </c>
      <c r="I4510">
        <v>-95.724374999999995</v>
      </c>
      <c r="J4510">
        <v>102</v>
      </c>
      <c r="K4510">
        <v>76.167242000000002</v>
      </c>
      <c r="L4510">
        <v>1.5004999999999999E-2</v>
      </c>
      <c r="M4510">
        <f>(F4510*CalPhotonTurnigy!$AE$30*CalPhotonTurnigy!$AF$36+CalPhotonTurnigy!$AE$36)/CalPhotonTurnigy!$AE$30</f>
        <v>73.05192503593203</v>
      </c>
    </row>
    <row r="4511" spans="1:13" x14ac:dyDescent="0.3">
      <c r="A4511">
        <v>165.08957000000001</v>
      </c>
      <c r="B4511">
        <v>102</v>
      </c>
      <c r="C4511">
        <v>0</v>
      </c>
      <c r="D4511">
        <v>1.556</v>
      </c>
      <c r="E4511">
        <v>60.531633999999997</v>
      </c>
      <c r="F4511">
        <v>60.41986</v>
      </c>
      <c r="G4511">
        <v>56.052199000000002</v>
      </c>
      <c r="H4511">
        <v>0.111774</v>
      </c>
      <c r="I4511">
        <v>-95.718190000000007</v>
      </c>
      <c r="J4511">
        <v>102</v>
      </c>
      <c r="K4511">
        <v>76.163387999999998</v>
      </c>
      <c r="L4511">
        <v>1.4997999999999999E-2</v>
      </c>
      <c r="M4511">
        <f>(F4511*CalPhotonTurnigy!$AE$30*CalPhotonTurnigy!$AF$36+CalPhotonTurnigy!$AE$36)/CalPhotonTurnigy!$AE$30</f>
        <v>72.857031658184326</v>
      </c>
    </row>
    <row r="4512" spans="1:13" x14ac:dyDescent="0.3">
      <c r="A4512">
        <v>165.10457400000001</v>
      </c>
      <c r="B4512">
        <v>102</v>
      </c>
      <c r="C4512">
        <v>0</v>
      </c>
      <c r="D4512">
        <v>1.569</v>
      </c>
      <c r="E4512">
        <v>60.554425000000002</v>
      </c>
      <c r="F4512">
        <v>60.851492</v>
      </c>
      <c r="G4512">
        <v>56.038685000000001</v>
      </c>
      <c r="H4512">
        <v>-0.297068</v>
      </c>
      <c r="I4512">
        <v>-95.734710000000007</v>
      </c>
      <c r="J4512">
        <v>102</v>
      </c>
      <c r="K4512">
        <v>76.160072</v>
      </c>
      <c r="L4512">
        <v>1.5004E-2</v>
      </c>
      <c r="M4512">
        <f>(F4512*CalPhotonTurnigy!$AE$30*CalPhotonTurnigy!$AF$36+CalPhotonTurnigy!$AE$36)/CalPhotonTurnigy!$AE$30</f>
        <v>73.295442219076534</v>
      </c>
    </row>
    <row r="4513" spans="1:13" x14ac:dyDescent="0.3">
      <c r="A4513">
        <v>165.119574</v>
      </c>
      <c r="B4513">
        <v>102</v>
      </c>
      <c r="C4513">
        <v>0</v>
      </c>
      <c r="D4513">
        <v>1.556</v>
      </c>
      <c r="E4513">
        <v>60.537022</v>
      </c>
      <c r="F4513">
        <v>60.611739999999998</v>
      </c>
      <c r="G4513">
        <v>56.026316000000001</v>
      </c>
      <c r="H4513">
        <v>-7.4718000000000007E-2</v>
      </c>
      <c r="I4513">
        <v>-95.738854000000003</v>
      </c>
      <c r="J4513">
        <v>102</v>
      </c>
      <c r="K4513">
        <v>76.157217000000003</v>
      </c>
      <c r="L4513">
        <v>1.4999999999999999E-2</v>
      </c>
      <c r="M4513">
        <f>(F4513*CalPhotonTurnigy!$AE$30*CalPhotonTurnigy!$AF$36+CalPhotonTurnigy!$AE$36)/CalPhotonTurnigy!$AE$30</f>
        <v>73.05192503593203</v>
      </c>
    </row>
    <row r="4514" spans="1:13" x14ac:dyDescent="0.3">
      <c r="A4514">
        <v>165.13457099999999</v>
      </c>
      <c r="B4514">
        <v>102</v>
      </c>
      <c r="C4514">
        <v>0</v>
      </c>
      <c r="D4514">
        <v>1.5569999999999999</v>
      </c>
      <c r="E4514">
        <v>60.526397000000003</v>
      </c>
      <c r="F4514">
        <v>60.467835999999998</v>
      </c>
      <c r="G4514">
        <v>56.015031999999998</v>
      </c>
      <c r="H4514">
        <v>5.8561000000000002E-2</v>
      </c>
      <c r="I4514">
        <v>-95.735611000000006</v>
      </c>
      <c r="J4514">
        <v>102</v>
      </c>
      <c r="K4514">
        <v>76.154759999999996</v>
      </c>
      <c r="L4514">
        <v>1.4997E-2</v>
      </c>
      <c r="M4514">
        <f>(F4514*CalPhotonTurnigy!$AE$30*CalPhotonTurnigy!$AF$36+CalPhotonTurnigy!$AE$36)/CalPhotonTurnigy!$AE$30</f>
        <v>72.905761096848195</v>
      </c>
    </row>
    <row r="4515" spans="1:13" x14ac:dyDescent="0.3">
      <c r="A4515">
        <v>165.149575</v>
      </c>
      <c r="B4515">
        <v>102</v>
      </c>
      <c r="C4515">
        <v>0</v>
      </c>
      <c r="D4515">
        <v>1.5569999999999999</v>
      </c>
      <c r="E4515">
        <v>60.515072000000004</v>
      </c>
      <c r="F4515">
        <v>60.347887</v>
      </c>
      <c r="G4515">
        <v>56.004769000000003</v>
      </c>
      <c r="H4515">
        <v>0.167185</v>
      </c>
      <c r="I4515">
        <v>-95.726361999999995</v>
      </c>
      <c r="J4515">
        <v>102</v>
      </c>
      <c r="K4515">
        <v>76.152646000000004</v>
      </c>
      <c r="L4515">
        <v>1.5004E-2</v>
      </c>
      <c r="M4515">
        <f>(F4515*CalPhotonTurnigy!$AE$30*CalPhotonTurnigy!$AF$36+CalPhotonTurnigy!$AE$36)/CalPhotonTurnigy!$AE$30</f>
        <v>72.783928358848087</v>
      </c>
    </row>
    <row r="4516" spans="1:13" x14ac:dyDescent="0.3">
      <c r="A4516">
        <v>165.16457500000001</v>
      </c>
      <c r="B4516">
        <v>102</v>
      </c>
      <c r="C4516">
        <v>0</v>
      </c>
      <c r="D4516">
        <v>1.554</v>
      </c>
      <c r="E4516">
        <v>60.498784000000001</v>
      </c>
      <c r="F4516">
        <v>60.755603999999998</v>
      </c>
      <c r="G4516">
        <v>55.995460999999999</v>
      </c>
      <c r="H4516">
        <v>-0.25681999999999999</v>
      </c>
      <c r="I4516">
        <v>-95.740626000000006</v>
      </c>
      <c r="J4516">
        <v>102</v>
      </c>
      <c r="K4516">
        <v>76.150825999999995</v>
      </c>
      <c r="L4516">
        <v>1.4999999999999999E-2</v>
      </c>
      <c r="M4516">
        <f>(F4516*CalPhotonTurnigy!$AE$30*CalPhotonTurnigy!$AF$36+CalPhotonTurnigy!$AE$36)/CalPhotonTurnigy!$AE$30</f>
        <v>73.198048346836217</v>
      </c>
    </row>
    <row r="4517" spans="1:13" x14ac:dyDescent="0.3">
      <c r="A4517">
        <v>165.17958200000001</v>
      </c>
      <c r="B4517">
        <v>102</v>
      </c>
      <c r="C4517">
        <v>0</v>
      </c>
      <c r="D4517">
        <v>1.621</v>
      </c>
      <c r="E4517">
        <v>60.665289999999999</v>
      </c>
      <c r="F4517">
        <v>60.611739999999998</v>
      </c>
      <c r="G4517">
        <v>55.987039000000003</v>
      </c>
      <c r="H4517">
        <v>5.355E-2</v>
      </c>
      <c r="I4517">
        <v>-95.737655000000004</v>
      </c>
      <c r="J4517">
        <v>102</v>
      </c>
      <c r="K4517">
        <v>76.149259000000001</v>
      </c>
      <c r="L4517">
        <v>1.5007E-2</v>
      </c>
      <c r="M4517">
        <f>(F4517*CalPhotonTurnigy!$AE$30*CalPhotonTurnigy!$AF$36+CalPhotonTurnigy!$AE$36)/CalPhotonTurnigy!$AE$30</f>
        <v>73.05192503593203</v>
      </c>
    </row>
    <row r="4518" spans="1:13" x14ac:dyDescent="0.3">
      <c r="A4518">
        <v>165.194581</v>
      </c>
      <c r="B4518">
        <v>102</v>
      </c>
      <c r="C4518">
        <v>0</v>
      </c>
      <c r="D4518">
        <v>1.5529999999999999</v>
      </c>
      <c r="E4518">
        <v>60.623812000000001</v>
      </c>
      <c r="F4518">
        <v>60.41986</v>
      </c>
      <c r="G4518">
        <v>55.979436</v>
      </c>
      <c r="H4518">
        <v>0.20395199999999999</v>
      </c>
      <c r="I4518">
        <v>-95.726366999999996</v>
      </c>
      <c r="J4518">
        <v>102</v>
      </c>
      <c r="K4518">
        <v>76.147909999999996</v>
      </c>
      <c r="L4518">
        <v>1.4999E-2</v>
      </c>
      <c r="M4518">
        <f>(F4518*CalPhotonTurnigy!$AE$30*CalPhotonTurnigy!$AF$36+CalPhotonTurnigy!$AE$36)/CalPhotonTurnigy!$AE$30</f>
        <v>72.857031658184326</v>
      </c>
    </row>
    <row r="4519" spans="1:13" x14ac:dyDescent="0.3">
      <c r="A4519">
        <v>165.20958400000001</v>
      </c>
      <c r="B4519">
        <v>102</v>
      </c>
      <c r="C4519">
        <v>0</v>
      </c>
      <c r="D4519">
        <v>1.5529999999999999</v>
      </c>
      <c r="E4519">
        <v>60.588076000000001</v>
      </c>
      <c r="F4519">
        <v>60.299900000000001</v>
      </c>
      <c r="G4519">
        <v>55.972588000000002</v>
      </c>
      <c r="H4519">
        <v>0.28817599999999999</v>
      </c>
      <c r="I4519">
        <v>-95.710431999999997</v>
      </c>
      <c r="J4519">
        <v>102</v>
      </c>
      <c r="K4519">
        <v>76.146749999999997</v>
      </c>
      <c r="L4519">
        <v>1.5003000000000001E-2</v>
      </c>
      <c r="M4519">
        <f>(F4519*CalPhotonTurnigy!$AE$30*CalPhotonTurnigy!$AF$36+CalPhotonTurnigy!$AE$36)/CalPhotonTurnigy!$AE$30</f>
        <v>72.735187747434821</v>
      </c>
    </row>
    <row r="4520" spans="1:13" x14ac:dyDescent="0.3">
      <c r="A4520">
        <v>165.224593</v>
      </c>
      <c r="B4520">
        <v>102</v>
      </c>
      <c r="C4520">
        <v>0</v>
      </c>
      <c r="D4520">
        <v>1.5529999999999999</v>
      </c>
      <c r="E4520">
        <v>60.559469</v>
      </c>
      <c r="F4520">
        <v>60.731628999999998</v>
      </c>
      <c r="G4520">
        <v>55.966431999999998</v>
      </c>
      <c r="H4520">
        <v>-0.17216100000000001</v>
      </c>
      <c r="I4520">
        <v>-95.719998000000004</v>
      </c>
      <c r="J4520">
        <v>102</v>
      </c>
      <c r="K4520">
        <v>76.145751000000004</v>
      </c>
      <c r="L4520">
        <v>1.5009E-2</v>
      </c>
      <c r="M4520">
        <f>(F4520*CalPhotonTurnigy!$AE$30*CalPhotonTurnigy!$AF$36+CalPhotonTurnigy!$AE$36)/CalPhotonTurnigy!$AE$30</f>
        <v>73.173696831662667</v>
      </c>
    </row>
    <row r="4521" spans="1:13" x14ac:dyDescent="0.3">
      <c r="A4521">
        <v>165.239599</v>
      </c>
      <c r="B4521">
        <v>102</v>
      </c>
      <c r="C4521">
        <v>0</v>
      </c>
      <c r="D4521">
        <v>1.554</v>
      </c>
      <c r="E4521">
        <v>60.537010000000002</v>
      </c>
      <c r="F4521">
        <v>60.515808999999997</v>
      </c>
      <c r="G4521">
        <v>55.960906000000001</v>
      </c>
      <c r="H4521">
        <v>2.1201000000000001E-2</v>
      </c>
      <c r="I4521">
        <v>-95.718823</v>
      </c>
      <c r="J4521">
        <v>102</v>
      </c>
      <c r="K4521">
        <v>76.144891000000001</v>
      </c>
      <c r="L4521">
        <v>1.5006E-2</v>
      </c>
      <c r="M4521">
        <f>(F4521*CalPhotonTurnigy!$AE$30*CalPhotonTurnigy!$AF$36+CalPhotonTurnigy!$AE$36)/CalPhotonTurnigy!$AE$30</f>
        <v>72.954487488398598</v>
      </c>
    </row>
    <row r="4522" spans="1:13" x14ac:dyDescent="0.3">
      <c r="A4522">
        <v>165.25460200000001</v>
      </c>
      <c r="B4522">
        <v>102</v>
      </c>
      <c r="C4522">
        <v>0</v>
      </c>
      <c r="D4522">
        <v>1.5549999999999999</v>
      </c>
      <c r="E4522">
        <v>60.519849999999998</v>
      </c>
      <c r="F4522">
        <v>60.395870000000002</v>
      </c>
      <c r="G4522">
        <v>55.955956</v>
      </c>
      <c r="H4522">
        <v>0.12398000000000001</v>
      </c>
      <c r="I4522">
        <v>-95.711961000000002</v>
      </c>
      <c r="J4522">
        <v>102</v>
      </c>
      <c r="K4522">
        <v>76.144150999999994</v>
      </c>
      <c r="L4522">
        <v>1.5003000000000001E-2</v>
      </c>
      <c r="M4522">
        <f>(F4522*CalPhotonTurnigy!$AE$30*CalPhotonTurnigy!$AF$36+CalPhotonTurnigy!$AE$36)/CalPhotonTurnigy!$AE$30</f>
        <v>72.832664907443402</v>
      </c>
    </row>
    <row r="4523" spans="1:13" x14ac:dyDescent="0.3">
      <c r="A4523">
        <v>165.26960199999999</v>
      </c>
      <c r="B4523">
        <v>102</v>
      </c>
      <c r="C4523">
        <v>0</v>
      </c>
      <c r="D4523">
        <v>1.5529999999999999</v>
      </c>
      <c r="E4523">
        <v>60.500717000000002</v>
      </c>
      <c r="F4523">
        <v>60.203913</v>
      </c>
      <c r="G4523">
        <v>55.951526999999999</v>
      </c>
      <c r="H4523">
        <v>0.29680400000000001</v>
      </c>
      <c r="I4523">
        <v>-95.695569000000006</v>
      </c>
      <c r="J4523">
        <v>102</v>
      </c>
      <c r="K4523">
        <v>76.143513999999996</v>
      </c>
      <c r="L4523">
        <v>1.4999999999999999E-2</v>
      </c>
      <c r="M4523">
        <f>(F4523*CalPhotonTurnigy!$AE$30*CalPhotonTurnigy!$AF$36+CalPhotonTurnigy!$AE$36)/CalPhotonTurnigy!$AE$30</f>
        <v>72.637693320449884</v>
      </c>
    </row>
    <row r="4524" spans="1:13" x14ac:dyDescent="0.3">
      <c r="A4524">
        <v>165.28460200000001</v>
      </c>
      <c r="B4524">
        <v>102</v>
      </c>
      <c r="C4524">
        <v>0</v>
      </c>
      <c r="D4524">
        <v>1.5529999999999999</v>
      </c>
      <c r="E4524">
        <v>60.482061999999999</v>
      </c>
      <c r="F4524">
        <v>60.683677000000003</v>
      </c>
      <c r="G4524">
        <v>55.947571000000003</v>
      </c>
      <c r="H4524">
        <v>-0.20161499999999999</v>
      </c>
      <c r="I4524">
        <v>-95.706759000000005</v>
      </c>
      <c r="J4524">
        <v>102</v>
      </c>
      <c r="K4524">
        <v>76.142966000000001</v>
      </c>
      <c r="L4524">
        <v>1.4999999999999999E-2</v>
      </c>
      <c r="M4524">
        <f>(F4524*CalPhotonTurnigy!$AE$30*CalPhotonTurnigy!$AF$36+CalPhotonTurnigy!$AE$36)/CalPhotonTurnigy!$AE$30</f>
        <v>73.124991769906586</v>
      </c>
    </row>
    <row r="4525" spans="1:13" x14ac:dyDescent="0.3">
      <c r="A4525">
        <v>165.29960600000001</v>
      </c>
      <c r="B4525">
        <v>101</v>
      </c>
      <c r="C4525">
        <v>0</v>
      </c>
      <c r="D4525">
        <v>1.5229999999999999</v>
      </c>
      <c r="E4525">
        <v>60.385125000000002</v>
      </c>
      <c r="F4525">
        <v>60.539793000000003</v>
      </c>
      <c r="G4525">
        <v>55.943711999999998</v>
      </c>
      <c r="H4525">
        <v>-0.154668</v>
      </c>
      <c r="I4525">
        <v>-95.715333000000001</v>
      </c>
      <c r="J4525">
        <v>101</v>
      </c>
      <c r="K4525">
        <v>76.111705000000001</v>
      </c>
      <c r="L4525">
        <v>1.5004E-2</v>
      </c>
      <c r="M4525">
        <f>(F4525*CalPhotonTurnigy!$AE$30*CalPhotonTurnigy!$AF$36+CalPhotonTurnigy!$AE$36)/CalPhotonTurnigy!$AE$30</f>
        <v>72.978848144912575</v>
      </c>
    </row>
    <row r="4526" spans="1:13" x14ac:dyDescent="0.3">
      <c r="A4526">
        <v>165.314607</v>
      </c>
      <c r="B4526">
        <v>100</v>
      </c>
      <c r="C4526">
        <v>0</v>
      </c>
      <c r="D4526">
        <v>1.4670000000000001</v>
      </c>
      <c r="E4526">
        <v>60.149642999999998</v>
      </c>
      <c r="F4526">
        <v>60.371879</v>
      </c>
      <c r="G4526">
        <v>55.938713999999997</v>
      </c>
      <c r="H4526">
        <v>-0.22223699999999999</v>
      </c>
      <c r="I4526">
        <v>-95.727627999999996</v>
      </c>
      <c r="J4526">
        <v>100</v>
      </c>
      <c r="K4526">
        <v>76.043221000000003</v>
      </c>
      <c r="L4526">
        <v>1.5001E-2</v>
      </c>
      <c r="M4526">
        <f>(F4526*CalPhotonTurnigy!$AE$30*CalPhotonTurnigy!$AF$36+CalPhotonTurnigy!$AE$36)/CalPhotonTurnigy!$AE$30</f>
        <v>72.808297140997993</v>
      </c>
    </row>
    <row r="4527" spans="1:13" x14ac:dyDescent="0.3">
      <c r="A4527">
        <v>165.329611</v>
      </c>
      <c r="B4527">
        <v>101</v>
      </c>
      <c r="C4527">
        <v>0</v>
      </c>
      <c r="D4527">
        <v>1.548</v>
      </c>
      <c r="E4527">
        <v>60.166808000000003</v>
      </c>
      <c r="F4527">
        <v>60.251908999999998</v>
      </c>
      <c r="G4527">
        <v>55.930965999999998</v>
      </c>
      <c r="H4527">
        <v>-8.5099999999999995E-2</v>
      </c>
      <c r="I4527">
        <v>-95.732332</v>
      </c>
      <c r="J4527">
        <v>101</v>
      </c>
      <c r="K4527">
        <v>75.984876</v>
      </c>
      <c r="L4527">
        <v>1.5004E-2</v>
      </c>
      <c r="M4527">
        <f>(F4527*CalPhotonTurnigy!$AE$30*CalPhotonTurnigy!$AF$36+CalPhotonTurnigy!$AE$36)/CalPhotonTurnigy!$AE$30</f>
        <v>72.686443073203577</v>
      </c>
    </row>
    <row r="4528" spans="1:13" x14ac:dyDescent="0.3">
      <c r="A4528">
        <v>165.344617</v>
      </c>
      <c r="B4528">
        <v>101</v>
      </c>
      <c r="C4528">
        <v>0</v>
      </c>
      <c r="D4528">
        <v>1.54</v>
      </c>
      <c r="E4528">
        <v>60.161732000000001</v>
      </c>
      <c r="F4528">
        <v>60.731628999999998</v>
      </c>
      <c r="G4528">
        <v>55.919668000000001</v>
      </c>
      <c r="H4528">
        <v>-0.56989699999999999</v>
      </c>
      <c r="I4528">
        <v>-95.763990000000007</v>
      </c>
      <c r="J4528">
        <v>101</v>
      </c>
      <c r="K4528">
        <v>75.946348</v>
      </c>
      <c r="L4528">
        <v>1.5006E-2</v>
      </c>
      <c r="M4528">
        <f>(F4528*CalPhotonTurnigy!$AE$30*CalPhotonTurnigy!$AF$36+CalPhotonTurnigy!$AE$36)/CalPhotonTurnigy!$AE$30</f>
        <v>73.173696831662667</v>
      </c>
    </row>
    <row r="4529" spans="1:13" x14ac:dyDescent="0.3">
      <c r="A4529">
        <v>165.35962799999999</v>
      </c>
      <c r="B4529">
        <v>101</v>
      </c>
      <c r="C4529">
        <v>0</v>
      </c>
      <c r="D4529">
        <v>1.5469999999999999</v>
      </c>
      <c r="E4529">
        <v>60.175001000000002</v>
      </c>
      <c r="F4529">
        <v>60.539793000000003</v>
      </c>
      <c r="G4529">
        <v>55.905009999999997</v>
      </c>
      <c r="H4529">
        <v>-0.36479200000000001</v>
      </c>
      <c r="I4529">
        <v>-95.784221000000002</v>
      </c>
      <c r="J4529">
        <v>101</v>
      </c>
      <c r="K4529">
        <v>75.913186999999994</v>
      </c>
      <c r="L4529">
        <v>1.5011E-2</v>
      </c>
      <c r="M4529">
        <f>(F4529*CalPhotonTurnigy!$AE$30*CalPhotonTurnigy!$AF$36+CalPhotonTurnigy!$AE$36)/CalPhotonTurnigy!$AE$30</f>
        <v>72.978848144912575</v>
      </c>
    </row>
    <row r="4530" spans="1:13" x14ac:dyDescent="0.3">
      <c r="A4530">
        <v>165.374639</v>
      </c>
      <c r="B4530">
        <v>101</v>
      </c>
      <c r="C4530">
        <v>0</v>
      </c>
      <c r="D4530">
        <v>1.548</v>
      </c>
      <c r="E4530">
        <v>60.188617000000001</v>
      </c>
      <c r="F4530">
        <v>60.395870000000002</v>
      </c>
      <c r="G4530">
        <v>55.887577999999998</v>
      </c>
      <c r="H4530">
        <v>-0.20725299999999999</v>
      </c>
      <c r="I4530">
        <v>-95.795698000000002</v>
      </c>
      <c r="J4530">
        <v>101</v>
      </c>
      <c r="K4530">
        <v>75.884643999999994</v>
      </c>
      <c r="L4530">
        <v>1.5011E-2</v>
      </c>
      <c r="M4530">
        <f>(F4530*CalPhotonTurnigy!$AE$30*CalPhotonTurnigy!$AF$36+CalPhotonTurnigy!$AE$36)/CalPhotonTurnigy!$AE$30</f>
        <v>72.832664907443402</v>
      </c>
    </row>
    <row r="4531" spans="1:13" x14ac:dyDescent="0.3">
      <c r="A4531">
        <v>165.389646</v>
      </c>
      <c r="B4531">
        <v>101</v>
      </c>
      <c r="C4531">
        <v>0</v>
      </c>
      <c r="D4531">
        <v>1.546</v>
      </c>
      <c r="E4531">
        <v>60.195923999999998</v>
      </c>
      <c r="F4531">
        <v>60.227910999999999</v>
      </c>
      <c r="G4531">
        <v>55.868023999999998</v>
      </c>
      <c r="H4531">
        <v>-3.1987000000000002E-2</v>
      </c>
      <c r="I4531">
        <v>-95.797466</v>
      </c>
      <c r="J4531">
        <v>101</v>
      </c>
      <c r="K4531">
        <v>75.860077000000004</v>
      </c>
      <c r="L4531">
        <v>1.5007E-2</v>
      </c>
      <c r="M4531">
        <f>(F4531*CalPhotonTurnigy!$AE$30*CalPhotonTurnigy!$AF$36+CalPhotonTurnigy!$AE$36)/CalPhotonTurnigy!$AE$30</f>
        <v>72.662068196826723</v>
      </c>
    </row>
    <row r="4532" spans="1:13" x14ac:dyDescent="0.3">
      <c r="A4532">
        <v>165.40465800000001</v>
      </c>
      <c r="B4532">
        <v>101</v>
      </c>
      <c r="C4532">
        <v>0</v>
      </c>
      <c r="D4532">
        <v>1.5449999999999999</v>
      </c>
      <c r="E4532">
        <v>60.200006999999999</v>
      </c>
      <c r="F4532">
        <v>60.515808999999997</v>
      </c>
      <c r="G4532">
        <v>55.846986999999999</v>
      </c>
      <c r="H4532">
        <v>-0.315801</v>
      </c>
      <c r="I4532">
        <v>-95.814976999999999</v>
      </c>
      <c r="J4532">
        <v>101</v>
      </c>
      <c r="K4532">
        <v>75.838932999999997</v>
      </c>
      <c r="L4532">
        <v>1.5011999999999999E-2</v>
      </c>
      <c r="M4532">
        <f>(F4532*CalPhotonTurnigy!$AE$30*CalPhotonTurnigy!$AF$36+CalPhotonTurnigy!$AE$36)/CalPhotonTurnigy!$AE$30</f>
        <v>72.954487488398598</v>
      </c>
    </row>
    <row r="4533" spans="1:13" x14ac:dyDescent="0.3">
      <c r="A4533">
        <v>165.419657</v>
      </c>
      <c r="B4533">
        <v>101</v>
      </c>
      <c r="C4533">
        <v>0</v>
      </c>
      <c r="D4533">
        <v>1.544</v>
      </c>
      <c r="E4533">
        <v>60.201318000000001</v>
      </c>
      <c r="F4533">
        <v>60.563775999999997</v>
      </c>
      <c r="G4533">
        <v>55.825054999999999</v>
      </c>
      <c r="H4533">
        <v>-0.362458</v>
      </c>
      <c r="I4533">
        <v>-95.835068000000007</v>
      </c>
      <c r="J4533">
        <v>101</v>
      </c>
      <c r="K4533">
        <v>75.820733000000004</v>
      </c>
      <c r="L4533">
        <v>1.4999E-2</v>
      </c>
      <c r="M4533">
        <f>(F4533*CalPhotonTurnigy!$AE$30*CalPhotonTurnigy!$AF$36+CalPhotonTurnigy!$AE$36)/CalPhotonTurnigy!$AE$30</f>
        <v>73.00320778572204</v>
      </c>
    </row>
    <row r="4534" spans="1:13" x14ac:dyDescent="0.3">
      <c r="A4534">
        <v>165.43466100000001</v>
      </c>
      <c r="B4534">
        <v>101</v>
      </c>
      <c r="C4534">
        <v>0</v>
      </c>
      <c r="D4534">
        <v>1.5389999999999999</v>
      </c>
      <c r="E4534">
        <v>60.187029000000003</v>
      </c>
      <c r="F4534">
        <v>60.395870000000002</v>
      </c>
      <c r="G4534">
        <v>55.802736000000003</v>
      </c>
      <c r="H4534">
        <v>-0.208841</v>
      </c>
      <c r="I4534">
        <v>-95.846627999999995</v>
      </c>
      <c r="J4534">
        <v>101</v>
      </c>
      <c r="K4534">
        <v>75.805069000000003</v>
      </c>
      <c r="L4534">
        <v>1.5004E-2</v>
      </c>
      <c r="M4534">
        <f>(F4534*CalPhotonTurnigy!$AE$30*CalPhotonTurnigy!$AF$36+CalPhotonTurnigy!$AE$36)/CalPhotonTurnigy!$AE$30</f>
        <v>72.832664907443402</v>
      </c>
    </row>
    <row r="4535" spans="1:13" x14ac:dyDescent="0.3">
      <c r="A4535">
        <v>165.44966400000001</v>
      </c>
      <c r="B4535">
        <v>101</v>
      </c>
      <c r="C4535">
        <v>0</v>
      </c>
      <c r="D4535">
        <v>1.5509999999999999</v>
      </c>
      <c r="E4535">
        <v>60.207769999999996</v>
      </c>
      <c r="F4535">
        <v>60.275905000000002</v>
      </c>
      <c r="G4535">
        <v>55.780459</v>
      </c>
      <c r="H4535">
        <v>-6.8135000000000001E-2</v>
      </c>
      <c r="I4535">
        <v>-95.850393999999994</v>
      </c>
      <c r="J4535">
        <v>101</v>
      </c>
      <c r="K4535">
        <v>75.791585999999995</v>
      </c>
      <c r="L4535">
        <v>1.5003000000000001E-2</v>
      </c>
      <c r="M4535">
        <f>(F4535*CalPhotonTurnigy!$AE$30*CalPhotonTurnigy!$AF$36+CalPhotonTurnigy!$AE$36)/CalPhotonTurnigy!$AE$30</f>
        <v>72.710815918171434</v>
      </c>
    </row>
    <row r="4536" spans="1:13" x14ac:dyDescent="0.3">
      <c r="A4536">
        <v>165.464675</v>
      </c>
      <c r="B4536">
        <v>101</v>
      </c>
      <c r="C4536">
        <v>0</v>
      </c>
      <c r="D4536">
        <v>1.5449999999999999</v>
      </c>
      <c r="E4536">
        <v>60.210199000000003</v>
      </c>
      <c r="F4536">
        <v>60.131911000000002</v>
      </c>
      <c r="G4536">
        <v>55.758566999999999</v>
      </c>
      <c r="H4536">
        <v>7.8287999999999996E-2</v>
      </c>
      <c r="I4536">
        <v>-95.846070999999995</v>
      </c>
      <c r="J4536">
        <v>101</v>
      </c>
      <c r="K4536">
        <v>75.779982000000004</v>
      </c>
      <c r="L4536">
        <v>1.5011E-2</v>
      </c>
      <c r="M4536">
        <f>(F4536*CalPhotonTurnigy!$AE$30*CalPhotonTurnigy!$AF$36+CalPhotonTurnigy!$AE$36)/CalPhotonTurnigy!$AE$30</f>
        <v>72.564560565683422</v>
      </c>
    </row>
    <row r="4537" spans="1:13" x14ac:dyDescent="0.3">
      <c r="A4537">
        <v>165.47968299999999</v>
      </c>
      <c r="B4537">
        <v>101</v>
      </c>
      <c r="C4537">
        <v>0</v>
      </c>
      <c r="D4537">
        <v>1.5429999999999999</v>
      </c>
      <c r="E4537">
        <v>60.205685000000003</v>
      </c>
      <c r="F4537">
        <v>60.467835999999998</v>
      </c>
      <c r="G4537">
        <v>55.737332000000002</v>
      </c>
      <c r="H4537">
        <v>-0.262152</v>
      </c>
      <c r="I4537">
        <v>-95.860596000000001</v>
      </c>
      <c r="J4537">
        <v>101</v>
      </c>
      <c r="K4537">
        <v>75.769993999999997</v>
      </c>
      <c r="L4537">
        <v>1.5008000000000001E-2</v>
      </c>
      <c r="M4537">
        <f>(F4537*CalPhotonTurnigy!$AE$30*CalPhotonTurnigy!$AF$36+CalPhotonTurnigy!$AE$36)/CalPhotonTurnigy!$AE$30</f>
        <v>72.905761096848195</v>
      </c>
    </row>
    <row r="4538" spans="1:13" x14ac:dyDescent="0.3">
      <c r="A4538">
        <v>165.494686</v>
      </c>
      <c r="B4538">
        <v>101</v>
      </c>
      <c r="C4538">
        <v>0</v>
      </c>
      <c r="D4538">
        <v>1.542</v>
      </c>
      <c r="E4538">
        <v>60.199598000000002</v>
      </c>
      <c r="F4538">
        <v>60.443849</v>
      </c>
      <c r="G4538">
        <v>55.716957000000001</v>
      </c>
      <c r="H4538">
        <v>-0.244251</v>
      </c>
      <c r="I4538">
        <v>-95.874122</v>
      </c>
      <c r="J4538">
        <v>101</v>
      </c>
      <c r="K4538">
        <v>75.761397000000002</v>
      </c>
      <c r="L4538">
        <v>1.5003000000000001E-2</v>
      </c>
      <c r="M4538">
        <f>(F4538*CalPhotonTurnigy!$AE$30*CalPhotonTurnigy!$AF$36+CalPhotonTurnigy!$AE$36)/CalPhotonTurnigy!$AE$30</f>
        <v>72.881397393220752</v>
      </c>
    </row>
    <row r="4539" spans="1:13" x14ac:dyDescent="0.3">
      <c r="A4539">
        <v>165.50969799999999</v>
      </c>
      <c r="B4539">
        <v>101</v>
      </c>
      <c r="C4539">
        <v>0</v>
      </c>
      <c r="D4539">
        <v>1.5389999999999999</v>
      </c>
      <c r="E4539">
        <v>60.185547</v>
      </c>
      <c r="F4539">
        <v>60.323894000000003</v>
      </c>
      <c r="G4539">
        <v>55.697586000000001</v>
      </c>
      <c r="H4539">
        <v>-0.138347</v>
      </c>
      <c r="I4539">
        <v>-95.881777999999997</v>
      </c>
      <c r="J4539">
        <v>101</v>
      </c>
      <c r="K4539">
        <v>75.753997999999996</v>
      </c>
      <c r="L4539">
        <v>1.5011999999999999E-2</v>
      </c>
      <c r="M4539">
        <f>(F4539*CalPhotonTurnigy!$AE$30*CalPhotonTurnigy!$AF$36+CalPhotonTurnigy!$AE$36)/CalPhotonTurnigy!$AE$30</f>
        <v>72.75955856099371</v>
      </c>
    </row>
    <row r="4540" spans="1:13" x14ac:dyDescent="0.3">
      <c r="A4540">
        <v>165.52469600000001</v>
      </c>
      <c r="B4540">
        <v>101</v>
      </c>
      <c r="C4540">
        <v>0</v>
      </c>
      <c r="D4540">
        <v>1.542</v>
      </c>
      <c r="E4540">
        <v>60.182268000000001</v>
      </c>
      <c r="F4540">
        <v>60.203913</v>
      </c>
      <c r="G4540">
        <v>55.679316</v>
      </c>
      <c r="H4540">
        <v>-2.1645000000000001E-2</v>
      </c>
      <c r="I4540">
        <v>-95.882973000000007</v>
      </c>
      <c r="J4540">
        <v>101</v>
      </c>
      <c r="K4540">
        <v>75.747629000000003</v>
      </c>
      <c r="L4540">
        <v>1.4997999999999999E-2</v>
      </c>
      <c r="M4540">
        <f>(F4540*CalPhotonTurnigy!$AE$30*CalPhotonTurnigy!$AF$36+CalPhotonTurnigy!$AE$36)/CalPhotonTurnigy!$AE$30</f>
        <v>72.637693320449884</v>
      </c>
    </row>
    <row r="4541" spans="1:13" x14ac:dyDescent="0.3">
      <c r="A4541">
        <v>165.53969799999999</v>
      </c>
      <c r="B4541">
        <v>101</v>
      </c>
      <c r="C4541">
        <v>0</v>
      </c>
      <c r="D4541">
        <v>1.5429999999999999</v>
      </c>
      <c r="E4541">
        <v>60.181649</v>
      </c>
      <c r="F4541">
        <v>60.083903999999997</v>
      </c>
      <c r="G4541">
        <v>55.662199999999999</v>
      </c>
      <c r="H4541">
        <v>9.7744999999999999E-2</v>
      </c>
      <c r="I4541">
        <v>-95.877581000000006</v>
      </c>
      <c r="J4541">
        <v>101</v>
      </c>
      <c r="K4541">
        <v>75.742147000000003</v>
      </c>
      <c r="L4541">
        <v>1.5002E-2</v>
      </c>
      <c r="M4541">
        <f>(F4541*CalPhotonTurnigy!$AE$30*CalPhotonTurnigy!$AF$36+CalPhotonTurnigy!$AE$36)/CalPhotonTurnigy!$AE$30</f>
        <v>72.515799640180333</v>
      </c>
    </row>
    <row r="4542" spans="1:13" x14ac:dyDescent="0.3">
      <c r="A4542">
        <v>165.5547</v>
      </c>
      <c r="B4542">
        <v>101</v>
      </c>
      <c r="C4542">
        <v>0</v>
      </c>
      <c r="D4542">
        <v>1.5409999999999999</v>
      </c>
      <c r="E4542">
        <v>60.176709000000002</v>
      </c>
      <c r="F4542">
        <v>60.035893000000002</v>
      </c>
      <c r="G4542">
        <v>55.646262999999998</v>
      </c>
      <c r="H4542">
        <v>0.140816</v>
      </c>
      <c r="I4542">
        <v>-95.869816</v>
      </c>
      <c r="J4542">
        <v>101</v>
      </c>
      <c r="K4542">
        <v>75.737429000000006</v>
      </c>
      <c r="L4542">
        <v>1.5002E-2</v>
      </c>
      <c r="M4542">
        <f>(F4542*CalPhotonTurnigy!$AE$30*CalPhotonTurnigy!$AF$36+CalPhotonTurnigy!$AE$36)/CalPhotonTurnigy!$AE$30</f>
        <v>72.467034651859265</v>
      </c>
    </row>
    <row r="4543" spans="1:13" x14ac:dyDescent="0.3">
      <c r="A4543">
        <v>165.56969599999999</v>
      </c>
      <c r="B4543">
        <v>101</v>
      </c>
      <c r="C4543">
        <v>0</v>
      </c>
      <c r="D4543">
        <v>1.548</v>
      </c>
      <c r="E4543">
        <v>60.192289000000002</v>
      </c>
      <c r="F4543">
        <v>60.491822999999997</v>
      </c>
      <c r="G4543">
        <v>55.631500000000003</v>
      </c>
      <c r="H4543">
        <v>-0.29953400000000002</v>
      </c>
      <c r="I4543">
        <v>-95.886403999999999</v>
      </c>
      <c r="J4543">
        <v>101</v>
      </c>
      <c r="K4543">
        <v>75.733367999999999</v>
      </c>
      <c r="L4543">
        <v>1.4996000000000001E-2</v>
      </c>
      <c r="M4543">
        <f>(F4543*CalPhotonTurnigy!$AE$30*CalPhotonTurnigy!$AF$36+CalPhotonTurnigy!$AE$36)/CalPhotonTurnigy!$AE$30</f>
        <v>72.930124800475639</v>
      </c>
    </row>
    <row r="4544" spans="1:13" x14ac:dyDescent="0.3">
      <c r="A4544">
        <v>165.58469700000001</v>
      </c>
      <c r="B4544">
        <v>101</v>
      </c>
      <c r="C4544">
        <v>0</v>
      </c>
      <c r="D4544">
        <v>1.542</v>
      </c>
      <c r="E4544">
        <v>60.188068999999999</v>
      </c>
      <c r="F4544">
        <v>60.347887</v>
      </c>
      <c r="G4544">
        <v>55.617888000000001</v>
      </c>
      <c r="H4544">
        <v>-0.15981899999999999</v>
      </c>
      <c r="I4544">
        <v>-95.895244000000005</v>
      </c>
      <c r="J4544">
        <v>101</v>
      </c>
      <c r="K4544">
        <v>75.729872999999998</v>
      </c>
      <c r="L4544">
        <v>1.5001E-2</v>
      </c>
      <c r="M4544">
        <f>(F4544*CalPhotonTurnigy!$AE$30*CalPhotonTurnigy!$AF$36+CalPhotonTurnigy!$AE$36)/CalPhotonTurnigy!$AE$30</f>
        <v>72.783928358848087</v>
      </c>
    </row>
    <row r="4545" spans="1:13" x14ac:dyDescent="0.3">
      <c r="A4545">
        <v>165.59970200000001</v>
      </c>
      <c r="B4545">
        <v>101</v>
      </c>
      <c r="C4545">
        <v>0</v>
      </c>
      <c r="D4545">
        <v>1.5389999999999999</v>
      </c>
      <c r="E4545">
        <v>60.175623000000002</v>
      </c>
      <c r="F4545">
        <v>60.227910999999999</v>
      </c>
      <c r="G4545">
        <v>55.605387999999998</v>
      </c>
      <c r="H4545">
        <v>-5.2288000000000001E-2</v>
      </c>
      <c r="I4545">
        <v>-95.898133000000001</v>
      </c>
      <c r="J4545">
        <v>101</v>
      </c>
      <c r="K4545">
        <v>75.726865000000004</v>
      </c>
      <c r="L4545">
        <v>1.5004999999999999E-2</v>
      </c>
      <c r="M4545">
        <f>(F4545*CalPhotonTurnigy!$AE$30*CalPhotonTurnigy!$AF$36+CalPhotonTurnigy!$AE$36)/CalPhotonTurnigy!$AE$30</f>
        <v>72.662068196826723</v>
      </c>
    </row>
    <row r="4546" spans="1:13" x14ac:dyDescent="0.3">
      <c r="A4546">
        <v>165.614711</v>
      </c>
      <c r="B4546">
        <v>101</v>
      </c>
      <c r="C4546">
        <v>0</v>
      </c>
      <c r="D4546">
        <v>1.54</v>
      </c>
      <c r="E4546">
        <v>60.169317999999997</v>
      </c>
      <c r="F4546">
        <v>60.107908000000002</v>
      </c>
      <c r="G4546">
        <v>55.593952999999999</v>
      </c>
      <c r="H4546">
        <v>6.1409999999999999E-2</v>
      </c>
      <c r="I4546">
        <v>-95.894743000000005</v>
      </c>
      <c r="J4546">
        <v>101</v>
      </c>
      <c r="K4546">
        <v>75.724276000000003</v>
      </c>
      <c r="L4546">
        <v>1.5009E-2</v>
      </c>
      <c r="M4546">
        <f>(F4546*CalPhotonTurnigy!$AE$30*CalPhotonTurnigy!$AF$36+CalPhotonTurnigy!$AE$36)/CalPhotonTurnigy!$AE$30</f>
        <v>72.540180610784105</v>
      </c>
    </row>
    <row r="4547" spans="1:13" x14ac:dyDescent="0.3">
      <c r="A4547">
        <v>165.62972300000001</v>
      </c>
      <c r="B4547">
        <v>101</v>
      </c>
      <c r="C4547">
        <v>0</v>
      </c>
      <c r="D4547">
        <v>1.5429999999999999</v>
      </c>
      <c r="E4547">
        <v>60.170507000000001</v>
      </c>
      <c r="F4547">
        <v>59.987878000000002</v>
      </c>
      <c r="G4547">
        <v>55.583525999999999</v>
      </c>
      <c r="H4547">
        <v>0.18262900000000001</v>
      </c>
      <c r="I4547">
        <v>-95.884670999999997</v>
      </c>
      <c r="J4547">
        <v>101</v>
      </c>
      <c r="K4547">
        <v>75.722047000000003</v>
      </c>
      <c r="L4547">
        <v>1.5011999999999999E-2</v>
      </c>
      <c r="M4547">
        <f>(F4547*CalPhotonTurnigy!$AE$30*CalPhotonTurnigy!$AF$36+CalPhotonTurnigy!$AE$36)/CalPhotonTurnigy!$AE$30</f>
        <v>72.418265600720233</v>
      </c>
    </row>
    <row r="4548" spans="1:13" x14ac:dyDescent="0.3">
      <c r="A4548">
        <v>165.644721</v>
      </c>
      <c r="B4548">
        <v>101</v>
      </c>
      <c r="C4548">
        <v>0</v>
      </c>
      <c r="D4548">
        <v>1.5409999999999999</v>
      </c>
      <c r="E4548">
        <v>60.167119999999997</v>
      </c>
      <c r="F4548">
        <v>60.059899000000001</v>
      </c>
      <c r="G4548">
        <v>55.574046000000003</v>
      </c>
      <c r="H4548">
        <v>0.107221</v>
      </c>
      <c r="I4548">
        <v>-95.878759000000002</v>
      </c>
      <c r="J4548">
        <v>101</v>
      </c>
      <c r="K4548">
        <v>75.720129</v>
      </c>
      <c r="L4548">
        <v>1.4997999999999999E-2</v>
      </c>
      <c r="M4548">
        <f>(F4548*CalPhotonTurnigy!$AE$30*CalPhotonTurnigy!$AF$36+CalPhotonTurnigy!$AE$36)/CalPhotonTurnigy!$AE$30</f>
        <v>72.491417653872048</v>
      </c>
    </row>
    <row r="4549" spans="1:13" x14ac:dyDescent="0.3">
      <c r="A4549">
        <v>165.659728</v>
      </c>
      <c r="B4549">
        <v>101</v>
      </c>
      <c r="C4549">
        <v>0</v>
      </c>
      <c r="D4549">
        <v>1.54</v>
      </c>
      <c r="E4549">
        <v>60.162000999999997</v>
      </c>
      <c r="F4549">
        <v>60.347887</v>
      </c>
      <c r="G4549">
        <v>55.565452000000001</v>
      </c>
      <c r="H4549">
        <v>-0.185887</v>
      </c>
      <c r="I4549">
        <v>-95.889044999999996</v>
      </c>
      <c r="J4549">
        <v>101</v>
      </c>
      <c r="K4549">
        <v>75.718478000000005</v>
      </c>
      <c r="L4549">
        <v>1.5007E-2</v>
      </c>
      <c r="M4549">
        <f>(F4549*CalPhotonTurnigy!$AE$30*CalPhotonTurnigy!$AF$36+CalPhotonTurnigy!$AE$36)/CalPhotonTurnigy!$AE$30</f>
        <v>72.783928358848087</v>
      </c>
    </row>
    <row r="4550" spans="1:13" x14ac:dyDescent="0.3">
      <c r="A4550">
        <v>165.67473000000001</v>
      </c>
      <c r="B4550">
        <v>100</v>
      </c>
      <c r="C4550">
        <v>0</v>
      </c>
      <c r="D4550">
        <v>1.538</v>
      </c>
      <c r="E4550">
        <v>60.150979</v>
      </c>
      <c r="F4550">
        <v>60.275905000000002</v>
      </c>
      <c r="G4550">
        <v>55.557549000000002</v>
      </c>
      <c r="H4550">
        <v>-0.124926</v>
      </c>
      <c r="I4550">
        <v>-95.895950999999997</v>
      </c>
      <c r="J4550">
        <v>100</v>
      </c>
      <c r="K4550">
        <v>75.704768000000001</v>
      </c>
      <c r="L4550">
        <v>1.5002E-2</v>
      </c>
      <c r="M4550">
        <f>(F4550*CalPhotonTurnigy!$AE$30*CalPhotonTurnigy!$AF$36+CalPhotonTurnigy!$AE$36)/CalPhotonTurnigy!$AE$30</f>
        <v>72.710815918171434</v>
      </c>
    </row>
    <row r="4551" spans="1:13" x14ac:dyDescent="0.3">
      <c r="A4551">
        <v>165.68973099999999</v>
      </c>
      <c r="B4551">
        <v>100</v>
      </c>
      <c r="C4551">
        <v>0</v>
      </c>
      <c r="D4551">
        <v>1.538</v>
      </c>
      <c r="E4551">
        <v>60.141491000000002</v>
      </c>
      <c r="F4551">
        <v>60.203913</v>
      </c>
      <c r="G4551">
        <v>55.549855000000001</v>
      </c>
      <c r="H4551">
        <v>-6.2421999999999998E-2</v>
      </c>
      <c r="I4551">
        <v>-95.899398000000005</v>
      </c>
      <c r="J4551">
        <v>100</v>
      </c>
      <c r="K4551">
        <v>75.681276999999994</v>
      </c>
      <c r="L4551">
        <v>1.5001E-2</v>
      </c>
      <c r="M4551">
        <f>(F4551*CalPhotonTurnigy!$AE$30*CalPhotonTurnigy!$AF$36+CalPhotonTurnigy!$AE$36)/CalPhotonTurnigy!$AE$30</f>
        <v>72.637693320449884</v>
      </c>
    </row>
    <row r="4552" spans="1:13" x14ac:dyDescent="0.3">
      <c r="A4552">
        <v>165.70472899999999</v>
      </c>
      <c r="B4552">
        <v>100</v>
      </c>
      <c r="C4552">
        <v>0</v>
      </c>
      <c r="D4552">
        <v>1.536</v>
      </c>
      <c r="E4552">
        <v>60.126702999999999</v>
      </c>
      <c r="F4552">
        <v>60.083903999999997</v>
      </c>
      <c r="G4552">
        <v>55.541800000000002</v>
      </c>
      <c r="H4552">
        <v>4.2798999999999997E-2</v>
      </c>
      <c r="I4552">
        <v>-95.897037999999995</v>
      </c>
      <c r="J4552">
        <v>100</v>
      </c>
      <c r="K4552">
        <v>75.661058999999995</v>
      </c>
      <c r="L4552">
        <v>1.4997999999999999E-2</v>
      </c>
      <c r="M4552">
        <f>(F4552*CalPhotonTurnigy!$AE$30*CalPhotonTurnigy!$AF$36+CalPhotonTurnigy!$AE$36)/CalPhotonTurnigy!$AE$30</f>
        <v>72.515799640180333</v>
      </c>
    </row>
    <row r="4553" spans="1:13" x14ac:dyDescent="0.3">
      <c r="A4553">
        <v>165.71973600000001</v>
      </c>
      <c r="B4553">
        <v>100</v>
      </c>
      <c r="C4553">
        <v>0</v>
      </c>
      <c r="D4553">
        <v>1.536</v>
      </c>
      <c r="E4553">
        <v>60.116180999999997</v>
      </c>
      <c r="F4553">
        <v>59.987878000000002</v>
      </c>
      <c r="G4553">
        <v>55.533054</v>
      </c>
      <c r="H4553">
        <v>0.128304</v>
      </c>
      <c r="I4553">
        <v>-95.889964000000006</v>
      </c>
      <c r="J4553">
        <v>100</v>
      </c>
      <c r="K4553">
        <v>75.643657000000005</v>
      </c>
      <c r="L4553">
        <v>1.5007E-2</v>
      </c>
      <c r="M4553">
        <f>(F4553*CalPhotonTurnigy!$AE$30*CalPhotonTurnigy!$AF$36+CalPhotonTurnigy!$AE$36)/CalPhotonTurnigy!$AE$30</f>
        <v>72.418265600720233</v>
      </c>
    </row>
    <row r="4554" spans="1:13" x14ac:dyDescent="0.3">
      <c r="A4554">
        <v>165.73473899999999</v>
      </c>
      <c r="B4554">
        <v>100</v>
      </c>
      <c r="C4554">
        <v>0</v>
      </c>
      <c r="D4554">
        <v>1.532</v>
      </c>
      <c r="E4554">
        <v>60.093868000000001</v>
      </c>
      <c r="F4554">
        <v>59.891834000000003</v>
      </c>
      <c r="G4554">
        <v>55.523550999999998</v>
      </c>
      <c r="H4554">
        <v>0.20203399999999999</v>
      </c>
      <c r="I4554">
        <v>-95.878839999999997</v>
      </c>
      <c r="J4554">
        <v>100</v>
      </c>
      <c r="K4554">
        <v>75.628679000000005</v>
      </c>
      <c r="L4554">
        <v>1.5003000000000001E-2</v>
      </c>
      <c r="M4554">
        <f>(F4554*CalPhotonTurnigy!$AE$30*CalPhotonTurnigy!$AF$36+CalPhotonTurnigy!$AE$36)/CalPhotonTurnigy!$AE$30</f>
        <v>72.320713278579305</v>
      </c>
    </row>
    <row r="4555" spans="1:13" x14ac:dyDescent="0.3">
      <c r="A4555">
        <v>165.74973900000001</v>
      </c>
      <c r="B4555">
        <v>100</v>
      </c>
      <c r="C4555">
        <v>0</v>
      </c>
      <c r="D4555">
        <v>1.536</v>
      </c>
      <c r="E4555">
        <v>60.087919999999997</v>
      </c>
      <c r="F4555">
        <v>59.891834000000003</v>
      </c>
      <c r="G4555">
        <v>55.513376999999998</v>
      </c>
      <c r="H4555">
        <v>0.19608600000000001</v>
      </c>
      <c r="I4555">
        <v>-95.868044999999995</v>
      </c>
      <c r="J4555">
        <v>100</v>
      </c>
      <c r="K4555">
        <v>75.615786999999997</v>
      </c>
      <c r="L4555">
        <v>1.4999999999999999E-2</v>
      </c>
      <c r="M4555">
        <f>(F4555*CalPhotonTurnigy!$AE$30*CalPhotonTurnigy!$AF$36+CalPhotonTurnigy!$AE$36)/CalPhotonTurnigy!$AE$30</f>
        <v>72.320713278579305</v>
      </c>
    </row>
    <row r="4556" spans="1:13" x14ac:dyDescent="0.3">
      <c r="A4556">
        <v>165.76473799999999</v>
      </c>
      <c r="B4556">
        <v>100</v>
      </c>
      <c r="C4556">
        <v>0</v>
      </c>
      <c r="D4556">
        <v>1.534</v>
      </c>
      <c r="E4556">
        <v>60.076169</v>
      </c>
      <c r="F4556">
        <v>60.299900000000001</v>
      </c>
      <c r="G4556">
        <v>55.502693000000001</v>
      </c>
      <c r="H4556">
        <v>-0.22373199999999999</v>
      </c>
      <c r="I4556">
        <v>-95.880413000000004</v>
      </c>
      <c r="J4556">
        <v>100</v>
      </c>
      <c r="K4556">
        <v>75.604691000000003</v>
      </c>
      <c r="L4556">
        <v>1.4999E-2</v>
      </c>
      <c r="M4556">
        <f>(F4556*CalPhotonTurnigy!$AE$30*CalPhotonTurnigy!$AF$36+CalPhotonTurnigy!$AE$36)/CalPhotonTurnigy!$AE$30</f>
        <v>72.735187747434821</v>
      </c>
    </row>
    <row r="4557" spans="1:13" x14ac:dyDescent="0.3">
      <c r="A4557">
        <v>165.77974800000001</v>
      </c>
      <c r="B4557">
        <v>100</v>
      </c>
      <c r="C4557">
        <v>0</v>
      </c>
      <c r="D4557">
        <v>1.532</v>
      </c>
      <c r="E4557">
        <v>60.061629000000003</v>
      </c>
      <c r="F4557">
        <v>60.227910999999999</v>
      </c>
      <c r="G4557">
        <v>55.491684999999997</v>
      </c>
      <c r="H4557">
        <v>-0.16628299999999999</v>
      </c>
      <c r="I4557">
        <v>-95.889605000000003</v>
      </c>
      <c r="J4557">
        <v>100</v>
      </c>
      <c r="K4557">
        <v>75.595140999999998</v>
      </c>
      <c r="L4557">
        <v>1.5010000000000001E-2</v>
      </c>
      <c r="M4557">
        <f>(F4557*CalPhotonTurnigy!$AE$30*CalPhotonTurnigy!$AF$36+CalPhotonTurnigy!$AE$36)/CalPhotonTurnigy!$AE$30</f>
        <v>72.662068196826723</v>
      </c>
    </row>
    <row r="4558" spans="1:13" x14ac:dyDescent="0.3">
      <c r="A4558">
        <v>165.794757</v>
      </c>
      <c r="B4558">
        <v>100</v>
      </c>
      <c r="C4558">
        <v>0</v>
      </c>
      <c r="D4558">
        <v>1.532</v>
      </c>
      <c r="E4558">
        <v>60.049112000000001</v>
      </c>
      <c r="F4558">
        <v>60.131911000000002</v>
      </c>
      <c r="G4558">
        <v>55.480542999999997</v>
      </c>
      <c r="H4558">
        <v>-8.2798999999999998E-2</v>
      </c>
      <c r="I4558">
        <v>-95.894176999999999</v>
      </c>
      <c r="J4558">
        <v>100</v>
      </c>
      <c r="K4558">
        <v>75.586921000000004</v>
      </c>
      <c r="L4558">
        <v>1.5009E-2</v>
      </c>
      <c r="M4558">
        <f>(F4558*CalPhotonTurnigy!$AE$30*CalPhotonTurnigy!$AF$36+CalPhotonTurnigy!$AE$36)/CalPhotonTurnigy!$AE$30</f>
        <v>72.564560565683422</v>
      </c>
    </row>
    <row r="4559" spans="1:13" x14ac:dyDescent="0.3">
      <c r="A4559">
        <v>165.80975599999999</v>
      </c>
      <c r="B4559">
        <v>100</v>
      </c>
      <c r="C4559">
        <v>0</v>
      </c>
      <c r="D4559">
        <v>1.532</v>
      </c>
      <c r="E4559">
        <v>60.038338000000003</v>
      </c>
      <c r="F4559">
        <v>60.059899000000001</v>
      </c>
      <c r="G4559">
        <v>55.469442000000001</v>
      </c>
      <c r="H4559">
        <v>-2.1562000000000001E-2</v>
      </c>
      <c r="I4559">
        <v>-95.895365999999996</v>
      </c>
      <c r="J4559">
        <v>100</v>
      </c>
      <c r="K4559">
        <v>75.579846000000003</v>
      </c>
      <c r="L4559">
        <v>1.4999E-2</v>
      </c>
      <c r="M4559">
        <f>(F4559*CalPhotonTurnigy!$AE$30*CalPhotonTurnigy!$AF$36+CalPhotonTurnigy!$AE$36)/CalPhotonTurnigy!$AE$30</f>
        <v>72.491417653872048</v>
      </c>
    </row>
    <row r="4560" spans="1:13" x14ac:dyDescent="0.3">
      <c r="A4560">
        <v>165.82476299999999</v>
      </c>
      <c r="B4560">
        <v>100</v>
      </c>
      <c r="C4560">
        <v>0</v>
      </c>
      <c r="D4560">
        <v>1.532</v>
      </c>
      <c r="E4560">
        <v>60.026848999999999</v>
      </c>
      <c r="F4560">
        <v>59.891834000000003</v>
      </c>
      <c r="G4560">
        <v>55.458531000000001</v>
      </c>
      <c r="H4560">
        <v>0.135015</v>
      </c>
      <c r="I4560">
        <v>-95.887929999999997</v>
      </c>
      <c r="J4560">
        <v>100</v>
      </c>
      <c r="K4560">
        <v>75.573756000000003</v>
      </c>
      <c r="L4560">
        <v>1.5007E-2</v>
      </c>
      <c r="M4560">
        <f>(F4560*CalPhotonTurnigy!$AE$30*CalPhotonTurnigy!$AF$36+CalPhotonTurnigy!$AE$36)/CalPhotonTurnigy!$AE$30</f>
        <v>72.320713278579305</v>
      </c>
    </row>
    <row r="4561" spans="1:13" x14ac:dyDescent="0.3">
      <c r="A4561">
        <v>165.83976699999999</v>
      </c>
      <c r="B4561">
        <v>100</v>
      </c>
      <c r="C4561">
        <v>0</v>
      </c>
      <c r="D4561">
        <v>1.5349999999999999</v>
      </c>
      <c r="E4561">
        <v>60.025821000000001</v>
      </c>
      <c r="F4561">
        <v>59.867820999999999</v>
      </c>
      <c r="G4561">
        <v>55.447932000000002</v>
      </c>
      <c r="H4561">
        <v>0.158</v>
      </c>
      <c r="I4561">
        <v>-95.879232000000002</v>
      </c>
      <c r="J4561">
        <v>100</v>
      </c>
      <c r="K4561">
        <v>75.568515000000005</v>
      </c>
      <c r="L4561">
        <v>1.5004E-2</v>
      </c>
      <c r="M4561">
        <f>(F4561*CalPhotonTurnigy!$AE$30*CalPhotonTurnigy!$AF$36+CalPhotonTurnigy!$AE$36)/CalPhotonTurnigy!$AE$30</f>
        <v>72.296323166635105</v>
      </c>
    </row>
    <row r="4562" spans="1:13" x14ac:dyDescent="0.3">
      <c r="A4562">
        <v>165.85476399999999</v>
      </c>
      <c r="B4562">
        <v>100</v>
      </c>
      <c r="C4562">
        <v>0</v>
      </c>
      <c r="D4562">
        <v>1.534</v>
      </c>
      <c r="E4562">
        <v>60.022720999999997</v>
      </c>
      <c r="F4562">
        <v>59.795772999999997</v>
      </c>
      <c r="G4562">
        <v>55.437742999999998</v>
      </c>
      <c r="H4562">
        <v>0.22694700000000001</v>
      </c>
      <c r="I4562">
        <v>-95.866753000000003</v>
      </c>
      <c r="J4562">
        <v>100</v>
      </c>
      <c r="K4562">
        <v>75.564003</v>
      </c>
      <c r="L4562">
        <v>1.4997E-2</v>
      </c>
      <c r="M4562">
        <f>(F4562*CalPhotonTurnigy!$AE$30*CalPhotonTurnigy!$AF$36+CalPhotonTurnigy!$AE$36)/CalPhotonTurnigy!$AE$30</f>
        <v>72.223143689462034</v>
      </c>
    </row>
    <row r="4563" spans="1:13" x14ac:dyDescent="0.3">
      <c r="A4563">
        <v>165.86977400000001</v>
      </c>
      <c r="B4563">
        <v>100</v>
      </c>
      <c r="C4563">
        <v>0</v>
      </c>
      <c r="D4563">
        <v>1.5249999999999999</v>
      </c>
      <c r="E4563">
        <v>59.995674999999999</v>
      </c>
      <c r="F4563">
        <v>59.939858000000001</v>
      </c>
      <c r="G4563">
        <v>55.428033999999997</v>
      </c>
      <c r="H4563">
        <v>5.5816999999999999E-2</v>
      </c>
      <c r="I4563">
        <v>-95.863676999999996</v>
      </c>
      <c r="J4563">
        <v>100</v>
      </c>
      <c r="K4563">
        <v>75.560119999999998</v>
      </c>
      <c r="L4563">
        <v>1.5010000000000001E-2</v>
      </c>
      <c r="M4563">
        <f>(F4563*CalPhotonTurnigy!$AE$30*CalPhotonTurnigy!$AF$36+CalPhotonTurnigy!$AE$36)/CalPhotonTurnigy!$AE$30</f>
        <v>72.369491471058765</v>
      </c>
    </row>
    <row r="4564" spans="1:13" x14ac:dyDescent="0.3">
      <c r="A4564">
        <v>165.88477700000001</v>
      </c>
      <c r="B4564">
        <v>100</v>
      </c>
      <c r="C4564">
        <v>0</v>
      </c>
      <c r="D4564">
        <v>1.532</v>
      </c>
      <c r="E4564">
        <v>59.990129000000003</v>
      </c>
      <c r="F4564">
        <v>60.227910999999999</v>
      </c>
      <c r="G4564">
        <v>55.418855000000001</v>
      </c>
      <c r="H4564">
        <v>-0.23778299999999999</v>
      </c>
      <c r="I4564">
        <v>-95.876814999999993</v>
      </c>
      <c r="J4564">
        <v>100</v>
      </c>
      <c r="K4564">
        <v>75.556777999999994</v>
      </c>
      <c r="L4564">
        <v>1.5003000000000001E-2</v>
      </c>
      <c r="M4564">
        <f>(F4564*CalPhotonTurnigy!$AE$30*CalPhotonTurnigy!$AF$36+CalPhotonTurnigy!$AE$36)/CalPhotonTurnigy!$AE$30</f>
        <v>72.662068196826723</v>
      </c>
    </row>
    <row r="4565" spans="1:13" x14ac:dyDescent="0.3">
      <c r="A4565">
        <v>165.89978300000001</v>
      </c>
      <c r="B4565">
        <v>100</v>
      </c>
      <c r="C4565">
        <v>0</v>
      </c>
      <c r="D4565">
        <v>1.53</v>
      </c>
      <c r="E4565">
        <v>59.980919</v>
      </c>
      <c r="F4565">
        <v>60.131911000000002</v>
      </c>
      <c r="G4565">
        <v>55.410235999999998</v>
      </c>
      <c r="H4565">
        <v>-0.15099099999999999</v>
      </c>
      <c r="I4565">
        <v>-95.885150999999993</v>
      </c>
      <c r="J4565">
        <v>100</v>
      </c>
      <c r="K4565">
        <v>75.553901999999994</v>
      </c>
      <c r="L4565">
        <v>1.5006E-2</v>
      </c>
      <c r="M4565">
        <f>(F4565*CalPhotonTurnigy!$AE$30*CalPhotonTurnigy!$AF$36+CalPhotonTurnigy!$AE$36)/CalPhotonTurnigy!$AE$30</f>
        <v>72.564560565683422</v>
      </c>
    </row>
    <row r="4566" spans="1:13" x14ac:dyDescent="0.3">
      <c r="A4566">
        <v>165.91479000000001</v>
      </c>
      <c r="B4566">
        <v>100</v>
      </c>
      <c r="C4566">
        <v>0</v>
      </c>
      <c r="D4566">
        <v>1.5309999999999999</v>
      </c>
      <c r="E4566">
        <v>59.975211999999999</v>
      </c>
      <c r="F4566">
        <v>60.035893000000002</v>
      </c>
      <c r="G4566">
        <v>55.402191000000002</v>
      </c>
      <c r="H4566">
        <v>-6.0680999999999999E-2</v>
      </c>
      <c r="I4566">
        <v>-95.888497999999998</v>
      </c>
      <c r="J4566">
        <v>100</v>
      </c>
      <c r="K4566">
        <v>75.551426000000006</v>
      </c>
      <c r="L4566">
        <v>1.5007E-2</v>
      </c>
      <c r="M4566">
        <f>(F4566*CalPhotonTurnigy!$AE$30*CalPhotonTurnigy!$AF$36+CalPhotonTurnigy!$AE$36)/CalPhotonTurnigy!$AE$30</f>
        <v>72.467034651859265</v>
      </c>
    </row>
    <row r="4567" spans="1:13" x14ac:dyDescent="0.3">
      <c r="A4567">
        <v>165.92979700000001</v>
      </c>
      <c r="B4567">
        <v>100</v>
      </c>
      <c r="C4567">
        <v>0</v>
      </c>
      <c r="D4567">
        <v>1.528</v>
      </c>
      <c r="E4567">
        <v>59.961421999999999</v>
      </c>
      <c r="F4567">
        <v>59.915846999999999</v>
      </c>
      <c r="G4567">
        <v>55.394722999999999</v>
      </c>
      <c r="H4567">
        <v>4.5575999999999998E-2</v>
      </c>
      <c r="I4567">
        <v>-95.885987</v>
      </c>
      <c r="J4567">
        <v>100</v>
      </c>
      <c r="K4567">
        <v>75.549295000000001</v>
      </c>
      <c r="L4567">
        <v>1.5007E-2</v>
      </c>
      <c r="M4567">
        <f>(F4567*CalPhotonTurnigy!$AE$30*CalPhotonTurnigy!$AF$36+CalPhotonTurnigy!$AE$36)/CalPhotonTurnigy!$AE$30</f>
        <v>72.345103390523519</v>
      </c>
    </row>
    <row r="4568" spans="1:13" x14ac:dyDescent="0.3">
      <c r="A4568">
        <v>165.944794</v>
      </c>
      <c r="B4568">
        <v>100</v>
      </c>
      <c r="C4568">
        <v>0</v>
      </c>
      <c r="D4568">
        <v>1.528</v>
      </c>
      <c r="E4568">
        <v>59.951773000000003</v>
      </c>
      <c r="F4568">
        <v>59.867820999999999</v>
      </c>
      <c r="G4568">
        <v>55.387824000000002</v>
      </c>
      <c r="H4568">
        <v>8.3951999999999999E-2</v>
      </c>
      <c r="I4568">
        <v>-95.881367999999995</v>
      </c>
      <c r="J4568">
        <v>100</v>
      </c>
      <c r="K4568">
        <v>75.547460999999998</v>
      </c>
      <c r="L4568">
        <v>1.4997E-2</v>
      </c>
      <c r="M4568">
        <f>(F4568*CalPhotonTurnigy!$AE$30*CalPhotonTurnigy!$AF$36+CalPhotonTurnigy!$AE$36)/CalPhotonTurnigy!$AE$30</f>
        <v>72.296323166635105</v>
      </c>
    </row>
    <row r="4569" spans="1:13" x14ac:dyDescent="0.3">
      <c r="A4569">
        <v>165.959791</v>
      </c>
      <c r="B4569">
        <v>100</v>
      </c>
      <c r="C4569">
        <v>0</v>
      </c>
      <c r="D4569">
        <v>1.5309999999999999</v>
      </c>
      <c r="E4569">
        <v>59.950128999999997</v>
      </c>
      <c r="F4569">
        <v>59.771754999999999</v>
      </c>
      <c r="G4569">
        <v>55.381475999999999</v>
      </c>
      <c r="H4569">
        <v>0.178373</v>
      </c>
      <c r="I4569">
        <v>-95.871562999999995</v>
      </c>
      <c r="J4569">
        <v>100</v>
      </c>
      <c r="K4569">
        <v>75.545882000000006</v>
      </c>
      <c r="L4569">
        <v>1.4997E-2</v>
      </c>
      <c r="M4569">
        <f>(F4569*CalPhotonTurnigy!$AE$30*CalPhotonTurnigy!$AF$36+CalPhotonTurnigy!$AE$36)/CalPhotonTurnigy!$AE$30</f>
        <v>72.198748498995371</v>
      </c>
    </row>
    <row r="4570" spans="1:13" x14ac:dyDescent="0.3">
      <c r="A4570">
        <v>165.97479000000001</v>
      </c>
      <c r="B4570">
        <v>100</v>
      </c>
      <c r="C4570">
        <v>0</v>
      </c>
      <c r="D4570">
        <v>1.5289999999999999</v>
      </c>
      <c r="E4570">
        <v>59.944273000000003</v>
      </c>
      <c r="F4570">
        <v>59.747736000000003</v>
      </c>
      <c r="G4570">
        <v>55.375658999999999</v>
      </c>
      <c r="H4570">
        <v>0.19653599999999999</v>
      </c>
      <c r="I4570">
        <v>-95.860759999999999</v>
      </c>
      <c r="J4570">
        <v>100</v>
      </c>
      <c r="K4570">
        <v>75.544522999999998</v>
      </c>
      <c r="L4570">
        <v>1.4999E-2</v>
      </c>
      <c r="M4570">
        <f>(F4570*CalPhotonTurnigy!$AE$30*CalPhotonTurnigy!$AF$36+CalPhotonTurnigy!$AE$36)/CalPhotonTurnigy!$AE$30</f>
        <v>72.17435229282421</v>
      </c>
    </row>
    <row r="4571" spans="1:13" x14ac:dyDescent="0.3">
      <c r="A4571">
        <v>165.989802</v>
      </c>
      <c r="B4571">
        <v>100</v>
      </c>
      <c r="C4571">
        <v>0</v>
      </c>
      <c r="D4571">
        <v>1.53</v>
      </c>
      <c r="E4571">
        <v>59.941454</v>
      </c>
      <c r="F4571">
        <v>59.963869000000003</v>
      </c>
      <c r="G4571">
        <v>55.370345999999998</v>
      </c>
      <c r="H4571">
        <v>-2.2414E-2</v>
      </c>
      <c r="I4571">
        <v>-95.861996000000005</v>
      </c>
      <c r="J4571">
        <v>100</v>
      </c>
      <c r="K4571">
        <v>75.543353999999994</v>
      </c>
      <c r="L4571">
        <v>1.5011999999999999E-2</v>
      </c>
      <c r="M4571">
        <f>(F4571*CalPhotonTurnigy!$AE$30*CalPhotonTurnigy!$AF$36+CalPhotonTurnigy!$AE$36)/CalPhotonTurnigy!$AE$30</f>
        <v>72.393879551593983</v>
      </c>
    </row>
    <row r="4572" spans="1:13" x14ac:dyDescent="0.3">
      <c r="A4572">
        <v>166.004807</v>
      </c>
      <c r="B4572">
        <v>100</v>
      </c>
      <c r="C4572">
        <v>0</v>
      </c>
      <c r="D4572">
        <v>1.5269999999999999</v>
      </c>
      <c r="E4572">
        <v>59.930143000000001</v>
      </c>
      <c r="F4572">
        <v>60.227910999999999</v>
      </c>
      <c r="G4572">
        <v>55.365507999999998</v>
      </c>
      <c r="H4572">
        <v>-0.29776900000000001</v>
      </c>
      <c r="I4572">
        <v>-95.878450999999998</v>
      </c>
      <c r="J4572">
        <v>100</v>
      </c>
      <c r="K4572">
        <v>75.542347000000007</v>
      </c>
      <c r="L4572">
        <v>1.5004999999999999E-2</v>
      </c>
      <c r="M4572">
        <f>(F4572*CalPhotonTurnigy!$AE$30*CalPhotonTurnigy!$AF$36+CalPhotonTurnigy!$AE$36)/CalPhotonTurnigy!$AE$30</f>
        <v>72.662068196826723</v>
      </c>
    </row>
    <row r="4573" spans="1:13" x14ac:dyDescent="0.3">
      <c r="A4573">
        <v>166.01980399999999</v>
      </c>
      <c r="B4573">
        <v>100</v>
      </c>
      <c r="C4573">
        <v>0</v>
      </c>
      <c r="D4573">
        <v>1.526</v>
      </c>
      <c r="E4573">
        <v>59.918182999999999</v>
      </c>
      <c r="F4573">
        <v>60.179912999999999</v>
      </c>
      <c r="G4573">
        <v>55.361116000000003</v>
      </c>
      <c r="H4573">
        <v>-0.26173000000000002</v>
      </c>
      <c r="I4573">
        <v>-95.892899</v>
      </c>
      <c r="J4573">
        <v>100</v>
      </c>
      <c r="K4573">
        <v>75.541481000000005</v>
      </c>
      <c r="L4573">
        <v>1.4997E-2</v>
      </c>
      <c r="M4573">
        <f>(F4573*CalPhotonTurnigy!$AE$30*CalPhotonTurnigy!$AF$36+CalPhotonTurnigy!$AE$36)/CalPhotonTurnigy!$AE$30</f>
        <v>72.613316412664062</v>
      </c>
    </row>
    <row r="4574" spans="1:13" x14ac:dyDescent="0.3">
      <c r="A4574">
        <v>166.034806</v>
      </c>
      <c r="B4574">
        <v>100</v>
      </c>
      <c r="C4574">
        <v>0</v>
      </c>
      <c r="D4574">
        <v>1.5269999999999999</v>
      </c>
      <c r="E4574">
        <v>59.910111999999998</v>
      </c>
      <c r="F4574">
        <v>60.059899000000001</v>
      </c>
      <c r="G4574">
        <v>55.357138999999997</v>
      </c>
      <c r="H4574">
        <v>-0.149787</v>
      </c>
      <c r="I4574">
        <v>-95.901160000000004</v>
      </c>
      <c r="J4574">
        <v>100</v>
      </c>
      <c r="K4574">
        <v>75.540734999999998</v>
      </c>
      <c r="L4574">
        <v>1.5002E-2</v>
      </c>
      <c r="M4574">
        <f>(F4574*CalPhotonTurnigy!$AE$30*CalPhotonTurnigy!$AF$36+CalPhotonTurnigy!$AE$36)/CalPhotonTurnigy!$AE$30</f>
        <v>72.491417653872048</v>
      </c>
    </row>
    <row r="4575" spans="1:13" x14ac:dyDescent="0.3">
      <c r="A4575">
        <v>166.04980900000001</v>
      </c>
      <c r="B4575">
        <v>100</v>
      </c>
      <c r="C4575">
        <v>0</v>
      </c>
      <c r="D4575">
        <v>1.5249999999999999</v>
      </c>
      <c r="E4575">
        <v>59.898716999999998</v>
      </c>
      <c r="F4575">
        <v>60.011885999999997</v>
      </c>
      <c r="G4575">
        <v>55.353546000000001</v>
      </c>
      <c r="H4575">
        <v>-0.11316900000000001</v>
      </c>
      <c r="I4575">
        <v>-95.907398999999998</v>
      </c>
      <c r="J4575">
        <v>100</v>
      </c>
      <c r="K4575">
        <v>75.540092999999999</v>
      </c>
      <c r="L4575">
        <v>1.5003000000000001E-2</v>
      </c>
      <c r="M4575">
        <f>(F4575*CalPhotonTurnigy!$AE$30*CalPhotonTurnigy!$AF$36+CalPhotonTurnigy!$AE$36)/CalPhotonTurnigy!$AE$30</f>
        <v>72.442650634141998</v>
      </c>
    </row>
    <row r="4576" spans="1:13" x14ac:dyDescent="0.3">
      <c r="A4576">
        <v>166.06481600000001</v>
      </c>
      <c r="B4576">
        <v>100</v>
      </c>
      <c r="C4576">
        <v>0</v>
      </c>
      <c r="D4576">
        <v>1.524</v>
      </c>
      <c r="E4576">
        <v>59.886684000000002</v>
      </c>
      <c r="F4576">
        <v>59.915846999999999</v>
      </c>
      <c r="G4576">
        <v>55.350306000000003</v>
      </c>
      <c r="H4576">
        <v>-2.9163000000000001E-2</v>
      </c>
      <c r="I4576">
        <v>-95.909006000000005</v>
      </c>
      <c r="J4576">
        <v>100</v>
      </c>
      <c r="K4576">
        <v>75.539541</v>
      </c>
      <c r="L4576">
        <v>1.5007E-2</v>
      </c>
      <c r="M4576">
        <f>(F4576*CalPhotonTurnigy!$AE$30*CalPhotonTurnigy!$AF$36+CalPhotonTurnigy!$AE$36)/CalPhotonTurnigy!$AE$30</f>
        <v>72.345103390523519</v>
      </c>
    </row>
    <row r="4577" spans="1:13" x14ac:dyDescent="0.3">
      <c r="A4577">
        <v>166.079823</v>
      </c>
      <c r="B4577">
        <v>100</v>
      </c>
      <c r="C4577">
        <v>0</v>
      </c>
      <c r="D4577">
        <v>1.524</v>
      </c>
      <c r="E4577">
        <v>59.876325999999999</v>
      </c>
      <c r="F4577">
        <v>59.795772999999997</v>
      </c>
      <c r="G4577">
        <v>55.347391000000002</v>
      </c>
      <c r="H4577">
        <v>8.0553E-2</v>
      </c>
      <c r="I4577">
        <v>-95.904573999999997</v>
      </c>
      <c r="J4577">
        <v>100</v>
      </c>
      <c r="K4577">
        <v>75.539064999999994</v>
      </c>
      <c r="L4577">
        <v>1.5007E-2</v>
      </c>
      <c r="M4577">
        <f>(F4577*CalPhotonTurnigy!$AE$30*CalPhotonTurnigy!$AF$36+CalPhotonTurnigy!$AE$36)/CalPhotonTurnigy!$AE$30</f>
        <v>72.223143689462034</v>
      </c>
    </row>
    <row r="4578" spans="1:13" x14ac:dyDescent="0.3">
      <c r="A4578">
        <v>166.09482199999999</v>
      </c>
      <c r="B4578">
        <v>100</v>
      </c>
      <c r="C4578">
        <v>0</v>
      </c>
      <c r="D4578">
        <v>1.5269999999999999</v>
      </c>
      <c r="E4578">
        <v>59.874088999999998</v>
      </c>
      <c r="F4578">
        <v>59.747736000000003</v>
      </c>
      <c r="G4578">
        <v>55.344774000000001</v>
      </c>
      <c r="H4578">
        <v>0.12635299999999999</v>
      </c>
      <c r="I4578">
        <v>-95.897628999999995</v>
      </c>
      <c r="J4578">
        <v>100</v>
      </c>
      <c r="K4578">
        <v>75.538656000000003</v>
      </c>
      <c r="L4578">
        <v>1.4999E-2</v>
      </c>
      <c r="M4578">
        <f>(F4578*CalPhotonTurnigy!$AE$30*CalPhotonTurnigy!$AF$36+CalPhotonTurnigy!$AE$36)/CalPhotonTurnigy!$AE$30</f>
        <v>72.17435229282421</v>
      </c>
    </row>
    <row r="4579" spans="1:13" x14ac:dyDescent="0.3">
      <c r="A4579">
        <v>166.10983400000001</v>
      </c>
      <c r="B4579">
        <v>100</v>
      </c>
      <c r="C4579">
        <v>0</v>
      </c>
      <c r="D4579">
        <v>1.528</v>
      </c>
      <c r="E4579">
        <v>59.876617000000003</v>
      </c>
      <c r="F4579">
        <v>59.723716000000003</v>
      </c>
      <c r="G4579">
        <v>55.342427000000001</v>
      </c>
      <c r="H4579">
        <v>0.15290000000000001</v>
      </c>
      <c r="I4579">
        <v>-95.889218999999997</v>
      </c>
      <c r="J4579">
        <v>100</v>
      </c>
      <c r="K4579">
        <v>75.538303999999997</v>
      </c>
      <c r="L4579">
        <v>1.5011999999999999E-2</v>
      </c>
      <c r="M4579">
        <f>(F4579*CalPhotonTurnigy!$AE$30*CalPhotonTurnigy!$AF$36+CalPhotonTurnigy!$AE$36)/CalPhotonTurnigy!$AE$30</f>
        <v>72.149955070948565</v>
      </c>
    </row>
    <row r="4580" spans="1:13" x14ac:dyDescent="0.3">
      <c r="A4580">
        <v>166.124841</v>
      </c>
      <c r="B4580">
        <v>100</v>
      </c>
      <c r="C4580">
        <v>0</v>
      </c>
      <c r="D4580">
        <v>1.526</v>
      </c>
      <c r="E4580">
        <v>59.872112999999999</v>
      </c>
      <c r="F4580">
        <v>59.915846999999999</v>
      </c>
      <c r="G4580">
        <v>55.340325999999997</v>
      </c>
      <c r="H4580">
        <v>-4.3734000000000002E-2</v>
      </c>
      <c r="I4580">
        <v>-95.891628999999995</v>
      </c>
      <c r="J4580">
        <v>100</v>
      </c>
      <c r="K4580">
        <v>75.538000999999994</v>
      </c>
      <c r="L4580">
        <v>1.5007E-2</v>
      </c>
      <c r="M4580">
        <f>(F4580*CalPhotonTurnigy!$AE$30*CalPhotonTurnigy!$AF$36+CalPhotonTurnigy!$AE$36)/CalPhotonTurnigy!$AE$30</f>
        <v>72.345103390523519</v>
      </c>
    </row>
    <row r="4581" spans="1:13" x14ac:dyDescent="0.3">
      <c r="A4581">
        <v>166.13984600000001</v>
      </c>
      <c r="B4581">
        <v>100</v>
      </c>
      <c r="C4581">
        <v>0</v>
      </c>
      <c r="D4581">
        <v>1.526</v>
      </c>
      <c r="E4581">
        <v>59.868237999999998</v>
      </c>
      <c r="F4581">
        <v>60.155912999999998</v>
      </c>
      <c r="G4581">
        <v>55.338448999999997</v>
      </c>
      <c r="H4581">
        <v>-0.28767500000000001</v>
      </c>
      <c r="I4581">
        <v>-95.907514000000006</v>
      </c>
      <c r="J4581">
        <v>100</v>
      </c>
      <c r="K4581">
        <v>75.537739999999999</v>
      </c>
      <c r="L4581">
        <v>1.5004999999999999E-2</v>
      </c>
      <c r="M4581">
        <f>(F4581*CalPhotonTurnigy!$AE$30*CalPhotonTurnigy!$AF$36+CalPhotonTurnigy!$AE$36)/CalPhotonTurnigy!$AE$30</f>
        <v>72.588939504878226</v>
      </c>
    </row>
    <row r="4582" spans="1:13" x14ac:dyDescent="0.3">
      <c r="A4582">
        <v>166.15485200000001</v>
      </c>
      <c r="B4582">
        <v>100</v>
      </c>
      <c r="C4582">
        <v>0</v>
      </c>
      <c r="D4582">
        <v>1.526</v>
      </c>
      <c r="E4582">
        <v>59.864902999999998</v>
      </c>
      <c r="F4582">
        <v>60.083903999999997</v>
      </c>
      <c r="G4582">
        <v>55.336773000000001</v>
      </c>
      <c r="H4582">
        <v>-0.219002</v>
      </c>
      <c r="I4582">
        <v>-95.919599000000005</v>
      </c>
      <c r="J4582">
        <v>100</v>
      </c>
      <c r="K4582">
        <v>75.537514999999999</v>
      </c>
      <c r="L4582">
        <v>1.5006E-2</v>
      </c>
      <c r="M4582">
        <f>(F4582*CalPhotonTurnigy!$AE$30*CalPhotonTurnigy!$AF$36+CalPhotonTurnigy!$AE$36)/CalPhotonTurnigy!$AE$30</f>
        <v>72.515799640180333</v>
      </c>
    </row>
    <row r="4583" spans="1:13" x14ac:dyDescent="0.3">
      <c r="A4583">
        <v>166.16985</v>
      </c>
      <c r="B4583">
        <v>100</v>
      </c>
      <c r="C4583">
        <v>0</v>
      </c>
      <c r="D4583">
        <v>1.5249999999999999</v>
      </c>
      <c r="E4583">
        <v>59.859805999999999</v>
      </c>
      <c r="F4583">
        <v>60.011885999999997</v>
      </c>
      <c r="G4583">
        <v>55.335278000000002</v>
      </c>
      <c r="H4583">
        <v>-0.15207999999999999</v>
      </c>
      <c r="I4583">
        <v>-95.927980000000005</v>
      </c>
      <c r="J4583">
        <v>100</v>
      </c>
      <c r="K4583">
        <v>75.537322000000003</v>
      </c>
      <c r="L4583">
        <v>1.4997999999999999E-2</v>
      </c>
      <c r="M4583">
        <f>(F4583*CalPhotonTurnigy!$AE$30*CalPhotonTurnigy!$AF$36+CalPhotonTurnigy!$AE$36)/CalPhotonTurnigy!$AE$30</f>
        <v>72.442650634141998</v>
      </c>
    </row>
    <row r="4584" spans="1:13" x14ac:dyDescent="0.3">
      <c r="A4584">
        <v>166.18485799999999</v>
      </c>
      <c r="B4584">
        <v>100</v>
      </c>
      <c r="C4584">
        <v>0</v>
      </c>
      <c r="D4584">
        <v>1.526</v>
      </c>
      <c r="E4584">
        <v>59.857646000000003</v>
      </c>
      <c r="F4584">
        <v>59.939858000000001</v>
      </c>
      <c r="G4584">
        <v>55.333947999999999</v>
      </c>
      <c r="H4584">
        <v>-8.2211999999999993E-2</v>
      </c>
      <c r="I4584">
        <v>-95.932511000000005</v>
      </c>
      <c r="J4584">
        <v>100</v>
      </c>
      <c r="K4584">
        <v>75.537154999999998</v>
      </c>
      <c r="L4584">
        <v>1.5008000000000001E-2</v>
      </c>
      <c r="M4584">
        <f>(F4584*CalPhotonTurnigy!$AE$30*CalPhotonTurnigy!$AF$36+CalPhotonTurnigy!$AE$36)/CalPhotonTurnigy!$AE$30</f>
        <v>72.369491471058765</v>
      </c>
    </row>
    <row r="4585" spans="1:13" x14ac:dyDescent="0.3">
      <c r="A4585">
        <v>166.19986800000001</v>
      </c>
      <c r="B4585">
        <v>99</v>
      </c>
      <c r="C4585">
        <v>0</v>
      </c>
      <c r="D4585">
        <v>1.522</v>
      </c>
      <c r="E4585">
        <v>59.844648999999997</v>
      </c>
      <c r="F4585">
        <v>59.867820999999999</v>
      </c>
      <c r="G4585">
        <v>55.332636000000001</v>
      </c>
      <c r="H4585">
        <v>-2.3171000000000001E-2</v>
      </c>
      <c r="I4585">
        <v>-95.933786999999995</v>
      </c>
      <c r="J4585">
        <v>99</v>
      </c>
      <c r="K4585">
        <v>75.524832000000004</v>
      </c>
      <c r="L4585">
        <v>1.5010000000000001E-2</v>
      </c>
      <c r="M4585">
        <f>(F4585*CalPhotonTurnigy!$AE$30*CalPhotonTurnigy!$AF$36+CalPhotonTurnigy!$AE$36)/CalPhotonTurnigy!$AE$30</f>
        <v>72.296323166635105</v>
      </c>
    </row>
    <row r="4586" spans="1:13" x14ac:dyDescent="0.3">
      <c r="A4586">
        <v>166.214866</v>
      </c>
      <c r="B4586">
        <v>99</v>
      </c>
      <c r="C4586">
        <v>0</v>
      </c>
      <c r="D4586">
        <v>1.528</v>
      </c>
      <c r="E4586">
        <v>59.849060999999999</v>
      </c>
      <c r="F4586">
        <v>59.747736000000003</v>
      </c>
      <c r="G4586">
        <v>55.330911999999998</v>
      </c>
      <c r="H4586">
        <v>0.101324</v>
      </c>
      <c r="I4586">
        <v>-95.928218000000001</v>
      </c>
      <c r="J4586">
        <v>99</v>
      </c>
      <c r="K4586">
        <v>75.50264</v>
      </c>
      <c r="L4586">
        <v>1.4997999999999999E-2</v>
      </c>
      <c r="M4586">
        <f>(F4586*CalPhotonTurnigy!$AE$30*CalPhotonTurnigy!$AF$36+CalPhotonTurnigy!$AE$36)/CalPhotonTurnigy!$AE$30</f>
        <v>72.17435229282421</v>
      </c>
    </row>
    <row r="4587" spans="1:13" x14ac:dyDescent="0.3">
      <c r="A4587">
        <v>166.22986700000001</v>
      </c>
      <c r="B4587">
        <v>99</v>
      </c>
      <c r="C4587">
        <v>0</v>
      </c>
      <c r="D4587">
        <v>1.526</v>
      </c>
      <c r="E4587">
        <v>59.848399999999998</v>
      </c>
      <c r="F4587">
        <v>59.723716000000003</v>
      </c>
      <c r="G4587">
        <v>55.32826</v>
      </c>
      <c r="H4587">
        <v>0.124684</v>
      </c>
      <c r="I4587">
        <v>-95.921364999999994</v>
      </c>
      <c r="J4587">
        <v>99</v>
      </c>
      <c r="K4587">
        <v>75.483538999999993</v>
      </c>
      <c r="L4587">
        <v>1.5001E-2</v>
      </c>
      <c r="M4587">
        <f>(F4587*CalPhotonTurnigy!$AE$30*CalPhotonTurnigy!$AF$36+CalPhotonTurnigy!$AE$36)/CalPhotonTurnigy!$AE$30</f>
        <v>72.149955070948565</v>
      </c>
    </row>
    <row r="4588" spans="1:13" x14ac:dyDescent="0.3">
      <c r="A4588">
        <v>166.24487300000001</v>
      </c>
      <c r="B4588">
        <v>99</v>
      </c>
      <c r="C4588">
        <v>0</v>
      </c>
      <c r="D4588">
        <v>1.5249999999999999</v>
      </c>
      <c r="E4588">
        <v>59.845604000000002</v>
      </c>
      <c r="F4588">
        <v>59.627625000000002</v>
      </c>
      <c r="G4588">
        <v>55.324399</v>
      </c>
      <c r="H4588">
        <v>0.21797900000000001</v>
      </c>
      <c r="I4588">
        <v>-95.909392999999994</v>
      </c>
      <c r="J4588">
        <v>99</v>
      </c>
      <c r="K4588">
        <v>75.467099000000005</v>
      </c>
      <c r="L4588">
        <v>1.5006E-2</v>
      </c>
      <c r="M4588">
        <f>(F4588*CalPhotonTurnigy!$AE$30*CalPhotonTurnigy!$AF$36+CalPhotonTurnigy!$AE$36)/CalPhotonTurnigy!$AE$30</f>
        <v>72.052355010696559</v>
      </c>
    </row>
    <row r="4589" spans="1:13" x14ac:dyDescent="0.3">
      <c r="A4589">
        <v>166.25987699999999</v>
      </c>
      <c r="B4589">
        <v>99</v>
      </c>
      <c r="C4589">
        <v>0</v>
      </c>
      <c r="D4589">
        <v>1.524</v>
      </c>
      <c r="E4589">
        <v>59.838740999999999</v>
      </c>
      <c r="F4589">
        <v>59.939858000000001</v>
      </c>
      <c r="G4589">
        <v>55.319305999999997</v>
      </c>
      <c r="H4589">
        <v>-0.101118</v>
      </c>
      <c r="I4589">
        <v>-95.914963999999998</v>
      </c>
      <c r="J4589">
        <v>99</v>
      </c>
      <c r="K4589">
        <v>75.452948000000006</v>
      </c>
      <c r="L4589">
        <v>1.5004E-2</v>
      </c>
      <c r="M4589">
        <f>(F4589*CalPhotonTurnigy!$AE$30*CalPhotonTurnigy!$AF$36+CalPhotonTurnigy!$AE$36)/CalPhotonTurnigy!$AE$30</f>
        <v>72.369491471058765</v>
      </c>
    </row>
    <row r="4590" spans="1:13" x14ac:dyDescent="0.3">
      <c r="A4590">
        <v>166.27488399999999</v>
      </c>
      <c r="B4590">
        <v>99</v>
      </c>
      <c r="C4590">
        <v>0</v>
      </c>
      <c r="D4590">
        <v>1.524</v>
      </c>
      <c r="E4590">
        <v>59.832833999999998</v>
      </c>
      <c r="F4590">
        <v>60.155912999999998</v>
      </c>
      <c r="G4590">
        <v>55.313105999999998</v>
      </c>
      <c r="H4590">
        <v>-0.32307900000000001</v>
      </c>
      <c r="I4590">
        <v>-95.932806999999997</v>
      </c>
      <c r="J4590">
        <v>99</v>
      </c>
      <c r="K4590">
        <v>75.440769000000003</v>
      </c>
      <c r="L4590">
        <v>1.5007E-2</v>
      </c>
      <c r="M4590">
        <f>(F4590*CalPhotonTurnigy!$AE$30*CalPhotonTurnigy!$AF$36+CalPhotonTurnigy!$AE$36)/CalPhotonTurnigy!$AE$30</f>
        <v>72.588939504878226</v>
      </c>
    </row>
    <row r="4591" spans="1:13" x14ac:dyDescent="0.3">
      <c r="A4591">
        <v>166.28989100000001</v>
      </c>
      <c r="B4591">
        <v>99</v>
      </c>
      <c r="C4591">
        <v>0</v>
      </c>
      <c r="D4591">
        <v>1.5269999999999999</v>
      </c>
      <c r="E4591">
        <v>59.836666999999998</v>
      </c>
      <c r="F4591">
        <v>60.035893000000002</v>
      </c>
      <c r="G4591">
        <v>55.305996999999998</v>
      </c>
      <c r="H4591">
        <v>-0.19922599999999999</v>
      </c>
      <c r="I4591">
        <v>-95.943796000000006</v>
      </c>
      <c r="J4591">
        <v>99</v>
      </c>
      <c r="K4591">
        <v>75.430285999999995</v>
      </c>
      <c r="L4591">
        <v>1.5007E-2</v>
      </c>
      <c r="M4591">
        <f>(F4591*CalPhotonTurnigy!$AE$30*CalPhotonTurnigy!$AF$36+CalPhotonTurnigy!$AE$36)/CalPhotonTurnigy!$AE$30</f>
        <v>72.467034651859265</v>
      </c>
    </row>
    <row r="4592" spans="1:13" x14ac:dyDescent="0.3">
      <c r="A4592">
        <v>166.304903</v>
      </c>
      <c r="B4592">
        <v>99</v>
      </c>
      <c r="C4592">
        <v>0</v>
      </c>
      <c r="D4592">
        <v>1.5269999999999999</v>
      </c>
      <c r="E4592">
        <v>59.839964999999999</v>
      </c>
      <c r="F4592">
        <v>59.987878000000002</v>
      </c>
      <c r="G4592">
        <v>55.298202000000003</v>
      </c>
      <c r="H4592">
        <v>-0.14791299999999999</v>
      </c>
      <c r="I4592">
        <v>-95.951953000000003</v>
      </c>
      <c r="J4592">
        <v>99</v>
      </c>
      <c r="K4592">
        <v>75.421262999999996</v>
      </c>
      <c r="L4592">
        <v>1.5011999999999999E-2</v>
      </c>
      <c r="M4592">
        <f>(F4592*CalPhotonTurnigy!$AE$30*CalPhotonTurnigy!$AF$36+CalPhotonTurnigy!$AE$36)/CalPhotonTurnigy!$AE$30</f>
        <v>72.418265600720233</v>
      </c>
    </row>
    <row r="4593" spans="1:13" x14ac:dyDescent="0.3">
      <c r="A4593">
        <v>166.31990400000001</v>
      </c>
      <c r="B4593">
        <v>99</v>
      </c>
      <c r="C4593">
        <v>0</v>
      </c>
      <c r="D4593">
        <v>1.5249999999999999</v>
      </c>
      <c r="E4593">
        <v>59.838344999999997</v>
      </c>
      <c r="F4593">
        <v>59.915846999999999</v>
      </c>
      <c r="G4593">
        <v>55.289942000000003</v>
      </c>
      <c r="H4593">
        <v>-7.7502000000000001E-2</v>
      </c>
      <c r="I4593">
        <v>-95.956220999999999</v>
      </c>
      <c r="J4593">
        <v>99</v>
      </c>
      <c r="K4593">
        <v>75.413498000000004</v>
      </c>
      <c r="L4593">
        <v>1.5001E-2</v>
      </c>
      <c r="M4593">
        <f>(F4593*CalPhotonTurnigy!$AE$30*CalPhotonTurnigy!$AF$36+CalPhotonTurnigy!$AE$36)/CalPhotonTurnigy!$AE$30</f>
        <v>72.345103390523519</v>
      </c>
    </row>
    <row r="4594" spans="1:13" x14ac:dyDescent="0.3">
      <c r="A4594">
        <v>166.334903</v>
      </c>
      <c r="B4594">
        <v>99</v>
      </c>
      <c r="C4594">
        <v>0</v>
      </c>
      <c r="D4594">
        <v>1.5189999999999999</v>
      </c>
      <c r="E4594">
        <v>59.821345999999998</v>
      </c>
      <c r="F4594">
        <v>59.819789999999998</v>
      </c>
      <c r="G4594">
        <v>55.281421999999999</v>
      </c>
      <c r="H4594">
        <v>1.555E-3</v>
      </c>
      <c r="I4594">
        <v>-95.956135000000003</v>
      </c>
      <c r="J4594">
        <v>99</v>
      </c>
      <c r="K4594">
        <v>75.406813</v>
      </c>
      <c r="L4594">
        <v>1.4999E-2</v>
      </c>
      <c r="M4594">
        <f>(F4594*CalPhotonTurnigy!$AE$30*CalPhotonTurnigy!$AF$36+CalPhotonTurnigy!$AE$36)/CalPhotonTurnigy!$AE$30</f>
        <v>72.247537864224213</v>
      </c>
    </row>
    <row r="4595" spans="1:13" x14ac:dyDescent="0.3">
      <c r="A4595">
        <v>166.34989899999999</v>
      </c>
      <c r="B4595">
        <v>99</v>
      </c>
      <c r="C4595">
        <v>0</v>
      </c>
      <c r="D4595">
        <v>1.528</v>
      </c>
      <c r="E4595">
        <v>59.829013000000003</v>
      </c>
      <c r="F4595">
        <v>59.819789999999998</v>
      </c>
      <c r="G4595">
        <v>55.272818999999998</v>
      </c>
      <c r="H4595">
        <v>9.2219999999999993E-3</v>
      </c>
      <c r="I4595">
        <v>-95.955628000000004</v>
      </c>
      <c r="J4595">
        <v>99</v>
      </c>
      <c r="K4595">
        <v>75.401060000000001</v>
      </c>
      <c r="L4595">
        <v>1.4996000000000001E-2</v>
      </c>
      <c r="M4595">
        <f>(F4595*CalPhotonTurnigy!$AE$30*CalPhotonTurnigy!$AF$36+CalPhotonTurnigy!$AE$36)/CalPhotonTurnigy!$AE$30</f>
        <v>72.247537864224213</v>
      </c>
    </row>
    <row r="4596" spans="1:13" x14ac:dyDescent="0.3">
      <c r="A4596">
        <v>166.364904</v>
      </c>
      <c r="B4596">
        <v>99</v>
      </c>
      <c r="C4596">
        <v>0</v>
      </c>
      <c r="D4596">
        <v>1.5209999999999999</v>
      </c>
      <c r="E4596">
        <v>59.817771999999998</v>
      </c>
      <c r="F4596">
        <v>59.723716000000003</v>
      </c>
      <c r="G4596">
        <v>55.264282000000001</v>
      </c>
      <c r="H4596">
        <v>9.4055E-2</v>
      </c>
      <c r="I4596">
        <v>-95.950457999999998</v>
      </c>
      <c r="J4596">
        <v>99</v>
      </c>
      <c r="K4596">
        <v>75.396107999999998</v>
      </c>
      <c r="L4596">
        <v>1.5004999999999999E-2</v>
      </c>
      <c r="M4596">
        <f>(F4596*CalPhotonTurnigy!$AE$30*CalPhotonTurnigy!$AF$36+CalPhotonTurnigy!$AE$36)/CalPhotonTurnigy!$AE$30</f>
        <v>72.149955070948565</v>
      </c>
    </row>
    <row r="4597" spans="1:13" x14ac:dyDescent="0.3">
      <c r="A4597">
        <v>166.37991099999999</v>
      </c>
      <c r="B4597">
        <v>99</v>
      </c>
      <c r="C4597">
        <v>0</v>
      </c>
      <c r="D4597">
        <v>1.522</v>
      </c>
      <c r="E4597">
        <v>59.810327000000001</v>
      </c>
      <c r="F4597">
        <v>59.627625000000002</v>
      </c>
      <c r="G4597">
        <v>55.255930999999997</v>
      </c>
      <c r="H4597">
        <v>0.182702</v>
      </c>
      <c r="I4597">
        <v>-95.940422999999996</v>
      </c>
      <c r="J4597">
        <v>99</v>
      </c>
      <c r="K4597">
        <v>75.391846000000001</v>
      </c>
      <c r="L4597">
        <v>1.5007E-2</v>
      </c>
      <c r="M4597">
        <f>(F4597*CalPhotonTurnigy!$AE$30*CalPhotonTurnigy!$AF$36+CalPhotonTurnigy!$AE$36)/CalPhotonTurnigy!$AE$30</f>
        <v>72.052355010696559</v>
      </c>
    </row>
    <row r="4598" spans="1:13" x14ac:dyDescent="0.3">
      <c r="A4598">
        <v>166.39491100000001</v>
      </c>
      <c r="B4598">
        <v>99</v>
      </c>
      <c r="C4598">
        <v>0</v>
      </c>
      <c r="D4598">
        <v>1.5289999999999999</v>
      </c>
      <c r="E4598">
        <v>59.823993999999999</v>
      </c>
      <c r="F4598">
        <v>59.579573000000003</v>
      </c>
      <c r="G4598">
        <v>55.247858999999998</v>
      </c>
      <c r="H4598">
        <v>0.244421</v>
      </c>
      <c r="I4598">
        <v>-95.927010999999993</v>
      </c>
      <c r="J4598">
        <v>99</v>
      </c>
      <c r="K4598">
        <v>75.388177999999996</v>
      </c>
      <c r="L4598">
        <v>1.4999999999999999E-2</v>
      </c>
      <c r="M4598">
        <f>(F4598*CalPhotonTurnigy!$AE$30*CalPhotonTurnigy!$AF$36+CalPhotonTurnigy!$AE$36)/CalPhotonTurnigy!$AE$30</f>
        <v>72.003548378491359</v>
      </c>
    </row>
    <row r="4599" spans="1:13" x14ac:dyDescent="0.3">
      <c r="A4599">
        <v>166.40991299999999</v>
      </c>
      <c r="B4599">
        <v>99</v>
      </c>
      <c r="C4599">
        <v>0</v>
      </c>
      <c r="D4599">
        <v>1.5189999999999999</v>
      </c>
      <c r="E4599">
        <v>59.806759999999997</v>
      </c>
      <c r="F4599">
        <v>59.843806000000001</v>
      </c>
      <c r="G4599">
        <v>55.240135000000002</v>
      </c>
      <c r="H4599">
        <v>-3.7046000000000003E-2</v>
      </c>
      <c r="I4599">
        <v>-95.929049000000006</v>
      </c>
      <c r="J4599">
        <v>99</v>
      </c>
      <c r="K4599">
        <v>75.385020999999995</v>
      </c>
      <c r="L4599">
        <v>1.5002E-2</v>
      </c>
      <c r="M4599">
        <f>(F4599*CalPhotonTurnigy!$AE$30*CalPhotonTurnigy!$AF$36+CalPhotonTurnigy!$AE$36)/CalPhotonTurnigy!$AE$30</f>
        <v>72.271931023281894</v>
      </c>
    </row>
    <row r="4600" spans="1:13" x14ac:dyDescent="0.3">
      <c r="A4600">
        <v>166.42492200000001</v>
      </c>
      <c r="B4600">
        <v>99</v>
      </c>
      <c r="C4600">
        <v>0</v>
      </c>
      <c r="D4600">
        <v>1.518</v>
      </c>
      <c r="E4600">
        <v>59.78969</v>
      </c>
      <c r="F4600">
        <v>60.035893000000002</v>
      </c>
      <c r="G4600">
        <v>55.232810000000001</v>
      </c>
      <c r="H4600">
        <v>-0.24620300000000001</v>
      </c>
      <c r="I4600">
        <v>-95.942631000000006</v>
      </c>
      <c r="J4600">
        <v>99</v>
      </c>
      <c r="K4600">
        <v>75.382302999999993</v>
      </c>
      <c r="L4600">
        <v>1.5009E-2</v>
      </c>
      <c r="M4600">
        <f>(F4600*CalPhotonTurnigy!$AE$30*CalPhotonTurnigy!$AF$36+CalPhotonTurnigy!$AE$36)/CalPhotonTurnigy!$AE$30</f>
        <v>72.467034651859265</v>
      </c>
    </row>
    <row r="4601" spans="1:13" x14ac:dyDescent="0.3">
      <c r="A4601">
        <v>166.439921</v>
      </c>
      <c r="B4601">
        <v>99</v>
      </c>
      <c r="C4601">
        <v>0</v>
      </c>
      <c r="D4601">
        <v>1.524</v>
      </c>
      <c r="E4601">
        <v>59.790624000000001</v>
      </c>
      <c r="F4601">
        <v>59.987878000000002</v>
      </c>
      <c r="G4601">
        <v>55.225914000000003</v>
      </c>
      <c r="H4601">
        <v>-0.19725400000000001</v>
      </c>
      <c r="I4601">
        <v>-95.953500000000005</v>
      </c>
      <c r="J4601">
        <v>99</v>
      </c>
      <c r="K4601">
        <v>75.379964000000001</v>
      </c>
      <c r="L4601">
        <v>1.4999E-2</v>
      </c>
      <c r="M4601">
        <f>(F4601*CalPhotonTurnigy!$AE$30*CalPhotonTurnigy!$AF$36+CalPhotonTurnigy!$AE$36)/CalPhotonTurnigy!$AE$30</f>
        <v>72.418265600720233</v>
      </c>
    </row>
    <row r="4602" spans="1:13" x14ac:dyDescent="0.3">
      <c r="A4602">
        <v>166.454927</v>
      </c>
      <c r="B4602">
        <v>99</v>
      </c>
      <c r="C4602">
        <v>0</v>
      </c>
      <c r="D4602">
        <v>1.5249999999999999</v>
      </c>
      <c r="E4602">
        <v>59.795892000000002</v>
      </c>
      <c r="F4602">
        <v>59.915846999999999</v>
      </c>
      <c r="G4602">
        <v>55.219465</v>
      </c>
      <c r="H4602">
        <v>-0.11995500000000001</v>
      </c>
      <c r="I4602">
        <v>-95.960108000000005</v>
      </c>
      <c r="J4602">
        <v>99</v>
      </c>
      <c r="K4602">
        <v>75.377950999999996</v>
      </c>
      <c r="L4602">
        <v>1.5006E-2</v>
      </c>
      <c r="M4602">
        <f>(F4602*CalPhotonTurnigy!$AE$30*CalPhotonTurnigy!$AF$36+CalPhotonTurnigy!$AE$36)/CalPhotonTurnigy!$AE$30</f>
        <v>72.345103390523519</v>
      </c>
    </row>
    <row r="4603" spans="1:13" x14ac:dyDescent="0.3">
      <c r="A4603">
        <v>166.46993499999999</v>
      </c>
      <c r="B4603">
        <v>99</v>
      </c>
      <c r="C4603">
        <v>0</v>
      </c>
      <c r="D4603">
        <v>1.5149999999999999</v>
      </c>
      <c r="E4603">
        <v>59.773634000000001</v>
      </c>
      <c r="F4603">
        <v>59.867820999999999</v>
      </c>
      <c r="G4603">
        <v>55.213467000000001</v>
      </c>
      <c r="H4603">
        <v>-9.4187000000000007E-2</v>
      </c>
      <c r="I4603">
        <v>-95.965294999999998</v>
      </c>
      <c r="J4603">
        <v>99</v>
      </c>
      <c r="K4603">
        <v>75.376217999999994</v>
      </c>
      <c r="L4603">
        <v>1.5008000000000001E-2</v>
      </c>
      <c r="M4603">
        <f>(F4603*CalPhotonTurnigy!$AE$30*CalPhotonTurnigy!$AF$36+CalPhotonTurnigy!$AE$36)/CalPhotonTurnigy!$AE$30</f>
        <v>72.296323166635105</v>
      </c>
    </row>
    <row r="4604" spans="1:13" x14ac:dyDescent="0.3">
      <c r="A4604">
        <v>166.48494500000001</v>
      </c>
      <c r="B4604">
        <v>99</v>
      </c>
      <c r="C4604">
        <v>0</v>
      </c>
      <c r="D4604">
        <v>1.518</v>
      </c>
      <c r="E4604">
        <v>59.761172999999999</v>
      </c>
      <c r="F4604">
        <v>59.843806000000001</v>
      </c>
      <c r="G4604">
        <v>55.207917999999999</v>
      </c>
      <c r="H4604">
        <v>-8.2632999999999998E-2</v>
      </c>
      <c r="I4604">
        <v>-95.969843999999995</v>
      </c>
      <c r="J4604">
        <v>99</v>
      </c>
      <c r="K4604">
        <v>75.374726999999993</v>
      </c>
      <c r="L4604">
        <v>1.5010000000000001E-2</v>
      </c>
      <c r="M4604">
        <f>(F4604*CalPhotonTurnigy!$AE$30*CalPhotonTurnigy!$AF$36+CalPhotonTurnigy!$AE$36)/CalPhotonTurnigy!$AE$30</f>
        <v>72.271931023281894</v>
      </c>
    </row>
    <row r="4605" spans="1:13" x14ac:dyDescent="0.3">
      <c r="A4605">
        <v>166.49994699999999</v>
      </c>
      <c r="B4605">
        <v>99</v>
      </c>
      <c r="C4605">
        <v>0</v>
      </c>
      <c r="D4605">
        <v>1.5189999999999999</v>
      </c>
      <c r="E4605">
        <v>59.754916000000001</v>
      </c>
      <c r="F4605">
        <v>59.747736000000003</v>
      </c>
      <c r="G4605">
        <v>55.202807</v>
      </c>
      <c r="H4605">
        <v>7.1799999999999998E-3</v>
      </c>
      <c r="I4605">
        <v>-95.969449999999995</v>
      </c>
      <c r="J4605">
        <v>99</v>
      </c>
      <c r="K4605">
        <v>75.373442999999995</v>
      </c>
      <c r="L4605">
        <v>1.5002E-2</v>
      </c>
      <c r="M4605">
        <f>(F4605*CalPhotonTurnigy!$AE$30*CalPhotonTurnigy!$AF$36+CalPhotonTurnigy!$AE$36)/CalPhotonTurnigy!$AE$30</f>
        <v>72.17435229282421</v>
      </c>
    </row>
    <row r="4606" spans="1:13" x14ac:dyDescent="0.3">
      <c r="A4606">
        <v>166.51495</v>
      </c>
      <c r="B4606">
        <v>99</v>
      </c>
      <c r="C4606">
        <v>0</v>
      </c>
      <c r="D4606">
        <v>1.5149999999999999</v>
      </c>
      <c r="E4606">
        <v>59.736117</v>
      </c>
      <c r="F4606">
        <v>59.747736000000003</v>
      </c>
      <c r="G4606">
        <v>55.198118000000001</v>
      </c>
      <c r="H4606">
        <v>-1.1619000000000001E-2</v>
      </c>
      <c r="I4606">
        <v>-95.970088000000004</v>
      </c>
      <c r="J4606">
        <v>99</v>
      </c>
      <c r="K4606">
        <v>75.372337999999999</v>
      </c>
      <c r="L4606">
        <v>1.5003000000000001E-2</v>
      </c>
      <c r="M4606">
        <f>(F4606*CalPhotonTurnigy!$AE$30*CalPhotonTurnigy!$AF$36+CalPhotonTurnigy!$AE$36)/CalPhotonTurnigy!$AE$30</f>
        <v>72.17435229282421</v>
      </c>
    </row>
    <row r="4607" spans="1:13" x14ac:dyDescent="0.3">
      <c r="A4607">
        <v>166.52996099999999</v>
      </c>
      <c r="B4607">
        <v>99</v>
      </c>
      <c r="C4607">
        <v>0</v>
      </c>
      <c r="D4607">
        <v>1.5129999999999999</v>
      </c>
      <c r="E4607">
        <v>59.715457000000001</v>
      </c>
      <c r="F4607">
        <v>59.723716000000003</v>
      </c>
      <c r="G4607">
        <v>55.193832</v>
      </c>
      <c r="H4607">
        <v>-8.26E-3</v>
      </c>
      <c r="I4607">
        <v>-95.970543000000006</v>
      </c>
      <c r="J4607">
        <v>99</v>
      </c>
      <c r="K4607">
        <v>75.371386999999999</v>
      </c>
      <c r="L4607">
        <v>1.5011E-2</v>
      </c>
      <c r="M4607">
        <f>(F4607*CalPhotonTurnigy!$AE$30*CalPhotonTurnigy!$AF$36+CalPhotonTurnigy!$AE$36)/CalPhotonTurnigy!$AE$30</f>
        <v>72.149955070948565</v>
      </c>
    </row>
    <row r="4608" spans="1:13" x14ac:dyDescent="0.3">
      <c r="A4608">
        <v>166.54496499999999</v>
      </c>
      <c r="B4608">
        <v>99</v>
      </c>
      <c r="C4608">
        <v>0</v>
      </c>
      <c r="D4608">
        <v>1.5129999999999999</v>
      </c>
      <c r="E4608">
        <v>59.697668</v>
      </c>
      <c r="F4608">
        <v>59.627625000000002</v>
      </c>
      <c r="G4608">
        <v>55.189926</v>
      </c>
      <c r="H4608">
        <v>7.0042999999999994E-2</v>
      </c>
      <c r="I4608">
        <v>-95.966695999999999</v>
      </c>
      <c r="J4608">
        <v>99</v>
      </c>
      <c r="K4608">
        <v>75.370569000000003</v>
      </c>
      <c r="L4608">
        <v>1.5004E-2</v>
      </c>
      <c r="M4608">
        <f>(F4608*CalPhotonTurnigy!$AE$30*CalPhotonTurnigy!$AF$36+CalPhotonTurnigy!$AE$36)/CalPhotonTurnigy!$AE$30</f>
        <v>72.052355010696559</v>
      </c>
    </row>
    <row r="4609" spans="1:13" x14ac:dyDescent="0.3">
      <c r="A4609">
        <v>166.559968</v>
      </c>
      <c r="B4609">
        <v>99</v>
      </c>
      <c r="C4609">
        <v>0</v>
      </c>
      <c r="D4609">
        <v>1.516</v>
      </c>
      <c r="E4609">
        <v>59.691312000000003</v>
      </c>
      <c r="F4609">
        <v>59.627625000000002</v>
      </c>
      <c r="G4609">
        <v>55.186377999999998</v>
      </c>
      <c r="H4609">
        <v>6.3686999999999994E-2</v>
      </c>
      <c r="I4609">
        <v>-95.963199000000003</v>
      </c>
      <c r="J4609">
        <v>99</v>
      </c>
      <c r="K4609">
        <v>75.369864000000007</v>
      </c>
      <c r="L4609">
        <v>1.5003000000000001E-2</v>
      </c>
      <c r="M4609">
        <f>(F4609*CalPhotonTurnigy!$AE$30*CalPhotonTurnigy!$AF$36+CalPhotonTurnigy!$AE$36)/CalPhotonTurnigy!$AE$30</f>
        <v>72.052355010696559</v>
      </c>
    </row>
    <row r="4610" spans="1:13" x14ac:dyDescent="0.3">
      <c r="A4610">
        <v>166.57496599999999</v>
      </c>
      <c r="B4610">
        <v>99</v>
      </c>
      <c r="C4610">
        <v>0</v>
      </c>
      <c r="D4610">
        <v>1.5149999999999999</v>
      </c>
      <c r="E4610">
        <v>59.683602</v>
      </c>
      <c r="F4610">
        <v>59.579573000000003</v>
      </c>
      <c r="G4610">
        <v>55.183163</v>
      </c>
      <c r="H4610">
        <v>0.104029</v>
      </c>
      <c r="I4610">
        <v>-95.957492000000002</v>
      </c>
      <c r="J4610">
        <v>99</v>
      </c>
      <c r="K4610">
        <v>75.369258000000002</v>
      </c>
      <c r="L4610">
        <v>1.4997999999999999E-2</v>
      </c>
      <c r="M4610">
        <f>(F4610*CalPhotonTurnigy!$AE$30*CalPhotonTurnigy!$AF$36+CalPhotonTurnigy!$AE$36)/CalPhotonTurnigy!$AE$30</f>
        <v>72.003548378491359</v>
      </c>
    </row>
    <row r="4611" spans="1:13" x14ac:dyDescent="0.3">
      <c r="A4611">
        <v>166.58997400000001</v>
      </c>
      <c r="B4611">
        <v>99</v>
      </c>
      <c r="C4611">
        <v>0</v>
      </c>
      <c r="D4611">
        <v>1.4970000000000001</v>
      </c>
      <c r="E4611">
        <v>59.625388999999998</v>
      </c>
      <c r="F4611">
        <v>59.531517000000001</v>
      </c>
      <c r="G4611">
        <v>55.180256999999997</v>
      </c>
      <c r="H4611">
        <v>9.3871999999999997E-2</v>
      </c>
      <c r="I4611">
        <v>-95.952340000000007</v>
      </c>
      <c r="J4611">
        <v>99</v>
      </c>
      <c r="K4611">
        <v>75.368735999999998</v>
      </c>
      <c r="L4611">
        <v>1.5008000000000001E-2</v>
      </c>
      <c r="M4611">
        <f>(F4611*CalPhotonTurnigy!$AE$30*CalPhotonTurnigy!$AF$36+CalPhotonTurnigy!$AE$36)/CalPhotonTurnigy!$AE$30</f>
        <v>71.954737683468196</v>
      </c>
    </row>
    <row r="4612" spans="1:13" x14ac:dyDescent="0.3">
      <c r="A4612">
        <v>166.604974</v>
      </c>
      <c r="B4612">
        <v>99</v>
      </c>
      <c r="C4612">
        <v>0</v>
      </c>
      <c r="D4612">
        <v>1.5109999999999999</v>
      </c>
      <c r="E4612">
        <v>59.615648</v>
      </c>
      <c r="F4612">
        <v>59.459423999999999</v>
      </c>
      <c r="G4612">
        <v>55.177636</v>
      </c>
      <c r="H4612">
        <v>0.156224</v>
      </c>
      <c r="I4612">
        <v>-95.943779000000006</v>
      </c>
      <c r="J4612">
        <v>99</v>
      </c>
      <c r="K4612">
        <v>75.368286999999995</v>
      </c>
      <c r="L4612">
        <v>1.4999999999999999E-2</v>
      </c>
      <c r="M4612">
        <f>(F4612*CalPhotonTurnigy!$AE$30*CalPhotonTurnigy!$AF$36+CalPhotonTurnigy!$AE$36)/CalPhotonTurnigy!$AE$30</f>
        <v>71.881512499593043</v>
      </c>
    </row>
    <row r="4613" spans="1:13" x14ac:dyDescent="0.3">
      <c r="A4613">
        <v>166.61997700000001</v>
      </c>
      <c r="B4613">
        <v>99</v>
      </c>
      <c r="C4613">
        <v>0</v>
      </c>
      <c r="D4613">
        <v>1.512</v>
      </c>
      <c r="E4613">
        <v>59.60951</v>
      </c>
      <c r="F4613">
        <v>59.579573000000003</v>
      </c>
      <c r="G4613">
        <v>55.175277000000001</v>
      </c>
      <c r="H4613">
        <v>2.9936999999999998E-2</v>
      </c>
      <c r="I4613">
        <v>-95.942136000000005</v>
      </c>
      <c r="J4613">
        <v>99</v>
      </c>
      <c r="K4613">
        <v>75.367900000000006</v>
      </c>
      <c r="L4613">
        <v>1.5003000000000001E-2</v>
      </c>
      <c r="M4613">
        <f>(F4613*CalPhotonTurnigy!$AE$30*CalPhotonTurnigy!$AF$36+CalPhotonTurnigy!$AE$36)/CalPhotonTurnigy!$AE$30</f>
        <v>72.003548378491359</v>
      </c>
    </row>
    <row r="4614" spans="1:13" x14ac:dyDescent="0.3">
      <c r="A4614">
        <v>166.63497899999999</v>
      </c>
      <c r="B4614">
        <v>99</v>
      </c>
      <c r="C4614">
        <v>0</v>
      </c>
      <c r="D4614">
        <v>1.508</v>
      </c>
      <c r="E4614">
        <v>59.592995000000002</v>
      </c>
      <c r="F4614">
        <v>59.843806000000001</v>
      </c>
      <c r="G4614">
        <v>55.173158000000001</v>
      </c>
      <c r="H4614">
        <v>-0.25081100000000001</v>
      </c>
      <c r="I4614">
        <v>-95.955938000000003</v>
      </c>
      <c r="J4614">
        <v>99</v>
      </c>
      <c r="K4614">
        <v>75.367566999999994</v>
      </c>
      <c r="L4614">
        <v>1.5002E-2</v>
      </c>
      <c r="M4614">
        <f>(F4614*CalPhotonTurnigy!$AE$30*CalPhotonTurnigy!$AF$36+CalPhotonTurnigy!$AE$36)/CalPhotonTurnigy!$AE$30</f>
        <v>72.271931023281894</v>
      </c>
    </row>
    <row r="4615" spans="1:13" x14ac:dyDescent="0.3">
      <c r="A4615">
        <v>166.64998399999999</v>
      </c>
      <c r="B4615">
        <v>99</v>
      </c>
      <c r="C4615">
        <v>0</v>
      </c>
      <c r="D4615">
        <v>1.512</v>
      </c>
      <c r="E4615">
        <v>59.590015000000001</v>
      </c>
      <c r="F4615">
        <v>59.963869000000003</v>
      </c>
      <c r="G4615">
        <v>55.171256999999997</v>
      </c>
      <c r="H4615">
        <v>-0.37385400000000002</v>
      </c>
      <c r="I4615">
        <v>-95.976540999999997</v>
      </c>
      <c r="J4615">
        <v>99</v>
      </c>
      <c r="K4615">
        <v>75.367281000000006</v>
      </c>
      <c r="L4615">
        <v>1.5004999999999999E-2</v>
      </c>
      <c r="M4615">
        <f>(F4615*CalPhotonTurnigy!$AE$30*CalPhotonTurnigy!$AF$36+CalPhotonTurnigy!$AE$36)/CalPhotonTurnigy!$AE$30</f>
        <v>72.393879551593983</v>
      </c>
    </row>
    <row r="4616" spans="1:13" x14ac:dyDescent="0.3">
      <c r="A4616">
        <v>166.664998</v>
      </c>
      <c r="B4616">
        <v>99</v>
      </c>
      <c r="C4616">
        <v>0</v>
      </c>
      <c r="D4616">
        <v>1.512</v>
      </c>
      <c r="E4616">
        <v>59.587449999999997</v>
      </c>
      <c r="F4616">
        <v>59.939858000000001</v>
      </c>
      <c r="G4616">
        <v>55.169555000000003</v>
      </c>
      <c r="H4616">
        <v>-0.352408</v>
      </c>
      <c r="I4616">
        <v>-95.995969000000002</v>
      </c>
      <c r="J4616">
        <v>99</v>
      </c>
      <c r="K4616">
        <v>75.367034000000004</v>
      </c>
      <c r="L4616">
        <v>1.5014E-2</v>
      </c>
      <c r="M4616">
        <f>(F4616*CalPhotonTurnigy!$AE$30*CalPhotonTurnigy!$AF$36+CalPhotonTurnigy!$AE$36)/CalPhotonTurnigy!$AE$30</f>
        <v>72.369491471058765</v>
      </c>
    </row>
    <row r="4617" spans="1:13" x14ac:dyDescent="0.3">
      <c r="A4617">
        <v>166.67999699999999</v>
      </c>
      <c r="B4617">
        <v>99</v>
      </c>
      <c r="C4617">
        <v>0</v>
      </c>
      <c r="D4617">
        <v>1.5029999999999999</v>
      </c>
      <c r="E4617">
        <v>59.560510999999998</v>
      </c>
      <c r="F4617">
        <v>59.915846999999999</v>
      </c>
      <c r="G4617">
        <v>55.168033000000001</v>
      </c>
      <c r="H4617">
        <v>-0.35533599999999999</v>
      </c>
      <c r="I4617">
        <v>-96.015534000000002</v>
      </c>
      <c r="J4617">
        <v>99</v>
      </c>
      <c r="K4617">
        <v>75.366821999999999</v>
      </c>
      <c r="L4617">
        <v>1.4999E-2</v>
      </c>
      <c r="M4617">
        <f>(F4617*CalPhotonTurnigy!$AE$30*CalPhotonTurnigy!$AF$36+CalPhotonTurnigy!$AE$36)/CalPhotonTurnigy!$AE$30</f>
        <v>72.345103390523519</v>
      </c>
    </row>
    <row r="4618" spans="1:13" x14ac:dyDescent="0.3">
      <c r="A4618">
        <v>166.69500400000001</v>
      </c>
      <c r="B4618">
        <v>99</v>
      </c>
      <c r="C4618">
        <v>0</v>
      </c>
      <c r="D4618">
        <v>1.5129999999999999</v>
      </c>
      <c r="E4618">
        <v>59.564312000000001</v>
      </c>
      <c r="F4618">
        <v>59.843806000000001</v>
      </c>
      <c r="G4618">
        <v>55.166674</v>
      </c>
      <c r="H4618">
        <v>-0.27949400000000002</v>
      </c>
      <c r="I4618">
        <v>-96.030919999999995</v>
      </c>
      <c r="J4618">
        <v>99</v>
      </c>
      <c r="K4618">
        <v>75.366639000000006</v>
      </c>
      <c r="L4618">
        <v>1.5007E-2</v>
      </c>
      <c r="M4618">
        <f>(F4618*CalPhotonTurnigy!$AE$30*CalPhotonTurnigy!$AF$36+CalPhotonTurnigy!$AE$36)/CalPhotonTurnigy!$AE$30</f>
        <v>72.271931023281894</v>
      </c>
    </row>
    <row r="4619" spans="1:13" x14ac:dyDescent="0.3">
      <c r="A4619">
        <v>166.71000699999999</v>
      </c>
      <c r="B4619">
        <v>99</v>
      </c>
      <c r="C4619">
        <v>0</v>
      </c>
      <c r="D4619">
        <v>1.5109999999999999</v>
      </c>
      <c r="E4619">
        <v>59.560834999999997</v>
      </c>
      <c r="F4619">
        <v>59.819789999999998</v>
      </c>
      <c r="G4619">
        <v>55.165463000000003</v>
      </c>
      <c r="H4619">
        <v>-0.25895499999999999</v>
      </c>
      <c r="I4619">
        <v>-96.045168000000004</v>
      </c>
      <c r="J4619">
        <v>99</v>
      </c>
      <c r="K4619">
        <v>75.366482000000005</v>
      </c>
      <c r="L4619">
        <v>1.5003000000000001E-2</v>
      </c>
      <c r="M4619">
        <f>(F4619*CalPhotonTurnigy!$AE$30*CalPhotonTurnigy!$AF$36+CalPhotonTurnigy!$AE$36)/CalPhotonTurnigy!$AE$30</f>
        <v>72.247537864224213</v>
      </c>
    </row>
    <row r="4620" spans="1:13" x14ac:dyDescent="0.3">
      <c r="A4620">
        <v>166.72501800000001</v>
      </c>
      <c r="B4620">
        <v>98</v>
      </c>
      <c r="C4620">
        <v>0</v>
      </c>
      <c r="D4620">
        <v>1.5</v>
      </c>
      <c r="E4620">
        <v>59.528585999999997</v>
      </c>
      <c r="F4620">
        <v>59.819789999999998</v>
      </c>
      <c r="G4620">
        <v>55.164254</v>
      </c>
      <c r="H4620">
        <v>-0.29120499999999999</v>
      </c>
      <c r="I4620">
        <v>-96.061198000000005</v>
      </c>
      <c r="J4620">
        <v>98</v>
      </c>
      <c r="K4620">
        <v>75.354043000000004</v>
      </c>
      <c r="L4620">
        <v>1.5011E-2</v>
      </c>
      <c r="M4620">
        <f>(F4620*CalPhotonTurnigy!$AE$30*CalPhotonTurnigy!$AF$36+CalPhotonTurnigy!$AE$36)/CalPhotonTurnigy!$AE$30</f>
        <v>72.247537864224213</v>
      </c>
    </row>
    <row r="4621" spans="1:13" x14ac:dyDescent="0.3">
      <c r="A4621">
        <v>166.74001699999999</v>
      </c>
      <c r="B4621">
        <v>98</v>
      </c>
      <c r="C4621">
        <v>0</v>
      </c>
      <c r="D4621">
        <v>1.5109999999999999</v>
      </c>
      <c r="E4621">
        <v>59.530093000000001</v>
      </c>
      <c r="F4621">
        <v>59.723716000000003</v>
      </c>
      <c r="G4621">
        <v>55.162618000000002</v>
      </c>
      <c r="H4621">
        <v>-0.19362399999999999</v>
      </c>
      <c r="I4621">
        <v>-96.071838</v>
      </c>
      <c r="J4621">
        <v>98</v>
      </c>
      <c r="K4621">
        <v>75.331633999999994</v>
      </c>
      <c r="L4621">
        <v>1.4999E-2</v>
      </c>
      <c r="M4621">
        <f>(F4621*CalPhotonTurnigy!$AE$30*CalPhotonTurnigy!$AF$36+CalPhotonTurnigy!$AE$36)/CalPhotonTurnigy!$AE$30</f>
        <v>72.149955070948565</v>
      </c>
    </row>
    <row r="4622" spans="1:13" x14ac:dyDescent="0.3">
      <c r="A4622">
        <v>166.75501700000001</v>
      </c>
      <c r="B4622">
        <v>98</v>
      </c>
      <c r="C4622">
        <v>0</v>
      </c>
      <c r="D4622">
        <v>1.512</v>
      </c>
      <c r="E4622">
        <v>59.535891999999997</v>
      </c>
      <c r="F4622">
        <v>59.771754999999999</v>
      </c>
      <c r="G4622">
        <v>55.160035000000001</v>
      </c>
      <c r="H4622">
        <v>-0.23586399999999999</v>
      </c>
      <c r="I4622">
        <v>-96.084806</v>
      </c>
      <c r="J4622">
        <v>98</v>
      </c>
      <c r="K4622">
        <v>75.312346000000005</v>
      </c>
      <c r="L4622">
        <v>1.4999999999999999E-2</v>
      </c>
      <c r="M4622">
        <f>(F4622*CalPhotonTurnigy!$AE$30*CalPhotonTurnigy!$AF$36+CalPhotonTurnigy!$AE$36)/CalPhotonTurnigy!$AE$30</f>
        <v>72.198748498995371</v>
      </c>
    </row>
    <row r="4623" spans="1:13" x14ac:dyDescent="0.3">
      <c r="A4623">
        <v>166.770016</v>
      </c>
      <c r="B4623">
        <v>98</v>
      </c>
      <c r="C4623">
        <v>0</v>
      </c>
      <c r="D4623">
        <v>1.508</v>
      </c>
      <c r="E4623">
        <v>59.529625000000003</v>
      </c>
      <c r="F4623">
        <v>59.699694999999998</v>
      </c>
      <c r="G4623">
        <v>55.156222999999997</v>
      </c>
      <c r="H4623">
        <v>-0.17007</v>
      </c>
      <c r="I4623">
        <v>-96.094149999999999</v>
      </c>
      <c r="J4623">
        <v>98</v>
      </c>
      <c r="K4623">
        <v>75.295744999999997</v>
      </c>
      <c r="L4623">
        <v>1.4999E-2</v>
      </c>
      <c r="M4623">
        <f>(F4623*CalPhotonTurnigy!$AE$30*CalPhotonTurnigy!$AF$36+CalPhotonTurnigy!$AE$36)/CalPhotonTurnigy!$AE$30</f>
        <v>72.125556833368421</v>
      </c>
    </row>
    <row r="4624" spans="1:13" x14ac:dyDescent="0.3">
      <c r="A4624">
        <v>166.78501900000001</v>
      </c>
      <c r="B4624">
        <v>98</v>
      </c>
      <c r="C4624">
        <v>0</v>
      </c>
      <c r="D4624">
        <v>1.508</v>
      </c>
      <c r="E4624">
        <v>59.524231999999998</v>
      </c>
      <c r="F4624">
        <v>59.651649999999997</v>
      </c>
      <c r="G4624">
        <v>55.151159999999997</v>
      </c>
      <c r="H4624">
        <v>-0.127417</v>
      </c>
      <c r="I4624">
        <v>-96.101147999999995</v>
      </c>
      <c r="J4624">
        <v>98</v>
      </c>
      <c r="K4624">
        <v>75.281456000000006</v>
      </c>
      <c r="L4624">
        <v>1.5003000000000001E-2</v>
      </c>
      <c r="M4624">
        <f>(F4624*CalPhotonTurnigy!$AE$30*CalPhotonTurnigy!$AF$36+CalPhotonTurnigy!$AE$36)/CalPhotonTurnigy!$AE$30</f>
        <v>72.076757311094653</v>
      </c>
    </row>
    <row r="4625" spans="1:13" x14ac:dyDescent="0.3">
      <c r="A4625">
        <v>166.80002400000001</v>
      </c>
      <c r="B4625">
        <v>98</v>
      </c>
      <c r="C4625">
        <v>0</v>
      </c>
      <c r="D4625">
        <v>1.51</v>
      </c>
      <c r="E4625">
        <v>59.524095000000003</v>
      </c>
      <c r="F4625">
        <v>59.6036</v>
      </c>
      <c r="G4625">
        <v>55.144972000000003</v>
      </c>
      <c r="H4625">
        <v>-7.9505000000000006E-2</v>
      </c>
      <c r="I4625">
        <v>-96.105513000000002</v>
      </c>
      <c r="J4625">
        <v>98</v>
      </c>
      <c r="K4625">
        <v>75.269157000000007</v>
      </c>
      <c r="L4625">
        <v>1.5004999999999999E-2</v>
      </c>
      <c r="M4625">
        <f>(F4625*CalPhotonTurnigy!$AE$30*CalPhotonTurnigy!$AF$36+CalPhotonTurnigy!$AE$36)/CalPhotonTurnigy!$AE$30</f>
        <v>72.027952710298436</v>
      </c>
    </row>
    <row r="4626" spans="1:13" x14ac:dyDescent="0.3">
      <c r="A4626">
        <v>166.81502399999999</v>
      </c>
      <c r="B4626">
        <v>98</v>
      </c>
      <c r="C4626">
        <v>0</v>
      </c>
      <c r="D4626">
        <v>1.51</v>
      </c>
      <c r="E4626">
        <v>59.523977000000002</v>
      </c>
      <c r="F4626">
        <v>59.6036</v>
      </c>
      <c r="G4626">
        <v>55.137858000000001</v>
      </c>
      <c r="H4626">
        <v>-7.9622999999999999E-2</v>
      </c>
      <c r="I4626">
        <v>-96.109883999999994</v>
      </c>
      <c r="J4626">
        <v>98</v>
      </c>
      <c r="K4626">
        <v>75.258572000000001</v>
      </c>
      <c r="L4626">
        <v>1.4999999999999999E-2</v>
      </c>
      <c r="M4626">
        <f>(F4626*CalPhotonTurnigy!$AE$30*CalPhotonTurnigy!$AF$36+CalPhotonTurnigy!$AE$36)/CalPhotonTurnigy!$AE$30</f>
        <v>72.027952710298436</v>
      </c>
    </row>
    <row r="4627" spans="1:13" x14ac:dyDescent="0.3">
      <c r="A4627">
        <v>166.83003600000001</v>
      </c>
      <c r="B4627">
        <v>98</v>
      </c>
      <c r="C4627">
        <v>0</v>
      </c>
      <c r="D4627">
        <v>1.508</v>
      </c>
      <c r="E4627">
        <v>59.519371</v>
      </c>
      <c r="F4627">
        <v>59.579573000000003</v>
      </c>
      <c r="G4627">
        <v>55.130043000000001</v>
      </c>
      <c r="H4627">
        <v>-6.0201999999999999E-2</v>
      </c>
      <c r="I4627">
        <v>-96.113190000000003</v>
      </c>
      <c r="J4627">
        <v>98</v>
      </c>
      <c r="K4627">
        <v>75.249460999999997</v>
      </c>
      <c r="L4627">
        <v>1.5011999999999999E-2</v>
      </c>
      <c r="M4627">
        <f>(F4627*CalPhotonTurnigy!$AE$30*CalPhotonTurnigy!$AF$36+CalPhotonTurnigy!$AE$36)/CalPhotonTurnigy!$AE$30</f>
        <v>72.003548378491359</v>
      </c>
    </row>
    <row r="4628" spans="1:13" x14ac:dyDescent="0.3">
      <c r="A4628">
        <v>166.845045</v>
      </c>
      <c r="B4628">
        <v>98</v>
      </c>
      <c r="C4628">
        <v>0</v>
      </c>
      <c r="D4628">
        <v>1.5069999999999999</v>
      </c>
      <c r="E4628">
        <v>59.510902000000002</v>
      </c>
      <c r="F4628">
        <v>59.6036</v>
      </c>
      <c r="G4628">
        <v>55.121752000000001</v>
      </c>
      <c r="H4628">
        <v>-9.2698000000000003E-2</v>
      </c>
      <c r="I4628">
        <v>-96.118280999999996</v>
      </c>
      <c r="J4628">
        <v>98</v>
      </c>
      <c r="K4628">
        <v>75.241619</v>
      </c>
      <c r="L4628">
        <v>1.5009E-2</v>
      </c>
      <c r="M4628">
        <f>(F4628*CalPhotonTurnigy!$AE$30*CalPhotonTurnigy!$AF$36+CalPhotonTurnigy!$AE$36)/CalPhotonTurnigy!$AE$30</f>
        <v>72.027952710298436</v>
      </c>
    </row>
    <row r="4629" spans="1:13" x14ac:dyDescent="0.3">
      <c r="A4629">
        <v>166.86005299999999</v>
      </c>
      <c r="B4629">
        <v>98</v>
      </c>
      <c r="C4629">
        <v>0</v>
      </c>
      <c r="D4629">
        <v>1.508</v>
      </c>
      <c r="E4629">
        <v>59.508119000000001</v>
      </c>
      <c r="F4629">
        <v>59.555546</v>
      </c>
      <c r="G4629">
        <v>55.113188999999998</v>
      </c>
      <c r="H4629">
        <v>-4.7426000000000003E-2</v>
      </c>
      <c r="I4629">
        <v>-96.120884000000004</v>
      </c>
      <c r="J4629">
        <v>98</v>
      </c>
      <c r="K4629">
        <v>75.234869000000003</v>
      </c>
      <c r="L4629">
        <v>1.5008000000000001E-2</v>
      </c>
      <c r="M4629">
        <f>(F4629*CalPhotonTurnigy!$AE$30*CalPhotonTurnigy!$AF$36+CalPhotonTurnigy!$AE$36)/CalPhotonTurnigy!$AE$30</f>
        <v>71.979144046684269</v>
      </c>
    </row>
    <row r="4630" spans="1:13" x14ac:dyDescent="0.3">
      <c r="A4630">
        <v>166.875058</v>
      </c>
      <c r="B4630">
        <v>98</v>
      </c>
      <c r="C4630">
        <v>0</v>
      </c>
      <c r="D4630">
        <v>1.506</v>
      </c>
      <c r="E4630">
        <v>59.498964000000001</v>
      </c>
      <c r="F4630">
        <v>59.531517000000001</v>
      </c>
      <c r="G4630">
        <v>55.104536000000003</v>
      </c>
      <c r="H4630">
        <v>-3.2552999999999999E-2</v>
      </c>
      <c r="I4630">
        <v>-96.122669999999999</v>
      </c>
      <c r="J4630">
        <v>98</v>
      </c>
      <c r="K4630">
        <v>75.229060000000004</v>
      </c>
      <c r="L4630">
        <v>1.5004999999999999E-2</v>
      </c>
      <c r="M4630">
        <f>(F4630*CalPhotonTurnigy!$AE$30*CalPhotonTurnigy!$AF$36+CalPhotonTurnigy!$AE$36)/CalPhotonTurnigy!$AE$30</f>
        <v>71.954737683468196</v>
      </c>
    </row>
    <row r="4631" spans="1:13" x14ac:dyDescent="0.3">
      <c r="A4631">
        <v>166.890061</v>
      </c>
      <c r="B4631">
        <v>98</v>
      </c>
      <c r="C4631">
        <v>0</v>
      </c>
      <c r="D4631">
        <v>1.5069999999999999</v>
      </c>
      <c r="E4631">
        <v>59.493338000000001</v>
      </c>
      <c r="F4631">
        <v>59.531517000000001</v>
      </c>
      <c r="G4631">
        <v>55.095944000000003</v>
      </c>
      <c r="H4631">
        <v>-3.8178999999999998E-2</v>
      </c>
      <c r="I4631">
        <v>-96.124763999999999</v>
      </c>
      <c r="J4631">
        <v>98</v>
      </c>
      <c r="K4631">
        <v>75.224058999999997</v>
      </c>
      <c r="L4631">
        <v>1.5003000000000001E-2</v>
      </c>
      <c r="M4631">
        <f>(F4631*CalPhotonTurnigy!$AE$30*CalPhotonTurnigy!$AF$36+CalPhotonTurnigy!$AE$36)/CalPhotonTurnigy!$AE$30</f>
        <v>71.954737683468196</v>
      </c>
    </row>
    <row r="4632" spans="1:13" x14ac:dyDescent="0.3">
      <c r="A4632">
        <v>166.90506199999999</v>
      </c>
      <c r="B4632">
        <v>98</v>
      </c>
      <c r="C4632">
        <v>0</v>
      </c>
      <c r="D4632">
        <v>1.5069999999999999</v>
      </c>
      <c r="E4632">
        <v>59.490751000000003</v>
      </c>
      <c r="F4632">
        <v>59.483455999999997</v>
      </c>
      <c r="G4632">
        <v>55.087533999999998</v>
      </c>
      <c r="H4632">
        <v>7.2950000000000003E-3</v>
      </c>
      <c r="I4632">
        <v>-96.124364</v>
      </c>
      <c r="J4632">
        <v>98</v>
      </c>
      <c r="K4632">
        <v>75.219756000000004</v>
      </c>
      <c r="L4632">
        <v>1.5001E-2</v>
      </c>
      <c r="M4632">
        <f>(F4632*CalPhotonTurnigy!$AE$30*CalPhotonTurnigy!$AF$36+CalPhotonTurnigy!$AE$36)/CalPhotonTurnigy!$AE$30</f>
        <v>71.905921909922583</v>
      </c>
    </row>
    <row r="4633" spans="1:13" x14ac:dyDescent="0.3">
      <c r="A4633">
        <v>166.920061</v>
      </c>
      <c r="B4633">
        <v>98</v>
      </c>
      <c r="C4633">
        <v>0</v>
      </c>
      <c r="D4633">
        <v>1.51</v>
      </c>
      <c r="E4633">
        <v>59.495288000000002</v>
      </c>
      <c r="F4633">
        <v>59.483455999999997</v>
      </c>
      <c r="G4633">
        <v>55.079402000000002</v>
      </c>
      <c r="H4633">
        <v>1.1831E-2</v>
      </c>
      <c r="I4633">
        <v>-96.123716000000002</v>
      </c>
      <c r="J4633">
        <v>98</v>
      </c>
      <c r="K4633">
        <v>75.216050999999993</v>
      </c>
      <c r="L4633">
        <v>1.4999E-2</v>
      </c>
      <c r="M4633">
        <f>(F4633*CalPhotonTurnigy!$AE$30*CalPhotonTurnigy!$AF$36+CalPhotonTurnigy!$AE$36)/CalPhotonTurnigy!$AE$30</f>
        <v>71.905921909922583</v>
      </c>
    </row>
    <row r="4634" spans="1:13" x14ac:dyDescent="0.3">
      <c r="A4634">
        <v>166.93507199999999</v>
      </c>
      <c r="B4634">
        <v>98</v>
      </c>
      <c r="C4634">
        <v>0</v>
      </c>
      <c r="D4634">
        <v>1.506</v>
      </c>
      <c r="E4634">
        <v>59.487920000000003</v>
      </c>
      <c r="F4634">
        <v>59.459423999999999</v>
      </c>
      <c r="G4634">
        <v>55.071618000000001</v>
      </c>
      <c r="H4634">
        <v>2.8494999999999999E-2</v>
      </c>
      <c r="I4634">
        <v>-96.122152999999997</v>
      </c>
      <c r="J4634">
        <v>98</v>
      </c>
      <c r="K4634">
        <v>75.212862999999999</v>
      </c>
      <c r="L4634">
        <v>1.5011E-2</v>
      </c>
      <c r="M4634">
        <f>(F4634*CalPhotonTurnigy!$AE$30*CalPhotonTurnigy!$AF$36+CalPhotonTurnigy!$AE$36)/CalPhotonTurnigy!$AE$30</f>
        <v>71.881512499593043</v>
      </c>
    </row>
    <row r="4635" spans="1:13" x14ac:dyDescent="0.3">
      <c r="A4635">
        <v>166.95008000000001</v>
      </c>
      <c r="B4635">
        <v>98</v>
      </c>
      <c r="C4635">
        <v>0</v>
      </c>
      <c r="D4635">
        <v>1.5069999999999999</v>
      </c>
      <c r="E4635">
        <v>59.486088000000002</v>
      </c>
      <c r="F4635">
        <v>59.387321999999998</v>
      </c>
      <c r="G4635">
        <v>55.064231999999997</v>
      </c>
      <c r="H4635">
        <v>9.8766000000000007E-2</v>
      </c>
      <c r="I4635">
        <v>-96.116741000000005</v>
      </c>
      <c r="J4635">
        <v>98</v>
      </c>
      <c r="K4635">
        <v>75.210119000000006</v>
      </c>
      <c r="L4635">
        <v>1.5008000000000001E-2</v>
      </c>
      <c r="M4635">
        <f>(F4635*CalPhotonTurnigy!$AE$30*CalPhotonTurnigy!$AF$36+CalPhotonTurnigy!$AE$36)/CalPhotonTurnigy!$AE$30</f>
        <v>71.808278174377463</v>
      </c>
    </row>
    <row r="4636" spans="1:13" x14ac:dyDescent="0.3">
      <c r="A4636">
        <v>166.965079</v>
      </c>
      <c r="B4636">
        <v>98</v>
      </c>
      <c r="C4636">
        <v>0</v>
      </c>
      <c r="D4636">
        <v>1.51</v>
      </c>
      <c r="E4636">
        <v>59.491275999999999</v>
      </c>
      <c r="F4636">
        <v>59.363286000000002</v>
      </c>
      <c r="G4636">
        <v>55.057276999999999</v>
      </c>
      <c r="H4636">
        <v>0.12799099999999999</v>
      </c>
      <c r="I4636">
        <v>-96.109734000000003</v>
      </c>
      <c r="J4636">
        <v>98</v>
      </c>
      <c r="K4636">
        <v>75.207757000000001</v>
      </c>
      <c r="L4636">
        <v>1.4999E-2</v>
      </c>
      <c r="M4636">
        <f>(F4636*CalPhotonTurnigy!$AE$30*CalPhotonTurnigy!$AF$36+CalPhotonTurnigy!$AE$36)/CalPhotonTurnigy!$AE$30</f>
        <v>71.783864701229945</v>
      </c>
    </row>
    <row r="4637" spans="1:13" x14ac:dyDescent="0.3">
      <c r="A4637">
        <v>166.98008400000001</v>
      </c>
      <c r="B4637">
        <v>98</v>
      </c>
      <c r="C4637">
        <v>0</v>
      </c>
      <c r="D4637">
        <v>1.51</v>
      </c>
      <c r="E4637">
        <v>59.495739999999998</v>
      </c>
      <c r="F4637">
        <v>59.459423999999999</v>
      </c>
      <c r="G4637">
        <v>55.050770999999997</v>
      </c>
      <c r="H4637">
        <v>3.6315E-2</v>
      </c>
      <c r="I4637">
        <v>-96.107742999999999</v>
      </c>
      <c r="J4637">
        <v>98</v>
      </c>
      <c r="K4637">
        <v>75.205724000000004</v>
      </c>
      <c r="L4637">
        <v>1.5004999999999999E-2</v>
      </c>
      <c r="M4637">
        <f>(F4637*CalPhotonTurnigy!$AE$30*CalPhotonTurnigy!$AF$36+CalPhotonTurnigy!$AE$36)/CalPhotonTurnigy!$AE$30</f>
        <v>71.881512499593043</v>
      </c>
    </row>
    <row r="4638" spans="1:13" x14ac:dyDescent="0.3">
      <c r="A4638">
        <v>166.995081</v>
      </c>
      <c r="B4638">
        <v>98</v>
      </c>
      <c r="C4638">
        <v>0</v>
      </c>
      <c r="D4638">
        <v>1.5029999999999999</v>
      </c>
      <c r="E4638">
        <v>59.481544</v>
      </c>
      <c r="F4638">
        <v>59.579573000000003</v>
      </c>
      <c r="G4638">
        <v>55.044719000000001</v>
      </c>
      <c r="H4638">
        <v>-9.8029000000000005E-2</v>
      </c>
      <c r="I4638">
        <v>-96.113121000000007</v>
      </c>
      <c r="J4638">
        <v>98</v>
      </c>
      <c r="K4638">
        <v>75.203974000000002</v>
      </c>
      <c r="L4638">
        <v>1.4997E-2</v>
      </c>
      <c r="M4638">
        <f>(F4638*CalPhotonTurnigy!$AE$30*CalPhotonTurnigy!$AF$36+CalPhotonTurnigy!$AE$36)/CalPhotonTurnigy!$AE$30</f>
        <v>72.003548378491359</v>
      </c>
    </row>
    <row r="4639" spans="1:13" x14ac:dyDescent="0.3">
      <c r="A4639">
        <v>167.01008899999999</v>
      </c>
      <c r="B4639">
        <v>98</v>
      </c>
      <c r="C4639">
        <v>0</v>
      </c>
      <c r="D4639">
        <v>1.5069999999999999</v>
      </c>
      <c r="E4639">
        <v>59.480601999999998</v>
      </c>
      <c r="F4639">
        <v>59.723716000000003</v>
      </c>
      <c r="G4639">
        <v>55.039118000000002</v>
      </c>
      <c r="H4639">
        <v>-0.243114</v>
      </c>
      <c r="I4639">
        <v>-96.126489000000007</v>
      </c>
      <c r="J4639">
        <v>98</v>
      </c>
      <c r="K4639">
        <v>75.202467999999996</v>
      </c>
      <c r="L4639">
        <v>1.5008000000000001E-2</v>
      </c>
      <c r="M4639">
        <f>(F4639*CalPhotonTurnigy!$AE$30*CalPhotonTurnigy!$AF$36+CalPhotonTurnigy!$AE$36)/CalPhotonTurnigy!$AE$30</f>
        <v>72.149955070948565</v>
      </c>
    </row>
    <row r="4640" spans="1:13" x14ac:dyDescent="0.3">
      <c r="A4640">
        <v>167.02509499999999</v>
      </c>
      <c r="B4640">
        <v>98</v>
      </c>
      <c r="C4640">
        <v>0</v>
      </c>
      <c r="D4640">
        <v>1.502</v>
      </c>
      <c r="E4640">
        <v>59.464001000000003</v>
      </c>
      <c r="F4640">
        <v>59.867820999999999</v>
      </c>
      <c r="G4640">
        <v>55.033959000000003</v>
      </c>
      <c r="H4640">
        <v>-0.40382000000000001</v>
      </c>
      <c r="I4640">
        <v>-96.148723000000004</v>
      </c>
      <c r="J4640">
        <v>98</v>
      </c>
      <c r="K4640">
        <v>75.201172</v>
      </c>
      <c r="L4640">
        <v>1.5006E-2</v>
      </c>
      <c r="M4640">
        <f>(F4640*CalPhotonTurnigy!$AE$30*CalPhotonTurnigy!$AF$36+CalPhotonTurnigy!$AE$36)/CalPhotonTurnigy!$AE$30</f>
        <v>72.296323166635105</v>
      </c>
    </row>
    <row r="4641" spans="1:13" x14ac:dyDescent="0.3">
      <c r="A4641">
        <v>167.040099</v>
      </c>
      <c r="B4641">
        <v>98</v>
      </c>
      <c r="C4641">
        <v>0</v>
      </c>
      <c r="D4641">
        <v>1.5049999999999999</v>
      </c>
      <c r="E4641">
        <v>59.458736999999999</v>
      </c>
      <c r="F4641">
        <v>59.843806000000001</v>
      </c>
      <c r="G4641">
        <v>55.029223999999999</v>
      </c>
      <c r="H4641">
        <v>-0.38506899999999999</v>
      </c>
      <c r="I4641">
        <v>-96.169916000000001</v>
      </c>
      <c r="J4641">
        <v>98</v>
      </c>
      <c r="K4641">
        <v>75.200056000000004</v>
      </c>
      <c r="L4641">
        <v>1.5004E-2</v>
      </c>
      <c r="M4641">
        <f>(F4641*CalPhotonTurnigy!$AE$30*CalPhotonTurnigy!$AF$36+CalPhotonTurnigy!$AE$36)/CalPhotonTurnigy!$AE$30</f>
        <v>72.271931023281894</v>
      </c>
    </row>
    <row r="4642" spans="1:13" x14ac:dyDescent="0.3">
      <c r="A4642">
        <v>167.05510200000001</v>
      </c>
      <c r="B4642">
        <v>98</v>
      </c>
      <c r="C4642">
        <v>0</v>
      </c>
      <c r="D4642">
        <v>1.5069999999999999</v>
      </c>
      <c r="E4642">
        <v>59.458720999999997</v>
      </c>
      <c r="F4642">
        <v>59.843806000000001</v>
      </c>
      <c r="G4642">
        <v>55.024895000000001</v>
      </c>
      <c r="H4642">
        <v>-0.38508500000000001</v>
      </c>
      <c r="I4642">
        <v>-96.191108999999997</v>
      </c>
      <c r="J4642">
        <v>98</v>
      </c>
      <c r="K4642">
        <v>75.199095999999997</v>
      </c>
      <c r="L4642">
        <v>1.5003000000000001E-2</v>
      </c>
      <c r="M4642">
        <f>(F4642*CalPhotonTurnigy!$AE$30*CalPhotonTurnigy!$AF$36+CalPhotonTurnigy!$AE$36)/CalPhotonTurnigy!$AE$30</f>
        <v>72.271931023281894</v>
      </c>
    </row>
    <row r="4643" spans="1:13" x14ac:dyDescent="0.3">
      <c r="A4643">
        <v>167.070098</v>
      </c>
      <c r="B4643">
        <v>98</v>
      </c>
      <c r="C4643">
        <v>0</v>
      </c>
      <c r="D4643">
        <v>1.5149999999999999</v>
      </c>
      <c r="E4643">
        <v>59.481267000000003</v>
      </c>
      <c r="F4643">
        <v>59.819789999999998</v>
      </c>
      <c r="G4643">
        <v>55.020949999999999</v>
      </c>
      <c r="H4643">
        <v>-0.33852300000000002</v>
      </c>
      <c r="I4643">
        <v>-96.209726000000003</v>
      </c>
      <c r="J4643">
        <v>98</v>
      </c>
      <c r="K4643">
        <v>75.198268999999996</v>
      </c>
      <c r="L4643">
        <v>1.4996000000000001E-2</v>
      </c>
      <c r="M4643">
        <f>(F4643*CalPhotonTurnigy!$AE$30*CalPhotonTurnigy!$AF$36+CalPhotonTurnigy!$AE$36)/CalPhotonTurnigy!$AE$30</f>
        <v>72.247537864224213</v>
      </c>
    </row>
    <row r="4644" spans="1:13" x14ac:dyDescent="0.3">
      <c r="A4644">
        <v>167.08509900000001</v>
      </c>
      <c r="B4644">
        <v>98</v>
      </c>
      <c r="C4644">
        <v>0</v>
      </c>
      <c r="D4644">
        <v>1.508</v>
      </c>
      <c r="E4644">
        <v>59.482619</v>
      </c>
      <c r="F4644">
        <v>59.771754999999999</v>
      </c>
      <c r="G4644">
        <v>55.017366000000003</v>
      </c>
      <c r="H4644">
        <v>-0.28913699999999998</v>
      </c>
      <c r="I4644">
        <v>-96.225623999999996</v>
      </c>
      <c r="J4644">
        <v>98</v>
      </c>
      <c r="K4644">
        <v>75.197558000000001</v>
      </c>
      <c r="L4644">
        <v>1.5001E-2</v>
      </c>
      <c r="M4644">
        <f>(F4644*CalPhotonTurnigy!$AE$30*CalPhotonTurnigy!$AF$36+CalPhotonTurnigy!$AE$36)/CalPhotonTurnigy!$AE$30</f>
        <v>72.198748498995371</v>
      </c>
    </row>
    <row r="4645" spans="1:13" x14ac:dyDescent="0.3">
      <c r="A4645">
        <v>167.10010399999999</v>
      </c>
      <c r="B4645">
        <v>98</v>
      </c>
      <c r="C4645">
        <v>0</v>
      </c>
      <c r="D4645">
        <v>1.5049999999999999</v>
      </c>
      <c r="E4645">
        <v>59.474761000000001</v>
      </c>
      <c r="F4645">
        <v>59.771754999999999</v>
      </c>
      <c r="G4645">
        <v>55.014116999999999</v>
      </c>
      <c r="H4645">
        <v>-0.29699500000000001</v>
      </c>
      <c r="I4645">
        <v>-96.241958999999994</v>
      </c>
      <c r="J4645">
        <v>98</v>
      </c>
      <c r="K4645">
        <v>75.196945999999997</v>
      </c>
      <c r="L4645">
        <v>1.5004999999999999E-2</v>
      </c>
      <c r="M4645">
        <f>(F4645*CalPhotonTurnigy!$AE$30*CalPhotonTurnigy!$AF$36+CalPhotonTurnigy!$AE$36)/CalPhotonTurnigy!$AE$30</f>
        <v>72.198748498995371</v>
      </c>
    </row>
    <row r="4646" spans="1:13" x14ac:dyDescent="0.3">
      <c r="A4646">
        <v>167.115104</v>
      </c>
      <c r="B4646">
        <v>98</v>
      </c>
      <c r="C4646">
        <v>0</v>
      </c>
      <c r="D4646">
        <v>1.5089999999999999</v>
      </c>
      <c r="E4646">
        <v>59.479275999999999</v>
      </c>
      <c r="F4646">
        <v>59.747736000000003</v>
      </c>
      <c r="G4646">
        <v>55.011181000000001</v>
      </c>
      <c r="H4646">
        <v>-0.26846100000000001</v>
      </c>
      <c r="I4646">
        <v>-96.256715999999997</v>
      </c>
      <c r="J4646">
        <v>98</v>
      </c>
      <c r="K4646">
        <v>75.196419000000006</v>
      </c>
      <c r="L4646">
        <v>1.4999999999999999E-2</v>
      </c>
      <c r="M4646">
        <f>(F4646*CalPhotonTurnigy!$AE$30*CalPhotonTurnigy!$AF$36+CalPhotonTurnigy!$AE$36)/CalPhotonTurnigy!$AE$30</f>
        <v>72.17435229282421</v>
      </c>
    </row>
    <row r="4647" spans="1:13" x14ac:dyDescent="0.3">
      <c r="A4647">
        <v>167.130112</v>
      </c>
      <c r="B4647">
        <v>98</v>
      </c>
      <c r="C4647">
        <v>0</v>
      </c>
      <c r="D4647">
        <v>1.5069999999999999</v>
      </c>
      <c r="E4647">
        <v>59.478650000000002</v>
      </c>
      <c r="F4647">
        <v>59.675673000000003</v>
      </c>
      <c r="G4647">
        <v>55.008532000000002</v>
      </c>
      <c r="H4647">
        <v>-0.197023</v>
      </c>
      <c r="I4647">
        <v>-96.267544000000001</v>
      </c>
      <c r="J4647">
        <v>98</v>
      </c>
      <c r="K4647">
        <v>75.195965000000001</v>
      </c>
      <c r="L4647">
        <v>1.5008000000000001E-2</v>
      </c>
      <c r="M4647">
        <f>(F4647*CalPhotonTurnigy!$AE$30*CalPhotonTurnigy!$AF$36+CalPhotonTurnigy!$AE$36)/CalPhotonTurnigy!$AE$30</f>
        <v>72.101157580083779</v>
      </c>
    </row>
    <row r="4648" spans="1:13" x14ac:dyDescent="0.3">
      <c r="A4648">
        <v>167.14512099999999</v>
      </c>
      <c r="B4648">
        <v>98</v>
      </c>
      <c r="C4648">
        <v>0</v>
      </c>
      <c r="D4648">
        <v>1.504</v>
      </c>
      <c r="E4648">
        <v>59.469088999999997</v>
      </c>
      <c r="F4648">
        <v>59.675673000000003</v>
      </c>
      <c r="G4648">
        <v>55.006146999999999</v>
      </c>
      <c r="H4648">
        <v>-0.20658399999999999</v>
      </c>
      <c r="I4648">
        <v>-96.278897999999998</v>
      </c>
      <c r="J4648">
        <v>98</v>
      </c>
      <c r="K4648">
        <v>75.195575000000005</v>
      </c>
      <c r="L4648">
        <v>1.5009E-2</v>
      </c>
      <c r="M4648">
        <f>(F4648*CalPhotonTurnigy!$AE$30*CalPhotonTurnigy!$AF$36+CalPhotonTurnigy!$AE$36)/CalPhotonTurnigy!$AE$30</f>
        <v>72.101157580083779</v>
      </c>
    </row>
    <row r="4649" spans="1:13" x14ac:dyDescent="0.3">
      <c r="A4649">
        <v>167.16013100000001</v>
      </c>
      <c r="B4649">
        <v>98</v>
      </c>
      <c r="C4649">
        <v>0</v>
      </c>
      <c r="D4649">
        <v>1.502</v>
      </c>
      <c r="E4649">
        <v>59.454089000000003</v>
      </c>
      <c r="F4649">
        <v>59.699694999999998</v>
      </c>
      <c r="G4649">
        <v>55.004004999999999</v>
      </c>
      <c r="H4649">
        <v>-0.24560599999999999</v>
      </c>
      <c r="I4649">
        <v>-96.292400999999998</v>
      </c>
      <c r="J4649">
        <v>98</v>
      </c>
      <c r="K4649">
        <v>75.195239000000001</v>
      </c>
      <c r="L4649">
        <v>1.5010000000000001E-2</v>
      </c>
      <c r="M4649">
        <f>(F4649*CalPhotonTurnigy!$AE$30*CalPhotonTurnigy!$AF$36+CalPhotonTurnigy!$AE$36)/CalPhotonTurnigy!$AE$30</f>
        <v>72.125556833368421</v>
      </c>
    </row>
    <row r="4650" spans="1:13" x14ac:dyDescent="0.3">
      <c r="A4650">
        <v>167.17513500000001</v>
      </c>
      <c r="B4650">
        <v>98</v>
      </c>
      <c r="C4650">
        <v>0</v>
      </c>
      <c r="D4650">
        <v>1.506</v>
      </c>
      <c r="E4650">
        <v>59.452463999999999</v>
      </c>
      <c r="F4650">
        <v>59.675673000000003</v>
      </c>
      <c r="G4650">
        <v>55.002082999999999</v>
      </c>
      <c r="H4650">
        <v>-0.22320899999999999</v>
      </c>
      <c r="I4650">
        <v>-96.304664000000002</v>
      </c>
      <c r="J4650">
        <v>98</v>
      </c>
      <c r="K4650">
        <v>75.194948999999994</v>
      </c>
      <c r="L4650">
        <v>1.5004E-2</v>
      </c>
      <c r="M4650">
        <f>(F4650*CalPhotonTurnigy!$AE$30*CalPhotonTurnigy!$AF$36+CalPhotonTurnigy!$AE$36)/CalPhotonTurnigy!$AE$30</f>
        <v>72.101157580083779</v>
      </c>
    </row>
    <row r="4651" spans="1:13" x14ac:dyDescent="0.3">
      <c r="A4651">
        <v>167.190136</v>
      </c>
      <c r="B4651">
        <v>98</v>
      </c>
      <c r="C4651">
        <v>0</v>
      </c>
      <c r="D4651">
        <v>1.5049999999999999</v>
      </c>
      <c r="E4651">
        <v>59.448808999999997</v>
      </c>
      <c r="F4651">
        <v>59.6036</v>
      </c>
      <c r="G4651">
        <v>55.000362000000003</v>
      </c>
      <c r="H4651">
        <v>-0.15479100000000001</v>
      </c>
      <c r="I4651">
        <v>-96.313160999999994</v>
      </c>
      <c r="J4651">
        <v>98</v>
      </c>
      <c r="K4651">
        <v>75.194699999999997</v>
      </c>
      <c r="L4651">
        <v>1.5001E-2</v>
      </c>
      <c r="M4651">
        <f>(F4651*CalPhotonTurnigy!$AE$30*CalPhotonTurnigy!$AF$36+CalPhotonTurnigy!$AE$36)/CalPhotonTurnigy!$AE$30</f>
        <v>72.027952710298436</v>
      </c>
    </row>
    <row r="4652" spans="1:13" x14ac:dyDescent="0.3">
      <c r="A4652">
        <v>167.20514499999999</v>
      </c>
      <c r="B4652">
        <v>98</v>
      </c>
      <c r="C4652">
        <v>0</v>
      </c>
      <c r="D4652">
        <v>1.5009999999999999</v>
      </c>
      <c r="E4652">
        <v>59.434372000000003</v>
      </c>
      <c r="F4652">
        <v>59.579573000000003</v>
      </c>
      <c r="G4652">
        <v>54.998823000000002</v>
      </c>
      <c r="H4652">
        <v>-0.145201</v>
      </c>
      <c r="I4652">
        <v>-96.321133000000003</v>
      </c>
      <c r="J4652">
        <v>98</v>
      </c>
      <c r="K4652">
        <v>75.194485999999998</v>
      </c>
      <c r="L4652">
        <v>1.5009E-2</v>
      </c>
      <c r="M4652">
        <f>(F4652*CalPhotonTurnigy!$AE$30*CalPhotonTurnigy!$AF$36+CalPhotonTurnigy!$AE$36)/CalPhotonTurnigy!$AE$30</f>
        <v>72.003548378491359</v>
      </c>
    </row>
    <row r="4653" spans="1:13" x14ac:dyDescent="0.3">
      <c r="A4653">
        <v>167.220146</v>
      </c>
      <c r="B4653">
        <v>98</v>
      </c>
      <c r="C4653">
        <v>0</v>
      </c>
      <c r="D4653">
        <v>1.5029999999999999</v>
      </c>
      <c r="E4653">
        <v>59.426462999999998</v>
      </c>
      <c r="F4653">
        <v>59.555546</v>
      </c>
      <c r="G4653">
        <v>54.997449000000003</v>
      </c>
      <c r="H4653">
        <v>-0.129083</v>
      </c>
      <c r="I4653">
        <v>-96.328215</v>
      </c>
      <c r="J4653">
        <v>98</v>
      </c>
      <c r="K4653">
        <v>75.194301999999993</v>
      </c>
      <c r="L4653">
        <v>1.5001E-2</v>
      </c>
      <c r="M4653">
        <f>(F4653*CalPhotonTurnigy!$AE$30*CalPhotonTurnigy!$AF$36+CalPhotonTurnigy!$AE$36)/CalPhotonTurnigy!$AE$30</f>
        <v>71.979144046684269</v>
      </c>
    </row>
    <row r="4654" spans="1:13" x14ac:dyDescent="0.3">
      <c r="A4654">
        <v>167.23514599999999</v>
      </c>
      <c r="B4654">
        <v>98</v>
      </c>
      <c r="C4654">
        <v>0</v>
      </c>
      <c r="D4654">
        <v>1.5029999999999999</v>
      </c>
      <c r="E4654">
        <v>59.419656000000003</v>
      </c>
      <c r="F4654">
        <v>59.555546</v>
      </c>
      <c r="G4654">
        <v>54.996223999999998</v>
      </c>
      <c r="H4654">
        <v>-0.13589000000000001</v>
      </c>
      <c r="I4654">
        <v>-96.335669999999993</v>
      </c>
      <c r="J4654">
        <v>98</v>
      </c>
      <c r="K4654">
        <v>75.194142999999997</v>
      </c>
      <c r="L4654">
        <v>1.4999999999999999E-2</v>
      </c>
      <c r="M4654">
        <f>(F4654*CalPhotonTurnigy!$AE$30*CalPhotonTurnigy!$AF$36+CalPhotonTurnigy!$AE$36)/CalPhotonTurnigy!$AE$30</f>
        <v>71.979144046684269</v>
      </c>
    </row>
    <row r="4655" spans="1:13" x14ac:dyDescent="0.3">
      <c r="A4655">
        <v>167.250158</v>
      </c>
      <c r="B4655">
        <v>98</v>
      </c>
      <c r="C4655">
        <v>0</v>
      </c>
      <c r="D4655">
        <v>1.5029999999999999</v>
      </c>
      <c r="E4655">
        <v>59.416057000000002</v>
      </c>
      <c r="F4655">
        <v>59.579573000000003</v>
      </c>
      <c r="G4655">
        <v>54.995131999999998</v>
      </c>
      <c r="H4655">
        <v>-0.16351599999999999</v>
      </c>
      <c r="I4655">
        <v>-96.344650000000001</v>
      </c>
      <c r="J4655">
        <v>98</v>
      </c>
      <c r="K4655">
        <v>75.194006000000002</v>
      </c>
      <c r="L4655">
        <v>1.5011999999999999E-2</v>
      </c>
      <c r="M4655">
        <f>(F4655*CalPhotonTurnigy!$AE$30*CalPhotonTurnigy!$AF$36+CalPhotonTurnigy!$AE$36)/CalPhotonTurnigy!$AE$30</f>
        <v>72.003548378491359</v>
      </c>
    </row>
    <row r="4656" spans="1:13" x14ac:dyDescent="0.3">
      <c r="A4656">
        <v>167.26515699999999</v>
      </c>
      <c r="B4656">
        <v>98</v>
      </c>
      <c r="C4656">
        <v>0</v>
      </c>
      <c r="D4656">
        <v>1.4990000000000001</v>
      </c>
      <c r="E4656">
        <v>59.399396000000003</v>
      </c>
      <c r="F4656">
        <v>59.531517000000001</v>
      </c>
      <c r="G4656">
        <v>54.994160999999998</v>
      </c>
      <c r="H4656">
        <v>-0.13212099999999999</v>
      </c>
      <c r="I4656">
        <v>-96.351894999999999</v>
      </c>
      <c r="J4656">
        <v>98</v>
      </c>
      <c r="K4656">
        <v>75.193888999999999</v>
      </c>
      <c r="L4656">
        <v>1.4999E-2</v>
      </c>
      <c r="M4656">
        <f>(F4656*CalPhotonTurnigy!$AE$30*CalPhotonTurnigy!$AF$36+CalPhotonTurnigy!$AE$36)/CalPhotonTurnigy!$AE$30</f>
        <v>71.954737683468196</v>
      </c>
    </row>
    <row r="4657" spans="1:13" x14ac:dyDescent="0.3">
      <c r="A4657">
        <v>167.28016400000001</v>
      </c>
      <c r="B4657">
        <v>98</v>
      </c>
      <c r="C4657">
        <v>0</v>
      </c>
      <c r="D4657">
        <v>1.504</v>
      </c>
      <c r="E4657">
        <v>59.400885000000002</v>
      </c>
      <c r="F4657">
        <v>59.531517000000001</v>
      </c>
      <c r="G4657">
        <v>54.993298000000003</v>
      </c>
      <c r="H4657">
        <v>-0.130632</v>
      </c>
      <c r="I4657">
        <v>-96.359063000000006</v>
      </c>
      <c r="J4657">
        <v>98</v>
      </c>
      <c r="K4657">
        <v>75.193787999999998</v>
      </c>
      <c r="L4657">
        <v>1.5007E-2</v>
      </c>
      <c r="M4657">
        <f>(F4657*CalPhotonTurnigy!$AE$30*CalPhotonTurnigy!$AF$36+CalPhotonTurnigy!$AE$36)/CalPhotonTurnigy!$AE$30</f>
        <v>71.954737683468196</v>
      </c>
    </row>
    <row r="4658" spans="1:13" x14ac:dyDescent="0.3">
      <c r="A4658">
        <v>167.295162</v>
      </c>
      <c r="B4658">
        <v>98</v>
      </c>
      <c r="C4658">
        <v>0</v>
      </c>
      <c r="D4658">
        <v>1.506</v>
      </c>
      <c r="E4658">
        <v>59.406686999999998</v>
      </c>
      <c r="F4658">
        <v>59.483455999999997</v>
      </c>
      <c r="G4658">
        <v>54.992531</v>
      </c>
      <c r="H4658">
        <v>-7.6769000000000004E-2</v>
      </c>
      <c r="I4658">
        <v>-96.363270999999997</v>
      </c>
      <c r="J4658">
        <v>98</v>
      </c>
      <c r="K4658">
        <v>75.193701000000004</v>
      </c>
      <c r="L4658">
        <v>1.4997999999999999E-2</v>
      </c>
      <c r="M4658">
        <f>(F4658*CalPhotonTurnigy!$AE$30*CalPhotonTurnigy!$AF$36+CalPhotonTurnigy!$AE$36)/CalPhotonTurnigy!$AE$30</f>
        <v>71.905921909922583</v>
      </c>
    </row>
    <row r="4659" spans="1:13" x14ac:dyDescent="0.3">
      <c r="A4659">
        <v>167.31016500000001</v>
      </c>
      <c r="B4659">
        <v>98</v>
      </c>
      <c r="C4659">
        <v>0</v>
      </c>
      <c r="D4659">
        <v>1.498</v>
      </c>
      <c r="E4659">
        <v>59.389066999999997</v>
      </c>
      <c r="F4659">
        <v>59.483455999999997</v>
      </c>
      <c r="G4659">
        <v>54.991850999999997</v>
      </c>
      <c r="H4659">
        <v>-9.4389000000000001E-2</v>
      </c>
      <c r="I4659">
        <v>-96.368446000000006</v>
      </c>
      <c r="J4659">
        <v>98</v>
      </c>
      <c r="K4659">
        <v>75.193625999999995</v>
      </c>
      <c r="L4659">
        <v>1.5003000000000001E-2</v>
      </c>
      <c r="M4659">
        <f>(F4659*CalPhotonTurnigy!$AE$30*CalPhotonTurnigy!$AF$36+CalPhotonTurnigy!$AE$36)/CalPhotonTurnigy!$AE$30</f>
        <v>71.905921909922583</v>
      </c>
    </row>
    <row r="4660" spans="1:13" x14ac:dyDescent="0.3">
      <c r="A4660">
        <v>167.32517200000001</v>
      </c>
      <c r="B4660">
        <v>98</v>
      </c>
      <c r="C4660">
        <v>0</v>
      </c>
      <c r="D4660">
        <v>1.502</v>
      </c>
      <c r="E4660">
        <v>59.385210999999998</v>
      </c>
      <c r="F4660">
        <v>59.507486999999998</v>
      </c>
      <c r="G4660">
        <v>54.991249000000003</v>
      </c>
      <c r="H4660">
        <v>-0.122276</v>
      </c>
      <c r="I4660">
        <v>-96.375153999999995</v>
      </c>
      <c r="J4660">
        <v>98</v>
      </c>
      <c r="K4660">
        <v>75.193561000000003</v>
      </c>
      <c r="L4660">
        <v>1.5007E-2</v>
      </c>
      <c r="M4660">
        <f>(F4660*CalPhotonTurnigy!$AE$30*CalPhotonTurnigy!$AF$36+CalPhotonTurnigy!$AE$36)/CalPhotonTurnigy!$AE$30</f>
        <v>71.930330304547624</v>
      </c>
    </row>
    <row r="4661" spans="1:13" x14ac:dyDescent="0.3">
      <c r="A4661">
        <v>167.34017900000001</v>
      </c>
      <c r="B4661">
        <v>98</v>
      </c>
      <c r="C4661">
        <v>0</v>
      </c>
      <c r="D4661">
        <v>1.496</v>
      </c>
      <c r="E4661">
        <v>59.366050999999999</v>
      </c>
      <c r="F4661">
        <v>59.459423999999999</v>
      </c>
      <c r="G4661">
        <v>54.990715000000002</v>
      </c>
      <c r="H4661">
        <v>-9.3372999999999998E-2</v>
      </c>
      <c r="I4661">
        <v>-96.380274</v>
      </c>
      <c r="J4661">
        <v>98</v>
      </c>
      <c r="K4661">
        <v>75.193505000000002</v>
      </c>
      <c r="L4661">
        <v>1.5007E-2</v>
      </c>
      <c r="M4661">
        <f>(F4661*CalPhotonTurnigy!$AE$30*CalPhotonTurnigy!$AF$36+CalPhotonTurnigy!$AE$36)/CalPhotonTurnigy!$AE$30</f>
        <v>71.881512499593043</v>
      </c>
    </row>
    <row r="4662" spans="1:13" x14ac:dyDescent="0.3">
      <c r="A4662">
        <v>167.35518500000001</v>
      </c>
      <c r="B4662">
        <v>98</v>
      </c>
      <c r="C4662">
        <v>0</v>
      </c>
      <c r="D4662">
        <v>1.496</v>
      </c>
      <c r="E4662">
        <v>59.349553999999998</v>
      </c>
      <c r="F4662">
        <v>59.459423999999999</v>
      </c>
      <c r="G4662">
        <v>54.990243</v>
      </c>
      <c r="H4662">
        <v>-0.10987</v>
      </c>
      <c r="I4662">
        <v>-96.386297999999996</v>
      </c>
      <c r="J4662">
        <v>98</v>
      </c>
      <c r="K4662">
        <v>75.193458000000007</v>
      </c>
      <c r="L4662">
        <v>1.5006E-2</v>
      </c>
      <c r="M4662">
        <f>(F4662*CalPhotonTurnigy!$AE$30*CalPhotonTurnigy!$AF$36+CalPhotonTurnigy!$AE$36)/CalPhotonTurnigy!$AE$30</f>
        <v>71.881512499593043</v>
      </c>
    </row>
    <row r="4663" spans="1:13" x14ac:dyDescent="0.3">
      <c r="A4663">
        <v>167.370183</v>
      </c>
      <c r="B4663">
        <v>98</v>
      </c>
      <c r="C4663">
        <v>0</v>
      </c>
      <c r="D4663">
        <v>1.4950000000000001</v>
      </c>
      <c r="E4663">
        <v>59.330820000000003</v>
      </c>
      <c r="F4663">
        <v>59.435391000000003</v>
      </c>
      <c r="G4663">
        <v>54.989826000000001</v>
      </c>
      <c r="H4663">
        <v>-0.104571</v>
      </c>
      <c r="I4663">
        <v>-96.392026000000001</v>
      </c>
      <c r="J4663">
        <v>98</v>
      </c>
      <c r="K4663">
        <v>75.193415999999999</v>
      </c>
      <c r="L4663">
        <v>1.4997999999999999E-2</v>
      </c>
      <c r="M4663">
        <f>(F4663*CalPhotonTurnigy!$AE$30*CalPhotonTurnigy!$AF$36+CalPhotonTurnigy!$AE$36)/CalPhotonTurnigy!$AE$30</f>
        <v>71.857102073559005</v>
      </c>
    </row>
    <row r="4664" spans="1:13" x14ac:dyDescent="0.3">
      <c r="A4664">
        <v>167.38519099999999</v>
      </c>
      <c r="B4664">
        <v>98</v>
      </c>
      <c r="C4664">
        <v>0</v>
      </c>
      <c r="D4664">
        <v>1.496</v>
      </c>
      <c r="E4664">
        <v>59.319225000000003</v>
      </c>
      <c r="F4664">
        <v>59.363286000000002</v>
      </c>
      <c r="G4664">
        <v>54.989457000000002</v>
      </c>
      <c r="H4664">
        <v>-4.4060000000000002E-2</v>
      </c>
      <c r="I4664">
        <v>-96.394440000000003</v>
      </c>
      <c r="J4664">
        <v>98</v>
      </c>
      <c r="K4664">
        <v>75.193381000000002</v>
      </c>
      <c r="L4664">
        <v>1.5008000000000001E-2</v>
      </c>
      <c r="M4664">
        <f>(F4664*CalPhotonTurnigy!$AE$30*CalPhotonTurnigy!$AF$36+CalPhotonTurnigy!$AE$36)/CalPhotonTurnigy!$AE$30</f>
        <v>71.783864701229945</v>
      </c>
    </row>
    <row r="4665" spans="1:13" x14ac:dyDescent="0.3">
      <c r="A4665">
        <v>167.40019699999999</v>
      </c>
      <c r="B4665">
        <v>98</v>
      </c>
      <c r="C4665">
        <v>0</v>
      </c>
      <c r="D4665">
        <v>1.4970000000000001</v>
      </c>
      <c r="E4665">
        <v>59.311512999999998</v>
      </c>
      <c r="F4665">
        <v>59.411357000000002</v>
      </c>
      <c r="G4665">
        <v>54.989131</v>
      </c>
      <c r="H4665">
        <v>-9.9844000000000002E-2</v>
      </c>
      <c r="I4665">
        <v>-96.399911000000003</v>
      </c>
      <c r="J4665">
        <v>98</v>
      </c>
      <c r="K4665">
        <v>75.193351000000007</v>
      </c>
      <c r="L4665">
        <v>1.5006E-2</v>
      </c>
      <c r="M4665">
        <f>(F4665*CalPhotonTurnigy!$AE$30*CalPhotonTurnigy!$AF$36+CalPhotonTurnigy!$AE$36)/CalPhotonTurnigy!$AE$30</f>
        <v>71.832690631820498</v>
      </c>
    </row>
    <row r="4666" spans="1:13" x14ac:dyDescent="0.3">
      <c r="A4666">
        <v>167.41520700000001</v>
      </c>
      <c r="B4666">
        <v>98</v>
      </c>
      <c r="C4666">
        <v>0</v>
      </c>
      <c r="D4666">
        <v>1.4930000000000001</v>
      </c>
      <c r="E4666">
        <v>59.293531000000002</v>
      </c>
      <c r="F4666">
        <v>59.387321999999998</v>
      </c>
      <c r="G4666">
        <v>54.988844</v>
      </c>
      <c r="H4666">
        <v>-9.3790999999999999E-2</v>
      </c>
      <c r="I4666">
        <v>-96.405051</v>
      </c>
      <c r="J4666">
        <v>98</v>
      </c>
      <c r="K4666">
        <v>75.193324000000004</v>
      </c>
      <c r="L4666">
        <v>1.5010000000000001E-2</v>
      </c>
      <c r="M4666">
        <f>(F4666*CalPhotonTurnigy!$AE$30*CalPhotonTurnigy!$AF$36+CalPhotonTurnigy!$AE$36)/CalPhotonTurnigy!$AE$30</f>
        <v>71.808278174377463</v>
      </c>
    </row>
    <row r="4667" spans="1:13" x14ac:dyDescent="0.3">
      <c r="A4667">
        <v>167.43020899999999</v>
      </c>
      <c r="B4667">
        <v>98</v>
      </c>
      <c r="C4667">
        <v>0</v>
      </c>
      <c r="D4667">
        <v>1.4950000000000001</v>
      </c>
      <c r="E4667">
        <v>59.284860000000002</v>
      </c>
      <c r="F4667">
        <v>59.387321999999998</v>
      </c>
      <c r="G4667">
        <v>54.988590000000002</v>
      </c>
      <c r="H4667">
        <v>-0.102461</v>
      </c>
      <c r="I4667">
        <v>-96.410663</v>
      </c>
      <c r="J4667">
        <v>98</v>
      </c>
      <c r="K4667">
        <v>75.193302000000003</v>
      </c>
      <c r="L4667">
        <v>1.5002E-2</v>
      </c>
      <c r="M4667">
        <f>(F4667*CalPhotonTurnigy!$AE$30*CalPhotonTurnigy!$AF$36+CalPhotonTurnigy!$AE$36)/CalPhotonTurnigy!$AE$30</f>
        <v>71.808278174377463</v>
      </c>
    </row>
    <row r="4668" spans="1:13" x14ac:dyDescent="0.3">
      <c r="A4668">
        <v>167.44520700000001</v>
      </c>
      <c r="B4668">
        <v>98</v>
      </c>
      <c r="C4668">
        <v>0</v>
      </c>
      <c r="D4668">
        <v>1.49</v>
      </c>
      <c r="E4668">
        <v>59.261499999999998</v>
      </c>
      <c r="F4668">
        <v>59.435391000000003</v>
      </c>
      <c r="G4668">
        <v>54.988366999999997</v>
      </c>
      <c r="H4668">
        <v>-0.17389099999999999</v>
      </c>
      <c r="I4668">
        <v>-96.420188999999993</v>
      </c>
      <c r="J4668">
        <v>98</v>
      </c>
      <c r="K4668">
        <v>75.193281999999996</v>
      </c>
      <c r="L4668">
        <v>1.4997999999999999E-2</v>
      </c>
      <c r="M4668">
        <f>(F4668*CalPhotonTurnigy!$AE$30*CalPhotonTurnigy!$AF$36+CalPhotonTurnigy!$AE$36)/CalPhotonTurnigy!$AE$30</f>
        <v>71.857102073559005</v>
      </c>
    </row>
    <row r="4669" spans="1:13" x14ac:dyDescent="0.3">
      <c r="A4669">
        <v>167.460218</v>
      </c>
      <c r="B4669">
        <v>98</v>
      </c>
      <c r="C4669">
        <v>0</v>
      </c>
      <c r="D4669">
        <v>1.4990000000000001</v>
      </c>
      <c r="E4669">
        <v>59.268650999999998</v>
      </c>
      <c r="F4669">
        <v>59.411357000000002</v>
      </c>
      <c r="G4669">
        <v>54.988169999999997</v>
      </c>
      <c r="H4669">
        <v>-0.142707</v>
      </c>
      <c r="I4669">
        <v>-96.428011999999995</v>
      </c>
      <c r="J4669">
        <v>98</v>
      </c>
      <c r="K4669">
        <v>75.193265999999994</v>
      </c>
      <c r="L4669">
        <v>1.5011E-2</v>
      </c>
      <c r="M4669">
        <f>(F4669*CalPhotonTurnigy!$AE$30*CalPhotonTurnigy!$AF$36+CalPhotonTurnigy!$AE$36)/CalPhotonTurnigy!$AE$30</f>
        <v>71.832690631820498</v>
      </c>
    </row>
    <row r="4670" spans="1:13" x14ac:dyDescent="0.3">
      <c r="A4670">
        <v>167.47522599999999</v>
      </c>
      <c r="B4670">
        <v>98</v>
      </c>
      <c r="C4670">
        <v>0</v>
      </c>
      <c r="D4670">
        <v>1.4950000000000001</v>
      </c>
      <c r="E4670">
        <v>59.263446000000002</v>
      </c>
      <c r="F4670">
        <v>59.411357000000002</v>
      </c>
      <c r="G4670">
        <v>54.987997</v>
      </c>
      <c r="H4670">
        <v>-0.14791099999999999</v>
      </c>
      <c r="I4670">
        <v>-96.436117999999993</v>
      </c>
      <c r="J4670">
        <v>98</v>
      </c>
      <c r="K4670">
        <v>75.193251000000004</v>
      </c>
      <c r="L4670">
        <v>1.5008000000000001E-2</v>
      </c>
      <c r="M4670">
        <f>(F4670*CalPhotonTurnigy!$AE$30*CalPhotonTurnigy!$AF$36+CalPhotonTurnigy!$AE$36)/CalPhotonTurnigy!$AE$30</f>
        <v>71.832690631820498</v>
      </c>
    </row>
    <row r="4671" spans="1:13" x14ac:dyDescent="0.3">
      <c r="A4671">
        <v>167.49022600000001</v>
      </c>
      <c r="B4671">
        <v>98</v>
      </c>
      <c r="C4671">
        <v>0</v>
      </c>
      <c r="D4671">
        <v>1.4990000000000001</v>
      </c>
      <c r="E4671">
        <v>59.268053999999999</v>
      </c>
      <c r="F4671">
        <v>59.435391000000003</v>
      </c>
      <c r="G4671">
        <v>54.987844000000003</v>
      </c>
      <c r="H4671">
        <v>-0.16733799999999999</v>
      </c>
      <c r="I4671">
        <v>-96.445286999999993</v>
      </c>
      <c r="J4671">
        <v>98</v>
      </c>
      <c r="K4671">
        <v>75.193239000000005</v>
      </c>
      <c r="L4671">
        <v>1.4999999999999999E-2</v>
      </c>
      <c r="M4671">
        <f>(F4671*CalPhotonTurnigy!$AE$30*CalPhotonTurnigy!$AF$36+CalPhotonTurnigy!$AE$36)/CalPhotonTurnigy!$AE$30</f>
        <v>71.857102073559005</v>
      </c>
    </row>
    <row r="4672" spans="1:13" x14ac:dyDescent="0.3">
      <c r="A4672">
        <v>167.50523200000001</v>
      </c>
      <c r="B4672">
        <v>98</v>
      </c>
      <c r="C4672">
        <v>0</v>
      </c>
      <c r="D4672">
        <v>1.494</v>
      </c>
      <c r="E4672">
        <v>59.258389000000001</v>
      </c>
      <c r="F4672">
        <v>59.411357000000002</v>
      </c>
      <c r="G4672">
        <v>54.98771</v>
      </c>
      <c r="H4672">
        <v>-0.15296799999999999</v>
      </c>
      <c r="I4672">
        <v>-96.453669000000005</v>
      </c>
      <c r="J4672">
        <v>98</v>
      </c>
      <c r="K4672">
        <v>75.193228000000005</v>
      </c>
      <c r="L4672">
        <v>1.5006E-2</v>
      </c>
      <c r="M4672">
        <f>(F4672*CalPhotonTurnigy!$AE$30*CalPhotonTurnigy!$AF$36+CalPhotonTurnigy!$AE$36)/CalPhotonTurnigy!$AE$30</f>
        <v>71.832690631820498</v>
      </c>
    </row>
    <row r="4673" spans="1:13" x14ac:dyDescent="0.3">
      <c r="A4673">
        <v>167.520231</v>
      </c>
      <c r="B4673">
        <v>97</v>
      </c>
      <c r="C4673">
        <v>0</v>
      </c>
      <c r="D4673">
        <v>1.49</v>
      </c>
      <c r="E4673">
        <v>59.24098</v>
      </c>
      <c r="F4673">
        <v>59.411357000000002</v>
      </c>
      <c r="G4673">
        <v>54.987462000000001</v>
      </c>
      <c r="H4673">
        <v>-0.170377</v>
      </c>
      <c r="I4673">
        <v>-96.463002000000003</v>
      </c>
      <c r="J4673">
        <v>97</v>
      </c>
      <c r="K4673">
        <v>75.180789000000004</v>
      </c>
      <c r="L4673">
        <v>1.4999E-2</v>
      </c>
      <c r="M4673">
        <f>(F4673*CalPhotonTurnigy!$AE$30*CalPhotonTurnigy!$AF$36+CalPhotonTurnigy!$AE$36)/CalPhotonTurnigy!$AE$30</f>
        <v>71.832690631820498</v>
      </c>
    </row>
    <row r="4674" spans="1:13" x14ac:dyDescent="0.3">
      <c r="A4674">
        <v>167.53524300000001</v>
      </c>
      <c r="B4674">
        <v>97</v>
      </c>
      <c r="C4674">
        <v>0</v>
      </c>
      <c r="D4674">
        <v>1.4910000000000001</v>
      </c>
      <c r="E4674">
        <v>59.228265999999998</v>
      </c>
      <c r="F4674">
        <v>59.459423999999999</v>
      </c>
      <c r="G4674">
        <v>54.986677999999998</v>
      </c>
      <c r="H4674">
        <v>-0.231158</v>
      </c>
      <c r="I4674">
        <v>-96.475679999999997</v>
      </c>
      <c r="J4674">
        <v>97</v>
      </c>
      <c r="K4674">
        <v>75.158259999999999</v>
      </c>
      <c r="L4674">
        <v>1.5011999999999999E-2</v>
      </c>
      <c r="M4674">
        <f>(F4674*CalPhotonTurnigy!$AE$30*CalPhotonTurnigy!$AF$36+CalPhotonTurnigy!$AE$36)/CalPhotonTurnigy!$AE$30</f>
        <v>71.881512499593043</v>
      </c>
    </row>
    <row r="4675" spans="1:13" x14ac:dyDescent="0.3">
      <c r="A4675">
        <v>167.550242</v>
      </c>
      <c r="B4675">
        <v>97</v>
      </c>
      <c r="C4675">
        <v>0</v>
      </c>
      <c r="D4675">
        <v>1.4930000000000001</v>
      </c>
      <c r="E4675">
        <v>59.221871</v>
      </c>
      <c r="F4675">
        <v>59.459423999999999</v>
      </c>
      <c r="G4675">
        <v>54.984845</v>
      </c>
      <c r="H4675">
        <v>-0.23755299999999999</v>
      </c>
      <c r="I4675">
        <v>-96.488697999999999</v>
      </c>
      <c r="J4675">
        <v>97</v>
      </c>
      <c r="K4675">
        <v>75.138868000000002</v>
      </c>
      <c r="L4675">
        <v>1.4999E-2</v>
      </c>
      <c r="M4675">
        <f>(F4675*CalPhotonTurnigy!$AE$30*CalPhotonTurnigy!$AF$36+CalPhotonTurnigy!$AE$36)/CalPhotonTurnigy!$AE$30</f>
        <v>71.881512499593043</v>
      </c>
    </row>
    <row r="4676" spans="1:13" x14ac:dyDescent="0.3">
      <c r="A4676">
        <v>167.565247</v>
      </c>
      <c r="B4676">
        <v>97</v>
      </c>
      <c r="C4676">
        <v>0</v>
      </c>
      <c r="D4676">
        <v>1.4930000000000001</v>
      </c>
      <c r="E4676">
        <v>59.216368000000003</v>
      </c>
      <c r="F4676">
        <v>59.531517000000001</v>
      </c>
      <c r="G4676">
        <v>54.981687999999998</v>
      </c>
      <c r="H4676">
        <v>-0.31514900000000001</v>
      </c>
      <c r="I4676">
        <v>-96.505989</v>
      </c>
      <c r="J4676">
        <v>97</v>
      </c>
      <c r="K4676">
        <v>75.122178000000005</v>
      </c>
      <c r="L4676">
        <v>1.5004999999999999E-2</v>
      </c>
      <c r="M4676">
        <f>(F4676*CalPhotonTurnigy!$AE$30*CalPhotonTurnigy!$AF$36+CalPhotonTurnigy!$AE$36)/CalPhotonTurnigy!$AE$30</f>
        <v>71.954737683468196</v>
      </c>
    </row>
    <row r="4677" spans="1:13" x14ac:dyDescent="0.3">
      <c r="A4677">
        <v>167.58025499999999</v>
      </c>
      <c r="B4677">
        <v>97</v>
      </c>
      <c r="C4677">
        <v>0</v>
      </c>
      <c r="D4677">
        <v>1.4910000000000001</v>
      </c>
      <c r="E4677">
        <v>59.207081000000002</v>
      </c>
      <c r="F4677">
        <v>59.507486999999998</v>
      </c>
      <c r="G4677">
        <v>54.977193999999997</v>
      </c>
      <c r="H4677">
        <v>-0.30040699999999998</v>
      </c>
      <c r="I4677">
        <v>-96.522469000000001</v>
      </c>
      <c r="J4677">
        <v>97</v>
      </c>
      <c r="K4677">
        <v>75.107812999999993</v>
      </c>
      <c r="L4677">
        <v>1.5008000000000001E-2</v>
      </c>
      <c r="M4677">
        <f>(F4677*CalPhotonTurnigy!$AE$30*CalPhotonTurnigy!$AF$36+CalPhotonTurnigy!$AE$36)/CalPhotonTurnigy!$AE$30</f>
        <v>71.930330304547624</v>
      </c>
    </row>
    <row r="4678" spans="1:13" x14ac:dyDescent="0.3">
      <c r="A4678">
        <v>167.59525099999999</v>
      </c>
      <c r="B4678">
        <v>97</v>
      </c>
      <c r="C4678">
        <v>0</v>
      </c>
      <c r="D4678">
        <v>1.4910000000000001</v>
      </c>
      <c r="E4678">
        <v>59.199086999999999</v>
      </c>
      <c r="F4678">
        <v>59.31521</v>
      </c>
      <c r="G4678">
        <v>54.971496000000002</v>
      </c>
      <c r="H4678">
        <v>-0.116123</v>
      </c>
      <c r="I4678">
        <v>-96.528822000000005</v>
      </c>
      <c r="J4678">
        <v>97</v>
      </c>
      <c r="K4678">
        <v>75.095448000000005</v>
      </c>
      <c r="L4678">
        <v>1.4996000000000001E-2</v>
      </c>
      <c r="M4678">
        <f>(F4678*CalPhotonTurnigy!$AE$30*CalPhotonTurnigy!$AF$36+CalPhotonTurnigy!$AE$36)/CalPhotonTurnigy!$AE$30</f>
        <v>71.735033692116986</v>
      </c>
    </row>
    <row r="4679" spans="1:13" x14ac:dyDescent="0.3">
      <c r="A4679">
        <v>167.610253</v>
      </c>
      <c r="B4679">
        <v>97</v>
      </c>
      <c r="C4679">
        <v>0</v>
      </c>
      <c r="D4679">
        <v>1.5</v>
      </c>
      <c r="E4679">
        <v>59.217241000000001</v>
      </c>
      <c r="F4679">
        <v>59.002611999999999</v>
      </c>
      <c r="G4679">
        <v>54.964801999999999</v>
      </c>
      <c r="H4679">
        <v>0.21462899999999999</v>
      </c>
      <c r="I4679">
        <v>-96.517114000000007</v>
      </c>
      <c r="J4679">
        <v>97</v>
      </c>
      <c r="K4679">
        <v>75.084806</v>
      </c>
      <c r="L4679">
        <v>1.5002E-2</v>
      </c>
      <c r="M4679">
        <f>(F4679*CalPhotonTurnigy!$AE$30*CalPhotonTurnigy!$AF$36+CalPhotonTurnigy!$AE$36)/CalPhotonTurnigy!$AE$30</f>
        <v>71.417526499615519</v>
      </c>
    </row>
    <row r="4680" spans="1:13" x14ac:dyDescent="0.3">
      <c r="A4680">
        <v>167.625258</v>
      </c>
      <c r="B4680">
        <v>97</v>
      </c>
      <c r="C4680">
        <v>0</v>
      </c>
      <c r="D4680">
        <v>1.4890000000000001</v>
      </c>
      <c r="E4680">
        <v>59.201005000000002</v>
      </c>
      <c r="F4680">
        <v>59.002611999999999</v>
      </c>
      <c r="G4680">
        <v>54.957344999999997</v>
      </c>
      <c r="H4680">
        <v>0.19839300000000001</v>
      </c>
      <c r="I4680">
        <v>-96.506288999999995</v>
      </c>
      <c r="J4680">
        <v>97</v>
      </c>
      <c r="K4680">
        <v>75.075646000000006</v>
      </c>
      <c r="L4680">
        <v>1.5004999999999999E-2</v>
      </c>
      <c r="M4680">
        <f>(F4680*CalPhotonTurnigy!$AE$30*CalPhotonTurnigy!$AF$36+CalPhotonTurnigy!$AE$36)/CalPhotonTurnigy!$AE$30</f>
        <v>71.417526499615519</v>
      </c>
    </row>
    <row r="4681" spans="1:13" x14ac:dyDescent="0.3">
      <c r="A4681">
        <v>167.640263</v>
      </c>
      <c r="B4681">
        <v>97</v>
      </c>
      <c r="C4681">
        <v>0</v>
      </c>
      <c r="D4681">
        <v>1.49</v>
      </c>
      <c r="E4681">
        <v>59.189304</v>
      </c>
      <c r="F4681">
        <v>59.050716000000001</v>
      </c>
      <c r="G4681">
        <v>54.949354999999997</v>
      </c>
      <c r="H4681">
        <v>0.13858799999999999</v>
      </c>
      <c r="I4681">
        <v>-96.498722999999998</v>
      </c>
      <c r="J4681">
        <v>97</v>
      </c>
      <c r="K4681">
        <v>75.067762000000002</v>
      </c>
      <c r="L4681">
        <v>1.5004999999999999E-2</v>
      </c>
      <c r="M4681">
        <f>(F4681*CalPhotonTurnigy!$AE$30*CalPhotonTurnigy!$AF$36+CalPhotonTurnigy!$AE$36)/CalPhotonTurnigy!$AE$30</f>
        <v>71.466385948454274</v>
      </c>
    </row>
    <row r="4682" spans="1:13" x14ac:dyDescent="0.3">
      <c r="A4682">
        <v>167.65527599999999</v>
      </c>
      <c r="B4682">
        <v>97</v>
      </c>
      <c r="C4682">
        <v>0</v>
      </c>
      <c r="D4682">
        <v>1.4890000000000001</v>
      </c>
      <c r="E4682">
        <v>59.176954000000002</v>
      </c>
      <c r="F4682">
        <v>59.098815000000002</v>
      </c>
      <c r="G4682">
        <v>54.941046999999998</v>
      </c>
      <c r="H4682">
        <v>7.8139E-2</v>
      </c>
      <c r="I4682">
        <v>-96.494452999999993</v>
      </c>
      <c r="J4682">
        <v>97</v>
      </c>
      <c r="K4682">
        <v>75.060975999999997</v>
      </c>
      <c r="L4682">
        <v>1.5013E-2</v>
      </c>
      <c r="M4682">
        <f>(F4682*CalPhotonTurnigy!$AE$30*CalPhotonTurnigy!$AF$36+CalPhotonTurnigy!$AE$36)/CalPhotonTurnigy!$AE$30</f>
        <v>71.515240318770552</v>
      </c>
    </row>
    <row r="4683" spans="1:13" x14ac:dyDescent="0.3">
      <c r="A4683">
        <v>167.67027899999999</v>
      </c>
      <c r="B4683">
        <v>97</v>
      </c>
      <c r="C4683">
        <v>0</v>
      </c>
      <c r="D4683">
        <v>1.5069999999999999</v>
      </c>
      <c r="E4683">
        <v>59.218688999999998</v>
      </c>
      <c r="F4683">
        <v>59.146909999999998</v>
      </c>
      <c r="G4683">
        <v>54.932606</v>
      </c>
      <c r="H4683">
        <v>7.1778999999999996E-2</v>
      </c>
      <c r="I4683">
        <v>-96.490531000000004</v>
      </c>
      <c r="J4683">
        <v>97</v>
      </c>
      <c r="K4683">
        <v>75.055136000000005</v>
      </c>
      <c r="L4683">
        <v>1.5003000000000001E-2</v>
      </c>
      <c r="M4683">
        <f>(F4683*CalPhotonTurnigy!$AE$30*CalPhotonTurnigy!$AF$36+CalPhotonTurnigy!$AE$36)/CalPhotonTurnigy!$AE$30</f>
        <v>71.56409062626885</v>
      </c>
    </row>
    <row r="4684" spans="1:13" x14ac:dyDescent="0.3">
      <c r="A4684">
        <v>167.68529000000001</v>
      </c>
      <c r="B4684">
        <v>97</v>
      </c>
      <c r="C4684">
        <v>0</v>
      </c>
      <c r="D4684">
        <v>1.49</v>
      </c>
      <c r="E4684">
        <v>59.204526999999999</v>
      </c>
      <c r="F4684">
        <v>59.146909999999998</v>
      </c>
      <c r="G4684">
        <v>54.924188999999998</v>
      </c>
      <c r="H4684">
        <v>5.7617000000000002E-2</v>
      </c>
      <c r="I4684">
        <v>-96.487381999999997</v>
      </c>
      <c r="J4684">
        <v>97</v>
      </c>
      <c r="K4684">
        <v>75.050109000000006</v>
      </c>
      <c r="L4684">
        <v>1.5011E-2</v>
      </c>
      <c r="M4684">
        <f>(F4684*CalPhotonTurnigy!$AE$30*CalPhotonTurnigy!$AF$36+CalPhotonTurnigy!$AE$36)/CalPhotonTurnigy!$AE$30</f>
        <v>71.56409062626885</v>
      </c>
    </row>
    <row r="4685" spans="1:13" x14ac:dyDescent="0.3">
      <c r="A4685">
        <v>167.70030199999999</v>
      </c>
      <c r="B4685">
        <v>97</v>
      </c>
      <c r="C4685">
        <v>0</v>
      </c>
      <c r="D4685">
        <v>1.486</v>
      </c>
      <c r="E4685">
        <v>59.183227000000002</v>
      </c>
      <c r="F4685">
        <v>59.219045000000001</v>
      </c>
      <c r="G4685">
        <v>54.915923999999997</v>
      </c>
      <c r="H4685">
        <v>-3.5818000000000003E-2</v>
      </c>
      <c r="I4685">
        <v>-96.489340999999996</v>
      </c>
      <c r="J4685">
        <v>97</v>
      </c>
      <c r="K4685">
        <v>75.045782000000003</v>
      </c>
      <c r="L4685">
        <v>1.5011999999999999E-2</v>
      </c>
      <c r="M4685">
        <f>(F4685*CalPhotonTurnigy!$AE$30*CalPhotonTurnigy!$AF$36+CalPhotonTurnigy!$AE$36)/CalPhotonTurnigy!$AE$30</f>
        <v>71.637358469732632</v>
      </c>
    </row>
    <row r="4686" spans="1:13" x14ac:dyDescent="0.3">
      <c r="A4686">
        <v>167.715305</v>
      </c>
      <c r="B4686">
        <v>97</v>
      </c>
      <c r="C4686">
        <v>0</v>
      </c>
      <c r="D4686">
        <v>1.488</v>
      </c>
      <c r="E4686">
        <v>59.169445000000003</v>
      </c>
      <c r="F4686">
        <v>59.243088</v>
      </c>
      <c r="G4686">
        <v>54.907910999999999</v>
      </c>
      <c r="H4686">
        <v>-7.3643E-2</v>
      </c>
      <c r="I4686">
        <v>-96.493369000000001</v>
      </c>
      <c r="J4686">
        <v>97</v>
      </c>
      <c r="K4686">
        <v>75.042057999999997</v>
      </c>
      <c r="L4686">
        <v>1.5003000000000001E-2</v>
      </c>
      <c r="M4686">
        <f>(F4686*CalPhotonTurnigy!$AE$30*CalPhotonTurnigy!$AF$36+CalPhotonTurnigy!$AE$36)/CalPhotonTurnigy!$AE$30</f>
        <v>71.661779052811582</v>
      </c>
    </row>
    <row r="4687" spans="1:13" x14ac:dyDescent="0.3">
      <c r="A4687">
        <v>167.73030800000001</v>
      </c>
      <c r="B4687">
        <v>97</v>
      </c>
      <c r="C4687">
        <v>0</v>
      </c>
      <c r="D4687">
        <v>1.486</v>
      </c>
      <c r="E4687">
        <v>59.153021000000003</v>
      </c>
      <c r="F4687">
        <v>59.363286000000002</v>
      </c>
      <c r="G4687">
        <v>54.900224000000001</v>
      </c>
      <c r="H4687">
        <v>-0.21026400000000001</v>
      </c>
      <c r="I4687">
        <v>-96.504883000000007</v>
      </c>
      <c r="J4687">
        <v>97</v>
      </c>
      <c r="K4687">
        <v>75.038852000000006</v>
      </c>
      <c r="L4687">
        <v>1.5003000000000001E-2</v>
      </c>
      <c r="M4687">
        <f>(F4687*CalPhotonTurnigy!$AE$30*CalPhotonTurnigy!$AF$36+CalPhotonTurnigy!$AE$36)/CalPhotonTurnigy!$AE$30</f>
        <v>71.783864701229945</v>
      </c>
    </row>
    <row r="4688" spans="1:13" x14ac:dyDescent="0.3">
      <c r="A4688">
        <v>167.74531999999999</v>
      </c>
      <c r="B4688">
        <v>97</v>
      </c>
      <c r="C4688">
        <v>0</v>
      </c>
      <c r="D4688">
        <v>1.49</v>
      </c>
      <c r="E4688">
        <v>59.150283999999999</v>
      </c>
      <c r="F4688">
        <v>59.339247999999998</v>
      </c>
      <c r="G4688">
        <v>54.892918000000002</v>
      </c>
      <c r="H4688">
        <v>-0.18896399999999999</v>
      </c>
      <c r="I4688">
        <v>-96.515235000000004</v>
      </c>
      <c r="J4688">
        <v>97</v>
      </c>
      <c r="K4688">
        <v>75.036094000000006</v>
      </c>
      <c r="L4688">
        <v>1.5011999999999999E-2</v>
      </c>
      <c r="M4688">
        <f>(F4688*CalPhotonTurnigy!$AE$30*CalPhotonTurnigy!$AF$36+CalPhotonTurnigy!$AE$36)/CalPhotonTurnigy!$AE$30</f>
        <v>71.759449196673458</v>
      </c>
    </row>
    <row r="4689" spans="1:13" x14ac:dyDescent="0.3">
      <c r="A4689">
        <v>167.76032599999999</v>
      </c>
      <c r="B4689">
        <v>97</v>
      </c>
      <c r="C4689">
        <v>0</v>
      </c>
      <c r="D4689">
        <v>1.4890000000000001</v>
      </c>
      <c r="E4689">
        <v>59.143369</v>
      </c>
      <c r="F4689">
        <v>58.858274000000002</v>
      </c>
      <c r="G4689">
        <v>54.886026000000001</v>
      </c>
      <c r="H4689">
        <v>0.28509400000000001</v>
      </c>
      <c r="I4689">
        <v>-96.499701999999999</v>
      </c>
      <c r="J4689">
        <v>97</v>
      </c>
      <c r="K4689">
        <v>75.033719000000005</v>
      </c>
      <c r="L4689">
        <v>1.5006E-2</v>
      </c>
      <c r="M4689">
        <f>(F4689*CalPhotonTurnigy!$AE$30*CalPhotonTurnigy!$AF$36+CalPhotonTurnigy!$AE$36)/CalPhotonTurnigy!$AE$30</f>
        <v>71.270921744782569</v>
      </c>
    </row>
    <row r="4690" spans="1:13" x14ac:dyDescent="0.3">
      <c r="A4690">
        <v>167.77533700000001</v>
      </c>
      <c r="B4690">
        <v>97</v>
      </c>
      <c r="C4690">
        <v>0</v>
      </c>
      <c r="D4690">
        <v>1.4850000000000001</v>
      </c>
      <c r="E4690">
        <v>59.126010000000001</v>
      </c>
      <c r="F4690">
        <v>58.858274000000002</v>
      </c>
      <c r="G4690">
        <v>54.879570000000001</v>
      </c>
      <c r="H4690">
        <v>0.267735</v>
      </c>
      <c r="I4690">
        <v>-96.485108999999994</v>
      </c>
      <c r="J4690">
        <v>97</v>
      </c>
      <c r="K4690">
        <v>75.031675000000007</v>
      </c>
      <c r="L4690">
        <v>1.5011E-2</v>
      </c>
      <c r="M4690">
        <f>(F4690*CalPhotonTurnigy!$AE$30*CalPhotonTurnigy!$AF$36+CalPhotonTurnigy!$AE$36)/CalPhotonTurnigy!$AE$30</f>
        <v>71.270921744782569</v>
      </c>
    </row>
    <row r="4691" spans="1:13" x14ac:dyDescent="0.3">
      <c r="A4691">
        <v>167.790346</v>
      </c>
      <c r="B4691">
        <v>97</v>
      </c>
      <c r="C4691">
        <v>0</v>
      </c>
      <c r="D4691">
        <v>1.49</v>
      </c>
      <c r="E4691">
        <v>59.127040999999998</v>
      </c>
      <c r="F4691">
        <v>58.906390999999999</v>
      </c>
      <c r="G4691">
        <v>54.873559</v>
      </c>
      <c r="H4691">
        <v>0.22065000000000001</v>
      </c>
      <c r="I4691">
        <v>-96.473078999999998</v>
      </c>
      <c r="J4691">
        <v>97</v>
      </c>
      <c r="K4691">
        <v>75.029916</v>
      </c>
      <c r="L4691">
        <v>1.5009E-2</v>
      </c>
      <c r="M4691">
        <f>(F4691*CalPhotonTurnigy!$AE$30*CalPhotonTurnigy!$AF$36+CalPhotonTurnigy!$AE$36)/CalPhotonTurnigy!$AE$30</f>
        <v>71.319794397779688</v>
      </c>
    </row>
    <row r="4692" spans="1:13" x14ac:dyDescent="0.3">
      <c r="A4692">
        <v>167.805352</v>
      </c>
      <c r="B4692">
        <v>97</v>
      </c>
      <c r="C4692">
        <v>0</v>
      </c>
      <c r="D4692">
        <v>1.4950000000000001</v>
      </c>
      <c r="E4692">
        <v>59.141615000000002</v>
      </c>
      <c r="F4692">
        <v>59.002611999999999</v>
      </c>
      <c r="G4692">
        <v>54.867989000000001</v>
      </c>
      <c r="H4692">
        <v>0.13900399999999999</v>
      </c>
      <c r="I4692">
        <v>-96.465494000000007</v>
      </c>
      <c r="J4692">
        <v>97</v>
      </c>
      <c r="K4692">
        <v>75.028402</v>
      </c>
      <c r="L4692">
        <v>1.5006E-2</v>
      </c>
      <c r="M4692">
        <f>(F4692*CalPhotonTurnigy!$AE$30*CalPhotonTurnigy!$AF$36+CalPhotonTurnigy!$AE$36)/CalPhotonTurnigy!$AE$30</f>
        <v>71.417526499615519</v>
      </c>
    </row>
    <row r="4693" spans="1:13" x14ac:dyDescent="0.3">
      <c r="A4693">
        <v>167.82036500000001</v>
      </c>
      <c r="B4693">
        <v>97</v>
      </c>
      <c r="C4693">
        <v>0</v>
      </c>
      <c r="D4693">
        <v>1.486</v>
      </c>
      <c r="E4693">
        <v>59.126781999999999</v>
      </c>
      <c r="F4693">
        <v>59.026663999999997</v>
      </c>
      <c r="G4693">
        <v>54.862853999999999</v>
      </c>
      <c r="H4693">
        <v>0.100118</v>
      </c>
      <c r="I4693">
        <v>-96.460026999999997</v>
      </c>
      <c r="J4693">
        <v>97</v>
      </c>
      <c r="K4693">
        <v>75.027099000000007</v>
      </c>
      <c r="L4693">
        <v>1.5013E-2</v>
      </c>
      <c r="M4693">
        <f>(F4693*CalPhotonTurnigy!$AE$30*CalPhotonTurnigy!$AF$36+CalPhotonTurnigy!$AE$36)/CalPhotonTurnigy!$AE$30</f>
        <v>71.441956224034897</v>
      </c>
    </row>
    <row r="4694" spans="1:13" x14ac:dyDescent="0.3">
      <c r="A4694">
        <v>167.83537000000001</v>
      </c>
      <c r="B4694">
        <v>97</v>
      </c>
      <c r="C4694">
        <v>0</v>
      </c>
      <c r="D4694">
        <v>1.4870000000000001</v>
      </c>
      <c r="E4694">
        <v>59.118577999999999</v>
      </c>
      <c r="F4694">
        <v>59.074765999999997</v>
      </c>
      <c r="G4694">
        <v>54.858136999999999</v>
      </c>
      <c r="H4694">
        <v>4.3811999999999997E-2</v>
      </c>
      <c r="I4694">
        <v>-96.457634999999996</v>
      </c>
      <c r="J4694">
        <v>97</v>
      </c>
      <c r="K4694">
        <v>75.025976999999997</v>
      </c>
      <c r="L4694">
        <v>1.5004999999999999E-2</v>
      </c>
      <c r="M4694">
        <f>(F4694*CalPhotonTurnigy!$AE$30*CalPhotonTurnigy!$AF$36+CalPhotonTurnigy!$AE$36)/CalPhotonTurnigy!$AE$30</f>
        <v>71.490813641464655</v>
      </c>
    </row>
    <row r="4695" spans="1:13" x14ac:dyDescent="0.3">
      <c r="A4695">
        <v>167.850368</v>
      </c>
      <c r="B4695">
        <v>97</v>
      </c>
      <c r="C4695">
        <v>0</v>
      </c>
      <c r="D4695">
        <v>1.4850000000000001</v>
      </c>
      <c r="E4695">
        <v>59.104666999999999</v>
      </c>
      <c r="F4695">
        <v>59.170955999999997</v>
      </c>
      <c r="G4695">
        <v>54.853822000000001</v>
      </c>
      <c r="H4695">
        <v>-6.6290000000000002E-2</v>
      </c>
      <c r="I4695">
        <v>-96.461256000000006</v>
      </c>
      <c r="J4695">
        <v>97</v>
      </c>
      <c r="K4695">
        <v>75.025012000000004</v>
      </c>
      <c r="L4695">
        <v>1.4997999999999999E-2</v>
      </c>
      <c r="M4695">
        <f>(F4695*CalPhotonTurnigy!$AE$30*CalPhotonTurnigy!$AF$36+CalPhotonTurnigy!$AE$36)/CalPhotonTurnigy!$AE$30</f>
        <v>71.588514256461266</v>
      </c>
    </row>
    <row r="4696" spans="1:13" x14ac:dyDescent="0.3">
      <c r="A4696">
        <v>167.865375</v>
      </c>
      <c r="B4696">
        <v>97</v>
      </c>
      <c r="C4696">
        <v>0</v>
      </c>
      <c r="D4696">
        <v>1.484</v>
      </c>
      <c r="E4696">
        <v>59.090407999999996</v>
      </c>
      <c r="F4696">
        <v>59.195000999999998</v>
      </c>
      <c r="G4696">
        <v>54.849888</v>
      </c>
      <c r="H4696">
        <v>-0.10459400000000001</v>
      </c>
      <c r="I4696">
        <v>-96.466976000000003</v>
      </c>
      <c r="J4696">
        <v>97</v>
      </c>
      <c r="K4696">
        <v>75.024180999999999</v>
      </c>
      <c r="L4696">
        <v>1.5007E-2</v>
      </c>
      <c r="M4696">
        <f>(F4696*CalPhotonTurnigy!$AE$30*CalPhotonTurnigy!$AF$36+CalPhotonTurnigy!$AE$36)/CalPhotonTurnigy!$AE$30</f>
        <v>71.612936870949184</v>
      </c>
    </row>
    <row r="4697" spans="1:13" x14ac:dyDescent="0.3">
      <c r="A4697">
        <v>167.88037700000001</v>
      </c>
      <c r="B4697">
        <v>97</v>
      </c>
      <c r="C4697">
        <v>0</v>
      </c>
      <c r="D4697">
        <v>1.49</v>
      </c>
      <c r="E4697">
        <v>59.094126000000003</v>
      </c>
      <c r="F4697">
        <v>59.291170000000001</v>
      </c>
      <c r="G4697">
        <v>54.846310000000003</v>
      </c>
      <c r="H4697">
        <v>-0.197044</v>
      </c>
      <c r="I4697">
        <v>-96.477756999999997</v>
      </c>
      <c r="J4697">
        <v>97</v>
      </c>
      <c r="K4697">
        <v>75.023465000000002</v>
      </c>
      <c r="L4697">
        <v>1.5002E-2</v>
      </c>
      <c r="M4697">
        <f>(F4697*CalPhotonTurnigy!$AE$30*CalPhotonTurnigy!$AF$36+CalPhotonTurnigy!$AE$36)/CalPhotonTurnigy!$AE$30</f>
        <v>71.710616156151502</v>
      </c>
    </row>
    <row r="4698" spans="1:13" x14ac:dyDescent="0.3">
      <c r="A4698">
        <v>167.89537799999999</v>
      </c>
      <c r="B4698">
        <v>97</v>
      </c>
      <c r="C4698">
        <v>0</v>
      </c>
      <c r="D4698">
        <v>1.486</v>
      </c>
      <c r="E4698">
        <v>59.088188000000002</v>
      </c>
      <c r="F4698">
        <v>59.146909999999998</v>
      </c>
      <c r="G4698">
        <v>54.843066999999998</v>
      </c>
      <c r="H4698">
        <v>-5.8722000000000003E-2</v>
      </c>
      <c r="I4698">
        <v>-96.480964999999998</v>
      </c>
      <c r="J4698">
        <v>97</v>
      </c>
      <c r="K4698">
        <v>75.022850000000005</v>
      </c>
      <c r="L4698">
        <v>1.5001E-2</v>
      </c>
      <c r="M4698">
        <f>(F4698*CalPhotonTurnigy!$AE$30*CalPhotonTurnigy!$AF$36+CalPhotonTurnigy!$AE$36)/CalPhotonTurnigy!$AE$30</f>
        <v>71.56409062626885</v>
      </c>
    </row>
    <row r="4699" spans="1:13" x14ac:dyDescent="0.3">
      <c r="A4699">
        <v>167.91038499999999</v>
      </c>
      <c r="B4699">
        <v>97</v>
      </c>
      <c r="C4699">
        <v>0</v>
      </c>
      <c r="D4699">
        <v>1.4830000000000001</v>
      </c>
      <c r="E4699">
        <v>59.073937000000001</v>
      </c>
      <c r="F4699">
        <v>58.762027000000003</v>
      </c>
      <c r="G4699">
        <v>54.840133000000002</v>
      </c>
      <c r="H4699">
        <v>0.31190899999999999</v>
      </c>
      <c r="I4699">
        <v>-96.463987000000003</v>
      </c>
      <c r="J4699">
        <v>97</v>
      </c>
      <c r="K4699">
        <v>75.022319999999993</v>
      </c>
      <c r="L4699">
        <v>1.5007E-2</v>
      </c>
      <c r="M4699">
        <f>(F4699*CalPhotonTurnigy!$AE$30*CalPhotonTurnigy!$AF$36+CalPhotonTurnigy!$AE$36)/CalPhotonTurnigy!$AE$30</f>
        <v>71.173163234629968</v>
      </c>
    </row>
    <row r="4700" spans="1:13" x14ac:dyDescent="0.3">
      <c r="A4700">
        <v>167.92539099999999</v>
      </c>
      <c r="B4700">
        <v>97</v>
      </c>
      <c r="C4700">
        <v>0</v>
      </c>
      <c r="D4700">
        <v>1.488</v>
      </c>
      <c r="E4700">
        <v>59.075384999999997</v>
      </c>
      <c r="F4700">
        <v>58.882333000000003</v>
      </c>
      <c r="G4700">
        <v>54.837485000000001</v>
      </c>
      <c r="H4700">
        <v>0.193052</v>
      </c>
      <c r="I4700">
        <v>-96.453466000000006</v>
      </c>
      <c r="J4700">
        <v>97</v>
      </c>
      <c r="K4700">
        <v>75.021863999999994</v>
      </c>
      <c r="L4700">
        <v>1.5006E-2</v>
      </c>
      <c r="M4700">
        <f>(F4700*CalPhotonTurnigy!$AE$30*CalPhotonTurnigy!$AF$36+CalPhotonTurnigy!$AE$36)/CalPhotonTurnigy!$AE$30</f>
        <v>71.295358579133392</v>
      </c>
    </row>
    <row r="4701" spans="1:13" x14ac:dyDescent="0.3">
      <c r="A4701">
        <v>167.94039599999999</v>
      </c>
      <c r="B4701">
        <v>97</v>
      </c>
      <c r="C4701">
        <v>0</v>
      </c>
      <c r="D4701">
        <v>1.4850000000000001</v>
      </c>
      <c r="E4701">
        <v>59.067487999999997</v>
      </c>
      <c r="F4701">
        <v>58.954504</v>
      </c>
      <c r="G4701">
        <v>54.835101000000002</v>
      </c>
      <c r="H4701">
        <v>0.112984</v>
      </c>
      <c r="I4701">
        <v>-96.447304000000003</v>
      </c>
      <c r="J4701">
        <v>97</v>
      </c>
      <c r="K4701">
        <v>75.021471000000005</v>
      </c>
      <c r="L4701">
        <v>1.5004999999999999E-2</v>
      </c>
      <c r="M4701">
        <f>(F4701*CalPhotonTurnigy!$AE$30*CalPhotonTurnigy!$AF$36+CalPhotonTurnigy!$AE$36)/CalPhotonTurnigy!$AE$30</f>
        <v>71.368662987958828</v>
      </c>
    </row>
    <row r="4702" spans="1:13" x14ac:dyDescent="0.3">
      <c r="A4702">
        <v>167.95540299999999</v>
      </c>
      <c r="B4702">
        <v>97</v>
      </c>
      <c r="C4702">
        <v>0</v>
      </c>
      <c r="D4702">
        <v>1.478</v>
      </c>
      <c r="E4702">
        <v>59.040103000000002</v>
      </c>
      <c r="F4702">
        <v>58.978558</v>
      </c>
      <c r="G4702">
        <v>54.832957999999998</v>
      </c>
      <c r="H4702">
        <v>6.1545000000000002E-2</v>
      </c>
      <c r="I4702">
        <v>-96.443946999999994</v>
      </c>
      <c r="J4702">
        <v>97</v>
      </c>
      <c r="K4702">
        <v>75.021133000000006</v>
      </c>
      <c r="L4702">
        <v>1.5007E-2</v>
      </c>
      <c r="M4702">
        <f>(F4702*CalPhotonTurnigy!$AE$30*CalPhotonTurnigy!$AF$36+CalPhotonTurnigy!$AE$36)/CalPhotonTurnigy!$AE$30</f>
        <v>71.393094743787188</v>
      </c>
    </row>
    <row r="4703" spans="1:13" x14ac:dyDescent="0.3">
      <c r="A4703">
        <v>167.970415</v>
      </c>
      <c r="B4703">
        <v>97</v>
      </c>
      <c r="C4703">
        <v>0</v>
      </c>
      <c r="D4703">
        <v>1.488</v>
      </c>
      <c r="E4703">
        <v>59.046275999999999</v>
      </c>
      <c r="F4703">
        <v>59.026663999999997</v>
      </c>
      <c r="G4703">
        <v>54.831035</v>
      </c>
      <c r="H4703">
        <v>1.9612000000000001E-2</v>
      </c>
      <c r="I4703">
        <v>-96.442875999999998</v>
      </c>
      <c r="J4703">
        <v>97</v>
      </c>
      <c r="K4703">
        <v>75.020842999999999</v>
      </c>
      <c r="L4703">
        <v>1.5011999999999999E-2</v>
      </c>
      <c r="M4703">
        <f>(F4703*CalPhotonTurnigy!$AE$30*CalPhotonTurnigy!$AF$36+CalPhotonTurnigy!$AE$36)/CalPhotonTurnigy!$AE$30</f>
        <v>71.441956224034897</v>
      </c>
    </row>
    <row r="4704" spans="1:13" x14ac:dyDescent="0.3">
      <c r="A4704">
        <v>167.985421</v>
      </c>
      <c r="B4704">
        <v>97</v>
      </c>
      <c r="C4704">
        <v>0</v>
      </c>
      <c r="D4704">
        <v>1.4850000000000001</v>
      </c>
      <c r="E4704">
        <v>59.042436000000002</v>
      </c>
      <c r="F4704">
        <v>59.122863000000002</v>
      </c>
      <c r="G4704">
        <v>54.829312000000002</v>
      </c>
      <c r="H4704">
        <v>-8.0427999999999999E-2</v>
      </c>
      <c r="I4704">
        <v>-96.447270000000003</v>
      </c>
      <c r="J4704">
        <v>97</v>
      </c>
      <c r="K4704">
        <v>75.020591999999994</v>
      </c>
      <c r="L4704">
        <v>1.5006E-2</v>
      </c>
      <c r="M4704">
        <f>(F4704*CalPhotonTurnigy!$AE$30*CalPhotonTurnigy!$AF$36+CalPhotonTurnigy!$AE$36)/CalPhotonTurnigy!$AE$30</f>
        <v>71.539665980371936</v>
      </c>
    </row>
    <row r="4705" spans="1:13" x14ac:dyDescent="0.3">
      <c r="A4705">
        <v>168.000417</v>
      </c>
      <c r="B4705">
        <v>97</v>
      </c>
      <c r="C4705">
        <v>0</v>
      </c>
      <c r="D4705">
        <v>1.488</v>
      </c>
      <c r="E4705">
        <v>59.048282999999998</v>
      </c>
      <c r="F4705">
        <v>59.146909999999998</v>
      </c>
      <c r="G4705">
        <v>54.827770999999998</v>
      </c>
      <c r="H4705">
        <v>-9.8627999999999993E-2</v>
      </c>
      <c r="I4705">
        <v>-96.452656000000005</v>
      </c>
      <c r="J4705">
        <v>97</v>
      </c>
      <c r="K4705">
        <v>75.020376999999996</v>
      </c>
      <c r="L4705">
        <v>1.4996000000000001E-2</v>
      </c>
      <c r="M4705">
        <f>(F4705*CalPhotonTurnigy!$AE$30*CalPhotonTurnigy!$AF$36+CalPhotonTurnigy!$AE$36)/CalPhotonTurnigy!$AE$30</f>
        <v>71.56409062626885</v>
      </c>
    </row>
    <row r="4706" spans="1:13" x14ac:dyDescent="0.3">
      <c r="A4706">
        <v>168.015421</v>
      </c>
      <c r="B4706">
        <v>97</v>
      </c>
      <c r="C4706">
        <v>0</v>
      </c>
      <c r="D4706">
        <v>1.486</v>
      </c>
      <c r="E4706">
        <v>59.04645</v>
      </c>
      <c r="F4706">
        <v>59.267130000000002</v>
      </c>
      <c r="G4706">
        <v>54.826394999999998</v>
      </c>
      <c r="H4706">
        <v>-0.22067899999999999</v>
      </c>
      <c r="I4706">
        <v>-96.464729000000005</v>
      </c>
      <c r="J4706">
        <v>97</v>
      </c>
      <c r="K4706">
        <v>75.020191999999994</v>
      </c>
      <c r="L4706">
        <v>1.5004E-2</v>
      </c>
      <c r="M4706">
        <f>(F4706*CalPhotonTurnigy!$AE$30*CalPhotonTurnigy!$AF$36+CalPhotonTurnigy!$AE$36)/CalPhotonTurnigy!$AE$30</f>
        <v>71.686198620186033</v>
      </c>
    </row>
    <row r="4707" spans="1:13" x14ac:dyDescent="0.3">
      <c r="A4707">
        <v>168.030429</v>
      </c>
      <c r="B4707">
        <v>97</v>
      </c>
      <c r="C4707">
        <v>0</v>
      </c>
      <c r="D4707">
        <v>1.486</v>
      </c>
      <c r="E4707">
        <v>59.044874</v>
      </c>
      <c r="F4707">
        <v>59.170955999999997</v>
      </c>
      <c r="G4707">
        <v>54.825167999999998</v>
      </c>
      <c r="H4707">
        <v>-0.126083</v>
      </c>
      <c r="I4707">
        <v>-96.471621999999996</v>
      </c>
      <c r="J4707">
        <v>97</v>
      </c>
      <c r="K4707">
        <v>75.020032</v>
      </c>
      <c r="L4707">
        <v>1.5008000000000001E-2</v>
      </c>
      <c r="M4707">
        <f>(F4707*CalPhotonTurnigy!$AE$30*CalPhotonTurnigy!$AF$36+CalPhotonTurnigy!$AE$36)/CalPhotonTurnigy!$AE$30</f>
        <v>71.588514256461266</v>
      </c>
    </row>
    <row r="4708" spans="1:13" x14ac:dyDescent="0.3">
      <c r="A4708">
        <v>168.04543899999999</v>
      </c>
      <c r="B4708">
        <v>97</v>
      </c>
      <c r="C4708">
        <v>0</v>
      </c>
      <c r="D4708">
        <v>1.486</v>
      </c>
      <c r="E4708">
        <v>59.045805000000001</v>
      </c>
      <c r="F4708">
        <v>58.737963000000001</v>
      </c>
      <c r="G4708">
        <v>54.824074000000003</v>
      </c>
      <c r="H4708">
        <v>0.307842</v>
      </c>
      <c r="I4708">
        <v>-96.454865999999996</v>
      </c>
      <c r="J4708">
        <v>97</v>
      </c>
      <c r="K4708">
        <v>75.019895000000005</v>
      </c>
      <c r="L4708">
        <v>1.5010000000000001E-2</v>
      </c>
      <c r="M4708">
        <f>(F4708*CalPhotonTurnigy!$AE$30*CalPhotonTurnigy!$AF$36+CalPhotonTurnigy!$AE$36)/CalPhotonTurnigy!$AE$30</f>
        <v>71.148721321756682</v>
      </c>
    </row>
    <row r="4709" spans="1:13" x14ac:dyDescent="0.3">
      <c r="A4709">
        <v>168.06044600000001</v>
      </c>
      <c r="B4709">
        <v>97</v>
      </c>
      <c r="C4709">
        <v>0</v>
      </c>
      <c r="D4709">
        <v>1.4790000000000001</v>
      </c>
      <c r="E4709">
        <v>59.026009000000002</v>
      </c>
      <c r="F4709">
        <v>58.858274000000002</v>
      </c>
      <c r="G4709">
        <v>54.823101000000001</v>
      </c>
      <c r="H4709">
        <v>0.167735</v>
      </c>
      <c r="I4709">
        <v>-96.445727000000005</v>
      </c>
      <c r="J4709">
        <v>97</v>
      </c>
      <c r="K4709">
        <v>75.019775999999993</v>
      </c>
      <c r="L4709">
        <v>1.5007E-2</v>
      </c>
      <c r="M4709">
        <f>(F4709*CalPhotonTurnigy!$AE$30*CalPhotonTurnigy!$AF$36+CalPhotonTurnigy!$AE$36)/CalPhotonTurnigy!$AE$30</f>
        <v>71.270921744782569</v>
      </c>
    </row>
    <row r="4710" spans="1:13" x14ac:dyDescent="0.3">
      <c r="A4710">
        <v>168.075445</v>
      </c>
      <c r="B4710">
        <v>97</v>
      </c>
      <c r="C4710">
        <v>0</v>
      </c>
      <c r="D4710">
        <v>1.4850000000000001</v>
      </c>
      <c r="E4710">
        <v>59.024994999999997</v>
      </c>
      <c r="F4710">
        <v>58.882333000000003</v>
      </c>
      <c r="G4710">
        <v>54.822234999999999</v>
      </c>
      <c r="H4710">
        <v>0.14266200000000001</v>
      </c>
      <c r="I4710">
        <v>-96.437956</v>
      </c>
      <c r="J4710">
        <v>97</v>
      </c>
      <c r="K4710">
        <v>75.019675000000007</v>
      </c>
      <c r="L4710">
        <v>1.4999E-2</v>
      </c>
      <c r="M4710">
        <f>(F4710*CalPhotonTurnigy!$AE$30*CalPhotonTurnigy!$AF$36+CalPhotonTurnigy!$AE$36)/CalPhotonTurnigy!$AE$30</f>
        <v>71.295358579133392</v>
      </c>
    </row>
    <row r="4711" spans="1:13" x14ac:dyDescent="0.3">
      <c r="A4711">
        <v>168.09044700000001</v>
      </c>
      <c r="B4711">
        <v>97</v>
      </c>
      <c r="C4711">
        <v>0</v>
      </c>
      <c r="D4711">
        <v>1.4870000000000001</v>
      </c>
      <c r="E4711">
        <v>59.030990000000003</v>
      </c>
      <c r="F4711">
        <v>58.954504</v>
      </c>
      <c r="G4711">
        <v>54.821466999999998</v>
      </c>
      <c r="H4711">
        <v>7.6486999999999999E-2</v>
      </c>
      <c r="I4711">
        <v>-96.433785</v>
      </c>
      <c r="J4711">
        <v>97</v>
      </c>
      <c r="K4711">
        <v>75.019587000000001</v>
      </c>
      <c r="L4711">
        <v>1.5002E-2</v>
      </c>
      <c r="M4711">
        <f>(F4711*CalPhotonTurnigy!$AE$30*CalPhotonTurnigy!$AF$36+CalPhotonTurnigy!$AE$36)/CalPhotonTurnigy!$AE$30</f>
        <v>71.368662987958828</v>
      </c>
    </row>
    <row r="4712" spans="1:13" x14ac:dyDescent="0.3">
      <c r="A4712">
        <v>168.105448</v>
      </c>
      <c r="B4712">
        <v>97</v>
      </c>
      <c r="C4712">
        <v>0</v>
      </c>
      <c r="D4712">
        <v>1.4830000000000001</v>
      </c>
      <c r="E4712">
        <v>59.024703000000002</v>
      </c>
      <c r="F4712">
        <v>59.026663999999997</v>
      </c>
      <c r="G4712">
        <v>54.820785000000001</v>
      </c>
      <c r="H4712">
        <v>-1.9610000000000001E-3</v>
      </c>
      <c r="I4712">
        <v>-96.433892</v>
      </c>
      <c r="J4712">
        <v>97</v>
      </c>
      <c r="K4712">
        <v>75.019512000000006</v>
      </c>
      <c r="L4712">
        <v>1.5001E-2</v>
      </c>
      <c r="M4712">
        <f>(F4712*CalPhotonTurnigy!$AE$30*CalPhotonTurnigy!$AF$36+CalPhotonTurnigy!$AE$36)/CalPhotonTurnigy!$AE$30</f>
        <v>71.441956224034897</v>
      </c>
    </row>
    <row r="4713" spans="1:13" x14ac:dyDescent="0.3">
      <c r="A4713">
        <v>168.12045499999999</v>
      </c>
      <c r="B4713">
        <v>97</v>
      </c>
      <c r="C4713">
        <v>0</v>
      </c>
      <c r="D4713">
        <v>1.482</v>
      </c>
      <c r="E4713">
        <v>59.017001999999998</v>
      </c>
      <c r="F4713">
        <v>59.098815000000002</v>
      </c>
      <c r="G4713">
        <v>54.820180999999998</v>
      </c>
      <c r="H4713">
        <v>-8.1812999999999997E-2</v>
      </c>
      <c r="I4713">
        <v>-96.438361999999998</v>
      </c>
      <c r="J4713">
        <v>97</v>
      </c>
      <c r="K4713">
        <v>75.019447</v>
      </c>
      <c r="L4713">
        <v>1.5007E-2</v>
      </c>
      <c r="M4713">
        <f>(F4713*CalPhotonTurnigy!$AE$30*CalPhotonTurnigy!$AF$36+CalPhotonTurnigy!$AE$36)/CalPhotonTurnigy!$AE$30</f>
        <v>71.515240318770552</v>
      </c>
    </row>
    <row r="4714" spans="1:13" x14ac:dyDescent="0.3">
      <c r="A4714">
        <v>168.13546099999999</v>
      </c>
      <c r="B4714">
        <v>97</v>
      </c>
      <c r="C4714">
        <v>0</v>
      </c>
      <c r="D4714">
        <v>1.4850000000000001</v>
      </c>
      <c r="E4714">
        <v>59.017245000000003</v>
      </c>
      <c r="F4714">
        <v>59.219045000000001</v>
      </c>
      <c r="G4714">
        <v>54.819645000000001</v>
      </c>
      <c r="H4714">
        <v>-0.20180100000000001</v>
      </c>
      <c r="I4714">
        <v>-96.449398000000002</v>
      </c>
      <c r="J4714">
        <v>97</v>
      </c>
      <c r="K4714">
        <v>75.019390999999999</v>
      </c>
      <c r="L4714">
        <v>1.5006E-2</v>
      </c>
      <c r="M4714">
        <f>(F4714*CalPhotonTurnigy!$AE$30*CalPhotonTurnigy!$AF$36+CalPhotonTurnigy!$AE$36)/CalPhotonTurnigy!$AE$30</f>
        <v>71.637358469732632</v>
      </c>
    </row>
    <row r="4715" spans="1:13" x14ac:dyDescent="0.3">
      <c r="A4715">
        <v>168.15046699999999</v>
      </c>
      <c r="B4715">
        <v>97</v>
      </c>
      <c r="C4715">
        <v>0</v>
      </c>
      <c r="D4715">
        <v>1.4830000000000001</v>
      </c>
      <c r="E4715">
        <v>59.012872999999999</v>
      </c>
      <c r="F4715">
        <v>58.713898</v>
      </c>
      <c r="G4715">
        <v>54.819172000000002</v>
      </c>
      <c r="H4715">
        <v>0.29897600000000002</v>
      </c>
      <c r="I4715">
        <v>-96.433132999999998</v>
      </c>
      <c r="J4715">
        <v>97</v>
      </c>
      <c r="K4715">
        <v>75.019343000000006</v>
      </c>
      <c r="L4715">
        <v>1.5006E-2</v>
      </c>
      <c r="M4715">
        <f>(F4715*CalPhotonTurnigy!$AE$30*CalPhotonTurnigy!$AF$36+CalPhotonTurnigy!$AE$36)/CalPhotonTurnigy!$AE$30</f>
        <v>71.12427839317894</v>
      </c>
    </row>
    <row r="4716" spans="1:13" x14ac:dyDescent="0.3">
      <c r="A4716">
        <v>168.165479</v>
      </c>
      <c r="B4716">
        <v>97</v>
      </c>
      <c r="C4716">
        <v>0</v>
      </c>
      <c r="D4716">
        <v>1.478</v>
      </c>
      <c r="E4716">
        <v>58.995364000000002</v>
      </c>
      <c r="F4716">
        <v>58.737963000000001</v>
      </c>
      <c r="G4716">
        <v>54.818753000000001</v>
      </c>
      <c r="H4716">
        <v>0.25740099999999999</v>
      </c>
      <c r="I4716">
        <v>-96.419121000000004</v>
      </c>
      <c r="J4716">
        <v>97</v>
      </c>
      <c r="K4716">
        <v>75.019301999999996</v>
      </c>
      <c r="L4716">
        <v>1.5011999999999999E-2</v>
      </c>
      <c r="M4716">
        <f>(F4716*CalPhotonTurnigy!$AE$30*CalPhotonTurnigy!$AF$36+CalPhotonTurnigy!$AE$36)/CalPhotonTurnigy!$AE$30</f>
        <v>71.148721321756682</v>
      </c>
    </row>
    <row r="4717" spans="1:13" x14ac:dyDescent="0.3">
      <c r="A4717">
        <v>168.18048999999999</v>
      </c>
      <c r="B4717">
        <v>97</v>
      </c>
      <c r="C4717">
        <v>0</v>
      </c>
      <c r="D4717">
        <v>1.488</v>
      </c>
      <c r="E4717">
        <v>59.007792000000002</v>
      </c>
      <c r="F4717">
        <v>58.810153</v>
      </c>
      <c r="G4717">
        <v>54.818382</v>
      </c>
      <c r="H4717">
        <v>0.19763900000000001</v>
      </c>
      <c r="I4717">
        <v>-96.408354000000003</v>
      </c>
      <c r="J4717">
        <v>97</v>
      </c>
      <c r="K4717">
        <v>75.019266000000002</v>
      </c>
      <c r="L4717">
        <v>1.5011E-2</v>
      </c>
      <c r="M4717">
        <f>(F4717*CalPhotonTurnigy!$AE$30*CalPhotonTurnigy!$AF$36+CalPhotonTurnigy!$AE$36)/CalPhotonTurnigy!$AE$30</f>
        <v>71.2220450289675</v>
      </c>
    </row>
    <row r="4718" spans="1:13" x14ac:dyDescent="0.3">
      <c r="A4718">
        <v>168.195492</v>
      </c>
      <c r="B4718">
        <v>97</v>
      </c>
      <c r="C4718">
        <v>0</v>
      </c>
      <c r="D4718">
        <v>1.482</v>
      </c>
      <c r="E4718">
        <v>59.000155999999997</v>
      </c>
      <c r="F4718">
        <v>58.930447999999998</v>
      </c>
      <c r="G4718">
        <v>54.818055000000001</v>
      </c>
      <c r="H4718">
        <v>6.9708000000000006E-2</v>
      </c>
      <c r="I4718">
        <v>-96.404554000000005</v>
      </c>
      <c r="J4718">
        <v>97</v>
      </c>
      <c r="K4718">
        <v>75.019234999999995</v>
      </c>
      <c r="L4718">
        <v>1.5002E-2</v>
      </c>
      <c r="M4718">
        <f>(F4718*CalPhotonTurnigy!$AE$30*CalPhotonTurnigy!$AF$36+CalPhotonTurnigy!$AE$36)/CalPhotonTurnigy!$AE$30</f>
        <v>71.344229200721514</v>
      </c>
    </row>
    <row r="4719" spans="1:13" x14ac:dyDescent="0.3">
      <c r="A4719">
        <v>168.21049500000001</v>
      </c>
      <c r="B4719">
        <v>97</v>
      </c>
      <c r="C4719">
        <v>0</v>
      </c>
      <c r="D4719">
        <v>1.478</v>
      </c>
      <c r="E4719">
        <v>58.984416000000003</v>
      </c>
      <c r="F4719">
        <v>58.978558</v>
      </c>
      <c r="G4719">
        <v>54.817767000000003</v>
      </c>
      <c r="H4719">
        <v>5.8580000000000004E-3</v>
      </c>
      <c r="I4719">
        <v>-96.404235</v>
      </c>
      <c r="J4719">
        <v>97</v>
      </c>
      <c r="K4719">
        <v>75.019209000000004</v>
      </c>
      <c r="L4719">
        <v>1.5003000000000001E-2</v>
      </c>
      <c r="M4719">
        <f>(F4719*CalPhotonTurnigy!$AE$30*CalPhotonTurnigy!$AF$36+CalPhotonTurnigy!$AE$36)/CalPhotonTurnigy!$AE$30</f>
        <v>71.393094743787188</v>
      </c>
    </row>
    <row r="4720" spans="1:13" x14ac:dyDescent="0.3">
      <c r="A4720">
        <v>168.225503</v>
      </c>
      <c r="B4720">
        <v>97</v>
      </c>
      <c r="C4720">
        <v>0</v>
      </c>
      <c r="D4720">
        <v>1.4830000000000001</v>
      </c>
      <c r="E4720">
        <v>58.984622999999999</v>
      </c>
      <c r="F4720">
        <v>59.098815000000002</v>
      </c>
      <c r="G4720">
        <v>54.817512000000001</v>
      </c>
      <c r="H4720">
        <v>-0.114192</v>
      </c>
      <c r="I4720">
        <v>-96.410472999999996</v>
      </c>
      <c r="J4720">
        <v>97</v>
      </c>
      <c r="K4720">
        <v>75.019186000000005</v>
      </c>
      <c r="L4720">
        <v>1.5008000000000001E-2</v>
      </c>
      <c r="M4720">
        <f>(F4720*CalPhotonTurnigy!$AE$30*CalPhotonTurnigy!$AF$36+CalPhotonTurnigy!$AE$36)/CalPhotonTurnigy!$AE$30</f>
        <v>71.515240318770552</v>
      </c>
    </row>
    <row r="4721" spans="1:13" x14ac:dyDescent="0.3">
      <c r="A4721">
        <v>168.24050199999999</v>
      </c>
      <c r="B4721">
        <v>97</v>
      </c>
      <c r="C4721">
        <v>0</v>
      </c>
      <c r="D4721">
        <v>1.484</v>
      </c>
      <c r="E4721">
        <v>58.987093999999999</v>
      </c>
      <c r="F4721">
        <v>58.906390999999999</v>
      </c>
      <c r="G4721">
        <v>54.817287999999998</v>
      </c>
      <c r="H4721">
        <v>8.0702999999999997E-2</v>
      </c>
      <c r="I4721">
        <v>-96.406075999999999</v>
      </c>
      <c r="J4721">
        <v>97</v>
      </c>
      <c r="K4721">
        <v>75.019166999999996</v>
      </c>
      <c r="L4721">
        <v>1.4999E-2</v>
      </c>
      <c r="M4721">
        <f>(F4721*CalPhotonTurnigy!$AE$30*CalPhotonTurnigy!$AF$36+CalPhotonTurnigy!$AE$36)/CalPhotonTurnigy!$AE$30</f>
        <v>71.319794397779688</v>
      </c>
    </row>
    <row r="4722" spans="1:13" x14ac:dyDescent="0.3">
      <c r="A4722">
        <v>168.255504</v>
      </c>
      <c r="B4722">
        <v>97</v>
      </c>
      <c r="C4722">
        <v>0</v>
      </c>
      <c r="D4722">
        <v>1.482</v>
      </c>
      <c r="E4722">
        <v>58.984634999999997</v>
      </c>
      <c r="F4722">
        <v>58.641694999999999</v>
      </c>
      <c r="G4722">
        <v>54.81709</v>
      </c>
      <c r="H4722">
        <v>0.342941</v>
      </c>
      <c r="I4722">
        <v>-96.387438000000003</v>
      </c>
      <c r="J4722">
        <v>97</v>
      </c>
      <c r="K4722">
        <v>75.019149999999996</v>
      </c>
      <c r="L4722">
        <v>1.5002E-2</v>
      </c>
      <c r="M4722">
        <f>(F4722*CalPhotonTurnigy!$AE$30*CalPhotonTurnigy!$AF$36+CalPhotonTurnigy!$AE$36)/CalPhotonTurnigy!$AE$30</f>
        <v>71.050941481809772</v>
      </c>
    </row>
    <row r="4723" spans="1:13" x14ac:dyDescent="0.3">
      <c r="A4723">
        <v>168.27051599999999</v>
      </c>
      <c r="B4723">
        <v>97</v>
      </c>
      <c r="C4723">
        <v>0</v>
      </c>
      <c r="D4723">
        <v>1.4830000000000001</v>
      </c>
      <c r="E4723">
        <v>58.984811999999998</v>
      </c>
      <c r="F4723">
        <v>58.737963000000001</v>
      </c>
      <c r="G4723">
        <v>54.816915999999999</v>
      </c>
      <c r="H4723">
        <v>0.24684900000000001</v>
      </c>
      <c r="I4723">
        <v>-96.373999999999995</v>
      </c>
      <c r="J4723">
        <v>97</v>
      </c>
      <c r="K4723">
        <v>75.019135000000006</v>
      </c>
      <c r="L4723">
        <v>1.5011999999999999E-2</v>
      </c>
      <c r="M4723">
        <f>(F4723*CalPhotonTurnigy!$AE$30*CalPhotonTurnigy!$AF$36+CalPhotonTurnigy!$AE$36)/CalPhotonTurnigy!$AE$30</f>
        <v>71.148721321756682</v>
      </c>
    </row>
    <row r="4724" spans="1:13" x14ac:dyDescent="0.3">
      <c r="A4724">
        <v>168.28551300000001</v>
      </c>
      <c r="B4724">
        <v>97</v>
      </c>
      <c r="C4724">
        <v>0</v>
      </c>
      <c r="D4724">
        <v>1.488</v>
      </c>
      <c r="E4724">
        <v>58.998716000000002</v>
      </c>
      <c r="F4724">
        <v>58.834214000000003</v>
      </c>
      <c r="G4724">
        <v>54.816763000000002</v>
      </c>
      <c r="H4724">
        <v>0.16450200000000001</v>
      </c>
      <c r="I4724">
        <v>-96.365044999999995</v>
      </c>
      <c r="J4724">
        <v>97</v>
      </c>
      <c r="K4724">
        <v>75.019122999999993</v>
      </c>
      <c r="L4724">
        <v>1.4997E-2</v>
      </c>
      <c r="M4724">
        <f>(F4724*CalPhotonTurnigy!$AE$30*CalPhotonTurnigy!$AF$36+CalPhotonTurnigy!$AE$36)/CalPhotonTurnigy!$AE$30</f>
        <v>71.246483894727277</v>
      </c>
    </row>
    <row r="4725" spans="1:13" x14ac:dyDescent="0.3">
      <c r="A4725">
        <v>168.300523</v>
      </c>
      <c r="B4725">
        <v>97</v>
      </c>
      <c r="C4725">
        <v>0</v>
      </c>
      <c r="D4725">
        <v>1.5309999999999999</v>
      </c>
      <c r="E4725">
        <v>59.131827999999999</v>
      </c>
      <c r="F4725">
        <v>58.882333000000003</v>
      </c>
      <c r="G4725">
        <v>54.816628000000001</v>
      </c>
      <c r="H4725">
        <v>0.24949499999999999</v>
      </c>
      <c r="I4725">
        <v>-96.351444999999998</v>
      </c>
      <c r="J4725">
        <v>97</v>
      </c>
      <c r="K4725">
        <v>75.019112000000007</v>
      </c>
      <c r="L4725">
        <v>1.5010000000000001E-2</v>
      </c>
      <c r="M4725">
        <f>(F4725*CalPhotonTurnigy!$AE$30*CalPhotonTurnigy!$AF$36+CalPhotonTurnigy!$AE$36)/CalPhotonTurnigy!$AE$30</f>
        <v>71.295358579133392</v>
      </c>
    </row>
    <row r="4726" spans="1:13" x14ac:dyDescent="0.3">
      <c r="A4726">
        <v>168.31552099999999</v>
      </c>
      <c r="B4726">
        <v>97</v>
      </c>
      <c r="C4726">
        <v>0</v>
      </c>
      <c r="D4726">
        <v>1.48</v>
      </c>
      <c r="E4726">
        <v>59.102376</v>
      </c>
      <c r="F4726">
        <v>58.978558</v>
      </c>
      <c r="G4726">
        <v>54.816510000000001</v>
      </c>
      <c r="H4726">
        <v>0.123818</v>
      </c>
      <c r="I4726">
        <v>-96.344694000000004</v>
      </c>
      <c r="J4726">
        <v>97</v>
      </c>
      <c r="K4726">
        <v>75.019103000000001</v>
      </c>
      <c r="L4726">
        <v>1.4997999999999999E-2</v>
      </c>
      <c r="M4726">
        <f>(F4726*CalPhotonTurnigy!$AE$30*CalPhotonTurnigy!$AF$36+CalPhotonTurnigy!$AE$36)/CalPhotonTurnigy!$AE$30</f>
        <v>71.393094743787188</v>
      </c>
    </row>
    <row r="4727" spans="1:13" x14ac:dyDescent="0.3">
      <c r="A4727">
        <v>168.33053200000001</v>
      </c>
      <c r="B4727">
        <v>97</v>
      </c>
      <c r="C4727">
        <v>0</v>
      </c>
      <c r="D4727">
        <v>1.4870000000000001</v>
      </c>
      <c r="E4727">
        <v>59.097572</v>
      </c>
      <c r="F4727">
        <v>59.098815000000002</v>
      </c>
      <c r="G4727">
        <v>54.816406000000001</v>
      </c>
      <c r="H4727">
        <v>-1.243E-3</v>
      </c>
      <c r="I4727">
        <v>-96.344762000000003</v>
      </c>
      <c r="J4727">
        <v>97</v>
      </c>
      <c r="K4727">
        <v>75.019094999999993</v>
      </c>
      <c r="L4727">
        <v>1.5011E-2</v>
      </c>
      <c r="M4727">
        <f>(F4727*CalPhotonTurnigy!$AE$30*CalPhotonTurnigy!$AF$36+CalPhotonTurnigy!$AE$36)/CalPhotonTurnigy!$AE$30</f>
        <v>71.515240318770552</v>
      </c>
    </row>
    <row r="4728" spans="1:13" x14ac:dyDescent="0.3">
      <c r="A4728">
        <v>168.345538</v>
      </c>
      <c r="B4728">
        <v>97</v>
      </c>
      <c r="C4728">
        <v>0</v>
      </c>
      <c r="D4728">
        <v>1.476</v>
      </c>
      <c r="E4728">
        <v>59.061442</v>
      </c>
      <c r="F4728">
        <v>58.641694999999999</v>
      </c>
      <c r="G4728">
        <v>54.816313999999998</v>
      </c>
      <c r="H4728">
        <v>0.41974800000000001</v>
      </c>
      <c r="I4728">
        <v>-96.321944000000002</v>
      </c>
      <c r="J4728">
        <v>97</v>
      </c>
      <c r="K4728">
        <v>75.019087999999996</v>
      </c>
      <c r="L4728">
        <v>1.5006E-2</v>
      </c>
      <c r="M4728">
        <f>(F4728*CalPhotonTurnigy!$AE$30*CalPhotonTurnigy!$AF$36+CalPhotonTurnigy!$AE$36)/CalPhotonTurnigy!$AE$30</f>
        <v>71.050941481809772</v>
      </c>
    </row>
    <row r="4729" spans="1:13" x14ac:dyDescent="0.3">
      <c r="A4729">
        <v>168.36054799999999</v>
      </c>
      <c r="B4729">
        <v>97</v>
      </c>
      <c r="C4729">
        <v>0</v>
      </c>
      <c r="D4729">
        <v>1.4790000000000001</v>
      </c>
      <c r="E4729">
        <v>59.039473999999998</v>
      </c>
      <c r="F4729">
        <v>58.713898</v>
      </c>
      <c r="G4729">
        <v>54.816234000000001</v>
      </c>
      <c r="H4729">
        <v>0.32557599999999998</v>
      </c>
      <c r="I4729">
        <v>-96.304226999999997</v>
      </c>
      <c r="J4729">
        <v>97</v>
      </c>
      <c r="K4729">
        <v>75.019081999999997</v>
      </c>
      <c r="L4729">
        <v>1.5010000000000001E-2</v>
      </c>
      <c r="M4729">
        <f>(F4729*CalPhotonTurnigy!$AE$30*CalPhotonTurnigy!$AF$36+CalPhotonTurnigy!$AE$36)/CalPhotonTurnigy!$AE$30</f>
        <v>71.12427839317894</v>
      </c>
    </row>
    <row r="4730" spans="1:13" x14ac:dyDescent="0.3">
      <c r="A4730">
        <v>168.37554600000001</v>
      </c>
      <c r="B4730">
        <v>97</v>
      </c>
      <c r="C4730">
        <v>0</v>
      </c>
      <c r="D4730">
        <v>1.484</v>
      </c>
      <c r="E4730">
        <v>59.034292999999998</v>
      </c>
      <c r="F4730">
        <v>58.786090999999999</v>
      </c>
      <c r="G4730">
        <v>54.816163000000003</v>
      </c>
      <c r="H4730">
        <v>0.24820200000000001</v>
      </c>
      <c r="I4730">
        <v>-96.290721000000005</v>
      </c>
      <c r="J4730">
        <v>97</v>
      </c>
      <c r="K4730">
        <v>75.019076999999996</v>
      </c>
      <c r="L4730">
        <v>1.4997999999999999E-2</v>
      </c>
      <c r="M4730">
        <f>(F4730*CalPhotonTurnigy!$AE$30*CalPhotonTurnigy!$AF$36+CalPhotonTurnigy!$AE$36)/CalPhotonTurnigy!$AE$30</f>
        <v>71.197605147503211</v>
      </c>
    </row>
    <row r="4731" spans="1:13" x14ac:dyDescent="0.3">
      <c r="A4731">
        <v>168.390548</v>
      </c>
      <c r="B4731">
        <v>97</v>
      </c>
      <c r="C4731">
        <v>0</v>
      </c>
      <c r="D4731">
        <v>1.48</v>
      </c>
      <c r="E4731">
        <v>59.018386999999997</v>
      </c>
      <c r="F4731">
        <v>58.906390999999999</v>
      </c>
      <c r="G4731">
        <v>54.816101000000003</v>
      </c>
      <c r="H4731">
        <v>0.111996</v>
      </c>
      <c r="I4731">
        <v>-96.284617999999995</v>
      </c>
      <c r="J4731">
        <v>97</v>
      </c>
      <c r="K4731">
        <v>75.019073000000006</v>
      </c>
      <c r="L4731">
        <v>1.5002E-2</v>
      </c>
      <c r="M4731">
        <f>(F4731*CalPhotonTurnigy!$AE$30*CalPhotonTurnigy!$AF$36+CalPhotonTurnigy!$AE$36)/CalPhotonTurnigy!$AE$30</f>
        <v>71.319794397779688</v>
      </c>
    </row>
    <row r="4732" spans="1:13" x14ac:dyDescent="0.3">
      <c r="A4732">
        <v>168.40554700000001</v>
      </c>
      <c r="B4732">
        <v>97</v>
      </c>
      <c r="C4732">
        <v>0</v>
      </c>
      <c r="D4732">
        <v>1.48</v>
      </c>
      <c r="E4732">
        <v>59.004694000000001</v>
      </c>
      <c r="F4732">
        <v>58.978558</v>
      </c>
      <c r="G4732">
        <v>54.816046999999998</v>
      </c>
      <c r="H4732">
        <v>2.6136E-2</v>
      </c>
      <c r="I4732">
        <v>-96.283192999999997</v>
      </c>
      <c r="J4732">
        <v>97</v>
      </c>
      <c r="K4732">
        <v>75.019069000000002</v>
      </c>
      <c r="L4732">
        <v>1.4999E-2</v>
      </c>
      <c r="M4732">
        <f>(F4732*CalPhotonTurnigy!$AE$30*CalPhotonTurnigy!$AF$36+CalPhotonTurnigy!$AE$36)/CalPhotonTurnigy!$AE$30</f>
        <v>71.393094743787188</v>
      </c>
    </row>
    <row r="4733" spans="1:13" x14ac:dyDescent="0.3">
      <c r="A4733">
        <v>168.42054999999999</v>
      </c>
      <c r="B4733">
        <v>97</v>
      </c>
      <c r="C4733">
        <v>0</v>
      </c>
      <c r="D4733">
        <v>1.482</v>
      </c>
      <c r="E4733">
        <v>58.997489999999999</v>
      </c>
      <c r="F4733">
        <v>59.098815000000002</v>
      </c>
      <c r="G4733">
        <v>54.816000000000003</v>
      </c>
      <c r="H4733">
        <v>-0.101325</v>
      </c>
      <c r="I4733">
        <v>-96.288725999999997</v>
      </c>
      <c r="J4733">
        <v>97</v>
      </c>
      <c r="K4733">
        <v>75.019065999999995</v>
      </c>
      <c r="L4733">
        <v>1.5003000000000001E-2</v>
      </c>
      <c r="M4733">
        <f>(F4733*CalPhotonTurnigy!$AE$30*CalPhotonTurnigy!$AF$36+CalPhotonTurnigy!$AE$36)/CalPhotonTurnigy!$AE$30</f>
        <v>71.515240318770552</v>
      </c>
    </row>
    <row r="4734" spans="1:13" x14ac:dyDescent="0.3">
      <c r="A4734">
        <v>168.43554800000001</v>
      </c>
      <c r="B4734">
        <v>97</v>
      </c>
      <c r="C4734">
        <v>0</v>
      </c>
      <c r="D4734">
        <v>1.4810000000000001</v>
      </c>
      <c r="E4734">
        <v>58.988998000000002</v>
      </c>
      <c r="F4734">
        <v>58.762027000000003</v>
      </c>
      <c r="G4734">
        <v>54.815958000000002</v>
      </c>
      <c r="H4734">
        <v>0.22697000000000001</v>
      </c>
      <c r="I4734">
        <v>-96.276379000000006</v>
      </c>
      <c r="J4734">
        <v>97</v>
      </c>
      <c r="K4734">
        <v>75.019063000000003</v>
      </c>
      <c r="L4734">
        <v>1.4997999999999999E-2</v>
      </c>
      <c r="M4734">
        <f>(F4734*CalPhotonTurnigy!$AE$30*CalPhotonTurnigy!$AF$36+CalPhotonTurnigy!$AE$36)/CalPhotonTurnigy!$AE$30</f>
        <v>71.173163234629968</v>
      </c>
    </row>
    <row r="4735" spans="1:13" x14ac:dyDescent="0.3">
      <c r="A4735">
        <v>168.45055500000001</v>
      </c>
      <c r="B4735">
        <v>97</v>
      </c>
      <c r="C4735">
        <v>0</v>
      </c>
      <c r="D4735">
        <v>1.4790000000000001</v>
      </c>
      <c r="E4735">
        <v>58.977103</v>
      </c>
      <c r="F4735">
        <v>58.665764000000003</v>
      </c>
      <c r="G4735">
        <v>54.815921000000003</v>
      </c>
      <c r="H4735">
        <v>0.31133899999999998</v>
      </c>
      <c r="I4735">
        <v>-96.259449000000004</v>
      </c>
      <c r="J4735">
        <v>97</v>
      </c>
      <c r="K4735">
        <v>75.019060999999994</v>
      </c>
      <c r="L4735">
        <v>1.5007E-2</v>
      </c>
      <c r="M4735">
        <f>(F4735*CalPhotonTurnigy!$AE$30*CalPhotonTurnigy!$AF$36+CalPhotonTurnigy!$AE$36)/CalPhotonTurnigy!$AE$30</f>
        <v>71.075388473205493</v>
      </c>
    </row>
    <row r="4736" spans="1:13" x14ac:dyDescent="0.3">
      <c r="A4736">
        <v>168.46555900000001</v>
      </c>
      <c r="B4736">
        <v>97</v>
      </c>
      <c r="C4736">
        <v>0</v>
      </c>
      <c r="D4736">
        <v>1.4830000000000001</v>
      </c>
      <c r="E4736">
        <v>58.978330999999997</v>
      </c>
      <c r="F4736">
        <v>58.737963000000001</v>
      </c>
      <c r="G4736">
        <v>54.815888999999999</v>
      </c>
      <c r="H4736">
        <v>0.240368</v>
      </c>
      <c r="I4736">
        <v>-96.246370999999996</v>
      </c>
      <c r="J4736">
        <v>97</v>
      </c>
      <c r="K4736">
        <v>75.019058999999999</v>
      </c>
      <c r="L4736">
        <v>1.5004E-2</v>
      </c>
      <c r="M4736">
        <f>(F4736*CalPhotonTurnigy!$AE$30*CalPhotonTurnigy!$AF$36+CalPhotonTurnigy!$AE$36)/CalPhotonTurnigy!$AE$30</f>
        <v>71.148721321756682</v>
      </c>
    </row>
    <row r="4737" spans="1:13" x14ac:dyDescent="0.3">
      <c r="A4737">
        <v>168.480557</v>
      </c>
      <c r="B4737">
        <v>97</v>
      </c>
      <c r="C4737">
        <v>0</v>
      </c>
      <c r="D4737">
        <v>1.4810000000000001</v>
      </c>
      <c r="E4737">
        <v>58.972507999999998</v>
      </c>
      <c r="F4737">
        <v>58.858274000000002</v>
      </c>
      <c r="G4737">
        <v>54.815860999999998</v>
      </c>
      <c r="H4737">
        <v>0.114234</v>
      </c>
      <c r="I4737">
        <v>-96.24015</v>
      </c>
      <c r="J4737">
        <v>97</v>
      </c>
      <c r="K4737">
        <v>75.019057000000004</v>
      </c>
      <c r="L4737">
        <v>1.4997999999999999E-2</v>
      </c>
      <c r="M4737">
        <f>(F4737*CalPhotonTurnigy!$AE$30*CalPhotonTurnigy!$AF$36+CalPhotonTurnigy!$AE$36)/CalPhotonTurnigy!$AE$30</f>
        <v>71.270921744782569</v>
      </c>
    </row>
    <row r="4738" spans="1:13" x14ac:dyDescent="0.3">
      <c r="A4738">
        <v>168.495554</v>
      </c>
      <c r="B4738">
        <v>97</v>
      </c>
      <c r="C4738">
        <v>0</v>
      </c>
      <c r="D4738">
        <v>1.512</v>
      </c>
      <c r="E4738">
        <v>59.056821999999997</v>
      </c>
      <c r="F4738">
        <v>58.930447999999998</v>
      </c>
      <c r="G4738">
        <v>54.815837000000002</v>
      </c>
      <c r="H4738">
        <v>0.12637399999999999</v>
      </c>
      <c r="I4738">
        <v>-96.233264000000005</v>
      </c>
      <c r="J4738">
        <v>97</v>
      </c>
      <c r="K4738">
        <v>75.019054999999994</v>
      </c>
      <c r="L4738">
        <v>1.4997E-2</v>
      </c>
      <c r="M4738">
        <f>(F4738*CalPhotonTurnigy!$AE$30*CalPhotonTurnigy!$AF$36+CalPhotonTurnigy!$AE$36)/CalPhotonTurnigy!$AE$30</f>
        <v>71.344229200721514</v>
      </c>
    </row>
    <row r="4739" spans="1:13" x14ac:dyDescent="0.3">
      <c r="A4739">
        <v>168.51056199999999</v>
      </c>
      <c r="B4739">
        <v>97</v>
      </c>
      <c r="C4739">
        <v>0</v>
      </c>
      <c r="D4739">
        <v>1.4770000000000001</v>
      </c>
      <c r="E4739">
        <v>59.028629000000002</v>
      </c>
      <c r="F4739">
        <v>59.026663999999997</v>
      </c>
      <c r="G4739">
        <v>54.815815000000001</v>
      </c>
      <c r="H4739">
        <v>1.964E-3</v>
      </c>
      <c r="I4739">
        <v>-96.233155999999994</v>
      </c>
      <c r="J4739">
        <v>97</v>
      </c>
      <c r="K4739">
        <v>75.019053999999997</v>
      </c>
      <c r="L4739">
        <v>1.5008000000000001E-2</v>
      </c>
      <c r="M4739">
        <f>(F4739*CalPhotonTurnigy!$AE$30*CalPhotonTurnigy!$AF$36+CalPhotonTurnigy!$AE$36)/CalPhotonTurnigy!$AE$30</f>
        <v>71.441956224034897</v>
      </c>
    </row>
    <row r="4740" spans="1:13" x14ac:dyDescent="0.3">
      <c r="A4740">
        <v>168.52556999999999</v>
      </c>
      <c r="B4740">
        <v>97</v>
      </c>
      <c r="C4740">
        <v>0</v>
      </c>
      <c r="D4740">
        <v>1.4790000000000001</v>
      </c>
      <c r="E4740">
        <v>59.011220000000002</v>
      </c>
      <c r="F4740">
        <v>59.050716000000001</v>
      </c>
      <c r="G4740">
        <v>54.815795999999999</v>
      </c>
      <c r="H4740">
        <v>-3.9495000000000002E-2</v>
      </c>
      <c r="I4740">
        <v>-96.235313000000005</v>
      </c>
      <c r="J4740">
        <v>97</v>
      </c>
      <c r="K4740">
        <v>75.019053</v>
      </c>
      <c r="L4740">
        <v>1.5008000000000001E-2</v>
      </c>
      <c r="M4740">
        <f>(F4740*CalPhotonTurnigy!$AE$30*CalPhotonTurnigy!$AF$36+CalPhotonTurnigy!$AE$36)/CalPhotonTurnigy!$AE$30</f>
        <v>71.466385948454274</v>
      </c>
    </row>
    <row r="4741" spans="1:13" x14ac:dyDescent="0.3">
      <c r="A4741">
        <v>168.54056600000001</v>
      </c>
      <c r="B4741">
        <v>97</v>
      </c>
      <c r="C4741">
        <v>0</v>
      </c>
      <c r="D4741">
        <v>1.4790000000000001</v>
      </c>
      <c r="E4741">
        <v>58.996232999999997</v>
      </c>
      <c r="F4741">
        <v>58.762027000000003</v>
      </c>
      <c r="G4741">
        <v>54.815779999999997</v>
      </c>
      <c r="H4741">
        <v>0.234206</v>
      </c>
      <c r="I4741">
        <v>-96.222573999999994</v>
      </c>
      <c r="J4741">
        <v>97</v>
      </c>
      <c r="K4741">
        <v>75.019052000000002</v>
      </c>
      <c r="L4741">
        <v>1.4996000000000001E-2</v>
      </c>
      <c r="M4741">
        <f>(F4741*CalPhotonTurnigy!$AE$30*CalPhotonTurnigy!$AF$36+CalPhotonTurnigy!$AE$36)/CalPhotonTurnigy!$AE$30</f>
        <v>71.173163234629968</v>
      </c>
    </row>
    <row r="4742" spans="1:13" x14ac:dyDescent="0.3">
      <c r="A4742">
        <v>168.555575</v>
      </c>
      <c r="B4742">
        <v>97</v>
      </c>
      <c r="C4742">
        <v>0</v>
      </c>
      <c r="D4742">
        <v>1.478</v>
      </c>
      <c r="E4742">
        <v>58.981037999999998</v>
      </c>
      <c r="F4742">
        <v>58.665764000000003</v>
      </c>
      <c r="G4742">
        <v>54.815766000000004</v>
      </c>
      <c r="H4742">
        <v>0.31527500000000003</v>
      </c>
      <c r="I4742">
        <v>-96.205427</v>
      </c>
      <c r="J4742">
        <v>97</v>
      </c>
      <c r="K4742">
        <v>75.019051000000005</v>
      </c>
      <c r="L4742">
        <v>1.5009E-2</v>
      </c>
      <c r="M4742">
        <f>(F4742*CalPhotonTurnigy!$AE$30*CalPhotonTurnigy!$AF$36+CalPhotonTurnigy!$AE$36)/CalPhotonTurnigy!$AE$30</f>
        <v>71.075388473205493</v>
      </c>
    </row>
    <row r="4743" spans="1:13" x14ac:dyDescent="0.3">
      <c r="A4743">
        <v>168.57057599999999</v>
      </c>
      <c r="B4743">
        <v>97</v>
      </c>
      <c r="C4743">
        <v>0</v>
      </c>
      <c r="D4743">
        <v>1.478</v>
      </c>
      <c r="E4743">
        <v>58.965663999999997</v>
      </c>
      <c r="F4743">
        <v>58.786090999999999</v>
      </c>
      <c r="G4743">
        <v>54.815753000000001</v>
      </c>
      <c r="H4743">
        <v>0.17957300000000001</v>
      </c>
      <c r="I4743">
        <v>-96.195654000000005</v>
      </c>
      <c r="J4743">
        <v>97</v>
      </c>
      <c r="K4743">
        <v>75.019049999999993</v>
      </c>
      <c r="L4743">
        <v>1.5001E-2</v>
      </c>
      <c r="M4743">
        <f>(F4743*CalPhotonTurnigy!$AE$30*CalPhotonTurnigy!$AF$36+CalPhotonTurnigy!$AE$36)/CalPhotonTurnigy!$AE$30</f>
        <v>71.197605147503211</v>
      </c>
    </row>
    <row r="4744" spans="1:13" x14ac:dyDescent="0.3">
      <c r="A4744">
        <v>168.58558400000001</v>
      </c>
      <c r="B4744">
        <v>97</v>
      </c>
      <c r="C4744">
        <v>0</v>
      </c>
      <c r="D4744">
        <v>1.4710000000000001</v>
      </c>
      <c r="E4744">
        <v>58.934063999999999</v>
      </c>
      <c r="F4744">
        <v>58.858274000000002</v>
      </c>
      <c r="G4744">
        <v>54.815742</v>
      </c>
      <c r="H4744">
        <v>7.5788999999999995E-2</v>
      </c>
      <c r="I4744">
        <v>-96.191524000000001</v>
      </c>
      <c r="J4744">
        <v>97</v>
      </c>
      <c r="K4744">
        <v>75.019049999999993</v>
      </c>
      <c r="L4744">
        <v>1.5008000000000001E-2</v>
      </c>
      <c r="M4744">
        <f>(F4744*CalPhotonTurnigy!$AE$30*CalPhotonTurnigy!$AF$36+CalPhotonTurnigy!$AE$36)/CalPhotonTurnigy!$AE$30</f>
        <v>71.270921744782569</v>
      </c>
    </row>
    <row r="4745" spans="1:13" x14ac:dyDescent="0.3">
      <c r="A4745">
        <v>168.600583</v>
      </c>
      <c r="B4745">
        <v>97</v>
      </c>
      <c r="C4745">
        <v>0</v>
      </c>
      <c r="D4745">
        <v>1.48</v>
      </c>
      <c r="E4745">
        <v>58.932118000000003</v>
      </c>
      <c r="F4745">
        <v>58.954504</v>
      </c>
      <c r="G4745">
        <v>54.815733000000002</v>
      </c>
      <c r="H4745">
        <v>-2.2386E-2</v>
      </c>
      <c r="I4745">
        <v>-96.192744000000005</v>
      </c>
      <c r="J4745">
        <v>97</v>
      </c>
      <c r="K4745">
        <v>75.019048999999995</v>
      </c>
      <c r="L4745">
        <v>1.4999E-2</v>
      </c>
      <c r="M4745">
        <f>(F4745*CalPhotonTurnigy!$AE$30*CalPhotonTurnigy!$AF$36+CalPhotonTurnigy!$AE$36)/CalPhotonTurnigy!$AE$30</f>
        <v>71.368662987958828</v>
      </c>
    </row>
    <row r="4746" spans="1:13" x14ac:dyDescent="0.3">
      <c r="A4746">
        <v>168.61559500000001</v>
      </c>
      <c r="B4746">
        <v>96</v>
      </c>
      <c r="C4746">
        <v>0</v>
      </c>
      <c r="D4746">
        <v>1.48</v>
      </c>
      <c r="E4746">
        <v>58.930442999999997</v>
      </c>
      <c r="F4746">
        <v>59.050716000000001</v>
      </c>
      <c r="G4746">
        <v>54.815593</v>
      </c>
      <c r="H4746">
        <v>-0.120272</v>
      </c>
      <c r="I4746">
        <v>-96.199313000000004</v>
      </c>
      <c r="J4746">
        <v>96</v>
      </c>
      <c r="K4746">
        <v>75.006489999999999</v>
      </c>
      <c r="L4746">
        <v>1.5011999999999999E-2</v>
      </c>
      <c r="M4746">
        <f>(F4746*CalPhotonTurnigy!$AE$30*CalPhotonTurnigy!$AF$36+CalPhotonTurnigy!$AE$36)/CalPhotonTurnigy!$AE$30</f>
        <v>71.466385948454274</v>
      </c>
    </row>
    <row r="4747" spans="1:13" x14ac:dyDescent="0.3">
      <c r="A4747">
        <v>168.630595</v>
      </c>
      <c r="B4747">
        <v>96</v>
      </c>
      <c r="C4747">
        <v>0</v>
      </c>
      <c r="D4747">
        <v>1.4790000000000001</v>
      </c>
      <c r="E4747">
        <v>58.926706000000003</v>
      </c>
      <c r="F4747">
        <v>59.122863000000002</v>
      </c>
      <c r="G4747">
        <v>54.814900999999999</v>
      </c>
      <c r="H4747">
        <v>-0.196158</v>
      </c>
      <c r="I4747">
        <v>-96.210025999999999</v>
      </c>
      <c r="J4747">
        <v>96</v>
      </c>
      <c r="K4747">
        <v>74.983734999999996</v>
      </c>
      <c r="L4747">
        <v>1.4999999999999999E-2</v>
      </c>
      <c r="M4747">
        <f>(F4747*CalPhotonTurnigy!$AE$30*CalPhotonTurnigy!$AF$36+CalPhotonTurnigy!$AE$36)/CalPhotonTurnigy!$AE$30</f>
        <v>71.539665980371936</v>
      </c>
    </row>
    <row r="4748" spans="1:13" x14ac:dyDescent="0.3">
      <c r="A4748">
        <v>168.64559399999999</v>
      </c>
      <c r="B4748">
        <v>96</v>
      </c>
      <c r="C4748">
        <v>0</v>
      </c>
      <c r="D4748">
        <v>1.472</v>
      </c>
      <c r="E4748">
        <v>58.902808</v>
      </c>
      <c r="F4748">
        <v>58.569482000000001</v>
      </c>
      <c r="G4748">
        <v>54.813141999999999</v>
      </c>
      <c r="H4748">
        <v>0.33332600000000001</v>
      </c>
      <c r="I4748">
        <v>-96.191928000000004</v>
      </c>
      <c r="J4748">
        <v>96</v>
      </c>
      <c r="K4748">
        <v>74.964149000000006</v>
      </c>
      <c r="L4748">
        <v>1.4999E-2</v>
      </c>
      <c r="M4748">
        <f>(F4748*CalPhotonTurnigy!$AE$30*CalPhotonTurnigy!$AF$36+CalPhotonTurnigy!$AE$36)/CalPhotonTurnigy!$AE$30</f>
        <v>70.977594413395693</v>
      </c>
    </row>
    <row r="4749" spans="1:13" x14ac:dyDescent="0.3">
      <c r="A4749">
        <v>168.66059100000001</v>
      </c>
      <c r="B4749">
        <v>96</v>
      </c>
      <c r="C4749">
        <v>0</v>
      </c>
      <c r="D4749">
        <v>1.472</v>
      </c>
      <c r="E4749">
        <v>58.88223</v>
      </c>
      <c r="F4749">
        <v>58.641694999999999</v>
      </c>
      <c r="G4749">
        <v>54.810037999999999</v>
      </c>
      <c r="H4749">
        <v>0.240535</v>
      </c>
      <c r="I4749">
        <v>-96.17886</v>
      </c>
      <c r="J4749">
        <v>96</v>
      </c>
      <c r="K4749">
        <v>74.947291000000007</v>
      </c>
      <c r="L4749">
        <v>1.4997E-2</v>
      </c>
      <c r="M4749">
        <f>(F4749*CalPhotonTurnigy!$AE$30*CalPhotonTurnigy!$AF$36+CalPhotonTurnigy!$AE$36)/CalPhotonTurnigy!$AE$30</f>
        <v>71.050941481809772</v>
      </c>
    </row>
    <row r="4750" spans="1:13" x14ac:dyDescent="0.3">
      <c r="A4750">
        <v>168.675602</v>
      </c>
      <c r="B4750">
        <v>96</v>
      </c>
      <c r="C4750">
        <v>0</v>
      </c>
      <c r="D4750">
        <v>1.47</v>
      </c>
      <c r="E4750">
        <v>58.859907999999997</v>
      </c>
      <c r="F4750">
        <v>58.786090999999999</v>
      </c>
      <c r="G4750">
        <v>54.805576000000002</v>
      </c>
      <c r="H4750">
        <v>7.3817999999999995E-2</v>
      </c>
      <c r="I4750">
        <v>-96.174840000000003</v>
      </c>
      <c r="J4750">
        <v>96</v>
      </c>
      <c r="K4750">
        <v>74.932782000000003</v>
      </c>
      <c r="L4750">
        <v>1.5011E-2</v>
      </c>
      <c r="M4750">
        <f>(F4750*CalPhotonTurnigy!$AE$30*CalPhotonTurnigy!$AF$36+CalPhotonTurnigy!$AE$36)/CalPhotonTurnigy!$AE$30</f>
        <v>71.197605147503211</v>
      </c>
    </row>
    <row r="4751" spans="1:13" x14ac:dyDescent="0.3">
      <c r="A4751">
        <v>168.69061400000001</v>
      </c>
      <c r="B4751">
        <v>96</v>
      </c>
      <c r="C4751">
        <v>0</v>
      </c>
      <c r="D4751">
        <v>1.4690000000000001</v>
      </c>
      <c r="E4751">
        <v>58.836081</v>
      </c>
      <c r="F4751">
        <v>58.810153</v>
      </c>
      <c r="G4751">
        <v>54.799889999999998</v>
      </c>
      <c r="H4751">
        <v>2.5928E-2</v>
      </c>
      <c r="I4751">
        <v>-96.173428000000001</v>
      </c>
      <c r="J4751">
        <v>96</v>
      </c>
      <c r="K4751">
        <v>74.920293000000001</v>
      </c>
      <c r="L4751">
        <v>1.5011999999999999E-2</v>
      </c>
      <c r="M4751">
        <f>(F4751*CalPhotonTurnigy!$AE$30*CalPhotonTurnigy!$AF$36+CalPhotonTurnigy!$AE$36)/CalPhotonTurnigy!$AE$30</f>
        <v>71.2220450289675</v>
      </c>
    </row>
    <row r="4752" spans="1:13" x14ac:dyDescent="0.3">
      <c r="A4752">
        <v>168.70561000000001</v>
      </c>
      <c r="B4752">
        <v>96</v>
      </c>
      <c r="C4752">
        <v>0</v>
      </c>
      <c r="D4752">
        <v>1.47</v>
      </c>
      <c r="E4752">
        <v>58.820174000000002</v>
      </c>
      <c r="F4752">
        <v>58.978558</v>
      </c>
      <c r="G4752">
        <v>54.793191</v>
      </c>
      <c r="H4752">
        <v>-0.158384</v>
      </c>
      <c r="I4752">
        <v>-96.182062000000002</v>
      </c>
      <c r="J4752">
        <v>96</v>
      </c>
      <c r="K4752">
        <v>74.909544999999994</v>
      </c>
      <c r="L4752">
        <v>1.4996000000000001E-2</v>
      </c>
      <c r="M4752">
        <f>(F4752*CalPhotonTurnigy!$AE$30*CalPhotonTurnigy!$AF$36+CalPhotonTurnigy!$AE$36)/CalPhotonTurnigy!$AE$30</f>
        <v>71.393094743787188</v>
      </c>
    </row>
    <row r="4753" spans="1:13" x14ac:dyDescent="0.3">
      <c r="A4753">
        <v>168.72062199999999</v>
      </c>
      <c r="B4753">
        <v>96</v>
      </c>
      <c r="C4753">
        <v>0</v>
      </c>
      <c r="D4753">
        <v>1.47</v>
      </c>
      <c r="E4753">
        <v>58.806479000000003</v>
      </c>
      <c r="F4753">
        <v>59.050716000000001</v>
      </c>
      <c r="G4753">
        <v>54.785713000000001</v>
      </c>
      <c r="H4753">
        <v>-0.24423600000000001</v>
      </c>
      <c r="I4753">
        <v>-96.195401000000004</v>
      </c>
      <c r="J4753">
        <v>96</v>
      </c>
      <c r="K4753">
        <v>74.900293000000005</v>
      </c>
      <c r="L4753">
        <v>1.5011999999999999E-2</v>
      </c>
      <c r="M4753">
        <f>(F4753*CalPhotonTurnigy!$AE$30*CalPhotonTurnigy!$AF$36+CalPhotonTurnigy!$AE$36)/CalPhotonTurnigy!$AE$30</f>
        <v>71.466385948454274</v>
      </c>
    </row>
    <row r="4754" spans="1:13" x14ac:dyDescent="0.3">
      <c r="A4754">
        <v>168.73563200000001</v>
      </c>
      <c r="B4754">
        <v>96</v>
      </c>
      <c r="C4754">
        <v>0</v>
      </c>
      <c r="D4754">
        <v>1.468</v>
      </c>
      <c r="E4754">
        <v>58.787768999999997</v>
      </c>
      <c r="F4754">
        <v>58.689830999999998</v>
      </c>
      <c r="G4754">
        <v>54.777690999999997</v>
      </c>
      <c r="H4754">
        <v>9.7937999999999997E-2</v>
      </c>
      <c r="I4754">
        <v>-96.190072999999998</v>
      </c>
      <c r="J4754">
        <v>96</v>
      </c>
      <c r="K4754">
        <v>74.892330000000001</v>
      </c>
      <c r="L4754">
        <v>1.5010000000000001E-2</v>
      </c>
      <c r="M4754">
        <f>(F4754*CalPhotonTurnigy!$AE$30*CalPhotonTurnigy!$AF$36+CalPhotonTurnigy!$AE$36)/CalPhotonTurnigy!$AE$30</f>
        <v>71.099833433192217</v>
      </c>
    </row>
    <row r="4755" spans="1:13" x14ac:dyDescent="0.3">
      <c r="A4755">
        <v>168.75062800000001</v>
      </c>
      <c r="B4755">
        <v>96</v>
      </c>
      <c r="C4755">
        <v>0</v>
      </c>
      <c r="D4755">
        <v>1.466</v>
      </c>
      <c r="E4755">
        <v>58.764733999999997</v>
      </c>
      <c r="F4755">
        <v>58.665764000000003</v>
      </c>
      <c r="G4755">
        <v>54.769340999999997</v>
      </c>
      <c r="H4755">
        <v>9.8970000000000002E-2</v>
      </c>
      <c r="I4755">
        <v>-96.184695000000005</v>
      </c>
      <c r="J4755">
        <v>96</v>
      </c>
      <c r="K4755">
        <v>74.885475999999997</v>
      </c>
      <c r="L4755">
        <v>1.4996000000000001E-2</v>
      </c>
      <c r="M4755">
        <f>(F4755*CalPhotonTurnigy!$AE$30*CalPhotonTurnigy!$AF$36+CalPhotonTurnigy!$AE$36)/CalPhotonTurnigy!$AE$30</f>
        <v>71.075388473205493</v>
      </c>
    </row>
    <row r="4756" spans="1:13" x14ac:dyDescent="0.3">
      <c r="A4756">
        <v>168.765635</v>
      </c>
      <c r="B4756">
        <v>96</v>
      </c>
      <c r="C4756">
        <v>0</v>
      </c>
      <c r="D4756">
        <v>1.466</v>
      </c>
      <c r="E4756">
        <v>58.747208999999998</v>
      </c>
      <c r="F4756">
        <v>58.762027000000003</v>
      </c>
      <c r="G4756">
        <v>54.760849999999998</v>
      </c>
      <c r="H4756">
        <v>-1.4818E-2</v>
      </c>
      <c r="I4756">
        <v>-96.185502</v>
      </c>
      <c r="J4756">
        <v>96</v>
      </c>
      <c r="K4756">
        <v>74.879576999999998</v>
      </c>
      <c r="L4756">
        <v>1.5007E-2</v>
      </c>
      <c r="M4756">
        <f>(F4756*CalPhotonTurnigy!$AE$30*CalPhotonTurnigy!$AF$36+CalPhotonTurnigy!$AE$36)/CalPhotonTurnigy!$AE$30</f>
        <v>71.173163234629968</v>
      </c>
    </row>
    <row r="4757" spans="1:13" x14ac:dyDescent="0.3">
      <c r="A4757">
        <v>168.780632</v>
      </c>
      <c r="B4757">
        <v>96</v>
      </c>
      <c r="C4757">
        <v>0</v>
      </c>
      <c r="D4757">
        <v>1.466</v>
      </c>
      <c r="E4757">
        <v>58.732121999999997</v>
      </c>
      <c r="F4757">
        <v>58.858274000000002</v>
      </c>
      <c r="G4757">
        <v>54.752378999999998</v>
      </c>
      <c r="H4757">
        <v>-0.12615199999999999</v>
      </c>
      <c r="I4757">
        <v>-96.192370999999994</v>
      </c>
      <c r="J4757">
        <v>96</v>
      </c>
      <c r="K4757">
        <v>74.874499999999998</v>
      </c>
      <c r="L4757">
        <v>1.4997E-2</v>
      </c>
      <c r="M4757">
        <f>(F4757*CalPhotonTurnigy!$AE$30*CalPhotonTurnigy!$AF$36+CalPhotonTurnigy!$AE$36)/CalPhotonTurnigy!$AE$30</f>
        <v>71.270921744782569</v>
      </c>
    </row>
    <row r="4758" spans="1:13" x14ac:dyDescent="0.3">
      <c r="A4758">
        <v>168.79562899999999</v>
      </c>
      <c r="B4758">
        <v>96</v>
      </c>
      <c r="C4758">
        <v>0</v>
      </c>
      <c r="D4758">
        <v>1.4590000000000001</v>
      </c>
      <c r="E4758">
        <v>58.698312000000001</v>
      </c>
      <c r="F4758">
        <v>58.954504</v>
      </c>
      <c r="G4758">
        <v>54.744056</v>
      </c>
      <c r="H4758">
        <v>-0.256191</v>
      </c>
      <c r="I4758">
        <v>-96.206334999999996</v>
      </c>
      <c r="J4758">
        <v>96</v>
      </c>
      <c r="K4758">
        <v>74.870129000000006</v>
      </c>
      <c r="L4758">
        <v>1.4997E-2</v>
      </c>
      <c r="M4758">
        <f>(F4758*CalPhotonTurnigy!$AE$30*CalPhotonTurnigy!$AF$36+CalPhotonTurnigy!$AE$36)/CalPhotonTurnigy!$AE$30</f>
        <v>71.368662987958828</v>
      </c>
    </row>
    <row r="4759" spans="1:13" x14ac:dyDescent="0.3">
      <c r="A4759">
        <v>168.810632</v>
      </c>
      <c r="B4759">
        <v>96</v>
      </c>
      <c r="C4759">
        <v>0</v>
      </c>
      <c r="D4759">
        <v>1.466</v>
      </c>
      <c r="E4759">
        <v>58.690030999999998</v>
      </c>
      <c r="F4759">
        <v>59.050716000000001</v>
      </c>
      <c r="G4759">
        <v>54.735982</v>
      </c>
      <c r="H4759">
        <v>-0.360684</v>
      </c>
      <c r="I4759">
        <v>-96.226022</v>
      </c>
      <c r="J4759">
        <v>96</v>
      </c>
      <c r="K4759">
        <v>74.866367999999994</v>
      </c>
      <c r="L4759">
        <v>1.5003000000000001E-2</v>
      </c>
      <c r="M4759">
        <f>(F4759*CalPhotonTurnigy!$AE$30*CalPhotonTurnigy!$AF$36+CalPhotonTurnigy!$AE$36)/CalPhotonTurnigy!$AE$30</f>
        <v>71.466385948454274</v>
      </c>
    </row>
    <row r="4760" spans="1:13" x14ac:dyDescent="0.3">
      <c r="A4760">
        <v>168.82564400000001</v>
      </c>
      <c r="B4760">
        <v>96</v>
      </c>
      <c r="C4760">
        <v>0</v>
      </c>
      <c r="D4760">
        <v>1.4670000000000001</v>
      </c>
      <c r="E4760">
        <v>58.685218999999996</v>
      </c>
      <c r="F4760">
        <v>58.545408999999999</v>
      </c>
      <c r="G4760">
        <v>54.728234</v>
      </c>
      <c r="H4760">
        <v>0.13980999999999999</v>
      </c>
      <c r="I4760">
        <v>-96.218427000000005</v>
      </c>
      <c r="J4760">
        <v>96</v>
      </c>
      <c r="K4760">
        <v>74.863129999999998</v>
      </c>
      <c r="L4760">
        <v>1.5011999999999999E-2</v>
      </c>
      <c r="M4760">
        <f>(F4760*CalPhotonTurnigy!$AE$30*CalPhotonTurnigy!$AF$36+CalPhotonTurnigy!$AE$36)/CalPhotonTurnigy!$AE$30</f>
        <v>70.953143359182008</v>
      </c>
    </row>
    <row r="4761" spans="1:13" x14ac:dyDescent="0.3">
      <c r="A4761">
        <v>168.84065200000001</v>
      </c>
      <c r="B4761">
        <v>96</v>
      </c>
      <c r="C4761">
        <v>0</v>
      </c>
      <c r="D4761">
        <v>1.464</v>
      </c>
      <c r="E4761">
        <v>58.671815000000002</v>
      </c>
      <c r="F4761">
        <v>58.593553999999997</v>
      </c>
      <c r="G4761">
        <v>54.720865000000003</v>
      </c>
      <c r="H4761">
        <v>7.8259999999999996E-2</v>
      </c>
      <c r="I4761">
        <v>-96.214174</v>
      </c>
      <c r="J4761">
        <v>96</v>
      </c>
      <c r="K4761">
        <v>74.860343999999998</v>
      </c>
      <c r="L4761">
        <v>1.5008000000000001E-2</v>
      </c>
      <c r="M4761">
        <f>(F4761*CalPhotonTurnigy!$AE$30*CalPhotonTurnigy!$AF$36+CalPhotonTurnigy!$AE$36)/CalPhotonTurnigy!$AE$30</f>
        <v>71.002044451904879</v>
      </c>
    </row>
    <row r="4762" spans="1:13" x14ac:dyDescent="0.3">
      <c r="A4762">
        <v>168.85565</v>
      </c>
      <c r="B4762">
        <v>96</v>
      </c>
      <c r="C4762">
        <v>0</v>
      </c>
      <c r="D4762">
        <v>1.4650000000000001</v>
      </c>
      <c r="E4762">
        <v>58.662593000000001</v>
      </c>
      <c r="F4762">
        <v>58.713898</v>
      </c>
      <c r="G4762">
        <v>54.713912999999998</v>
      </c>
      <c r="H4762">
        <v>-5.1305000000000003E-2</v>
      </c>
      <c r="I4762">
        <v>-96.216964000000004</v>
      </c>
      <c r="J4762">
        <v>96</v>
      </c>
      <c r="K4762">
        <v>74.857945000000001</v>
      </c>
      <c r="L4762">
        <v>1.4997999999999999E-2</v>
      </c>
      <c r="M4762">
        <f>(F4762*CalPhotonTurnigy!$AE$30*CalPhotonTurnigy!$AF$36+CalPhotonTurnigy!$AE$36)/CalPhotonTurnigy!$AE$30</f>
        <v>71.12427839317894</v>
      </c>
    </row>
    <row r="4763" spans="1:13" x14ac:dyDescent="0.3">
      <c r="A4763">
        <v>168.87065899999999</v>
      </c>
      <c r="B4763">
        <v>96</v>
      </c>
      <c r="C4763">
        <v>0</v>
      </c>
      <c r="D4763">
        <v>1.466</v>
      </c>
      <c r="E4763">
        <v>58.659289999999999</v>
      </c>
      <c r="F4763">
        <v>58.834214000000003</v>
      </c>
      <c r="G4763">
        <v>54.707397999999998</v>
      </c>
      <c r="H4763">
        <v>-0.174924</v>
      </c>
      <c r="I4763">
        <v>-96.226494000000002</v>
      </c>
      <c r="J4763">
        <v>96</v>
      </c>
      <c r="K4763">
        <v>74.855880999999997</v>
      </c>
      <c r="L4763">
        <v>1.5009E-2</v>
      </c>
      <c r="M4763">
        <f>(F4763*CalPhotonTurnigy!$AE$30*CalPhotonTurnigy!$AF$36+CalPhotonTurnigy!$AE$36)/CalPhotonTurnigy!$AE$30</f>
        <v>71.246483894727277</v>
      </c>
    </row>
    <row r="4764" spans="1:13" x14ac:dyDescent="0.3">
      <c r="A4764">
        <v>168.885671</v>
      </c>
      <c r="B4764">
        <v>96</v>
      </c>
      <c r="C4764">
        <v>0</v>
      </c>
      <c r="D4764">
        <v>1.466</v>
      </c>
      <c r="E4764">
        <v>58.656447999999997</v>
      </c>
      <c r="F4764">
        <v>58.906390999999999</v>
      </c>
      <c r="G4764">
        <v>54.701329999999999</v>
      </c>
      <c r="H4764">
        <v>-0.249943</v>
      </c>
      <c r="I4764">
        <v>-96.240123999999994</v>
      </c>
      <c r="J4764">
        <v>96</v>
      </c>
      <c r="K4764">
        <v>74.854104000000007</v>
      </c>
      <c r="L4764">
        <v>1.5011999999999999E-2</v>
      </c>
      <c r="M4764">
        <f>(F4764*CalPhotonTurnigy!$AE$30*CalPhotonTurnigy!$AF$36+CalPhotonTurnigy!$AE$36)/CalPhotonTurnigy!$AE$30</f>
        <v>71.319794397779688</v>
      </c>
    </row>
    <row r="4765" spans="1:13" x14ac:dyDescent="0.3">
      <c r="A4765">
        <v>168.90068099999999</v>
      </c>
      <c r="B4765">
        <v>96</v>
      </c>
      <c r="C4765">
        <v>0</v>
      </c>
      <c r="D4765">
        <v>1.466</v>
      </c>
      <c r="E4765">
        <v>58.654001999999998</v>
      </c>
      <c r="F4765">
        <v>58.497259999999997</v>
      </c>
      <c r="G4765">
        <v>54.695706000000001</v>
      </c>
      <c r="H4765">
        <v>0.15674199999999999</v>
      </c>
      <c r="I4765">
        <v>-96.231613999999993</v>
      </c>
      <c r="J4765">
        <v>96</v>
      </c>
      <c r="K4765">
        <v>74.852575000000002</v>
      </c>
      <c r="L4765">
        <v>1.5010000000000001E-2</v>
      </c>
      <c r="M4765">
        <f>(F4765*CalPhotonTurnigy!$AE$30*CalPhotonTurnigy!$AF$36+CalPhotonTurnigy!$AE$36)/CalPhotonTurnigy!$AE$30</f>
        <v>70.904238203641185</v>
      </c>
    </row>
    <row r="4766" spans="1:13" x14ac:dyDescent="0.3">
      <c r="A4766">
        <v>168.915685</v>
      </c>
      <c r="B4766">
        <v>96</v>
      </c>
      <c r="C4766">
        <v>0</v>
      </c>
      <c r="D4766">
        <v>1.4610000000000001</v>
      </c>
      <c r="E4766">
        <v>58.637987000000003</v>
      </c>
      <c r="F4766">
        <v>58.545408999999999</v>
      </c>
      <c r="G4766">
        <v>54.690519999999999</v>
      </c>
      <c r="H4766">
        <v>9.2577999999999994E-2</v>
      </c>
      <c r="I4766">
        <v>-96.226586999999995</v>
      </c>
      <c r="J4766">
        <v>96</v>
      </c>
      <c r="K4766">
        <v>74.851258999999999</v>
      </c>
      <c r="L4766">
        <v>1.5004E-2</v>
      </c>
      <c r="M4766">
        <f>(F4766*CalPhotonTurnigy!$AE$30*CalPhotonTurnigy!$AF$36+CalPhotonTurnigy!$AE$36)/CalPhotonTurnigy!$AE$30</f>
        <v>70.953143359182008</v>
      </c>
    </row>
    <row r="4767" spans="1:13" x14ac:dyDescent="0.3">
      <c r="A4767">
        <v>168.930689</v>
      </c>
      <c r="B4767">
        <v>96</v>
      </c>
      <c r="C4767">
        <v>0</v>
      </c>
      <c r="D4767">
        <v>1.466</v>
      </c>
      <c r="E4767">
        <v>58.635798000000001</v>
      </c>
      <c r="F4767">
        <v>58.689830999999998</v>
      </c>
      <c r="G4767">
        <v>54.685755999999998</v>
      </c>
      <c r="H4767">
        <v>-5.4032999999999998E-2</v>
      </c>
      <c r="I4767">
        <v>-96.229524999999995</v>
      </c>
      <c r="J4767">
        <v>96</v>
      </c>
      <c r="K4767">
        <v>74.850126000000003</v>
      </c>
      <c r="L4767">
        <v>1.5004E-2</v>
      </c>
      <c r="M4767">
        <f>(F4767*CalPhotonTurnigy!$AE$30*CalPhotonTurnigy!$AF$36+CalPhotonTurnigy!$AE$36)/CalPhotonTurnigy!$AE$30</f>
        <v>71.099833433192217</v>
      </c>
    </row>
    <row r="4768" spans="1:13" x14ac:dyDescent="0.3">
      <c r="A4768">
        <v>168.94568699999999</v>
      </c>
      <c r="B4768">
        <v>96</v>
      </c>
      <c r="C4768">
        <v>0</v>
      </c>
      <c r="D4768">
        <v>1.4650000000000001</v>
      </c>
      <c r="E4768">
        <v>58.631594999999997</v>
      </c>
      <c r="F4768">
        <v>58.810153</v>
      </c>
      <c r="G4768">
        <v>54.681395999999999</v>
      </c>
      <c r="H4768">
        <v>-0.17855799999999999</v>
      </c>
      <c r="I4768">
        <v>-96.239243999999999</v>
      </c>
      <c r="J4768">
        <v>96</v>
      </c>
      <c r="K4768">
        <v>74.849151000000006</v>
      </c>
      <c r="L4768">
        <v>1.4997999999999999E-2</v>
      </c>
      <c r="M4768">
        <f>(F4768*CalPhotonTurnigy!$AE$30*CalPhotonTurnigy!$AF$36+CalPhotonTurnigy!$AE$36)/CalPhotonTurnigy!$AE$30</f>
        <v>71.2220450289675</v>
      </c>
    </row>
    <row r="4769" spans="1:13" x14ac:dyDescent="0.3">
      <c r="A4769">
        <v>168.96068600000001</v>
      </c>
      <c r="B4769">
        <v>96</v>
      </c>
      <c r="C4769">
        <v>0</v>
      </c>
      <c r="D4769">
        <v>1.4650000000000001</v>
      </c>
      <c r="E4769">
        <v>58.627977000000001</v>
      </c>
      <c r="F4769">
        <v>58.906390999999999</v>
      </c>
      <c r="G4769">
        <v>54.677419999999998</v>
      </c>
      <c r="H4769">
        <v>-0.27841399999999999</v>
      </c>
      <c r="I4769">
        <v>-96.254413999999997</v>
      </c>
      <c r="J4769">
        <v>96</v>
      </c>
      <c r="K4769">
        <v>74.848310999999995</v>
      </c>
      <c r="L4769">
        <v>1.4999E-2</v>
      </c>
      <c r="M4769">
        <f>(F4769*CalPhotonTurnigy!$AE$30*CalPhotonTurnigy!$AF$36+CalPhotonTurnigy!$AE$36)/CalPhotonTurnigy!$AE$30</f>
        <v>71.319794397779688</v>
      </c>
    </row>
    <row r="4770" spans="1:13" x14ac:dyDescent="0.3">
      <c r="A4770">
        <v>168.975685</v>
      </c>
      <c r="B4770">
        <v>96</v>
      </c>
      <c r="C4770">
        <v>0</v>
      </c>
      <c r="D4770">
        <v>1.466</v>
      </c>
      <c r="E4770">
        <v>58.629503999999997</v>
      </c>
      <c r="F4770">
        <v>58.376868000000002</v>
      </c>
      <c r="G4770">
        <v>54.673805000000002</v>
      </c>
      <c r="H4770">
        <v>0.25263600000000003</v>
      </c>
      <c r="I4770">
        <v>-96.240724999999998</v>
      </c>
      <c r="J4770">
        <v>96</v>
      </c>
      <c r="K4770">
        <v>74.847588999999999</v>
      </c>
      <c r="L4770">
        <v>1.4999E-2</v>
      </c>
      <c r="M4770">
        <f>(F4770*CalPhotonTurnigy!$AE$30*CalPhotonTurnigy!$AF$36+CalPhotonTurnigy!$AE$36)/CalPhotonTurnigy!$AE$30</f>
        <v>70.781955508551533</v>
      </c>
    </row>
    <row r="4771" spans="1:13" x14ac:dyDescent="0.3">
      <c r="A4771">
        <v>168.99068800000001</v>
      </c>
      <c r="B4771">
        <v>96</v>
      </c>
      <c r="C4771">
        <v>0</v>
      </c>
      <c r="D4771">
        <v>1.4630000000000001</v>
      </c>
      <c r="E4771">
        <v>58.621538000000001</v>
      </c>
      <c r="F4771">
        <v>58.521335000000001</v>
      </c>
      <c r="G4771">
        <v>54.670526000000002</v>
      </c>
      <c r="H4771">
        <v>0.100203</v>
      </c>
      <c r="I4771">
        <v>-96.235285000000005</v>
      </c>
      <c r="J4771">
        <v>96</v>
      </c>
      <c r="K4771">
        <v>74.846967000000006</v>
      </c>
      <c r="L4771">
        <v>1.5003000000000001E-2</v>
      </c>
      <c r="M4771">
        <f>(F4771*CalPhotonTurnigy!$AE$30*CalPhotonTurnigy!$AF$36+CalPhotonTurnigy!$AE$36)/CalPhotonTurnigy!$AE$30</f>
        <v>70.928691289263838</v>
      </c>
    </row>
    <row r="4772" spans="1:13" x14ac:dyDescent="0.3">
      <c r="A4772">
        <v>169.00568699999999</v>
      </c>
      <c r="B4772">
        <v>96</v>
      </c>
      <c r="C4772">
        <v>0</v>
      </c>
      <c r="D4772">
        <v>1.466</v>
      </c>
      <c r="E4772">
        <v>58.621642999999999</v>
      </c>
      <c r="F4772">
        <v>58.641694999999999</v>
      </c>
      <c r="G4772">
        <v>54.667560000000002</v>
      </c>
      <c r="H4772">
        <v>-2.0050999999999999E-2</v>
      </c>
      <c r="I4772">
        <v>-96.236374999999995</v>
      </c>
      <c r="J4772">
        <v>96</v>
      </c>
      <c r="K4772">
        <v>74.846431999999993</v>
      </c>
      <c r="L4772">
        <v>1.4999E-2</v>
      </c>
      <c r="M4772">
        <f>(F4772*CalPhotonTurnigy!$AE$30*CalPhotonTurnigy!$AF$36+CalPhotonTurnigy!$AE$36)/CalPhotonTurnigy!$AE$30</f>
        <v>71.050941481809772</v>
      </c>
    </row>
    <row r="4773" spans="1:13" x14ac:dyDescent="0.3">
      <c r="A4773">
        <v>169.02068600000001</v>
      </c>
      <c r="B4773">
        <v>96</v>
      </c>
      <c r="C4773">
        <v>0</v>
      </c>
      <c r="D4773">
        <v>1.466</v>
      </c>
      <c r="E4773">
        <v>58.624054000000001</v>
      </c>
      <c r="F4773">
        <v>58.762027000000003</v>
      </c>
      <c r="G4773">
        <v>54.664883000000003</v>
      </c>
      <c r="H4773">
        <v>-0.13797300000000001</v>
      </c>
      <c r="I4773">
        <v>-96.243881000000002</v>
      </c>
      <c r="J4773">
        <v>96</v>
      </c>
      <c r="K4773">
        <v>74.845971000000006</v>
      </c>
      <c r="L4773">
        <v>1.4999E-2</v>
      </c>
      <c r="M4773">
        <f>(F4773*CalPhotonTurnigy!$AE$30*CalPhotonTurnigy!$AF$36+CalPhotonTurnigy!$AE$36)/CalPhotonTurnigy!$AE$30</f>
        <v>71.173163234629968</v>
      </c>
    </row>
    <row r="4774" spans="1:13" x14ac:dyDescent="0.3">
      <c r="A4774">
        <v>169.03568799999999</v>
      </c>
      <c r="B4774">
        <v>96</v>
      </c>
      <c r="C4774">
        <v>0</v>
      </c>
      <c r="D4774">
        <v>1.4630000000000001</v>
      </c>
      <c r="E4774">
        <v>58.616847999999997</v>
      </c>
      <c r="F4774">
        <v>58.834214000000003</v>
      </c>
      <c r="G4774">
        <v>54.662472000000001</v>
      </c>
      <c r="H4774">
        <v>-0.217367</v>
      </c>
      <c r="I4774">
        <v>-96.255718000000002</v>
      </c>
      <c r="J4774">
        <v>96</v>
      </c>
      <c r="K4774">
        <v>74.845574999999997</v>
      </c>
      <c r="L4774">
        <v>1.5002E-2</v>
      </c>
      <c r="M4774">
        <f>(F4774*CalPhotonTurnigy!$AE$30*CalPhotonTurnigy!$AF$36+CalPhotonTurnigy!$AE$36)/CalPhotonTurnigy!$AE$30</f>
        <v>71.246483894727277</v>
      </c>
    </row>
    <row r="4775" spans="1:13" x14ac:dyDescent="0.3">
      <c r="A4775">
        <v>169.05068499999999</v>
      </c>
      <c r="B4775">
        <v>96</v>
      </c>
      <c r="C4775">
        <v>0</v>
      </c>
      <c r="D4775">
        <v>1.466</v>
      </c>
      <c r="E4775">
        <v>58.617607</v>
      </c>
      <c r="F4775">
        <v>58.425027999999998</v>
      </c>
      <c r="G4775">
        <v>54.660305000000001</v>
      </c>
      <c r="H4775">
        <v>0.192579</v>
      </c>
      <c r="I4775">
        <v>-96.245278999999996</v>
      </c>
      <c r="J4775">
        <v>96</v>
      </c>
      <c r="K4775">
        <v>74.845234000000005</v>
      </c>
      <c r="L4775">
        <v>1.4997E-2</v>
      </c>
      <c r="M4775">
        <f>(F4775*CalPhotonTurnigy!$AE$30*CalPhotonTurnigy!$AF$36+CalPhotonTurnigy!$AE$36)/CalPhotonTurnigy!$AE$30</f>
        <v>70.830871836841766</v>
      </c>
    </row>
    <row r="4776" spans="1:13" x14ac:dyDescent="0.3">
      <c r="A4776">
        <v>169.06569500000001</v>
      </c>
      <c r="B4776">
        <v>95</v>
      </c>
      <c r="C4776">
        <v>0</v>
      </c>
      <c r="D4776">
        <v>1.4610000000000001</v>
      </c>
      <c r="E4776">
        <v>58.606656999999998</v>
      </c>
      <c r="F4776">
        <v>58.593553999999997</v>
      </c>
      <c r="G4776">
        <v>54.658228000000001</v>
      </c>
      <c r="H4776">
        <v>1.3103E-2</v>
      </c>
      <c r="I4776">
        <v>-96.244567000000004</v>
      </c>
      <c r="J4776">
        <v>95</v>
      </c>
      <c r="K4776">
        <v>74.832250000000002</v>
      </c>
      <c r="L4776">
        <v>1.5010000000000001E-2</v>
      </c>
      <c r="M4776">
        <f>(F4776*CalPhotonTurnigy!$AE$30*CalPhotonTurnigy!$AF$36+CalPhotonTurnigy!$AE$36)/CalPhotonTurnigy!$AE$30</f>
        <v>71.002044451904879</v>
      </c>
    </row>
    <row r="4777" spans="1:13" x14ac:dyDescent="0.3">
      <c r="A4777">
        <v>169.080704</v>
      </c>
      <c r="B4777">
        <v>95</v>
      </c>
      <c r="C4777">
        <v>0</v>
      </c>
      <c r="D4777">
        <v>1.462</v>
      </c>
      <c r="E4777">
        <v>58.599553</v>
      </c>
      <c r="F4777">
        <v>58.713898</v>
      </c>
      <c r="G4777">
        <v>54.655796000000002</v>
      </c>
      <c r="H4777">
        <v>-0.114344</v>
      </c>
      <c r="I4777">
        <v>-96.250788999999997</v>
      </c>
      <c r="J4777">
        <v>95</v>
      </c>
      <c r="K4777">
        <v>74.809004000000002</v>
      </c>
      <c r="L4777">
        <v>1.5009E-2</v>
      </c>
      <c r="M4777">
        <f>(F4777*CalPhotonTurnigy!$AE$30*CalPhotonTurnigy!$AF$36+CalPhotonTurnigy!$AE$36)/CalPhotonTurnigy!$AE$30</f>
        <v>71.12427839317894</v>
      </c>
    </row>
    <row r="4778" spans="1:13" x14ac:dyDescent="0.3">
      <c r="A4778">
        <v>169.09570600000001</v>
      </c>
      <c r="B4778">
        <v>95</v>
      </c>
      <c r="C4778">
        <v>0</v>
      </c>
      <c r="D4778">
        <v>1.4610000000000001</v>
      </c>
      <c r="E4778">
        <v>58.588794</v>
      </c>
      <c r="F4778">
        <v>58.786090999999999</v>
      </c>
      <c r="G4778">
        <v>54.652472000000003</v>
      </c>
      <c r="H4778">
        <v>-0.197296</v>
      </c>
      <c r="I4778">
        <v>-96.261527999999998</v>
      </c>
      <c r="J4778">
        <v>95</v>
      </c>
      <c r="K4778">
        <v>74.788995999999997</v>
      </c>
      <c r="L4778">
        <v>1.5002E-2</v>
      </c>
      <c r="M4778">
        <f>(F4778*CalPhotonTurnigy!$AE$30*CalPhotonTurnigy!$AF$36+CalPhotonTurnigy!$AE$36)/CalPhotonTurnigy!$AE$30</f>
        <v>71.197605147503211</v>
      </c>
    </row>
    <row r="4779" spans="1:13" x14ac:dyDescent="0.3">
      <c r="A4779">
        <v>169.110714</v>
      </c>
      <c r="B4779">
        <v>95</v>
      </c>
      <c r="C4779">
        <v>0</v>
      </c>
      <c r="D4779">
        <v>1.4610000000000001</v>
      </c>
      <c r="E4779">
        <v>58.581856999999999</v>
      </c>
      <c r="F4779">
        <v>58.449106</v>
      </c>
      <c r="G4779">
        <v>54.647959</v>
      </c>
      <c r="H4779">
        <v>0.13275100000000001</v>
      </c>
      <c r="I4779">
        <v>-96.254324999999994</v>
      </c>
      <c r="J4779">
        <v>95</v>
      </c>
      <c r="K4779">
        <v>74.771775000000005</v>
      </c>
      <c r="L4779">
        <v>1.5008000000000001E-2</v>
      </c>
      <c r="M4779">
        <f>(F4779*CalPhotonTurnigy!$AE$30*CalPhotonTurnigy!$AF$36+CalPhotonTurnigy!$AE$36)/CalPhotonTurnigy!$AE$30</f>
        <v>70.8553279695779</v>
      </c>
    </row>
    <row r="4780" spans="1:13" x14ac:dyDescent="0.3">
      <c r="A4780">
        <v>169.12571299999999</v>
      </c>
      <c r="B4780">
        <v>95</v>
      </c>
      <c r="C4780">
        <v>0</v>
      </c>
      <c r="D4780">
        <v>1.464</v>
      </c>
      <c r="E4780">
        <v>58.582856999999997</v>
      </c>
      <c r="F4780">
        <v>58.449106</v>
      </c>
      <c r="G4780">
        <v>54.642225000000003</v>
      </c>
      <c r="H4780">
        <v>0.13375000000000001</v>
      </c>
      <c r="I4780">
        <v>-96.247072000000003</v>
      </c>
      <c r="J4780">
        <v>95</v>
      </c>
      <c r="K4780">
        <v>74.756951999999998</v>
      </c>
      <c r="L4780">
        <v>1.4999E-2</v>
      </c>
      <c r="M4780">
        <f>(F4780*CalPhotonTurnigy!$AE$30*CalPhotonTurnigy!$AF$36+CalPhotonTurnigy!$AE$36)/CalPhotonTurnigy!$AE$30</f>
        <v>70.8553279695779</v>
      </c>
    </row>
    <row r="4781" spans="1:13" x14ac:dyDescent="0.3">
      <c r="A4781">
        <v>169.14072300000001</v>
      </c>
      <c r="B4781">
        <v>95</v>
      </c>
      <c r="C4781">
        <v>0</v>
      </c>
      <c r="D4781">
        <v>1.466</v>
      </c>
      <c r="E4781">
        <v>58.588361999999996</v>
      </c>
      <c r="F4781">
        <v>58.545408999999999</v>
      </c>
      <c r="G4781">
        <v>54.635393000000001</v>
      </c>
      <c r="H4781">
        <v>4.2952999999999998E-2</v>
      </c>
      <c r="I4781">
        <v>-96.244738999999996</v>
      </c>
      <c r="J4781">
        <v>95</v>
      </c>
      <c r="K4781">
        <v>74.744195000000005</v>
      </c>
      <c r="L4781">
        <v>1.5010000000000001E-2</v>
      </c>
      <c r="M4781">
        <f>(F4781*CalPhotonTurnigy!$AE$30*CalPhotonTurnigy!$AF$36+CalPhotonTurnigy!$AE$36)/CalPhotonTurnigy!$AE$30</f>
        <v>70.953143359182008</v>
      </c>
    </row>
    <row r="4782" spans="1:13" x14ac:dyDescent="0.3">
      <c r="A4782">
        <v>169.15572299999999</v>
      </c>
      <c r="B4782">
        <v>95</v>
      </c>
      <c r="C4782">
        <v>0</v>
      </c>
      <c r="D4782">
        <v>1.4610000000000001</v>
      </c>
      <c r="E4782">
        <v>58.579161999999997</v>
      </c>
      <c r="F4782">
        <v>58.689830999999998</v>
      </c>
      <c r="G4782">
        <v>54.627656999999999</v>
      </c>
      <c r="H4782">
        <v>-0.110669</v>
      </c>
      <c r="I4782">
        <v>-96.250754999999998</v>
      </c>
      <c r="J4782">
        <v>95</v>
      </c>
      <c r="K4782">
        <v>74.733214000000004</v>
      </c>
      <c r="L4782">
        <v>1.4999999999999999E-2</v>
      </c>
      <c r="M4782">
        <f>(F4782*CalPhotonTurnigy!$AE$30*CalPhotonTurnigy!$AF$36+CalPhotonTurnigy!$AE$36)/CalPhotonTurnigy!$AE$30</f>
        <v>71.099833433192217</v>
      </c>
    </row>
    <row r="4783" spans="1:13" x14ac:dyDescent="0.3">
      <c r="A4783">
        <v>169.17073300000001</v>
      </c>
      <c r="B4783">
        <v>95</v>
      </c>
      <c r="C4783">
        <v>0</v>
      </c>
      <c r="D4783">
        <v>1.4610000000000001</v>
      </c>
      <c r="E4783">
        <v>58.573566999999997</v>
      </c>
      <c r="F4783">
        <v>58.834214000000003</v>
      </c>
      <c r="G4783">
        <v>54.619242</v>
      </c>
      <c r="H4783">
        <v>-0.26064700000000002</v>
      </c>
      <c r="I4783">
        <v>-96.264956999999995</v>
      </c>
      <c r="J4783">
        <v>95</v>
      </c>
      <c r="K4783">
        <v>74.723763000000005</v>
      </c>
      <c r="L4783">
        <v>1.5010000000000001E-2</v>
      </c>
      <c r="M4783">
        <f>(F4783*CalPhotonTurnigy!$AE$30*CalPhotonTurnigy!$AF$36+CalPhotonTurnigy!$AE$36)/CalPhotonTurnigy!$AE$30</f>
        <v>71.246483894727277</v>
      </c>
    </row>
    <row r="4784" spans="1:13" x14ac:dyDescent="0.3">
      <c r="A4784">
        <v>169.18574000000001</v>
      </c>
      <c r="B4784">
        <v>95</v>
      </c>
      <c r="C4784">
        <v>0</v>
      </c>
      <c r="D4784">
        <v>1.464</v>
      </c>
      <c r="E4784">
        <v>58.575724000000001</v>
      </c>
      <c r="F4784">
        <v>58.328704000000002</v>
      </c>
      <c r="G4784">
        <v>54.610374</v>
      </c>
      <c r="H4784">
        <v>0.24701999999999999</v>
      </c>
      <c r="I4784">
        <v>-96.251571999999996</v>
      </c>
      <c r="J4784">
        <v>95</v>
      </c>
      <c r="K4784">
        <v>74.715627999999995</v>
      </c>
      <c r="L4784">
        <v>1.5007E-2</v>
      </c>
      <c r="M4784">
        <f>(F4784*CalPhotonTurnigy!$AE$30*CalPhotonTurnigy!$AF$36+CalPhotonTurnigy!$AE$36)/CalPhotonTurnigy!$AE$30</f>
        <v>70.733035117443336</v>
      </c>
    </row>
    <row r="4785" spans="1:13" x14ac:dyDescent="0.3">
      <c r="A4785">
        <v>169.20075</v>
      </c>
      <c r="B4785">
        <v>95</v>
      </c>
      <c r="C4785">
        <v>0</v>
      </c>
      <c r="D4785">
        <v>1.4610000000000001</v>
      </c>
      <c r="E4785">
        <v>58.568283999999998</v>
      </c>
      <c r="F4785">
        <v>58.521335000000001</v>
      </c>
      <c r="G4785">
        <v>54.601258000000001</v>
      </c>
      <c r="H4785">
        <v>4.6947999999999997E-2</v>
      </c>
      <c r="I4785">
        <v>-96.249021999999997</v>
      </c>
      <c r="J4785">
        <v>95</v>
      </c>
      <c r="K4785">
        <v>74.708625999999995</v>
      </c>
      <c r="L4785">
        <v>1.5010000000000001E-2</v>
      </c>
      <c r="M4785">
        <f>(F4785*CalPhotonTurnigy!$AE$30*CalPhotonTurnigy!$AF$36+CalPhotonTurnigy!$AE$36)/CalPhotonTurnigy!$AE$30</f>
        <v>70.928691289263838</v>
      </c>
    </row>
    <row r="4786" spans="1:13" x14ac:dyDescent="0.3">
      <c r="A4786">
        <v>169.215756</v>
      </c>
      <c r="B4786">
        <v>95</v>
      </c>
      <c r="C4786">
        <v>0</v>
      </c>
      <c r="D4786">
        <v>1.4570000000000001</v>
      </c>
      <c r="E4786">
        <v>58.552579999999999</v>
      </c>
      <c r="F4786">
        <v>58.617624999999997</v>
      </c>
      <c r="G4786">
        <v>54.592075999999999</v>
      </c>
      <c r="H4786">
        <v>-6.5045000000000006E-2</v>
      </c>
      <c r="I4786">
        <v>-96.252556999999996</v>
      </c>
      <c r="J4786">
        <v>95</v>
      </c>
      <c r="K4786">
        <v>74.702600000000004</v>
      </c>
      <c r="L4786">
        <v>1.5006E-2</v>
      </c>
      <c r="M4786">
        <f>(F4786*CalPhotonTurnigy!$AE$30*CalPhotonTurnigy!$AF$36+CalPhotonTurnigy!$AE$36)/CalPhotonTurnigy!$AE$30</f>
        <v>71.026493474709568</v>
      </c>
    </row>
    <row r="4787" spans="1:13" x14ac:dyDescent="0.3">
      <c r="A4787">
        <v>169.23075600000001</v>
      </c>
      <c r="B4787">
        <v>95</v>
      </c>
      <c r="C4787">
        <v>0</v>
      </c>
      <c r="D4787">
        <v>1.4570000000000001</v>
      </c>
      <c r="E4787">
        <v>58.539060999999997</v>
      </c>
      <c r="F4787">
        <v>58.786090999999999</v>
      </c>
      <c r="G4787">
        <v>54.582982000000001</v>
      </c>
      <c r="H4787">
        <v>-0.24703</v>
      </c>
      <c r="I4787">
        <v>-96.266001000000003</v>
      </c>
      <c r="J4787">
        <v>95</v>
      </c>
      <c r="K4787">
        <v>74.697412999999997</v>
      </c>
      <c r="L4787">
        <v>1.4999999999999999E-2</v>
      </c>
      <c r="M4787">
        <f>(F4787*CalPhotonTurnigy!$AE$30*CalPhotonTurnigy!$AF$36+CalPhotonTurnigy!$AE$36)/CalPhotonTurnigy!$AE$30</f>
        <v>71.197605147503211</v>
      </c>
    </row>
    <row r="4788" spans="1:13" x14ac:dyDescent="0.3">
      <c r="A4788">
        <v>169.24575200000001</v>
      </c>
      <c r="B4788">
        <v>95</v>
      </c>
      <c r="C4788">
        <v>0</v>
      </c>
      <c r="D4788">
        <v>1.4610000000000001</v>
      </c>
      <c r="E4788">
        <v>58.536732000000001</v>
      </c>
      <c r="F4788">
        <v>58.30462</v>
      </c>
      <c r="G4788">
        <v>54.574097000000002</v>
      </c>
      <c r="H4788">
        <v>0.23211200000000001</v>
      </c>
      <c r="I4788">
        <v>-96.253435999999994</v>
      </c>
      <c r="J4788">
        <v>95</v>
      </c>
      <c r="K4788">
        <v>74.692948999999999</v>
      </c>
      <c r="L4788">
        <v>1.4996000000000001E-2</v>
      </c>
      <c r="M4788">
        <f>(F4788*CalPhotonTurnigy!$AE$30*CalPhotonTurnigy!$AF$36+CalPhotonTurnigy!$AE$36)/CalPhotonTurnigy!$AE$30</f>
        <v>70.708572890480255</v>
      </c>
    </row>
    <row r="4789" spans="1:13" x14ac:dyDescent="0.3">
      <c r="A4789">
        <v>169.260751</v>
      </c>
      <c r="B4789">
        <v>95</v>
      </c>
      <c r="C4789">
        <v>0</v>
      </c>
      <c r="D4789">
        <v>1.458</v>
      </c>
      <c r="E4789">
        <v>58.527746</v>
      </c>
      <c r="F4789">
        <v>58.425027999999998</v>
      </c>
      <c r="G4789">
        <v>54.565517</v>
      </c>
      <c r="H4789">
        <v>0.102718</v>
      </c>
      <c r="I4789">
        <v>-96.247866999999999</v>
      </c>
      <c r="J4789">
        <v>95</v>
      </c>
      <c r="K4789">
        <v>74.689105999999995</v>
      </c>
      <c r="L4789">
        <v>1.4999E-2</v>
      </c>
      <c r="M4789">
        <f>(F4789*CalPhotonTurnigy!$AE$30*CalPhotonTurnigy!$AF$36+CalPhotonTurnigy!$AE$36)/CalPhotonTurnigy!$AE$30</f>
        <v>70.830871836841766</v>
      </c>
    </row>
    <row r="4790" spans="1:13" x14ac:dyDescent="0.3">
      <c r="A4790">
        <v>169.275756</v>
      </c>
      <c r="B4790">
        <v>95</v>
      </c>
      <c r="C4790">
        <v>0</v>
      </c>
      <c r="D4790">
        <v>1.456</v>
      </c>
      <c r="E4790">
        <v>58.513027000000001</v>
      </c>
      <c r="F4790">
        <v>58.569482000000001</v>
      </c>
      <c r="G4790">
        <v>54.557313999999998</v>
      </c>
      <c r="H4790">
        <v>-5.6454999999999998E-2</v>
      </c>
      <c r="I4790">
        <v>-96.250934000000001</v>
      </c>
      <c r="J4790">
        <v>95</v>
      </c>
      <c r="K4790">
        <v>74.685799000000003</v>
      </c>
      <c r="L4790">
        <v>1.5004999999999999E-2</v>
      </c>
      <c r="M4790">
        <f>(F4790*CalPhotonTurnigy!$AE$30*CalPhotonTurnigy!$AF$36+CalPhotonTurnigy!$AE$36)/CalPhotonTurnigy!$AE$30</f>
        <v>70.977594413395693</v>
      </c>
    </row>
    <row r="4791" spans="1:13" x14ac:dyDescent="0.3">
      <c r="A4791">
        <v>169.290764</v>
      </c>
      <c r="B4791">
        <v>95</v>
      </c>
      <c r="C4791">
        <v>0</v>
      </c>
      <c r="D4791">
        <v>1.458</v>
      </c>
      <c r="E4791">
        <v>58.507344000000003</v>
      </c>
      <c r="F4791">
        <v>58.665764000000003</v>
      </c>
      <c r="G4791">
        <v>54.549537000000001</v>
      </c>
      <c r="H4791">
        <v>-0.15842000000000001</v>
      </c>
      <c r="I4791">
        <v>-96.259549000000007</v>
      </c>
      <c r="J4791">
        <v>95</v>
      </c>
      <c r="K4791">
        <v>74.682952</v>
      </c>
      <c r="L4791">
        <v>1.5008000000000001E-2</v>
      </c>
      <c r="M4791">
        <f>(F4791*CalPhotonTurnigy!$AE$30*CalPhotonTurnigy!$AF$36+CalPhotonTurnigy!$AE$36)/CalPhotonTurnigy!$AE$30</f>
        <v>71.075388473205493</v>
      </c>
    </row>
    <row r="4792" spans="1:13" x14ac:dyDescent="0.3">
      <c r="A4792">
        <v>169.305769</v>
      </c>
      <c r="B4792">
        <v>95</v>
      </c>
      <c r="C4792">
        <v>0</v>
      </c>
      <c r="D4792">
        <v>1.458</v>
      </c>
      <c r="E4792">
        <v>58.502453000000003</v>
      </c>
      <c r="F4792">
        <v>58.786090999999999</v>
      </c>
      <c r="G4792">
        <v>54.542217999999998</v>
      </c>
      <c r="H4792">
        <v>-0.283638</v>
      </c>
      <c r="I4792">
        <v>-96.274990000000003</v>
      </c>
      <c r="J4792">
        <v>95</v>
      </c>
      <c r="K4792">
        <v>74.680502000000004</v>
      </c>
      <c r="L4792">
        <v>1.5004999999999999E-2</v>
      </c>
      <c r="M4792">
        <f>(F4792*CalPhotonTurnigy!$AE$30*CalPhotonTurnigy!$AF$36+CalPhotonTurnigy!$AE$36)/CalPhotonTurnigy!$AE$30</f>
        <v>71.197605147503211</v>
      </c>
    </row>
    <row r="4793" spans="1:13" x14ac:dyDescent="0.3">
      <c r="A4793">
        <v>169.32077000000001</v>
      </c>
      <c r="B4793">
        <v>95</v>
      </c>
      <c r="C4793">
        <v>0</v>
      </c>
      <c r="D4793">
        <v>1.4570000000000001</v>
      </c>
      <c r="E4793">
        <v>58.493583999999998</v>
      </c>
      <c r="F4793">
        <v>58.352786000000002</v>
      </c>
      <c r="G4793">
        <v>54.535375000000002</v>
      </c>
      <c r="H4793">
        <v>0.14079800000000001</v>
      </c>
      <c r="I4793">
        <v>-96.267362000000006</v>
      </c>
      <c r="J4793">
        <v>95</v>
      </c>
      <c r="K4793">
        <v>74.678393</v>
      </c>
      <c r="L4793">
        <v>1.5001E-2</v>
      </c>
      <c r="M4793">
        <f>(F4793*CalPhotonTurnigy!$AE$30*CalPhotonTurnigy!$AF$36+CalPhotonTurnigy!$AE$36)/CalPhotonTurnigy!$AE$30</f>
        <v>70.757495312997435</v>
      </c>
    </row>
    <row r="4794" spans="1:13" x14ac:dyDescent="0.3">
      <c r="A4794">
        <v>169.33576600000001</v>
      </c>
      <c r="B4794">
        <v>95</v>
      </c>
      <c r="C4794">
        <v>0</v>
      </c>
      <c r="D4794">
        <v>1.456</v>
      </c>
      <c r="E4794">
        <v>58.483620000000002</v>
      </c>
      <c r="F4794">
        <v>58.497259999999997</v>
      </c>
      <c r="G4794">
        <v>54.529012000000002</v>
      </c>
      <c r="H4794">
        <v>-1.3639999999999999E-2</v>
      </c>
      <c r="I4794">
        <v>-96.268101999999999</v>
      </c>
      <c r="J4794">
        <v>95</v>
      </c>
      <c r="K4794">
        <v>74.676578000000006</v>
      </c>
      <c r="L4794">
        <v>1.4996000000000001E-2</v>
      </c>
      <c r="M4794">
        <f>(F4794*CalPhotonTurnigy!$AE$30*CalPhotonTurnigy!$AF$36+CalPhotonTurnigy!$AE$36)/CalPhotonTurnigy!$AE$30</f>
        <v>70.904238203641185</v>
      </c>
    </row>
    <row r="4795" spans="1:13" x14ac:dyDescent="0.3">
      <c r="A4795">
        <v>169.350762</v>
      </c>
      <c r="B4795">
        <v>95</v>
      </c>
      <c r="C4795">
        <v>0</v>
      </c>
      <c r="D4795">
        <v>1.4570000000000001</v>
      </c>
      <c r="E4795">
        <v>58.479706</v>
      </c>
      <c r="F4795">
        <v>58.641694999999999</v>
      </c>
      <c r="G4795">
        <v>54.523125</v>
      </c>
      <c r="H4795">
        <v>-0.16198899999999999</v>
      </c>
      <c r="I4795">
        <v>-96.276902000000007</v>
      </c>
      <c r="J4795">
        <v>95</v>
      </c>
      <c r="K4795">
        <v>74.675015999999999</v>
      </c>
      <c r="L4795">
        <v>1.4996000000000001E-2</v>
      </c>
      <c r="M4795">
        <f>(F4795*CalPhotonTurnigy!$AE$30*CalPhotonTurnigy!$AF$36+CalPhotonTurnigy!$AE$36)/CalPhotonTurnigy!$AE$30</f>
        <v>71.050941481809772</v>
      </c>
    </row>
    <row r="4796" spans="1:13" x14ac:dyDescent="0.3">
      <c r="A4796">
        <v>169.36576199999999</v>
      </c>
      <c r="B4796">
        <v>95</v>
      </c>
      <c r="C4796">
        <v>0</v>
      </c>
      <c r="D4796">
        <v>1.4650000000000001</v>
      </c>
      <c r="E4796">
        <v>58.497312999999998</v>
      </c>
      <c r="F4796">
        <v>58.762027000000003</v>
      </c>
      <c r="G4796">
        <v>54.517704000000002</v>
      </c>
      <c r="H4796">
        <v>-0.26471499999999998</v>
      </c>
      <c r="I4796">
        <v>-96.291303999999997</v>
      </c>
      <c r="J4796">
        <v>95</v>
      </c>
      <c r="K4796">
        <v>74.673670999999999</v>
      </c>
      <c r="L4796">
        <v>1.4999999999999999E-2</v>
      </c>
      <c r="M4796">
        <f>(F4796*CalPhotonTurnigy!$AE$30*CalPhotonTurnigy!$AF$36+CalPhotonTurnigy!$AE$36)/CalPhotonTurnigy!$AE$30</f>
        <v>71.173163234629968</v>
      </c>
    </row>
    <row r="4797" spans="1:13" x14ac:dyDescent="0.3">
      <c r="A4797">
        <v>169.38077200000001</v>
      </c>
      <c r="B4797">
        <v>95</v>
      </c>
      <c r="C4797">
        <v>0</v>
      </c>
      <c r="D4797">
        <v>1.4570000000000001</v>
      </c>
      <c r="E4797">
        <v>58.491489999999999</v>
      </c>
      <c r="F4797">
        <v>58.545408999999999</v>
      </c>
      <c r="G4797">
        <v>54.512729999999998</v>
      </c>
      <c r="H4797">
        <v>-5.3919000000000002E-2</v>
      </c>
      <c r="I4797">
        <v>-96.294233000000006</v>
      </c>
      <c r="J4797">
        <v>95</v>
      </c>
      <c r="K4797">
        <v>74.672514000000007</v>
      </c>
      <c r="L4797">
        <v>1.5010000000000001E-2</v>
      </c>
      <c r="M4797">
        <f>(F4797*CalPhotonTurnigy!$AE$30*CalPhotonTurnigy!$AF$36+CalPhotonTurnigy!$AE$36)/CalPhotonTurnigy!$AE$30</f>
        <v>70.953143359182008</v>
      </c>
    </row>
    <row r="4798" spans="1:13" x14ac:dyDescent="0.3">
      <c r="A4798">
        <v>169.395781</v>
      </c>
      <c r="B4798">
        <v>95</v>
      </c>
      <c r="C4798">
        <v>0</v>
      </c>
      <c r="D4798">
        <v>1.4590000000000001</v>
      </c>
      <c r="E4798">
        <v>58.491140000000001</v>
      </c>
      <c r="F4798">
        <v>58.400948</v>
      </c>
      <c r="G4798">
        <v>54.508183000000002</v>
      </c>
      <c r="H4798">
        <v>9.0191999999999994E-2</v>
      </c>
      <c r="I4798">
        <v>-96.289342000000005</v>
      </c>
      <c r="J4798">
        <v>95</v>
      </c>
      <c r="K4798">
        <v>74.671518000000006</v>
      </c>
      <c r="L4798">
        <v>1.5009E-2</v>
      </c>
      <c r="M4798">
        <f>(F4798*CalPhotonTurnigy!$AE$30*CalPhotonTurnigy!$AF$36+CalPhotonTurnigy!$AE$36)/CalPhotonTurnigy!$AE$30</f>
        <v>70.80641367269665</v>
      </c>
    </row>
    <row r="4799" spans="1:13" x14ac:dyDescent="0.3">
      <c r="A4799">
        <v>169.410786</v>
      </c>
      <c r="B4799">
        <v>95</v>
      </c>
      <c r="C4799">
        <v>0</v>
      </c>
      <c r="D4799">
        <v>1.456</v>
      </c>
      <c r="E4799">
        <v>58.481515999999999</v>
      </c>
      <c r="F4799">
        <v>58.473184000000003</v>
      </c>
      <c r="G4799">
        <v>54.504040000000003</v>
      </c>
      <c r="H4799">
        <v>8.3330000000000001E-3</v>
      </c>
      <c r="I4799">
        <v>-96.288888999999998</v>
      </c>
      <c r="J4799">
        <v>95</v>
      </c>
      <c r="K4799">
        <v>74.670659999999998</v>
      </c>
      <c r="L4799">
        <v>1.5004999999999999E-2</v>
      </c>
      <c r="M4799">
        <f>(F4799*CalPhotonTurnigy!$AE$30*CalPhotonTurnigy!$AF$36+CalPhotonTurnigy!$AE$36)/CalPhotonTurnigy!$AE$30</f>
        <v>70.879784102314034</v>
      </c>
    </row>
    <row r="4800" spans="1:13" x14ac:dyDescent="0.3">
      <c r="A4800">
        <v>169.42579000000001</v>
      </c>
      <c r="B4800">
        <v>95</v>
      </c>
      <c r="C4800">
        <v>0</v>
      </c>
      <c r="D4800">
        <v>1.4610000000000001</v>
      </c>
      <c r="E4800">
        <v>58.489550000000001</v>
      </c>
      <c r="F4800">
        <v>58.665764000000003</v>
      </c>
      <c r="G4800">
        <v>54.500275000000002</v>
      </c>
      <c r="H4800">
        <v>-0.17621400000000001</v>
      </c>
      <c r="I4800">
        <v>-96.298469999999995</v>
      </c>
      <c r="J4800">
        <v>95</v>
      </c>
      <c r="K4800">
        <v>74.669922</v>
      </c>
      <c r="L4800">
        <v>1.5004E-2</v>
      </c>
      <c r="M4800">
        <f>(F4800*CalPhotonTurnigy!$AE$30*CalPhotonTurnigy!$AF$36+CalPhotonTurnigy!$AE$36)/CalPhotonTurnigy!$AE$30</f>
        <v>71.075388473205493</v>
      </c>
    </row>
    <row r="4801" spans="1:13" x14ac:dyDescent="0.3">
      <c r="A4801">
        <v>169.440789</v>
      </c>
      <c r="B4801">
        <v>95</v>
      </c>
      <c r="C4801">
        <v>0</v>
      </c>
      <c r="D4801">
        <v>1.4570000000000001</v>
      </c>
      <c r="E4801">
        <v>58.484808999999998</v>
      </c>
      <c r="F4801">
        <v>58.737963000000001</v>
      </c>
      <c r="G4801">
        <v>54.496864000000002</v>
      </c>
      <c r="H4801">
        <v>-0.25315399999999999</v>
      </c>
      <c r="I4801">
        <v>-96.312239000000005</v>
      </c>
      <c r="J4801">
        <v>95</v>
      </c>
      <c r="K4801">
        <v>74.669286999999997</v>
      </c>
      <c r="L4801">
        <v>1.4999E-2</v>
      </c>
      <c r="M4801">
        <f>(F4801*CalPhotonTurnigy!$AE$30*CalPhotonTurnigy!$AF$36+CalPhotonTurnigy!$AE$36)/CalPhotonTurnigy!$AE$30</f>
        <v>71.148721321756682</v>
      </c>
    </row>
    <row r="4802" spans="1:13" x14ac:dyDescent="0.3">
      <c r="A4802">
        <v>169.45580000000001</v>
      </c>
      <c r="B4802">
        <v>95</v>
      </c>
      <c r="C4802">
        <v>0</v>
      </c>
      <c r="D4802">
        <v>1.4570000000000001</v>
      </c>
      <c r="E4802">
        <v>58.478397999999999</v>
      </c>
      <c r="F4802">
        <v>58.665764000000003</v>
      </c>
      <c r="G4802">
        <v>54.493780999999998</v>
      </c>
      <c r="H4802">
        <v>-0.187365</v>
      </c>
      <c r="I4802">
        <v>-96.322429999999997</v>
      </c>
      <c r="J4802">
        <v>95</v>
      </c>
      <c r="K4802">
        <v>74.668740999999997</v>
      </c>
      <c r="L4802">
        <v>1.5011E-2</v>
      </c>
      <c r="M4802">
        <f>(F4802*CalPhotonTurnigy!$AE$30*CalPhotonTurnigy!$AF$36+CalPhotonTurnigy!$AE$36)/CalPhotonTurnigy!$AE$30</f>
        <v>71.075388473205493</v>
      </c>
    </row>
    <row r="4803" spans="1:13" x14ac:dyDescent="0.3">
      <c r="A4803">
        <v>169.470799</v>
      </c>
      <c r="B4803">
        <v>95</v>
      </c>
      <c r="C4803">
        <v>0</v>
      </c>
      <c r="D4803">
        <v>1.4550000000000001</v>
      </c>
      <c r="E4803">
        <v>58.468218</v>
      </c>
      <c r="F4803">
        <v>58.425027999999998</v>
      </c>
      <c r="G4803">
        <v>54.491</v>
      </c>
      <c r="H4803">
        <v>4.3189999999999999E-2</v>
      </c>
      <c r="I4803">
        <v>-96.320088999999996</v>
      </c>
      <c r="J4803">
        <v>95</v>
      </c>
      <c r="K4803">
        <v>74.668270000000007</v>
      </c>
      <c r="L4803">
        <v>1.4999E-2</v>
      </c>
      <c r="M4803">
        <f>(F4803*CalPhotonTurnigy!$AE$30*CalPhotonTurnigy!$AF$36+CalPhotonTurnigy!$AE$36)/CalPhotonTurnigy!$AE$30</f>
        <v>70.830871836841766</v>
      </c>
    </row>
    <row r="4804" spans="1:13" x14ac:dyDescent="0.3">
      <c r="A4804">
        <v>169.48579799999999</v>
      </c>
      <c r="B4804">
        <v>95</v>
      </c>
      <c r="C4804">
        <v>0</v>
      </c>
      <c r="D4804">
        <v>1.458</v>
      </c>
      <c r="E4804">
        <v>58.468783999999999</v>
      </c>
      <c r="F4804">
        <v>58.593553999999997</v>
      </c>
      <c r="G4804">
        <v>54.488495999999998</v>
      </c>
      <c r="H4804">
        <v>-0.12477000000000001</v>
      </c>
      <c r="I4804">
        <v>-96.326864999999998</v>
      </c>
      <c r="J4804">
        <v>95</v>
      </c>
      <c r="K4804">
        <v>74.667865000000006</v>
      </c>
      <c r="L4804">
        <v>1.4999E-2</v>
      </c>
      <c r="M4804">
        <f>(F4804*CalPhotonTurnigy!$AE$30*CalPhotonTurnigy!$AF$36+CalPhotonTurnigy!$AE$36)/CalPhotonTurnigy!$AE$30</f>
        <v>71.002044451904879</v>
      </c>
    </row>
    <row r="4805" spans="1:13" x14ac:dyDescent="0.3">
      <c r="A4805">
        <v>169.50080500000001</v>
      </c>
      <c r="B4805">
        <v>95</v>
      </c>
      <c r="C4805">
        <v>0</v>
      </c>
      <c r="D4805">
        <v>1.4570000000000001</v>
      </c>
      <c r="E4805">
        <v>58.466939000000004</v>
      </c>
      <c r="F4805">
        <v>58.737963000000001</v>
      </c>
      <c r="G4805">
        <v>54.486246999999999</v>
      </c>
      <c r="H4805">
        <v>-0.27102399999999999</v>
      </c>
      <c r="I4805">
        <v>-96.341614000000007</v>
      </c>
      <c r="J4805">
        <v>95</v>
      </c>
      <c r="K4805">
        <v>74.667516000000006</v>
      </c>
      <c r="L4805">
        <v>1.5007E-2</v>
      </c>
      <c r="M4805">
        <f>(F4805*CalPhotonTurnigy!$AE$30*CalPhotonTurnigy!$AF$36+CalPhotonTurnigy!$AE$36)/CalPhotonTurnigy!$AE$30</f>
        <v>71.148721321756682</v>
      </c>
    </row>
    <row r="4806" spans="1:13" x14ac:dyDescent="0.3">
      <c r="A4806">
        <v>169.515816</v>
      </c>
      <c r="B4806">
        <v>95</v>
      </c>
      <c r="C4806">
        <v>0</v>
      </c>
      <c r="D4806">
        <v>1.4530000000000001</v>
      </c>
      <c r="E4806">
        <v>58.453688</v>
      </c>
      <c r="F4806">
        <v>58.786090999999999</v>
      </c>
      <c r="G4806">
        <v>54.484228999999999</v>
      </c>
      <c r="H4806">
        <v>-0.332403</v>
      </c>
      <c r="I4806">
        <v>-96.359717000000003</v>
      </c>
      <c r="J4806">
        <v>95</v>
      </c>
      <c r="K4806">
        <v>74.667215999999996</v>
      </c>
      <c r="L4806">
        <v>1.5011E-2</v>
      </c>
      <c r="M4806">
        <f>(F4806*CalPhotonTurnigy!$AE$30*CalPhotonTurnigy!$AF$36+CalPhotonTurnigy!$AE$36)/CalPhotonTurnigy!$AE$30</f>
        <v>71.197605147503211</v>
      </c>
    </row>
    <row r="4807" spans="1:13" x14ac:dyDescent="0.3">
      <c r="A4807">
        <v>169.530824</v>
      </c>
      <c r="B4807">
        <v>95</v>
      </c>
      <c r="C4807">
        <v>0</v>
      </c>
      <c r="D4807">
        <v>1.4570000000000001</v>
      </c>
      <c r="E4807">
        <v>58.451616000000001</v>
      </c>
      <c r="F4807">
        <v>58.882333000000003</v>
      </c>
      <c r="G4807">
        <v>54.482422999999997</v>
      </c>
      <c r="H4807">
        <v>-0.43071700000000002</v>
      </c>
      <c r="I4807">
        <v>-96.383193000000006</v>
      </c>
      <c r="J4807">
        <v>95</v>
      </c>
      <c r="K4807">
        <v>74.666957999999994</v>
      </c>
      <c r="L4807">
        <v>1.5008000000000001E-2</v>
      </c>
      <c r="M4807">
        <f>(F4807*CalPhotonTurnigy!$AE$30*CalPhotonTurnigy!$AF$36+CalPhotonTurnigy!$AE$36)/CalPhotonTurnigy!$AE$30</f>
        <v>71.295358579133392</v>
      </c>
    </row>
    <row r="4808" spans="1:13" x14ac:dyDescent="0.3">
      <c r="A4808">
        <v>169.54583199999999</v>
      </c>
      <c r="B4808">
        <v>95</v>
      </c>
      <c r="C4808">
        <v>0</v>
      </c>
      <c r="D4808">
        <v>1.454</v>
      </c>
      <c r="E4808">
        <v>58.442832000000003</v>
      </c>
      <c r="F4808">
        <v>58.376868000000002</v>
      </c>
      <c r="G4808">
        <v>54.480806999999999</v>
      </c>
      <c r="H4808">
        <v>6.5963999999999995E-2</v>
      </c>
      <c r="I4808">
        <v>-96.379616999999996</v>
      </c>
      <c r="J4808">
        <v>95</v>
      </c>
      <c r="K4808">
        <v>74.666736</v>
      </c>
      <c r="L4808">
        <v>1.5008000000000001E-2</v>
      </c>
      <c r="M4808">
        <f>(F4808*CalPhotonTurnigy!$AE$30*CalPhotonTurnigy!$AF$36+CalPhotonTurnigy!$AE$36)/CalPhotonTurnigy!$AE$30</f>
        <v>70.781955508551533</v>
      </c>
    </row>
    <row r="4809" spans="1:13" x14ac:dyDescent="0.3">
      <c r="A4809">
        <v>169.56084300000001</v>
      </c>
      <c r="B4809">
        <v>95</v>
      </c>
      <c r="C4809">
        <v>0</v>
      </c>
      <c r="D4809">
        <v>1.454</v>
      </c>
      <c r="E4809">
        <v>58.435271999999998</v>
      </c>
      <c r="F4809">
        <v>58.569482000000001</v>
      </c>
      <c r="G4809">
        <v>54.479365000000001</v>
      </c>
      <c r="H4809">
        <v>-0.13421</v>
      </c>
      <c r="I4809">
        <v>-96.38691</v>
      </c>
      <c r="J4809">
        <v>95</v>
      </c>
      <c r="K4809">
        <v>74.666544999999999</v>
      </c>
      <c r="L4809">
        <v>1.5011E-2</v>
      </c>
      <c r="M4809">
        <f>(F4809*CalPhotonTurnigy!$AE$30*CalPhotonTurnigy!$AF$36+CalPhotonTurnigy!$AE$36)/CalPhotonTurnigy!$AE$30</f>
        <v>70.977594413395693</v>
      </c>
    </row>
    <row r="4810" spans="1:13" x14ac:dyDescent="0.3">
      <c r="A4810">
        <v>169.57584700000001</v>
      </c>
      <c r="B4810">
        <v>95</v>
      </c>
      <c r="C4810">
        <v>0</v>
      </c>
      <c r="D4810">
        <v>1.454</v>
      </c>
      <c r="E4810">
        <v>58.428764999999999</v>
      </c>
      <c r="F4810">
        <v>58.689830999999998</v>
      </c>
      <c r="G4810">
        <v>54.478077999999996</v>
      </c>
      <c r="H4810">
        <v>-0.26106600000000002</v>
      </c>
      <c r="I4810">
        <v>-96.401106999999996</v>
      </c>
      <c r="J4810">
        <v>95</v>
      </c>
      <c r="K4810">
        <v>74.666380000000004</v>
      </c>
      <c r="L4810">
        <v>1.5004E-2</v>
      </c>
      <c r="M4810">
        <f>(F4810*CalPhotonTurnigy!$AE$30*CalPhotonTurnigy!$AF$36+CalPhotonTurnigy!$AE$36)/CalPhotonTurnigy!$AE$30</f>
        <v>71.099833433192217</v>
      </c>
    </row>
    <row r="4811" spans="1:13" x14ac:dyDescent="0.3">
      <c r="A4811">
        <v>169.59085999999999</v>
      </c>
      <c r="B4811">
        <v>95</v>
      </c>
      <c r="C4811">
        <v>0</v>
      </c>
      <c r="D4811">
        <v>1.4530000000000001</v>
      </c>
      <c r="E4811">
        <v>58.420828999999998</v>
      </c>
      <c r="F4811">
        <v>58.810153</v>
      </c>
      <c r="G4811">
        <v>54.476931999999998</v>
      </c>
      <c r="H4811">
        <v>-0.38932299999999997</v>
      </c>
      <c r="I4811">
        <v>-96.422318000000004</v>
      </c>
      <c r="J4811">
        <v>95</v>
      </c>
      <c r="K4811">
        <v>74.666238000000007</v>
      </c>
      <c r="L4811">
        <v>1.5013E-2</v>
      </c>
      <c r="M4811">
        <f>(F4811*CalPhotonTurnigy!$AE$30*CalPhotonTurnigy!$AF$36+CalPhotonTurnigy!$AE$36)/CalPhotonTurnigy!$AE$30</f>
        <v>71.2220450289675</v>
      </c>
    </row>
    <row r="4812" spans="1:13" x14ac:dyDescent="0.3">
      <c r="A4812">
        <v>169.60585900000001</v>
      </c>
      <c r="B4812">
        <v>95</v>
      </c>
      <c r="C4812">
        <v>0</v>
      </c>
      <c r="D4812">
        <v>1.4530000000000001</v>
      </c>
      <c r="E4812">
        <v>58.414000000000001</v>
      </c>
      <c r="F4812">
        <v>58.882333000000003</v>
      </c>
      <c r="G4812">
        <v>54.475912999999998</v>
      </c>
      <c r="H4812">
        <v>-0.46833399999999997</v>
      </c>
      <c r="I4812">
        <v>-96.447828999999999</v>
      </c>
      <c r="J4812">
        <v>95</v>
      </c>
      <c r="K4812">
        <v>74.666116000000002</v>
      </c>
      <c r="L4812">
        <v>1.4999E-2</v>
      </c>
      <c r="M4812">
        <f>(F4812*CalPhotonTurnigy!$AE$30*CalPhotonTurnigy!$AF$36+CalPhotonTurnigy!$AE$36)/CalPhotonTurnigy!$AE$30</f>
        <v>71.295358579133392</v>
      </c>
    </row>
    <row r="4813" spans="1:13" x14ac:dyDescent="0.3">
      <c r="A4813">
        <v>169.62087</v>
      </c>
      <c r="B4813">
        <v>95</v>
      </c>
      <c r="C4813">
        <v>0</v>
      </c>
      <c r="D4813">
        <v>1.4570000000000001</v>
      </c>
      <c r="E4813">
        <v>58.417465999999997</v>
      </c>
      <c r="F4813">
        <v>58.473184000000003</v>
      </c>
      <c r="G4813">
        <v>54.475006999999998</v>
      </c>
      <c r="H4813">
        <v>-5.5717000000000003E-2</v>
      </c>
      <c r="I4813">
        <v>-96.450854000000007</v>
      </c>
      <c r="J4813">
        <v>95</v>
      </c>
      <c r="K4813">
        <v>74.666010999999997</v>
      </c>
      <c r="L4813">
        <v>1.5011E-2</v>
      </c>
      <c r="M4813">
        <f>(F4813*CalPhotonTurnigy!$AE$30*CalPhotonTurnigy!$AF$36+CalPhotonTurnigy!$AE$36)/CalPhotonTurnigy!$AE$30</f>
        <v>70.879784102314034</v>
      </c>
    </row>
    <row r="4814" spans="1:13" x14ac:dyDescent="0.3">
      <c r="A4814">
        <v>169.63586900000001</v>
      </c>
      <c r="B4814">
        <v>95</v>
      </c>
      <c r="C4814">
        <v>0</v>
      </c>
      <c r="D4814">
        <v>1.4550000000000001</v>
      </c>
      <c r="E4814">
        <v>58.415776999999999</v>
      </c>
      <c r="F4814">
        <v>58.545408999999999</v>
      </c>
      <c r="G4814">
        <v>54.474201999999998</v>
      </c>
      <c r="H4814">
        <v>-0.129632</v>
      </c>
      <c r="I4814">
        <v>-96.457890000000006</v>
      </c>
      <c r="J4814">
        <v>95</v>
      </c>
      <c r="K4814">
        <v>74.665920999999997</v>
      </c>
      <c r="L4814">
        <v>1.4999E-2</v>
      </c>
      <c r="M4814">
        <f>(F4814*CalPhotonTurnigy!$AE$30*CalPhotonTurnigy!$AF$36+CalPhotonTurnigy!$AE$36)/CalPhotonTurnigy!$AE$30</f>
        <v>70.953143359182008</v>
      </c>
    </row>
    <row r="4815" spans="1:13" x14ac:dyDescent="0.3">
      <c r="A4815">
        <v>169.65086700000001</v>
      </c>
      <c r="B4815">
        <v>95</v>
      </c>
      <c r="C4815">
        <v>0</v>
      </c>
      <c r="D4815">
        <v>1.452</v>
      </c>
      <c r="E4815">
        <v>58.404978</v>
      </c>
      <c r="F4815">
        <v>58.737963000000001</v>
      </c>
      <c r="G4815">
        <v>54.473489000000001</v>
      </c>
      <c r="H4815">
        <v>-0.33298499999999998</v>
      </c>
      <c r="I4815">
        <v>-96.475999999999999</v>
      </c>
      <c r="J4815">
        <v>95</v>
      </c>
      <c r="K4815">
        <v>74.665842999999995</v>
      </c>
      <c r="L4815">
        <v>1.4997999999999999E-2</v>
      </c>
      <c r="M4815">
        <f>(F4815*CalPhotonTurnigy!$AE$30*CalPhotonTurnigy!$AF$36+CalPhotonTurnigy!$AE$36)/CalPhotonTurnigy!$AE$30</f>
        <v>71.148721321756682</v>
      </c>
    </row>
    <row r="4816" spans="1:13" x14ac:dyDescent="0.3">
      <c r="A4816">
        <v>169.66587799999999</v>
      </c>
      <c r="B4816">
        <v>95</v>
      </c>
      <c r="C4816">
        <v>0</v>
      </c>
      <c r="D4816">
        <v>1.4530000000000001</v>
      </c>
      <c r="E4816">
        <v>58.400357</v>
      </c>
      <c r="F4816">
        <v>58.882333000000003</v>
      </c>
      <c r="G4816">
        <v>54.472856</v>
      </c>
      <c r="H4816">
        <v>-0.48197600000000002</v>
      </c>
      <c r="I4816">
        <v>-96.502275999999995</v>
      </c>
      <c r="J4816">
        <v>95</v>
      </c>
      <c r="K4816">
        <v>74.665775999999994</v>
      </c>
      <c r="L4816">
        <v>1.5011E-2</v>
      </c>
      <c r="M4816">
        <f>(F4816*CalPhotonTurnigy!$AE$30*CalPhotonTurnigy!$AF$36+CalPhotonTurnigy!$AE$36)/CalPhotonTurnigy!$AE$30</f>
        <v>71.295358579133392</v>
      </c>
    </row>
    <row r="4817" spans="1:13" x14ac:dyDescent="0.3">
      <c r="A4817">
        <v>169.68087800000001</v>
      </c>
      <c r="B4817">
        <v>95</v>
      </c>
      <c r="C4817">
        <v>0</v>
      </c>
      <c r="D4817">
        <v>1.4550000000000001</v>
      </c>
      <c r="E4817">
        <v>58.401054999999999</v>
      </c>
      <c r="F4817">
        <v>58.352786000000002</v>
      </c>
      <c r="G4817">
        <v>54.472296</v>
      </c>
      <c r="H4817">
        <v>4.8268999999999999E-2</v>
      </c>
      <c r="I4817">
        <v>-96.499661000000003</v>
      </c>
      <c r="J4817">
        <v>95</v>
      </c>
      <c r="K4817">
        <v>74.665718999999996</v>
      </c>
      <c r="L4817">
        <v>1.4999999999999999E-2</v>
      </c>
      <c r="M4817">
        <f>(F4817*CalPhotonTurnigy!$AE$30*CalPhotonTurnigy!$AF$36+CalPhotonTurnigy!$AE$36)/CalPhotonTurnigy!$AE$30</f>
        <v>70.757495312997435</v>
      </c>
    </row>
    <row r="4818" spans="1:13" x14ac:dyDescent="0.3">
      <c r="A4818">
        <v>169.69588899999999</v>
      </c>
      <c r="B4818">
        <v>95</v>
      </c>
      <c r="C4818">
        <v>0</v>
      </c>
      <c r="D4818">
        <v>1.4570000000000001</v>
      </c>
      <c r="E4818">
        <v>58.408667000000001</v>
      </c>
      <c r="F4818">
        <v>58.473184000000003</v>
      </c>
      <c r="G4818">
        <v>54.471800000000002</v>
      </c>
      <c r="H4818">
        <v>-6.4517000000000005E-2</v>
      </c>
      <c r="I4818">
        <v>-96.503163000000001</v>
      </c>
      <c r="J4818">
        <v>95</v>
      </c>
      <c r="K4818">
        <v>74.665668999999994</v>
      </c>
      <c r="L4818">
        <v>1.5011E-2</v>
      </c>
      <c r="M4818">
        <f>(F4818*CalPhotonTurnigy!$AE$30*CalPhotonTurnigy!$AF$36+CalPhotonTurnigy!$AE$36)/CalPhotonTurnigy!$AE$30</f>
        <v>70.879784102314034</v>
      </c>
    </row>
    <row r="4819" spans="1:13" x14ac:dyDescent="0.3">
      <c r="A4819">
        <v>169.710892</v>
      </c>
      <c r="B4819">
        <v>95</v>
      </c>
      <c r="C4819">
        <v>0</v>
      </c>
      <c r="D4819">
        <v>1.4530000000000001</v>
      </c>
      <c r="E4819">
        <v>58.403531999999998</v>
      </c>
      <c r="F4819">
        <v>58.617624999999997</v>
      </c>
      <c r="G4819">
        <v>54.471361999999999</v>
      </c>
      <c r="H4819">
        <v>-0.21409300000000001</v>
      </c>
      <c r="I4819">
        <v>-96.514796000000004</v>
      </c>
      <c r="J4819">
        <v>95</v>
      </c>
      <c r="K4819">
        <v>74.665626000000003</v>
      </c>
      <c r="L4819">
        <v>1.5003000000000001E-2</v>
      </c>
      <c r="M4819">
        <f>(F4819*CalPhotonTurnigy!$AE$30*CalPhotonTurnigy!$AF$36+CalPhotonTurnigy!$AE$36)/CalPhotonTurnigy!$AE$30</f>
        <v>71.026493474709568</v>
      </c>
    </row>
    <row r="4820" spans="1:13" x14ac:dyDescent="0.3">
      <c r="A4820">
        <v>169.72590400000001</v>
      </c>
      <c r="B4820">
        <v>95</v>
      </c>
      <c r="C4820">
        <v>0</v>
      </c>
      <c r="D4820">
        <v>1.4550000000000001</v>
      </c>
      <c r="E4820">
        <v>58.403787000000001</v>
      </c>
      <c r="F4820">
        <v>58.569482000000001</v>
      </c>
      <c r="G4820">
        <v>54.470975000000003</v>
      </c>
      <c r="H4820">
        <v>-0.16569500000000001</v>
      </c>
      <c r="I4820">
        <v>-96.523799999999994</v>
      </c>
      <c r="J4820">
        <v>95</v>
      </c>
      <c r="K4820">
        <v>74.665588999999997</v>
      </c>
      <c r="L4820">
        <v>1.5011999999999999E-2</v>
      </c>
      <c r="M4820">
        <f>(F4820*CalPhotonTurnigy!$AE$30*CalPhotonTurnigy!$AF$36+CalPhotonTurnigy!$AE$36)/CalPhotonTurnigy!$AE$30</f>
        <v>70.977594413395693</v>
      </c>
    </row>
    <row r="4821" spans="1:13" x14ac:dyDescent="0.3">
      <c r="A4821">
        <v>169.740904</v>
      </c>
      <c r="B4821">
        <v>95</v>
      </c>
      <c r="C4821">
        <v>0</v>
      </c>
      <c r="D4821">
        <v>1.4550000000000001</v>
      </c>
      <c r="E4821">
        <v>58.404006000000003</v>
      </c>
      <c r="F4821">
        <v>58.352786000000002</v>
      </c>
      <c r="G4821">
        <v>54.470632999999999</v>
      </c>
      <c r="H4821">
        <v>5.1220000000000002E-2</v>
      </c>
      <c r="I4821">
        <v>-96.521024999999995</v>
      </c>
      <c r="J4821">
        <v>95</v>
      </c>
      <c r="K4821">
        <v>74.665558000000004</v>
      </c>
      <c r="L4821">
        <v>1.4999999999999999E-2</v>
      </c>
      <c r="M4821">
        <f>(F4821*CalPhotonTurnigy!$AE$30*CalPhotonTurnigy!$AF$36+CalPhotonTurnigy!$AE$36)/CalPhotonTurnigy!$AE$30</f>
        <v>70.757495312997435</v>
      </c>
    </row>
    <row r="4822" spans="1:13" x14ac:dyDescent="0.3">
      <c r="A4822">
        <v>169.75591499999999</v>
      </c>
      <c r="B4822">
        <v>95</v>
      </c>
      <c r="C4822">
        <v>0</v>
      </c>
      <c r="D4822">
        <v>1.4510000000000001</v>
      </c>
      <c r="E4822">
        <v>58.392507999999999</v>
      </c>
      <c r="F4822">
        <v>58.497259999999997</v>
      </c>
      <c r="G4822">
        <v>54.470331000000002</v>
      </c>
      <c r="H4822">
        <v>-0.104752</v>
      </c>
      <c r="I4822">
        <v>-96.526713000000001</v>
      </c>
      <c r="J4822">
        <v>95</v>
      </c>
      <c r="K4822">
        <v>74.665531000000001</v>
      </c>
      <c r="L4822">
        <v>1.5011E-2</v>
      </c>
      <c r="M4822">
        <f>(F4822*CalPhotonTurnigy!$AE$30*CalPhotonTurnigy!$AF$36+CalPhotonTurnigy!$AE$36)/CalPhotonTurnigy!$AE$30</f>
        <v>70.904238203641185</v>
      </c>
    </row>
    <row r="4823" spans="1:13" x14ac:dyDescent="0.3">
      <c r="A4823">
        <v>169.770914</v>
      </c>
      <c r="B4823">
        <v>95</v>
      </c>
      <c r="C4823">
        <v>0</v>
      </c>
      <c r="D4823">
        <v>1.452</v>
      </c>
      <c r="E4823">
        <v>58.384950000000003</v>
      </c>
      <c r="F4823">
        <v>58.641694999999999</v>
      </c>
      <c r="G4823">
        <v>54.470064999999998</v>
      </c>
      <c r="H4823">
        <v>-0.256745</v>
      </c>
      <c r="I4823">
        <v>-96.540662999999995</v>
      </c>
      <c r="J4823">
        <v>95</v>
      </c>
      <c r="K4823">
        <v>74.665507000000005</v>
      </c>
      <c r="L4823">
        <v>1.4999E-2</v>
      </c>
      <c r="M4823">
        <f>(F4823*CalPhotonTurnigy!$AE$30*CalPhotonTurnigy!$AF$36+CalPhotonTurnigy!$AE$36)/CalPhotonTurnigy!$AE$30</f>
        <v>71.050941481809772</v>
      </c>
    </row>
    <row r="4824" spans="1:13" x14ac:dyDescent="0.3">
      <c r="A4824">
        <v>169.78592399999999</v>
      </c>
      <c r="B4824">
        <v>95</v>
      </c>
      <c r="C4824">
        <v>0</v>
      </c>
      <c r="D4824">
        <v>1.45</v>
      </c>
      <c r="E4824">
        <v>58.373766000000003</v>
      </c>
      <c r="F4824">
        <v>58.184184000000002</v>
      </c>
      <c r="G4824">
        <v>54.469830999999999</v>
      </c>
      <c r="H4824">
        <v>0.189582</v>
      </c>
      <c r="I4824">
        <v>-96.530404000000004</v>
      </c>
      <c r="J4824">
        <v>95</v>
      </c>
      <c r="K4824">
        <v>74.665486999999999</v>
      </c>
      <c r="L4824">
        <v>1.5010000000000001E-2</v>
      </c>
      <c r="M4824">
        <f>(F4824*CalPhotonTurnigy!$AE$30*CalPhotonTurnigy!$AF$36+CalPhotonTurnigy!$AE$36)/CalPhotonTurnigy!$AE$30</f>
        <v>70.586245504393005</v>
      </c>
    </row>
    <row r="4825" spans="1:13" x14ac:dyDescent="0.3">
      <c r="A4825">
        <v>169.80093199999999</v>
      </c>
      <c r="B4825">
        <v>95</v>
      </c>
      <c r="C4825">
        <v>0</v>
      </c>
      <c r="D4825">
        <v>1.4530000000000001</v>
      </c>
      <c r="E4825">
        <v>58.371158999999999</v>
      </c>
      <c r="F4825">
        <v>58.328704000000002</v>
      </c>
      <c r="G4825">
        <v>54.469624000000003</v>
      </c>
      <c r="H4825">
        <v>4.2456000000000001E-2</v>
      </c>
      <c r="I4825">
        <v>-96.528103000000002</v>
      </c>
      <c r="J4825">
        <v>95</v>
      </c>
      <c r="K4825">
        <v>74.665469999999999</v>
      </c>
      <c r="L4825">
        <v>1.5008000000000001E-2</v>
      </c>
      <c r="M4825">
        <f>(F4825*CalPhotonTurnigy!$AE$30*CalPhotonTurnigy!$AF$36+CalPhotonTurnigy!$AE$36)/CalPhotonTurnigy!$AE$30</f>
        <v>70.733035117443336</v>
      </c>
    </row>
    <row r="4826" spans="1:13" x14ac:dyDescent="0.3">
      <c r="A4826">
        <v>169.81592800000001</v>
      </c>
      <c r="B4826">
        <v>95</v>
      </c>
      <c r="C4826">
        <v>0</v>
      </c>
      <c r="D4826">
        <v>1.4570000000000001</v>
      </c>
      <c r="E4826">
        <v>58.382950000000001</v>
      </c>
      <c r="F4826">
        <v>58.473184000000003</v>
      </c>
      <c r="G4826">
        <v>54.469442000000001</v>
      </c>
      <c r="H4826">
        <v>-9.0232999999999994E-2</v>
      </c>
      <c r="I4826">
        <v>-96.532996999999995</v>
      </c>
      <c r="J4826">
        <v>95</v>
      </c>
      <c r="K4826">
        <v>74.665454999999994</v>
      </c>
      <c r="L4826">
        <v>1.4996000000000001E-2</v>
      </c>
      <c r="M4826">
        <f>(F4826*CalPhotonTurnigy!$AE$30*CalPhotonTurnigy!$AF$36+CalPhotonTurnigy!$AE$36)/CalPhotonTurnigy!$AE$30</f>
        <v>70.879784102314034</v>
      </c>
    </row>
    <row r="4827" spans="1:13" x14ac:dyDescent="0.3">
      <c r="A4827">
        <v>169.83092600000001</v>
      </c>
      <c r="B4827">
        <v>95</v>
      </c>
      <c r="C4827">
        <v>0</v>
      </c>
      <c r="D4827">
        <v>1.4510000000000001</v>
      </c>
      <c r="E4827">
        <v>58.374383999999999</v>
      </c>
      <c r="F4827">
        <v>58.063721999999999</v>
      </c>
      <c r="G4827">
        <v>54.469282</v>
      </c>
      <c r="H4827">
        <v>0.31066199999999999</v>
      </c>
      <c r="I4827">
        <v>-96.516220000000004</v>
      </c>
      <c r="J4827">
        <v>95</v>
      </c>
      <c r="K4827">
        <v>74.665441999999999</v>
      </c>
      <c r="L4827">
        <v>1.4997999999999999E-2</v>
      </c>
      <c r="M4827">
        <f>(F4827*CalPhotonTurnigy!$AE$30*CalPhotonTurnigy!$AF$36+CalPhotonTurnigy!$AE$36)/CalPhotonTurnigy!$AE$30</f>
        <v>70.463891709988971</v>
      </c>
    </row>
    <row r="4828" spans="1:13" x14ac:dyDescent="0.3">
      <c r="A4828">
        <v>169.845935</v>
      </c>
      <c r="B4828">
        <v>95</v>
      </c>
      <c r="C4828">
        <v>0</v>
      </c>
      <c r="D4828">
        <v>1.452</v>
      </c>
      <c r="E4828">
        <v>58.369351999999999</v>
      </c>
      <c r="F4828">
        <v>58.256449000000003</v>
      </c>
      <c r="G4828">
        <v>54.469141</v>
      </c>
      <c r="H4828">
        <v>0.112903</v>
      </c>
      <c r="I4828">
        <v>-96.510105999999993</v>
      </c>
      <c r="J4828">
        <v>95</v>
      </c>
      <c r="K4828">
        <v>74.665430999999998</v>
      </c>
      <c r="L4828">
        <v>1.5009E-2</v>
      </c>
      <c r="M4828">
        <f>(F4828*CalPhotonTurnigy!$AE$30*CalPhotonTurnigy!$AF$36+CalPhotonTurnigy!$AE$36)/CalPhotonTurnigy!$AE$30</f>
        <v>70.659645389440627</v>
      </c>
    </row>
    <row r="4829" spans="1:13" x14ac:dyDescent="0.3">
      <c r="A4829">
        <v>169.860939</v>
      </c>
      <c r="B4829">
        <v>95</v>
      </c>
      <c r="C4829">
        <v>0</v>
      </c>
      <c r="D4829">
        <v>1.45</v>
      </c>
      <c r="E4829">
        <v>58.360340000000001</v>
      </c>
      <c r="F4829">
        <v>58.425027999999998</v>
      </c>
      <c r="G4829">
        <v>54.469017999999998</v>
      </c>
      <c r="H4829">
        <v>-6.4687999999999996E-2</v>
      </c>
      <c r="I4829">
        <v>-96.513614000000004</v>
      </c>
      <c r="J4829">
        <v>95</v>
      </c>
      <c r="K4829">
        <v>74.665420999999995</v>
      </c>
      <c r="L4829">
        <v>1.5004E-2</v>
      </c>
      <c r="M4829">
        <f>(F4829*CalPhotonTurnigy!$AE$30*CalPhotonTurnigy!$AF$36+CalPhotonTurnigy!$AE$36)/CalPhotonTurnigy!$AE$30</f>
        <v>70.830871836841766</v>
      </c>
    </row>
    <row r="4830" spans="1:13" x14ac:dyDescent="0.3">
      <c r="A4830">
        <v>169.87594899999999</v>
      </c>
      <c r="B4830">
        <v>95</v>
      </c>
      <c r="C4830">
        <v>0</v>
      </c>
      <c r="D4830">
        <v>1.4530000000000001</v>
      </c>
      <c r="E4830">
        <v>58.361946000000003</v>
      </c>
      <c r="F4830">
        <v>57.991432000000003</v>
      </c>
      <c r="G4830">
        <v>54.468908999999996</v>
      </c>
      <c r="H4830">
        <v>0.37051400000000001</v>
      </c>
      <c r="I4830">
        <v>-96.493604000000005</v>
      </c>
      <c r="J4830">
        <v>95</v>
      </c>
      <c r="K4830">
        <v>74.665413000000001</v>
      </c>
      <c r="L4830">
        <v>1.5010000000000001E-2</v>
      </c>
      <c r="M4830">
        <f>(F4830*CalPhotonTurnigy!$AE$30*CalPhotonTurnigy!$AF$36+CalPhotonTurnigy!$AE$36)/CalPhotonTurnigy!$AE$30</f>
        <v>70.390466432329077</v>
      </c>
    </row>
    <row r="4831" spans="1:13" x14ac:dyDescent="0.3">
      <c r="A4831">
        <v>169.89094499999999</v>
      </c>
      <c r="B4831">
        <v>95</v>
      </c>
      <c r="C4831">
        <v>0</v>
      </c>
      <c r="D4831">
        <v>1.45</v>
      </c>
      <c r="E4831">
        <v>58.353966</v>
      </c>
      <c r="F4831">
        <v>58.160094000000001</v>
      </c>
      <c r="G4831">
        <v>54.468812999999997</v>
      </c>
      <c r="H4831">
        <v>0.19387199999999999</v>
      </c>
      <c r="I4831">
        <v>-96.483125000000001</v>
      </c>
      <c r="J4831">
        <v>95</v>
      </c>
      <c r="K4831">
        <v>74.665406000000004</v>
      </c>
      <c r="L4831">
        <v>1.4996000000000001E-2</v>
      </c>
      <c r="M4831">
        <f>(F4831*CalPhotonTurnigy!$AE$30*CalPhotonTurnigy!$AF$36+CalPhotonTurnigy!$AE$36)/CalPhotonTurnigy!$AE$30</f>
        <v>70.561777183202977</v>
      </c>
    </row>
    <row r="4832" spans="1:13" x14ac:dyDescent="0.3">
      <c r="A4832">
        <v>169.90595300000001</v>
      </c>
      <c r="B4832">
        <v>95</v>
      </c>
      <c r="C4832">
        <v>0</v>
      </c>
      <c r="D4832">
        <v>1.4530000000000001</v>
      </c>
      <c r="E4832">
        <v>58.354120999999999</v>
      </c>
      <c r="F4832">
        <v>58.30462</v>
      </c>
      <c r="G4832">
        <v>54.468729000000003</v>
      </c>
      <c r="H4832">
        <v>4.9501000000000003E-2</v>
      </c>
      <c r="I4832">
        <v>-96.480444000000006</v>
      </c>
      <c r="J4832">
        <v>95</v>
      </c>
      <c r="K4832">
        <v>74.665400000000005</v>
      </c>
      <c r="L4832">
        <v>1.5008000000000001E-2</v>
      </c>
      <c r="M4832">
        <f>(F4832*CalPhotonTurnigy!$AE$30*CalPhotonTurnigy!$AF$36+CalPhotonTurnigy!$AE$36)/CalPhotonTurnigy!$AE$30</f>
        <v>70.708572890480255</v>
      </c>
    </row>
    <row r="4833" spans="1:13" x14ac:dyDescent="0.3">
      <c r="A4833">
        <v>169.92095800000001</v>
      </c>
      <c r="B4833">
        <v>95</v>
      </c>
      <c r="C4833">
        <v>0</v>
      </c>
      <c r="D4833">
        <v>1.45</v>
      </c>
      <c r="E4833">
        <v>58.347231000000001</v>
      </c>
      <c r="F4833">
        <v>57.967333000000004</v>
      </c>
      <c r="G4833">
        <v>54.468656000000003</v>
      </c>
      <c r="H4833">
        <v>0.37989899999999999</v>
      </c>
      <c r="I4833">
        <v>-96.459939000000006</v>
      </c>
      <c r="J4833">
        <v>95</v>
      </c>
      <c r="K4833">
        <v>74.665395000000004</v>
      </c>
      <c r="L4833">
        <v>1.5004999999999999E-2</v>
      </c>
      <c r="M4833">
        <f>(F4833*CalPhotonTurnigy!$AE$30*CalPhotonTurnigy!$AF$36+CalPhotonTurnigy!$AE$36)/CalPhotonTurnigy!$AE$30</f>
        <v>70.365988969798636</v>
      </c>
    </row>
    <row r="4834" spans="1:13" x14ac:dyDescent="0.3">
      <c r="A4834">
        <v>169.93596400000001</v>
      </c>
      <c r="B4834">
        <v>95</v>
      </c>
      <c r="C4834">
        <v>0</v>
      </c>
      <c r="D4834">
        <v>1.5109999999999999</v>
      </c>
      <c r="E4834">
        <v>58.516426000000003</v>
      </c>
      <c r="F4834">
        <v>58.136003000000002</v>
      </c>
      <c r="G4834">
        <v>54.468591000000004</v>
      </c>
      <c r="H4834">
        <v>0.38042300000000001</v>
      </c>
      <c r="I4834">
        <v>-96.439368000000002</v>
      </c>
      <c r="J4834">
        <v>95</v>
      </c>
      <c r="K4834">
        <v>74.665390000000002</v>
      </c>
      <c r="L4834">
        <v>1.5006E-2</v>
      </c>
      <c r="M4834">
        <f>(F4834*CalPhotonTurnigy!$AE$30*CalPhotonTurnigy!$AF$36+CalPhotonTurnigy!$AE$36)/CalPhotonTurnigy!$AE$30</f>
        <v>70.537307846308465</v>
      </c>
    </row>
    <row r="4835" spans="1:13" x14ac:dyDescent="0.3">
      <c r="A4835">
        <v>169.95096100000001</v>
      </c>
      <c r="B4835">
        <v>95</v>
      </c>
      <c r="C4835">
        <v>0</v>
      </c>
      <c r="D4835">
        <v>1.4490000000000001</v>
      </c>
      <c r="E4835">
        <v>58.482312</v>
      </c>
      <c r="F4835">
        <v>58.328704000000002</v>
      </c>
      <c r="G4835">
        <v>54.468535000000003</v>
      </c>
      <c r="H4835">
        <v>0.15360799999999999</v>
      </c>
      <c r="I4835">
        <v>-96.431049999999999</v>
      </c>
      <c r="J4835">
        <v>95</v>
      </c>
      <c r="K4835">
        <v>74.665385999999998</v>
      </c>
      <c r="L4835">
        <v>1.4997E-2</v>
      </c>
      <c r="M4835">
        <f>(F4835*CalPhotonTurnigy!$AE$30*CalPhotonTurnigy!$AF$36+CalPhotonTurnigy!$AE$36)/CalPhotonTurnigy!$AE$30</f>
        <v>70.733035117443336</v>
      </c>
    </row>
    <row r="4836" spans="1:13" x14ac:dyDescent="0.3">
      <c r="A4836">
        <v>169.96597</v>
      </c>
      <c r="B4836">
        <v>95</v>
      </c>
      <c r="C4836">
        <v>0</v>
      </c>
      <c r="D4836">
        <v>1.4490000000000001</v>
      </c>
      <c r="E4836">
        <v>58.455260000000003</v>
      </c>
      <c r="F4836">
        <v>57.919131999999998</v>
      </c>
      <c r="G4836">
        <v>54.468485000000001</v>
      </c>
      <c r="H4836">
        <v>0.53612800000000005</v>
      </c>
      <c r="I4836">
        <v>-96.402120999999994</v>
      </c>
      <c r="J4836">
        <v>95</v>
      </c>
      <c r="K4836">
        <v>74.665383000000006</v>
      </c>
      <c r="L4836">
        <v>1.5009E-2</v>
      </c>
      <c r="M4836">
        <f>(F4836*CalPhotonTurnigy!$AE$30*CalPhotonTurnigy!$AF$36+CalPhotonTurnigy!$AE$36)/CalPhotonTurnigy!$AE$30</f>
        <v>70.317030997624272</v>
      </c>
    </row>
    <row r="4837" spans="1:13" x14ac:dyDescent="0.3">
      <c r="A4837">
        <v>169.980977</v>
      </c>
      <c r="B4837">
        <v>95</v>
      </c>
      <c r="C4837">
        <v>0</v>
      </c>
      <c r="D4837">
        <v>1.4490000000000001</v>
      </c>
      <c r="E4837">
        <v>58.431963000000003</v>
      </c>
      <c r="F4837">
        <v>58.087817000000001</v>
      </c>
      <c r="G4837">
        <v>54.468440999999999</v>
      </c>
      <c r="H4837">
        <v>0.34414600000000001</v>
      </c>
      <c r="I4837">
        <v>-96.383520000000004</v>
      </c>
      <c r="J4837">
        <v>95</v>
      </c>
      <c r="K4837">
        <v>74.665379999999999</v>
      </c>
      <c r="L4837">
        <v>1.5007E-2</v>
      </c>
      <c r="M4837">
        <f>(F4837*CalPhotonTurnigy!$AE$30*CalPhotonTurnigy!$AF$36+CalPhotonTurnigy!$AE$36)/CalPhotonTurnigy!$AE$30</f>
        <v>70.488365109701462</v>
      </c>
    </row>
    <row r="4838" spans="1:13" x14ac:dyDescent="0.3">
      <c r="A4838">
        <v>169.995981</v>
      </c>
      <c r="B4838">
        <v>95</v>
      </c>
      <c r="C4838">
        <v>0</v>
      </c>
      <c r="D4838">
        <v>1.4490000000000001</v>
      </c>
      <c r="E4838">
        <v>58.411903000000002</v>
      </c>
      <c r="F4838">
        <v>58.30462</v>
      </c>
      <c r="G4838">
        <v>54.468403000000002</v>
      </c>
      <c r="H4838">
        <v>0.107283</v>
      </c>
      <c r="I4838">
        <v>-96.377708999999996</v>
      </c>
      <c r="J4838">
        <v>95</v>
      </c>
      <c r="K4838">
        <v>74.665378000000004</v>
      </c>
      <c r="L4838">
        <v>1.5004E-2</v>
      </c>
      <c r="M4838">
        <f>(F4838*CalPhotonTurnigy!$AE$30*CalPhotonTurnigy!$AF$36+CalPhotonTurnigy!$AE$36)/CalPhotonTurnigy!$AE$30</f>
        <v>70.708572890480255</v>
      </c>
    </row>
    <row r="4839" spans="1:13" x14ac:dyDescent="0.3">
      <c r="A4839">
        <v>170.010987</v>
      </c>
      <c r="B4839">
        <v>95</v>
      </c>
      <c r="C4839">
        <v>0</v>
      </c>
      <c r="D4839">
        <v>1.4610000000000001</v>
      </c>
      <c r="E4839">
        <v>58.427340000000001</v>
      </c>
      <c r="F4839">
        <v>57.895029999999998</v>
      </c>
      <c r="G4839">
        <v>54.46837</v>
      </c>
      <c r="H4839">
        <v>0.53231099999999998</v>
      </c>
      <c r="I4839">
        <v>-96.348997999999995</v>
      </c>
      <c r="J4839">
        <v>95</v>
      </c>
      <c r="K4839">
        <v>74.665375999999995</v>
      </c>
      <c r="L4839">
        <v>1.5006E-2</v>
      </c>
      <c r="M4839">
        <f>(F4839*CalPhotonTurnigy!$AE$30*CalPhotonTurnigy!$AF$36+CalPhotonTurnigy!$AE$36)/CalPhotonTurnigy!$AE$30</f>
        <v>70.29255048798035</v>
      </c>
    </row>
    <row r="4840" spans="1:13" x14ac:dyDescent="0.3">
      <c r="A4840">
        <v>170.02599499999999</v>
      </c>
      <c r="B4840">
        <v>95</v>
      </c>
      <c r="C4840">
        <v>0</v>
      </c>
      <c r="D4840">
        <v>1.4490000000000001</v>
      </c>
      <c r="E4840">
        <v>58.407921999999999</v>
      </c>
      <c r="F4840">
        <v>58.087817000000001</v>
      </c>
      <c r="G4840">
        <v>54.468339999999998</v>
      </c>
      <c r="H4840">
        <v>0.32010499999999997</v>
      </c>
      <c r="I4840">
        <v>-96.331695999999994</v>
      </c>
      <c r="J4840">
        <v>95</v>
      </c>
      <c r="K4840">
        <v>74.665374</v>
      </c>
      <c r="L4840">
        <v>1.5008000000000001E-2</v>
      </c>
      <c r="M4840">
        <f>(F4840*CalPhotonTurnigy!$AE$30*CalPhotonTurnigy!$AF$36+CalPhotonTurnigy!$AE$36)/CalPhotonTurnigy!$AE$30</f>
        <v>70.488365109701462</v>
      </c>
    </row>
    <row r="4841" spans="1:13" x14ac:dyDescent="0.3">
      <c r="A4841">
        <v>170.04100700000001</v>
      </c>
      <c r="B4841">
        <v>95</v>
      </c>
      <c r="C4841">
        <v>0</v>
      </c>
      <c r="D4841">
        <v>1.4510000000000001</v>
      </c>
      <c r="E4841">
        <v>58.395879000000001</v>
      </c>
      <c r="F4841">
        <v>58.30462</v>
      </c>
      <c r="G4841">
        <v>54.468314999999997</v>
      </c>
      <c r="H4841">
        <v>9.1259999999999994E-2</v>
      </c>
      <c r="I4841">
        <v>-96.326750000000004</v>
      </c>
      <c r="J4841">
        <v>95</v>
      </c>
      <c r="K4841">
        <v>74.665372000000005</v>
      </c>
      <c r="L4841">
        <v>1.5011999999999999E-2</v>
      </c>
      <c r="M4841">
        <f>(F4841*CalPhotonTurnigy!$AE$30*CalPhotonTurnigy!$AF$36+CalPhotonTurnigy!$AE$36)/CalPhotonTurnigy!$AE$30</f>
        <v>70.708572890480255</v>
      </c>
    </row>
    <row r="4842" spans="1:13" x14ac:dyDescent="0.3">
      <c r="A4842">
        <v>170.056006</v>
      </c>
      <c r="B4842">
        <v>95</v>
      </c>
      <c r="C4842">
        <v>0</v>
      </c>
      <c r="D4842">
        <v>1.4530000000000001</v>
      </c>
      <c r="E4842">
        <v>58.390188999999999</v>
      </c>
      <c r="F4842">
        <v>57.870925999999997</v>
      </c>
      <c r="G4842">
        <v>54.468291999999998</v>
      </c>
      <c r="H4842">
        <v>0.51926300000000003</v>
      </c>
      <c r="I4842">
        <v>-96.298764000000006</v>
      </c>
      <c r="J4842">
        <v>95</v>
      </c>
      <c r="K4842">
        <v>74.665370999999993</v>
      </c>
      <c r="L4842">
        <v>1.4999E-2</v>
      </c>
      <c r="M4842">
        <f>(F4842*CalPhotonTurnigy!$AE$30*CalPhotonTurnigy!$AF$36+CalPhotonTurnigy!$AE$36)/CalPhotonTurnigy!$AE$30</f>
        <v>70.268067946927445</v>
      </c>
    </row>
    <row r="4843" spans="1:13" x14ac:dyDescent="0.3">
      <c r="A4843">
        <v>170.07100399999999</v>
      </c>
      <c r="B4843">
        <v>95</v>
      </c>
      <c r="C4843">
        <v>0</v>
      </c>
      <c r="D4843">
        <v>1.452</v>
      </c>
      <c r="E4843">
        <v>58.382953999999998</v>
      </c>
      <c r="F4843">
        <v>58.039625999999998</v>
      </c>
      <c r="G4843">
        <v>54.468273000000003</v>
      </c>
      <c r="H4843">
        <v>0.34332699999999999</v>
      </c>
      <c r="I4843">
        <v>-96.280227999999994</v>
      </c>
      <c r="J4843">
        <v>95</v>
      </c>
      <c r="K4843">
        <v>74.665369999999996</v>
      </c>
      <c r="L4843">
        <v>1.4997999999999999E-2</v>
      </c>
      <c r="M4843">
        <f>(F4843*CalPhotonTurnigy!$AE$30*CalPhotonTurnigy!$AF$36+CalPhotonTurnigy!$AE$36)/CalPhotonTurnigy!$AE$30</f>
        <v>70.43941729457201</v>
      </c>
    </row>
    <row r="4844" spans="1:13" x14ac:dyDescent="0.3">
      <c r="A4844">
        <v>170.086015</v>
      </c>
      <c r="B4844">
        <v>95</v>
      </c>
      <c r="C4844">
        <v>0</v>
      </c>
      <c r="D4844">
        <v>1.4530000000000001</v>
      </c>
      <c r="E4844">
        <v>58.381404000000003</v>
      </c>
      <c r="F4844">
        <v>58.280535</v>
      </c>
      <c r="G4844">
        <v>54.468255999999997</v>
      </c>
      <c r="H4844">
        <v>0.100869</v>
      </c>
      <c r="I4844">
        <v>-96.274762999999993</v>
      </c>
      <c r="J4844">
        <v>95</v>
      </c>
      <c r="K4844">
        <v>74.665368999999998</v>
      </c>
      <c r="L4844">
        <v>1.5011E-2</v>
      </c>
      <c r="M4844">
        <f>(F4844*CalPhotonTurnigy!$AE$30*CalPhotonTurnigy!$AF$36+CalPhotonTurnigy!$AE$36)/CalPhotonTurnigy!$AE$30</f>
        <v>70.68410964781269</v>
      </c>
    </row>
    <row r="4845" spans="1:13" x14ac:dyDescent="0.3">
      <c r="A4845">
        <v>170.10101499999999</v>
      </c>
      <c r="B4845">
        <v>95</v>
      </c>
      <c r="C4845">
        <v>0</v>
      </c>
      <c r="D4845">
        <v>1.4490000000000001</v>
      </c>
      <c r="E4845">
        <v>58.366034999999997</v>
      </c>
      <c r="F4845">
        <v>57.895029999999998</v>
      </c>
      <c r="G4845">
        <v>54.468240999999999</v>
      </c>
      <c r="H4845">
        <v>0.47100599999999998</v>
      </c>
      <c r="I4845">
        <v>-96.249369000000002</v>
      </c>
      <c r="J4845">
        <v>95</v>
      </c>
      <c r="K4845">
        <v>74.665368000000001</v>
      </c>
      <c r="L4845">
        <v>1.4999999999999999E-2</v>
      </c>
      <c r="M4845">
        <f>(F4845*CalPhotonTurnigy!$AE$30*CalPhotonTurnigy!$AF$36+CalPhotonTurnigy!$AE$36)/CalPhotonTurnigy!$AE$30</f>
        <v>70.29255048798035</v>
      </c>
    </row>
    <row r="4846" spans="1:13" x14ac:dyDescent="0.3">
      <c r="A4846">
        <v>170.11602300000001</v>
      </c>
      <c r="B4846">
        <v>95</v>
      </c>
      <c r="C4846">
        <v>0</v>
      </c>
      <c r="D4846">
        <v>1.45</v>
      </c>
      <c r="E4846">
        <v>58.357486000000002</v>
      </c>
      <c r="F4846">
        <v>58.111910000000002</v>
      </c>
      <c r="G4846">
        <v>54.468226999999999</v>
      </c>
      <c r="H4846">
        <v>0.24557499999999999</v>
      </c>
      <c r="I4846">
        <v>-96.236091999999999</v>
      </c>
      <c r="J4846">
        <v>95</v>
      </c>
      <c r="K4846">
        <v>74.665367000000003</v>
      </c>
      <c r="L4846">
        <v>1.5008000000000001E-2</v>
      </c>
      <c r="M4846">
        <f>(F4846*CalPhotonTurnigy!$AE$30*CalPhotonTurnigy!$AF$36+CalPhotonTurnigy!$AE$36)/CalPhotonTurnigy!$AE$30</f>
        <v>70.512836478004957</v>
      </c>
    </row>
    <row r="4847" spans="1:13" x14ac:dyDescent="0.3">
      <c r="A4847">
        <v>170.131022</v>
      </c>
      <c r="B4847">
        <v>95</v>
      </c>
      <c r="C4847">
        <v>0</v>
      </c>
      <c r="D4847">
        <v>1.448</v>
      </c>
      <c r="E4847">
        <v>58.343102999999999</v>
      </c>
      <c r="F4847">
        <v>58.30462</v>
      </c>
      <c r="G4847">
        <v>54.468215999999998</v>
      </c>
      <c r="H4847">
        <v>3.8483000000000003E-2</v>
      </c>
      <c r="I4847">
        <v>-96.234008000000003</v>
      </c>
      <c r="J4847">
        <v>95</v>
      </c>
      <c r="K4847">
        <v>74.665366000000006</v>
      </c>
      <c r="L4847">
        <v>1.4999E-2</v>
      </c>
      <c r="M4847">
        <f>(F4847*CalPhotonTurnigy!$AE$30*CalPhotonTurnigy!$AF$36+CalPhotonTurnigy!$AE$36)/CalPhotonTurnigy!$AE$30</f>
        <v>70.708572890480255</v>
      </c>
    </row>
    <row r="4848" spans="1:13" x14ac:dyDescent="0.3">
      <c r="A4848">
        <v>170.14602400000001</v>
      </c>
      <c r="B4848">
        <v>95</v>
      </c>
      <c r="C4848">
        <v>0</v>
      </c>
      <c r="D4848">
        <v>1.4490000000000001</v>
      </c>
      <c r="E4848">
        <v>58.333064</v>
      </c>
      <c r="F4848">
        <v>57.870925999999997</v>
      </c>
      <c r="G4848">
        <v>54.468206000000002</v>
      </c>
      <c r="H4848">
        <v>0.46213799999999999</v>
      </c>
      <c r="I4848">
        <v>-96.209095000000005</v>
      </c>
      <c r="J4848">
        <v>95</v>
      </c>
      <c r="K4848">
        <v>74.665366000000006</v>
      </c>
      <c r="L4848">
        <v>1.5002E-2</v>
      </c>
      <c r="M4848">
        <f>(F4848*CalPhotonTurnigy!$AE$30*CalPhotonTurnigy!$AF$36+CalPhotonTurnigy!$AE$36)/CalPhotonTurnigy!$AE$30</f>
        <v>70.268067946927445</v>
      </c>
    </row>
    <row r="4849" spans="1:13" x14ac:dyDescent="0.3">
      <c r="A4849">
        <v>170.161025</v>
      </c>
      <c r="B4849">
        <v>95</v>
      </c>
      <c r="C4849">
        <v>0</v>
      </c>
      <c r="D4849">
        <v>1.446</v>
      </c>
      <c r="E4849">
        <v>58.317394</v>
      </c>
      <c r="F4849">
        <v>58.087817000000001</v>
      </c>
      <c r="G4849">
        <v>54.468197000000004</v>
      </c>
      <c r="H4849">
        <v>0.229577</v>
      </c>
      <c r="I4849">
        <v>-96.196691999999999</v>
      </c>
      <c r="J4849">
        <v>95</v>
      </c>
      <c r="K4849">
        <v>74.665364999999994</v>
      </c>
      <c r="L4849">
        <v>1.5001E-2</v>
      </c>
      <c r="M4849">
        <f>(F4849*CalPhotonTurnigy!$AE$30*CalPhotonTurnigy!$AF$36+CalPhotonTurnigy!$AE$36)/CalPhotonTurnigy!$AE$30</f>
        <v>70.488365109701462</v>
      </c>
    </row>
    <row r="4850" spans="1:13" x14ac:dyDescent="0.3">
      <c r="A4850">
        <v>170.17602099999999</v>
      </c>
      <c r="B4850">
        <v>94</v>
      </c>
      <c r="C4850">
        <v>0</v>
      </c>
      <c r="D4850">
        <v>1.427</v>
      </c>
      <c r="E4850">
        <v>58.247579000000002</v>
      </c>
      <c r="F4850">
        <v>58.256449000000003</v>
      </c>
      <c r="G4850">
        <v>54.468057000000002</v>
      </c>
      <c r="H4850">
        <v>-8.8699999999999994E-3</v>
      </c>
      <c r="I4850">
        <v>-96.197171999999995</v>
      </c>
      <c r="J4850">
        <v>94</v>
      </c>
      <c r="K4850">
        <v>74.652540999999999</v>
      </c>
      <c r="L4850">
        <v>1.4996000000000001E-2</v>
      </c>
      <c r="M4850">
        <f>(F4850*CalPhotonTurnigy!$AE$30*CalPhotonTurnigy!$AF$36+CalPhotonTurnigy!$AE$36)/CalPhotonTurnigy!$AE$30</f>
        <v>70.659645389440627</v>
      </c>
    </row>
    <row r="4851" spans="1:13" x14ac:dyDescent="0.3">
      <c r="A4851">
        <v>170.191025</v>
      </c>
      <c r="B4851">
        <v>94</v>
      </c>
      <c r="C4851">
        <v>0</v>
      </c>
      <c r="D4851">
        <v>1.4450000000000001</v>
      </c>
      <c r="E4851">
        <v>58.239114000000001</v>
      </c>
      <c r="F4851">
        <v>57.895029999999998</v>
      </c>
      <c r="G4851">
        <v>54.467357</v>
      </c>
      <c r="H4851">
        <v>0.344084</v>
      </c>
      <c r="I4851">
        <v>-96.178616000000005</v>
      </c>
      <c r="J4851">
        <v>94</v>
      </c>
      <c r="K4851">
        <v>74.629304000000005</v>
      </c>
      <c r="L4851">
        <v>1.5004E-2</v>
      </c>
      <c r="M4851">
        <f>(F4851*CalPhotonTurnigy!$AE$30*CalPhotonTurnigy!$AF$36+CalPhotonTurnigy!$AE$36)/CalPhotonTurnigy!$AE$30</f>
        <v>70.29255048798035</v>
      </c>
    </row>
    <row r="4852" spans="1:13" x14ac:dyDescent="0.3">
      <c r="A4852">
        <v>170.20602500000001</v>
      </c>
      <c r="B4852">
        <v>94</v>
      </c>
      <c r="C4852">
        <v>0</v>
      </c>
      <c r="D4852">
        <v>1.4470000000000001</v>
      </c>
      <c r="E4852">
        <v>58.238878</v>
      </c>
      <c r="F4852">
        <v>58.087817000000001</v>
      </c>
      <c r="G4852">
        <v>54.465573999999997</v>
      </c>
      <c r="H4852">
        <v>0.151061</v>
      </c>
      <c r="I4852">
        <v>-96.170455000000004</v>
      </c>
      <c r="J4852">
        <v>94</v>
      </c>
      <c r="K4852">
        <v>74.609303999999995</v>
      </c>
      <c r="L4852">
        <v>1.4999999999999999E-2</v>
      </c>
      <c r="M4852">
        <f>(F4852*CalPhotonTurnigy!$AE$30*CalPhotonTurnigy!$AF$36+CalPhotonTurnigy!$AE$36)/CalPhotonTurnigy!$AE$30</f>
        <v>70.488365109701462</v>
      </c>
    </row>
    <row r="4853" spans="1:13" x14ac:dyDescent="0.3">
      <c r="A4853">
        <v>170.221035</v>
      </c>
      <c r="B4853">
        <v>94</v>
      </c>
      <c r="C4853">
        <v>0</v>
      </c>
      <c r="D4853">
        <v>1.448</v>
      </c>
      <c r="E4853">
        <v>58.241025</v>
      </c>
      <c r="F4853">
        <v>58.280535</v>
      </c>
      <c r="G4853">
        <v>54.462425000000003</v>
      </c>
      <c r="H4853">
        <v>-3.9510000000000003E-2</v>
      </c>
      <c r="I4853">
        <v>-96.172595000000001</v>
      </c>
      <c r="J4853">
        <v>94</v>
      </c>
      <c r="K4853">
        <v>74.592089000000001</v>
      </c>
      <c r="L4853">
        <v>1.5010000000000001E-2</v>
      </c>
      <c r="M4853">
        <f>(F4853*CalPhotonTurnigy!$AE$30*CalPhotonTurnigy!$AF$36+CalPhotonTurnigy!$AE$36)/CalPhotonTurnigy!$AE$30</f>
        <v>70.68410964781269</v>
      </c>
    </row>
    <row r="4854" spans="1:13" x14ac:dyDescent="0.3">
      <c r="A4854">
        <v>170.236031</v>
      </c>
      <c r="B4854">
        <v>94</v>
      </c>
      <c r="C4854">
        <v>0</v>
      </c>
      <c r="D4854">
        <v>1.446</v>
      </c>
      <c r="E4854">
        <v>58.238171999999999</v>
      </c>
      <c r="F4854">
        <v>58.136003000000002</v>
      </c>
      <c r="G4854">
        <v>54.457895000000001</v>
      </c>
      <c r="H4854">
        <v>0.10217</v>
      </c>
      <c r="I4854">
        <v>-96.167074</v>
      </c>
      <c r="J4854">
        <v>94</v>
      </c>
      <c r="K4854">
        <v>74.577273000000005</v>
      </c>
      <c r="L4854">
        <v>1.4996000000000001E-2</v>
      </c>
      <c r="M4854">
        <f>(F4854*CalPhotonTurnigy!$AE$30*CalPhotonTurnigy!$AF$36+CalPhotonTurnigy!$AE$36)/CalPhotonTurnigy!$AE$30</f>
        <v>70.537307846308465</v>
      </c>
    </row>
    <row r="4855" spans="1:13" x14ac:dyDescent="0.3">
      <c r="A4855">
        <v>170.251046</v>
      </c>
      <c r="B4855">
        <v>94</v>
      </c>
      <c r="C4855">
        <v>0</v>
      </c>
      <c r="D4855">
        <v>1.4490000000000001</v>
      </c>
      <c r="E4855">
        <v>58.242767000000001</v>
      </c>
      <c r="F4855">
        <v>58.039625999999998</v>
      </c>
      <c r="G4855">
        <v>54.452119000000003</v>
      </c>
      <c r="H4855">
        <v>0.20314099999999999</v>
      </c>
      <c r="I4855">
        <v>-96.156093999999996</v>
      </c>
      <c r="J4855">
        <v>94</v>
      </c>
      <c r="K4855">
        <v>74.564520000000002</v>
      </c>
      <c r="L4855">
        <v>1.5015000000000001E-2</v>
      </c>
      <c r="M4855">
        <f>(F4855*CalPhotonTurnigy!$AE$30*CalPhotonTurnigy!$AF$36+CalPhotonTurnigy!$AE$36)/CalPhotonTurnigy!$AE$30</f>
        <v>70.43941729457201</v>
      </c>
    </row>
    <row r="4856" spans="1:13" x14ac:dyDescent="0.3">
      <c r="A4856">
        <v>170.26604599999999</v>
      </c>
      <c r="B4856">
        <v>94</v>
      </c>
      <c r="C4856">
        <v>0</v>
      </c>
      <c r="D4856">
        <v>1.4450000000000001</v>
      </c>
      <c r="E4856">
        <v>58.237321999999999</v>
      </c>
      <c r="F4856">
        <v>58.232362000000002</v>
      </c>
      <c r="G4856">
        <v>54.445307999999997</v>
      </c>
      <c r="H4856">
        <v>4.96E-3</v>
      </c>
      <c r="I4856">
        <v>-96.155826000000005</v>
      </c>
      <c r="J4856">
        <v>94</v>
      </c>
      <c r="K4856">
        <v>74.553543000000005</v>
      </c>
      <c r="L4856">
        <v>1.4999999999999999E-2</v>
      </c>
      <c r="M4856">
        <f>(F4856*CalPhotonTurnigy!$AE$30*CalPhotonTurnigy!$AF$36+CalPhotonTurnigy!$AE$36)/CalPhotonTurnigy!$AE$30</f>
        <v>70.635180115364079</v>
      </c>
    </row>
    <row r="4857" spans="1:13" x14ac:dyDescent="0.3">
      <c r="A4857">
        <v>170.28104200000001</v>
      </c>
      <c r="B4857">
        <v>94</v>
      </c>
      <c r="C4857">
        <v>0</v>
      </c>
      <c r="D4857">
        <v>1.431</v>
      </c>
      <c r="E4857">
        <v>58.190303</v>
      </c>
      <c r="F4857">
        <v>58.376868000000002</v>
      </c>
      <c r="G4857">
        <v>54.437700999999997</v>
      </c>
      <c r="H4857">
        <v>-0.18656500000000001</v>
      </c>
      <c r="I4857">
        <v>-96.165932999999995</v>
      </c>
      <c r="J4857">
        <v>94</v>
      </c>
      <c r="K4857">
        <v>74.544095999999996</v>
      </c>
      <c r="L4857">
        <v>1.4996000000000001E-2</v>
      </c>
      <c r="M4857">
        <f>(F4857*CalPhotonTurnigy!$AE$30*CalPhotonTurnigy!$AF$36+CalPhotonTurnigy!$AE$36)/CalPhotonTurnigy!$AE$30</f>
        <v>70.781955508551533</v>
      </c>
    </row>
    <row r="4858" spans="1:13" x14ac:dyDescent="0.3">
      <c r="A4858">
        <v>170.29604699999999</v>
      </c>
      <c r="B4858">
        <v>94</v>
      </c>
      <c r="C4858">
        <v>0</v>
      </c>
      <c r="D4858">
        <v>1.4450000000000001</v>
      </c>
      <c r="E4858">
        <v>58.192176000000003</v>
      </c>
      <c r="F4858">
        <v>58.063721999999999</v>
      </c>
      <c r="G4858">
        <v>54.429535000000001</v>
      </c>
      <c r="H4858">
        <v>0.12845400000000001</v>
      </c>
      <c r="I4858">
        <v>-96.158991999999998</v>
      </c>
      <c r="J4858">
        <v>94</v>
      </c>
      <c r="K4858">
        <v>74.535964000000007</v>
      </c>
      <c r="L4858">
        <v>1.5004999999999999E-2</v>
      </c>
      <c r="M4858">
        <f>(F4858*CalPhotonTurnigy!$AE$30*CalPhotonTurnigy!$AF$36+CalPhotonTurnigy!$AE$36)/CalPhotonTurnigy!$AE$30</f>
        <v>70.463891709988971</v>
      </c>
    </row>
    <row r="4859" spans="1:13" x14ac:dyDescent="0.3">
      <c r="A4859">
        <v>170.31104999999999</v>
      </c>
      <c r="B4859">
        <v>94</v>
      </c>
      <c r="C4859">
        <v>0</v>
      </c>
      <c r="D4859">
        <v>1.448</v>
      </c>
      <c r="E4859">
        <v>58.200847000000003</v>
      </c>
      <c r="F4859">
        <v>58.280535</v>
      </c>
      <c r="G4859">
        <v>54.421028999999997</v>
      </c>
      <c r="H4859">
        <v>-7.9687999999999995E-2</v>
      </c>
      <c r="I4859">
        <v>-96.163307000000003</v>
      </c>
      <c r="J4859">
        <v>94</v>
      </c>
      <c r="K4859">
        <v>74.528965999999997</v>
      </c>
      <c r="L4859">
        <v>1.5003000000000001E-2</v>
      </c>
      <c r="M4859">
        <f>(F4859*CalPhotonTurnigy!$AE$30*CalPhotonTurnigy!$AF$36+CalPhotonTurnigy!$AE$36)/CalPhotonTurnigy!$AE$30</f>
        <v>70.68410964781269</v>
      </c>
    </row>
    <row r="4860" spans="1:13" x14ac:dyDescent="0.3">
      <c r="A4860">
        <v>170.32604599999999</v>
      </c>
      <c r="B4860">
        <v>94</v>
      </c>
      <c r="C4860">
        <v>0</v>
      </c>
      <c r="D4860">
        <v>1.448</v>
      </c>
      <c r="E4860">
        <v>58.208305000000003</v>
      </c>
      <c r="F4860">
        <v>58.449106</v>
      </c>
      <c r="G4860">
        <v>54.412376000000002</v>
      </c>
      <c r="H4860">
        <v>-0.24080099999999999</v>
      </c>
      <c r="I4860">
        <v>-96.176361999999997</v>
      </c>
      <c r="J4860">
        <v>94</v>
      </c>
      <c r="K4860">
        <v>74.522942</v>
      </c>
      <c r="L4860">
        <v>1.4996000000000001E-2</v>
      </c>
      <c r="M4860">
        <f>(F4860*CalPhotonTurnigy!$AE$30*CalPhotonTurnigy!$AF$36+CalPhotonTurnigy!$AE$36)/CalPhotonTurnigy!$AE$30</f>
        <v>70.8553279695779</v>
      </c>
    </row>
    <row r="4861" spans="1:13" x14ac:dyDescent="0.3">
      <c r="A4861">
        <v>170.34105</v>
      </c>
      <c r="B4861">
        <v>94</v>
      </c>
      <c r="C4861">
        <v>0</v>
      </c>
      <c r="D4861">
        <v>1.446</v>
      </c>
      <c r="E4861">
        <v>58.210017999999998</v>
      </c>
      <c r="F4861">
        <v>58.015529999999998</v>
      </c>
      <c r="G4861">
        <v>54.403737</v>
      </c>
      <c r="H4861">
        <v>0.19448799999999999</v>
      </c>
      <c r="I4861">
        <v>-96.165859999999995</v>
      </c>
      <c r="J4861">
        <v>94</v>
      </c>
      <c r="K4861">
        <v>74.517757000000003</v>
      </c>
      <c r="L4861">
        <v>1.5004E-2</v>
      </c>
      <c r="M4861">
        <f>(F4861*CalPhotonTurnigy!$AE$30*CalPhotonTurnigy!$AF$36+CalPhotonTurnigy!$AE$36)/CalPhotonTurnigy!$AE$30</f>
        <v>70.414942879155035</v>
      </c>
    </row>
    <row r="4862" spans="1:13" x14ac:dyDescent="0.3">
      <c r="A4862">
        <v>170.356055</v>
      </c>
      <c r="B4862">
        <v>94</v>
      </c>
      <c r="C4862">
        <v>0</v>
      </c>
      <c r="D4862">
        <v>1.446</v>
      </c>
      <c r="E4862">
        <v>58.211492</v>
      </c>
      <c r="F4862">
        <v>58.160094000000001</v>
      </c>
      <c r="G4862">
        <v>54.395245000000003</v>
      </c>
      <c r="H4862">
        <v>5.1397999999999999E-2</v>
      </c>
      <c r="I4862">
        <v>-96.163081000000005</v>
      </c>
      <c r="J4862">
        <v>94</v>
      </c>
      <c r="K4862">
        <v>74.513294000000002</v>
      </c>
      <c r="L4862">
        <v>1.5004999999999999E-2</v>
      </c>
      <c r="M4862">
        <f>(F4862*CalPhotonTurnigy!$AE$30*CalPhotonTurnigy!$AF$36+CalPhotonTurnigy!$AE$36)/CalPhotonTurnigy!$AE$30</f>
        <v>70.561777183202977</v>
      </c>
    </row>
    <row r="4863" spans="1:13" x14ac:dyDescent="0.3">
      <c r="A4863">
        <v>170.37106499999999</v>
      </c>
      <c r="B4863">
        <v>94</v>
      </c>
      <c r="C4863">
        <v>0</v>
      </c>
      <c r="D4863">
        <v>1.444</v>
      </c>
      <c r="E4863">
        <v>58.205703999999997</v>
      </c>
      <c r="F4863">
        <v>58.376868000000002</v>
      </c>
      <c r="G4863">
        <v>54.387003</v>
      </c>
      <c r="H4863">
        <v>-0.17116400000000001</v>
      </c>
      <c r="I4863">
        <v>-96.172362000000007</v>
      </c>
      <c r="J4863">
        <v>94</v>
      </c>
      <c r="K4863">
        <v>74.509452999999993</v>
      </c>
      <c r="L4863">
        <v>1.5010000000000001E-2</v>
      </c>
      <c r="M4863">
        <f>(F4863*CalPhotonTurnigy!$AE$30*CalPhotonTurnigy!$AF$36+CalPhotonTurnigy!$AE$36)/CalPhotonTurnigy!$AE$30</f>
        <v>70.781955508551533</v>
      </c>
    </row>
    <row r="4864" spans="1:13" x14ac:dyDescent="0.3">
      <c r="A4864">
        <v>170.386076</v>
      </c>
      <c r="B4864">
        <v>94</v>
      </c>
      <c r="C4864">
        <v>0</v>
      </c>
      <c r="D4864">
        <v>1.4490000000000001</v>
      </c>
      <c r="E4864">
        <v>58.214835000000001</v>
      </c>
      <c r="F4864">
        <v>57.967333000000004</v>
      </c>
      <c r="G4864">
        <v>54.379089</v>
      </c>
      <c r="H4864">
        <v>0.247502</v>
      </c>
      <c r="I4864">
        <v>-96.158997999999997</v>
      </c>
      <c r="J4864">
        <v>94</v>
      </c>
      <c r="K4864">
        <v>74.506146999999999</v>
      </c>
      <c r="L4864">
        <v>1.5011E-2</v>
      </c>
      <c r="M4864">
        <f>(F4864*CalPhotonTurnigy!$AE$30*CalPhotonTurnigy!$AF$36+CalPhotonTurnigy!$AE$36)/CalPhotonTurnigy!$AE$30</f>
        <v>70.365988969798636</v>
      </c>
    </row>
    <row r="4865" spans="1:13" x14ac:dyDescent="0.3">
      <c r="A4865">
        <v>170.40108000000001</v>
      </c>
      <c r="B4865">
        <v>94</v>
      </c>
      <c r="C4865">
        <v>0</v>
      </c>
      <c r="D4865">
        <v>1.4350000000000001</v>
      </c>
      <c r="E4865">
        <v>58.182698000000002</v>
      </c>
      <c r="F4865">
        <v>58.184184000000002</v>
      </c>
      <c r="G4865">
        <v>54.371561</v>
      </c>
      <c r="H4865">
        <v>-1.487E-3</v>
      </c>
      <c r="I4865">
        <v>-96.159077999999994</v>
      </c>
      <c r="J4865">
        <v>94</v>
      </c>
      <c r="K4865">
        <v>74.503302000000005</v>
      </c>
      <c r="L4865">
        <v>1.5004E-2</v>
      </c>
      <c r="M4865">
        <f>(F4865*CalPhotonTurnigy!$AE$30*CalPhotonTurnigy!$AF$36+CalPhotonTurnigy!$AE$36)/CalPhotonTurnigy!$AE$30</f>
        <v>70.586245504393005</v>
      </c>
    </row>
    <row r="4866" spans="1:13" x14ac:dyDescent="0.3">
      <c r="A4866">
        <v>170.41607999999999</v>
      </c>
      <c r="B4866">
        <v>94</v>
      </c>
      <c r="C4866">
        <v>0</v>
      </c>
      <c r="D4866">
        <v>1.4450000000000001</v>
      </c>
      <c r="E4866">
        <v>58.185631999999998</v>
      </c>
      <c r="F4866">
        <v>58.400948</v>
      </c>
      <c r="G4866">
        <v>54.364455</v>
      </c>
      <c r="H4866">
        <v>-0.21531600000000001</v>
      </c>
      <c r="I4866">
        <v>-96.170749000000001</v>
      </c>
      <c r="J4866">
        <v>94</v>
      </c>
      <c r="K4866">
        <v>74.500851999999995</v>
      </c>
      <c r="L4866">
        <v>1.4999999999999999E-2</v>
      </c>
      <c r="M4866">
        <f>(F4866*CalPhotonTurnigy!$AE$30*CalPhotonTurnigy!$AF$36+CalPhotonTurnigy!$AE$36)/CalPhotonTurnigy!$AE$30</f>
        <v>70.80641367269665</v>
      </c>
    </row>
    <row r="4867" spans="1:13" x14ac:dyDescent="0.3">
      <c r="A4867">
        <v>170.431084</v>
      </c>
      <c r="B4867">
        <v>94</v>
      </c>
      <c r="C4867">
        <v>0</v>
      </c>
      <c r="D4867">
        <v>1.4390000000000001</v>
      </c>
      <c r="E4867">
        <v>58.169322000000001</v>
      </c>
      <c r="F4867">
        <v>57.967333000000004</v>
      </c>
      <c r="G4867">
        <v>54.357795000000003</v>
      </c>
      <c r="H4867">
        <v>0.201989</v>
      </c>
      <c r="I4867">
        <v>-96.159847999999997</v>
      </c>
      <c r="J4867">
        <v>94</v>
      </c>
      <c r="K4867">
        <v>74.498744000000002</v>
      </c>
      <c r="L4867">
        <v>1.5004E-2</v>
      </c>
      <c r="M4867">
        <f>(F4867*CalPhotonTurnigy!$AE$30*CalPhotonTurnigy!$AF$36+CalPhotonTurnigy!$AE$36)/CalPhotonTurnigy!$AE$30</f>
        <v>70.365988969798636</v>
      </c>
    </row>
    <row r="4868" spans="1:13" x14ac:dyDescent="0.3">
      <c r="A4868">
        <v>170.44608400000001</v>
      </c>
      <c r="B4868">
        <v>94</v>
      </c>
      <c r="C4868">
        <v>0</v>
      </c>
      <c r="D4868">
        <v>1.4390000000000001</v>
      </c>
      <c r="E4868">
        <v>58.155281000000002</v>
      </c>
      <c r="F4868">
        <v>58.136003000000002</v>
      </c>
      <c r="G4868">
        <v>54.351588</v>
      </c>
      <c r="H4868">
        <v>1.9278E-2</v>
      </c>
      <c r="I4868">
        <v>-96.158805999999998</v>
      </c>
      <c r="J4868">
        <v>94</v>
      </c>
      <c r="K4868">
        <v>74.496930000000006</v>
      </c>
      <c r="L4868">
        <v>1.4999999999999999E-2</v>
      </c>
      <c r="M4868">
        <f>(F4868*CalPhotonTurnigy!$AE$30*CalPhotonTurnigy!$AF$36+CalPhotonTurnigy!$AE$36)/CalPhotonTurnigy!$AE$30</f>
        <v>70.537307846308465</v>
      </c>
    </row>
    <row r="4869" spans="1:13" x14ac:dyDescent="0.3">
      <c r="A4869">
        <v>170.46108799999999</v>
      </c>
      <c r="B4869">
        <v>94</v>
      </c>
      <c r="C4869">
        <v>0</v>
      </c>
      <c r="D4869">
        <v>1.4419999999999999</v>
      </c>
      <c r="E4869">
        <v>58.152621000000003</v>
      </c>
      <c r="F4869">
        <v>58.30462</v>
      </c>
      <c r="G4869">
        <v>54.345835999999998</v>
      </c>
      <c r="H4869">
        <v>-0.151999</v>
      </c>
      <c r="I4869">
        <v>-96.167038000000005</v>
      </c>
      <c r="J4869">
        <v>94</v>
      </c>
      <c r="K4869">
        <v>74.495367999999999</v>
      </c>
      <c r="L4869">
        <v>1.5004E-2</v>
      </c>
      <c r="M4869">
        <f>(F4869*CalPhotonTurnigy!$AE$30*CalPhotonTurnigy!$AF$36+CalPhotonTurnigy!$AE$36)/CalPhotonTurnigy!$AE$30</f>
        <v>70.708572890480255</v>
      </c>
    </row>
    <row r="4870" spans="1:13" x14ac:dyDescent="0.3">
      <c r="A4870">
        <v>170.47609499999999</v>
      </c>
      <c r="B4870">
        <v>94</v>
      </c>
      <c r="C4870">
        <v>0</v>
      </c>
      <c r="D4870">
        <v>1.4390000000000001</v>
      </c>
      <c r="E4870">
        <v>58.140903999999999</v>
      </c>
      <c r="F4870">
        <v>58.039625999999998</v>
      </c>
      <c r="G4870">
        <v>54.340527999999999</v>
      </c>
      <c r="H4870">
        <v>0.10127800000000001</v>
      </c>
      <c r="I4870">
        <v>-96.161567000000005</v>
      </c>
      <c r="J4870">
        <v>94</v>
      </c>
      <c r="K4870">
        <v>74.494023999999996</v>
      </c>
      <c r="L4870">
        <v>1.5007E-2</v>
      </c>
      <c r="M4870">
        <f>(F4870*CalPhotonTurnigy!$AE$30*CalPhotonTurnigy!$AF$36+CalPhotonTurnigy!$AE$36)/CalPhotonTurnigy!$AE$30</f>
        <v>70.43941729457201</v>
      </c>
    </row>
    <row r="4871" spans="1:13" x14ac:dyDescent="0.3">
      <c r="A4871">
        <v>170.491094</v>
      </c>
      <c r="B4871">
        <v>94</v>
      </c>
      <c r="C4871">
        <v>0</v>
      </c>
      <c r="D4871">
        <v>1.44</v>
      </c>
      <c r="E4871">
        <v>58.133175999999999</v>
      </c>
      <c r="F4871">
        <v>58.111910000000002</v>
      </c>
      <c r="G4871">
        <v>54.335652000000003</v>
      </c>
      <c r="H4871">
        <v>2.1266E-2</v>
      </c>
      <c r="I4871">
        <v>-96.160418000000007</v>
      </c>
      <c r="J4871">
        <v>94</v>
      </c>
      <c r="K4871">
        <v>74.492867000000004</v>
      </c>
      <c r="L4871">
        <v>1.4999E-2</v>
      </c>
      <c r="M4871">
        <f>(F4871*CalPhotonTurnigy!$AE$30*CalPhotonTurnigy!$AF$36+CalPhotonTurnigy!$AE$36)/CalPhotonTurnigy!$AE$30</f>
        <v>70.512836478004957</v>
      </c>
    </row>
    <row r="4872" spans="1:13" x14ac:dyDescent="0.3">
      <c r="A4872">
        <v>170.50609299999999</v>
      </c>
      <c r="B4872">
        <v>94</v>
      </c>
      <c r="C4872">
        <v>0</v>
      </c>
      <c r="D4872">
        <v>1.4379999999999999</v>
      </c>
      <c r="E4872">
        <v>58.121808000000001</v>
      </c>
      <c r="F4872">
        <v>58.280535</v>
      </c>
      <c r="G4872">
        <v>54.331187999999997</v>
      </c>
      <c r="H4872">
        <v>-0.15872700000000001</v>
      </c>
      <c r="I4872">
        <v>-96.16901</v>
      </c>
      <c r="J4872">
        <v>94</v>
      </c>
      <c r="K4872">
        <v>74.491871000000003</v>
      </c>
      <c r="L4872">
        <v>1.4999E-2</v>
      </c>
      <c r="M4872">
        <f>(F4872*CalPhotonTurnigy!$AE$30*CalPhotonTurnigy!$AF$36+CalPhotonTurnigy!$AE$36)/CalPhotonTurnigy!$AE$30</f>
        <v>70.68410964781269</v>
      </c>
    </row>
    <row r="4873" spans="1:13" x14ac:dyDescent="0.3">
      <c r="A4873">
        <v>170.521095</v>
      </c>
      <c r="B4873">
        <v>94</v>
      </c>
      <c r="C4873">
        <v>0</v>
      </c>
      <c r="D4873">
        <v>1.4359999999999999</v>
      </c>
      <c r="E4873">
        <v>58.107303000000002</v>
      </c>
      <c r="F4873">
        <v>58.136003000000002</v>
      </c>
      <c r="G4873">
        <v>54.327115999999997</v>
      </c>
      <c r="H4873">
        <v>-2.87E-2</v>
      </c>
      <c r="I4873">
        <v>-96.170561000000006</v>
      </c>
      <c r="J4873">
        <v>94</v>
      </c>
      <c r="K4873">
        <v>74.491014000000007</v>
      </c>
      <c r="L4873">
        <v>1.5002E-2</v>
      </c>
      <c r="M4873">
        <f>(F4873*CalPhotonTurnigy!$AE$30*CalPhotonTurnigy!$AF$36+CalPhotonTurnigy!$AE$36)/CalPhotonTurnigy!$AE$30</f>
        <v>70.537307846308465</v>
      </c>
    </row>
    <row r="4874" spans="1:13" x14ac:dyDescent="0.3">
      <c r="A4874">
        <v>170.53609499999999</v>
      </c>
      <c r="B4874">
        <v>94</v>
      </c>
      <c r="C4874">
        <v>0</v>
      </c>
      <c r="D4874">
        <v>1.4359999999999999</v>
      </c>
      <c r="E4874">
        <v>58.094816999999999</v>
      </c>
      <c r="F4874">
        <v>58.015529999999998</v>
      </c>
      <c r="G4874">
        <v>54.323413000000002</v>
      </c>
      <c r="H4874">
        <v>7.9286999999999996E-2</v>
      </c>
      <c r="I4874">
        <v>-96.166280999999998</v>
      </c>
      <c r="J4874">
        <v>94</v>
      </c>
      <c r="K4874">
        <v>74.490277000000006</v>
      </c>
      <c r="L4874">
        <v>1.4999999999999999E-2</v>
      </c>
      <c r="M4874">
        <f>(F4874*CalPhotonTurnigy!$AE$30*CalPhotonTurnigy!$AF$36+CalPhotonTurnigy!$AE$36)/CalPhotonTurnigy!$AE$30</f>
        <v>70.414942879155035</v>
      </c>
    </row>
    <row r="4875" spans="1:13" x14ac:dyDescent="0.3">
      <c r="A4875">
        <v>170.55109300000001</v>
      </c>
      <c r="B4875">
        <v>94</v>
      </c>
      <c r="C4875">
        <v>0</v>
      </c>
      <c r="D4875">
        <v>1.4359999999999999</v>
      </c>
      <c r="E4875">
        <v>58.084068000000002</v>
      </c>
      <c r="F4875">
        <v>58.280535</v>
      </c>
      <c r="G4875">
        <v>54.320053999999999</v>
      </c>
      <c r="H4875">
        <v>-0.196466</v>
      </c>
      <c r="I4875">
        <v>-96.176914999999994</v>
      </c>
      <c r="J4875">
        <v>94</v>
      </c>
      <c r="K4875">
        <v>74.489642000000003</v>
      </c>
      <c r="L4875">
        <v>1.4997999999999999E-2</v>
      </c>
      <c r="M4875">
        <f>(F4875*CalPhotonTurnigy!$AE$30*CalPhotonTurnigy!$AF$36+CalPhotonTurnigy!$AE$36)/CalPhotonTurnigy!$AE$30</f>
        <v>70.68410964781269</v>
      </c>
    </row>
    <row r="4876" spans="1:13" x14ac:dyDescent="0.3">
      <c r="A4876">
        <v>170.56609800000001</v>
      </c>
      <c r="B4876">
        <v>94</v>
      </c>
      <c r="C4876">
        <v>0</v>
      </c>
      <c r="D4876">
        <v>1.4370000000000001</v>
      </c>
      <c r="E4876">
        <v>58.077179000000001</v>
      </c>
      <c r="F4876">
        <v>58.328704000000002</v>
      </c>
      <c r="G4876">
        <v>54.317014</v>
      </c>
      <c r="H4876">
        <v>-0.25152400000000003</v>
      </c>
      <c r="I4876">
        <v>-96.190543000000005</v>
      </c>
      <c r="J4876">
        <v>94</v>
      </c>
      <c r="K4876">
        <v>74.489095000000006</v>
      </c>
      <c r="L4876">
        <v>1.5004999999999999E-2</v>
      </c>
      <c r="M4876">
        <f>(F4876*CalPhotonTurnigy!$AE$30*CalPhotonTurnigy!$AF$36+CalPhotonTurnigy!$AE$36)/CalPhotonTurnigy!$AE$30</f>
        <v>70.733035117443336</v>
      </c>
    </row>
    <row r="4877" spans="1:13" x14ac:dyDescent="0.3">
      <c r="A4877">
        <v>170.581095</v>
      </c>
      <c r="B4877">
        <v>94</v>
      </c>
      <c r="C4877">
        <v>0</v>
      </c>
      <c r="D4877">
        <v>1.4279999999999999</v>
      </c>
      <c r="E4877">
        <v>58.042883000000003</v>
      </c>
      <c r="F4877">
        <v>58.087817000000001</v>
      </c>
      <c r="G4877">
        <v>54.31427</v>
      </c>
      <c r="H4877">
        <v>-4.4933000000000001E-2</v>
      </c>
      <c r="I4877">
        <v>-96.192970000000003</v>
      </c>
      <c r="J4877">
        <v>94</v>
      </c>
      <c r="K4877">
        <v>74.488624999999999</v>
      </c>
      <c r="L4877">
        <v>1.4997E-2</v>
      </c>
      <c r="M4877">
        <f>(F4877*CalPhotonTurnigy!$AE$30*CalPhotonTurnigy!$AF$36+CalPhotonTurnigy!$AE$36)/CalPhotonTurnigy!$AE$30</f>
        <v>70.488365109701462</v>
      </c>
    </row>
    <row r="4878" spans="1:13" x14ac:dyDescent="0.3">
      <c r="A4878">
        <v>170.59609399999999</v>
      </c>
      <c r="B4878">
        <v>94</v>
      </c>
      <c r="C4878">
        <v>0</v>
      </c>
      <c r="D4878">
        <v>1.4370000000000001</v>
      </c>
      <c r="E4878">
        <v>58.041736</v>
      </c>
      <c r="F4878">
        <v>58.280535</v>
      </c>
      <c r="G4878">
        <v>54.311799000000001</v>
      </c>
      <c r="H4878">
        <v>-0.23879900000000001</v>
      </c>
      <c r="I4878">
        <v>-96.205895999999996</v>
      </c>
      <c r="J4878">
        <v>94</v>
      </c>
      <c r="K4878">
        <v>74.488219999999998</v>
      </c>
      <c r="L4878">
        <v>1.4999E-2</v>
      </c>
      <c r="M4878">
        <f>(F4878*CalPhotonTurnigy!$AE$30*CalPhotonTurnigy!$AF$36+CalPhotonTurnigy!$AE$36)/CalPhotonTurnigy!$AE$30</f>
        <v>70.68410964781269</v>
      </c>
    </row>
    <row r="4879" spans="1:13" x14ac:dyDescent="0.3">
      <c r="A4879">
        <v>170.611097</v>
      </c>
      <c r="B4879">
        <v>94</v>
      </c>
      <c r="C4879">
        <v>0</v>
      </c>
      <c r="D4879">
        <v>1.4339999999999999</v>
      </c>
      <c r="E4879">
        <v>58.031286999999999</v>
      </c>
      <c r="F4879">
        <v>58.063721999999999</v>
      </c>
      <c r="G4879">
        <v>54.309576999999997</v>
      </c>
      <c r="H4879">
        <v>-3.2434999999999999E-2</v>
      </c>
      <c r="I4879">
        <v>-96.207648000000006</v>
      </c>
      <c r="J4879">
        <v>94</v>
      </c>
      <c r="K4879">
        <v>74.487871999999996</v>
      </c>
      <c r="L4879">
        <v>1.5003000000000001E-2</v>
      </c>
      <c r="M4879">
        <f>(F4879*CalPhotonTurnigy!$AE$30*CalPhotonTurnigy!$AF$36+CalPhotonTurnigy!$AE$36)/CalPhotonTurnigy!$AE$30</f>
        <v>70.463891709988971</v>
      </c>
    </row>
    <row r="4880" spans="1:13" x14ac:dyDescent="0.3">
      <c r="A4880">
        <v>170.62609800000001</v>
      </c>
      <c r="B4880">
        <v>94</v>
      </c>
      <c r="C4880">
        <v>0</v>
      </c>
      <c r="D4880">
        <v>1.4359999999999999</v>
      </c>
      <c r="E4880">
        <v>58.027025999999999</v>
      </c>
      <c r="F4880">
        <v>58.063721999999999</v>
      </c>
      <c r="G4880">
        <v>54.307581999999996</v>
      </c>
      <c r="H4880">
        <v>-3.6697E-2</v>
      </c>
      <c r="I4880">
        <v>-96.209630000000004</v>
      </c>
      <c r="J4880">
        <v>94</v>
      </c>
      <c r="K4880">
        <v>74.487572</v>
      </c>
      <c r="L4880">
        <v>1.5001E-2</v>
      </c>
      <c r="M4880">
        <f>(F4880*CalPhotonTurnigy!$AE$30*CalPhotonTurnigy!$AF$36+CalPhotonTurnigy!$AE$36)/CalPhotonTurnigy!$AE$30</f>
        <v>70.463891709988971</v>
      </c>
    </row>
    <row r="4881" spans="1:13" x14ac:dyDescent="0.3">
      <c r="A4881">
        <v>170.64110400000001</v>
      </c>
      <c r="B4881">
        <v>94</v>
      </c>
      <c r="C4881">
        <v>0</v>
      </c>
      <c r="D4881">
        <v>1.4359999999999999</v>
      </c>
      <c r="E4881">
        <v>58.023358000000002</v>
      </c>
      <c r="F4881">
        <v>58.256449000000003</v>
      </c>
      <c r="G4881">
        <v>54.305795000000003</v>
      </c>
      <c r="H4881">
        <v>-0.23308999999999999</v>
      </c>
      <c r="I4881">
        <v>-96.222250000000003</v>
      </c>
      <c r="J4881">
        <v>94</v>
      </c>
      <c r="K4881">
        <v>74.487313999999998</v>
      </c>
      <c r="L4881">
        <v>1.5006E-2</v>
      </c>
      <c r="M4881">
        <f>(F4881*CalPhotonTurnigy!$AE$30*CalPhotonTurnigy!$AF$36+CalPhotonTurnigy!$AE$36)/CalPhotonTurnigy!$AE$30</f>
        <v>70.659645389440627</v>
      </c>
    </row>
    <row r="4882" spans="1:13" x14ac:dyDescent="0.3">
      <c r="A4882">
        <v>170.656102</v>
      </c>
      <c r="B4882">
        <v>94</v>
      </c>
      <c r="C4882">
        <v>0</v>
      </c>
      <c r="D4882">
        <v>1.4339999999999999</v>
      </c>
      <c r="E4882">
        <v>58.015469000000003</v>
      </c>
      <c r="F4882">
        <v>57.895029999999998</v>
      </c>
      <c r="G4882">
        <v>54.304195999999997</v>
      </c>
      <c r="H4882">
        <v>0.120439</v>
      </c>
      <c r="I4882">
        <v>-96.215757999999994</v>
      </c>
      <c r="J4882">
        <v>94</v>
      </c>
      <c r="K4882">
        <v>74.487091000000007</v>
      </c>
      <c r="L4882">
        <v>1.4997999999999999E-2</v>
      </c>
      <c r="M4882">
        <f>(F4882*CalPhotonTurnigy!$AE$30*CalPhotonTurnigy!$AF$36+CalPhotonTurnigy!$AE$36)/CalPhotonTurnigy!$AE$30</f>
        <v>70.29255048798035</v>
      </c>
    </row>
    <row r="4883" spans="1:13" x14ac:dyDescent="0.3">
      <c r="A4883">
        <v>170.67110500000001</v>
      </c>
      <c r="B4883">
        <v>94</v>
      </c>
      <c r="C4883">
        <v>0</v>
      </c>
      <c r="D4883">
        <v>1.4359999999999999</v>
      </c>
      <c r="E4883">
        <v>58.013413</v>
      </c>
      <c r="F4883">
        <v>58.063721999999999</v>
      </c>
      <c r="G4883">
        <v>54.302768</v>
      </c>
      <c r="H4883">
        <v>-5.0309E-2</v>
      </c>
      <c r="I4883">
        <v>-96.218474999999998</v>
      </c>
      <c r="J4883">
        <v>94</v>
      </c>
      <c r="K4883">
        <v>74.486900000000006</v>
      </c>
      <c r="L4883">
        <v>1.5003000000000001E-2</v>
      </c>
      <c r="M4883">
        <f>(F4883*CalPhotonTurnigy!$AE$30*CalPhotonTurnigy!$AF$36+CalPhotonTurnigy!$AE$36)/CalPhotonTurnigy!$AE$30</f>
        <v>70.463891709988971</v>
      </c>
    </row>
    <row r="4884" spans="1:13" x14ac:dyDescent="0.3">
      <c r="A4884">
        <v>170.686116</v>
      </c>
      <c r="B4884">
        <v>94</v>
      </c>
      <c r="C4884">
        <v>0</v>
      </c>
      <c r="D4884">
        <v>1.4319999999999999</v>
      </c>
      <c r="E4884">
        <v>58.002172999999999</v>
      </c>
      <c r="F4884">
        <v>58.280535</v>
      </c>
      <c r="G4884">
        <v>54.301493999999998</v>
      </c>
      <c r="H4884">
        <v>-0.278362</v>
      </c>
      <c r="I4884">
        <v>-96.233554999999996</v>
      </c>
      <c r="J4884">
        <v>94</v>
      </c>
      <c r="K4884">
        <v>74.486735999999993</v>
      </c>
      <c r="L4884">
        <v>1.5011E-2</v>
      </c>
      <c r="M4884">
        <f>(F4884*CalPhotonTurnigy!$AE$30*CalPhotonTurnigy!$AF$36+CalPhotonTurnigy!$AE$36)/CalPhotonTurnigy!$AE$30</f>
        <v>70.68410964781269</v>
      </c>
    </row>
    <row r="4885" spans="1:13" x14ac:dyDescent="0.3">
      <c r="A4885">
        <v>170.701122</v>
      </c>
      <c r="B4885">
        <v>94</v>
      </c>
      <c r="C4885">
        <v>0</v>
      </c>
      <c r="D4885">
        <v>1.4319999999999999</v>
      </c>
      <c r="E4885">
        <v>57.990129000000003</v>
      </c>
      <c r="F4885">
        <v>57.870925999999997</v>
      </c>
      <c r="G4885">
        <v>54.300358000000003</v>
      </c>
      <c r="H4885">
        <v>0.119203</v>
      </c>
      <c r="I4885">
        <v>-96.227126999999996</v>
      </c>
      <c r="J4885">
        <v>94</v>
      </c>
      <c r="K4885">
        <v>74.486593999999997</v>
      </c>
      <c r="L4885">
        <v>1.5006E-2</v>
      </c>
      <c r="M4885">
        <f>(F4885*CalPhotonTurnigy!$AE$30*CalPhotonTurnigy!$AF$36+CalPhotonTurnigy!$AE$36)/CalPhotonTurnigy!$AE$30</f>
        <v>70.268067946927445</v>
      </c>
    </row>
    <row r="4886" spans="1:13" x14ac:dyDescent="0.3">
      <c r="A4886">
        <v>170.71613099999999</v>
      </c>
      <c r="B4886">
        <v>93</v>
      </c>
      <c r="C4886">
        <v>0</v>
      </c>
      <c r="D4886">
        <v>1.4279999999999999</v>
      </c>
      <c r="E4886">
        <v>57.970281</v>
      </c>
      <c r="F4886">
        <v>58.087817000000001</v>
      </c>
      <c r="G4886">
        <v>54.299213999999999</v>
      </c>
      <c r="H4886">
        <v>-0.117536</v>
      </c>
      <c r="I4886">
        <v>-96.233480999999998</v>
      </c>
      <c r="J4886">
        <v>93</v>
      </c>
      <c r="K4886">
        <v>74.473511000000002</v>
      </c>
      <c r="L4886">
        <v>1.5009E-2</v>
      </c>
      <c r="M4886">
        <f>(F4886*CalPhotonTurnigy!$AE$30*CalPhotonTurnigy!$AF$36+CalPhotonTurnigy!$AE$36)/CalPhotonTurnigy!$AE$30</f>
        <v>70.488365109701462</v>
      </c>
    </row>
    <row r="4887" spans="1:13" x14ac:dyDescent="0.3">
      <c r="A4887">
        <v>170.73114000000001</v>
      </c>
      <c r="B4887">
        <v>93</v>
      </c>
      <c r="C4887">
        <v>0</v>
      </c>
      <c r="D4887">
        <v>1.43</v>
      </c>
      <c r="E4887">
        <v>57.957934999999999</v>
      </c>
      <c r="F4887">
        <v>58.30462</v>
      </c>
      <c r="G4887">
        <v>54.297615999999998</v>
      </c>
      <c r="H4887">
        <v>-0.34668500000000002</v>
      </c>
      <c r="I4887">
        <v>-96.252263999999997</v>
      </c>
      <c r="J4887">
        <v>93</v>
      </c>
      <c r="K4887">
        <v>74.449921000000003</v>
      </c>
      <c r="L4887">
        <v>1.5009E-2</v>
      </c>
      <c r="M4887">
        <f>(F4887*CalPhotonTurnigy!$AE$30*CalPhotonTurnigy!$AF$36+CalPhotonTurnigy!$AE$36)/CalPhotonTurnigy!$AE$30</f>
        <v>70.708572890480255</v>
      </c>
    </row>
    <row r="4888" spans="1:13" x14ac:dyDescent="0.3">
      <c r="A4888">
        <v>170.74614800000001</v>
      </c>
      <c r="B4888">
        <v>93</v>
      </c>
      <c r="C4888">
        <v>0</v>
      </c>
      <c r="D4888">
        <v>1.4159999999999999</v>
      </c>
      <c r="E4888">
        <v>57.906948999999997</v>
      </c>
      <c r="F4888">
        <v>57.943232999999999</v>
      </c>
      <c r="G4888">
        <v>54.295028000000002</v>
      </c>
      <c r="H4888">
        <v>-3.6283999999999997E-2</v>
      </c>
      <c r="I4888">
        <v>-96.254222999999996</v>
      </c>
      <c r="J4888">
        <v>93</v>
      </c>
      <c r="K4888">
        <v>74.429615999999996</v>
      </c>
      <c r="L4888">
        <v>1.5008000000000001E-2</v>
      </c>
      <c r="M4888">
        <f>(F4888*CalPhotonTurnigy!$AE$30*CalPhotonTurnigy!$AF$36+CalPhotonTurnigy!$AE$36)/CalPhotonTurnigy!$AE$30</f>
        <v>70.341510491563696</v>
      </c>
    </row>
    <row r="4889" spans="1:13" x14ac:dyDescent="0.3">
      <c r="A4889">
        <v>170.76114799999999</v>
      </c>
      <c r="B4889">
        <v>93</v>
      </c>
      <c r="C4889">
        <v>0</v>
      </c>
      <c r="D4889">
        <v>1.425</v>
      </c>
      <c r="E4889">
        <v>57.889167</v>
      </c>
      <c r="F4889">
        <v>58.136003000000002</v>
      </c>
      <c r="G4889">
        <v>54.291153000000001</v>
      </c>
      <c r="H4889">
        <v>-0.246836</v>
      </c>
      <c r="I4889">
        <v>-96.267563999999993</v>
      </c>
      <c r="J4889">
        <v>93</v>
      </c>
      <c r="K4889">
        <v>74.412139999999994</v>
      </c>
      <c r="L4889">
        <v>1.4999999999999999E-2</v>
      </c>
      <c r="M4889">
        <f>(F4889*CalPhotonTurnigy!$AE$30*CalPhotonTurnigy!$AF$36+CalPhotonTurnigy!$AE$36)/CalPhotonTurnigy!$AE$30</f>
        <v>70.537307846308465</v>
      </c>
    </row>
    <row r="4890" spans="1:13" x14ac:dyDescent="0.3">
      <c r="A4890">
        <v>170.776149</v>
      </c>
      <c r="B4890">
        <v>93</v>
      </c>
      <c r="C4890">
        <v>0</v>
      </c>
      <c r="D4890">
        <v>1.4239999999999999</v>
      </c>
      <c r="E4890">
        <v>57.869101000000001</v>
      </c>
      <c r="F4890">
        <v>57.895029999999998</v>
      </c>
      <c r="G4890">
        <v>54.285964999999997</v>
      </c>
      <c r="H4890">
        <v>-2.5928E-2</v>
      </c>
      <c r="I4890">
        <v>-96.268962000000002</v>
      </c>
      <c r="J4890">
        <v>93</v>
      </c>
      <c r="K4890">
        <v>74.397098999999997</v>
      </c>
      <c r="L4890">
        <v>1.5001E-2</v>
      </c>
      <c r="M4890">
        <f>(F4890*CalPhotonTurnigy!$AE$30*CalPhotonTurnigy!$AF$36+CalPhotonTurnigy!$AE$36)/CalPhotonTurnigy!$AE$30</f>
        <v>70.29255048798035</v>
      </c>
    </row>
    <row r="4891" spans="1:13" x14ac:dyDescent="0.3">
      <c r="A4891">
        <v>170.791158</v>
      </c>
      <c r="B4891">
        <v>93</v>
      </c>
      <c r="C4891">
        <v>0</v>
      </c>
      <c r="D4891">
        <v>1.4279999999999999</v>
      </c>
      <c r="E4891">
        <v>57.866101</v>
      </c>
      <c r="F4891">
        <v>57.943232999999999</v>
      </c>
      <c r="G4891">
        <v>54.279589999999999</v>
      </c>
      <c r="H4891">
        <v>-7.7132000000000006E-2</v>
      </c>
      <c r="I4891">
        <v>-96.273126000000005</v>
      </c>
      <c r="J4891">
        <v>93</v>
      </c>
      <c r="K4891">
        <v>74.384152</v>
      </c>
      <c r="L4891">
        <v>1.5009E-2</v>
      </c>
      <c r="M4891">
        <f>(F4891*CalPhotonTurnigy!$AE$30*CalPhotonTurnigy!$AF$36+CalPhotonTurnigy!$AE$36)/CalPhotonTurnigy!$AE$30</f>
        <v>70.341510491563696</v>
      </c>
    </row>
    <row r="4892" spans="1:13" x14ac:dyDescent="0.3">
      <c r="A4892">
        <v>170.80616599999999</v>
      </c>
      <c r="B4892">
        <v>93</v>
      </c>
      <c r="C4892">
        <v>0</v>
      </c>
      <c r="D4892">
        <v>1.4259999999999999</v>
      </c>
      <c r="E4892">
        <v>57.856380999999999</v>
      </c>
      <c r="F4892">
        <v>58.160094000000001</v>
      </c>
      <c r="G4892">
        <v>54.272232000000002</v>
      </c>
      <c r="H4892">
        <v>-0.30371300000000001</v>
      </c>
      <c r="I4892">
        <v>-96.289555000000007</v>
      </c>
      <c r="J4892">
        <v>93</v>
      </c>
      <c r="K4892">
        <v>74.373008999999996</v>
      </c>
      <c r="L4892">
        <v>1.5008000000000001E-2</v>
      </c>
      <c r="M4892">
        <f>(F4892*CalPhotonTurnigy!$AE$30*CalPhotonTurnigy!$AF$36+CalPhotonTurnigy!$AE$36)/CalPhotonTurnigy!$AE$30</f>
        <v>70.561777183202977</v>
      </c>
    </row>
    <row r="4893" spans="1:13" x14ac:dyDescent="0.3">
      <c r="A4893">
        <v>170.82116600000001</v>
      </c>
      <c r="B4893">
        <v>93</v>
      </c>
      <c r="C4893">
        <v>0</v>
      </c>
      <c r="D4893">
        <v>1.4219999999999999</v>
      </c>
      <c r="E4893">
        <v>57.836111000000002</v>
      </c>
      <c r="F4893">
        <v>57.798609999999996</v>
      </c>
      <c r="G4893">
        <v>54.264125</v>
      </c>
      <c r="H4893">
        <v>3.7501E-2</v>
      </c>
      <c r="I4893">
        <v>-96.287535000000005</v>
      </c>
      <c r="J4893">
        <v>93</v>
      </c>
      <c r="K4893">
        <v>74.363417999999996</v>
      </c>
      <c r="L4893">
        <v>1.4999999999999999E-2</v>
      </c>
      <c r="M4893">
        <f>(F4893*CalPhotonTurnigy!$AE$30*CalPhotonTurnigy!$AF$36+CalPhotonTurnigy!$AE$36)/CalPhotonTurnigy!$AE$30</f>
        <v>70.194616260950781</v>
      </c>
    </row>
    <row r="4894" spans="1:13" x14ac:dyDescent="0.3">
      <c r="A4894">
        <v>170.83617000000001</v>
      </c>
      <c r="B4894">
        <v>93</v>
      </c>
      <c r="C4894">
        <v>0</v>
      </c>
      <c r="D4894">
        <v>1.421</v>
      </c>
      <c r="E4894">
        <v>57.816276000000002</v>
      </c>
      <c r="F4894">
        <v>58.039625999999998</v>
      </c>
      <c r="G4894">
        <v>54.255502</v>
      </c>
      <c r="H4894">
        <v>-0.22334999999999999</v>
      </c>
      <c r="I4894">
        <v>-96.299598000000003</v>
      </c>
      <c r="J4894">
        <v>93</v>
      </c>
      <c r="K4894">
        <v>74.355163000000005</v>
      </c>
      <c r="L4894">
        <v>1.5004E-2</v>
      </c>
      <c r="M4894">
        <f>(F4894*CalPhotonTurnigy!$AE$30*CalPhotonTurnigy!$AF$36+CalPhotonTurnigy!$AE$36)/CalPhotonTurnigy!$AE$30</f>
        <v>70.43941729457201</v>
      </c>
    </row>
    <row r="4895" spans="1:13" x14ac:dyDescent="0.3">
      <c r="A4895">
        <v>170.851167</v>
      </c>
      <c r="B4895">
        <v>93</v>
      </c>
      <c r="C4895">
        <v>0</v>
      </c>
      <c r="D4895">
        <v>1.423</v>
      </c>
      <c r="E4895">
        <v>57.803967</v>
      </c>
      <c r="F4895">
        <v>58.232362000000002</v>
      </c>
      <c r="G4895">
        <v>54.246578</v>
      </c>
      <c r="H4895">
        <v>-0.42839500000000003</v>
      </c>
      <c r="I4895">
        <v>-96.322772000000001</v>
      </c>
      <c r="J4895">
        <v>93</v>
      </c>
      <c r="K4895">
        <v>74.348057999999995</v>
      </c>
      <c r="L4895">
        <v>1.4997E-2</v>
      </c>
      <c r="M4895">
        <f>(F4895*CalPhotonTurnigy!$AE$30*CalPhotonTurnigy!$AF$36+CalPhotonTurnigy!$AE$36)/CalPhotonTurnigy!$AE$30</f>
        <v>70.635180115364079</v>
      </c>
    </row>
    <row r="4896" spans="1:13" x14ac:dyDescent="0.3">
      <c r="A4896">
        <v>170.866164</v>
      </c>
      <c r="B4896">
        <v>93</v>
      </c>
      <c r="C4896">
        <v>0</v>
      </c>
      <c r="D4896">
        <v>1.4219999999999999</v>
      </c>
      <c r="E4896">
        <v>57.790985999999997</v>
      </c>
      <c r="F4896">
        <v>57.870925999999997</v>
      </c>
      <c r="G4896">
        <v>54.237543000000002</v>
      </c>
      <c r="H4896">
        <v>-7.9940999999999998E-2</v>
      </c>
      <c r="I4896">
        <v>-96.327079999999995</v>
      </c>
      <c r="J4896">
        <v>93</v>
      </c>
      <c r="K4896">
        <v>74.341942000000003</v>
      </c>
      <c r="L4896">
        <v>1.4997E-2</v>
      </c>
      <c r="M4896">
        <f>(F4896*CalPhotonTurnigy!$AE$30*CalPhotonTurnigy!$AF$36+CalPhotonTurnigy!$AE$36)/CalPhotonTurnigy!$AE$30</f>
        <v>70.268067946927445</v>
      </c>
    </row>
    <row r="4897" spans="1:13" x14ac:dyDescent="0.3">
      <c r="A4897">
        <v>170.88115999999999</v>
      </c>
      <c r="B4897">
        <v>93</v>
      </c>
      <c r="C4897">
        <v>0</v>
      </c>
      <c r="D4897">
        <v>1.4239999999999999</v>
      </c>
      <c r="E4897">
        <v>57.784582999999998</v>
      </c>
      <c r="F4897">
        <v>58.063721999999999</v>
      </c>
      <c r="G4897">
        <v>54.228555999999998</v>
      </c>
      <c r="H4897">
        <v>-0.27914</v>
      </c>
      <c r="I4897">
        <v>-96.342152999999996</v>
      </c>
      <c r="J4897">
        <v>93</v>
      </c>
      <c r="K4897">
        <v>74.336678000000006</v>
      </c>
      <c r="L4897">
        <v>1.4996000000000001E-2</v>
      </c>
      <c r="M4897">
        <f>(F4897*CalPhotonTurnigy!$AE$30*CalPhotonTurnigy!$AF$36+CalPhotonTurnigy!$AE$36)/CalPhotonTurnigy!$AE$30</f>
        <v>70.463891709988971</v>
      </c>
    </row>
    <row r="4898" spans="1:13" x14ac:dyDescent="0.3">
      <c r="A4898">
        <v>170.896163</v>
      </c>
      <c r="B4898">
        <v>93</v>
      </c>
      <c r="C4898">
        <v>0</v>
      </c>
      <c r="D4898">
        <v>1.427</v>
      </c>
      <c r="E4898">
        <v>57.788612999999998</v>
      </c>
      <c r="F4898">
        <v>57.750394</v>
      </c>
      <c r="G4898">
        <v>54.219745000000003</v>
      </c>
      <c r="H4898">
        <v>3.8219000000000003E-2</v>
      </c>
      <c r="I4898">
        <v>-96.340095000000005</v>
      </c>
      <c r="J4898">
        <v>93</v>
      </c>
      <c r="K4898">
        <v>74.332148000000004</v>
      </c>
      <c r="L4898">
        <v>1.5003000000000001E-2</v>
      </c>
      <c r="M4898">
        <f>(F4898*CalPhotonTurnigy!$AE$30*CalPhotonTurnigy!$AF$36+CalPhotonTurnigy!$AE$36)/CalPhotonTurnigy!$AE$30</f>
        <v>70.145643053209056</v>
      </c>
    </row>
    <row r="4899" spans="1:13" x14ac:dyDescent="0.3">
      <c r="A4899">
        <v>170.91116700000001</v>
      </c>
      <c r="B4899">
        <v>93</v>
      </c>
      <c r="C4899">
        <v>0</v>
      </c>
      <c r="D4899">
        <v>1.45</v>
      </c>
      <c r="E4899">
        <v>57.861156999999999</v>
      </c>
      <c r="F4899">
        <v>57.967333000000004</v>
      </c>
      <c r="G4899">
        <v>54.211213000000001</v>
      </c>
      <c r="H4899">
        <v>-0.10617500000000001</v>
      </c>
      <c r="I4899">
        <v>-96.345825000000005</v>
      </c>
      <c r="J4899">
        <v>93</v>
      </c>
      <c r="K4899">
        <v>74.328248000000002</v>
      </c>
      <c r="L4899">
        <v>1.5004E-2</v>
      </c>
      <c r="M4899">
        <f>(F4899*CalPhotonTurnigy!$AE$30*CalPhotonTurnigy!$AF$36+CalPhotonTurnigy!$AE$36)/CalPhotonTurnigy!$AE$30</f>
        <v>70.365988969798636</v>
      </c>
    </row>
    <row r="4900" spans="1:13" x14ac:dyDescent="0.3">
      <c r="A4900">
        <v>170.92616699999999</v>
      </c>
      <c r="B4900">
        <v>93</v>
      </c>
      <c r="C4900">
        <v>0</v>
      </c>
      <c r="D4900">
        <v>1.425</v>
      </c>
      <c r="E4900">
        <v>57.849746000000003</v>
      </c>
      <c r="F4900">
        <v>58.160094000000001</v>
      </c>
      <c r="G4900">
        <v>54.203035</v>
      </c>
      <c r="H4900">
        <v>-0.31034800000000001</v>
      </c>
      <c r="I4900">
        <v>-96.362604000000005</v>
      </c>
      <c r="J4900">
        <v>93</v>
      </c>
      <c r="K4900">
        <v>74.324892000000006</v>
      </c>
      <c r="L4900">
        <v>1.4999999999999999E-2</v>
      </c>
      <c r="M4900">
        <f>(F4900*CalPhotonTurnigy!$AE$30*CalPhotonTurnigy!$AF$36+CalPhotonTurnigy!$AE$36)/CalPhotonTurnigy!$AE$30</f>
        <v>70.561777183202977</v>
      </c>
    </row>
    <row r="4901" spans="1:13" x14ac:dyDescent="0.3">
      <c r="A4901">
        <v>170.94117600000001</v>
      </c>
      <c r="B4901">
        <v>93</v>
      </c>
      <c r="C4901">
        <v>0</v>
      </c>
      <c r="D4901">
        <v>1.423</v>
      </c>
      <c r="E4901">
        <v>57.83278</v>
      </c>
      <c r="F4901">
        <v>57.798609999999996</v>
      </c>
      <c r="G4901">
        <v>54.195267000000001</v>
      </c>
      <c r="H4901">
        <v>3.4169999999999999E-2</v>
      </c>
      <c r="I4901">
        <v>-96.360763000000006</v>
      </c>
      <c r="J4901">
        <v>93</v>
      </c>
      <c r="K4901">
        <v>74.322002999999995</v>
      </c>
      <c r="L4901">
        <v>1.5009E-2</v>
      </c>
      <c r="M4901">
        <f>(F4901*CalPhotonTurnigy!$AE$30*CalPhotonTurnigy!$AF$36+CalPhotonTurnigy!$AE$36)/CalPhotonTurnigy!$AE$30</f>
        <v>70.194616260950781</v>
      </c>
    </row>
    <row r="4902" spans="1:13" x14ac:dyDescent="0.3">
      <c r="A4902">
        <v>170.95618099999999</v>
      </c>
      <c r="B4902">
        <v>93</v>
      </c>
      <c r="C4902">
        <v>0</v>
      </c>
      <c r="D4902">
        <v>1.4239999999999999</v>
      </c>
      <c r="E4902">
        <v>57.820556000000003</v>
      </c>
      <c r="F4902">
        <v>58.063721999999999</v>
      </c>
      <c r="G4902">
        <v>54.187942999999997</v>
      </c>
      <c r="H4902">
        <v>-0.24316599999999999</v>
      </c>
      <c r="I4902">
        <v>-96.373901000000004</v>
      </c>
      <c r="J4902">
        <v>93</v>
      </c>
      <c r="K4902">
        <v>74.319517000000005</v>
      </c>
      <c r="L4902">
        <v>1.5004999999999999E-2</v>
      </c>
      <c r="M4902">
        <f>(F4902*CalPhotonTurnigy!$AE$30*CalPhotonTurnigy!$AF$36+CalPhotonTurnigy!$AE$36)/CalPhotonTurnigy!$AE$30</f>
        <v>70.463891709988971</v>
      </c>
    </row>
    <row r="4903" spans="1:13" x14ac:dyDescent="0.3">
      <c r="A4903">
        <v>170.97118699999999</v>
      </c>
      <c r="B4903">
        <v>93</v>
      </c>
      <c r="C4903">
        <v>0</v>
      </c>
      <c r="D4903">
        <v>1.4219999999999999</v>
      </c>
      <c r="E4903">
        <v>57.805267000000001</v>
      </c>
      <c r="F4903">
        <v>57.653948</v>
      </c>
      <c r="G4903">
        <v>54.181083999999998</v>
      </c>
      <c r="H4903">
        <v>0.15131900000000001</v>
      </c>
      <c r="I4903">
        <v>-96.365759999999995</v>
      </c>
      <c r="J4903">
        <v>93</v>
      </c>
      <c r="K4903">
        <v>74.317376999999993</v>
      </c>
      <c r="L4903">
        <v>1.5006E-2</v>
      </c>
      <c r="M4903">
        <f>(F4903*CalPhotonTurnigy!$AE$30*CalPhotonTurnigy!$AF$36+CalPhotonTurnigy!$AE$36)/CalPhotonTurnigy!$AE$30</f>
        <v>70.047682417862717</v>
      </c>
    </row>
    <row r="4904" spans="1:13" x14ac:dyDescent="0.3">
      <c r="A4904">
        <v>170.98619099999999</v>
      </c>
      <c r="B4904">
        <v>93</v>
      </c>
      <c r="C4904">
        <v>0</v>
      </c>
      <c r="D4904">
        <v>1.425</v>
      </c>
      <c r="E4904">
        <v>57.801642000000001</v>
      </c>
      <c r="F4904">
        <v>57.943232999999999</v>
      </c>
      <c r="G4904">
        <v>54.174698999999997</v>
      </c>
      <c r="H4904">
        <v>-0.14158999999999999</v>
      </c>
      <c r="I4904">
        <v>-96.373400000000004</v>
      </c>
      <c r="J4904">
        <v>93</v>
      </c>
      <c r="K4904">
        <v>74.315534999999997</v>
      </c>
      <c r="L4904">
        <v>1.5004E-2</v>
      </c>
      <c r="M4904">
        <f>(F4904*CalPhotonTurnigy!$AE$30*CalPhotonTurnigy!$AF$36+CalPhotonTurnigy!$AE$36)/CalPhotonTurnigy!$AE$30</f>
        <v>70.341510491563696</v>
      </c>
    </row>
    <row r="4905" spans="1:13" x14ac:dyDescent="0.3">
      <c r="A4905">
        <v>171.00120100000001</v>
      </c>
      <c r="B4905">
        <v>93</v>
      </c>
      <c r="C4905">
        <v>0</v>
      </c>
      <c r="D4905">
        <v>1.42</v>
      </c>
      <c r="E4905">
        <v>57.784215000000003</v>
      </c>
      <c r="F4905">
        <v>57.919131999999998</v>
      </c>
      <c r="G4905">
        <v>54.168784000000002</v>
      </c>
      <c r="H4905">
        <v>-0.13491700000000001</v>
      </c>
      <c r="I4905">
        <v>-96.380679999999998</v>
      </c>
      <c r="J4905">
        <v>93</v>
      </c>
      <c r="K4905">
        <v>74.313950000000006</v>
      </c>
      <c r="L4905">
        <v>1.5010000000000001E-2</v>
      </c>
      <c r="M4905">
        <f>(F4905*CalPhotonTurnigy!$AE$30*CalPhotonTurnigy!$AF$36+CalPhotonTurnigy!$AE$36)/CalPhotonTurnigy!$AE$30</f>
        <v>70.317030997624272</v>
      </c>
    </row>
    <row r="4906" spans="1:13" x14ac:dyDescent="0.3">
      <c r="A4906">
        <v>171.01621</v>
      </c>
      <c r="B4906">
        <v>93</v>
      </c>
      <c r="C4906">
        <v>0</v>
      </c>
      <c r="D4906">
        <v>1.421</v>
      </c>
      <c r="E4906">
        <v>57.771597</v>
      </c>
      <c r="F4906">
        <v>57.798609999999996</v>
      </c>
      <c r="G4906">
        <v>54.163330000000002</v>
      </c>
      <c r="H4906">
        <v>-2.7012999999999999E-2</v>
      </c>
      <c r="I4906">
        <v>-96.382136000000003</v>
      </c>
      <c r="J4906">
        <v>93</v>
      </c>
      <c r="K4906">
        <v>74.312584999999999</v>
      </c>
      <c r="L4906">
        <v>1.5009E-2</v>
      </c>
      <c r="M4906">
        <f>(F4906*CalPhotonTurnigy!$AE$30*CalPhotonTurnigy!$AF$36+CalPhotonTurnigy!$AE$36)/CalPhotonTurnigy!$AE$30</f>
        <v>70.194616260950781</v>
      </c>
    </row>
    <row r="4907" spans="1:13" x14ac:dyDescent="0.3">
      <c r="A4907">
        <v>171.031217</v>
      </c>
      <c r="B4907">
        <v>93</v>
      </c>
      <c r="C4907">
        <v>0</v>
      </c>
      <c r="D4907">
        <v>1.421</v>
      </c>
      <c r="E4907">
        <v>57.760736000000001</v>
      </c>
      <c r="F4907">
        <v>58.039625999999998</v>
      </c>
      <c r="G4907">
        <v>54.158323000000003</v>
      </c>
      <c r="H4907">
        <v>-0.27889000000000003</v>
      </c>
      <c r="I4907">
        <v>-96.397201999999993</v>
      </c>
      <c r="J4907">
        <v>93</v>
      </c>
      <c r="K4907">
        <v>74.311411000000007</v>
      </c>
      <c r="L4907">
        <v>1.5007E-2</v>
      </c>
      <c r="M4907">
        <f>(F4907*CalPhotonTurnigy!$AE$30*CalPhotonTurnigy!$AF$36+CalPhotonTurnigy!$AE$36)/CalPhotonTurnigy!$AE$30</f>
        <v>70.43941729457201</v>
      </c>
    </row>
    <row r="4908" spans="1:13" x14ac:dyDescent="0.3">
      <c r="A4908">
        <v>171.04622499999999</v>
      </c>
      <c r="B4908">
        <v>93</v>
      </c>
      <c r="C4908">
        <v>0</v>
      </c>
      <c r="D4908">
        <v>1.4239999999999999</v>
      </c>
      <c r="E4908">
        <v>57.75855</v>
      </c>
      <c r="F4908">
        <v>57.653948</v>
      </c>
      <c r="G4908">
        <v>54.153740999999997</v>
      </c>
      <c r="H4908">
        <v>0.104602</v>
      </c>
      <c r="I4908">
        <v>-96.391574000000006</v>
      </c>
      <c r="J4908">
        <v>93</v>
      </c>
      <c r="K4908">
        <v>74.310400000000001</v>
      </c>
      <c r="L4908">
        <v>1.5008000000000001E-2</v>
      </c>
      <c r="M4908">
        <f>(F4908*CalPhotonTurnigy!$AE$30*CalPhotonTurnigy!$AF$36+CalPhotonTurnigy!$AE$36)/CalPhotonTurnigy!$AE$30</f>
        <v>70.047682417862717</v>
      </c>
    </row>
    <row r="4909" spans="1:13" x14ac:dyDescent="0.3">
      <c r="A4909">
        <v>171.06123199999999</v>
      </c>
      <c r="B4909">
        <v>93</v>
      </c>
      <c r="C4909">
        <v>0</v>
      </c>
      <c r="D4909">
        <v>1.4239999999999999</v>
      </c>
      <c r="E4909">
        <v>57.756669000000002</v>
      </c>
      <c r="F4909">
        <v>57.919131999999998</v>
      </c>
      <c r="G4909">
        <v>54.149563000000001</v>
      </c>
      <c r="H4909">
        <v>-0.162463</v>
      </c>
      <c r="I4909">
        <v>-96.400339000000002</v>
      </c>
      <c r="J4909">
        <v>93</v>
      </c>
      <c r="K4909">
        <v>74.309529999999995</v>
      </c>
      <c r="L4909">
        <v>1.5007E-2</v>
      </c>
      <c r="M4909">
        <f>(F4909*CalPhotonTurnigy!$AE$30*CalPhotonTurnigy!$AF$36+CalPhotonTurnigy!$AE$36)/CalPhotonTurnigy!$AE$30</f>
        <v>70.317030997624272</v>
      </c>
    </row>
    <row r="4910" spans="1:13" x14ac:dyDescent="0.3">
      <c r="A4910">
        <v>171.07623000000001</v>
      </c>
      <c r="B4910">
        <v>93</v>
      </c>
      <c r="C4910">
        <v>0</v>
      </c>
      <c r="D4910">
        <v>1.4239999999999999</v>
      </c>
      <c r="E4910">
        <v>57.755049999999997</v>
      </c>
      <c r="F4910">
        <v>57.509247999999999</v>
      </c>
      <c r="G4910">
        <v>54.145764</v>
      </c>
      <c r="H4910">
        <v>0.24580299999999999</v>
      </c>
      <c r="I4910">
        <v>-96.387142999999995</v>
      </c>
      <c r="J4910">
        <v>93</v>
      </c>
      <c r="K4910">
        <v>74.308780999999996</v>
      </c>
      <c r="L4910">
        <v>1.4997999999999999E-2</v>
      </c>
      <c r="M4910">
        <f>(F4910*CalPhotonTurnigy!$AE$30*CalPhotonTurnigy!$AF$36+CalPhotonTurnigy!$AE$36)/CalPhotonTurnigy!$AE$30</f>
        <v>69.900709978003988</v>
      </c>
    </row>
    <row r="4911" spans="1:13" x14ac:dyDescent="0.3">
      <c r="A4911">
        <v>171.09123600000001</v>
      </c>
      <c r="B4911">
        <v>93</v>
      </c>
      <c r="C4911">
        <v>0</v>
      </c>
      <c r="D4911">
        <v>1.429</v>
      </c>
      <c r="E4911">
        <v>57.770367</v>
      </c>
      <c r="F4911">
        <v>57.822716999999997</v>
      </c>
      <c r="G4911">
        <v>54.142319999999998</v>
      </c>
      <c r="H4911">
        <v>-5.2350000000000001E-2</v>
      </c>
      <c r="I4911">
        <v>-96.389964000000006</v>
      </c>
      <c r="J4911">
        <v>93</v>
      </c>
      <c r="K4911">
        <v>74.308136000000005</v>
      </c>
      <c r="L4911">
        <v>1.5006E-2</v>
      </c>
      <c r="M4911">
        <f>(F4911*CalPhotonTurnigy!$AE$30*CalPhotonTurnigy!$AF$36+CalPhotonTurnigy!$AE$36)/CalPhotonTurnigy!$AE$30</f>
        <v>70.219101849117152</v>
      </c>
    </row>
    <row r="4912" spans="1:13" x14ac:dyDescent="0.3">
      <c r="A4912">
        <v>171.10623200000001</v>
      </c>
      <c r="B4912">
        <v>93</v>
      </c>
      <c r="C4912">
        <v>0</v>
      </c>
      <c r="D4912">
        <v>1.4239999999999999</v>
      </c>
      <c r="E4912">
        <v>57.766838</v>
      </c>
      <c r="F4912">
        <v>57.581603000000001</v>
      </c>
      <c r="G4912">
        <v>54.139203999999999</v>
      </c>
      <c r="H4912">
        <v>0.18523500000000001</v>
      </c>
      <c r="I4912">
        <v>-96.380013000000005</v>
      </c>
      <c r="J4912">
        <v>93</v>
      </c>
      <c r="K4912">
        <v>74.307580999999999</v>
      </c>
      <c r="L4912">
        <v>1.4996000000000001E-2</v>
      </c>
      <c r="M4912">
        <f>(F4912*CalPhotonTurnigy!$AE$30*CalPhotonTurnigy!$AF$36+CalPhotonTurnigy!$AE$36)/CalPhotonTurnigy!$AE$30</f>
        <v>69.974201276455801</v>
      </c>
    </row>
    <row r="4913" spans="1:13" x14ac:dyDescent="0.3">
      <c r="A4913">
        <v>171.121242</v>
      </c>
      <c r="B4913">
        <v>93</v>
      </c>
      <c r="C4913">
        <v>0</v>
      </c>
      <c r="D4913">
        <v>1.423</v>
      </c>
      <c r="E4913">
        <v>57.761414000000002</v>
      </c>
      <c r="F4913">
        <v>57.726284</v>
      </c>
      <c r="G4913">
        <v>54.136392999999998</v>
      </c>
      <c r="H4913">
        <v>3.5130000000000002E-2</v>
      </c>
      <c r="I4913">
        <v>-96.378120999999993</v>
      </c>
      <c r="J4913">
        <v>93</v>
      </c>
      <c r="K4913">
        <v>74.307103999999995</v>
      </c>
      <c r="L4913">
        <v>1.5010000000000001E-2</v>
      </c>
      <c r="M4913">
        <f>(F4913*CalPhotonTurnigy!$AE$30*CalPhotonTurnigy!$AF$36+CalPhotonTurnigy!$AE$36)/CalPhotonTurnigy!$AE$30</f>
        <v>70.121154417929191</v>
      </c>
    </row>
    <row r="4914" spans="1:13" x14ac:dyDescent="0.3">
      <c r="A4914">
        <v>171.13625400000001</v>
      </c>
      <c r="B4914">
        <v>93</v>
      </c>
      <c r="C4914">
        <v>0</v>
      </c>
      <c r="D4914">
        <v>1.423</v>
      </c>
      <c r="E4914">
        <v>57.756746</v>
      </c>
      <c r="F4914">
        <v>58.015529999999998</v>
      </c>
      <c r="G4914">
        <v>54.133861000000003</v>
      </c>
      <c r="H4914">
        <v>-0.25878400000000001</v>
      </c>
      <c r="I4914">
        <v>-96.392101999999994</v>
      </c>
      <c r="J4914">
        <v>93</v>
      </c>
      <c r="K4914">
        <v>74.306692999999996</v>
      </c>
      <c r="L4914">
        <v>1.5011999999999999E-2</v>
      </c>
      <c r="M4914">
        <f>(F4914*CalPhotonTurnigy!$AE$30*CalPhotonTurnigy!$AF$36+CalPhotonTurnigy!$AE$36)/CalPhotonTurnigy!$AE$30</f>
        <v>70.414942879155035</v>
      </c>
    </row>
    <row r="4915" spans="1:13" x14ac:dyDescent="0.3">
      <c r="A4915">
        <v>171.15126000000001</v>
      </c>
      <c r="B4915">
        <v>93</v>
      </c>
      <c r="C4915">
        <v>0</v>
      </c>
      <c r="D4915">
        <v>1.4239999999999999</v>
      </c>
      <c r="E4915">
        <v>57.757503999999997</v>
      </c>
      <c r="F4915">
        <v>57.605719000000001</v>
      </c>
      <c r="G4915">
        <v>54.131585000000001</v>
      </c>
      <c r="H4915">
        <v>0.151785</v>
      </c>
      <c r="I4915">
        <v>-96.383940999999993</v>
      </c>
      <c r="J4915">
        <v>93</v>
      </c>
      <c r="K4915">
        <v>74.306338999999994</v>
      </c>
      <c r="L4915">
        <v>1.5006E-2</v>
      </c>
      <c r="M4915">
        <f>(F4915*CalPhotonTurnigy!$AE$30*CalPhotonTurnigy!$AF$36+CalPhotonTurnigy!$AE$36)/CalPhotonTurnigy!$AE$30</f>
        <v>69.9986960059626</v>
      </c>
    </row>
    <row r="4916" spans="1:13" x14ac:dyDescent="0.3">
      <c r="A4916">
        <v>171.16625999999999</v>
      </c>
      <c r="B4916">
        <v>93</v>
      </c>
      <c r="C4916">
        <v>0</v>
      </c>
      <c r="D4916">
        <v>1.417</v>
      </c>
      <c r="E4916">
        <v>57.736663</v>
      </c>
      <c r="F4916">
        <v>57.895029999999998</v>
      </c>
      <c r="G4916">
        <v>54.129542000000001</v>
      </c>
      <c r="H4916">
        <v>-0.15836700000000001</v>
      </c>
      <c r="I4916">
        <v>-96.392478999999994</v>
      </c>
      <c r="J4916">
        <v>93</v>
      </c>
      <c r="K4916">
        <v>74.306034999999994</v>
      </c>
      <c r="L4916">
        <v>1.4999999999999999E-2</v>
      </c>
      <c r="M4916">
        <f>(F4916*CalPhotonTurnigy!$AE$30*CalPhotonTurnigy!$AF$36+CalPhotonTurnigy!$AE$36)/CalPhotonTurnigy!$AE$30</f>
        <v>70.29255048798035</v>
      </c>
    </row>
    <row r="4917" spans="1:13" x14ac:dyDescent="0.3">
      <c r="A4917">
        <v>171.18125599999999</v>
      </c>
      <c r="B4917">
        <v>93</v>
      </c>
      <c r="C4917">
        <v>0</v>
      </c>
      <c r="D4917">
        <v>1.423</v>
      </c>
      <c r="E4917">
        <v>57.735446000000003</v>
      </c>
      <c r="F4917">
        <v>57.581603000000001</v>
      </c>
      <c r="G4917">
        <v>54.127713</v>
      </c>
      <c r="H4917">
        <v>0.15384300000000001</v>
      </c>
      <c r="I4917">
        <v>-96.384214</v>
      </c>
      <c r="J4917">
        <v>93</v>
      </c>
      <c r="K4917">
        <v>74.305773000000002</v>
      </c>
      <c r="L4917">
        <v>1.4996000000000001E-2</v>
      </c>
      <c r="M4917">
        <f>(F4917*CalPhotonTurnigy!$AE$30*CalPhotonTurnigy!$AF$36+CalPhotonTurnigy!$AE$36)/CalPhotonTurnigy!$AE$30</f>
        <v>69.974201276455801</v>
      </c>
    </row>
    <row r="4918" spans="1:13" x14ac:dyDescent="0.3">
      <c r="A4918">
        <v>171.19625300000001</v>
      </c>
      <c r="B4918">
        <v>93</v>
      </c>
      <c r="C4918">
        <v>0</v>
      </c>
      <c r="D4918">
        <v>1.42</v>
      </c>
      <c r="E4918">
        <v>57.727231000000003</v>
      </c>
      <c r="F4918">
        <v>57.846822000000003</v>
      </c>
      <c r="G4918">
        <v>54.126075999999998</v>
      </c>
      <c r="H4918">
        <v>-0.119591</v>
      </c>
      <c r="I4918">
        <v>-96.390657000000004</v>
      </c>
      <c r="J4918">
        <v>93</v>
      </c>
      <c r="K4918">
        <v>74.305547000000004</v>
      </c>
      <c r="L4918">
        <v>1.4997E-2</v>
      </c>
      <c r="M4918">
        <f>(F4918*CalPhotonTurnigy!$AE$30*CalPhotonTurnigy!$AF$36+CalPhotonTurnigy!$AE$36)/CalPhotonTurnigy!$AE$30</f>
        <v>70.243585405874555</v>
      </c>
    </row>
    <row r="4919" spans="1:13" x14ac:dyDescent="0.3">
      <c r="A4919">
        <v>171.211252</v>
      </c>
      <c r="B4919">
        <v>93</v>
      </c>
      <c r="C4919">
        <v>0</v>
      </c>
      <c r="D4919">
        <v>1.4239999999999999</v>
      </c>
      <c r="E4919">
        <v>57.732109999999999</v>
      </c>
      <c r="F4919">
        <v>57.485126999999999</v>
      </c>
      <c r="G4919">
        <v>54.124614000000001</v>
      </c>
      <c r="H4919">
        <v>0.24698300000000001</v>
      </c>
      <c r="I4919">
        <v>-96.377399999999994</v>
      </c>
      <c r="J4919">
        <v>93</v>
      </c>
      <c r="K4919">
        <v>74.305352999999997</v>
      </c>
      <c r="L4919">
        <v>1.4999E-2</v>
      </c>
      <c r="M4919">
        <f>(F4919*CalPhotonTurnigy!$AE$30*CalPhotonTurnigy!$AF$36+CalPhotonTurnigy!$AE$36)/CalPhotonTurnigy!$AE$30</f>
        <v>69.876210169974726</v>
      </c>
    </row>
    <row r="4920" spans="1:13" x14ac:dyDescent="0.3">
      <c r="A4920">
        <v>171.22624999999999</v>
      </c>
      <c r="B4920">
        <v>93</v>
      </c>
      <c r="C4920">
        <v>0</v>
      </c>
      <c r="D4920">
        <v>1.4219999999999999</v>
      </c>
      <c r="E4920">
        <v>57.729139000000004</v>
      </c>
      <c r="F4920">
        <v>57.822716999999997</v>
      </c>
      <c r="G4920">
        <v>54.123309999999996</v>
      </c>
      <c r="H4920">
        <v>-9.3576999999999994E-2</v>
      </c>
      <c r="I4920">
        <v>-96.382440000000003</v>
      </c>
      <c r="J4920">
        <v>93</v>
      </c>
      <c r="K4920">
        <v>74.305186000000006</v>
      </c>
      <c r="L4920">
        <v>1.4997999999999999E-2</v>
      </c>
      <c r="M4920">
        <f>(F4920*CalPhotonTurnigy!$AE$30*CalPhotonTurnigy!$AF$36+CalPhotonTurnigy!$AE$36)/CalPhotonTurnigy!$AE$30</f>
        <v>70.219101849117152</v>
      </c>
    </row>
    <row r="4921" spans="1:13" x14ac:dyDescent="0.3">
      <c r="A4921">
        <v>171.24125699999999</v>
      </c>
      <c r="B4921">
        <v>93</v>
      </c>
      <c r="C4921">
        <v>0</v>
      </c>
      <c r="D4921">
        <v>1.4239999999999999</v>
      </c>
      <c r="E4921">
        <v>57.731361999999997</v>
      </c>
      <c r="F4921">
        <v>57.485126999999999</v>
      </c>
      <c r="G4921">
        <v>54.122148000000003</v>
      </c>
      <c r="H4921">
        <v>0.24623500000000001</v>
      </c>
      <c r="I4921">
        <v>-96.369215999999994</v>
      </c>
      <c r="J4921">
        <v>93</v>
      </c>
      <c r="K4921">
        <v>74.305042</v>
      </c>
      <c r="L4921">
        <v>1.5007E-2</v>
      </c>
      <c r="M4921">
        <f>(F4921*CalPhotonTurnigy!$AE$30*CalPhotonTurnigy!$AF$36+CalPhotonTurnigy!$AE$36)/CalPhotonTurnigy!$AE$30</f>
        <v>69.876210169974726</v>
      </c>
    </row>
    <row r="4922" spans="1:13" x14ac:dyDescent="0.3">
      <c r="A4922">
        <v>171.25626099999999</v>
      </c>
      <c r="B4922">
        <v>93</v>
      </c>
      <c r="C4922">
        <v>0</v>
      </c>
      <c r="D4922">
        <v>1.4219999999999999</v>
      </c>
      <c r="E4922">
        <v>57.728496</v>
      </c>
      <c r="F4922">
        <v>57.726284</v>
      </c>
      <c r="G4922">
        <v>54.121113999999999</v>
      </c>
      <c r="H4922">
        <v>2.212E-3</v>
      </c>
      <c r="I4922">
        <v>-96.369096999999996</v>
      </c>
      <c r="J4922">
        <v>93</v>
      </c>
      <c r="K4922">
        <v>74.304918000000001</v>
      </c>
      <c r="L4922">
        <v>1.5004E-2</v>
      </c>
      <c r="M4922">
        <f>(F4922*CalPhotonTurnigy!$AE$30*CalPhotonTurnigy!$AF$36+CalPhotonTurnigy!$AE$36)/CalPhotonTurnigy!$AE$30</f>
        <v>70.121154417929191</v>
      </c>
    </row>
    <row r="4923" spans="1:13" x14ac:dyDescent="0.3">
      <c r="A4923">
        <v>171.27126899999999</v>
      </c>
      <c r="B4923">
        <v>93</v>
      </c>
      <c r="C4923">
        <v>0</v>
      </c>
      <c r="D4923">
        <v>1.423</v>
      </c>
      <c r="E4923">
        <v>57.728419000000002</v>
      </c>
      <c r="F4923">
        <v>57.364508000000001</v>
      </c>
      <c r="G4923">
        <v>54.120195000000002</v>
      </c>
      <c r="H4923">
        <v>0.36391099999999998</v>
      </c>
      <c r="I4923">
        <v>-96.349575999999999</v>
      </c>
      <c r="J4923">
        <v>93</v>
      </c>
      <c r="K4923">
        <v>74.304811999999998</v>
      </c>
      <c r="L4923">
        <v>1.5008000000000001E-2</v>
      </c>
      <c r="M4923">
        <f>(F4923*CalPhotonTurnigy!$AE$30*CalPhotonTurnigy!$AF$36+CalPhotonTurnigy!$AE$36)/CalPhotonTurnigy!$AE$30</f>
        <v>69.753696909965612</v>
      </c>
    </row>
    <row r="4924" spans="1:13" x14ac:dyDescent="0.3">
      <c r="A4924">
        <v>171.28627599999999</v>
      </c>
      <c r="B4924">
        <v>93</v>
      </c>
      <c r="C4924">
        <v>0</v>
      </c>
      <c r="D4924">
        <v>1.423</v>
      </c>
      <c r="E4924">
        <v>57.728352999999998</v>
      </c>
      <c r="F4924">
        <v>57.702173000000002</v>
      </c>
      <c r="G4924">
        <v>54.119377999999998</v>
      </c>
      <c r="H4924">
        <v>2.6179999999999998E-2</v>
      </c>
      <c r="I4924">
        <v>-96.348167000000004</v>
      </c>
      <c r="J4924">
        <v>93</v>
      </c>
      <c r="K4924">
        <v>74.304720000000003</v>
      </c>
      <c r="L4924">
        <v>1.5007E-2</v>
      </c>
      <c r="M4924">
        <f>(F4924*CalPhotonTurnigy!$AE$30*CalPhotonTurnigy!$AF$36+CalPhotonTurnigy!$AE$36)/CalPhotonTurnigy!$AE$30</f>
        <v>70.096664766944869</v>
      </c>
    </row>
    <row r="4925" spans="1:13" x14ac:dyDescent="0.3">
      <c r="A4925">
        <v>171.301287</v>
      </c>
      <c r="B4925">
        <v>93</v>
      </c>
      <c r="C4925">
        <v>0</v>
      </c>
      <c r="D4925">
        <v>1.421</v>
      </c>
      <c r="E4925">
        <v>57.723515999999996</v>
      </c>
      <c r="F4925">
        <v>57.388634000000003</v>
      </c>
      <c r="G4925">
        <v>54.118653999999999</v>
      </c>
      <c r="H4925">
        <v>0.33488200000000001</v>
      </c>
      <c r="I4925">
        <v>-96.330196000000001</v>
      </c>
      <c r="J4925">
        <v>93</v>
      </c>
      <c r="K4925">
        <v>74.304641000000004</v>
      </c>
      <c r="L4925">
        <v>1.5011E-2</v>
      </c>
      <c r="M4925">
        <f>(F4925*CalPhotonTurnigy!$AE$30*CalPhotonTurnigy!$AF$36+CalPhotonTurnigy!$AE$36)/CalPhotonTurnigy!$AE$30</f>
        <v>69.778201796517322</v>
      </c>
    </row>
    <row r="4926" spans="1:13" x14ac:dyDescent="0.3">
      <c r="A4926">
        <v>171.31628599999999</v>
      </c>
      <c r="B4926">
        <v>93</v>
      </c>
      <c r="C4926">
        <v>0</v>
      </c>
      <c r="D4926">
        <v>1.423</v>
      </c>
      <c r="E4926">
        <v>57.724133999999999</v>
      </c>
      <c r="F4926">
        <v>57.653948</v>
      </c>
      <c r="G4926">
        <v>54.118011000000003</v>
      </c>
      <c r="H4926">
        <v>7.0185999999999998E-2</v>
      </c>
      <c r="I4926">
        <v>-96.326420999999996</v>
      </c>
      <c r="J4926">
        <v>93</v>
      </c>
      <c r="K4926">
        <v>74.304573000000005</v>
      </c>
      <c r="L4926">
        <v>1.4999E-2</v>
      </c>
      <c r="M4926">
        <f>(F4926*CalPhotonTurnigy!$AE$30*CalPhotonTurnigy!$AF$36+CalPhotonTurnigy!$AE$36)/CalPhotonTurnigy!$AE$30</f>
        <v>70.047682417862717</v>
      </c>
    </row>
    <row r="4927" spans="1:13" x14ac:dyDescent="0.3">
      <c r="A4927">
        <v>171.33129500000001</v>
      </c>
      <c r="B4927">
        <v>93</v>
      </c>
      <c r="C4927">
        <v>0</v>
      </c>
      <c r="D4927">
        <v>1.42</v>
      </c>
      <c r="E4927">
        <v>57.717495</v>
      </c>
      <c r="F4927">
        <v>57.316253000000003</v>
      </c>
      <c r="G4927">
        <v>54.117443000000002</v>
      </c>
      <c r="H4927">
        <v>0.40124199999999999</v>
      </c>
      <c r="I4927">
        <v>-96.304907999999998</v>
      </c>
      <c r="J4927">
        <v>93</v>
      </c>
      <c r="K4927">
        <v>74.304514999999995</v>
      </c>
      <c r="L4927">
        <v>1.5009E-2</v>
      </c>
      <c r="M4927">
        <f>(F4927*CalPhotonTurnigy!$AE$30*CalPhotonTurnigy!$AF$36+CalPhotonTurnigy!$AE$36)/CalPhotonTurnigy!$AE$30</f>
        <v>69.704684089748724</v>
      </c>
    </row>
    <row r="4928" spans="1:13" x14ac:dyDescent="0.3">
      <c r="A4928">
        <v>171.346306</v>
      </c>
      <c r="B4928">
        <v>93</v>
      </c>
      <c r="C4928">
        <v>0</v>
      </c>
      <c r="D4928">
        <v>1.4219999999999999</v>
      </c>
      <c r="E4928">
        <v>57.716563000000001</v>
      </c>
      <c r="F4928">
        <v>57.605719000000001</v>
      </c>
      <c r="G4928">
        <v>54.116939000000002</v>
      </c>
      <c r="H4928">
        <v>0.110844</v>
      </c>
      <c r="I4928">
        <v>-96.298946000000001</v>
      </c>
      <c r="J4928">
        <v>93</v>
      </c>
      <c r="K4928">
        <v>74.304463999999996</v>
      </c>
      <c r="L4928">
        <v>1.5011E-2</v>
      </c>
      <c r="M4928">
        <f>(F4928*CalPhotonTurnigy!$AE$30*CalPhotonTurnigy!$AF$36+CalPhotonTurnigy!$AE$36)/CalPhotonTurnigy!$AE$30</f>
        <v>69.9986960059626</v>
      </c>
    </row>
    <row r="4929" spans="1:13" x14ac:dyDescent="0.3">
      <c r="A4929">
        <v>171.36130600000001</v>
      </c>
      <c r="B4929">
        <v>93</v>
      </c>
      <c r="C4929">
        <v>0</v>
      </c>
      <c r="D4929">
        <v>1.421</v>
      </c>
      <c r="E4929">
        <v>57.713369999999998</v>
      </c>
      <c r="F4929">
        <v>57.388634000000003</v>
      </c>
      <c r="G4929">
        <v>54.116494000000003</v>
      </c>
      <c r="H4929">
        <v>0.32473600000000002</v>
      </c>
      <c r="I4929">
        <v>-96.281531000000001</v>
      </c>
      <c r="J4929">
        <v>93</v>
      </c>
      <c r="K4929">
        <v>74.304421000000005</v>
      </c>
      <c r="L4929">
        <v>1.4999999999999999E-2</v>
      </c>
      <c r="M4929">
        <f>(F4929*CalPhotonTurnigy!$AE$30*CalPhotonTurnigy!$AF$36+CalPhotonTurnigy!$AE$36)/CalPhotonTurnigy!$AE$30</f>
        <v>69.778201796517322</v>
      </c>
    </row>
    <row r="4930" spans="1:13" x14ac:dyDescent="0.3">
      <c r="A4930">
        <v>171.376304</v>
      </c>
      <c r="B4930">
        <v>93</v>
      </c>
      <c r="C4930">
        <v>0</v>
      </c>
      <c r="D4930">
        <v>1.42</v>
      </c>
      <c r="E4930">
        <v>57.708230999999998</v>
      </c>
      <c r="F4930">
        <v>57.581603000000001</v>
      </c>
      <c r="G4930">
        <v>54.116100000000003</v>
      </c>
      <c r="H4930">
        <v>0.12662799999999999</v>
      </c>
      <c r="I4930">
        <v>-96.274727999999996</v>
      </c>
      <c r="J4930">
        <v>93</v>
      </c>
      <c r="K4930">
        <v>74.304383999999999</v>
      </c>
      <c r="L4930">
        <v>1.4997999999999999E-2</v>
      </c>
      <c r="M4930">
        <f>(F4930*CalPhotonTurnigy!$AE$30*CalPhotonTurnigy!$AF$36+CalPhotonTurnigy!$AE$36)/CalPhotonTurnigy!$AE$30</f>
        <v>69.974201276455801</v>
      </c>
    </row>
    <row r="4931" spans="1:13" x14ac:dyDescent="0.3">
      <c r="A4931">
        <v>171.391311</v>
      </c>
      <c r="B4931">
        <v>93</v>
      </c>
      <c r="C4931">
        <v>0</v>
      </c>
      <c r="D4931">
        <v>1.4139999999999999</v>
      </c>
      <c r="E4931">
        <v>57.684669</v>
      </c>
      <c r="F4931">
        <v>57.340381000000001</v>
      </c>
      <c r="G4931">
        <v>54.115752999999998</v>
      </c>
      <c r="H4931">
        <v>0.34428799999999998</v>
      </c>
      <c r="I4931">
        <v>-96.256265999999997</v>
      </c>
      <c r="J4931">
        <v>93</v>
      </c>
      <c r="K4931">
        <v>74.304351999999994</v>
      </c>
      <c r="L4931">
        <v>1.5007E-2</v>
      </c>
      <c r="M4931">
        <f>(F4931*CalPhotonTurnigy!$AE$30*CalPhotonTurnigy!$AF$36+CalPhotonTurnigy!$AE$36)/CalPhotonTurnigy!$AE$30</f>
        <v>69.729191007709417</v>
      </c>
    </row>
    <row r="4932" spans="1:13" x14ac:dyDescent="0.3">
      <c r="A4932">
        <v>171.40631500000001</v>
      </c>
      <c r="B4932">
        <v>93</v>
      </c>
      <c r="C4932">
        <v>0</v>
      </c>
      <c r="D4932">
        <v>1.419</v>
      </c>
      <c r="E4932">
        <v>57.678745999999997</v>
      </c>
      <c r="F4932">
        <v>57.509247999999999</v>
      </c>
      <c r="G4932">
        <v>54.115445999999999</v>
      </c>
      <c r="H4932">
        <v>0.16949800000000001</v>
      </c>
      <c r="I4932">
        <v>-96.247162000000003</v>
      </c>
      <c r="J4932">
        <v>93</v>
      </c>
      <c r="K4932">
        <v>74.304323999999994</v>
      </c>
      <c r="L4932">
        <v>1.5004E-2</v>
      </c>
      <c r="M4932">
        <f>(F4932*CalPhotonTurnigy!$AE$30*CalPhotonTurnigy!$AF$36+CalPhotonTurnigy!$AE$36)/CalPhotonTurnigy!$AE$30</f>
        <v>69.900709978003988</v>
      </c>
    </row>
    <row r="4933" spans="1:13" x14ac:dyDescent="0.3">
      <c r="A4933">
        <v>171.421323</v>
      </c>
      <c r="B4933">
        <v>93</v>
      </c>
      <c r="C4933">
        <v>0</v>
      </c>
      <c r="D4933">
        <v>1.4179999999999999</v>
      </c>
      <c r="E4933">
        <v>57.671253</v>
      </c>
      <c r="F4933">
        <v>57.412759000000001</v>
      </c>
      <c r="G4933">
        <v>54.115175000000001</v>
      </c>
      <c r="H4933">
        <v>0.258494</v>
      </c>
      <c r="I4933">
        <v>-96.233288999999999</v>
      </c>
      <c r="J4933">
        <v>93</v>
      </c>
      <c r="K4933">
        <v>74.304299999999998</v>
      </c>
      <c r="L4933">
        <v>1.5008000000000001E-2</v>
      </c>
      <c r="M4933">
        <f>(F4933*CalPhotonTurnigy!$AE$30*CalPhotonTurnigy!$AF$36+CalPhotonTurnigy!$AE$36)/CalPhotonTurnigy!$AE$30</f>
        <v>69.802705667364535</v>
      </c>
    </row>
    <row r="4934" spans="1:13" x14ac:dyDescent="0.3">
      <c r="A4934">
        <v>171.436331</v>
      </c>
      <c r="B4934">
        <v>93</v>
      </c>
      <c r="C4934">
        <v>0</v>
      </c>
      <c r="D4934">
        <v>1.419</v>
      </c>
      <c r="E4934">
        <v>57.667200000000001</v>
      </c>
      <c r="F4934">
        <v>57.557485999999997</v>
      </c>
      <c r="G4934">
        <v>54.114936999999998</v>
      </c>
      <c r="H4934">
        <v>0.10971400000000001</v>
      </c>
      <c r="I4934">
        <v>-96.227391999999995</v>
      </c>
      <c r="J4934">
        <v>93</v>
      </c>
      <c r="K4934">
        <v>74.304280000000006</v>
      </c>
      <c r="L4934">
        <v>1.5008000000000001E-2</v>
      </c>
      <c r="M4934">
        <f>(F4934*CalPhotonTurnigy!$AE$30*CalPhotonTurnigy!$AF$36+CalPhotonTurnigy!$AE$36)/CalPhotonTurnigy!$AE$30</f>
        <v>69.949705531244518</v>
      </c>
    </row>
    <row r="4935" spans="1:13" x14ac:dyDescent="0.3">
      <c r="A4935">
        <v>171.45134100000001</v>
      </c>
      <c r="B4935">
        <v>93</v>
      </c>
      <c r="C4935">
        <v>0</v>
      </c>
      <c r="D4935">
        <v>1.417</v>
      </c>
      <c r="E4935">
        <v>57.658921999999997</v>
      </c>
      <c r="F4935">
        <v>57.509247999999999</v>
      </c>
      <c r="G4935">
        <v>54.114727000000002</v>
      </c>
      <c r="H4935">
        <v>0.149674</v>
      </c>
      <c r="I4935">
        <v>-96.219350000000006</v>
      </c>
      <c r="J4935">
        <v>93</v>
      </c>
      <c r="K4935">
        <v>74.304261999999994</v>
      </c>
      <c r="L4935">
        <v>1.5010000000000001E-2</v>
      </c>
      <c r="M4935">
        <f>(F4935*CalPhotonTurnigy!$AE$30*CalPhotonTurnigy!$AF$36+CalPhotonTurnigy!$AE$36)/CalPhotonTurnigy!$AE$30</f>
        <v>69.900709978003988</v>
      </c>
    </row>
    <row r="4936" spans="1:13" x14ac:dyDescent="0.3">
      <c r="A4936">
        <v>171.46634</v>
      </c>
      <c r="B4936">
        <v>93</v>
      </c>
      <c r="C4936">
        <v>0</v>
      </c>
      <c r="D4936">
        <v>1.42</v>
      </c>
      <c r="E4936">
        <v>57.658982999999999</v>
      </c>
      <c r="F4936">
        <v>57.533366999999998</v>
      </c>
      <c r="G4936">
        <v>54.114542</v>
      </c>
      <c r="H4936">
        <v>0.12561600000000001</v>
      </c>
      <c r="I4936">
        <v>-96.212603999999999</v>
      </c>
      <c r="J4936">
        <v>93</v>
      </c>
      <c r="K4936">
        <v>74.304247000000004</v>
      </c>
      <c r="L4936">
        <v>1.4999E-2</v>
      </c>
      <c r="M4936">
        <f>(F4936*CalPhotonTurnigy!$AE$30*CalPhotonTurnigy!$AF$36+CalPhotonTurnigy!$AE$36)/CalPhotonTurnigy!$AE$30</f>
        <v>69.925207754624239</v>
      </c>
    </row>
    <row r="4937" spans="1:13" x14ac:dyDescent="0.3">
      <c r="A4937">
        <v>171.48134999999999</v>
      </c>
      <c r="B4937">
        <v>93</v>
      </c>
      <c r="C4937">
        <v>0</v>
      </c>
      <c r="D4937">
        <v>1.419</v>
      </c>
      <c r="E4937">
        <v>57.656640000000003</v>
      </c>
      <c r="F4937">
        <v>57.509247999999999</v>
      </c>
      <c r="G4937">
        <v>54.114379</v>
      </c>
      <c r="H4937">
        <v>0.147393</v>
      </c>
      <c r="I4937">
        <v>-96.204684</v>
      </c>
      <c r="J4937">
        <v>93</v>
      </c>
      <c r="K4937">
        <v>74.304233999999994</v>
      </c>
      <c r="L4937">
        <v>1.5010000000000001E-2</v>
      </c>
      <c r="M4937">
        <f>(F4937*CalPhotonTurnigy!$AE$30*CalPhotonTurnigy!$AF$36+CalPhotonTurnigy!$AE$36)/CalPhotonTurnigy!$AE$30</f>
        <v>69.900709978003988</v>
      </c>
    </row>
    <row r="4938" spans="1:13" x14ac:dyDescent="0.3">
      <c r="A4938">
        <v>171.496363</v>
      </c>
      <c r="B4938">
        <v>93</v>
      </c>
      <c r="C4938">
        <v>0</v>
      </c>
      <c r="D4938">
        <v>1.421</v>
      </c>
      <c r="E4938">
        <v>57.661810000000003</v>
      </c>
      <c r="F4938">
        <v>57.485126999999999</v>
      </c>
      <c r="G4938">
        <v>54.114235999999998</v>
      </c>
      <c r="H4938">
        <v>0.17668300000000001</v>
      </c>
      <c r="I4938">
        <v>-96.195190999999994</v>
      </c>
      <c r="J4938">
        <v>93</v>
      </c>
      <c r="K4938">
        <v>74.304222999999993</v>
      </c>
      <c r="L4938">
        <v>1.5013E-2</v>
      </c>
      <c r="M4938">
        <f>(F4938*CalPhotonTurnigy!$AE$30*CalPhotonTurnigy!$AF$36+CalPhotonTurnigy!$AE$36)/CalPhotonTurnigy!$AE$30</f>
        <v>69.876210169974726</v>
      </c>
    </row>
    <row r="4939" spans="1:13" x14ac:dyDescent="0.3">
      <c r="A4939">
        <v>171.51136500000001</v>
      </c>
      <c r="B4939">
        <v>93</v>
      </c>
      <c r="C4939">
        <v>0</v>
      </c>
      <c r="D4939">
        <v>1.419</v>
      </c>
      <c r="E4939">
        <v>57.659073999999997</v>
      </c>
      <c r="F4939">
        <v>57.461005999999998</v>
      </c>
      <c r="G4939">
        <v>54.114109999999997</v>
      </c>
      <c r="H4939">
        <v>0.19806799999999999</v>
      </c>
      <c r="I4939">
        <v>-96.184560000000005</v>
      </c>
      <c r="J4939">
        <v>93</v>
      </c>
      <c r="K4939">
        <v>74.304213000000004</v>
      </c>
      <c r="L4939">
        <v>1.5002E-2</v>
      </c>
      <c r="M4939">
        <f>(F4939*CalPhotonTurnigy!$AE$30*CalPhotonTurnigy!$AF$36+CalPhotonTurnigy!$AE$36)/CalPhotonTurnigy!$AE$30</f>
        <v>69.851710361945479</v>
      </c>
    </row>
    <row r="4940" spans="1:13" x14ac:dyDescent="0.3">
      <c r="A4940">
        <v>171.526375</v>
      </c>
      <c r="B4940">
        <v>93</v>
      </c>
      <c r="C4940">
        <v>0</v>
      </c>
      <c r="D4940">
        <v>1.419</v>
      </c>
      <c r="E4940">
        <v>57.656719000000002</v>
      </c>
      <c r="F4940">
        <v>57.509247999999999</v>
      </c>
      <c r="G4940">
        <v>54.113999</v>
      </c>
      <c r="H4940">
        <v>0.14747099999999999</v>
      </c>
      <c r="I4940">
        <v>-96.176636000000002</v>
      </c>
      <c r="J4940">
        <v>93</v>
      </c>
      <c r="K4940">
        <v>74.304204999999996</v>
      </c>
      <c r="L4940">
        <v>1.5010000000000001E-2</v>
      </c>
      <c r="M4940">
        <f>(F4940*CalPhotonTurnigy!$AE$30*CalPhotonTurnigy!$AF$36+CalPhotonTurnigy!$AE$36)/CalPhotonTurnigy!$AE$30</f>
        <v>69.900709978003988</v>
      </c>
    </row>
    <row r="4941" spans="1:13" x14ac:dyDescent="0.3">
      <c r="A4941">
        <v>171.541372</v>
      </c>
      <c r="B4941">
        <v>93</v>
      </c>
      <c r="C4941">
        <v>0</v>
      </c>
      <c r="D4941">
        <v>1.42</v>
      </c>
      <c r="E4941">
        <v>57.659483000000002</v>
      </c>
      <c r="F4941">
        <v>57.461005999999998</v>
      </c>
      <c r="G4941">
        <v>54.113902000000003</v>
      </c>
      <c r="H4941">
        <v>0.19847699999999999</v>
      </c>
      <c r="I4941">
        <v>-96.165987000000001</v>
      </c>
      <c r="J4941">
        <v>93</v>
      </c>
      <c r="K4941">
        <v>74.304198</v>
      </c>
      <c r="L4941">
        <v>1.4997E-2</v>
      </c>
      <c r="M4941">
        <f>(F4941*CalPhotonTurnigy!$AE$30*CalPhotonTurnigy!$AF$36+CalPhotonTurnigy!$AE$36)/CalPhotonTurnigy!$AE$30</f>
        <v>69.851710361945479</v>
      </c>
    </row>
    <row r="4942" spans="1:13" x14ac:dyDescent="0.3">
      <c r="A4942">
        <v>171.55637999999999</v>
      </c>
      <c r="B4942">
        <v>93</v>
      </c>
      <c r="C4942">
        <v>0</v>
      </c>
      <c r="D4942">
        <v>1.4179999999999999</v>
      </c>
      <c r="E4942">
        <v>57.654674999999997</v>
      </c>
      <c r="F4942">
        <v>57.533366999999998</v>
      </c>
      <c r="G4942">
        <v>54.113816</v>
      </c>
      <c r="H4942">
        <v>0.121308</v>
      </c>
      <c r="I4942">
        <v>-96.159468000000004</v>
      </c>
      <c r="J4942">
        <v>93</v>
      </c>
      <c r="K4942">
        <v>74.304191000000003</v>
      </c>
      <c r="L4942">
        <v>1.5008000000000001E-2</v>
      </c>
      <c r="M4942">
        <f>(F4942*CalPhotonTurnigy!$AE$30*CalPhotonTurnigy!$AF$36+CalPhotonTurnigy!$AE$36)/CalPhotonTurnigy!$AE$30</f>
        <v>69.925207754624239</v>
      </c>
    </row>
    <row r="4943" spans="1:13" x14ac:dyDescent="0.3">
      <c r="A4943">
        <v>171.57139100000001</v>
      </c>
      <c r="B4943">
        <v>92</v>
      </c>
      <c r="C4943">
        <v>0</v>
      </c>
      <c r="D4943">
        <v>1.4179999999999999</v>
      </c>
      <c r="E4943">
        <v>57.650537999999997</v>
      </c>
      <c r="F4943">
        <v>57.412759000000001</v>
      </c>
      <c r="G4943">
        <v>54.113607000000002</v>
      </c>
      <c r="H4943">
        <v>0.23777899999999999</v>
      </c>
      <c r="I4943">
        <v>-96.146704</v>
      </c>
      <c r="J4943">
        <v>92</v>
      </c>
      <c r="K4943">
        <v>74.291084999999995</v>
      </c>
      <c r="L4943">
        <v>1.5011E-2</v>
      </c>
      <c r="M4943">
        <f>(F4943*CalPhotonTurnigy!$AE$30*CalPhotonTurnigy!$AF$36+CalPhotonTurnigy!$AE$36)/CalPhotonTurnigy!$AE$30</f>
        <v>69.802705667364535</v>
      </c>
    </row>
    <row r="4944" spans="1:13" x14ac:dyDescent="0.3">
      <c r="A4944">
        <v>171.58639299999999</v>
      </c>
      <c r="B4944">
        <v>92</v>
      </c>
      <c r="C4944">
        <v>0</v>
      </c>
      <c r="D4944">
        <v>1.4159999999999999</v>
      </c>
      <c r="E4944">
        <v>57.639788000000003</v>
      </c>
      <c r="F4944">
        <v>57.485126999999999</v>
      </c>
      <c r="G4944">
        <v>54.112838000000004</v>
      </c>
      <c r="H4944">
        <v>0.15466099999999999</v>
      </c>
      <c r="I4944">
        <v>-96.138401000000002</v>
      </c>
      <c r="J4944">
        <v>92</v>
      </c>
      <c r="K4944">
        <v>74.267341000000002</v>
      </c>
      <c r="L4944">
        <v>1.5002E-2</v>
      </c>
      <c r="M4944">
        <f>(F4944*CalPhotonTurnigy!$AE$30*CalPhotonTurnigy!$AF$36+CalPhotonTurnigy!$AE$36)/CalPhotonTurnigy!$AE$30</f>
        <v>69.876210169974726</v>
      </c>
    </row>
    <row r="4945" spans="1:13" x14ac:dyDescent="0.3">
      <c r="A4945">
        <v>171.60139100000001</v>
      </c>
      <c r="B4945">
        <v>92</v>
      </c>
      <c r="C4945">
        <v>0</v>
      </c>
      <c r="D4945">
        <v>1.42</v>
      </c>
      <c r="E4945">
        <v>57.642519999999998</v>
      </c>
      <c r="F4945">
        <v>57.364508000000001</v>
      </c>
      <c r="G4945">
        <v>54.110979</v>
      </c>
      <c r="H4945">
        <v>0.27801100000000001</v>
      </c>
      <c r="I4945">
        <v>-96.123497999999998</v>
      </c>
      <c r="J4945">
        <v>92</v>
      </c>
      <c r="K4945">
        <v>74.246904999999998</v>
      </c>
      <c r="L4945">
        <v>1.4997999999999999E-2</v>
      </c>
      <c r="M4945">
        <f>(F4945*CalPhotonTurnigy!$AE$30*CalPhotonTurnigy!$AF$36+CalPhotonTurnigy!$AE$36)/CalPhotonTurnigy!$AE$30</f>
        <v>69.753696909965612</v>
      </c>
    </row>
    <row r="4946" spans="1:13" x14ac:dyDescent="0.3">
      <c r="A4946">
        <v>171.61639299999999</v>
      </c>
      <c r="B4946">
        <v>92</v>
      </c>
      <c r="C4946">
        <v>0</v>
      </c>
      <c r="D4946">
        <v>1.4159999999999999</v>
      </c>
      <c r="E4946">
        <v>57.635283000000001</v>
      </c>
      <c r="F4946">
        <v>57.509247999999999</v>
      </c>
      <c r="G4946">
        <v>54.107739000000002</v>
      </c>
      <c r="H4946">
        <v>0.12603600000000001</v>
      </c>
      <c r="I4946">
        <v>-96.116729000000007</v>
      </c>
      <c r="J4946">
        <v>92</v>
      </c>
      <c r="K4946">
        <v>74.229315</v>
      </c>
      <c r="L4946">
        <v>1.5002E-2</v>
      </c>
      <c r="M4946">
        <f>(F4946*CalPhotonTurnigy!$AE$30*CalPhotonTurnigy!$AF$36+CalPhotonTurnigy!$AE$36)/CalPhotonTurnigy!$AE$30</f>
        <v>69.900709978003988</v>
      </c>
    </row>
    <row r="4947" spans="1:13" x14ac:dyDescent="0.3">
      <c r="A4947">
        <v>171.63140200000001</v>
      </c>
      <c r="B4947">
        <v>92</v>
      </c>
      <c r="C4947">
        <v>0</v>
      </c>
      <c r="D4947">
        <v>1.4159999999999999</v>
      </c>
      <c r="E4947">
        <v>57.629055999999999</v>
      </c>
      <c r="F4947">
        <v>57.292124000000001</v>
      </c>
      <c r="G4947">
        <v>54.103099</v>
      </c>
      <c r="H4947">
        <v>0.33693200000000001</v>
      </c>
      <c r="I4947">
        <v>-96.098669000000001</v>
      </c>
      <c r="J4947">
        <v>92</v>
      </c>
      <c r="K4947">
        <v>74.214174999999997</v>
      </c>
      <c r="L4947">
        <v>1.5009E-2</v>
      </c>
      <c r="M4947">
        <f>(F4947*CalPhotonTurnigy!$AE$30*CalPhotonTurnigy!$AF$36+CalPhotonTurnigy!$AE$36)/CalPhotonTurnigy!$AE$30</f>
        <v>69.680176156083547</v>
      </c>
    </row>
    <row r="4948" spans="1:13" x14ac:dyDescent="0.3">
      <c r="A4948">
        <v>171.64640900000001</v>
      </c>
      <c r="B4948">
        <v>92</v>
      </c>
      <c r="C4948">
        <v>0</v>
      </c>
      <c r="D4948">
        <v>1.4239999999999999</v>
      </c>
      <c r="E4948">
        <v>57.647666000000001</v>
      </c>
      <c r="F4948">
        <v>57.461005999999998</v>
      </c>
      <c r="G4948">
        <v>54.097192999999997</v>
      </c>
      <c r="H4948">
        <v>0.18666099999999999</v>
      </c>
      <c r="I4948">
        <v>-96.088645999999997</v>
      </c>
      <c r="J4948">
        <v>92</v>
      </c>
      <c r="K4948">
        <v>74.201144999999997</v>
      </c>
      <c r="L4948">
        <v>1.5007E-2</v>
      </c>
      <c r="M4948">
        <f>(F4948*CalPhotonTurnigy!$AE$30*CalPhotonTurnigy!$AF$36+CalPhotonTurnigy!$AE$36)/CalPhotonTurnigy!$AE$30</f>
        <v>69.851710361945479</v>
      </c>
    </row>
    <row r="4949" spans="1:13" x14ac:dyDescent="0.3">
      <c r="A4949">
        <v>171.66141500000001</v>
      </c>
      <c r="B4949">
        <v>92</v>
      </c>
      <c r="C4949">
        <v>0</v>
      </c>
      <c r="D4949">
        <v>1.4179999999999999</v>
      </c>
      <c r="E4949">
        <v>57.644506</v>
      </c>
      <c r="F4949">
        <v>57.292124000000001</v>
      </c>
      <c r="G4949">
        <v>54.090235</v>
      </c>
      <c r="H4949">
        <v>0.35238199999999997</v>
      </c>
      <c r="I4949">
        <v>-96.069761</v>
      </c>
      <c r="J4949">
        <v>92</v>
      </c>
      <c r="K4949">
        <v>74.189929000000006</v>
      </c>
      <c r="L4949">
        <v>1.5006E-2</v>
      </c>
      <c r="M4949">
        <f>(F4949*CalPhotonTurnigy!$AE$30*CalPhotonTurnigy!$AF$36+CalPhotonTurnigy!$AE$36)/CalPhotonTurnigy!$AE$30</f>
        <v>69.680176156083547</v>
      </c>
    </row>
    <row r="4950" spans="1:13" x14ac:dyDescent="0.3">
      <c r="A4950">
        <v>171.67641599999999</v>
      </c>
      <c r="B4950">
        <v>92</v>
      </c>
      <c r="C4950">
        <v>0</v>
      </c>
      <c r="D4950">
        <v>1.417</v>
      </c>
      <c r="E4950">
        <v>57.639389999999999</v>
      </c>
      <c r="F4950">
        <v>57.533366999999998</v>
      </c>
      <c r="G4950">
        <v>54.082465999999997</v>
      </c>
      <c r="H4950">
        <v>0.10602300000000001</v>
      </c>
      <c r="I4950">
        <v>-96.064065999999997</v>
      </c>
      <c r="J4950">
        <v>92</v>
      </c>
      <c r="K4950">
        <v>74.180274999999995</v>
      </c>
      <c r="L4950">
        <v>1.5001E-2</v>
      </c>
      <c r="M4950">
        <f>(F4950*CalPhotonTurnigy!$AE$30*CalPhotonTurnigy!$AF$36+CalPhotonTurnigy!$AE$36)/CalPhotonTurnigy!$AE$30</f>
        <v>69.925207754624239</v>
      </c>
    </row>
    <row r="4951" spans="1:13" x14ac:dyDescent="0.3">
      <c r="A4951">
        <v>171.691427</v>
      </c>
      <c r="B4951">
        <v>92</v>
      </c>
      <c r="C4951">
        <v>0</v>
      </c>
      <c r="D4951">
        <v>1.4119999999999999</v>
      </c>
      <c r="E4951">
        <v>57.620601000000001</v>
      </c>
      <c r="F4951">
        <v>57.195596000000002</v>
      </c>
      <c r="G4951">
        <v>54.074125000000002</v>
      </c>
      <c r="H4951">
        <v>0.42500500000000002</v>
      </c>
      <c r="I4951">
        <v>-96.041304999999994</v>
      </c>
      <c r="J4951">
        <v>92</v>
      </c>
      <c r="K4951">
        <v>74.171966999999995</v>
      </c>
      <c r="L4951">
        <v>1.5011E-2</v>
      </c>
      <c r="M4951">
        <f>(F4951*CalPhotonTurnigy!$AE$30*CalPhotonTurnigy!$AF$36+CalPhotonTurnigy!$AE$36)/CalPhotonTurnigy!$AE$30</f>
        <v>69.582132232968945</v>
      </c>
    </row>
    <row r="4952" spans="1:13" x14ac:dyDescent="0.3">
      <c r="A4952">
        <v>171.706434</v>
      </c>
      <c r="B4952">
        <v>92</v>
      </c>
      <c r="C4952">
        <v>0</v>
      </c>
      <c r="D4952">
        <v>1.4159999999999999</v>
      </c>
      <c r="E4952">
        <v>57.616419999999998</v>
      </c>
      <c r="F4952">
        <v>57.509247999999999</v>
      </c>
      <c r="G4952">
        <v>54.065435999999998</v>
      </c>
      <c r="H4952">
        <v>0.107172</v>
      </c>
      <c r="I4952">
        <v>-96.035548000000006</v>
      </c>
      <c r="J4952">
        <v>92</v>
      </c>
      <c r="K4952">
        <v>74.164815000000004</v>
      </c>
      <c r="L4952">
        <v>1.5007E-2</v>
      </c>
      <c r="M4952">
        <f>(F4952*CalPhotonTurnigy!$AE$30*CalPhotonTurnigy!$AF$36+CalPhotonTurnigy!$AE$36)/CalPhotonTurnigy!$AE$30</f>
        <v>69.900709978003988</v>
      </c>
    </row>
    <row r="4953" spans="1:13" x14ac:dyDescent="0.3">
      <c r="A4953">
        <v>171.72143700000001</v>
      </c>
      <c r="B4953">
        <v>92</v>
      </c>
      <c r="C4953">
        <v>0</v>
      </c>
      <c r="D4953">
        <v>1.4119999999999999</v>
      </c>
      <c r="E4953">
        <v>57.600825</v>
      </c>
      <c r="F4953">
        <v>57.219729999999998</v>
      </c>
      <c r="G4953">
        <v>54.056593999999997</v>
      </c>
      <c r="H4953">
        <v>0.38109500000000002</v>
      </c>
      <c r="I4953">
        <v>-96.015144000000006</v>
      </c>
      <c r="J4953">
        <v>92</v>
      </c>
      <c r="K4953">
        <v>74.158659999999998</v>
      </c>
      <c r="L4953">
        <v>1.5003000000000001E-2</v>
      </c>
      <c r="M4953">
        <f>(F4953*CalPhotonTurnigy!$AE$30*CalPhotonTurnigy!$AF$36+CalPhotonTurnigy!$AE$36)/CalPhotonTurnigy!$AE$30</f>
        <v>69.606645245156571</v>
      </c>
    </row>
    <row r="4954" spans="1:13" x14ac:dyDescent="0.3">
      <c r="A4954">
        <v>171.73644899999999</v>
      </c>
      <c r="B4954">
        <v>92</v>
      </c>
      <c r="C4954">
        <v>0</v>
      </c>
      <c r="D4954">
        <v>1.4179999999999999</v>
      </c>
      <c r="E4954">
        <v>57.604201000000003</v>
      </c>
      <c r="F4954">
        <v>57.509247999999999</v>
      </c>
      <c r="G4954">
        <v>54.047764000000001</v>
      </c>
      <c r="H4954">
        <v>9.4952999999999996E-2</v>
      </c>
      <c r="I4954">
        <v>-96.010041000000001</v>
      </c>
      <c r="J4954">
        <v>92</v>
      </c>
      <c r="K4954">
        <v>74.153362000000001</v>
      </c>
      <c r="L4954">
        <v>1.5011999999999999E-2</v>
      </c>
      <c r="M4954">
        <f>(F4954*CalPhotonTurnigy!$AE$30*CalPhotonTurnigy!$AF$36+CalPhotonTurnigy!$AE$36)/CalPhotonTurnigy!$AE$30</f>
        <v>69.900709978003988</v>
      </c>
    </row>
    <row r="4955" spans="1:13" x14ac:dyDescent="0.3">
      <c r="A4955">
        <v>171.75146000000001</v>
      </c>
      <c r="B4955">
        <v>92</v>
      </c>
      <c r="C4955">
        <v>0</v>
      </c>
      <c r="D4955">
        <v>1.413</v>
      </c>
      <c r="E4955">
        <v>57.592706</v>
      </c>
      <c r="F4955">
        <v>57.195596000000002</v>
      </c>
      <c r="G4955">
        <v>54.039081000000003</v>
      </c>
      <c r="H4955">
        <v>0.39711000000000002</v>
      </c>
      <c r="I4955">
        <v>-95.988774000000006</v>
      </c>
      <c r="J4955">
        <v>92</v>
      </c>
      <c r="K4955">
        <v>74.148802000000003</v>
      </c>
      <c r="L4955">
        <v>1.5011E-2</v>
      </c>
      <c r="M4955">
        <f>(F4955*CalPhotonTurnigy!$AE$30*CalPhotonTurnigy!$AF$36+CalPhotonTurnigy!$AE$36)/CalPhotonTurnigy!$AE$30</f>
        <v>69.582132232968945</v>
      </c>
    </row>
    <row r="4956" spans="1:13" x14ac:dyDescent="0.3">
      <c r="A4956">
        <v>171.766471</v>
      </c>
      <c r="B4956">
        <v>92</v>
      </c>
      <c r="C4956">
        <v>0</v>
      </c>
      <c r="D4956">
        <v>1.4139999999999999</v>
      </c>
      <c r="E4956">
        <v>57.585213000000003</v>
      </c>
      <c r="F4956">
        <v>57.461005999999998</v>
      </c>
      <c r="G4956">
        <v>54.030650999999999</v>
      </c>
      <c r="H4956">
        <v>0.124207</v>
      </c>
      <c r="I4956">
        <v>-95.982102999999995</v>
      </c>
      <c r="J4956">
        <v>92</v>
      </c>
      <c r="K4956">
        <v>74.144876999999994</v>
      </c>
      <c r="L4956">
        <v>1.5011E-2</v>
      </c>
      <c r="M4956">
        <f>(F4956*CalPhotonTurnigy!$AE$30*CalPhotonTurnigy!$AF$36+CalPhotonTurnigy!$AE$36)/CalPhotonTurnigy!$AE$30</f>
        <v>69.851710361945479</v>
      </c>
    </row>
    <row r="4957" spans="1:13" x14ac:dyDescent="0.3">
      <c r="A4957">
        <v>171.78148100000001</v>
      </c>
      <c r="B4957">
        <v>92</v>
      </c>
      <c r="C4957">
        <v>0</v>
      </c>
      <c r="D4957">
        <v>1.4159999999999999</v>
      </c>
      <c r="E4957">
        <v>57.583567000000002</v>
      </c>
      <c r="F4957">
        <v>57.219729999999998</v>
      </c>
      <c r="G4957">
        <v>54.022556000000002</v>
      </c>
      <c r="H4957">
        <v>0.36383700000000002</v>
      </c>
      <c r="I4957">
        <v>-95.962614000000002</v>
      </c>
      <c r="J4957">
        <v>92</v>
      </c>
      <c r="K4957">
        <v>74.141498999999996</v>
      </c>
      <c r="L4957">
        <v>1.5010000000000001E-2</v>
      </c>
      <c r="M4957">
        <f>(F4957*CalPhotonTurnigy!$AE$30*CalPhotonTurnigy!$AF$36+CalPhotonTurnigy!$AE$36)/CalPhotonTurnigy!$AE$30</f>
        <v>69.606645245156571</v>
      </c>
    </row>
    <row r="4958" spans="1:13" x14ac:dyDescent="0.3">
      <c r="A4958">
        <v>171.79648</v>
      </c>
      <c r="B4958">
        <v>92</v>
      </c>
      <c r="C4958">
        <v>0</v>
      </c>
      <c r="D4958">
        <v>1.4159999999999999</v>
      </c>
      <c r="E4958">
        <v>57.584550999999998</v>
      </c>
      <c r="F4958">
        <v>57.509247999999999</v>
      </c>
      <c r="G4958">
        <v>54.014851999999998</v>
      </c>
      <c r="H4958">
        <v>7.5303999999999996E-2</v>
      </c>
      <c r="I4958">
        <v>-95.958569999999995</v>
      </c>
      <c r="J4958">
        <v>92</v>
      </c>
      <c r="K4958">
        <v>74.138591000000005</v>
      </c>
      <c r="L4958">
        <v>1.4999E-2</v>
      </c>
      <c r="M4958">
        <f>(F4958*CalPhotonTurnigy!$AE$30*CalPhotonTurnigy!$AF$36+CalPhotonTurnigy!$AE$36)/CalPhotonTurnigy!$AE$30</f>
        <v>69.900709978003988</v>
      </c>
    </row>
    <row r="4959" spans="1:13" x14ac:dyDescent="0.3">
      <c r="A4959">
        <v>171.811487</v>
      </c>
      <c r="B4959">
        <v>92</v>
      </c>
      <c r="C4959">
        <v>0</v>
      </c>
      <c r="D4959">
        <v>1.419</v>
      </c>
      <c r="E4959">
        <v>57.592601000000002</v>
      </c>
      <c r="F4959">
        <v>57.195596000000002</v>
      </c>
      <c r="G4959">
        <v>54.007579</v>
      </c>
      <c r="H4959">
        <v>0.39700400000000002</v>
      </c>
      <c r="I4959">
        <v>-95.937314000000001</v>
      </c>
      <c r="J4959">
        <v>92</v>
      </c>
      <c r="K4959">
        <v>74.136088999999998</v>
      </c>
      <c r="L4959">
        <v>1.5007E-2</v>
      </c>
      <c r="M4959">
        <f>(F4959*CalPhotonTurnigy!$AE$30*CalPhotonTurnigy!$AF$36+CalPhotonTurnigy!$AE$36)/CalPhotonTurnigy!$AE$30</f>
        <v>69.582132232968945</v>
      </c>
    </row>
    <row r="4960" spans="1:13" x14ac:dyDescent="0.3">
      <c r="A4960">
        <v>171.82649000000001</v>
      </c>
      <c r="B4960">
        <v>92</v>
      </c>
      <c r="C4960">
        <v>0</v>
      </c>
      <c r="D4960">
        <v>1.415</v>
      </c>
      <c r="E4960">
        <v>57.587522999999997</v>
      </c>
      <c r="F4960">
        <v>57.509247999999999</v>
      </c>
      <c r="G4960">
        <v>54.000759000000002</v>
      </c>
      <c r="H4960">
        <v>7.8274999999999997E-2</v>
      </c>
      <c r="I4960">
        <v>-95.933109999999999</v>
      </c>
      <c r="J4960">
        <v>92</v>
      </c>
      <c r="K4960">
        <v>74.133934999999994</v>
      </c>
      <c r="L4960">
        <v>1.5003000000000001E-2</v>
      </c>
      <c r="M4960">
        <f>(F4960*CalPhotonTurnigy!$AE$30*CalPhotonTurnigy!$AF$36+CalPhotonTurnigy!$AE$36)/CalPhotonTurnigy!$AE$30</f>
        <v>69.900709978003988</v>
      </c>
    </row>
    <row r="4961" spans="1:13" x14ac:dyDescent="0.3">
      <c r="A4961">
        <v>171.841489</v>
      </c>
      <c r="B4961">
        <v>92</v>
      </c>
      <c r="C4961">
        <v>0</v>
      </c>
      <c r="D4961">
        <v>1.4119999999999999</v>
      </c>
      <c r="E4961">
        <v>57.573546999999998</v>
      </c>
      <c r="F4961">
        <v>57.267994000000002</v>
      </c>
      <c r="G4961">
        <v>53.994402999999998</v>
      </c>
      <c r="H4961">
        <v>0.30555399999999999</v>
      </c>
      <c r="I4961">
        <v>-95.916747000000001</v>
      </c>
      <c r="J4961">
        <v>92</v>
      </c>
      <c r="K4961">
        <v>74.132080999999999</v>
      </c>
      <c r="L4961">
        <v>1.4999E-2</v>
      </c>
      <c r="M4961">
        <f>(F4961*CalPhotonTurnigy!$AE$30*CalPhotonTurnigy!$AF$36+CalPhotonTurnigy!$AE$36)/CalPhotonTurnigy!$AE$30</f>
        <v>69.655667206713886</v>
      </c>
    </row>
    <row r="4962" spans="1:13" x14ac:dyDescent="0.3">
      <c r="A4962">
        <v>171.85649699999999</v>
      </c>
      <c r="B4962">
        <v>92</v>
      </c>
      <c r="C4962">
        <v>0</v>
      </c>
      <c r="D4962">
        <v>1.415</v>
      </c>
      <c r="E4962">
        <v>57.571126</v>
      </c>
      <c r="F4962">
        <v>57.557485999999997</v>
      </c>
      <c r="G4962">
        <v>53.988509999999998</v>
      </c>
      <c r="H4962">
        <v>1.3641E-2</v>
      </c>
      <c r="I4962">
        <v>-95.916014000000004</v>
      </c>
      <c r="J4962">
        <v>92</v>
      </c>
      <c r="K4962">
        <v>74.130484999999993</v>
      </c>
      <c r="L4962">
        <v>1.5008000000000001E-2</v>
      </c>
      <c r="M4962">
        <f>(F4962*CalPhotonTurnigy!$AE$30*CalPhotonTurnigy!$AF$36+CalPhotonTurnigy!$AE$36)/CalPhotonTurnigy!$AE$30</f>
        <v>69.949705531244518</v>
      </c>
    </row>
    <row r="4963" spans="1:13" x14ac:dyDescent="0.3">
      <c r="A4963">
        <v>171.87149400000001</v>
      </c>
      <c r="B4963">
        <v>92</v>
      </c>
      <c r="C4963">
        <v>0</v>
      </c>
      <c r="D4963">
        <v>1.417</v>
      </c>
      <c r="E4963">
        <v>57.576248999999997</v>
      </c>
      <c r="F4963">
        <v>57.219729999999998</v>
      </c>
      <c r="G4963">
        <v>53.983071000000002</v>
      </c>
      <c r="H4963">
        <v>0.35651899999999997</v>
      </c>
      <c r="I4963">
        <v>-95.896933000000004</v>
      </c>
      <c r="J4963">
        <v>92</v>
      </c>
      <c r="K4963">
        <v>74.129112000000006</v>
      </c>
      <c r="L4963">
        <v>1.4997E-2</v>
      </c>
      <c r="M4963">
        <f>(F4963*CalPhotonTurnigy!$AE$30*CalPhotonTurnigy!$AF$36+CalPhotonTurnigy!$AE$36)/CalPhotonTurnigy!$AE$30</f>
        <v>69.606645245156571</v>
      </c>
    </row>
    <row r="4964" spans="1:13" x14ac:dyDescent="0.3">
      <c r="A4964">
        <v>171.88649799999999</v>
      </c>
      <c r="B4964">
        <v>92</v>
      </c>
      <c r="C4964">
        <v>0</v>
      </c>
      <c r="D4964">
        <v>1.415</v>
      </c>
      <c r="E4964">
        <v>57.573452000000003</v>
      </c>
      <c r="F4964">
        <v>57.581603000000001</v>
      </c>
      <c r="G4964">
        <v>53.978073000000002</v>
      </c>
      <c r="H4964">
        <v>-8.1510000000000003E-3</v>
      </c>
      <c r="I4964">
        <v>-95.897371000000007</v>
      </c>
      <c r="J4964">
        <v>92</v>
      </c>
      <c r="K4964">
        <v>74.127930000000006</v>
      </c>
      <c r="L4964">
        <v>1.5004E-2</v>
      </c>
      <c r="M4964">
        <f>(F4964*CalPhotonTurnigy!$AE$30*CalPhotonTurnigy!$AF$36+CalPhotonTurnigy!$AE$36)/CalPhotonTurnigy!$AE$30</f>
        <v>69.974201276455801</v>
      </c>
    </row>
    <row r="4965" spans="1:13" x14ac:dyDescent="0.3">
      <c r="A4965">
        <v>171.901498</v>
      </c>
      <c r="B4965">
        <v>92</v>
      </c>
      <c r="C4965">
        <v>0</v>
      </c>
      <c r="D4965">
        <v>1.4159999999999999</v>
      </c>
      <c r="E4965">
        <v>57.575848000000001</v>
      </c>
      <c r="F4965">
        <v>57.267994000000002</v>
      </c>
      <c r="G4965">
        <v>53.973497999999999</v>
      </c>
      <c r="H4965">
        <v>0.30785400000000002</v>
      </c>
      <c r="I4965">
        <v>-95.880882999999997</v>
      </c>
      <c r="J4965">
        <v>92</v>
      </c>
      <c r="K4965">
        <v>74.126912000000004</v>
      </c>
      <c r="L4965">
        <v>1.4999999999999999E-2</v>
      </c>
      <c r="M4965">
        <f>(F4965*CalPhotonTurnigy!$AE$30*CalPhotonTurnigy!$AF$36+CalPhotonTurnigy!$AE$36)/CalPhotonTurnigy!$AE$30</f>
        <v>69.655667206713886</v>
      </c>
    </row>
    <row r="4966" spans="1:13" x14ac:dyDescent="0.3">
      <c r="A4966">
        <v>171.91649699999999</v>
      </c>
      <c r="B4966">
        <v>92</v>
      </c>
      <c r="C4966">
        <v>0</v>
      </c>
      <c r="D4966">
        <v>1.415</v>
      </c>
      <c r="E4966">
        <v>57.573106000000003</v>
      </c>
      <c r="F4966">
        <v>57.509247999999999</v>
      </c>
      <c r="G4966">
        <v>53.969323000000003</v>
      </c>
      <c r="H4966">
        <v>6.3858999999999999E-2</v>
      </c>
      <c r="I4966">
        <v>-95.877454</v>
      </c>
      <c r="J4966">
        <v>92</v>
      </c>
      <c r="K4966">
        <v>74.126035999999999</v>
      </c>
      <c r="L4966">
        <v>1.4999E-2</v>
      </c>
      <c r="M4966">
        <f>(F4966*CalPhotonTurnigy!$AE$30*CalPhotonTurnigy!$AF$36+CalPhotonTurnigy!$AE$36)/CalPhotonTurnigy!$AE$30</f>
        <v>69.900709978003988</v>
      </c>
    </row>
    <row r="4967" spans="1:13" x14ac:dyDescent="0.3">
      <c r="A4967">
        <v>171.93150700000001</v>
      </c>
      <c r="B4967">
        <v>92</v>
      </c>
      <c r="C4967">
        <v>0</v>
      </c>
      <c r="D4967">
        <v>1.407</v>
      </c>
      <c r="E4967">
        <v>57.546716000000004</v>
      </c>
      <c r="F4967">
        <v>57.219729999999998</v>
      </c>
      <c r="G4967">
        <v>53.965524000000002</v>
      </c>
      <c r="H4967">
        <v>0.326986</v>
      </c>
      <c r="I4967">
        <v>-95.859938999999997</v>
      </c>
      <c r="J4967">
        <v>92</v>
      </c>
      <c r="K4967">
        <v>74.125282999999996</v>
      </c>
      <c r="L4967">
        <v>1.5010000000000001E-2</v>
      </c>
      <c r="M4967">
        <f>(F4967*CalPhotonTurnigy!$AE$30*CalPhotonTurnigy!$AF$36+CalPhotonTurnigy!$AE$36)/CalPhotonTurnigy!$AE$30</f>
        <v>69.606645245156571</v>
      </c>
    </row>
    <row r="4968" spans="1:13" x14ac:dyDescent="0.3">
      <c r="A4968">
        <v>171.946516</v>
      </c>
      <c r="B4968">
        <v>92</v>
      </c>
      <c r="C4968">
        <v>0</v>
      </c>
      <c r="D4968">
        <v>1.405</v>
      </c>
      <c r="E4968">
        <v>57.519176999999999</v>
      </c>
      <c r="F4968">
        <v>57.485126999999999</v>
      </c>
      <c r="G4968">
        <v>53.962077999999998</v>
      </c>
      <c r="H4968">
        <v>3.4049000000000003E-2</v>
      </c>
      <c r="I4968">
        <v>-95.858109999999996</v>
      </c>
      <c r="J4968">
        <v>92</v>
      </c>
      <c r="K4968">
        <v>74.124634</v>
      </c>
      <c r="L4968">
        <v>1.5009E-2</v>
      </c>
      <c r="M4968">
        <f>(F4968*CalPhotonTurnigy!$AE$30*CalPhotonTurnigy!$AF$36+CalPhotonTurnigy!$AE$36)/CalPhotonTurnigy!$AE$30</f>
        <v>69.876210169974726</v>
      </c>
    </row>
    <row r="4969" spans="1:13" x14ac:dyDescent="0.3">
      <c r="A4969">
        <v>171.961513</v>
      </c>
      <c r="B4969">
        <v>92</v>
      </c>
      <c r="C4969">
        <v>0</v>
      </c>
      <c r="D4969">
        <v>1.4139999999999999</v>
      </c>
      <c r="E4969">
        <v>57.521937999999999</v>
      </c>
      <c r="F4969">
        <v>57.219729999999998</v>
      </c>
      <c r="G4969">
        <v>53.958959999999998</v>
      </c>
      <c r="H4969">
        <v>0.30220900000000001</v>
      </c>
      <c r="I4969">
        <v>-95.841936000000004</v>
      </c>
      <c r="J4969">
        <v>92</v>
      </c>
      <c r="K4969">
        <v>74.124076000000002</v>
      </c>
      <c r="L4969">
        <v>1.4997E-2</v>
      </c>
      <c r="M4969">
        <f>(F4969*CalPhotonTurnigy!$AE$30*CalPhotonTurnigy!$AF$36+CalPhotonTurnigy!$AE$36)/CalPhotonTurnigy!$AE$30</f>
        <v>69.606645245156571</v>
      </c>
    </row>
    <row r="4970" spans="1:13" x14ac:dyDescent="0.3">
      <c r="A4970">
        <v>171.97651099999999</v>
      </c>
      <c r="B4970">
        <v>92</v>
      </c>
      <c r="C4970">
        <v>0</v>
      </c>
      <c r="D4970">
        <v>1.4159999999999999</v>
      </c>
      <c r="E4970">
        <v>57.529125999999998</v>
      </c>
      <c r="F4970">
        <v>57.533366999999998</v>
      </c>
      <c r="G4970">
        <v>53.956144000000002</v>
      </c>
      <c r="H4970">
        <v>-4.241E-3</v>
      </c>
      <c r="I4970">
        <v>-95.842163999999997</v>
      </c>
      <c r="J4970">
        <v>92</v>
      </c>
      <c r="K4970">
        <v>74.123594999999995</v>
      </c>
      <c r="L4970">
        <v>1.4997999999999999E-2</v>
      </c>
      <c r="M4970">
        <f>(F4970*CalPhotonTurnigy!$AE$30*CalPhotonTurnigy!$AF$36+CalPhotonTurnigy!$AE$36)/CalPhotonTurnigy!$AE$30</f>
        <v>69.925207754624239</v>
      </c>
    </row>
    <row r="4971" spans="1:13" x14ac:dyDescent="0.3">
      <c r="A4971">
        <v>171.99150800000001</v>
      </c>
      <c r="B4971">
        <v>92</v>
      </c>
      <c r="C4971">
        <v>0</v>
      </c>
      <c r="D4971">
        <v>1.4119999999999999</v>
      </c>
      <c r="E4971">
        <v>57.523282000000002</v>
      </c>
      <c r="F4971">
        <v>57.219729999999998</v>
      </c>
      <c r="G4971">
        <v>53.953608000000003</v>
      </c>
      <c r="H4971">
        <v>0.30355199999999999</v>
      </c>
      <c r="I4971">
        <v>-95.825918000000001</v>
      </c>
      <c r="J4971">
        <v>92</v>
      </c>
      <c r="K4971">
        <v>74.123181000000002</v>
      </c>
      <c r="L4971">
        <v>1.4997E-2</v>
      </c>
      <c r="M4971">
        <f>(F4971*CalPhotonTurnigy!$AE$30*CalPhotonTurnigy!$AF$36+CalPhotonTurnigy!$AE$36)/CalPhotonTurnigy!$AE$30</f>
        <v>69.606645245156571</v>
      </c>
    </row>
    <row r="4972" spans="1:13" x14ac:dyDescent="0.3">
      <c r="A4972">
        <v>172.00651099999999</v>
      </c>
      <c r="B4972">
        <v>92</v>
      </c>
      <c r="C4972">
        <v>0</v>
      </c>
      <c r="D4972">
        <v>1.417</v>
      </c>
      <c r="E4972">
        <v>57.535093000000003</v>
      </c>
      <c r="F4972">
        <v>57.533366999999998</v>
      </c>
      <c r="G4972">
        <v>53.951326999999999</v>
      </c>
      <c r="H4972">
        <v>1.725E-3</v>
      </c>
      <c r="I4972">
        <v>-95.825824999999995</v>
      </c>
      <c r="J4972">
        <v>92</v>
      </c>
      <c r="K4972">
        <v>74.122825000000006</v>
      </c>
      <c r="L4972">
        <v>1.5003000000000001E-2</v>
      </c>
      <c r="M4972">
        <f>(F4972*CalPhotonTurnigy!$AE$30*CalPhotonTurnigy!$AF$36+CalPhotonTurnigy!$AE$36)/CalPhotonTurnigy!$AE$30</f>
        <v>69.925207754624239</v>
      </c>
    </row>
    <row r="4973" spans="1:13" x14ac:dyDescent="0.3">
      <c r="A4973">
        <v>172.021522</v>
      </c>
      <c r="B4973">
        <v>92</v>
      </c>
      <c r="C4973">
        <v>0</v>
      </c>
      <c r="D4973">
        <v>1.4119999999999999</v>
      </c>
      <c r="E4973">
        <v>57.528416999999997</v>
      </c>
      <c r="F4973">
        <v>57.267994000000002</v>
      </c>
      <c r="G4973">
        <v>53.949278999999997</v>
      </c>
      <c r="H4973">
        <v>0.26042300000000002</v>
      </c>
      <c r="I4973">
        <v>-95.811867000000007</v>
      </c>
      <c r="J4973">
        <v>92</v>
      </c>
      <c r="K4973">
        <v>74.122518999999997</v>
      </c>
      <c r="L4973">
        <v>1.5011E-2</v>
      </c>
      <c r="M4973">
        <f>(F4973*CalPhotonTurnigy!$AE$30*CalPhotonTurnigy!$AF$36+CalPhotonTurnigy!$AE$36)/CalPhotonTurnigy!$AE$30</f>
        <v>69.655667206713886</v>
      </c>
    </row>
    <row r="4974" spans="1:13" x14ac:dyDescent="0.3">
      <c r="A4974">
        <v>172.036531</v>
      </c>
      <c r="B4974">
        <v>92</v>
      </c>
      <c r="C4974">
        <v>0</v>
      </c>
      <c r="D4974">
        <v>1.4079999999999999</v>
      </c>
      <c r="E4974">
        <v>57.513046000000003</v>
      </c>
      <c r="F4974">
        <v>57.533366999999998</v>
      </c>
      <c r="G4974">
        <v>53.947445000000002</v>
      </c>
      <c r="H4974">
        <v>-2.0320999999999999E-2</v>
      </c>
      <c r="I4974">
        <v>-95.812959000000006</v>
      </c>
      <c r="J4974">
        <v>92</v>
      </c>
      <c r="K4974">
        <v>74.122254999999996</v>
      </c>
      <c r="L4974">
        <v>1.5009E-2</v>
      </c>
      <c r="M4974">
        <f>(F4974*CalPhotonTurnigy!$AE$30*CalPhotonTurnigy!$AF$36+CalPhotonTurnigy!$AE$36)/CalPhotonTurnigy!$AE$30</f>
        <v>69.925207754624239</v>
      </c>
    </row>
    <row r="4975" spans="1:13" x14ac:dyDescent="0.3">
      <c r="A4975">
        <v>172.05153999999999</v>
      </c>
      <c r="B4975">
        <v>92</v>
      </c>
      <c r="C4975">
        <v>0</v>
      </c>
      <c r="D4975">
        <v>1.409</v>
      </c>
      <c r="E4975">
        <v>57.502222000000003</v>
      </c>
      <c r="F4975">
        <v>57.292124000000001</v>
      </c>
      <c r="G4975">
        <v>53.945802999999998</v>
      </c>
      <c r="H4975">
        <v>0.21009800000000001</v>
      </c>
      <c r="I4975">
        <v>-95.801697000000004</v>
      </c>
      <c r="J4975">
        <v>92</v>
      </c>
      <c r="K4975">
        <v>74.122028</v>
      </c>
      <c r="L4975">
        <v>1.5009E-2</v>
      </c>
      <c r="M4975">
        <f>(F4975*CalPhotonTurnigy!$AE$30*CalPhotonTurnigy!$AF$36+CalPhotonTurnigy!$AE$36)/CalPhotonTurnigy!$AE$30</f>
        <v>69.680176156083547</v>
      </c>
    </row>
    <row r="4976" spans="1:13" x14ac:dyDescent="0.3">
      <c r="A4976">
        <v>172.06653800000001</v>
      </c>
      <c r="B4976">
        <v>92</v>
      </c>
      <c r="C4976">
        <v>0</v>
      </c>
      <c r="D4976">
        <v>1.41</v>
      </c>
      <c r="E4976">
        <v>57.495313000000003</v>
      </c>
      <c r="F4976">
        <v>57.509247999999999</v>
      </c>
      <c r="G4976">
        <v>53.944336</v>
      </c>
      <c r="H4976">
        <v>-1.3934999999999999E-2</v>
      </c>
      <c r="I4976">
        <v>-95.802445000000006</v>
      </c>
      <c r="J4976">
        <v>92</v>
      </c>
      <c r="K4976">
        <v>74.121832999999995</v>
      </c>
      <c r="L4976">
        <v>1.4997999999999999E-2</v>
      </c>
      <c r="M4976">
        <f>(F4976*CalPhotonTurnigy!$AE$30*CalPhotonTurnigy!$AF$36+CalPhotonTurnigy!$AE$36)/CalPhotonTurnigy!$AE$30</f>
        <v>69.900709978003988</v>
      </c>
    </row>
    <row r="4977" spans="1:13" x14ac:dyDescent="0.3">
      <c r="A4977">
        <v>172.081549</v>
      </c>
      <c r="B4977">
        <v>92</v>
      </c>
      <c r="C4977">
        <v>0</v>
      </c>
      <c r="D4977">
        <v>1.409</v>
      </c>
      <c r="E4977">
        <v>57.486958000000001</v>
      </c>
      <c r="F4977">
        <v>57.461005999999998</v>
      </c>
      <c r="G4977">
        <v>53.943027000000001</v>
      </c>
      <c r="H4977">
        <v>2.5951999999999999E-2</v>
      </c>
      <c r="I4977">
        <v>-95.801051999999999</v>
      </c>
      <c r="J4977">
        <v>92</v>
      </c>
      <c r="K4977">
        <v>74.121663999999996</v>
      </c>
      <c r="L4977">
        <v>1.5011E-2</v>
      </c>
      <c r="M4977">
        <f>(F4977*CalPhotonTurnigy!$AE$30*CalPhotonTurnigy!$AF$36+CalPhotonTurnigy!$AE$36)/CalPhotonTurnigy!$AE$30</f>
        <v>69.851710361945479</v>
      </c>
    </row>
    <row r="4978" spans="1:13" x14ac:dyDescent="0.3">
      <c r="A4978">
        <v>172.09655900000001</v>
      </c>
      <c r="B4978">
        <v>92</v>
      </c>
      <c r="C4978">
        <v>0</v>
      </c>
      <c r="D4978">
        <v>1.3959999999999999</v>
      </c>
      <c r="E4978">
        <v>57.441191000000003</v>
      </c>
      <c r="F4978">
        <v>57.509247999999999</v>
      </c>
      <c r="G4978">
        <v>53.941859999999998</v>
      </c>
      <c r="H4978">
        <v>-6.8056000000000005E-2</v>
      </c>
      <c r="I4978">
        <v>-95.804708000000005</v>
      </c>
      <c r="J4978">
        <v>92</v>
      </c>
      <c r="K4978">
        <v>74.121520000000004</v>
      </c>
      <c r="L4978">
        <v>1.5010000000000001E-2</v>
      </c>
      <c r="M4978">
        <f>(F4978*CalPhotonTurnigy!$AE$30*CalPhotonTurnigy!$AF$36+CalPhotonTurnigy!$AE$36)/CalPhotonTurnigy!$AE$30</f>
        <v>69.900709978003988</v>
      </c>
    </row>
    <row r="4979" spans="1:13" x14ac:dyDescent="0.3">
      <c r="A4979">
        <v>172.11156299999999</v>
      </c>
      <c r="B4979">
        <v>92</v>
      </c>
      <c r="C4979">
        <v>0</v>
      </c>
      <c r="D4979">
        <v>1.4079999999999999</v>
      </c>
      <c r="E4979">
        <v>57.437969000000002</v>
      </c>
      <c r="F4979">
        <v>57.605719000000001</v>
      </c>
      <c r="G4979">
        <v>53.940821999999997</v>
      </c>
      <c r="H4979">
        <v>-0.16775000000000001</v>
      </c>
      <c r="I4979">
        <v>-95.813727</v>
      </c>
      <c r="J4979">
        <v>92</v>
      </c>
      <c r="K4979">
        <v>74.121395000000007</v>
      </c>
      <c r="L4979">
        <v>1.5004E-2</v>
      </c>
      <c r="M4979">
        <f>(F4979*CalPhotonTurnigy!$AE$30*CalPhotonTurnigy!$AF$36+CalPhotonTurnigy!$AE$36)/CalPhotonTurnigy!$AE$30</f>
        <v>69.9986960059626</v>
      </c>
    </row>
    <row r="4980" spans="1:13" x14ac:dyDescent="0.3">
      <c r="A4980">
        <v>172.126564</v>
      </c>
      <c r="B4980">
        <v>92</v>
      </c>
      <c r="C4980">
        <v>0</v>
      </c>
      <c r="D4980">
        <v>1.409</v>
      </c>
      <c r="E4980">
        <v>57.437607999999997</v>
      </c>
      <c r="F4980">
        <v>57.461005999999998</v>
      </c>
      <c r="G4980">
        <v>53.939898999999997</v>
      </c>
      <c r="H4980">
        <v>-2.3397000000000001E-2</v>
      </c>
      <c r="I4980">
        <v>-95.814982999999998</v>
      </c>
      <c r="J4980">
        <v>92</v>
      </c>
      <c r="K4980">
        <v>74.121288000000007</v>
      </c>
      <c r="L4980">
        <v>1.5001E-2</v>
      </c>
      <c r="M4980">
        <f>(F4980*CalPhotonTurnigy!$AE$30*CalPhotonTurnigy!$AF$36+CalPhotonTurnigy!$AE$36)/CalPhotonTurnigy!$AE$30</f>
        <v>69.851710361945479</v>
      </c>
    </row>
    <row r="4981" spans="1:13" x14ac:dyDescent="0.3">
      <c r="A4981">
        <v>172.141561</v>
      </c>
      <c r="B4981">
        <v>92</v>
      </c>
      <c r="C4981">
        <v>0</v>
      </c>
      <c r="D4981">
        <v>1.4059999999999999</v>
      </c>
      <c r="E4981">
        <v>57.427644999999998</v>
      </c>
      <c r="F4981">
        <v>57.653948</v>
      </c>
      <c r="G4981">
        <v>53.939078000000002</v>
      </c>
      <c r="H4981">
        <v>-0.226303</v>
      </c>
      <c r="I4981">
        <v>-95.827151000000001</v>
      </c>
      <c r="J4981">
        <v>92</v>
      </c>
      <c r="K4981">
        <v>74.121195</v>
      </c>
      <c r="L4981">
        <v>1.4997E-2</v>
      </c>
      <c r="M4981">
        <f>(F4981*CalPhotonTurnigy!$AE$30*CalPhotonTurnigy!$AF$36+CalPhotonTurnigy!$AE$36)/CalPhotonTurnigy!$AE$30</f>
        <v>70.047682417862717</v>
      </c>
    </row>
    <row r="4982" spans="1:13" x14ac:dyDescent="0.3">
      <c r="A4982">
        <v>172.15656000000001</v>
      </c>
      <c r="B4982">
        <v>92</v>
      </c>
      <c r="C4982">
        <v>0</v>
      </c>
      <c r="D4982">
        <v>1.407</v>
      </c>
      <c r="E4982">
        <v>57.423898000000001</v>
      </c>
      <c r="F4982">
        <v>57.509247999999999</v>
      </c>
      <c r="G4982">
        <v>53.938350999999997</v>
      </c>
      <c r="H4982">
        <v>-8.5349999999999995E-2</v>
      </c>
      <c r="I4982">
        <v>-95.831733</v>
      </c>
      <c r="J4982">
        <v>92</v>
      </c>
      <c r="K4982">
        <v>74.121116000000001</v>
      </c>
      <c r="L4982">
        <v>1.4999E-2</v>
      </c>
      <c r="M4982">
        <f>(F4982*CalPhotonTurnigy!$AE$30*CalPhotonTurnigy!$AF$36+CalPhotonTurnigy!$AE$36)/CalPhotonTurnigy!$AE$30</f>
        <v>69.900709978003988</v>
      </c>
    </row>
    <row r="4983" spans="1:13" x14ac:dyDescent="0.3">
      <c r="A4983">
        <v>172.171573</v>
      </c>
      <c r="B4983">
        <v>92</v>
      </c>
      <c r="C4983">
        <v>0</v>
      </c>
      <c r="D4983">
        <v>1.407</v>
      </c>
      <c r="E4983">
        <v>57.420673000000001</v>
      </c>
      <c r="F4983">
        <v>57.726284</v>
      </c>
      <c r="G4983">
        <v>53.937705000000001</v>
      </c>
      <c r="H4983">
        <v>-0.30561100000000002</v>
      </c>
      <c r="I4983">
        <v>-95.848195000000004</v>
      </c>
      <c r="J4983">
        <v>92</v>
      </c>
      <c r="K4983">
        <v>74.121048000000002</v>
      </c>
      <c r="L4983">
        <v>1.5013E-2</v>
      </c>
      <c r="M4983">
        <f>(F4983*CalPhotonTurnigy!$AE$30*CalPhotonTurnigy!$AF$36+CalPhotonTurnigy!$AE$36)/CalPhotonTurnigy!$AE$30</f>
        <v>70.121154417929191</v>
      </c>
    </row>
    <row r="4984" spans="1:13" x14ac:dyDescent="0.3">
      <c r="A4984">
        <v>172.18657899999999</v>
      </c>
      <c r="B4984">
        <v>92</v>
      </c>
      <c r="C4984">
        <v>0</v>
      </c>
      <c r="D4984">
        <v>1.4079999999999999</v>
      </c>
      <c r="E4984">
        <v>57.420312000000003</v>
      </c>
      <c r="F4984">
        <v>57.412759000000001</v>
      </c>
      <c r="G4984">
        <v>53.937133000000003</v>
      </c>
      <c r="H4984">
        <v>7.5529999999999998E-3</v>
      </c>
      <c r="I4984">
        <v>-95.847790000000003</v>
      </c>
      <c r="J4984">
        <v>92</v>
      </c>
      <c r="K4984">
        <v>74.120988999999994</v>
      </c>
      <c r="L4984">
        <v>1.5006E-2</v>
      </c>
      <c r="M4984">
        <f>(F4984*CalPhotonTurnigy!$AE$30*CalPhotonTurnigy!$AF$36+CalPhotonTurnigy!$AE$36)/CalPhotonTurnigy!$AE$30</f>
        <v>69.802705667364535</v>
      </c>
    </row>
    <row r="4985" spans="1:13" x14ac:dyDescent="0.3">
      <c r="A4985">
        <v>172.20158699999999</v>
      </c>
      <c r="B4985">
        <v>92</v>
      </c>
      <c r="C4985">
        <v>0</v>
      </c>
      <c r="D4985">
        <v>1.405</v>
      </c>
      <c r="E4985">
        <v>57.410342999999997</v>
      </c>
      <c r="F4985">
        <v>57.678061</v>
      </c>
      <c r="G4985">
        <v>53.936627000000001</v>
      </c>
      <c r="H4985">
        <v>-0.26771800000000001</v>
      </c>
      <c r="I4985">
        <v>-95.862198000000006</v>
      </c>
      <c r="J4985">
        <v>92</v>
      </c>
      <c r="K4985">
        <v>74.120937999999995</v>
      </c>
      <c r="L4985">
        <v>1.5008000000000001E-2</v>
      </c>
      <c r="M4985">
        <f>(F4985*CalPhotonTurnigy!$AE$30*CalPhotonTurnigy!$AF$36+CalPhotonTurnigy!$AE$36)/CalPhotonTurnigy!$AE$30</f>
        <v>70.072174100256021</v>
      </c>
    </row>
    <row r="4986" spans="1:13" x14ac:dyDescent="0.3">
      <c r="A4986">
        <v>172.21659</v>
      </c>
      <c r="B4986">
        <v>92</v>
      </c>
      <c r="C4986">
        <v>0</v>
      </c>
      <c r="D4986">
        <v>1.409</v>
      </c>
      <c r="E4986">
        <v>57.413839000000003</v>
      </c>
      <c r="F4986">
        <v>57.461005999999998</v>
      </c>
      <c r="G4986">
        <v>53.93618</v>
      </c>
      <c r="H4986">
        <v>-4.7167000000000001E-2</v>
      </c>
      <c r="I4986">
        <v>-95.864729999999994</v>
      </c>
      <c r="J4986">
        <v>92</v>
      </c>
      <c r="K4986">
        <v>74.120895000000004</v>
      </c>
      <c r="L4986">
        <v>1.5003000000000001E-2</v>
      </c>
      <c r="M4986">
        <f>(F4986*CalPhotonTurnigy!$AE$30*CalPhotonTurnigy!$AF$36+CalPhotonTurnigy!$AE$36)/CalPhotonTurnigy!$AE$30</f>
        <v>69.851710361945479</v>
      </c>
    </row>
    <row r="4987" spans="1:13" x14ac:dyDescent="0.3">
      <c r="A4987">
        <v>172.23158900000001</v>
      </c>
      <c r="B4987">
        <v>92</v>
      </c>
      <c r="C4987">
        <v>0</v>
      </c>
      <c r="D4987">
        <v>1.407</v>
      </c>
      <c r="E4987">
        <v>57.409602</v>
      </c>
      <c r="F4987">
        <v>57.581603000000001</v>
      </c>
      <c r="G4987">
        <v>53.935783999999998</v>
      </c>
      <c r="H4987">
        <v>-0.17200099999999999</v>
      </c>
      <c r="I4987">
        <v>-95.873971999999995</v>
      </c>
      <c r="J4987">
        <v>92</v>
      </c>
      <c r="K4987">
        <v>74.120857000000001</v>
      </c>
      <c r="L4987">
        <v>1.4999E-2</v>
      </c>
      <c r="M4987">
        <f>(F4987*CalPhotonTurnigy!$AE$30*CalPhotonTurnigy!$AF$36+CalPhotonTurnigy!$AE$36)/CalPhotonTurnigy!$AE$30</f>
        <v>69.974201276455801</v>
      </c>
    </row>
    <row r="4988" spans="1:13" x14ac:dyDescent="0.3">
      <c r="A4988">
        <v>172.24659399999999</v>
      </c>
      <c r="B4988">
        <v>92</v>
      </c>
      <c r="C4988">
        <v>0</v>
      </c>
      <c r="D4988">
        <v>1.4039999999999999</v>
      </c>
      <c r="E4988">
        <v>57.398708999999997</v>
      </c>
      <c r="F4988">
        <v>57.485126999999999</v>
      </c>
      <c r="G4988">
        <v>53.935434000000001</v>
      </c>
      <c r="H4988">
        <v>-8.6417999999999995E-2</v>
      </c>
      <c r="I4988">
        <v>-95.878613000000001</v>
      </c>
      <c r="J4988">
        <v>92</v>
      </c>
      <c r="K4988">
        <v>74.120824999999996</v>
      </c>
      <c r="L4988">
        <v>1.5004999999999999E-2</v>
      </c>
      <c r="M4988">
        <f>(F4988*CalPhotonTurnigy!$AE$30*CalPhotonTurnigy!$AF$36+CalPhotonTurnigy!$AE$36)/CalPhotonTurnigy!$AE$30</f>
        <v>69.876210169974726</v>
      </c>
    </row>
    <row r="4989" spans="1:13" x14ac:dyDescent="0.3">
      <c r="A4989">
        <v>172.26159200000001</v>
      </c>
      <c r="B4989">
        <v>92</v>
      </c>
      <c r="C4989">
        <v>0</v>
      </c>
      <c r="D4989">
        <v>1.407</v>
      </c>
      <c r="E4989">
        <v>57.396582000000002</v>
      </c>
      <c r="F4989">
        <v>57.412759000000001</v>
      </c>
      <c r="G4989">
        <v>53.935125999999997</v>
      </c>
      <c r="H4989">
        <v>-1.6177E-2</v>
      </c>
      <c r="I4989">
        <v>-95.879480000000001</v>
      </c>
      <c r="J4989">
        <v>92</v>
      </c>
      <c r="K4989">
        <v>74.120796999999996</v>
      </c>
      <c r="L4989">
        <v>1.4997999999999999E-2</v>
      </c>
      <c r="M4989">
        <f>(F4989*CalPhotonTurnigy!$AE$30*CalPhotonTurnigy!$AF$36+CalPhotonTurnigy!$AE$36)/CalPhotonTurnigy!$AE$30</f>
        <v>69.802705667364535</v>
      </c>
    </row>
    <row r="4990" spans="1:13" x14ac:dyDescent="0.3">
      <c r="A4990">
        <v>172.27659600000001</v>
      </c>
      <c r="B4990">
        <v>92</v>
      </c>
      <c r="C4990">
        <v>0</v>
      </c>
      <c r="D4990">
        <v>1.41</v>
      </c>
      <c r="E4990">
        <v>57.404415</v>
      </c>
      <c r="F4990">
        <v>57.485126999999999</v>
      </c>
      <c r="G4990">
        <v>53.934854000000001</v>
      </c>
      <c r="H4990">
        <v>-8.0712999999999993E-2</v>
      </c>
      <c r="I4990">
        <v>-95.883814000000001</v>
      </c>
      <c r="J4990">
        <v>92</v>
      </c>
      <c r="K4990">
        <v>74.120773</v>
      </c>
      <c r="L4990">
        <v>1.5004E-2</v>
      </c>
      <c r="M4990">
        <f>(F4990*CalPhotonTurnigy!$AE$30*CalPhotonTurnigy!$AF$36+CalPhotonTurnigy!$AE$36)/CalPhotonTurnigy!$AE$30</f>
        <v>69.876210169974726</v>
      </c>
    </row>
    <row r="4991" spans="1:13" x14ac:dyDescent="0.3">
      <c r="A4991">
        <v>172.291597</v>
      </c>
      <c r="B4991">
        <v>92</v>
      </c>
      <c r="C4991">
        <v>0</v>
      </c>
      <c r="D4991">
        <v>1.407</v>
      </c>
      <c r="E4991">
        <v>57.401491999999998</v>
      </c>
      <c r="F4991">
        <v>57.195596000000002</v>
      </c>
      <c r="G4991">
        <v>53.934614000000003</v>
      </c>
      <c r="H4991">
        <v>0.20589499999999999</v>
      </c>
      <c r="I4991">
        <v>-95.872794999999996</v>
      </c>
      <c r="J4991">
        <v>92</v>
      </c>
      <c r="K4991">
        <v>74.120751999999996</v>
      </c>
      <c r="L4991">
        <v>1.5001E-2</v>
      </c>
      <c r="M4991">
        <f>(F4991*CalPhotonTurnigy!$AE$30*CalPhotonTurnigy!$AF$36+CalPhotonTurnigy!$AE$36)/CalPhotonTurnigy!$AE$30</f>
        <v>69.582132232968945</v>
      </c>
    </row>
    <row r="4992" spans="1:13" x14ac:dyDescent="0.3">
      <c r="A4992">
        <v>172.30659299999999</v>
      </c>
      <c r="B4992">
        <v>92</v>
      </c>
      <c r="C4992">
        <v>0</v>
      </c>
      <c r="D4992">
        <v>1.4079999999999999</v>
      </c>
      <c r="E4992">
        <v>57.403807999999998</v>
      </c>
      <c r="F4992">
        <v>57.436883000000002</v>
      </c>
      <c r="G4992">
        <v>53.934401999999999</v>
      </c>
      <c r="H4992">
        <v>-3.3075E-2</v>
      </c>
      <c r="I4992">
        <v>-95.874568999999994</v>
      </c>
      <c r="J4992">
        <v>92</v>
      </c>
      <c r="K4992">
        <v>74.120734999999996</v>
      </c>
      <c r="L4992">
        <v>1.4996000000000001E-2</v>
      </c>
      <c r="M4992">
        <f>(F4992*CalPhotonTurnigy!$AE$30*CalPhotonTurnigy!$AF$36+CalPhotonTurnigy!$AE$36)/CalPhotonTurnigy!$AE$30</f>
        <v>69.827208522507249</v>
      </c>
    </row>
    <row r="4993" spans="1:13" x14ac:dyDescent="0.3">
      <c r="A4993">
        <v>172.32159200000001</v>
      </c>
      <c r="B4993">
        <v>92</v>
      </c>
      <c r="C4993">
        <v>0</v>
      </c>
      <c r="D4993">
        <v>1.405</v>
      </c>
      <c r="E4993">
        <v>57.396138000000001</v>
      </c>
      <c r="F4993">
        <v>57.171461999999998</v>
      </c>
      <c r="G4993">
        <v>53.934215999999999</v>
      </c>
      <c r="H4993">
        <v>0.22467599999999999</v>
      </c>
      <c r="I4993">
        <v>-95.862549000000001</v>
      </c>
      <c r="J4993">
        <v>92</v>
      </c>
      <c r="K4993">
        <v>74.120718999999994</v>
      </c>
      <c r="L4993">
        <v>1.4999E-2</v>
      </c>
      <c r="M4993">
        <f>(F4993*CalPhotonTurnigy!$AE$30*CalPhotonTurnigy!$AF$36+CalPhotonTurnigy!$AE$36)/CalPhotonTurnigy!$AE$30</f>
        <v>69.557619220781305</v>
      </c>
    </row>
    <row r="4994" spans="1:13" x14ac:dyDescent="0.3">
      <c r="A4994">
        <v>172.33659</v>
      </c>
      <c r="B4994">
        <v>92</v>
      </c>
      <c r="C4994">
        <v>0</v>
      </c>
      <c r="D4994">
        <v>1.389</v>
      </c>
      <c r="E4994">
        <v>57.341164999999997</v>
      </c>
      <c r="F4994">
        <v>57.485126999999999</v>
      </c>
      <c r="G4994">
        <v>53.934052000000001</v>
      </c>
      <c r="H4994">
        <v>-0.14396200000000001</v>
      </c>
      <c r="I4994">
        <v>-95.870276000000004</v>
      </c>
      <c r="J4994">
        <v>92</v>
      </c>
      <c r="K4994">
        <v>74.120705999999998</v>
      </c>
      <c r="L4994">
        <v>1.4997999999999999E-2</v>
      </c>
      <c r="M4994">
        <f>(F4994*CalPhotonTurnigy!$AE$30*CalPhotonTurnigy!$AF$36+CalPhotonTurnigy!$AE$36)/CalPhotonTurnigy!$AE$30</f>
        <v>69.876210169974726</v>
      </c>
    </row>
    <row r="4995" spans="1:13" x14ac:dyDescent="0.3">
      <c r="A4995">
        <v>172.35160200000001</v>
      </c>
      <c r="B4995">
        <v>92</v>
      </c>
      <c r="C4995">
        <v>0</v>
      </c>
      <c r="D4995">
        <v>1.405</v>
      </c>
      <c r="E4995">
        <v>57.342230000000001</v>
      </c>
      <c r="F4995">
        <v>57.195596000000002</v>
      </c>
      <c r="G4995">
        <v>53.933908000000002</v>
      </c>
      <c r="H4995">
        <v>0.14663399999999999</v>
      </c>
      <c r="I4995">
        <v>-95.862421999999995</v>
      </c>
      <c r="J4995">
        <v>92</v>
      </c>
      <c r="K4995">
        <v>74.120694999999998</v>
      </c>
      <c r="L4995">
        <v>1.5011999999999999E-2</v>
      </c>
      <c r="M4995">
        <f>(F4995*CalPhotonTurnigy!$AE$30*CalPhotonTurnigy!$AF$36+CalPhotonTurnigy!$AE$36)/CalPhotonTurnigy!$AE$30</f>
        <v>69.582132232968945</v>
      </c>
    </row>
    <row r="4996" spans="1:13" x14ac:dyDescent="0.3">
      <c r="A4996">
        <v>172.366612</v>
      </c>
      <c r="B4996">
        <v>92</v>
      </c>
      <c r="C4996">
        <v>0</v>
      </c>
      <c r="D4996">
        <v>1.405</v>
      </c>
      <c r="E4996">
        <v>57.343147000000002</v>
      </c>
      <c r="F4996">
        <v>57.509247999999999</v>
      </c>
      <c r="G4996">
        <v>53.933781000000003</v>
      </c>
      <c r="H4996">
        <v>-0.166101</v>
      </c>
      <c r="I4996">
        <v>-95.871347</v>
      </c>
      <c r="J4996">
        <v>92</v>
      </c>
      <c r="K4996">
        <v>74.120684999999995</v>
      </c>
      <c r="L4996">
        <v>1.5010000000000001E-2</v>
      </c>
      <c r="M4996">
        <f>(F4996*CalPhotonTurnigy!$AE$30*CalPhotonTurnigy!$AF$36+CalPhotonTurnigy!$AE$36)/CalPhotonTurnigy!$AE$30</f>
        <v>69.900709978003988</v>
      </c>
    </row>
    <row r="4997" spans="1:13" x14ac:dyDescent="0.3">
      <c r="A4997">
        <v>172.38161600000001</v>
      </c>
      <c r="B4997">
        <v>92</v>
      </c>
      <c r="C4997">
        <v>0</v>
      </c>
      <c r="D4997">
        <v>1.4039999999999999</v>
      </c>
      <c r="E4997">
        <v>57.341515000000001</v>
      </c>
      <c r="F4997">
        <v>57.243862</v>
      </c>
      <c r="G4997">
        <v>53.933669999999999</v>
      </c>
      <c r="H4997">
        <v>9.7652000000000003E-2</v>
      </c>
      <c r="I4997">
        <v>-95.866117000000003</v>
      </c>
      <c r="J4997">
        <v>92</v>
      </c>
      <c r="K4997">
        <v>74.120677000000001</v>
      </c>
      <c r="L4997">
        <v>1.5004E-2</v>
      </c>
      <c r="M4997">
        <f>(F4997*CalPhotonTurnigy!$AE$30*CalPhotonTurnigy!$AF$36+CalPhotonTurnigy!$AE$36)/CalPhotonTurnigy!$AE$30</f>
        <v>69.631156225935229</v>
      </c>
    </row>
    <row r="4998" spans="1:13" x14ac:dyDescent="0.3">
      <c r="A4998">
        <v>172.39662300000001</v>
      </c>
      <c r="B4998">
        <v>92</v>
      </c>
      <c r="C4998">
        <v>0</v>
      </c>
      <c r="D4998">
        <v>1.403</v>
      </c>
      <c r="E4998">
        <v>57.337690000000002</v>
      </c>
      <c r="F4998">
        <v>57.509247999999999</v>
      </c>
      <c r="G4998">
        <v>53.933571999999998</v>
      </c>
      <c r="H4998">
        <v>-0.17155799999999999</v>
      </c>
      <c r="I4998">
        <v>-95.875332999999998</v>
      </c>
      <c r="J4998">
        <v>92</v>
      </c>
      <c r="K4998">
        <v>74.120670000000004</v>
      </c>
      <c r="L4998">
        <v>1.5007E-2</v>
      </c>
      <c r="M4998">
        <f>(F4998*CalPhotonTurnigy!$AE$30*CalPhotonTurnigy!$AF$36+CalPhotonTurnigy!$AE$36)/CalPhotonTurnigy!$AE$30</f>
        <v>69.900709978003988</v>
      </c>
    </row>
    <row r="4999" spans="1:13" x14ac:dyDescent="0.3">
      <c r="A4999">
        <v>172.41162</v>
      </c>
      <c r="B4999">
        <v>92</v>
      </c>
      <c r="C4999">
        <v>0</v>
      </c>
      <c r="D4999">
        <v>1.403</v>
      </c>
      <c r="E4999">
        <v>57.334398</v>
      </c>
      <c r="F4999">
        <v>57.219729999999998</v>
      </c>
      <c r="G4999">
        <v>53.933486000000002</v>
      </c>
      <c r="H4999">
        <v>0.11466800000000001</v>
      </c>
      <c r="I4999">
        <v>-95.869196000000002</v>
      </c>
      <c r="J4999">
        <v>92</v>
      </c>
      <c r="K4999">
        <v>74.120662999999993</v>
      </c>
      <c r="L4999">
        <v>1.4997E-2</v>
      </c>
      <c r="M4999">
        <f>(F4999*CalPhotonTurnigy!$AE$30*CalPhotonTurnigy!$AF$36+CalPhotonTurnigy!$AE$36)/CalPhotonTurnigy!$AE$30</f>
        <v>69.606645245156571</v>
      </c>
    </row>
    <row r="5000" spans="1:13" x14ac:dyDescent="0.3">
      <c r="A5000">
        <v>172.42661799999999</v>
      </c>
      <c r="B5000">
        <v>92</v>
      </c>
      <c r="C5000">
        <v>0</v>
      </c>
      <c r="D5000">
        <v>1.403</v>
      </c>
      <c r="E5000">
        <v>57.329143999999999</v>
      </c>
      <c r="F5000">
        <v>57.557485999999997</v>
      </c>
      <c r="G5000">
        <v>53.933410000000002</v>
      </c>
      <c r="H5000">
        <v>-0.22834199999999999</v>
      </c>
      <c r="I5000">
        <v>-95.881461000000002</v>
      </c>
      <c r="J5000">
        <v>92</v>
      </c>
      <c r="K5000">
        <v>74.120658000000006</v>
      </c>
      <c r="L5000">
        <v>1.4997999999999999E-2</v>
      </c>
      <c r="M5000">
        <f>(F5000*CalPhotonTurnigy!$AE$30*CalPhotonTurnigy!$AF$36+CalPhotonTurnigy!$AE$36)/CalPhotonTurnigy!$AE$30</f>
        <v>69.949705531244518</v>
      </c>
    </row>
    <row r="5001" spans="1:13" x14ac:dyDescent="0.3">
      <c r="A5001">
        <v>172.44162700000001</v>
      </c>
      <c r="B5001">
        <v>92</v>
      </c>
      <c r="C5001">
        <v>0</v>
      </c>
      <c r="D5001">
        <v>1.405</v>
      </c>
      <c r="E5001">
        <v>57.331887000000002</v>
      </c>
      <c r="F5001">
        <v>57.267994000000002</v>
      </c>
      <c r="G5001">
        <v>53.933343999999998</v>
      </c>
      <c r="H5001">
        <v>6.3893000000000005E-2</v>
      </c>
      <c r="I5001">
        <v>-95.878037000000006</v>
      </c>
      <c r="J5001">
        <v>92</v>
      </c>
      <c r="K5001">
        <v>74.120654000000002</v>
      </c>
      <c r="L5001">
        <v>1.5009E-2</v>
      </c>
      <c r="M5001">
        <f>(F5001*CalPhotonTurnigy!$AE$30*CalPhotonTurnigy!$AF$36+CalPhotonTurnigy!$AE$36)/CalPhotonTurnigy!$AE$30</f>
        <v>69.655667206713886</v>
      </c>
    </row>
    <row r="5002" spans="1:13" x14ac:dyDescent="0.3">
      <c r="A5002">
        <v>172.456637</v>
      </c>
      <c r="B5002">
        <v>92</v>
      </c>
      <c r="C5002">
        <v>0</v>
      </c>
      <c r="D5002">
        <v>1.403</v>
      </c>
      <c r="E5002">
        <v>57.329403999999997</v>
      </c>
      <c r="F5002">
        <v>57.581603000000001</v>
      </c>
      <c r="G5002">
        <v>53.933286000000003</v>
      </c>
      <c r="H5002">
        <v>-0.25219900000000001</v>
      </c>
      <c r="I5002">
        <v>-95.891598000000002</v>
      </c>
      <c r="J5002">
        <v>92</v>
      </c>
      <c r="K5002">
        <v>74.120649999999998</v>
      </c>
      <c r="L5002">
        <v>1.5010000000000001E-2</v>
      </c>
      <c r="M5002">
        <f>(F5002*CalPhotonTurnigy!$AE$30*CalPhotonTurnigy!$AF$36+CalPhotonTurnigy!$AE$36)/CalPhotonTurnigy!$AE$30</f>
        <v>69.974201276455801</v>
      </c>
    </row>
    <row r="5003" spans="1:13" x14ac:dyDescent="0.3">
      <c r="A5003">
        <v>172.47164699999999</v>
      </c>
      <c r="B5003">
        <v>92</v>
      </c>
      <c r="C5003">
        <v>0</v>
      </c>
      <c r="D5003">
        <v>1.403</v>
      </c>
      <c r="E5003">
        <v>57.324846000000001</v>
      </c>
      <c r="F5003">
        <v>57.243862</v>
      </c>
      <c r="G5003">
        <v>53.933235000000003</v>
      </c>
      <c r="H5003">
        <v>8.0984E-2</v>
      </c>
      <c r="I5003">
        <v>-95.887259</v>
      </c>
      <c r="J5003">
        <v>92</v>
      </c>
      <c r="K5003">
        <v>74.120645999999994</v>
      </c>
      <c r="L5003">
        <v>1.5010000000000001E-2</v>
      </c>
      <c r="M5003">
        <f>(F5003*CalPhotonTurnigy!$AE$30*CalPhotonTurnigy!$AF$36+CalPhotonTurnigy!$AE$36)/CalPhotonTurnigy!$AE$30</f>
        <v>69.631156225935229</v>
      </c>
    </row>
    <row r="5004" spans="1:13" x14ac:dyDescent="0.3">
      <c r="A5004">
        <v>172.48665199999999</v>
      </c>
      <c r="B5004">
        <v>92</v>
      </c>
      <c r="C5004">
        <v>0</v>
      </c>
      <c r="D5004">
        <v>1.415</v>
      </c>
      <c r="E5004">
        <v>57.357233999999998</v>
      </c>
      <c r="F5004">
        <v>57.581603000000001</v>
      </c>
      <c r="G5004">
        <v>53.933191000000001</v>
      </c>
      <c r="H5004">
        <v>-0.22436900000000001</v>
      </c>
      <c r="I5004">
        <v>-95.899320000000003</v>
      </c>
      <c r="J5004">
        <v>92</v>
      </c>
      <c r="K5004">
        <v>74.120643000000001</v>
      </c>
      <c r="L5004">
        <v>1.5004999999999999E-2</v>
      </c>
      <c r="M5004">
        <f>(F5004*CalPhotonTurnigy!$AE$30*CalPhotonTurnigy!$AF$36+CalPhotonTurnigy!$AE$36)/CalPhotonTurnigy!$AE$30</f>
        <v>69.974201276455801</v>
      </c>
    </row>
    <row r="5005" spans="1:13" x14ac:dyDescent="0.3">
      <c r="A5005">
        <v>172.50166100000001</v>
      </c>
      <c r="B5005">
        <v>92</v>
      </c>
      <c r="C5005">
        <v>0</v>
      </c>
      <c r="D5005">
        <v>1.4019999999999999</v>
      </c>
      <c r="E5005">
        <v>57.346378000000001</v>
      </c>
      <c r="F5005">
        <v>57.316253000000003</v>
      </c>
      <c r="G5005">
        <v>53.933151000000002</v>
      </c>
      <c r="H5005">
        <v>3.0124999999999999E-2</v>
      </c>
      <c r="I5005">
        <v>-95.897705000000002</v>
      </c>
      <c r="J5005">
        <v>92</v>
      </c>
      <c r="K5005">
        <v>74.120641000000006</v>
      </c>
      <c r="L5005">
        <v>1.5009E-2</v>
      </c>
      <c r="M5005">
        <f>(F5005*CalPhotonTurnigy!$AE$30*CalPhotonTurnigy!$AF$36+CalPhotonTurnigy!$AE$36)/CalPhotonTurnigy!$AE$30</f>
        <v>69.704684089748724</v>
      </c>
    </row>
    <row r="5006" spans="1:13" x14ac:dyDescent="0.3">
      <c r="A5006">
        <v>172.51666399999999</v>
      </c>
      <c r="B5006">
        <v>92</v>
      </c>
      <c r="C5006">
        <v>0</v>
      </c>
      <c r="D5006">
        <v>1.401</v>
      </c>
      <c r="E5006">
        <v>57.334612999999997</v>
      </c>
      <c r="F5006">
        <v>57.219729999999998</v>
      </c>
      <c r="G5006">
        <v>53.933117000000003</v>
      </c>
      <c r="H5006">
        <v>0.114883</v>
      </c>
      <c r="I5006">
        <v>-95.891553999999999</v>
      </c>
      <c r="J5006">
        <v>92</v>
      </c>
      <c r="K5006">
        <v>74.120638999999997</v>
      </c>
      <c r="L5006">
        <v>1.5003000000000001E-2</v>
      </c>
      <c r="M5006">
        <f>(F5006*CalPhotonTurnigy!$AE$30*CalPhotonTurnigy!$AF$36+CalPhotonTurnigy!$AE$36)/CalPhotonTurnigy!$AE$30</f>
        <v>69.606645245156571</v>
      </c>
    </row>
    <row r="5007" spans="1:13" x14ac:dyDescent="0.3">
      <c r="A5007">
        <v>172.53166200000001</v>
      </c>
      <c r="B5007">
        <v>92</v>
      </c>
      <c r="C5007">
        <v>0</v>
      </c>
      <c r="D5007">
        <v>1.403</v>
      </c>
      <c r="E5007">
        <v>57.329329000000001</v>
      </c>
      <c r="F5007">
        <v>57.364508000000001</v>
      </c>
      <c r="G5007">
        <v>53.933087</v>
      </c>
      <c r="H5007">
        <v>-3.5179000000000002E-2</v>
      </c>
      <c r="I5007">
        <v>-95.893439999999998</v>
      </c>
      <c r="J5007">
        <v>92</v>
      </c>
      <c r="K5007">
        <v>74.120637000000002</v>
      </c>
      <c r="L5007">
        <v>1.4997999999999999E-2</v>
      </c>
      <c r="M5007">
        <f>(F5007*CalPhotonTurnigy!$AE$30*CalPhotonTurnigy!$AF$36+CalPhotonTurnigy!$AE$36)/CalPhotonTurnigy!$AE$30</f>
        <v>69.753696909965612</v>
      </c>
    </row>
    <row r="5008" spans="1:13" x14ac:dyDescent="0.3">
      <c r="A5008">
        <v>172.54665800000001</v>
      </c>
      <c r="B5008">
        <v>91</v>
      </c>
      <c r="C5008">
        <v>0</v>
      </c>
      <c r="D5008">
        <v>1.401</v>
      </c>
      <c r="E5008">
        <v>57.319937000000003</v>
      </c>
      <c r="F5008">
        <v>57.074913000000002</v>
      </c>
      <c r="G5008">
        <v>53.932926000000002</v>
      </c>
      <c r="H5008">
        <v>0.24502499999999999</v>
      </c>
      <c r="I5008">
        <v>-95.880347</v>
      </c>
      <c r="J5008">
        <v>91</v>
      </c>
      <c r="K5008">
        <v>74.107389999999995</v>
      </c>
      <c r="L5008">
        <v>1.4996000000000001E-2</v>
      </c>
      <c r="M5008">
        <f>(F5008*CalPhotonTurnigy!$AE$30*CalPhotonTurnigy!$AF$36+CalPhotonTurnigy!$AE$36)/CalPhotonTurnigy!$AE$30</f>
        <v>69.459553967872395</v>
      </c>
    </row>
    <row r="5009" spans="1:13" x14ac:dyDescent="0.3">
      <c r="A5009">
        <v>172.56166999999999</v>
      </c>
      <c r="B5009">
        <v>91</v>
      </c>
      <c r="C5009">
        <v>0</v>
      </c>
      <c r="D5009">
        <v>1.403</v>
      </c>
      <c r="E5009">
        <v>57.316699</v>
      </c>
      <c r="F5009">
        <v>57.461005999999998</v>
      </c>
      <c r="G5009">
        <v>53.932195</v>
      </c>
      <c r="H5009">
        <v>-0.14430599999999999</v>
      </c>
      <c r="I5009">
        <v>-95.888097999999999</v>
      </c>
      <c r="J5009">
        <v>91</v>
      </c>
      <c r="K5009">
        <v>74.083391000000006</v>
      </c>
      <c r="L5009">
        <v>1.5011999999999999E-2</v>
      </c>
      <c r="M5009">
        <f>(F5009*CalPhotonTurnigy!$AE$30*CalPhotonTurnigy!$AF$36+CalPhotonTurnigy!$AE$36)/CalPhotonTurnigy!$AE$30</f>
        <v>69.851710361945479</v>
      </c>
    </row>
    <row r="5010" spans="1:13" x14ac:dyDescent="0.3">
      <c r="A5010">
        <v>172.576674</v>
      </c>
      <c r="B5010">
        <v>91</v>
      </c>
      <c r="C5010">
        <v>0</v>
      </c>
      <c r="D5010">
        <v>1.4019999999999999</v>
      </c>
      <c r="E5010">
        <v>57.311489999999999</v>
      </c>
      <c r="F5010">
        <v>57.099051000000003</v>
      </c>
      <c r="G5010">
        <v>53.93036</v>
      </c>
      <c r="H5010">
        <v>0.21243899999999999</v>
      </c>
      <c r="I5010">
        <v>-95.876738000000003</v>
      </c>
      <c r="J5010">
        <v>91</v>
      </c>
      <c r="K5010">
        <v>74.062734000000006</v>
      </c>
      <c r="L5010">
        <v>1.5004E-2</v>
      </c>
      <c r="M5010">
        <f>(F5010*CalPhotonTurnigy!$AE$30*CalPhotonTurnigy!$AF$36+CalPhotonTurnigy!$AE$36)/CalPhotonTurnigy!$AE$30</f>
        <v>69.484071042877986</v>
      </c>
    </row>
    <row r="5011" spans="1:13" x14ac:dyDescent="0.3">
      <c r="A5011">
        <v>172.59167099999999</v>
      </c>
      <c r="B5011">
        <v>91</v>
      </c>
      <c r="C5011">
        <v>0</v>
      </c>
      <c r="D5011">
        <v>1.3640000000000001</v>
      </c>
      <c r="E5011">
        <v>57.192900000000002</v>
      </c>
      <c r="F5011">
        <v>57.436883000000002</v>
      </c>
      <c r="G5011">
        <v>53.927129000000001</v>
      </c>
      <c r="H5011">
        <v>-0.24398300000000001</v>
      </c>
      <c r="I5011">
        <v>-95.889825999999999</v>
      </c>
      <c r="J5011">
        <v>91</v>
      </c>
      <c r="K5011">
        <v>74.044954000000004</v>
      </c>
      <c r="L5011">
        <v>1.4997E-2</v>
      </c>
      <c r="M5011">
        <f>(F5011*CalPhotonTurnigy!$AE$30*CalPhotonTurnigy!$AF$36+CalPhotonTurnigy!$AE$36)/CalPhotonTurnigy!$AE$30</f>
        <v>69.827208522507249</v>
      </c>
    </row>
    <row r="5012" spans="1:13" x14ac:dyDescent="0.3">
      <c r="A5012">
        <v>172.606673</v>
      </c>
      <c r="B5012">
        <v>91</v>
      </c>
      <c r="C5012">
        <v>0</v>
      </c>
      <c r="D5012">
        <v>1.4039999999999999</v>
      </c>
      <c r="E5012">
        <v>57.212271000000001</v>
      </c>
      <c r="F5012">
        <v>57.195596000000002</v>
      </c>
      <c r="G5012">
        <v>53.922482000000002</v>
      </c>
      <c r="H5012">
        <v>1.6674000000000001E-2</v>
      </c>
      <c r="I5012">
        <v>-95.888932999999994</v>
      </c>
      <c r="J5012">
        <v>91</v>
      </c>
      <c r="K5012">
        <v>74.029651000000001</v>
      </c>
      <c r="L5012">
        <v>1.5002E-2</v>
      </c>
      <c r="M5012">
        <f>(F5012*CalPhotonTurnigy!$AE$30*CalPhotonTurnigy!$AF$36+CalPhotonTurnigy!$AE$36)/CalPhotonTurnigy!$AE$30</f>
        <v>69.582132232968945</v>
      </c>
    </row>
    <row r="5013" spans="1:13" x14ac:dyDescent="0.3">
      <c r="A5013">
        <v>172.62168500000001</v>
      </c>
      <c r="B5013">
        <v>91</v>
      </c>
      <c r="C5013">
        <v>0</v>
      </c>
      <c r="D5013">
        <v>1.401</v>
      </c>
      <c r="E5013">
        <v>57.219208999999999</v>
      </c>
      <c r="F5013">
        <v>57.509247999999999</v>
      </c>
      <c r="G5013">
        <v>53.916553999999998</v>
      </c>
      <c r="H5013">
        <v>-0.29003899999999999</v>
      </c>
      <c r="I5013">
        <v>-95.904518999999993</v>
      </c>
      <c r="J5013">
        <v>91</v>
      </c>
      <c r="K5013">
        <v>74.016480000000001</v>
      </c>
      <c r="L5013">
        <v>1.5011999999999999E-2</v>
      </c>
      <c r="M5013">
        <f>(F5013*CalPhotonTurnigy!$AE$30*CalPhotonTurnigy!$AF$36+CalPhotonTurnigy!$AE$36)/CalPhotonTurnigy!$AE$30</f>
        <v>69.900709978003988</v>
      </c>
    </row>
    <row r="5014" spans="1:13" x14ac:dyDescent="0.3">
      <c r="A5014">
        <v>172.63668899999999</v>
      </c>
      <c r="B5014">
        <v>91</v>
      </c>
      <c r="C5014">
        <v>0</v>
      </c>
      <c r="D5014">
        <v>1.3979999999999999</v>
      </c>
      <c r="E5014">
        <v>57.215457000000001</v>
      </c>
      <c r="F5014">
        <v>57.219729999999998</v>
      </c>
      <c r="G5014">
        <v>53.909559000000002</v>
      </c>
      <c r="H5014">
        <v>-4.2729999999999999E-3</v>
      </c>
      <c r="I5014">
        <v>-95.904747999999998</v>
      </c>
      <c r="J5014">
        <v>91</v>
      </c>
      <c r="K5014">
        <v>74.005143000000004</v>
      </c>
      <c r="L5014">
        <v>1.5004E-2</v>
      </c>
      <c r="M5014">
        <f>(F5014*CalPhotonTurnigy!$AE$30*CalPhotonTurnigy!$AF$36+CalPhotonTurnigy!$AE$36)/CalPhotonTurnigy!$AE$30</f>
        <v>69.606645245156571</v>
      </c>
    </row>
    <row r="5015" spans="1:13" x14ac:dyDescent="0.3">
      <c r="A5015">
        <v>172.65168700000001</v>
      </c>
      <c r="B5015">
        <v>91</v>
      </c>
      <c r="C5015">
        <v>0</v>
      </c>
      <c r="D5015">
        <v>1.3959999999999999</v>
      </c>
      <c r="E5015">
        <v>57.207366</v>
      </c>
      <c r="F5015">
        <v>57.267994000000002</v>
      </c>
      <c r="G5015">
        <v>53.901739999999997</v>
      </c>
      <c r="H5015">
        <v>-6.0628000000000001E-2</v>
      </c>
      <c r="I5015">
        <v>-95.907995</v>
      </c>
      <c r="J5015">
        <v>91</v>
      </c>
      <c r="K5015">
        <v>73.995384999999999</v>
      </c>
      <c r="L5015">
        <v>1.4997999999999999E-2</v>
      </c>
      <c r="M5015">
        <f>(F5015*CalPhotonTurnigy!$AE$30*CalPhotonTurnigy!$AF$36+CalPhotonTurnigy!$AE$36)/CalPhotonTurnigy!$AE$30</f>
        <v>69.655667206713886</v>
      </c>
    </row>
    <row r="5016" spans="1:13" x14ac:dyDescent="0.3">
      <c r="A5016">
        <v>172.666695</v>
      </c>
      <c r="B5016">
        <v>91</v>
      </c>
      <c r="C5016">
        <v>0</v>
      </c>
      <c r="D5016">
        <v>1.4019999999999999</v>
      </c>
      <c r="E5016">
        <v>57.217419999999997</v>
      </c>
      <c r="F5016">
        <v>57.340381000000001</v>
      </c>
      <c r="G5016">
        <v>53.893340000000002</v>
      </c>
      <c r="H5016">
        <v>-0.122961</v>
      </c>
      <c r="I5016">
        <v>-95.914589000000007</v>
      </c>
      <c r="J5016">
        <v>91</v>
      </c>
      <c r="K5016">
        <v>73.986986999999999</v>
      </c>
      <c r="L5016">
        <v>1.5008000000000001E-2</v>
      </c>
      <c r="M5016">
        <f>(F5016*CalPhotonTurnigy!$AE$30*CalPhotonTurnigy!$AF$36+CalPhotonTurnigy!$AE$36)/CalPhotonTurnigy!$AE$30</f>
        <v>69.729191007709417</v>
      </c>
    </row>
    <row r="5017" spans="1:13" x14ac:dyDescent="0.3">
      <c r="A5017">
        <v>172.681704</v>
      </c>
      <c r="B5017">
        <v>91</v>
      </c>
      <c r="C5017">
        <v>0</v>
      </c>
      <c r="D5017">
        <v>1.4019999999999999</v>
      </c>
      <c r="E5017">
        <v>57.226069000000003</v>
      </c>
      <c r="F5017">
        <v>57.026631999999999</v>
      </c>
      <c r="G5017">
        <v>53.884582999999999</v>
      </c>
      <c r="H5017">
        <v>0.199437</v>
      </c>
      <c r="I5017">
        <v>-95.903927999999993</v>
      </c>
      <c r="J5017">
        <v>91</v>
      </c>
      <c r="K5017">
        <v>73.979758000000004</v>
      </c>
      <c r="L5017">
        <v>1.5009E-2</v>
      </c>
      <c r="M5017">
        <f>(F5017*CalPhotonTurnigy!$AE$30*CalPhotonTurnigy!$AF$36+CalPhotonTurnigy!$AE$36)/CalPhotonTurnigy!$AE$30</f>
        <v>69.410514739338737</v>
      </c>
    </row>
    <row r="5018" spans="1:13" x14ac:dyDescent="0.3">
      <c r="A5018">
        <v>172.69670199999999</v>
      </c>
      <c r="B5018">
        <v>91</v>
      </c>
      <c r="C5018">
        <v>0</v>
      </c>
      <c r="D5018">
        <v>1.3959999999999999</v>
      </c>
      <c r="E5018">
        <v>57.216500000000003</v>
      </c>
      <c r="F5018">
        <v>57.388634000000003</v>
      </c>
      <c r="G5018">
        <v>53.875666000000002</v>
      </c>
      <c r="H5018">
        <v>-0.17213400000000001</v>
      </c>
      <c r="I5018">
        <v>-95.913157999999996</v>
      </c>
      <c r="J5018">
        <v>91</v>
      </c>
      <c r="K5018">
        <v>73.973535999999996</v>
      </c>
      <c r="L5018">
        <v>1.4997999999999999E-2</v>
      </c>
      <c r="M5018">
        <f>(F5018*CalPhotonTurnigy!$AE$30*CalPhotonTurnigy!$AF$36+CalPhotonTurnigy!$AE$36)/CalPhotonTurnigy!$AE$30</f>
        <v>69.778201796517322</v>
      </c>
    </row>
    <row r="5019" spans="1:13" x14ac:dyDescent="0.3">
      <c r="A5019">
        <v>172.71170799999999</v>
      </c>
      <c r="B5019">
        <v>91</v>
      </c>
      <c r="C5019">
        <v>0</v>
      </c>
      <c r="D5019">
        <v>1.403</v>
      </c>
      <c r="E5019">
        <v>57.227707000000002</v>
      </c>
      <c r="F5019">
        <v>57.074913000000002</v>
      </c>
      <c r="G5019">
        <v>53.866759000000002</v>
      </c>
      <c r="H5019">
        <v>0.15279400000000001</v>
      </c>
      <c r="I5019">
        <v>-95.904988000000003</v>
      </c>
      <c r="J5019">
        <v>91</v>
      </c>
      <c r="K5019">
        <v>73.968181000000001</v>
      </c>
      <c r="L5019">
        <v>1.5006E-2</v>
      </c>
      <c r="M5019">
        <f>(F5019*CalPhotonTurnigy!$AE$30*CalPhotonTurnigy!$AF$36+CalPhotonTurnigy!$AE$36)/CalPhotonTurnigy!$AE$30</f>
        <v>69.459553967872395</v>
      </c>
    </row>
    <row r="5020" spans="1:13" x14ac:dyDescent="0.3">
      <c r="A5020">
        <v>172.726719</v>
      </c>
      <c r="B5020">
        <v>91</v>
      </c>
      <c r="C5020">
        <v>0</v>
      </c>
      <c r="D5020">
        <v>1.401</v>
      </c>
      <c r="E5020">
        <v>57.232487999999996</v>
      </c>
      <c r="F5020">
        <v>57.436883000000002</v>
      </c>
      <c r="G5020">
        <v>53.857995000000003</v>
      </c>
      <c r="H5020">
        <v>-0.20439399999999999</v>
      </c>
      <c r="I5020">
        <v>-95.915963000000005</v>
      </c>
      <c r="J5020">
        <v>91</v>
      </c>
      <c r="K5020">
        <v>73.963571999999999</v>
      </c>
      <c r="L5020">
        <v>1.5011E-2</v>
      </c>
      <c r="M5020">
        <f>(F5020*CalPhotonTurnigy!$AE$30*CalPhotonTurnigy!$AF$36+CalPhotonTurnigy!$AE$36)/CalPhotonTurnigy!$AE$30</f>
        <v>69.827208522507249</v>
      </c>
    </row>
    <row r="5021" spans="1:13" x14ac:dyDescent="0.3">
      <c r="A5021">
        <v>172.74172899999999</v>
      </c>
      <c r="B5021">
        <v>91</v>
      </c>
      <c r="C5021">
        <v>0</v>
      </c>
      <c r="D5021">
        <v>1.397</v>
      </c>
      <c r="E5021">
        <v>57.224454999999999</v>
      </c>
      <c r="F5021">
        <v>57.123189000000004</v>
      </c>
      <c r="G5021">
        <v>53.849485000000001</v>
      </c>
      <c r="H5021">
        <v>0.10126599999999999</v>
      </c>
      <c r="I5021">
        <v>-95.910544000000002</v>
      </c>
      <c r="J5021">
        <v>91</v>
      </c>
      <c r="K5021">
        <v>73.959604999999996</v>
      </c>
      <c r="L5021">
        <v>1.5010000000000001E-2</v>
      </c>
      <c r="M5021">
        <f>(F5021*CalPhotonTurnigy!$AE$30*CalPhotonTurnigy!$AF$36+CalPhotonTurnigy!$AE$36)/CalPhotonTurnigy!$AE$30</f>
        <v>69.50858811788359</v>
      </c>
    </row>
    <row r="5022" spans="1:13" x14ac:dyDescent="0.3">
      <c r="A5022">
        <v>172.75672700000001</v>
      </c>
      <c r="B5022">
        <v>91</v>
      </c>
      <c r="C5022">
        <v>0</v>
      </c>
      <c r="D5022">
        <v>1.399</v>
      </c>
      <c r="E5022">
        <v>57.224831999999999</v>
      </c>
      <c r="F5022">
        <v>57.485126999999999</v>
      </c>
      <c r="G5022">
        <v>53.841307999999998</v>
      </c>
      <c r="H5022">
        <v>-0.260295</v>
      </c>
      <c r="I5022">
        <v>-95.924515</v>
      </c>
      <c r="J5022">
        <v>91</v>
      </c>
      <c r="K5022">
        <v>73.956190000000007</v>
      </c>
      <c r="L5022">
        <v>1.4997999999999999E-2</v>
      </c>
      <c r="M5022">
        <f>(F5022*CalPhotonTurnigy!$AE$30*CalPhotonTurnigy!$AF$36+CalPhotonTurnigy!$AE$36)/CalPhotonTurnigy!$AE$30</f>
        <v>69.876210169974726</v>
      </c>
    </row>
    <row r="5023" spans="1:13" x14ac:dyDescent="0.3">
      <c r="A5023">
        <v>172.77173300000001</v>
      </c>
      <c r="B5023">
        <v>91</v>
      </c>
      <c r="C5023">
        <v>0</v>
      </c>
      <c r="D5023">
        <v>1.4039999999999999</v>
      </c>
      <c r="E5023">
        <v>57.239730999999999</v>
      </c>
      <c r="F5023">
        <v>57.292124000000001</v>
      </c>
      <c r="G5023">
        <v>53.833525999999999</v>
      </c>
      <c r="H5023">
        <v>-5.2392000000000001E-2</v>
      </c>
      <c r="I5023">
        <v>-95.927323000000001</v>
      </c>
      <c r="J5023">
        <v>91</v>
      </c>
      <c r="K5023">
        <v>73.953250999999995</v>
      </c>
      <c r="L5023">
        <v>1.5006E-2</v>
      </c>
      <c r="M5023">
        <f>(F5023*CalPhotonTurnigy!$AE$30*CalPhotonTurnigy!$AF$36+CalPhotonTurnigy!$AE$36)/CalPhotonTurnigy!$AE$30</f>
        <v>69.680176156083547</v>
      </c>
    </row>
    <row r="5024" spans="1:13" x14ac:dyDescent="0.3">
      <c r="A5024">
        <v>172.78674000000001</v>
      </c>
      <c r="B5024">
        <v>91</v>
      </c>
      <c r="C5024">
        <v>0</v>
      </c>
      <c r="D5024">
        <v>1.401</v>
      </c>
      <c r="E5024">
        <v>57.242834000000002</v>
      </c>
      <c r="F5024">
        <v>57.002488999999997</v>
      </c>
      <c r="G5024">
        <v>53.826175999999997</v>
      </c>
      <c r="H5024">
        <v>0.240345</v>
      </c>
      <c r="I5024">
        <v>-95.914480999999995</v>
      </c>
      <c r="J5024">
        <v>91</v>
      </c>
      <c r="K5024">
        <v>73.950721999999999</v>
      </c>
      <c r="L5024">
        <v>1.5007E-2</v>
      </c>
      <c r="M5024">
        <f>(F5024*CalPhotonTurnigy!$AE$30*CalPhotonTurnigy!$AF$36+CalPhotonTurnigy!$AE$36)/CalPhotonTurnigy!$AE$30</f>
        <v>69.385992585810683</v>
      </c>
    </row>
    <row r="5025" spans="1:13" x14ac:dyDescent="0.3">
      <c r="A5025">
        <v>172.80174700000001</v>
      </c>
      <c r="B5025">
        <v>91</v>
      </c>
      <c r="C5025">
        <v>0</v>
      </c>
      <c r="D5025">
        <v>1.4</v>
      </c>
      <c r="E5025">
        <v>57.243074999999997</v>
      </c>
      <c r="F5025">
        <v>57.316253000000003</v>
      </c>
      <c r="G5025">
        <v>53.819282000000001</v>
      </c>
      <c r="H5025">
        <v>-7.3178000000000007E-2</v>
      </c>
      <c r="I5025">
        <v>-95.918403999999995</v>
      </c>
      <c r="J5025">
        <v>91</v>
      </c>
      <c r="K5025">
        <v>73.948544999999996</v>
      </c>
      <c r="L5025">
        <v>1.5007E-2</v>
      </c>
      <c r="M5025">
        <f>(F5025*CalPhotonTurnigy!$AE$30*CalPhotonTurnigy!$AF$36+CalPhotonTurnigy!$AE$36)/CalPhotonTurnigy!$AE$30</f>
        <v>69.704684089748724</v>
      </c>
    </row>
    <row r="5026" spans="1:13" x14ac:dyDescent="0.3">
      <c r="A5026">
        <v>172.81675300000001</v>
      </c>
      <c r="B5026">
        <v>91</v>
      </c>
      <c r="C5026">
        <v>0</v>
      </c>
      <c r="D5026">
        <v>1.4</v>
      </c>
      <c r="E5026">
        <v>57.243282999999998</v>
      </c>
      <c r="F5026">
        <v>57.050773</v>
      </c>
      <c r="G5026">
        <v>53.812854999999999</v>
      </c>
      <c r="H5026">
        <v>0.19250999999999999</v>
      </c>
      <c r="I5026">
        <v>-95.908113</v>
      </c>
      <c r="J5026">
        <v>91</v>
      </c>
      <c r="K5026">
        <v>73.946670999999995</v>
      </c>
      <c r="L5026">
        <v>1.5006E-2</v>
      </c>
      <c r="M5026">
        <f>(F5026*CalPhotonTurnigy!$AE$30*CalPhotonTurnigy!$AF$36+CalPhotonTurnigy!$AE$36)/CalPhotonTurnigy!$AE$30</f>
        <v>69.435034861457808</v>
      </c>
    </row>
    <row r="5027" spans="1:13" x14ac:dyDescent="0.3">
      <c r="A5027">
        <v>172.83175600000001</v>
      </c>
      <c r="B5027">
        <v>91</v>
      </c>
      <c r="C5027">
        <v>0</v>
      </c>
      <c r="D5027">
        <v>1.4</v>
      </c>
      <c r="E5027">
        <v>57.243461000000003</v>
      </c>
      <c r="F5027">
        <v>57.412759000000001</v>
      </c>
      <c r="G5027">
        <v>53.806896000000002</v>
      </c>
      <c r="H5027">
        <v>-0.169298</v>
      </c>
      <c r="I5027">
        <v>-95.917196000000004</v>
      </c>
      <c r="J5027">
        <v>91</v>
      </c>
      <c r="K5027">
        <v>73.945058000000003</v>
      </c>
      <c r="L5027">
        <v>1.5003000000000001E-2</v>
      </c>
      <c r="M5027">
        <f>(F5027*CalPhotonTurnigy!$AE$30*CalPhotonTurnigy!$AF$36+CalPhotonTurnigy!$AE$36)/CalPhotonTurnigy!$AE$30</f>
        <v>69.802705667364535</v>
      </c>
    </row>
    <row r="5028" spans="1:13" x14ac:dyDescent="0.3">
      <c r="A5028">
        <v>172.846756</v>
      </c>
      <c r="B5028">
        <v>91</v>
      </c>
      <c r="C5028">
        <v>0</v>
      </c>
      <c r="D5028">
        <v>1.4019999999999999</v>
      </c>
      <c r="E5028">
        <v>57.248471000000002</v>
      </c>
      <c r="F5028">
        <v>57.123189000000004</v>
      </c>
      <c r="G5028">
        <v>53.801394999999999</v>
      </c>
      <c r="H5028">
        <v>0.125282</v>
      </c>
      <c r="I5028">
        <v>-95.910497000000007</v>
      </c>
      <c r="J5028">
        <v>91</v>
      </c>
      <c r="K5028">
        <v>73.943669</v>
      </c>
      <c r="L5028">
        <v>1.4999999999999999E-2</v>
      </c>
      <c r="M5028">
        <f>(F5028*CalPhotonTurnigy!$AE$30*CalPhotonTurnigy!$AF$36+CalPhotonTurnigy!$AE$36)/CalPhotonTurnigy!$AE$30</f>
        <v>69.50858811788359</v>
      </c>
    </row>
    <row r="5029" spans="1:13" x14ac:dyDescent="0.3">
      <c r="A5029">
        <v>172.86175499999999</v>
      </c>
      <c r="B5029">
        <v>91</v>
      </c>
      <c r="C5029">
        <v>0</v>
      </c>
      <c r="D5029">
        <v>1.4019999999999999</v>
      </c>
      <c r="E5029">
        <v>57.252780999999999</v>
      </c>
      <c r="F5029">
        <v>57.412759000000001</v>
      </c>
      <c r="G5029">
        <v>53.796339000000003</v>
      </c>
      <c r="H5029">
        <v>-0.15997800000000001</v>
      </c>
      <c r="I5029">
        <v>-95.919077999999999</v>
      </c>
      <c r="J5029">
        <v>91</v>
      </c>
      <c r="K5029">
        <v>73.942475000000002</v>
      </c>
      <c r="L5029">
        <v>1.4999E-2</v>
      </c>
      <c r="M5029">
        <f>(F5029*CalPhotonTurnigy!$AE$30*CalPhotonTurnigy!$AF$36+CalPhotonTurnigy!$AE$36)/CalPhotonTurnigy!$AE$30</f>
        <v>69.802705667364535</v>
      </c>
    </row>
    <row r="5030" spans="1:13" x14ac:dyDescent="0.3">
      <c r="A5030">
        <v>172.87676500000001</v>
      </c>
      <c r="B5030">
        <v>91</v>
      </c>
      <c r="C5030">
        <v>0</v>
      </c>
      <c r="D5030">
        <v>1.401</v>
      </c>
      <c r="E5030">
        <v>57.254061999999998</v>
      </c>
      <c r="F5030">
        <v>57.243862</v>
      </c>
      <c r="G5030">
        <v>53.791708999999997</v>
      </c>
      <c r="H5030">
        <v>1.0200000000000001E-2</v>
      </c>
      <c r="I5030">
        <v>-95.918531000000002</v>
      </c>
      <c r="J5030">
        <v>91</v>
      </c>
      <c r="K5030">
        <v>73.941445999999999</v>
      </c>
      <c r="L5030">
        <v>1.5010000000000001E-2</v>
      </c>
      <c r="M5030">
        <f>(F5030*CalPhotonTurnigy!$AE$30*CalPhotonTurnigy!$AF$36+CalPhotonTurnigy!$AE$36)/CalPhotonTurnigy!$AE$30</f>
        <v>69.631156225935229</v>
      </c>
    </row>
    <row r="5031" spans="1:13" x14ac:dyDescent="0.3">
      <c r="A5031">
        <v>172.891773</v>
      </c>
      <c r="B5031">
        <v>91</v>
      </c>
      <c r="C5031">
        <v>0</v>
      </c>
      <c r="D5031">
        <v>1.403</v>
      </c>
      <c r="E5031">
        <v>57.262445</v>
      </c>
      <c r="F5031">
        <v>57.485126999999999</v>
      </c>
      <c r="G5031">
        <v>53.787483999999999</v>
      </c>
      <c r="H5031">
        <v>-0.22268199999999999</v>
      </c>
      <c r="I5031">
        <v>-95.930491000000004</v>
      </c>
      <c r="J5031">
        <v>91</v>
      </c>
      <c r="K5031">
        <v>73.940561000000002</v>
      </c>
      <c r="L5031">
        <v>1.5008000000000001E-2</v>
      </c>
      <c r="M5031">
        <f>(F5031*CalPhotonTurnigy!$AE$30*CalPhotonTurnigy!$AF$36+CalPhotonTurnigy!$AE$36)/CalPhotonTurnigy!$AE$30</f>
        <v>69.876210169974726</v>
      </c>
    </row>
    <row r="5032" spans="1:13" x14ac:dyDescent="0.3">
      <c r="A5032">
        <v>172.90677500000001</v>
      </c>
      <c r="B5032">
        <v>91</v>
      </c>
      <c r="C5032">
        <v>0</v>
      </c>
      <c r="D5032">
        <v>1.401</v>
      </c>
      <c r="E5032">
        <v>57.262377000000001</v>
      </c>
      <c r="F5032">
        <v>57.267994000000002</v>
      </c>
      <c r="G5032">
        <v>53.783639999999998</v>
      </c>
      <c r="H5032">
        <v>-5.6160000000000003E-3</v>
      </c>
      <c r="I5032">
        <v>-95.930791999999997</v>
      </c>
      <c r="J5032">
        <v>91</v>
      </c>
      <c r="K5032">
        <v>73.939798999999994</v>
      </c>
      <c r="L5032">
        <v>1.5002E-2</v>
      </c>
      <c r="M5032">
        <f>(F5032*CalPhotonTurnigy!$AE$30*CalPhotonTurnigy!$AF$36+CalPhotonTurnigy!$AE$36)/CalPhotonTurnigy!$AE$30</f>
        <v>69.655667206713886</v>
      </c>
    </row>
    <row r="5033" spans="1:13" x14ac:dyDescent="0.3">
      <c r="A5033">
        <v>172.92177100000001</v>
      </c>
      <c r="B5033">
        <v>91</v>
      </c>
      <c r="C5033">
        <v>0</v>
      </c>
      <c r="D5033">
        <v>1.4</v>
      </c>
      <c r="E5033">
        <v>57.259892000000001</v>
      </c>
      <c r="F5033">
        <v>57.099051000000003</v>
      </c>
      <c r="G5033">
        <v>53.780152000000001</v>
      </c>
      <c r="H5033">
        <v>0.16084100000000001</v>
      </c>
      <c r="I5033">
        <v>-95.922196</v>
      </c>
      <c r="J5033">
        <v>91</v>
      </c>
      <c r="K5033">
        <v>73.939143000000001</v>
      </c>
      <c r="L5033">
        <v>1.4996000000000001E-2</v>
      </c>
      <c r="M5033">
        <f>(F5033*CalPhotonTurnigy!$AE$30*CalPhotonTurnigy!$AF$36+CalPhotonTurnigy!$AE$36)/CalPhotonTurnigy!$AE$30</f>
        <v>69.484071042877986</v>
      </c>
    </row>
    <row r="5034" spans="1:13" x14ac:dyDescent="0.3">
      <c r="A5034">
        <v>172.93677500000001</v>
      </c>
      <c r="B5034">
        <v>91</v>
      </c>
      <c r="C5034">
        <v>0</v>
      </c>
      <c r="D5034">
        <v>1.399</v>
      </c>
      <c r="E5034">
        <v>57.255325999999997</v>
      </c>
      <c r="F5034">
        <v>57.340381000000001</v>
      </c>
      <c r="G5034">
        <v>53.776994999999999</v>
      </c>
      <c r="H5034">
        <v>-8.5055000000000006E-2</v>
      </c>
      <c r="I5034">
        <v>-95.926755999999997</v>
      </c>
      <c r="J5034">
        <v>91</v>
      </c>
      <c r="K5034">
        <v>73.938579000000004</v>
      </c>
      <c r="L5034">
        <v>1.5004E-2</v>
      </c>
      <c r="M5034">
        <f>(F5034*CalPhotonTurnigy!$AE$30*CalPhotonTurnigy!$AF$36+CalPhotonTurnigy!$AE$36)/CalPhotonTurnigy!$AE$30</f>
        <v>69.729191007709417</v>
      </c>
    </row>
    <row r="5035" spans="1:13" x14ac:dyDescent="0.3">
      <c r="A5035">
        <v>172.951774</v>
      </c>
      <c r="B5035">
        <v>91</v>
      </c>
      <c r="C5035">
        <v>0</v>
      </c>
      <c r="D5035">
        <v>1.4039999999999999</v>
      </c>
      <c r="E5035">
        <v>57.265959000000002</v>
      </c>
      <c r="F5035">
        <v>57.026631999999999</v>
      </c>
      <c r="G5035">
        <v>53.774144</v>
      </c>
      <c r="H5035">
        <v>0.23932800000000001</v>
      </c>
      <c r="I5035">
        <v>-95.913972000000001</v>
      </c>
      <c r="J5035">
        <v>91</v>
      </c>
      <c r="K5035">
        <v>73.938092999999995</v>
      </c>
      <c r="L5035">
        <v>1.4999E-2</v>
      </c>
      <c r="M5035">
        <f>(F5035*CalPhotonTurnigy!$AE$30*CalPhotonTurnigy!$AF$36+CalPhotonTurnigy!$AE$36)/CalPhotonTurnigy!$AE$30</f>
        <v>69.410514739338737</v>
      </c>
    </row>
    <row r="5036" spans="1:13" x14ac:dyDescent="0.3">
      <c r="A5036">
        <v>172.96678</v>
      </c>
      <c r="B5036">
        <v>91</v>
      </c>
      <c r="C5036">
        <v>0</v>
      </c>
      <c r="D5036">
        <v>1.4019999999999999</v>
      </c>
      <c r="E5036">
        <v>57.267828000000002</v>
      </c>
      <c r="F5036">
        <v>57.340381000000001</v>
      </c>
      <c r="G5036">
        <v>53.771576000000003</v>
      </c>
      <c r="H5036">
        <v>-7.2553000000000006E-2</v>
      </c>
      <c r="I5036">
        <v>-95.917862</v>
      </c>
      <c r="J5036">
        <v>91</v>
      </c>
      <c r="K5036">
        <v>73.937674999999999</v>
      </c>
      <c r="L5036">
        <v>1.5006E-2</v>
      </c>
      <c r="M5036">
        <f>(F5036*CalPhotonTurnigy!$AE$30*CalPhotonTurnigy!$AF$36+CalPhotonTurnigy!$AE$36)/CalPhotonTurnigy!$AE$30</f>
        <v>69.729191007709417</v>
      </c>
    </row>
    <row r="5037" spans="1:13" x14ac:dyDescent="0.3">
      <c r="A5037">
        <v>172.981784</v>
      </c>
      <c r="B5037">
        <v>91</v>
      </c>
      <c r="C5037">
        <v>0</v>
      </c>
      <c r="D5037">
        <v>1.401</v>
      </c>
      <c r="E5037">
        <v>57.267009000000002</v>
      </c>
      <c r="F5037">
        <v>57.099051000000003</v>
      </c>
      <c r="G5037">
        <v>53.769266000000002</v>
      </c>
      <c r="H5037">
        <v>0.167958</v>
      </c>
      <c r="I5037">
        <v>-95.908879999999996</v>
      </c>
      <c r="J5037">
        <v>91</v>
      </c>
      <c r="K5037">
        <v>73.937314999999998</v>
      </c>
      <c r="L5037">
        <v>1.5004E-2</v>
      </c>
      <c r="M5037">
        <f>(F5037*CalPhotonTurnigy!$AE$30*CalPhotonTurnigy!$AF$36+CalPhotonTurnigy!$AE$36)/CalPhotonTurnigy!$AE$30</f>
        <v>69.484071042877986</v>
      </c>
    </row>
    <row r="5038" spans="1:13" x14ac:dyDescent="0.3">
      <c r="A5038">
        <v>172.996792</v>
      </c>
      <c r="B5038">
        <v>91</v>
      </c>
      <c r="C5038">
        <v>0</v>
      </c>
      <c r="D5038">
        <v>1.401</v>
      </c>
      <c r="E5038">
        <v>57.266303999999998</v>
      </c>
      <c r="F5038">
        <v>57.436883000000002</v>
      </c>
      <c r="G5038">
        <v>53.767192000000001</v>
      </c>
      <c r="H5038">
        <v>-0.17057800000000001</v>
      </c>
      <c r="I5038">
        <v>-95.918036999999998</v>
      </c>
      <c r="J5038">
        <v>91</v>
      </c>
      <c r="K5038">
        <v>73.937004999999999</v>
      </c>
      <c r="L5038">
        <v>1.5008000000000001E-2</v>
      </c>
      <c r="M5038">
        <f>(F5038*CalPhotonTurnigy!$AE$30*CalPhotonTurnigy!$AF$36+CalPhotonTurnigy!$AE$36)/CalPhotonTurnigy!$AE$30</f>
        <v>69.827208522507249</v>
      </c>
    </row>
    <row r="5039" spans="1:13" x14ac:dyDescent="0.3">
      <c r="A5039">
        <v>173.01179999999999</v>
      </c>
      <c r="B5039">
        <v>91</v>
      </c>
      <c r="C5039">
        <v>0</v>
      </c>
      <c r="D5039">
        <v>1.4039999999999999</v>
      </c>
      <c r="E5039">
        <v>57.275402999999997</v>
      </c>
      <c r="F5039">
        <v>57.147326</v>
      </c>
      <c r="G5039">
        <v>53.765334000000003</v>
      </c>
      <c r="H5039">
        <v>0.128077</v>
      </c>
      <c r="I5039">
        <v>-95.911182999999994</v>
      </c>
      <c r="J5039">
        <v>91</v>
      </c>
      <c r="K5039">
        <v>73.936739000000003</v>
      </c>
      <c r="L5039">
        <v>1.5008000000000001E-2</v>
      </c>
      <c r="M5039">
        <f>(F5039*CalPhotonTurnigy!$AE$30*CalPhotonTurnigy!$AF$36+CalPhotonTurnigy!$AE$36)/CalPhotonTurnigy!$AE$30</f>
        <v>69.533104177184697</v>
      </c>
    </row>
    <row r="5040" spans="1:13" x14ac:dyDescent="0.3">
      <c r="A5040">
        <v>173.02679699999999</v>
      </c>
      <c r="B5040">
        <v>91</v>
      </c>
      <c r="C5040">
        <v>0</v>
      </c>
      <c r="D5040">
        <v>1.379</v>
      </c>
      <c r="E5040">
        <v>57.207957</v>
      </c>
      <c r="F5040">
        <v>57.485126999999999</v>
      </c>
      <c r="G5040">
        <v>53.763671000000002</v>
      </c>
      <c r="H5040">
        <v>-0.277171</v>
      </c>
      <c r="I5040">
        <v>-95.926058999999995</v>
      </c>
      <c r="J5040">
        <v>91</v>
      </c>
      <c r="K5040">
        <v>73.936509000000001</v>
      </c>
      <c r="L5040">
        <v>1.4997E-2</v>
      </c>
      <c r="M5040">
        <f>(F5040*CalPhotonTurnigy!$AE$30*CalPhotonTurnigy!$AF$36+CalPhotonTurnigy!$AE$36)/CalPhotonTurnigy!$AE$30</f>
        <v>69.876210169974726</v>
      </c>
    </row>
    <row r="5041" spans="1:13" x14ac:dyDescent="0.3">
      <c r="A5041">
        <v>173.04181</v>
      </c>
      <c r="B5041">
        <v>91</v>
      </c>
      <c r="C5041">
        <v>0</v>
      </c>
      <c r="D5041">
        <v>1.4</v>
      </c>
      <c r="E5041">
        <v>57.213067000000002</v>
      </c>
      <c r="F5041">
        <v>57.267994000000002</v>
      </c>
      <c r="G5041">
        <v>53.762185000000002</v>
      </c>
      <c r="H5041">
        <v>-5.4926999999999997E-2</v>
      </c>
      <c r="I5041">
        <v>-95.929002999999994</v>
      </c>
      <c r="J5041">
        <v>91</v>
      </c>
      <c r="K5041">
        <v>73.936312000000001</v>
      </c>
      <c r="L5041">
        <v>1.5013E-2</v>
      </c>
      <c r="M5041">
        <f>(F5041*CalPhotonTurnigy!$AE$30*CalPhotonTurnigy!$AF$36+CalPhotonTurnigy!$AE$36)/CalPhotonTurnigy!$AE$30</f>
        <v>69.655667206713886</v>
      </c>
    </row>
    <row r="5042" spans="1:13" x14ac:dyDescent="0.3">
      <c r="A5042">
        <v>173.05680899999999</v>
      </c>
      <c r="B5042">
        <v>91</v>
      </c>
      <c r="C5042">
        <v>0</v>
      </c>
      <c r="D5042">
        <v>1.4</v>
      </c>
      <c r="E5042">
        <v>57.217464</v>
      </c>
      <c r="F5042">
        <v>57.147326</v>
      </c>
      <c r="G5042">
        <v>53.760859000000004</v>
      </c>
      <c r="H5042">
        <v>7.0137000000000005E-2</v>
      </c>
      <c r="I5042">
        <v>-95.925252</v>
      </c>
      <c r="J5042">
        <v>91</v>
      </c>
      <c r="K5042">
        <v>73.936142000000004</v>
      </c>
      <c r="L5042">
        <v>1.4999E-2</v>
      </c>
      <c r="M5042">
        <f>(F5042*CalPhotonTurnigy!$AE$30*CalPhotonTurnigy!$AF$36+CalPhotonTurnigy!$AE$36)/CalPhotonTurnigy!$AE$30</f>
        <v>69.533104177184697</v>
      </c>
    </row>
    <row r="5043" spans="1:13" x14ac:dyDescent="0.3">
      <c r="A5043">
        <v>173.071808</v>
      </c>
      <c r="B5043">
        <v>91</v>
      </c>
      <c r="C5043">
        <v>0</v>
      </c>
      <c r="D5043">
        <v>1.4019999999999999</v>
      </c>
      <c r="E5043">
        <v>57.226106000000001</v>
      </c>
      <c r="F5043">
        <v>57.243862</v>
      </c>
      <c r="G5043">
        <v>53.759677000000003</v>
      </c>
      <c r="H5043">
        <v>-1.7756000000000001E-2</v>
      </c>
      <c r="I5043">
        <v>-95.926202000000004</v>
      </c>
      <c r="J5043">
        <v>91</v>
      </c>
      <c r="K5043">
        <v>73.935995000000005</v>
      </c>
      <c r="L5043">
        <v>1.4999E-2</v>
      </c>
      <c r="M5043">
        <f>(F5043*CalPhotonTurnigy!$AE$30*CalPhotonTurnigy!$AF$36+CalPhotonTurnigy!$AE$36)/CalPhotonTurnigy!$AE$30</f>
        <v>69.631156225935229</v>
      </c>
    </row>
    <row r="5044" spans="1:13" x14ac:dyDescent="0.3">
      <c r="A5044">
        <v>173.08681100000001</v>
      </c>
      <c r="B5044">
        <v>91</v>
      </c>
      <c r="C5044">
        <v>0</v>
      </c>
      <c r="D5044">
        <v>1.399</v>
      </c>
      <c r="E5044">
        <v>57.226252000000002</v>
      </c>
      <c r="F5044">
        <v>57.050773</v>
      </c>
      <c r="G5044">
        <v>53.758625000000002</v>
      </c>
      <c r="H5044">
        <v>0.17548</v>
      </c>
      <c r="I5044">
        <v>-95.916824000000005</v>
      </c>
      <c r="J5044">
        <v>91</v>
      </c>
      <c r="K5044">
        <v>73.935868999999997</v>
      </c>
      <c r="L5044">
        <v>1.5003000000000001E-2</v>
      </c>
      <c r="M5044">
        <f>(F5044*CalPhotonTurnigy!$AE$30*CalPhotonTurnigy!$AF$36+CalPhotonTurnigy!$AE$36)/CalPhotonTurnigy!$AE$30</f>
        <v>69.435034861457808</v>
      </c>
    </row>
    <row r="5045" spans="1:13" x14ac:dyDescent="0.3">
      <c r="A5045">
        <v>173.101809</v>
      </c>
      <c r="B5045">
        <v>91</v>
      </c>
      <c r="C5045">
        <v>0</v>
      </c>
      <c r="D5045">
        <v>1.403</v>
      </c>
      <c r="E5045">
        <v>57.238523999999998</v>
      </c>
      <c r="F5045">
        <v>57.412759000000001</v>
      </c>
      <c r="G5045">
        <v>53.757688999999999</v>
      </c>
      <c r="H5045">
        <v>-0.174235</v>
      </c>
      <c r="I5045">
        <v>-95.926169000000002</v>
      </c>
      <c r="J5045">
        <v>91</v>
      </c>
      <c r="K5045">
        <v>73.935760999999999</v>
      </c>
      <c r="L5045">
        <v>1.4997999999999999E-2</v>
      </c>
      <c r="M5045">
        <f>(F5045*CalPhotonTurnigy!$AE$30*CalPhotonTurnigy!$AF$36+CalPhotonTurnigy!$AE$36)/CalPhotonTurnigy!$AE$30</f>
        <v>69.802705667364535</v>
      </c>
    </row>
    <row r="5046" spans="1:13" x14ac:dyDescent="0.3">
      <c r="A5046">
        <v>173.11681799999999</v>
      </c>
      <c r="B5046">
        <v>91</v>
      </c>
      <c r="C5046">
        <v>0</v>
      </c>
      <c r="D5046">
        <v>1.401</v>
      </c>
      <c r="E5046">
        <v>57.241795000000003</v>
      </c>
      <c r="F5046">
        <v>57.074913000000002</v>
      </c>
      <c r="G5046">
        <v>53.756858000000001</v>
      </c>
      <c r="H5046">
        <v>0.166883</v>
      </c>
      <c r="I5046">
        <v>-95.917243999999997</v>
      </c>
      <c r="J5046">
        <v>91</v>
      </c>
      <c r="K5046">
        <v>73.935668000000007</v>
      </c>
      <c r="L5046">
        <v>1.5009E-2</v>
      </c>
      <c r="M5046">
        <f>(F5046*CalPhotonTurnigy!$AE$30*CalPhotonTurnigy!$AF$36+CalPhotonTurnigy!$AE$36)/CalPhotonTurnigy!$AE$30</f>
        <v>69.459553967872395</v>
      </c>
    </row>
    <row r="5047" spans="1:13" x14ac:dyDescent="0.3">
      <c r="A5047">
        <v>173.13181399999999</v>
      </c>
      <c r="B5047">
        <v>91</v>
      </c>
      <c r="C5047">
        <v>0</v>
      </c>
      <c r="D5047">
        <v>1.4</v>
      </c>
      <c r="E5047">
        <v>57.242181000000002</v>
      </c>
      <c r="F5047">
        <v>57.436883000000002</v>
      </c>
      <c r="G5047">
        <v>53.756120000000003</v>
      </c>
      <c r="H5047">
        <v>-0.19470100000000001</v>
      </c>
      <c r="I5047">
        <v>-95.927687000000006</v>
      </c>
      <c r="J5047">
        <v>91</v>
      </c>
      <c r="K5047">
        <v>73.935586999999998</v>
      </c>
      <c r="L5047">
        <v>1.4996000000000001E-2</v>
      </c>
      <c r="M5047">
        <f>(F5047*CalPhotonTurnigy!$AE$30*CalPhotonTurnigy!$AF$36+CalPhotonTurnigy!$AE$36)/CalPhotonTurnigy!$AE$30</f>
        <v>69.827208522507249</v>
      </c>
    </row>
    <row r="5048" spans="1:13" x14ac:dyDescent="0.3">
      <c r="A5048">
        <v>173.14682500000001</v>
      </c>
      <c r="B5048">
        <v>91</v>
      </c>
      <c r="C5048">
        <v>0</v>
      </c>
      <c r="D5048">
        <v>1.395</v>
      </c>
      <c r="E5048">
        <v>57.22551</v>
      </c>
      <c r="F5048">
        <v>57.171461999999998</v>
      </c>
      <c r="G5048">
        <v>53.755465999999998</v>
      </c>
      <c r="H5048">
        <v>5.4047999999999999E-2</v>
      </c>
      <c r="I5048">
        <v>-95.924794000000006</v>
      </c>
      <c r="J5048">
        <v>91</v>
      </c>
      <c r="K5048">
        <v>73.935518000000002</v>
      </c>
      <c r="L5048">
        <v>1.5011E-2</v>
      </c>
      <c r="M5048">
        <f>(F5048*CalPhotonTurnigy!$AE$30*CalPhotonTurnigy!$AF$36+CalPhotonTurnigy!$AE$36)/CalPhotonTurnigy!$AE$30</f>
        <v>69.557619220781305</v>
      </c>
    </row>
    <row r="5049" spans="1:13" x14ac:dyDescent="0.3">
      <c r="A5049">
        <v>173.161823</v>
      </c>
      <c r="B5049">
        <v>91</v>
      </c>
      <c r="C5049">
        <v>0</v>
      </c>
      <c r="D5049">
        <v>1.403</v>
      </c>
      <c r="E5049">
        <v>57.235456999999997</v>
      </c>
      <c r="F5049">
        <v>57.509247999999999</v>
      </c>
      <c r="G5049">
        <v>53.754885999999999</v>
      </c>
      <c r="H5049">
        <v>-0.27379100000000001</v>
      </c>
      <c r="I5049">
        <v>-95.939492999999999</v>
      </c>
      <c r="J5049">
        <v>91</v>
      </c>
      <c r="K5049">
        <v>73.935458999999994</v>
      </c>
      <c r="L5049">
        <v>1.4997999999999999E-2</v>
      </c>
      <c r="M5049">
        <f>(F5049*CalPhotonTurnigy!$AE$30*CalPhotonTurnigy!$AF$36+CalPhotonTurnigy!$AE$36)/CalPhotonTurnigy!$AE$30</f>
        <v>69.900709978003988</v>
      </c>
    </row>
    <row r="5050" spans="1:13" x14ac:dyDescent="0.3">
      <c r="A5050">
        <v>173.17683</v>
      </c>
      <c r="B5050">
        <v>91</v>
      </c>
      <c r="C5050">
        <v>0</v>
      </c>
      <c r="D5050">
        <v>1.4</v>
      </c>
      <c r="E5050">
        <v>57.236727000000002</v>
      </c>
      <c r="F5050">
        <v>57.219729999999998</v>
      </c>
      <c r="G5050">
        <v>53.754373999999999</v>
      </c>
      <c r="H5050">
        <v>1.6997999999999999E-2</v>
      </c>
      <c r="I5050">
        <v>-95.938582999999994</v>
      </c>
      <c r="J5050">
        <v>91</v>
      </c>
      <c r="K5050">
        <v>73.935407999999995</v>
      </c>
      <c r="L5050">
        <v>1.5007E-2</v>
      </c>
      <c r="M5050">
        <f>(F5050*CalPhotonTurnigy!$AE$30*CalPhotonTurnigy!$AF$36+CalPhotonTurnigy!$AE$36)/CalPhotonTurnigy!$AE$30</f>
        <v>69.606645245156571</v>
      </c>
    </row>
    <row r="5051" spans="1:13" x14ac:dyDescent="0.3">
      <c r="A5051">
        <v>173.19184000000001</v>
      </c>
      <c r="B5051">
        <v>91</v>
      </c>
      <c r="C5051">
        <v>0</v>
      </c>
      <c r="D5051">
        <v>1.4039999999999999</v>
      </c>
      <c r="E5051">
        <v>57.249961999999996</v>
      </c>
      <c r="F5051">
        <v>57.219729999999998</v>
      </c>
      <c r="G5051">
        <v>53.753920000000001</v>
      </c>
      <c r="H5051">
        <v>3.0231999999999998E-2</v>
      </c>
      <c r="I5051">
        <v>-95.936963000000006</v>
      </c>
      <c r="J5051">
        <v>91</v>
      </c>
      <c r="K5051">
        <v>73.935362999999995</v>
      </c>
      <c r="L5051">
        <v>1.5010000000000001E-2</v>
      </c>
      <c r="M5051">
        <f>(F5051*CalPhotonTurnigy!$AE$30*CalPhotonTurnigy!$AF$36+CalPhotonTurnigy!$AE$36)/CalPhotonTurnigy!$AE$30</f>
        <v>69.606645245156571</v>
      </c>
    </row>
    <row r="5052" spans="1:13" x14ac:dyDescent="0.3">
      <c r="A5052">
        <v>173.206851</v>
      </c>
      <c r="B5052">
        <v>91</v>
      </c>
      <c r="C5052">
        <v>0</v>
      </c>
      <c r="D5052">
        <v>1.4</v>
      </c>
      <c r="E5052">
        <v>57.249209</v>
      </c>
      <c r="F5052">
        <v>57.316253000000003</v>
      </c>
      <c r="G5052">
        <v>53.753518999999997</v>
      </c>
      <c r="H5052">
        <v>-6.7044000000000006E-2</v>
      </c>
      <c r="I5052">
        <v>-95.940557999999996</v>
      </c>
      <c r="J5052">
        <v>91</v>
      </c>
      <c r="K5052">
        <v>73.935326000000003</v>
      </c>
      <c r="L5052">
        <v>1.5011E-2</v>
      </c>
      <c r="M5052">
        <f>(F5052*CalPhotonTurnigy!$AE$30*CalPhotonTurnigy!$AF$36+CalPhotonTurnigy!$AE$36)/CalPhotonTurnigy!$AE$30</f>
        <v>69.704684089748724</v>
      </c>
    </row>
    <row r="5053" spans="1:13" x14ac:dyDescent="0.3">
      <c r="A5053">
        <v>173.22184799999999</v>
      </c>
      <c r="B5053">
        <v>91</v>
      </c>
      <c r="C5053">
        <v>0</v>
      </c>
      <c r="D5053">
        <v>1.4019999999999999</v>
      </c>
      <c r="E5053">
        <v>57.253416000000001</v>
      </c>
      <c r="F5053">
        <v>57.002488999999997</v>
      </c>
      <c r="G5053">
        <v>53.753163999999998</v>
      </c>
      <c r="H5053">
        <v>0.25092599999999998</v>
      </c>
      <c r="I5053">
        <v>-95.927160000000001</v>
      </c>
      <c r="J5053">
        <v>91</v>
      </c>
      <c r="K5053">
        <v>73.935293000000001</v>
      </c>
      <c r="L5053">
        <v>1.4997E-2</v>
      </c>
      <c r="M5053">
        <f>(F5053*CalPhotonTurnigy!$AE$30*CalPhotonTurnigy!$AF$36+CalPhotonTurnigy!$AE$36)/CalPhotonTurnigy!$AE$30</f>
        <v>69.385992585810683</v>
      </c>
    </row>
    <row r="5054" spans="1:13" x14ac:dyDescent="0.3">
      <c r="A5054">
        <v>173.236852</v>
      </c>
      <c r="B5054">
        <v>91</v>
      </c>
      <c r="C5054">
        <v>0</v>
      </c>
      <c r="D5054">
        <v>1.399</v>
      </c>
      <c r="E5054">
        <v>57.249752999999998</v>
      </c>
      <c r="F5054">
        <v>57.364508000000001</v>
      </c>
      <c r="G5054">
        <v>53.752851999999997</v>
      </c>
      <c r="H5054">
        <v>-0.114755</v>
      </c>
      <c r="I5054">
        <v>-95.933313999999996</v>
      </c>
      <c r="J5054">
        <v>91</v>
      </c>
      <c r="K5054">
        <v>73.935265000000001</v>
      </c>
      <c r="L5054">
        <v>1.5004E-2</v>
      </c>
      <c r="M5054">
        <f>(F5054*CalPhotonTurnigy!$AE$30*CalPhotonTurnigy!$AF$36+CalPhotonTurnigy!$AE$36)/CalPhotonTurnigy!$AE$30</f>
        <v>69.753696909965612</v>
      </c>
    </row>
    <row r="5055" spans="1:13" x14ac:dyDescent="0.3">
      <c r="A5055">
        <v>173.25185300000001</v>
      </c>
      <c r="B5055">
        <v>91</v>
      </c>
      <c r="C5055">
        <v>0</v>
      </c>
      <c r="D5055">
        <v>1.395</v>
      </c>
      <c r="E5055">
        <v>57.234457999999997</v>
      </c>
      <c r="F5055">
        <v>57.074913000000002</v>
      </c>
      <c r="G5055">
        <v>53.752575999999998</v>
      </c>
      <c r="H5055">
        <v>0.15954499999999999</v>
      </c>
      <c r="I5055">
        <v>-95.924785999999997</v>
      </c>
      <c r="J5055">
        <v>91</v>
      </c>
      <c r="K5055">
        <v>73.935241000000005</v>
      </c>
      <c r="L5055">
        <v>1.5001E-2</v>
      </c>
      <c r="M5055">
        <f>(F5055*CalPhotonTurnigy!$AE$30*CalPhotonTurnigy!$AF$36+CalPhotonTurnigy!$AE$36)/CalPhotonTurnigy!$AE$30</f>
        <v>69.459553967872395</v>
      </c>
    </row>
    <row r="5056" spans="1:13" x14ac:dyDescent="0.3">
      <c r="A5056">
        <v>173.26685000000001</v>
      </c>
      <c r="B5056">
        <v>91</v>
      </c>
      <c r="C5056">
        <v>0</v>
      </c>
      <c r="D5056">
        <v>1.403</v>
      </c>
      <c r="E5056">
        <v>57.243153999999997</v>
      </c>
      <c r="F5056">
        <v>57.461005999999998</v>
      </c>
      <c r="G5056">
        <v>53.752332000000003</v>
      </c>
      <c r="H5056">
        <v>-0.21785199999999999</v>
      </c>
      <c r="I5056">
        <v>-95.936475000000002</v>
      </c>
      <c r="J5056">
        <v>91</v>
      </c>
      <c r="K5056">
        <v>73.935220000000001</v>
      </c>
      <c r="L5056">
        <v>1.4997E-2</v>
      </c>
      <c r="M5056">
        <f>(F5056*CalPhotonTurnigy!$AE$30*CalPhotonTurnigy!$AF$36+CalPhotonTurnigy!$AE$36)/CalPhotonTurnigy!$AE$30</f>
        <v>69.851710361945479</v>
      </c>
    </row>
    <row r="5057" spans="1:13" x14ac:dyDescent="0.3">
      <c r="A5057">
        <v>173.281847</v>
      </c>
      <c r="B5057">
        <v>91</v>
      </c>
      <c r="C5057">
        <v>0</v>
      </c>
      <c r="D5057">
        <v>1.4019999999999999</v>
      </c>
      <c r="E5057">
        <v>57.248207000000001</v>
      </c>
      <c r="F5057">
        <v>57.195596000000002</v>
      </c>
      <c r="G5057">
        <v>53.752118000000003</v>
      </c>
      <c r="H5057">
        <v>5.2609999999999997E-2</v>
      </c>
      <c r="I5057">
        <v>-95.933660000000003</v>
      </c>
      <c r="J5057">
        <v>91</v>
      </c>
      <c r="K5057">
        <v>73.935202000000004</v>
      </c>
      <c r="L5057">
        <v>1.4997E-2</v>
      </c>
      <c r="M5057">
        <f>(F5057*CalPhotonTurnigy!$AE$30*CalPhotonTurnigy!$AF$36+CalPhotonTurnigy!$AE$36)/CalPhotonTurnigy!$AE$30</f>
        <v>69.582132232968945</v>
      </c>
    </row>
    <row r="5058" spans="1:13" x14ac:dyDescent="0.3">
      <c r="A5058">
        <v>173.296843</v>
      </c>
      <c r="B5058">
        <v>91</v>
      </c>
      <c r="C5058">
        <v>0</v>
      </c>
      <c r="D5058">
        <v>1.399</v>
      </c>
      <c r="E5058">
        <v>57.242842000000003</v>
      </c>
      <c r="F5058">
        <v>57.509247999999999</v>
      </c>
      <c r="G5058">
        <v>53.751928999999997</v>
      </c>
      <c r="H5058">
        <v>-0.26640599999999998</v>
      </c>
      <c r="I5058">
        <v>-95.947961000000006</v>
      </c>
      <c r="J5058">
        <v>91</v>
      </c>
      <c r="K5058">
        <v>73.935186000000002</v>
      </c>
      <c r="L5058">
        <v>1.4996000000000001E-2</v>
      </c>
      <c r="M5058">
        <f>(F5058*CalPhotonTurnigy!$AE$30*CalPhotonTurnigy!$AF$36+CalPhotonTurnigy!$AE$36)/CalPhotonTurnigy!$AE$30</f>
        <v>69.900709978003988</v>
      </c>
    </row>
    <row r="5059" spans="1:13" x14ac:dyDescent="0.3">
      <c r="A5059">
        <v>173.31185099999999</v>
      </c>
      <c r="B5059">
        <v>91</v>
      </c>
      <c r="C5059">
        <v>0</v>
      </c>
      <c r="D5059">
        <v>1.4</v>
      </c>
      <c r="E5059">
        <v>57.243082000000001</v>
      </c>
      <c r="F5059">
        <v>57.267994000000002</v>
      </c>
      <c r="G5059">
        <v>53.751762999999997</v>
      </c>
      <c r="H5059">
        <v>-2.4912E-2</v>
      </c>
      <c r="I5059">
        <v>-95.949296000000004</v>
      </c>
      <c r="J5059">
        <v>91</v>
      </c>
      <c r="K5059">
        <v>73.935173000000006</v>
      </c>
      <c r="L5059">
        <v>1.5008000000000001E-2</v>
      </c>
      <c r="M5059">
        <f>(F5059*CalPhotonTurnigy!$AE$30*CalPhotonTurnigy!$AF$36+CalPhotonTurnigy!$AE$36)/CalPhotonTurnigy!$AE$30</f>
        <v>69.655667206713886</v>
      </c>
    </row>
    <row r="5060" spans="1:13" x14ac:dyDescent="0.3">
      <c r="A5060">
        <v>173.32685000000001</v>
      </c>
      <c r="B5060">
        <v>91</v>
      </c>
      <c r="C5060">
        <v>0</v>
      </c>
      <c r="D5060">
        <v>1.395</v>
      </c>
      <c r="E5060">
        <v>57.226284999999997</v>
      </c>
      <c r="F5060">
        <v>57.123189000000004</v>
      </c>
      <c r="G5060">
        <v>53.751617000000003</v>
      </c>
      <c r="H5060">
        <v>0.10309599999999999</v>
      </c>
      <c r="I5060">
        <v>-95.943782999999996</v>
      </c>
      <c r="J5060">
        <v>91</v>
      </c>
      <c r="K5060">
        <v>73.935162000000005</v>
      </c>
      <c r="L5060">
        <v>1.4999E-2</v>
      </c>
      <c r="M5060">
        <f>(F5060*CalPhotonTurnigy!$AE$30*CalPhotonTurnigy!$AF$36+CalPhotonTurnigy!$AE$36)/CalPhotonTurnigy!$AE$30</f>
        <v>69.50858811788359</v>
      </c>
    </row>
    <row r="5061" spans="1:13" x14ac:dyDescent="0.3">
      <c r="A5061">
        <v>173.34185500000001</v>
      </c>
      <c r="B5061">
        <v>91</v>
      </c>
      <c r="C5061">
        <v>0</v>
      </c>
      <c r="D5061">
        <v>1.397</v>
      </c>
      <c r="E5061">
        <v>57.219116</v>
      </c>
      <c r="F5061">
        <v>57.292124000000001</v>
      </c>
      <c r="G5061">
        <v>53.751488000000002</v>
      </c>
      <c r="H5061">
        <v>-7.3008000000000003E-2</v>
      </c>
      <c r="I5061">
        <v>-95.947695999999993</v>
      </c>
      <c r="J5061">
        <v>91</v>
      </c>
      <c r="K5061">
        <v>73.935152000000002</v>
      </c>
      <c r="L5061">
        <v>1.5004999999999999E-2</v>
      </c>
      <c r="M5061">
        <f>(F5061*CalPhotonTurnigy!$AE$30*CalPhotonTurnigy!$AF$36+CalPhotonTurnigy!$AE$36)/CalPhotonTurnigy!$AE$30</f>
        <v>69.680176156083547</v>
      </c>
    </row>
    <row r="5062" spans="1:13" x14ac:dyDescent="0.3">
      <c r="A5062">
        <v>173.35685899999999</v>
      </c>
      <c r="B5062">
        <v>91</v>
      </c>
      <c r="C5062">
        <v>0</v>
      </c>
      <c r="D5062">
        <v>1.399</v>
      </c>
      <c r="E5062">
        <v>57.217807999999998</v>
      </c>
      <c r="F5062">
        <v>57.026631999999999</v>
      </c>
      <c r="G5062">
        <v>53.751375000000003</v>
      </c>
      <c r="H5062">
        <v>0.19117600000000001</v>
      </c>
      <c r="I5062">
        <v>-95.937479999999994</v>
      </c>
      <c r="J5062">
        <v>91</v>
      </c>
      <c r="K5062">
        <v>73.935142999999997</v>
      </c>
      <c r="L5062">
        <v>1.5004E-2</v>
      </c>
      <c r="M5062">
        <f>(F5062*CalPhotonTurnigy!$AE$30*CalPhotonTurnigy!$AF$36+CalPhotonTurnigy!$AE$36)/CalPhotonTurnigy!$AE$30</f>
        <v>69.410514739338737</v>
      </c>
    </row>
    <row r="5063" spans="1:13" x14ac:dyDescent="0.3">
      <c r="A5063">
        <v>173.371859</v>
      </c>
      <c r="B5063">
        <v>91</v>
      </c>
      <c r="C5063">
        <v>0</v>
      </c>
      <c r="D5063">
        <v>1.403</v>
      </c>
      <c r="E5063">
        <v>57.231261000000003</v>
      </c>
      <c r="F5063">
        <v>57.388634000000003</v>
      </c>
      <c r="G5063">
        <v>53.751275999999997</v>
      </c>
      <c r="H5063">
        <v>-0.15737300000000001</v>
      </c>
      <c r="I5063">
        <v>-95.945920000000001</v>
      </c>
      <c r="J5063">
        <v>91</v>
      </c>
      <c r="K5063">
        <v>73.935136</v>
      </c>
      <c r="L5063">
        <v>1.4999999999999999E-2</v>
      </c>
      <c r="M5063">
        <f>(F5063*CalPhotonTurnigy!$AE$30*CalPhotonTurnigy!$AF$36+CalPhotonTurnigy!$AE$36)/CalPhotonTurnigy!$AE$30</f>
        <v>69.778201796517322</v>
      </c>
    </row>
    <row r="5064" spans="1:13" x14ac:dyDescent="0.3">
      <c r="A5064">
        <v>173.38685799999999</v>
      </c>
      <c r="B5064">
        <v>91</v>
      </c>
      <c r="C5064">
        <v>0</v>
      </c>
      <c r="D5064">
        <v>1.3979999999999999</v>
      </c>
      <c r="E5064">
        <v>57.225828999999997</v>
      </c>
      <c r="F5064">
        <v>57.074913000000002</v>
      </c>
      <c r="G5064">
        <v>53.751188999999997</v>
      </c>
      <c r="H5064">
        <v>0.15091599999999999</v>
      </c>
      <c r="I5064">
        <v>-95.937854000000002</v>
      </c>
      <c r="J5064">
        <v>91</v>
      </c>
      <c r="K5064">
        <v>73.935130000000001</v>
      </c>
      <c r="L5064">
        <v>1.4999E-2</v>
      </c>
      <c r="M5064">
        <f>(F5064*CalPhotonTurnigy!$AE$30*CalPhotonTurnigy!$AF$36+CalPhotonTurnigy!$AE$36)/CalPhotonTurnigy!$AE$30</f>
        <v>69.459553967872395</v>
      </c>
    </row>
    <row r="5065" spans="1:13" x14ac:dyDescent="0.3">
      <c r="A5065">
        <v>173.401869</v>
      </c>
      <c r="B5065">
        <v>91</v>
      </c>
      <c r="C5065">
        <v>0</v>
      </c>
      <c r="D5065">
        <v>1.399</v>
      </c>
      <c r="E5065">
        <v>57.226013999999999</v>
      </c>
      <c r="F5065">
        <v>57.436883000000002</v>
      </c>
      <c r="G5065">
        <v>53.751111999999999</v>
      </c>
      <c r="H5065">
        <v>-0.210869</v>
      </c>
      <c r="I5065">
        <v>-95.949175999999994</v>
      </c>
      <c r="J5065">
        <v>91</v>
      </c>
      <c r="K5065">
        <v>73.935124000000002</v>
      </c>
      <c r="L5065">
        <v>1.5011E-2</v>
      </c>
      <c r="M5065">
        <f>(F5065*CalPhotonTurnigy!$AE$30*CalPhotonTurnigy!$AF$36+CalPhotonTurnigy!$AE$36)/CalPhotonTurnigy!$AE$30</f>
        <v>69.827208522507249</v>
      </c>
    </row>
    <row r="5066" spans="1:13" x14ac:dyDescent="0.3">
      <c r="A5066">
        <v>173.41686899999999</v>
      </c>
      <c r="B5066">
        <v>91</v>
      </c>
      <c r="C5066">
        <v>0</v>
      </c>
      <c r="D5066">
        <v>1.393</v>
      </c>
      <c r="E5066">
        <v>57.206729000000003</v>
      </c>
      <c r="F5066">
        <v>57.219729999999998</v>
      </c>
      <c r="G5066">
        <v>53.751044999999998</v>
      </c>
      <c r="H5066">
        <v>-1.3001E-2</v>
      </c>
      <c r="I5066">
        <v>-95.949871999999999</v>
      </c>
      <c r="J5066">
        <v>91</v>
      </c>
      <c r="K5066">
        <v>73.935119999999998</v>
      </c>
      <c r="L5066">
        <v>1.4999999999999999E-2</v>
      </c>
      <c r="M5066">
        <f>(F5066*CalPhotonTurnigy!$AE$30*CalPhotonTurnigy!$AF$36+CalPhotonTurnigy!$AE$36)/CalPhotonTurnigy!$AE$30</f>
        <v>69.606645245156571</v>
      </c>
    </row>
    <row r="5067" spans="1:13" x14ac:dyDescent="0.3">
      <c r="A5067">
        <v>173.43187699999999</v>
      </c>
      <c r="B5067">
        <v>91</v>
      </c>
      <c r="C5067">
        <v>0</v>
      </c>
      <c r="D5067">
        <v>1.393</v>
      </c>
      <c r="E5067">
        <v>57.190125000000002</v>
      </c>
      <c r="F5067">
        <v>57.509247999999999</v>
      </c>
      <c r="G5067">
        <v>53.750985999999997</v>
      </c>
      <c r="H5067">
        <v>-0.31912200000000002</v>
      </c>
      <c r="I5067">
        <v>-95.967016000000001</v>
      </c>
      <c r="J5067">
        <v>91</v>
      </c>
      <c r="K5067">
        <v>73.935115999999994</v>
      </c>
      <c r="L5067">
        <v>1.5008000000000001E-2</v>
      </c>
      <c r="M5067">
        <f>(F5067*CalPhotonTurnigy!$AE$30*CalPhotonTurnigy!$AF$36+CalPhotonTurnigy!$AE$36)/CalPhotonTurnigy!$AE$30</f>
        <v>69.900709978003988</v>
      </c>
    </row>
    <row r="5068" spans="1:13" x14ac:dyDescent="0.3">
      <c r="A5068">
        <v>173.44688199999999</v>
      </c>
      <c r="B5068">
        <v>91</v>
      </c>
      <c r="C5068">
        <v>0</v>
      </c>
      <c r="D5068">
        <v>1.3939999999999999</v>
      </c>
      <c r="E5068">
        <v>57.178265000000003</v>
      </c>
      <c r="F5068">
        <v>57.195596000000002</v>
      </c>
      <c r="G5068">
        <v>53.750934999999998</v>
      </c>
      <c r="H5068">
        <v>-1.7332E-2</v>
      </c>
      <c r="I5068">
        <v>-95.967944000000003</v>
      </c>
      <c r="J5068">
        <v>91</v>
      </c>
      <c r="K5068">
        <v>73.935112000000004</v>
      </c>
      <c r="L5068">
        <v>1.5004999999999999E-2</v>
      </c>
      <c r="M5068">
        <f>(F5068*CalPhotonTurnigy!$AE$30*CalPhotonTurnigy!$AF$36+CalPhotonTurnigy!$AE$36)/CalPhotonTurnigy!$AE$30</f>
        <v>69.582132232968945</v>
      </c>
    </row>
    <row r="5069" spans="1:13" x14ac:dyDescent="0.3">
      <c r="A5069">
        <v>173.46188699999999</v>
      </c>
      <c r="B5069">
        <v>91</v>
      </c>
      <c r="C5069">
        <v>0</v>
      </c>
      <c r="D5069">
        <v>1.393</v>
      </c>
      <c r="E5069">
        <v>57.165621000000002</v>
      </c>
      <c r="F5069">
        <v>57.099051000000003</v>
      </c>
      <c r="G5069">
        <v>53.750889000000001</v>
      </c>
      <c r="H5069">
        <v>6.6569000000000003E-2</v>
      </c>
      <c r="I5069">
        <v>-95.964383999999995</v>
      </c>
      <c r="J5069">
        <v>91</v>
      </c>
      <c r="K5069">
        <v>73.935108999999997</v>
      </c>
      <c r="L5069">
        <v>1.5004999999999999E-2</v>
      </c>
      <c r="M5069">
        <f>(F5069*CalPhotonTurnigy!$AE$30*CalPhotonTurnigy!$AF$36+CalPhotonTurnigy!$AE$36)/CalPhotonTurnigy!$AE$30</f>
        <v>69.484071042877986</v>
      </c>
    </row>
    <row r="5070" spans="1:13" x14ac:dyDescent="0.3">
      <c r="A5070">
        <v>173.47688600000001</v>
      </c>
      <c r="B5070">
        <v>91</v>
      </c>
      <c r="C5070">
        <v>0</v>
      </c>
      <c r="D5070">
        <v>1.3919999999999999</v>
      </c>
      <c r="E5070">
        <v>57.152301999999999</v>
      </c>
      <c r="F5070">
        <v>57.340381000000001</v>
      </c>
      <c r="G5070">
        <v>53.75085</v>
      </c>
      <c r="H5070">
        <v>-0.18808</v>
      </c>
      <c r="I5070">
        <v>-95.974463999999998</v>
      </c>
      <c r="J5070">
        <v>91</v>
      </c>
      <c r="K5070">
        <v>73.935107000000002</v>
      </c>
      <c r="L5070">
        <v>1.4999E-2</v>
      </c>
      <c r="M5070">
        <f>(F5070*CalPhotonTurnigy!$AE$30*CalPhotonTurnigy!$AF$36+CalPhotonTurnigy!$AE$36)/CalPhotonTurnigy!$AE$30</f>
        <v>69.729191007709417</v>
      </c>
    </row>
    <row r="5071" spans="1:13" x14ac:dyDescent="0.3">
      <c r="A5071">
        <v>173.491884</v>
      </c>
      <c r="B5071">
        <v>91</v>
      </c>
      <c r="C5071">
        <v>0</v>
      </c>
      <c r="D5071">
        <v>1.39</v>
      </c>
      <c r="E5071">
        <v>57.133524999999999</v>
      </c>
      <c r="F5071">
        <v>57.002488999999997</v>
      </c>
      <c r="G5071">
        <v>53.750815000000003</v>
      </c>
      <c r="H5071">
        <v>0.13103600000000001</v>
      </c>
      <c r="I5071">
        <v>-95.967466999999999</v>
      </c>
      <c r="J5071">
        <v>91</v>
      </c>
      <c r="K5071">
        <v>73.935104999999993</v>
      </c>
      <c r="L5071">
        <v>1.4997999999999999E-2</v>
      </c>
      <c r="M5071">
        <f>(F5071*CalPhotonTurnigy!$AE$30*CalPhotonTurnigy!$AF$36+CalPhotonTurnigy!$AE$36)/CalPhotonTurnigy!$AE$30</f>
        <v>69.385992585810683</v>
      </c>
    </row>
    <row r="5072" spans="1:13" x14ac:dyDescent="0.3">
      <c r="A5072">
        <v>173.50688099999999</v>
      </c>
      <c r="B5072">
        <v>91</v>
      </c>
      <c r="C5072">
        <v>0</v>
      </c>
      <c r="D5072">
        <v>1.391</v>
      </c>
      <c r="E5072">
        <v>57.119798000000003</v>
      </c>
      <c r="F5072">
        <v>57.388634000000003</v>
      </c>
      <c r="G5072">
        <v>53.750784000000003</v>
      </c>
      <c r="H5072">
        <v>-0.26883600000000002</v>
      </c>
      <c r="I5072">
        <v>-95.981881000000001</v>
      </c>
      <c r="J5072">
        <v>91</v>
      </c>
      <c r="K5072">
        <v>73.935102999999998</v>
      </c>
      <c r="L5072">
        <v>1.4997E-2</v>
      </c>
      <c r="M5072">
        <f>(F5072*CalPhotonTurnigy!$AE$30*CalPhotonTurnigy!$AF$36+CalPhotonTurnigy!$AE$36)/CalPhotonTurnigy!$AE$30</f>
        <v>69.778201796517322</v>
      </c>
    </row>
    <row r="5073" spans="1:13" x14ac:dyDescent="0.3">
      <c r="A5073">
        <v>173.52187900000001</v>
      </c>
      <c r="B5073">
        <v>91</v>
      </c>
      <c r="C5073">
        <v>0</v>
      </c>
      <c r="D5073">
        <v>1.3939999999999999</v>
      </c>
      <c r="E5073">
        <v>57.117736999999998</v>
      </c>
      <c r="F5073">
        <v>57.147326</v>
      </c>
      <c r="G5073">
        <v>53.750757999999998</v>
      </c>
      <c r="H5073">
        <v>-2.9589000000000001E-2</v>
      </c>
      <c r="I5073">
        <v>-95.983463</v>
      </c>
      <c r="J5073">
        <v>91</v>
      </c>
      <c r="K5073">
        <v>73.935101000000003</v>
      </c>
      <c r="L5073">
        <v>1.4997999999999999E-2</v>
      </c>
      <c r="M5073">
        <f>(F5073*CalPhotonTurnigy!$AE$30*CalPhotonTurnigy!$AF$36+CalPhotonTurnigy!$AE$36)/CalPhotonTurnigy!$AE$30</f>
        <v>69.533104177184697</v>
      </c>
    </row>
    <row r="5074" spans="1:13" x14ac:dyDescent="0.3">
      <c r="A5074">
        <v>173.53688600000001</v>
      </c>
      <c r="B5074">
        <v>91</v>
      </c>
      <c r="C5074">
        <v>0</v>
      </c>
      <c r="D5074">
        <v>1.391</v>
      </c>
      <c r="E5074">
        <v>57.108646</v>
      </c>
      <c r="F5074">
        <v>57.485126999999999</v>
      </c>
      <c r="G5074">
        <v>53.750734000000001</v>
      </c>
      <c r="H5074">
        <v>-0.37648100000000001</v>
      </c>
      <c r="I5074">
        <v>-96.003682999999995</v>
      </c>
      <c r="J5074">
        <v>91</v>
      </c>
      <c r="K5074">
        <v>73.935100000000006</v>
      </c>
      <c r="L5074">
        <v>1.5007E-2</v>
      </c>
      <c r="M5074">
        <f>(F5074*CalPhotonTurnigy!$AE$30*CalPhotonTurnigy!$AF$36+CalPhotonTurnigy!$AE$36)/CalPhotonTurnigy!$AE$30</f>
        <v>69.876210169974726</v>
      </c>
    </row>
    <row r="5075" spans="1:13" x14ac:dyDescent="0.3">
      <c r="A5075">
        <v>173.551883</v>
      </c>
      <c r="B5075">
        <v>91</v>
      </c>
      <c r="C5075">
        <v>0</v>
      </c>
      <c r="D5075">
        <v>1.391</v>
      </c>
      <c r="E5075">
        <v>57.100822000000001</v>
      </c>
      <c r="F5075">
        <v>57.171461999999998</v>
      </c>
      <c r="G5075">
        <v>53.750714000000002</v>
      </c>
      <c r="H5075">
        <v>-7.0639999999999994E-2</v>
      </c>
      <c r="I5075">
        <v>-96.007461000000006</v>
      </c>
      <c r="J5075">
        <v>91</v>
      </c>
      <c r="K5075">
        <v>73.935098999999994</v>
      </c>
      <c r="L5075">
        <v>1.4997E-2</v>
      </c>
      <c r="M5075">
        <f>(F5075*CalPhotonTurnigy!$AE$30*CalPhotonTurnigy!$AF$36+CalPhotonTurnigy!$AE$36)/CalPhotonTurnigy!$AE$30</f>
        <v>69.557619220781305</v>
      </c>
    </row>
    <row r="5076" spans="1:13" x14ac:dyDescent="0.3">
      <c r="A5076">
        <v>173.56688800000001</v>
      </c>
      <c r="B5076">
        <v>91</v>
      </c>
      <c r="C5076">
        <v>0</v>
      </c>
      <c r="D5076">
        <v>1.39</v>
      </c>
      <c r="E5076">
        <v>57.089207000000002</v>
      </c>
      <c r="F5076">
        <v>56.954202000000002</v>
      </c>
      <c r="G5076">
        <v>53.750695999999998</v>
      </c>
      <c r="H5076">
        <v>0.13500499999999999</v>
      </c>
      <c r="I5076">
        <v>-96.000253000000001</v>
      </c>
      <c r="J5076">
        <v>91</v>
      </c>
      <c r="K5076">
        <v>73.935097999999996</v>
      </c>
      <c r="L5076">
        <v>1.5004999999999999E-2</v>
      </c>
      <c r="M5076">
        <f>(F5076*CalPhotonTurnigy!$AE$30*CalPhotonTurnigy!$AF$36+CalPhotonTurnigy!$AE$36)/CalPhotonTurnigy!$AE$30</f>
        <v>69.336947263050092</v>
      </c>
    </row>
    <row r="5077" spans="1:13" x14ac:dyDescent="0.3">
      <c r="A5077">
        <v>173.58188699999999</v>
      </c>
      <c r="B5077">
        <v>91</v>
      </c>
      <c r="C5077">
        <v>0</v>
      </c>
      <c r="D5077">
        <v>1.385</v>
      </c>
      <c r="E5077">
        <v>57.064556000000003</v>
      </c>
      <c r="F5077">
        <v>57.267994000000002</v>
      </c>
      <c r="G5077">
        <v>53.750680000000003</v>
      </c>
      <c r="H5077">
        <v>-0.20343800000000001</v>
      </c>
      <c r="I5077">
        <v>-96.011148000000006</v>
      </c>
      <c r="J5077">
        <v>91</v>
      </c>
      <c r="K5077">
        <v>73.935096999999999</v>
      </c>
      <c r="L5077">
        <v>1.4999E-2</v>
      </c>
      <c r="M5077">
        <f>(F5077*CalPhotonTurnigy!$AE$30*CalPhotonTurnigy!$AF$36+CalPhotonTurnigy!$AE$36)/CalPhotonTurnigy!$AE$30</f>
        <v>69.655667206713886</v>
      </c>
    </row>
    <row r="5078" spans="1:13" x14ac:dyDescent="0.3">
      <c r="A5078">
        <v>173.59689399999999</v>
      </c>
      <c r="B5078">
        <v>91</v>
      </c>
      <c r="C5078">
        <v>0</v>
      </c>
      <c r="D5078">
        <v>1.387</v>
      </c>
      <c r="E5078">
        <v>57.050660999999998</v>
      </c>
      <c r="F5078">
        <v>57.050773</v>
      </c>
      <c r="G5078">
        <v>53.750667</v>
      </c>
      <c r="H5078">
        <v>-1.12E-4</v>
      </c>
      <c r="I5078">
        <v>-96.011154000000005</v>
      </c>
      <c r="J5078">
        <v>91</v>
      </c>
      <c r="K5078">
        <v>73.935096000000001</v>
      </c>
      <c r="L5078">
        <v>1.5007E-2</v>
      </c>
      <c r="M5078">
        <f>(F5078*CalPhotonTurnigy!$AE$30*CalPhotonTurnigy!$AF$36+CalPhotonTurnigy!$AE$36)/CalPhotonTurnigy!$AE$30</f>
        <v>69.435034861457808</v>
      </c>
    </row>
    <row r="5079" spans="1:13" x14ac:dyDescent="0.3">
      <c r="A5079">
        <v>173.611896</v>
      </c>
      <c r="B5079">
        <v>91</v>
      </c>
      <c r="C5079">
        <v>0</v>
      </c>
      <c r="D5079">
        <v>1.3839999999999999</v>
      </c>
      <c r="E5079">
        <v>57.028919000000002</v>
      </c>
      <c r="F5079">
        <v>57.388634000000003</v>
      </c>
      <c r="G5079">
        <v>53.750655000000002</v>
      </c>
      <c r="H5079">
        <v>-0.35971500000000001</v>
      </c>
      <c r="I5079">
        <v>-96.030445999999998</v>
      </c>
      <c r="J5079">
        <v>91</v>
      </c>
      <c r="K5079">
        <v>73.935095000000004</v>
      </c>
      <c r="L5079">
        <v>1.5002E-2</v>
      </c>
      <c r="M5079">
        <f>(F5079*CalPhotonTurnigy!$AE$30*CalPhotonTurnigy!$AF$36+CalPhotonTurnigy!$AE$36)/CalPhotonTurnigy!$AE$30</f>
        <v>69.778201796517322</v>
      </c>
    </row>
    <row r="5080" spans="1:13" x14ac:dyDescent="0.3">
      <c r="A5080">
        <v>173.626892</v>
      </c>
      <c r="B5080">
        <v>91</v>
      </c>
      <c r="C5080">
        <v>0</v>
      </c>
      <c r="D5080">
        <v>1.38</v>
      </c>
      <c r="E5080">
        <v>56.997959999999999</v>
      </c>
      <c r="F5080">
        <v>57.147326</v>
      </c>
      <c r="G5080">
        <v>53.750644000000001</v>
      </c>
      <c r="H5080">
        <v>-0.149366</v>
      </c>
      <c r="I5080">
        <v>-96.038433999999995</v>
      </c>
      <c r="J5080">
        <v>91</v>
      </c>
      <c r="K5080">
        <v>73.935095000000004</v>
      </c>
      <c r="L5080">
        <v>1.4996000000000001E-2</v>
      </c>
      <c r="M5080">
        <f>(F5080*CalPhotonTurnigy!$AE$30*CalPhotonTurnigy!$AF$36+CalPhotonTurnigy!$AE$36)/CalPhotonTurnigy!$AE$30</f>
        <v>69.533104177184697</v>
      </c>
    </row>
    <row r="5081" spans="1:13" x14ac:dyDescent="0.3">
      <c r="A5081">
        <v>173.64190099999999</v>
      </c>
      <c r="B5081">
        <v>90</v>
      </c>
      <c r="C5081">
        <v>0</v>
      </c>
      <c r="D5081">
        <v>1.3819999999999999</v>
      </c>
      <c r="E5081">
        <v>56.976196000000002</v>
      </c>
      <c r="F5081">
        <v>56.905909999999999</v>
      </c>
      <c r="G5081">
        <v>53.750498999999998</v>
      </c>
      <c r="H5081">
        <v>7.0286000000000001E-2</v>
      </c>
      <c r="I5081">
        <v>-96.034682000000004</v>
      </c>
      <c r="J5081">
        <v>90</v>
      </c>
      <c r="K5081">
        <v>73.921702999999994</v>
      </c>
      <c r="L5081">
        <v>1.5009E-2</v>
      </c>
      <c r="M5081">
        <f>(F5081*CalPhotonTurnigy!$AE$30*CalPhotonTurnigy!$AF$36+CalPhotonTurnigy!$AE$36)/CalPhotonTurnigy!$AE$30</f>
        <v>69.287896861767038</v>
      </c>
    </row>
    <row r="5082" spans="1:13" x14ac:dyDescent="0.3">
      <c r="A5082">
        <v>173.65689900000001</v>
      </c>
      <c r="B5082">
        <v>90</v>
      </c>
      <c r="C5082">
        <v>0</v>
      </c>
      <c r="D5082">
        <v>1.3819999999999999</v>
      </c>
      <c r="E5082">
        <v>56.957456000000001</v>
      </c>
      <c r="F5082">
        <v>57.267994000000002</v>
      </c>
      <c r="G5082">
        <v>53.749778999999997</v>
      </c>
      <c r="H5082">
        <v>-0.31053799999999998</v>
      </c>
      <c r="I5082">
        <v>-96.051310999999998</v>
      </c>
      <c r="J5082">
        <v>90</v>
      </c>
      <c r="K5082">
        <v>73.897439000000006</v>
      </c>
      <c r="L5082">
        <v>1.4997999999999999E-2</v>
      </c>
      <c r="M5082">
        <f>(F5082*CalPhotonTurnigy!$AE$30*CalPhotonTurnigy!$AF$36+CalPhotonTurnigy!$AE$36)/CalPhotonTurnigy!$AE$30</f>
        <v>69.655667206713886</v>
      </c>
    </row>
    <row r="5083" spans="1:13" x14ac:dyDescent="0.3">
      <c r="A5083">
        <v>173.67190299999999</v>
      </c>
      <c r="B5083">
        <v>90</v>
      </c>
      <c r="C5083">
        <v>0</v>
      </c>
      <c r="D5083">
        <v>1.3620000000000001</v>
      </c>
      <c r="E5083">
        <v>56.882398999999999</v>
      </c>
      <c r="F5083">
        <v>57.050773</v>
      </c>
      <c r="G5083">
        <v>53.747943999999997</v>
      </c>
      <c r="H5083">
        <v>-0.168374</v>
      </c>
      <c r="I5083">
        <v>-96.060310000000001</v>
      </c>
      <c r="J5083">
        <v>90</v>
      </c>
      <c r="K5083">
        <v>73.876554999999996</v>
      </c>
      <c r="L5083">
        <v>1.5004E-2</v>
      </c>
      <c r="M5083">
        <f>(F5083*CalPhotonTurnigy!$AE$30*CalPhotonTurnigy!$AF$36+CalPhotonTurnigy!$AE$36)/CalPhotonTurnigy!$AE$30</f>
        <v>69.435034861457808</v>
      </c>
    </row>
    <row r="5084" spans="1:13" x14ac:dyDescent="0.3">
      <c r="A5084">
        <v>173.68690900000001</v>
      </c>
      <c r="B5084">
        <v>90</v>
      </c>
      <c r="C5084">
        <v>0</v>
      </c>
      <c r="D5084">
        <v>1.379</v>
      </c>
      <c r="E5084">
        <v>56.869340000000001</v>
      </c>
      <c r="F5084">
        <v>56.809313000000003</v>
      </c>
      <c r="G5084">
        <v>53.744700999999999</v>
      </c>
      <c r="H5084">
        <v>6.0026000000000003E-2</v>
      </c>
      <c r="I5084">
        <v>-96.057109999999994</v>
      </c>
      <c r="J5084">
        <v>90</v>
      </c>
      <c r="K5084">
        <v>73.858579000000006</v>
      </c>
      <c r="L5084">
        <v>1.5006E-2</v>
      </c>
      <c r="M5084">
        <f>(F5084*CalPhotonTurnigy!$AE$30*CalPhotonTurnigy!$AF$36+CalPhotonTurnigy!$AE$36)/CalPhotonTurnigy!$AE$30</f>
        <v>69.189782855042552</v>
      </c>
    </row>
    <row r="5085" spans="1:13" x14ac:dyDescent="0.3">
      <c r="A5085">
        <v>173.70191</v>
      </c>
      <c r="B5085">
        <v>90</v>
      </c>
      <c r="C5085">
        <v>0</v>
      </c>
      <c r="D5085">
        <v>1.3779999999999999</v>
      </c>
      <c r="E5085">
        <v>56.853178999999997</v>
      </c>
      <c r="F5085">
        <v>57.147326</v>
      </c>
      <c r="G5085">
        <v>53.740026999999998</v>
      </c>
      <c r="H5085">
        <v>-0.29414800000000002</v>
      </c>
      <c r="I5085">
        <v>-96.072844000000003</v>
      </c>
      <c r="J5085">
        <v>90</v>
      </c>
      <c r="K5085">
        <v>73.843108000000001</v>
      </c>
      <c r="L5085">
        <v>1.5001E-2</v>
      </c>
      <c r="M5085">
        <f>(F5085*CalPhotonTurnigy!$AE$30*CalPhotonTurnigy!$AF$36+CalPhotonTurnigy!$AE$36)/CalPhotonTurnigy!$AE$30</f>
        <v>69.533104177184697</v>
      </c>
    </row>
    <row r="5086" spans="1:13" x14ac:dyDescent="0.3">
      <c r="A5086">
        <v>173.71691799999999</v>
      </c>
      <c r="B5086">
        <v>90</v>
      </c>
      <c r="C5086">
        <v>0</v>
      </c>
      <c r="D5086">
        <v>1.373</v>
      </c>
      <c r="E5086">
        <v>56.824496000000003</v>
      </c>
      <c r="F5086">
        <v>56.930056</v>
      </c>
      <c r="G5086">
        <v>53.734059000000002</v>
      </c>
      <c r="H5086">
        <v>-0.10556</v>
      </c>
      <c r="I5086">
        <v>-96.078480999999996</v>
      </c>
      <c r="J5086">
        <v>90</v>
      </c>
      <c r="K5086">
        <v>73.829791</v>
      </c>
      <c r="L5086">
        <v>1.5008000000000001E-2</v>
      </c>
      <c r="M5086">
        <f>(F5086*CalPhotonTurnigy!$AE$30*CalPhotonTurnigy!$AF$36+CalPhotonTurnigy!$AE$36)/CalPhotonTurnigy!$AE$30</f>
        <v>69.312422062408558</v>
      </c>
    </row>
    <row r="5087" spans="1:13" x14ac:dyDescent="0.3">
      <c r="A5087">
        <v>173.731921</v>
      </c>
      <c r="B5087">
        <v>90</v>
      </c>
      <c r="C5087">
        <v>0</v>
      </c>
      <c r="D5087">
        <v>1.375</v>
      </c>
      <c r="E5087">
        <v>56.807186000000002</v>
      </c>
      <c r="F5087">
        <v>56.736854000000001</v>
      </c>
      <c r="G5087">
        <v>53.727010999999997</v>
      </c>
      <c r="H5087">
        <v>7.0331000000000005E-2</v>
      </c>
      <c r="I5087">
        <v>-96.074734000000007</v>
      </c>
      <c r="J5087">
        <v>90</v>
      </c>
      <c r="K5087">
        <v>73.818330000000003</v>
      </c>
      <c r="L5087">
        <v>1.5003000000000001E-2</v>
      </c>
      <c r="M5087">
        <f>(F5087*CalPhotonTurnigy!$AE$30*CalPhotonTurnigy!$AF$36+CalPhotonTurnigy!$AE$36)/CalPhotonTurnigy!$AE$30</f>
        <v>69.116185923323656</v>
      </c>
    </row>
    <row r="5088" spans="1:13" x14ac:dyDescent="0.3">
      <c r="A5088">
        <v>173.74691799999999</v>
      </c>
      <c r="B5088">
        <v>90</v>
      </c>
      <c r="C5088">
        <v>0</v>
      </c>
      <c r="D5088">
        <v>1.375</v>
      </c>
      <c r="E5088">
        <v>56.792282999999998</v>
      </c>
      <c r="F5088">
        <v>57.123189000000004</v>
      </c>
      <c r="G5088">
        <v>53.719129000000002</v>
      </c>
      <c r="H5088">
        <v>-0.33090599999999998</v>
      </c>
      <c r="I5088">
        <v>-96.092426000000003</v>
      </c>
      <c r="J5088">
        <v>90</v>
      </c>
      <c r="K5088">
        <v>73.808464999999998</v>
      </c>
      <c r="L5088">
        <v>1.4997E-2</v>
      </c>
      <c r="M5088">
        <f>(F5088*CalPhotonTurnigy!$AE$30*CalPhotonTurnigy!$AF$36+CalPhotonTurnigy!$AE$36)/CalPhotonTurnigy!$AE$30</f>
        <v>69.50858811788359</v>
      </c>
    </row>
    <row r="5089" spans="1:13" x14ac:dyDescent="0.3">
      <c r="A5089">
        <v>173.76192499999999</v>
      </c>
      <c r="B5089">
        <v>90</v>
      </c>
      <c r="C5089">
        <v>0</v>
      </c>
      <c r="D5089">
        <v>1.37</v>
      </c>
      <c r="E5089">
        <v>56.762188000000002</v>
      </c>
      <c r="F5089">
        <v>56.833463999999999</v>
      </c>
      <c r="G5089">
        <v>53.710656</v>
      </c>
      <c r="H5089">
        <v>-7.1276000000000006E-2</v>
      </c>
      <c r="I5089">
        <v>-96.096227999999996</v>
      </c>
      <c r="J5089">
        <v>90</v>
      </c>
      <c r="K5089">
        <v>73.799974000000006</v>
      </c>
      <c r="L5089">
        <v>1.5007E-2</v>
      </c>
      <c r="M5089">
        <f>(F5089*CalPhotonTurnigy!$AE$30*CalPhotonTurnigy!$AF$36+CalPhotonTurnigy!$AE$36)/CalPhotonTurnigy!$AE$30</f>
        <v>69.214313134206535</v>
      </c>
    </row>
    <row r="5090" spans="1:13" x14ac:dyDescent="0.3">
      <c r="A5090">
        <v>173.77693600000001</v>
      </c>
      <c r="B5090">
        <v>90</v>
      </c>
      <c r="C5090">
        <v>0</v>
      </c>
      <c r="D5090">
        <v>1.3720000000000001</v>
      </c>
      <c r="E5090">
        <v>56.743675000000003</v>
      </c>
      <c r="F5090">
        <v>56.616067999999999</v>
      </c>
      <c r="G5090">
        <v>53.701819</v>
      </c>
      <c r="H5090">
        <v>0.127607</v>
      </c>
      <c r="I5090">
        <v>-96.089436000000006</v>
      </c>
      <c r="J5090">
        <v>90</v>
      </c>
      <c r="K5090">
        <v>73.792665999999997</v>
      </c>
      <c r="L5090">
        <v>1.5011E-2</v>
      </c>
      <c r="M5090">
        <f>(F5090*CalPhotonTurnigy!$AE$30*CalPhotonTurnigy!$AF$36+CalPhotonTurnigy!$AE$36)/CalPhotonTurnigy!$AE$30</f>
        <v>68.993503040664521</v>
      </c>
    </row>
    <row r="5091" spans="1:13" x14ac:dyDescent="0.3">
      <c r="A5091">
        <v>173.791946</v>
      </c>
      <c r="B5091">
        <v>90</v>
      </c>
      <c r="C5091">
        <v>0</v>
      </c>
      <c r="D5091">
        <v>1.3720000000000001</v>
      </c>
      <c r="E5091">
        <v>56.727736</v>
      </c>
      <c r="F5091">
        <v>57.002488999999997</v>
      </c>
      <c r="G5091">
        <v>53.692818000000003</v>
      </c>
      <c r="H5091">
        <v>-0.27475300000000002</v>
      </c>
      <c r="I5091">
        <v>-96.104118999999997</v>
      </c>
      <c r="J5091">
        <v>90</v>
      </c>
      <c r="K5091">
        <v>73.786375000000007</v>
      </c>
      <c r="L5091">
        <v>1.5010000000000001E-2</v>
      </c>
      <c r="M5091">
        <f>(F5091*CalPhotonTurnigy!$AE$30*CalPhotonTurnigy!$AF$36+CalPhotonTurnigy!$AE$36)/CalPhotonTurnigy!$AE$30</f>
        <v>69.385992585810683</v>
      </c>
    </row>
    <row r="5092" spans="1:13" x14ac:dyDescent="0.3">
      <c r="A5092">
        <v>173.80695</v>
      </c>
      <c r="B5092">
        <v>90</v>
      </c>
      <c r="C5092">
        <v>0</v>
      </c>
      <c r="D5092">
        <v>1.42</v>
      </c>
      <c r="E5092">
        <v>56.861924999999999</v>
      </c>
      <c r="F5092">
        <v>56.857613999999998</v>
      </c>
      <c r="G5092">
        <v>53.683821000000002</v>
      </c>
      <c r="H5092">
        <v>4.3109999999999997E-3</v>
      </c>
      <c r="I5092">
        <v>-96.103888999999995</v>
      </c>
      <c r="J5092">
        <v>90</v>
      </c>
      <c r="K5092">
        <v>73.780961000000005</v>
      </c>
      <c r="L5092">
        <v>1.5004E-2</v>
      </c>
      <c r="M5092">
        <f>(F5092*CalPhotonTurnigy!$AE$30*CalPhotonTurnigy!$AF$36+CalPhotonTurnigy!$AE$36)/CalPhotonTurnigy!$AE$30</f>
        <v>69.238842397666019</v>
      </c>
    </row>
    <row r="5093" spans="1:13" x14ac:dyDescent="0.3">
      <c r="A5093">
        <v>173.82194699999999</v>
      </c>
      <c r="B5093">
        <v>90</v>
      </c>
      <c r="C5093">
        <v>0</v>
      </c>
      <c r="D5093">
        <v>1.373</v>
      </c>
      <c r="E5093">
        <v>56.832030000000003</v>
      </c>
      <c r="F5093">
        <v>56.591906999999999</v>
      </c>
      <c r="G5093">
        <v>53.674968999999997</v>
      </c>
      <c r="H5093">
        <v>0.240122</v>
      </c>
      <c r="I5093">
        <v>-96.091123999999994</v>
      </c>
      <c r="J5093">
        <v>90</v>
      </c>
      <c r="K5093">
        <v>73.776301000000004</v>
      </c>
      <c r="L5093">
        <v>1.4997E-2</v>
      </c>
      <c r="M5093">
        <f>(F5093*CalPhotonTurnigy!$AE$30*CalPhotonTurnigy!$AF$36+CalPhotonTurnigy!$AE$36)/CalPhotonTurnigy!$AE$30</f>
        <v>68.968962604455626</v>
      </c>
    </row>
    <row r="5094" spans="1:13" x14ac:dyDescent="0.3">
      <c r="A5094">
        <v>173.83695499999999</v>
      </c>
      <c r="B5094">
        <v>90</v>
      </c>
      <c r="C5094">
        <v>0</v>
      </c>
      <c r="D5094">
        <v>1.37</v>
      </c>
      <c r="E5094">
        <v>56.796424999999999</v>
      </c>
      <c r="F5094">
        <v>57.002488999999997</v>
      </c>
      <c r="G5094">
        <v>53.666370000000001</v>
      </c>
      <c r="H5094">
        <v>-0.206064</v>
      </c>
      <c r="I5094">
        <v>-96.102135000000004</v>
      </c>
      <c r="J5094">
        <v>90</v>
      </c>
      <c r="K5094">
        <v>73.772290999999996</v>
      </c>
      <c r="L5094">
        <v>1.5008000000000001E-2</v>
      </c>
      <c r="M5094">
        <f>(F5094*CalPhotonTurnigy!$AE$30*CalPhotonTurnigy!$AF$36+CalPhotonTurnigy!$AE$36)/CalPhotonTurnigy!$AE$30</f>
        <v>69.385992585810683</v>
      </c>
    </row>
    <row r="5095" spans="1:13" x14ac:dyDescent="0.3">
      <c r="A5095">
        <v>173.85196199999999</v>
      </c>
      <c r="B5095">
        <v>90</v>
      </c>
      <c r="C5095">
        <v>0</v>
      </c>
      <c r="D5095">
        <v>1.373</v>
      </c>
      <c r="E5095">
        <v>56.775621999999998</v>
      </c>
      <c r="F5095">
        <v>56.785161000000002</v>
      </c>
      <c r="G5095">
        <v>53.658105999999997</v>
      </c>
      <c r="H5095">
        <v>-9.5390000000000006E-3</v>
      </c>
      <c r="I5095">
        <v>-96.102643</v>
      </c>
      <c r="J5095">
        <v>90</v>
      </c>
      <c r="K5095">
        <v>73.768838000000002</v>
      </c>
      <c r="L5095">
        <v>1.5007E-2</v>
      </c>
      <c r="M5095">
        <f>(F5095*CalPhotonTurnigy!$AE$30*CalPhotonTurnigy!$AF$36+CalPhotonTurnigy!$AE$36)/CalPhotonTurnigy!$AE$30</f>
        <v>69.16525156017407</v>
      </c>
    </row>
    <row r="5096" spans="1:13" x14ac:dyDescent="0.3">
      <c r="A5096">
        <v>173.86696800000001</v>
      </c>
      <c r="B5096">
        <v>90</v>
      </c>
      <c r="C5096">
        <v>0</v>
      </c>
      <c r="D5096">
        <v>1.37</v>
      </c>
      <c r="E5096">
        <v>56.750306000000002</v>
      </c>
      <c r="F5096">
        <v>56.616067999999999</v>
      </c>
      <c r="G5096">
        <v>53.650238000000002</v>
      </c>
      <c r="H5096">
        <v>0.134238</v>
      </c>
      <c r="I5096">
        <v>-96.095500999999999</v>
      </c>
      <c r="J5096">
        <v>90</v>
      </c>
      <c r="K5096">
        <v>73.765867</v>
      </c>
      <c r="L5096">
        <v>1.5006E-2</v>
      </c>
      <c r="M5096">
        <f>(F5096*CalPhotonTurnigy!$AE$30*CalPhotonTurnigy!$AF$36+CalPhotonTurnigy!$AE$36)/CalPhotonTurnigy!$AE$30</f>
        <v>68.993503040664521</v>
      </c>
    </row>
    <row r="5097" spans="1:13" x14ac:dyDescent="0.3">
      <c r="A5097">
        <v>173.88197700000001</v>
      </c>
      <c r="B5097">
        <v>90</v>
      </c>
      <c r="C5097">
        <v>0</v>
      </c>
      <c r="D5097">
        <v>1.369</v>
      </c>
      <c r="E5097">
        <v>56.723565000000001</v>
      </c>
      <c r="F5097">
        <v>57.002488999999997</v>
      </c>
      <c r="G5097">
        <v>53.642805000000003</v>
      </c>
      <c r="H5097">
        <v>-0.27892400000000001</v>
      </c>
      <c r="I5097">
        <v>-96.110405999999998</v>
      </c>
      <c r="J5097">
        <v>90</v>
      </c>
      <c r="K5097">
        <v>73.763310000000004</v>
      </c>
      <c r="L5097">
        <v>1.5009E-2</v>
      </c>
      <c r="M5097">
        <f>(F5097*CalPhotonTurnigy!$AE$30*CalPhotonTurnigy!$AF$36+CalPhotonTurnigy!$AE$36)/CalPhotonTurnigy!$AE$30</f>
        <v>69.385992585810683</v>
      </c>
    </row>
    <row r="5098" spans="1:13" x14ac:dyDescent="0.3">
      <c r="A5098">
        <v>173.89698000000001</v>
      </c>
      <c r="B5098">
        <v>90</v>
      </c>
      <c r="C5098">
        <v>0</v>
      </c>
      <c r="D5098">
        <v>1.373</v>
      </c>
      <c r="E5098">
        <v>56.712896000000001</v>
      </c>
      <c r="F5098">
        <v>56.833463999999999</v>
      </c>
      <c r="G5098">
        <v>53.635832999999998</v>
      </c>
      <c r="H5098">
        <v>-0.12056799999999999</v>
      </c>
      <c r="I5098">
        <v>-96.116834999999995</v>
      </c>
      <c r="J5098">
        <v>90</v>
      </c>
      <c r="K5098">
        <v>73.761109000000005</v>
      </c>
      <c r="L5098">
        <v>1.5003000000000001E-2</v>
      </c>
      <c r="M5098">
        <f>(F5098*CalPhotonTurnigy!$AE$30*CalPhotonTurnigy!$AF$36+CalPhotonTurnigy!$AE$36)/CalPhotonTurnigy!$AE$30</f>
        <v>69.214313134206535</v>
      </c>
    </row>
    <row r="5099" spans="1:13" x14ac:dyDescent="0.3">
      <c r="A5099">
        <v>173.911979</v>
      </c>
      <c r="B5099">
        <v>90</v>
      </c>
      <c r="C5099">
        <v>0</v>
      </c>
      <c r="D5099">
        <v>1.37</v>
      </c>
      <c r="E5099">
        <v>56.696294999999999</v>
      </c>
      <c r="F5099">
        <v>56.616067999999999</v>
      </c>
      <c r="G5099">
        <v>53.629331999999998</v>
      </c>
      <c r="H5099">
        <v>8.0227000000000007E-2</v>
      </c>
      <c r="I5099">
        <v>-96.112567999999996</v>
      </c>
      <c r="J5099">
        <v>90</v>
      </c>
      <c r="K5099">
        <v>73.759214</v>
      </c>
      <c r="L5099">
        <v>1.4999E-2</v>
      </c>
      <c r="M5099">
        <f>(F5099*CalPhotonTurnigy!$AE$30*CalPhotonTurnigy!$AF$36+CalPhotonTurnigy!$AE$36)/CalPhotonTurnigy!$AE$30</f>
        <v>68.993503040664521</v>
      </c>
    </row>
    <row r="5100" spans="1:13" x14ac:dyDescent="0.3">
      <c r="A5100">
        <v>173.92698100000001</v>
      </c>
      <c r="B5100">
        <v>90</v>
      </c>
      <c r="C5100">
        <v>0</v>
      </c>
      <c r="D5100">
        <v>1.3680000000000001</v>
      </c>
      <c r="E5100">
        <v>56.674581000000003</v>
      </c>
      <c r="F5100">
        <v>56.471088999999999</v>
      </c>
      <c r="G5100">
        <v>53.623302000000002</v>
      </c>
      <c r="H5100">
        <v>0.20349200000000001</v>
      </c>
      <c r="I5100">
        <v>-96.101760999999996</v>
      </c>
      <c r="J5100">
        <v>90</v>
      </c>
      <c r="K5100">
        <v>73.757582999999997</v>
      </c>
      <c r="L5100">
        <v>1.5002E-2</v>
      </c>
      <c r="M5100">
        <f>(F5100*CalPhotonTurnigy!$AE$30*CalPhotonTurnigy!$AF$36+CalPhotonTurnigy!$AE$36)/CalPhotonTurnigy!$AE$30</f>
        <v>68.846247219252774</v>
      </c>
    </row>
    <row r="5101" spans="1:13" x14ac:dyDescent="0.3">
      <c r="A5101">
        <v>173.941982</v>
      </c>
      <c r="B5101">
        <v>90</v>
      </c>
      <c r="C5101">
        <v>0</v>
      </c>
      <c r="D5101">
        <v>1.37</v>
      </c>
      <c r="E5101">
        <v>56.663311</v>
      </c>
      <c r="F5101">
        <v>56.905909999999999</v>
      </c>
      <c r="G5101">
        <v>53.617735000000003</v>
      </c>
      <c r="H5101">
        <v>-0.24259900000000001</v>
      </c>
      <c r="I5101">
        <v>-96.114704000000003</v>
      </c>
      <c r="J5101">
        <v>90</v>
      </c>
      <c r="K5101">
        <v>73.756180000000001</v>
      </c>
      <c r="L5101">
        <v>1.5001E-2</v>
      </c>
      <c r="M5101">
        <f>(F5101*CalPhotonTurnigy!$AE$30*CalPhotonTurnigy!$AF$36+CalPhotonTurnigy!$AE$36)/CalPhotonTurnigy!$AE$30</f>
        <v>69.287896861767038</v>
      </c>
    </row>
    <row r="5102" spans="1:13" x14ac:dyDescent="0.3">
      <c r="A5102">
        <v>173.95697999999999</v>
      </c>
      <c r="B5102">
        <v>90</v>
      </c>
      <c r="C5102">
        <v>0</v>
      </c>
      <c r="D5102">
        <v>1.371</v>
      </c>
      <c r="E5102">
        <v>56.656086999999999</v>
      </c>
      <c r="F5102">
        <v>56.712699000000001</v>
      </c>
      <c r="G5102">
        <v>53.612617999999998</v>
      </c>
      <c r="H5102">
        <v>-5.6612999999999997E-2</v>
      </c>
      <c r="I5102">
        <v>-96.117717999999996</v>
      </c>
      <c r="J5102">
        <v>90</v>
      </c>
      <c r="K5102">
        <v>73.754971999999995</v>
      </c>
      <c r="L5102">
        <v>1.4997999999999999E-2</v>
      </c>
      <c r="M5102">
        <f>(F5102*CalPhotonTurnigy!$AE$30*CalPhotonTurnigy!$AF$36+CalPhotonTurnigy!$AE$36)/CalPhotonTurnigy!$AE$30</f>
        <v>69.091651581341708</v>
      </c>
    </row>
    <row r="5103" spans="1:13" x14ac:dyDescent="0.3">
      <c r="A5103">
        <v>173.97198599999999</v>
      </c>
      <c r="B5103">
        <v>90</v>
      </c>
      <c r="C5103">
        <v>0</v>
      </c>
      <c r="D5103">
        <v>1.373</v>
      </c>
      <c r="E5103">
        <v>56.654820999999998</v>
      </c>
      <c r="F5103">
        <v>56.519418999999999</v>
      </c>
      <c r="G5103">
        <v>53.607931000000001</v>
      </c>
      <c r="H5103">
        <v>0.13540199999999999</v>
      </c>
      <c r="I5103">
        <v>-96.110521000000006</v>
      </c>
      <c r="J5103">
        <v>90</v>
      </c>
      <c r="K5103">
        <v>73.753932000000006</v>
      </c>
      <c r="L5103">
        <v>1.5006E-2</v>
      </c>
      <c r="M5103">
        <f>(F5103*CalPhotonTurnigy!$AE$30*CalPhotonTurnigy!$AF$36+CalPhotonTurnigy!$AE$36)/CalPhotonTurnigy!$AE$30</f>
        <v>68.895336217306493</v>
      </c>
    </row>
    <row r="5104" spans="1:13" x14ac:dyDescent="0.3">
      <c r="A5104">
        <v>173.98698999999999</v>
      </c>
      <c r="B5104">
        <v>89</v>
      </c>
      <c r="C5104">
        <v>0</v>
      </c>
      <c r="D5104">
        <v>1.37</v>
      </c>
      <c r="E5104">
        <v>56.646303000000003</v>
      </c>
      <c r="F5104">
        <v>56.495255</v>
      </c>
      <c r="G5104">
        <v>53.603513999999997</v>
      </c>
      <c r="H5104">
        <v>0.15104799999999999</v>
      </c>
      <c r="I5104">
        <v>-96.102496000000002</v>
      </c>
      <c r="J5104">
        <v>89</v>
      </c>
      <c r="K5104">
        <v>73.739221000000001</v>
      </c>
      <c r="L5104">
        <v>1.5004E-2</v>
      </c>
      <c r="M5104">
        <f>(F5104*CalPhotonTurnigy!$AE$30*CalPhotonTurnigy!$AF$36+CalPhotonTurnigy!$AE$36)/CalPhotonTurnigy!$AE$30</f>
        <v>68.870792733984132</v>
      </c>
    </row>
    <row r="5105" spans="1:13" x14ac:dyDescent="0.3">
      <c r="A5105">
        <v>174.00199799999999</v>
      </c>
      <c r="B5105">
        <v>89</v>
      </c>
      <c r="C5105">
        <v>0</v>
      </c>
      <c r="D5105">
        <v>1.37</v>
      </c>
      <c r="E5105">
        <v>56.638972000000003</v>
      </c>
      <c r="F5105">
        <v>56.785161000000002</v>
      </c>
      <c r="G5105">
        <v>53.598889</v>
      </c>
      <c r="H5105">
        <v>-0.14618999999999999</v>
      </c>
      <c r="I5105">
        <v>-96.110288999999995</v>
      </c>
      <c r="J5105">
        <v>89</v>
      </c>
      <c r="K5105">
        <v>73.713417000000007</v>
      </c>
      <c r="L5105">
        <v>1.5008000000000001E-2</v>
      </c>
      <c r="M5105">
        <f>(F5105*CalPhotonTurnigy!$AE$30*CalPhotonTurnigy!$AF$36+CalPhotonTurnigy!$AE$36)/CalPhotonTurnigy!$AE$30</f>
        <v>69.16525156017407</v>
      </c>
    </row>
    <row r="5106" spans="1:13" x14ac:dyDescent="0.3">
      <c r="A5106">
        <v>174.016997</v>
      </c>
      <c r="B5106">
        <v>89</v>
      </c>
      <c r="C5106">
        <v>0</v>
      </c>
      <c r="D5106">
        <v>1.3759999999999999</v>
      </c>
      <c r="E5106">
        <v>56.650002000000001</v>
      </c>
      <c r="F5106">
        <v>56.591906999999999</v>
      </c>
      <c r="G5106">
        <v>53.593479000000002</v>
      </c>
      <c r="H5106">
        <v>5.8094E-2</v>
      </c>
      <c r="I5106">
        <v>-96.107200000000006</v>
      </c>
      <c r="J5106">
        <v>89</v>
      </c>
      <c r="K5106">
        <v>73.691207000000006</v>
      </c>
      <c r="L5106">
        <v>1.4999E-2</v>
      </c>
      <c r="M5106">
        <f>(F5106*CalPhotonTurnigy!$AE$30*CalPhotonTurnigy!$AF$36+CalPhotonTurnigy!$AE$36)/CalPhotonTurnigy!$AE$30</f>
        <v>68.968962604455626</v>
      </c>
    </row>
    <row r="5107" spans="1:13" x14ac:dyDescent="0.3">
      <c r="A5107">
        <v>174.03199900000001</v>
      </c>
      <c r="B5107">
        <v>89</v>
      </c>
      <c r="C5107">
        <v>0</v>
      </c>
      <c r="D5107">
        <v>1.373</v>
      </c>
      <c r="E5107">
        <v>56.649585000000002</v>
      </c>
      <c r="F5107">
        <v>56.374414000000002</v>
      </c>
      <c r="G5107">
        <v>53.586953000000001</v>
      </c>
      <c r="H5107">
        <v>0.275171</v>
      </c>
      <c r="I5107">
        <v>-96.092601000000002</v>
      </c>
      <c r="J5107">
        <v>89</v>
      </c>
      <c r="K5107">
        <v>73.672090999999995</v>
      </c>
      <c r="L5107">
        <v>1.5002E-2</v>
      </c>
      <c r="M5107">
        <f>(F5107*CalPhotonTurnigy!$AE$30*CalPhotonTurnigy!$AF$36+CalPhotonTurnigy!$AE$36)/CalPhotonTurnigy!$AE$30</f>
        <v>68.74805398757799</v>
      </c>
    </row>
    <row r="5108" spans="1:13" x14ac:dyDescent="0.3">
      <c r="A5108">
        <v>174.046999</v>
      </c>
      <c r="B5108">
        <v>89</v>
      </c>
      <c r="C5108">
        <v>0</v>
      </c>
      <c r="D5108">
        <v>1.37</v>
      </c>
      <c r="E5108">
        <v>56.639319</v>
      </c>
      <c r="F5108">
        <v>56.567746</v>
      </c>
      <c r="G5108">
        <v>53.579264999999999</v>
      </c>
      <c r="H5108">
        <v>7.1572999999999998E-2</v>
      </c>
      <c r="I5108">
        <v>-96.088796000000002</v>
      </c>
      <c r="J5108">
        <v>89</v>
      </c>
      <c r="K5108">
        <v>73.655636999999999</v>
      </c>
      <c r="L5108">
        <v>1.4999999999999999E-2</v>
      </c>
      <c r="M5108">
        <f>(F5108*CalPhotonTurnigy!$AE$30*CalPhotonTurnigy!$AF$36+CalPhotonTurnigy!$AE$36)/CalPhotonTurnigy!$AE$30</f>
        <v>68.944422168246746</v>
      </c>
    </row>
    <row r="5109" spans="1:13" x14ac:dyDescent="0.3">
      <c r="A5109">
        <v>174.06199799999999</v>
      </c>
      <c r="B5109">
        <v>89</v>
      </c>
      <c r="C5109">
        <v>0</v>
      </c>
      <c r="D5109">
        <v>1.367</v>
      </c>
      <c r="E5109">
        <v>56.623047999999997</v>
      </c>
      <c r="F5109">
        <v>56.688543000000003</v>
      </c>
      <c r="G5109">
        <v>53.570529000000001</v>
      </c>
      <c r="H5109">
        <v>-6.5494999999999998E-2</v>
      </c>
      <c r="I5109">
        <v>-96.092281999999997</v>
      </c>
      <c r="J5109">
        <v>89</v>
      </c>
      <c r="K5109">
        <v>73.641475</v>
      </c>
      <c r="L5109">
        <v>1.4999E-2</v>
      </c>
      <c r="M5109">
        <f>(F5109*CalPhotonTurnigy!$AE$30*CalPhotonTurnigy!$AF$36+CalPhotonTurnigy!$AE$36)/CalPhotonTurnigy!$AE$30</f>
        <v>69.067116223655276</v>
      </c>
    </row>
    <row r="5110" spans="1:13" x14ac:dyDescent="0.3">
      <c r="A5110">
        <v>174.07700399999999</v>
      </c>
      <c r="B5110">
        <v>89</v>
      </c>
      <c r="C5110">
        <v>0</v>
      </c>
      <c r="D5110">
        <v>1.373</v>
      </c>
      <c r="E5110">
        <v>56.626393999999998</v>
      </c>
      <c r="F5110">
        <v>56.495255</v>
      </c>
      <c r="G5110">
        <v>53.560940000000002</v>
      </c>
      <c r="H5110">
        <v>0.13113900000000001</v>
      </c>
      <c r="I5110">
        <v>-96.085312999999999</v>
      </c>
      <c r="J5110">
        <v>89</v>
      </c>
      <c r="K5110">
        <v>73.629285999999993</v>
      </c>
      <c r="L5110">
        <v>1.5006E-2</v>
      </c>
      <c r="M5110">
        <f>(F5110*CalPhotonTurnigy!$AE$30*CalPhotonTurnigy!$AF$36+CalPhotonTurnigy!$AE$36)/CalPhotonTurnigy!$AE$30</f>
        <v>68.870792733984132</v>
      </c>
    </row>
    <row r="5111" spans="1:13" x14ac:dyDescent="0.3">
      <c r="A5111">
        <v>174.092017</v>
      </c>
      <c r="B5111">
        <v>89</v>
      </c>
      <c r="C5111">
        <v>0</v>
      </c>
      <c r="D5111">
        <v>1.3720000000000001</v>
      </c>
      <c r="E5111">
        <v>56.626793999999997</v>
      </c>
      <c r="F5111">
        <v>56.398584</v>
      </c>
      <c r="G5111">
        <v>53.550725999999997</v>
      </c>
      <c r="H5111">
        <v>0.22821</v>
      </c>
      <c r="I5111">
        <v>-96.073193000000003</v>
      </c>
      <c r="J5111">
        <v>89</v>
      </c>
      <c r="K5111">
        <v>73.618795000000006</v>
      </c>
      <c r="L5111">
        <v>1.5013E-2</v>
      </c>
      <c r="M5111">
        <f>(F5111*CalPhotonTurnigy!$AE$30*CalPhotonTurnigy!$AF$36+CalPhotonTurnigy!$AE$36)/CalPhotonTurnigy!$AE$30</f>
        <v>68.772603565127298</v>
      </c>
    </row>
    <row r="5112" spans="1:13" x14ac:dyDescent="0.3">
      <c r="A5112">
        <v>174.10702499999999</v>
      </c>
      <c r="B5112">
        <v>89</v>
      </c>
      <c r="C5112">
        <v>0</v>
      </c>
      <c r="D5112">
        <v>1.3680000000000001</v>
      </c>
      <c r="E5112">
        <v>56.614744000000002</v>
      </c>
      <c r="F5112">
        <v>56.495255</v>
      </c>
      <c r="G5112">
        <v>53.540118</v>
      </c>
      <c r="H5112">
        <v>0.11949</v>
      </c>
      <c r="I5112">
        <v>-96.066843000000006</v>
      </c>
      <c r="J5112">
        <v>89</v>
      </c>
      <c r="K5112">
        <v>73.609764999999996</v>
      </c>
      <c r="L5112">
        <v>1.5008000000000001E-2</v>
      </c>
      <c r="M5112">
        <f>(F5112*CalPhotonTurnigy!$AE$30*CalPhotonTurnigy!$AF$36+CalPhotonTurnigy!$AE$36)/CalPhotonTurnigy!$AE$30</f>
        <v>68.870792733984132</v>
      </c>
    </row>
    <row r="5113" spans="1:13" x14ac:dyDescent="0.3">
      <c r="A5113">
        <v>174.12202300000001</v>
      </c>
      <c r="B5113">
        <v>89</v>
      </c>
      <c r="C5113">
        <v>0</v>
      </c>
      <c r="D5113">
        <v>1.371</v>
      </c>
      <c r="E5113">
        <v>56.614291000000001</v>
      </c>
      <c r="F5113">
        <v>56.664386</v>
      </c>
      <c r="G5113">
        <v>53.529330999999999</v>
      </c>
      <c r="H5113">
        <v>-5.0095000000000001E-2</v>
      </c>
      <c r="I5113">
        <v>-96.069507999999999</v>
      </c>
      <c r="J5113">
        <v>89</v>
      </c>
      <c r="K5113">
        <v>73.601992999999993</v>
      </c>
      <c r="L5113">
        <v>1.4997999999999999E-2</v>
      </c>
      <c r="M5113">
        <f>(F5113*CalPhotonTurnigy!$AE$30*CalPhotonTurnigy!$AF$36+CalPhotonTurnigy!$AE$36)/CalPhotonTurnigy!$AE$30</f>
        <v>69.042579850264346</v>
      </c>
    </row>
    <row r="5114" spans="1:13" x14ac:dyDescent="0.3">
      <c r="A5114">
        <v>174.13703599999999</v>
      </c>
      <c r="B5114">
        <v>89</v>
      </c>
      <c r="C5114">
        <v>0</v>
      </c>
      <c r="D5114">
        <v>1.37</v>
      </c>
      <c r="E5114">
        <v>56.611421999999997</v>
      </c>
      <c r="F5114">
        <v>56.519418999999999</v>
      </c>
      <c r="G5114">
        <v>53.518549999999998</v>
      </c>
      <c r="H5114">
        <v>9.2002E-2</v>
      </c>
      <c r="I5114">
        <v>-96.064616000000001</v>
      </c>
      <c r="J5114">
        <v>89</v>
      </c>
      <c r="K5114">
        <v>73.595303999999999</v>
      </c>
      <c r="L5114">
        <v>1.5013E-2</v>
      </c>
      <c r="M5114">
        <f>(F5114*CalPhotonTurnigy!$AE$30*CalPhotonTurnigy!$AF$36+CalPhotonTurnigy!$AE$36)/CalPhotonTurnigy!$AE$30</f>
        <v>68.895336217306493</v>
      </c>
    </row>
    <row r="5115" spans="1:13" x14ac:dyDescent="0.3">
      <c r="A5115">
        <v>174.15204199999999</v>
      </c>
      <c r="B5115">
        <v>89</v>
      </c>
      <c r="C5115">
        <v>0</v>
      </c>
      <c r="D5115">
        <v>1.3740000000000001</v>
      </c>
      <c r="E5115">
        <v>56.618870000000001</v>
      </c>
      <c r="F5115">
        <v>56.326070000000001</v>
      </c>
      <c r="G5115">
        <v>53.507933999999999</v>
      </c>
      <c r="H5115">
        <v>0.2928</v>
      </c>
      <c r="I5115">
        <v>-96.049085000000005</v>
      </c>
      <c r="J5115">
        <v>89</v>
      </c>
      <c r="K5115">
        <v>73.589545999999999</v>
      </c>
      <c r="L5115">
        <v>1.5006E-2</v>
      </c>
      <c r="M5115">
        <f>(F5115*CalPhotonTurnigy!$AE$30*CalPhotonTurnigy!$AF$36+CalPhotonTurnigy!$AE$36)/CalPhotonTurnigy!$AE$30</f>
        <v>68.698950769661408</v>
      </c>
    </row>
    <row r="5116" spans="1:13" x14ac:dyDescent="0.3">
      <c r="A5116">
        <v>174.16705200000001</v>
      </c>
      <c r="B5116">
        <v>89</v>
      </c>
      <c r="C5116">
        <v>0</v>
      </c>
      <c r="D5116">
        <v>1.37</v>
      </c>
      <c r="E5116">
        <v>56.612882999999997</v>
      </c>
      <c r="F5116">
        <v>56.229370000000003</v>
      </c>
      <c r="G5116">
        <v>53.497608999999997</v>
      </c>
      <c r="H5116">
        <v>0.38351299999999999</v>
      </c>
      <c r="I5116">
        <v>-96.028757999999996</v>
      </c>
      <c r="J5116">
        <v>89</v>
      </c>
      <c r="K5116">
        <v>73.584590000000006</v>
      </c>
      <c r="L5116">
        <v>1.5010000000000001E-2</v>
      </c>
      <c r="M5116">
        <f>(F5116*CalPhotonTurnigy!$AE$30*CalPhotonTurnigy!$AF$36+CalPhotonTurnigy!$AE$36)/CalPhotonTurnigy!$AE$30</f>
        <v>68.600732145374337</v>
      </c>
    </row>
    <row r="5117" spans="1:13" x14ac:dyDescent="0.3">
      <c r="A5117">
        <v>174.18205499999999</v>
      </c>
      <c r="B5117">
        <v>89</v>
      </c>
      <c r="C5117">
        <v>0</v>
      </c>
      <c r="D5117">
        <v>1.369</v>
      </c>
      <c r="E5117">
        <v>56.605249999999998</v>
      </c>
      <c r="F5117">
        <v>56.616067999999999</v>
      </c>
      <c r="G5117">
        <v>53.487673999999998</v>
      </c>
      <c r="H5117">
        <v>-1.0817999999999999E-2</v>
      </c>
      <c r="I5117">
        <v>-96.029332999999994</v>
      </c>
      <c r="J5117">
        <v>89</v>
      </c>
      <c r="K5117">
        <v>73.580325000000002</v>
      </c>
      <c r="L5117">
        <v>1.5003000000000001E-2</v>
      </c>
      <c r="M5117">
        <f>(F5117*CalPhotonTurnigy!$AE$30*CalPhotonTurnigy!$AF$36+CalPhotonTurnigy!$AE$36)/CalPhotonTurnigy!$AE$30</f>
        <v>68.993503040664521</v>
      </c>
    </row>
    <row r="5118" spans="1:13" x14ac:dyDescent="0.3">
      <c r="A5118">
        <v>174.19705300000001</v>
      </c>
      <c r="B5118">
        <v>89</v>
      </c>
      <c r="C5118">
        <v>0</v>
      </c>
      <c r="D5118">
        <v>1.37</v>
      </c>
      <c r="E5118">
        <v>56.603642000000001</v>
      </c>
      <c r="F5118">
        <v>56.446922000000001</v>
      </c>
      <c r="G5118">
        <v>53.478200999999999</v>
      </c>
      <c r="H5118">
        <v>0.15672</v>
      </c>
      <c r="I5118">
        <v>-96.021013999999994</v>
      </c>
      <c r="J5118">
        <v>89</v>
      </c>
      <c r="K5118">
        <v>73.576654000000005</v>
      </c>
      <c r="L5118">
        <v>1.4997999999999999E-2</v>
      </c>
      <c r="M5118">
        <f>(F5118*CalPhotonTurnigy!$AE$30*CalPhotonTurnigy!$AF$36+CalPhotonTurnigy!$AE$36)/CalPhotonTurnigy!$AE$30</f>
        <v>68.821700688816946</v>
      </c>
    </row>
    <row r="5119" spans="1:13" x14ac:dyDescent="0.3">
      <c r="A5119">
        <v>174.21205599999999</v>
      </c>
      <c r="B5119">
        <v>89</v>
      </c>
      <c r="C5119">
        <v>0</v>
      </c>
      <c r="D5119">
        <v>1.37</v>
      </c>
      <c r="E5119">
        <v>56.602257999999999</v>
      </c>
      <c r="F5119">
        <v>56.374414000000002</v>
      </c>
      <c r="G5119">
        <v>53.469239999999999</v>
      </c>
      <c r="H5119">
        <v>0.22784399999999999</v>
      </c>
      <c r="I5119">
        <v>-96.008925000000005</v>
      </c>
      <c r="J5119">
        <v>89</v>
      </c>
      <c r="K5119">
        <v>73.573493999999997</v>
      </c>
      <c r="L5119">
        <v>1.5003000000000001E-2</v>
      </c>
      <c r="M5119">
        <f>(F5119*CalPhotonTurnigy!$AE$30*CalPhotonTurnigy!$AF$36+CalPhotonTurnigy!$AE$36)/CalPhotonTurnigy!$AE$30</f>
        <v>68.74805398757799</v>
      </c>
    </row>
    <row r="5120" spans="1:13" x14ac:dyDescent="0.3">
      <c r="A5120">
        <v>174.22706600000001</v>
      </c>
      <c r="B5120">
        <v>89</v>
      </c>
      <c r="C5120">
        <v>0</v>
      </c>
      <c r="D5120">
        <v>1.3660000000000001</v>
      </c>
      <c r="E5120">
        <v>56.588661999999999</v>
      </c>
      <c r="F5120">
        <v>56.229370000000003</v>
      </c>
      <c r="G5120">
        <v>53.460822</v>
      </c>
      <c r="H5120">
        <v>0.359292</v>
      </c>
      <c r="I5120">
        <v>-95.989881999999994</v>
      </c>
      <c r="J5120">
        <v>89</v>
      </c>
      <c r="K5120">
        <v>73.570774</v>
      </c>
      <c r="L5120">
        <v>1.5010000000000001E-2</v>
      </c>
      <c r="M5120">
        <f>(F5120*CalPhotonTurnigy!$AE$30*CalPhotonTurnigy!$AF$36+CalPhotonTurnigy!$AE$36)/CalPhotonTurnigy!$AE$30</f>
        <v>68.600732145374337</v>
      </c>
    </row>
    <row r="5121" spans="1:13" x14ac:dyDescent="0.3">
      <c r="A5121">
        <v>174.24206799999999</v>
      </c>
      <c r="B5121">
        <v>89</v>
      </c>
      <c r="C5121">
        <v>0</v>
      </c>
      <c r="D5121">
        <v>1.3740000000000001</v>
      </c>
      <c r="E5121">
        <v>56.601771999999997</v>
      </c>
      <c r="F5121">
        <v>56.664386</v>
      </c>
      <c r="G5121">
        <v>53.452961000000002</v>
      </c>
      <c r="H5121">
        <v>-6.2613000000000002E-2</v>
      </c>
      <c r="I5121">
        <v>-95.993213999999995</v>
      </c>
      <c r="J5121">
        <v>89</v>
      </c>
      <c r="K5121">
        <v>73.568432999999999</v>
      </c>
      <c r="L5121">
        <v>1.5002E-2</v>
      </c>
      <c r="M5121">
        <f>(F5121*CalPhotonTurnigy!$AE$30*CalPhotonTurnigy!$AF$36+CalPhotonTurnigy!$AE$36)/CalPhotonTurnigy!$AE$30</f>
        <v>69.042579850264346</v>
      </c>
    </row>
    <row r="5122" spans="1:13" x14ac:dyDescent="0.3">
      <c r="A5122">
        <v>174.25707600000001</v>
      </c>
      <c r="B5122">
        <v>89</v>
      </c>
      <c r="C5122">
        <v>0</v>
      </c>
      <c r="D5122">
        <v>1.3660000000000001</v>
      </c>
      <c r="E5122">
        <v>56.588244000000003</v>
      </c>
      <c r="F5122">
        <v>56.519418999999999</v>
      </c>
      <c r="G5122">
        <v>53.445661999999999</v>
      </c>
      <c r="H5122">
        <v>6.8824999999999997E-2</v>
      </c>
      <c r="I5122">
        <v>-95.989554999999996</v>
      </c>
      <c r="J5122">
        <v>89</v>
      </c>
      <c r="K5122">
        <v>73.566417999999999</v>
      </c>
      <c r="L5122">
        <v>1.5008000000000001E-2</v>
      </c>
      <c r="M5122">
        <f>(F5122*CalPhotonTurnigy!$AE$30*CalPhotonTurnigy!$AF$36+CalPhotonTurnigy!$AE$36)/CalPhotonTurnigy!$AE$30</f>
        <v>68.895336217306493</v>
      </c>
    </row>
    <row r="5123" spans="1:13" x14ac:dyDescent="0.3">
      <c r="A5123">
        <v>174.27207300000001</v>
      </c>
      <c r="B5123">
        <v>89</v>
      </c>
      <c r="C5123">
        <v>0</v>
      </c>
      <c r="D5123">
        <v>1.3680000000000001</v>
      </c>
      <c r="E5123">
        <v>56.581563000000003</v>
      </c>
      <c r="F5123">
        <v>56.350242999999999</v>
      </c>
      <c r="G5123">
        <v>53.438913999999997</v>
      </c>
      <c r="H5123">
        <v>0.23132</v>
      </c>
      <c r="I5123">
        <v>-95.977289999999996</v>
      </c>
      <c r="J5123">
        <v>89</v>
      </c>
      <c r="K5123">
        <v>73.564684</v>
      </c>
      <c r="L5123">
        <v>1.4997E-2</v>
      </c>
      <c r="M5123">
        <f>(F5123*CalPhotonTurnigy!$AE$30*CalPhotonTurnigy!$AF$36+CalPhotonTurnigy!$AE$36)/CalPhotonTurnigy!$AE$30</f>
        <v>68.723503394324183</v>
      </c>
    </row>
    <row r="5124" spans="1:13" x14ac:dyDescent="0.3">
      <c r="A5124">
        <v>174.28707800000001</v>
      </c>
      <c r="B5124">
        <v>89</v>
      </c>
      <c r="C5124">
        <v>0</v>
      </c>
      <c r="D5124">
        <v>1.3680000000000001</v>
      </c>
      <c r="E5124">
        <v>56.575812999999997</v>
      </c>
      <c r="F5124">
        <v>56.229370000000003</v>
      </c>
      <c r="G5124">
        <v>53.432704999999999</v>
      </c>
      <c r="H5124">
        <v>0.346443</v>
      </c>
      <c r="I5124">
        <v>-95.958933000000002</v>
      </c>
      <c r="J5124">
        <v>89</v>
      </c>
      <c r="K5124">
        <v>73.563191000000003</v>
      </c>
      <c r="L5124">
        <v>1.5004999999999999E-2</v>
      </c>
      <c r="M5124">
        <f>(F5124*CalPhotonTurnigy!$AE$30*CalPhotonTurnigy!$AF$36+CalPhotonTurnigy!$AE$36)/CalPhotonTurnigy!$AE$30</f>
        <v>68.600732145374337</v>
      </c>
    </row>
    <row r="5125" spans="1:13" x14ac:dyDescent="0.3">
      <c r="A5125">
        <v>174.302086</v>
      </c>
      <c r="B5125">
        <v>89</v>
      </c>
      <c r="C5125">
        <v>0</v>
      </c>
      <c r="D5125">
        <v>1.369</v>
      </c>
      <c r="E5125">
        <v>56.573348000000003</v>
      </c>
      <c r="F5125">
        <v>56.543582999999998</v>
      </c>
      <c r="G5125">
        <v>53.427011999999998</v>
      </c>
      <c r="H5125">
        <v>2.9765E-2</v>
      </c>
      <c r="I5125">
        <v>-95.957351000000003</v>
      </c>
      <c r="J5125">
        <v>89</v>
      </c>
      <c r="K5125">
        <v>73.561907000000005</v>
      </c>
      <c r="L5125">
        <v>1.5008000000000001E-2</v>
      </c>
      <c r="M5125">
        <f>(F5125*CalPhotonTurnigy!$AE$30*CalPhotonTurnigy!$AF$36+CalPhotonTurnigy!$AE$36)/CalPhotonTurnigy!$AE$30</f>
        <v>68.919879700628854</v>
      </c>
    </row>
    <row r="5126" spans="1:13" x14ac:dyDescent="0.3">
      <c r="A5126">
        <v>174.317083</v>
      </c>
      <c r="B5126">
        <v>89</v>
      </c>
      <c r="C5126">
        <v>0</v>
      </c>
      <c r="D5126">
        <v>1.3660000000000001</v>
      </c>
      <c r="E5126">
        <v>56.561292999999999</v>
      </c>
      <c r="F5126">
        <v>56.567746</v>
      </c>
      <c r="G5126">
        <v>53.421810000000001</v>
      </c>
      <c r="H5126">
        <v>-6.4530000000000004E-3</v>
      </c>
      <c r="I5126">
        <v>-95.957694000000004</v>
      </c>
      <c r="J5126">
        <v>89</v>
      </c>
      <c r="K5126">
        <v>73.560800999999998</v>
      </c>
      <c r="L5126">
        <v>1.4997E-2</v>
      </c>
      <c r="M5126">
        <f>(F5126*CalPhotonTurnigy!$AE$30*CalPhotonTurnigy!$AF$36+CalPhotonTurnigy!$AE$36)/CalPhotonTurnigy!$AE$30</f>
        <v>68.944422168246746</v>
      </c>
    </row>
    <row r="5127" spans="1:13" x14ac:dyDescent="0.3">
      <c r="A5127">
        <v>174.33207899999999</v>
      </c>
      <c r="B5127">
        <v>89</v>
      </c>
      <c r="C5127">
        <v>0</v>
      </c>
      <c r="D5127">
        <v>1.3660000000000001</v>
      </c>
      <c r="E5127">
        <v>56.553401000000001</v>
      </c>
      <c r="F5127">
        <v>56.422753999999998</v>
      </c>
      <c r="G5127">
        <v>53.417073000000002</v>
      </c>
      <c r="H5127">
        <v>0.13064700000000001</v>
      </c>
      <c r="I5127">
        <v>-95.950761</v>
      </c>
      <c r="J5127">
        <v>89</v>
      </c>
      <c r="K5127">
        <v>73.559849</v>
      </c>
      <c r="L5127">
        <v>1.4996000000000001E-2</v>
      </c>
      <c r="M5127">
        <f>(F5127*CalPhotonTurnigy!$AE$30*CalPhotonTurnigy!$AF$36+CalPhotonTurnigy!$AE$36)/CalPhotonTurnigy!$AE$30</f>
        <v>68.797153142676621</v>
      </c>
    </row>
    <row r="5128" spans="1:13" x14ac:dyDescent="0.3">
      <c r="A5128">
        <v>174.347083</v>
      </c>
      <c r="B5128">
        <v>89</v>
      </c>
      <c r="C5128">
        <v>0</v>
      </c>
      <c r="D5128">
        <v>1.3660000000000001</v>
      </c>
      <c r="E5128">
        <v>56.546607999999999</v>
      </c>
      <c r="F5128">
        <v>56.253546999999998</v>
      </c>
      <c r="G5128">
        <v>53.412770000000002</v>
      </c>
      <c r="H5128">
        <v>0.29306100000000002</v>
      </c>
      <c r="I5128">
        <v>-95.935231000000002</v>
      </c>
      <c r="J5128">
        <v>89</v>
      </c>
      <c r="K5128">
        <v>73.559030000000007</v>
      </c>
      <c r="L5128">
        <v>1.5004E-2</v>
      </c>
      <c r="M5128">
        <f>(F5128*CalPhotonTurnigy!$AE$30*CalPhotonTurnigy!$AF$36+CalPhotonTurnigy!$AE$36)/CalPhotonTurnigy!$AE$30</f>
        <v>68.625288832855091</v>
      </c>
    </row>
    <row r="5129" spans="1:13" x14ac:dyDescent="0.3">
      <c r="A5129">
        <v>174.36209199999999</v>
      </c>
      <c r="B5129">
        <v>89</v>
      </c>
      <c r="C5129">
        <v>0</v>
      </c>
      <c r="D5129">
        <v>1.365</v>
      </c>
      <c r="E5129">
        <v>56.535791000000003</v>
      </c>
      <c r="F5129">
        <v>56.181013</v>
      </c>
      <c r="G5129">
        <v>53.408872000000002</v>
      </c>
      <c r="H5129">
        <v>0.35477700000000001</v>
      </c>
      <c r="I5129">
        <v>-95.916437999999999</v>
      </c>
      <c r="J5129">
        <v>89</v>
      </c>
      <c r="K5129">
        <v>73.558324999999996</v>
      </c>
      <c r="L5129">
        <v>1.5009E-2</v>
      </c>
      <c r="M5129">
        <f>(F5129*CalPhotonTurnigy!$AE$30*CalPhotonTurnigy!$AF$36+CalPhotonTurnigy!$AE$36)/CalPhotonTurnigy!$AE$30</f>
        <v>68.551615723299363</v>
      </c>
    </row>
    <row r="5130" spans="1:13" x14ac:dyDescent="0.3">
      <c r="A5130">
        <v>174.37710000000001</v>
      </c>
      <c r="B5130">
        <v>89</v>
      </c>
      <c r="C5130">
        <v>0</v>
      </c>
      <c r="D5130">
        <v>1.365</v>
      </c>
      <c r="E5130">
        <v>56.526479999999999</v>
      </c>
      <c r="F5130">
        <v>56.616067999999999</v>
      </c>
      <c r="G5130">
        <v>53.405349999999999</v>
      </c>
      <c r="H5130">
        <v>-8.9588000000000001E-2</v>
      </c>
      <c r="I5130">
        <v>-95.921205</v>
      </c>
      <c r="J5130">
        <v>89</v>
      </c>
      <c r="K5130">
        <v>73.557717999999994</v>
      </c>
      <c r="L5130">
        <v>1.5008000000000001E-2</v>
      </c>
      <c r="M5130">
        <f>(F5130*CalPhotonTurnigy!$AE$30*CalPhotonTurnigy!$AF$36+CalPhotonTurnigy!$AE$36)/CalPhotonTurnigy!$AE$30</f>
        <v>68.993503040664521</v>
      </c>
    </row>
    <row r="5131" spans="1:13" x14ac:dyDescent="0.3">
      <c r="A5131">
        <v>174.39211299999999</v>
      </c>
      <c r="B5131">
        <v>89</v>
      </c>
      <c r="C5131">
        <v>0</v>
      </c>
      <c r="D5131">
        <v>1.3620000000000001</v>
      </c>
      <c r="E5131">
        <v>56.511003000000002</v>
      </c>
      <c r="F5131">
        <v>56.471088999999999</v>
      </c>
      <c r="G5131">
        <v>53.402172999999998</v>
      </c>
      <c r="H5131">
        <v>3.9913999999999998E-2</v>
      </c>
      <c r="I5131">
        <v>-95.919083999999998</v>
      </c>
      <c r="J5131">
        <v>89</v>
      </c>
      <c r="K5131">
        <v>73.557196000000005</v>
      </c>
      <c r="L5131">
        <v>1.5013E-2</v>
      </c>
      <c r="M5131">
        <f>(F5131*CalPhotonTurnigy!$AE$30*CalPhotonTurnigy!$AF$36+CalPhotonTurnigy!$AE$36)/CalPhotonTurnigy!$AE$30</f>
        <v>68.846247219252774</v>
      </c>
    </row>
    <row r="5132" spans="1:13" x14ac:dyDescent="0.3">
      <c r="A5132">
        <v>174.40711300000001</v>
      </c>
      <c r="B5132">
        <v>89</v>
      </c>
      <c r="C5132">
        <v>0</v>
      </c>
      <c r="D5132">
        <v>1.3620000000000001</v>
      </c>
      <c r="E5132">
        <v>56.497678999999998</v>
      </c>
      <c r="F5132">
        <v>56.326070000000001</v>
      </c>
      <c r="G5132">
        <v>53.399313999999997</v>
      </c>
      <c r="H5132">
        <v>0.17160900000000001</v>
      </c>
      <c r="I5132">
        <v>-95.909985000000006</v>
      </c>
      <c r="J5132">
        <v>89</v>
      </c>
      <c r="K5132">
        <v>73.556746000000004</v>
      </c>
      <c r="L5132">
        <v>1.4999999999999999E-2</v>
      </c>
      <c r="M5132">
        <f>(F5132*CalPhotonTurnigy!$AE$30*CalPhotonTurnigy!$AF$36+CalPhotonTurnigy!$AE$36)/CalPhotonTurnigy!$AE$30</f>
        <v>68.698950769661408</v>
      </c>
    </row>
    <row r="5133" spans="1:13" x14ac:dyDescent="0.3">
      <c r="A5133">
        <v>174.422112</v>
      </c>
      <c r="B5133">
        <v>89</v>
      </c>
      <c r="C5133">
        <v>0</v>
      </c>
      <c r="D5133">
        <v>1.3620000000000001</v>
      </c>
      <c r="E5133">
        <v>56.48621</v>
      </c>
      <c r="F5133">
        <v>56.132652</v>
      </c>
      <c r="G5133">
        <v>53.396746</v>
      </c>
      <c r="H5133">
        <v>0.35355799999999998</v>
      </c>
      <c r="I5133">
        <v>-95.891278999999997</v>
      </c>
      <c r="J5133">
        <v>89</v>
      </c>
      <c r="K5133">
        <v>73.556359</v>
      </c>
      <c r="L5133">
        <v>1.4999E-2</v>
      </c>
      <c r="M5133">
        <f>(F5133*CalPhotonTurnigy!$AE$30*CalPhotonTurnigy!$AF$36+CalPhotonTurnigy!$AE$36)/CalPhotonTurnigy!$AE$30</f>
        <v>68.502495238406425</v>
      </c>
    </row>
    <row r="5134" spans="1:13" x14ac:dyDescent="0.3">
      <c r="A5134">
        <v>174.437117</v>
      </c>
      <c r="B5134">
        <v>89</v>
      </c>
      <c r="C5134">
        <v>0</v>
      </c>
      <c r="D5134">
        <v>1.3620000000000001</v>
      </c>
      <c r="E5134">
        <v>56.473846999999999</v>
      </c>
      <c r="F5134">
        <v>56.664386</v>
      </c>
      <c r="G5134">
        <v>53.394443000000003</v>
      </c>
      <c r="H5134">
        <v>-0.19053899999999999</v>
      </c>
      <c r="I5134">
        <v>-95.901420999999999</v>
      </c>
      <c r="J5134">
        <v>89</v>
      </c>
      <c r="K5134">
        <v>73.556026000000003</v>
      </c>
      <c r="L5134">
        <v>1.5004999999999999E-2</v>
      </c>
      <c r="M5134">
        <f>(F5134*CalPhotonTurnigy!$AE$30*CalPhotonTurnigy!$AF$36+CalPhotonTurnigy!$AE$36)/CalPhotonTurnigy!$AE$30</f>
        <v>69.042579850264346</v>
      </c>
    </row>
    <row r="5135" spans="1:13" x14ac:dyDescent="0.3">
      <c r="A5135">
        <v>174.45211399999999</v>
      </c>
      <c r="B5135">
        <v>89</v>
      </c>
      <c r="C5135">
        <v>0</v>
      </c>
      <c r="D5135">
        <v>1.36</v>
      </c>
      <c r="E5135">
        <v>56.458221000000002</v>
      </c>
      <c r="F5135">
        <v>56.543582999999998</v>
      </c>
      <c r="G5135">
        <v>53.392381</v>
      </c>
      <c r="H5135">
        <v>-8.5361999999999993E-2</v>
      </c>
      <c r="I5135">
        <v>-95.905957000000001</v>
      </c>
      <c r="J5135">
        <v>89</v>
      </c>
      <c r="K5135">
        <v>73.55574</v>
      </c>
      <c r="L5135">
        <v>1.4997E-2</v>
      </c>
      <c r="M5135">
        <f>(F5135*CalPhotonTurnigy!$AE$30*CalPhotonTurnigy!$AF$36+CalPhotonTurnigy!$AE$36)/CalPhotonTurnigy!$AE$30</f>
        <v>68.919879700628854</v>
      </c>
    </row>
    <row r="5136" spans="1:13" x14ac:dyDescent="0.3">
      <c r="A5136">
        <v>174.46711300000001</v>
      </c>
      <c r="B5136">
        <v>89</v>
      </c>
      <c r="C5136">
        <v>0</v>
      </c>
      <c r="D5136">
        <v>1.349</v>
      </c>
      <c r="E5136">
        <v>56.409843000000002</v>
      </c>
      <c r="F5136">
        <v>56.374414000000002</v>
      </c>
      <c r="G5136">
        <v>53.390537000000002</v>
      </c>
      <c r="H5136">
        <v>3.5428000000000001E-2</v>
      </c>
      <c r="I5136">
        <v>-95.904077999999998</v>
      </c>
      <c r="J5136">
        <v>89</v>
      </c>
      <c r="K5136">
        <v>73.555492999999998</v>
      </c>
      <c r="L5136">
        <v>1.4999E-2</v>
      </c>
      <c r="M5136">
        <f>(F5136*CalPhotonTurnigy!$AE$30*CalPhotonTurnigy!$AF$36+CalPhotonTurnigy!$AE$36)/CalPhotonTurnigy!$AE$30</f>
        <v>68.74805398757799</v>
      </c>
    </row>
    <row r="5137" spans="1:13" x14ac:dyDescent="0.3">
      <c r="A5137">
        <v>174.482111</v>
      </c>
      <c r="B5137">
        <v>89</v>
      </c>
      <c r="C5137">
        <v>0</v>
      </c>
      <c r="D5137">
        <v>1.359</v>
      </c>
      <c r="E5137">
        <v>56.40063</v>
      </c>
      <c r="F5137">
        <v>56.229370000000003</v>
      </c>
      <c r="G5137">
        <v>53.388891000000001</v>
      </c>
      <c r="H5137">
        <v>0.17126</v>
      </c>
      <c r="I5137">
        <v>-95.895008000000004</v>
      </c>
      <c r="J5137">
        <v>89</v>
      </c>
      <c r="K5137">
        <v>73.555279999999996</v>
      </c>
      <c r="L5137">
        <v>1.4997999999999999E-2</v>
      </c>
      <c r="M5137">
        <f>(F5137*CalPhotonTurnigy!$AE$30*CalPhotonTurnigy!$AF$36+CalPhotonTurnigy!$AE$36)/CalPhotonTurnigy!$AE$30</f>
        <v>68.600732145374337</v>
      </c>
    </row>
    <row r="5138" spans="1:13" x14ac:dyDescent="0.3">
      <c r="A5138">
        <v>174.497119</v>
      </c>
      <c r="B5138">
        <v>89</v>
      </c>
      <c r="C5138">
        <v>0</v>
      </c>
      <c r="D5138">
        <v>1.3580000000000001</v>
      </c>
      <c r="E5138">
        <v>56.390203</v>
      </c>
      <c r="F5138">
        <v>56.567746</v>
      </c>
      <c r="G5138">
        <v>53.387422999999998</v>
      </c>
      <c r="H5138">
        <v>-0.17754300000000001</v>
      </c>
      <c r="I5138">
        <v>-95.904450999999995</v>
      </c>
      <c r="J5138">
        <v>89</v>
      </c>
      <c r="K5138">
        <v>73.555098000000001</v>
      </c>
      <c r="L5138">
        <v>1.5008000000000001E-2</v>
      </c>
      <c r="M5138">
        <f>(F5138*CalPhotonTurnigy!$AE$30*CalPhotonTurnigy!$AF$36+CalPhotonTurnigy!$AE$36)/CalPhotonTurnigy!$AE$30</f>
        <v>68.944422168246746</v>
      </c>
    </row>
    <row r="5139" spans="1:13" x14ac:dyDescent="0.3">
      <c r="A5139">
        <v>174.51212200000001</v>
      </c>
      <c r="B5139">
        <v>89</v>
      </c>
      <c r="C5139">
        <v>0</v>
      </c>
      <c r="D5139">
        <v>1.3580000000000001</v>
      </c>
      <c r="E5139">
        <v>56.381228</v>
      </c>
      <c r="F5139">
        <v>56.495255</v>
      </c>
      <c r="G5139">
        <v>53.386114999999997</v>
      </c>
      <c r="H5139">
        <v>-0.114026</v>
      </c>
      <c r="I5139">
        <v>-95.910509000000005</v>
      </c>
      <c r="J5139">
        <v>89</v>
      </c>
      <c r="K5139">
        <v>73.554940000000002</v>
      </c>
      <c r="L5139">
        <v>1.5003000000000001E-2</v>
      </c>
      <c r="M5139">
        <f>(F5139*CalPhotonTurnigy!$AE$30*CalPhotonTurnigy!$AF$36+CalPhotonTurnigy!$AE$36)/CalPhotonTurnigy!$AE$30</f>
        <v>68.870792733984132</v>
      </c>
    </row>
    <row r="5140" spans="1:13" x14ac:dyDescent="0.3">
      <c r="A5140">
        <v>174.52712299999999</v>
      </c>
      <c r="B5140">
        <v>89</v>
      </c>
      <c r="C5140">
        <v>0</v>
      </c>
      <c r="D5140">
        <v>1.3620000000000001</v>
      </c>
      <c r="E5140">
        <v>56.383499</v>
      </c>
      <c r="F5140">
        <v>56.422753999999998</v>
      </c>
      <c r="G5140">
        <v>53.384951999999998</v>
      </c>
      <c r="H5140">
        <v>-3.9254999999999998E-2</v>
      </c>
      <c r="I5140">
        <v>-95.912593000000001</v>
      </c>
      <c r="J5140">
        <v>89</v>
      </c>
      <c r="K5140">
        <v>73.554805000000002</v>
      </c>
      <c r="L5140">
        <v>1.5001E-2</v>
      </c>
      <c r="M5140">
        <f>(F5140*CalPhotonTurnigy!$AE$30*CalPhotonTurnigy!$AF$36+CalPhotonTurnigy!$AE$36)/CalPhotonTurnigy!$AE$30</f>
        <v>68.797153142676621</v>
      </c>
    </row>
    <row r="5141" spans="1:13" x14ac:dyDescent="0.3">
      <c r="A5141">
        <v>174.54212799999999</v>
      </c>
      <c r="B5141">
        <v>89</v>
      </c>
      <c r="C5141">
        <v>0</v>
      </c>
      <c r="D5141">
        <v>1.3580000000000001</v>
      </c>
      <c r="E5141">
        <v>56.375458000000002</v>
      </c>
      <c r="F5141">
        <v>56.229370000000003</v>
      </c>
      <c r="G5141">
        <v>53.383918000000001</v>
      </c>
      <c r="H5141">
        <v>0.146088</v>
      </c>
      <c r="I5141">
        <v>-95.904852000000005</v>
      </c>
      <c r="J5141">
        <v>89</v>
      </c>
      <c r="K5141">
        <v>73.554687999999999</v>
      </c>
      <c r="L5141">
        <v>1.5004999999999999E-2</v>
      </c>
      <c r="M5141">
        <f>(F5141*CalPhotonTurnigy!$AE$30*CalPhotonTurnigy!$AF$36+CalPhotonTurnigy!$AE$36)/CalPhotonTurnigy!$AE$30</f>
        <v>68.600732145374337</v>
      </c>
    </row>
    <row r="5142" spans="1:13" x14ac:dyDescent="0.3">
      <c r="A5142">
        <v>174.557132</v>
      </c>
      <c r="B5142">
        <v>89</v>
      </c>
      <c r="C5142">
        <v>0</v>
      </c>
      <c r="D5142">
        <v>1.351</v>
      </c>
      <c r="E5142">
        <v>56.346032999999998</v>
      </c>
      <c r="F5142">
        <v>56.156832999999999</v>
      </c>
      <c r="G5142">
        <v>53.383000000000003</v>
      </c>
      <c r="H5142">
        <v>0.18919900000000001</v>
      </c>
      <c r="I5142">
        <v>-95.894835999999998</v>
      </c>
      <c r="J5142">
        <v>89</v>
      </c>
      <c r="K5142">
        <v>73.554587999999995</v>
      </c>
      <c r="L5142">
        <v>1.5004E-2</v>
      </c>
      <c r="M5142">
        <f>(F5142*CalPhotonTurnigy!$AE$30*CalPhotonTurnigy!$AF$36+CalPhotonTurnigy!$AE$36)/CalPhotonTurnigy!$AE$30</f>
        <v>68.527055988705129</v>
      </c>
    </row>
    <row r="5143" spans="1:13" x14ac:dyDescent="0.3">
      <c r="A5143">
        <v>174.57213100000001</v>
      </c>
      <c r="B5143">
        <v>89</v>
      </c>
      <c r="C5143">
        <v>0</v>
      </c>
      <c r="D5143">
        <v>1.363</v>
      </c>
      <c r="E5143">
        <v>56.358220000000003</v>
      </c>
      <c r="F5143">
        <v>56.616067999999999</v>
      </c>
      <c r="G5143">
        <v>53.382185999999997</v>
      </c>
      <c r="H5143">
        <v>-0.25784800000000002</v>
      </c>
      <c r="I5143">
        <v>-95.908548999999994</v>
      </c>
      <c r="J5143">
        <v>89</v>
      </c>
      <c r="K5143">
        <v>73.554501999999999</v>
      </c>
      <c r="L5143">
        <v>1.4999E-2</v>
      </c>
      <c r="M5143">
        <f>(F5143*CalPhotonTurnigy!$AE$30*CalPhotonTurnigy!$AF$36+CalPhotonTurnigy!$AE$36)/CalPhotonTurnigy!$AE$30</f>
        <v>68.993503040664521</v>
      </c>
    </row>
    <row r="5144" spans="1:13" x14ac:dyDescent="0.3">
      <c r="A5144">
        <v>174.58713</v>
      </c>
      <c r="B5144">
        <v>89</v>
      </c>
      <c r="C5144">
        <v>0</v>
      </c>
      <c r="D5144">
        <v>1.3560000000000001</v>
      </c>
      <c r="E5144">
        <v>56.346198999999999</v>
      </c>
      <c r="F5144">
        <v>56.471088999999999</v>
      </c>
      <c r="G5144">
        <v>53.381464000000001</v>
      </c>
      <c r="H5144">
        <v>-0.12489</v>
      </c>
      <c r="I5144">
        <v>-95.915181000000004</v>
      </c>
      <c r="J5144">
        <v>89</v>
      </c>
      <c r="K5144">
        <v>73.554427000000004</v>
      </c>
      <c r="L5144">
        <v>1.4999E-2</v>
      </c>
      <c r="M5144">
        <f>(F5144*CalPhotonTurnigy!$AE$30*CalPhotonTurnigy!$AF$36+CalPhotonTurnigy!$AE$36)/CalPhotonTurnigy!$AE$30</f>
        <v>68.846247219252774</v>
      </c>
    </row>
    <row r="5145" spans="1:13" x14ac:dyDescent="0.3">
      <c r="A5145">
        <v>174.602127</v>
      </c>
      <c r="B5145">
        <v>89</v>
      </c>
      <c r="C5145">
        <v>0</v>
      </c>
      <c r="D5145">
        <v>1.355</v>
      </c>
      <c r="E5145">
        <v>56.333348000000001</v>
      </c>
      <c r="F5145">
        <v>56.398584</v>
      </c>
      <c r="G5145">
        <v>53.380825000000002</v>
      </c>
      <c r="H5145">
        <v>-6.5236000000000002E-2</v>
      </c>
      <c r="I5145">
        <v>-95.918642000000006</v>
      </c>
      <c r="J5145">
        <v>89</v>
      </c>
      <c r="K5145">
        <v>73.554362999999995</v>
      </c>
      <c r="L5145">
        <v>1.4997E-2</v>
      </c>
      <c r="M5145">
        <f>(F5145*CalPhotonTurnigy!$AE$30*CalPhotonTurnigy!$AF$36+CalPhotonTurnigy!$AE$36)/CalPhotonTurnigy!$AE$30</f>
        <v>68.772603565127298</v>
      </c>
    </row>
    <row r="5146" spans="1:13" x14ac:dyDescent="0.3">
      <c r="A5146">
        <v>174.617132</v>
      </c>
      <c r="B5146">
        <v>89</v>
      </c>
      <c r="C5146">
        <v>0</v>
      </c>
      <c r="D5146">
        <v>1.3580000000000001</v>
      </c>
      <c r="E5146">
        <v>56.329796000000002</v>
      </c>
      <c r="F5146">
        <v>56.229370000000003</v>
      </c>
      <c r="G5146">
        <v>53.38026</v>
      </c>
      <c r="H5146">
        <v>0.100426</v>
      </c>
      <c r="I5146">
        <v>-95.913320999999996</v>
      </c>
      <c r="J5146">
        <v>89</v>
      </c>
      <c r="K5146">
        <v>73.554308000000006</v>
      </c>
      <c r="L5146">
        <v>1.5004999999999999E-2</v>
      </c>
      <c r="M5146">
        <f>(F5146*CalPhotonTurnigy!$AE$30*CalPhotonTurnigy!$AF$36+CalPhotonTurnigy!$AE$36)/CalPhotonTurnigy!$AE$30</f>
        <v>68.600732145374337</v>
      </c>
    </row>
    <row r="5147" spans="1:13" x14ac:dyDescent="0.3">
      <c r="A5147">
        <v>174.63213999999999</v>
      </c>
      <c r="B5147">
        <v>88</v>
      </c>
      <c r="C5147">
        <v>0</v>
      </c>
      <c r="D5147">
        <v>1.353</v>
      </c>
      <c r="E5147">
        <v>56.311717000000002</v>
      </c>
      <c r="F5147">
        <v>56.084287000000003</v>
      </c>
      <c r="G5147">
        <v>53.379536000000002</v>
      </c>
      <c r="H5147">
        <v>0.22742999999999999</v>
      </c>
      <c r="I5147">
        <v>-95.901286999999996</v>
      </c>
      <c r="J5147">
        <v>88</v>
      </c>
      <c r="K5147">
        <v>73.532008000000005</v>
      </c>
      <c r="L5147">
        <v>1.5008000000000001E-2</v>
      </c>
      <c r="M5147">
        <f>(F5147*CalPhotonTurnigy!$AE$30*CalPhotonTurnigy!$AF$36+CalPhotonTurnigy!$AE$36)/CalPhotonTurnigy!$AE$30</f>
        <v>68.453370690695522</v>
      </c>
    </row>
    <row r="5148" spans="1:13" x14ac:dyDescent="0.3">
      <c r="A5148">
        <v>174.647143</v>
      </c>
      <c r="B5148">
        <v>88</v>
      </c>
      <c r="C5148">
        <v>0</v>
      </c>
      <c r="D5148">
        <v>1.3580000000000001</v>
      </c>
      <c r="E5148">
        <v>56.311180999999998</v>
      </c>
      <c r="F5148">
        <v>56.519418999999999</v>
      </c>
      <c r="G5148">
        <v>53.377921000000001</v>
      </c>
      <c r="H5148">
        <v>-0.20823800000000001</v>
      </c>
      <c r="I5148">
        <v>-95.912352999999996</v>
      </c>
      <c r="J5148">
        <v>88</v>
      </c>
      <c r="K5148">
        <v>73.491645000000005</v>
      </c>
      <c r="L5148">
        <v>1.5003000000000001E-2</v>
      </c>
      <c r="M5148">
        <f>(F5148*CalPhotonTurnigy!$AE$30*CalPhotonTurnigy!$AF$36+CalPhotonTurnigy!$AE$36)/CalPhotonTurnigy!$AE$30</f>
        <v>68.895336217306493</v>
      </c>
    </row>
    <row r="5149" spans="1:13" x14ac:dyDescent="0.3">
      <c r="A5149">
        <v>174.66215</v>
      </c>
      <c r="B5149">
        <v>88</v>
      </c>
      <c r="C5149">
        <v>0</v>
      </c>
      <c r="D5149">
        <v>1.3540000000000001</v>
      </c>
      <c r="E5149">
        <v>56.300702000000001</v>
      </c>
      <c r="F5149">
        <v>56.422753999999998</v>
      </c>
      <c r="G5149">
        <v>53.374518999999999</v>
      </c>
      <c r="H5149">
        <v>-0.12205199999999999</v>
      </c>
      <c r="I5149">
        <v>-95.918835000000001</v>
      </c>
      <c r="J5149">
        <v>88</v>
      </c>
      <c r="K5149">
        <v>73.456903999999994</v>
      </c>
      <c r="L5149">
        <v>1.5007E-2</v>
      </c>
      <c r="M5149">
        <f>(F5149*CalPhotonTurnigy!$AE$30*CalPhotonTurnigy!$AF$36+CalPhotonTurnigy!$AE$36)/CalPhotonTurnigy!$AE$30</f>
        <v>68.797153142676621</v>
      </c>
    </row>
    <row r="5150" spans="1:13" x14ac:dyDescent="0.3">
      <c r="A5150">
        <v>174.67715799999999</v>
      </c>
      <c r="B5150">
        <v>88</v>
      </c>
      <c r="C5150">
        <v>0</v>
      </c>
      <c r="D5150">
        <v>1.353</v>
      </c>
      <c r="E5150">
        <v>56.286669000000003</v>
      </c>
      <c r="F5150">
        <v>56.326070000000001</v>
      </c>
      <c r="G5150">
        <v>53.368836000000002</v>
      </c>
      <c r="H5150">
        <v>-3.9400999999999999E-2</v>
      </c>
      <c r="I5150">
        <v>-95.920924999999997</v>
      </c>
      <c r="J5150">
        <v>88</v>
      </c>
      <c r="K5150">
        <v>73.427002999999999</v>
      </c>
      <c r="L5150">
        <v>1.5008000000000001E-2</v>
      </c>
      <c r="M5150">
        <f>(F5150*CalPhotonTurnigy!$AE$30*CalPhotonTurnigy!$AF$36+CalPhotonTurnigy!$AE$36)/CalPhotonTurnigy!$AE$30</f>
        <v>68.698950769661408</v>
      </c>
    </row>
    <row r="5151" spans="1:13" x14ac:dyDescent="0.3">
      <c r="A5151">
        <v>174.692171</v>
      </c>
      <c r="B5151">
        <v>88</v>
      </c>
      <c r="C5151">
        <v>0</v>
      </c>
      <c r="D5151">
        <v>1.3540000000000001</v>
      </c>
      <c r="E5151">
        <v>56.277096</v>
      </c>
      <c r="F5151">
        <v>56.229370000000003</v>
      </c>
      <c r="G5151">
        <v>53.360827</v>
      </c>
      <c r="H5151">
        <v>4.7725999999999998E-2</v>
      </c>
      <c r="I5151">
        <v>-95.918395000000004</v>
      </c>
      <c r="J5151">
        <v>88</v>
      </c>
      <c r="K5151">
        <v>73.401267000000004</v>
      </c>
      <c r="L5151">
        <v>1.5013E-2</v>
      </c>
      <c r="M5151">
        <f>(F5151*CalPhotonTurnigy!$AE$30*CalPhotonTurnigy!$AF$36+CalPhotonTurnigy!$AE$36)/CalPhotonTurnigy!$AE$30</f>
        <v>68.600732145374337</v>
      </c>
    </row>
    <row r="5152" spans="1:13" x14ac:dyDescent="0.3">
      <c r="A5152">
        <v>174.707179</v>
      </c>
      <c r="B5152">
        <v>88</v>
      </c>
      <c r="C5152">
        <v>0</v>
      </c>
      <c r="D5152">
        <v>1.355</v>
      </c>
      <c r="E5152">
        <v>56.273871999999997</v>
      </c>
      <c r="F5152">
        <v>56.084287000000003</v>
      </c>
      <c r="G5152">
        <v>53.350710999999997</v>
      </c>
      <c r="H5152">
        <v>0.189585</v>
      </c>
      <c r="I5152">
        <v>-95.908362999999994</v>
      </c>
      <c r="J5152">
        <v>88</v>
      </c>
      <c r="K5152">
        <v>73.379114999999999</v>
      </c>
      <c r="L5152">
        <v>1.5008000000000001E-2</v>
      </c>
      <c r="M5152">
        <f>(F5152*CalPhotonTurnigy!$AE$30*CalPhotonTurnigy!$AF$36+CalPhotonTurnigy!$AE$36)/CalPhotonTurnigy!$AE$30</f>
        <v>68.453370690695522</v>
      </c>
    </row>
    <row r="5153" spans="1:13" x14ac:dyDescent="0.3">
      <c r="A5153">
        <v>174.72218799999999</v>
      </c>
      <c r="B5153">
        <v>88</v>
      </c>
      <c r="C5153">
        <v>0</v>
      </c>
      <c r="D5153">
        <v>1.3540000000000001</v>
      </c>
      <c r="E5153">
        <v>56.268590000000003</v>
      </c>
      <c r="F5153">
        <v>56.035916999999998</v>
      </c>
      <c r="G5153">
        <v>53.338833000000001</v>
      </c>
      <c r="H5153">
        <v>0.23267299999999999</v>
      </c>
      <c r="I5153">
        <v>-95.896057999999996</v>
      </c>
      <c r="J5153">
        <v>88</v>
      </c>
      <c r="K5153">
        <v>73.360049000000004</v>
      </c>
      <c r="L5153">
        <v>1.5009E-2</v>
      </c>
      <c r="M5153">
        <f>(F5153*CalPhotonTurnigy!$AE$30*CalPhotonTurnigy!$AF$36+CalPhotonTurnigy!$AE$36)/CalPhotonTurnigy!$AE$30</f>
        <v>68.40424106446217</v>
      </c>
    </row>
    <row r="5154" spans="1:13" x14ac:dyDescent="0.3">
      <c r="A5154">
        <v>174.73718700000001</v>
      </c>
      <c r="B5154">
        <v>88</v>
      </c>
      <c r="C5154">
        <v>0</v>
      </c>
      <c r="D5154">
        <v>1.3560000000000001</v>
      </c>
      <c r="E5154">
        <v>56.269060000000003</v>
      </c>
      <c r="F5154">
        <v>56.519418999999999</v>
      </c>
      <c r="G5154">
        <v>53.325595</v>
      </c>
      <c r="H5154">
        <v>-0.250359</v>
      </c>
      <c r="I5154">
        <v>-95.909358999999995</v>
      </c>
      <c r="J5154">
        <v>88</v>
      </c>
      <c r="K5154">
        <v>73.343638999999996</v>
      </c>
      <c r="L5154">
        <v>1.4999E-2</v>
      </c>
      <c r="M5154">
        <f>(F5154*CalPhotonTurnigy!$AE$30*CalPhotonTurnigy!$AF$36+CalPhotonTurnigy!$AE$36)/CalPhotonTurnigy!$AE$30</f>
        <v>68.895336217306493</v>
      </c>
    </row>
    <row r="5155" spans="1:13" x14ac:dyDescent="0.3">
      <c r="A5155">
        <v>174.75218899999999</v>
      </c>
      <c r="B5155">
        <v>88</v>
      </c>
      <c r="C5155">
        <v>0</v>
      </c>
      <c r="D5155">
        <v>1.357</v>
      </c>
      <c r="E5155">
        <v>56.271973000000003</v>
      </c>
      <c r="F5155">
        <v>56.374414000000002</v>
      </c>
      <c r="G5155">
        <v>53.311394999999997</v>
      </c>
      <c r="H5155">
        <v>-0.10244200000000001</v>
      </c>
      <c r="I5155">
        <v>-95.914794000000001</v>
      </c>
      <c r="J5155">
        <v>88</v>
      </c>
      <c r="K5155">
        <v>73.329515000000001</v>
      </c>
      <c r="L5155">
        <v>1.5002E-2</v>
      </c>
      <c r="M5155">
        <f>(F5155*CalPhotonTurnigy!$AE$30*CalPhotonTurnigy!$AF$36+CalPhotonTurnigy!$AE$36)/CalPhotonTurnigy!$AE$30</f>
        <v>68.74805398757799</v>
      </c>
    </row>
    <row r="5156" spans="1:13" x14ac:dyDescent="0.3">
      <c r="A5156">
        <v>174.767189</v>
      </c>
      <c r="B5156">
        <v>88</v>
      </c>
      <c r="C5156">
        <v>0</v>
      </c>
      <c r="D5156">
        <v>1.3540000000000001</v>
      </c>
      <c r="E5156">
        <v>56.266955000000003</v>
      </c>
      <c r="F5156">
        <v>56.229370000000003</v>
      </c>
      <c r="G5156">
        <v>53.296605</v>
      </c>
      <c r="H5156">
        <v>3.7585E-2</v>
      </c>
      <c r="I5156">
        <v>-95.912802999999997</v>
      </c>
      <c r="J5156">
        <v>88</v>
      </c>
      <c r="K5156">
        <v>73.317357999999999</v>
      </c>
      <c r="L5156">
        <v>1.4999999999999999E-2</v>
      </c>
      <c r="M5156">
        <f>(F5156*CalPhotonTurnigy!$AE$30*CalPhotonTurnigy!$AF$36+CalPhotonTurnigy!$AE$36)/CalPhotonTurnigy!$AE$30</f>
        <v>68.600732145374337</v>
      </c>
    </row>
    <row r="5157" spans="1:13" x14ac:dyDescent="0.3">
      <c r="A5157">
        <v>174.782194</v>
      </c>
      <c r="B5157">
        <v>88</v>
      </c>
      <c r="C5157">
        <v>0</v>
      </c>
      <c r="D5157">
        <v>1.353</v>
      </c>
      <c r="E5157">
        <v>56.257620000000003</v>
      </c>
      <c r="F5157">
        <v>56.181013</v>
      </c>
      <c r="G5157">
        <v>53.281553000000002</v>
      </c>
      <c r="H5157">
        <v>7.6606999999999995E-2</v>
      </c>
      <c r="I5157">
        <v>-95.908745999999994</v>
      </c>
      <c r="J5157">
        <v>88</v>
      </c>
      <c r="K5157">
        <v>73.306894</v>
      </c>
      <c r="L5157">
        <v>1.5004999999999999E-2</v>
      </c>
      <c r="M5157">
        <f>(F5157*CalPhotonTurnigy!$AE$30*CalPhotonTurnigy!$AF$36+CalPhotonTurnigy!$AE$36)/CalPhotonTurnigy!$AE$30</f>
        <v>68.551615723299363</v>
      </c>
    </row>
    <row r="5158" spans="1:13" x14ac:dyDescent="0.3">
      <c r="A5158">
        <v>174.79719800000001</v>
      </c>
      <c r="B5158">
        <v>88</v>
      </c>
      <c r="C5158">
        <v>0</v>
      </c>
      <c r="D5158">
        <v>1.3580000000000001</v>
      </c>
      <c r="E5158">
        <v>56.264637999999998</v>
      </c>
      <c r="F5158">
        <v>56.011730999999997</v>
      </c>
      <c r="G5158">
        <v>53.266514999999998</v>
      </c>
      <c r="H5158">
        <v>0.25290699999999999</v>
      </c>
      <c r="I5158">
        <v>-95.895377999999994</v>
      </c>
      <c r="J5158">
        <v>88</v>
      </c>
      <c r="K5158">
        <v>73.297888</v>
      </c>
      <c r="L5158">
        <v>1.5004E-2</v>
      </c>
      <c r="M5158">
        <f>(F5158*CalPhotonTurnigy!$AE$30*CalPhotonTurnigy!$AF$36+CalPhotonTurnigy!$AE$36)/CalPhotonTurnigy!$AE$30</f>
        <v>68.379675235640988</v>
      </c>
    </row>
    <row r="5159" spans="1:13" x14ac:dyDescent="0.3">
      <c r="A5159">
        <v>174.81220300000001</v>
      </c>
      <c r="B5159">
        <v>88</v>
      </c>
      <c r="C5159">
        <v>0</v>
      </c>
      <c r="D5159">
        <v>1.357</v>
      </c>
      <c r="E5159">
        <v>56.268168000000003</v>
      </c>
      <c r="F5159">
        <v>56.035916999999998</v>
      </c>
      <c r="G5159">
        <v>53.251721000000003</v>
      </c>
      <c r="H5159">
        <v>0.23225100000000001</v>
      </c>
      <c r="I5159">
        <v>-95.883098000000004</v>
      </c>
      <c r="J5159">
        <v>88</v>
      </c>
      <c r="K5159">
        <v>73.290136000000004</v>
      </c>
      <c r="L5159">
        <v>1.5004999999999999E-2</v>
      </c>
      <c r="M5159">
        <f>(F5159*CalPhotonTurnigy!$AE$30*CalPhotonTurnigy!$AF$36+CalPhotonTurnigy!$AE$36)/CalPhotonTurnigy!$AE$30</f>
        <v>68.40424106446217</v>
      </c>
    </row>
    <row r="5160" spans="1:13" x14ac:dyDescent="0.3">
      <c r="A5160">
        <v>174.827215</v>
      </c>
      <c r="B5160">
        <v>88</v>
      </c>
      <c r="C5160">
        <v>0</v>
      </c>
      <c r="D5160">
        <v>1.3560000000000001</v>
      </c>
      <c r="E5160">
        <v>56.268697000000003</v>
      </c>
      <c r="F5160">
        <v>56.446922000000001</v>
      </c>
      <c r="G5160">
        <v>53.237349999999999</v>
      </c>
      <c r="H5160">
        <v>-0.17822499999999999</v>
      </c>
      <c r="I5160">
        <v>-95.892567999999997</v>
      </c>
      <c r="J5160">
        <v>88</v>
      </c>
      <c r="K5160">
        <v>73.283463999999995</v>
      </c>
      <c r="L5160">
        <v>1.5011999999999999E-2</v>
      </c>
      <c r="M5160">
        <f>(F5160*CalPhotonTurnigy!$AE$30*CalPhotonTurnigy!$AF$36+CalPhotonTurnigy!$AE$36)/CalPhotonTurnigy!$AE$30</f>
        <v>68.821700688816946</v>
      </c>
    </row>
    <row r="5161" spans="1:13" x14ac:dyDescent="0.3">
      <c r="A5161">
        <v>174.84222500000001</v>
      </c>
      <c r="B5161">
        <v>88</v>
      </c>
      <c r="C5161">
        <v>0</v>
      </c>
      <c r="D5161">
        <v>1.3540000000000001</v>
      </c>
      <c r="E5161">
        <v>56.264136000000001</v>
      </c>
      <c r="F5161">
        <v>56.326070000000001</v>
      </c>
      <c r="G5161">
        <v>53.223539000000002</v>
      </c>
      <c r="H5161">
        <v>-6.1934000000000003E-2</v>
      </c>
      <c r="I5161">
        <v>-95.895854</v>
      </c>
      <c r="J5161">
        <v>88</v>
      </c>
      <c r="K5161">
        <v>73.277721999999997</v>
      </c>
      <c r="L5161">
        <v>1.5010000000000001E-2</v>
      </c>
      <c r="M5161">
        <f>(F5161*CalPhotonTurnigy!$AE$30*CalPhotonTurnigy!$AF$36+CalPhotonTurnigy!$AE$36)/CalPhotonTurnigy!$AE$30</f>
        <v>68.698950769661408</v>
      </c>
    </row>
    <row r="5162" spans="1:13" x14ac:dyDescent="0.3">
      <c r="A5162">
        <v>174.857235</v>
      </c>
      <c r="B5162">
        <v>88</v>
      </c>
      <c r="C5162">
        <v>0</v>
      </c>
      <c r="D5162">
        <v>1.3480000000000001</v>
      </c>
      <c r="E5162">
        <v>56.240136</v>
      </c>
      <c r="F5162">
        <v>56.229370000000003</v>
      </c>
      <c r="G5162">
        <v>53.210388000000002</v>
      </c>
      <c r="H5162">
        <v>1.0766E-2</v>
      </c>
      <c r="I5162">
        <v>-95.895283000000006</v>
      </c>
      <c r="J5162">
        <v>88</v>
      </c>
      <c r="K5162">
        <v>73.272779</v>
      </c>
      <c r="L5162">
        <v>1.5010000000000001E-2</v>
      </c>
      <c r="M5162">
        <f>(F5162*CalPhotonTurnigy!$AE$30*CalPhotonTurnigy!$AF$36+CalPhotonTurnigy!$AE$36)/CalPhotonTurnigy!$AE$30</f>
        <v>68.600732145374337</v>
      </c>
    </row>
    <row r="5163" spans="1:13" x14ac:dyDescent="0.3">
      <c r="A5163">
        <v>174.87224699999999</v>
      </c>
      <c r="B5163">
        <v>88</v>
      </c>
      <c r="C5163">
        <v>0</v>
      </c>
      <c r="D5163">
        <v>1.353</v>
      </c>
      <c r="E5163">
        <v>56.234537000000003</v>
      </c>
      <c r="F5163">
        <v>56.108469999999997</v>
      </c>
      <c r="G5163">
        <v>53.197963000000001</v>
      </c>
      <c r="H5163">
        <v>0.12606700000000001</v>
      </c>
      <c r="I5163">
        <v>-95.888609000000002</v>
      </c>
      <c r="J5163">
        <v>88</v>
      </c>
      <c r="K5163">
        <v>73.268524999999997</v>
      </c>
      <c r="L5163">
        <v>1.5011999999999999E-2</v>
      </c>
      <c r="M5163">
        <f>(F5163*CalPhotonTurnigy!$AE$30*CalPhotonTurnigy!$AF$36+CalPhotonTurnigy!$AE$36)/CalPhotonTurnigy!$AE$30</f>
        <v>68.477933472403208</v>
      </c>
    </row>
    <row r="5164" spans="1:13" x14ac:dyDescent="0.3">
      <c r="A5164">
        <v>174.887249</v>
      </c>
      <c r="B5164">
        <v>88</v>
      </c>
      <c r="C5164">
        <v>0</v>
      </c>
      <c r="D5164">
        <v>1.355</v>
      </c>
      <c r="E5164">
        <v>56.237251999999998</v>
      </c>
      <c r="F5164">
        <v>56.035916999999998</v>
      </c>
      <c r="G5164">
        <v>53.186306000000002</v>
      </c>
      <c r="H5164">
        <v>0.20133400000000001</v>
      </c>
      <c r="I5164">
        <v>-95.877966000000001</v>
      </c>
      <c r="J5164">
        <v>88</v>
      </c>
      <c r="K5164">
        <v>73.264863000000005</v>
      </c>
      <c r="L5164">
        <v>1.5002E-2</v>
      </c>
      <c r="M5164">
        <f>(F5164*CalPhotonTurnigy!$AE$30*CalPhotonTurnigy!$AF$36+CalPhotonTurnigy!$AE$36)/CalPhotonTurnigy!$AE$30</f>
        <v>68.40424106446217</v>
      </c>
    </row>
    <row r="5165" spans="1:13" x14ac:dyDescent="0.3">
      <c r="A5165">
        <v>174.90224699999999</v>
      </c>
      <c r="B5165">
        <v>88</v>
      </c>
      <c r="C5165">
        <v>0</v>
      </c>
      <c r="D5165">
        <v>1.35</v>
      </c>
      <c r="E5165">
        <v>56.224521000000003</v>
      </c>
      <c r="F5165">
        <v>55.890782000000002</v>
      </c>
      <c r="G5165">
        <v>53.175435</v>
      </c>
      <c r="H5165">
        <v>0.33373900000000001</v>
      </c>
      <c r="I5165">
        <v>-95.860355999999996</v>
      </c>
      <c r="J5165">
        <v>88</v>
      </c>
      <c r="K5165">
        <v>73.261712000000003</v>
      </c>
      <c r="L5165">
        <v>1.4997999999999999E-2</v>
      </c>
      <c r="M5165">
        <f>(F5165*CalPhotonTurnigy!$AE$30*CalPhotonTurnigy!$AF$36+CalPhotonTurnigy!$AE$36)/CalPhotonTurnigy!$AE$30</f>
        <v>68.256826793149827</v>
      </c>
    </row>
    <row r="5166" spans="1:13" x14ac:dyDescent="0.3">
      <c r="A5166">
        <v>174.91725400000001</v>
      </c>
      <c r="B5166">
        <v>88</v>
      </c>
      <c r="C5166">
        <v>0</v>
      </c>
      <c r="D5166">
        <v>1.351</v>
      </c>
      <c r="E5166">
        <v>56.216074999999996</v>
      </c>
      <c r="F5166">
        <v>56.326070000000001</v>
      </c>
      <c r="G5166">
        <v>53.165348999999999</v>
      </c>
      <c r="H5166">
        <v>-0.109995</v>
      </c>
      <c r="I5166">
        <v>-95.866190000000003</v>
      </c>
      <c r="J5166">
        <v>88</v>
      </c>
      <c r="K5166">
        <v>73.258999000000003</v>
      </c>
      <c r="L5166">
        <v>1.5007E-2</v>
      </c>
      <c r="M5166">
        <f>(F5166*CalPhotonTurnigy!$AE$30*CalPhotonTurnigy!$AF$36+CalPhotonTurnigy!$AE$36)/CalPhotonTurnigy!$AE$30</f>
        <v>68.698950769661408</v>
      </c>
    </row>
    <row r="5167" spans="1:13" x14ac:dyDescent="0.3">
      <c r="A5167">
        <v>174.93225100000001</v>
      </c>
      <c r="B5167">
        <v>88</v>
      </c>
      <c r="C5167">
        <v>0</v>
      </c>
      <c r="D5167">
        <v>1.351</v>
      </c>
      <c r="E5167">
        <v>56.208806000000003</v>
      </c>
      <c r="F5167">
        <v>56.326070000000001</v>
      </c>
      <c r="G5167">
        <v>53.156036999999998</v>
      </c>
      <c r="H5167">
        <v>-0.11726399999999999</v>
      </c>
      <c r="I5167">
        <v>-95.872406999999995</v>
      </c>
      <c r="J5167">
        <v>88</v>
      </c>
      <c r="K5167">
        <v>73.256664000000001</v>
      </c>
      <c r="L5167">
        <v>1.4997E-2</v>
      </c>
      <c r="M5167">
        <f>(F5167*CalPhotonTurnigy!$AE$30*CalPhotonTurnigy!$AF$36+CalPhotonTurnigy!$AE$36)/CalPhotonTurnigy!$AE$30</f>
        <v>68.698950769661408</v>
      </c>
    </row>
    <row r="5168" spans="1:13" x14ac:dyDescent="0.3">
      <c r="A5168">
        <v>174.94725099999999</v>
      </c>
      <c r="B5168">
        <v>88</v>
      </c>
      <c r="C5168">
        <v>0</v>
      </c>
      <c r="D5168">
        <v>1.3480000000000001</v>
      </c>
      <c r="E5168">
        <v>56.192495000000001</v>
      </c>
      <c r="F5168">
        <v>56.277721999999997</v>
      </c>
      <c r="G5168">
        <v>53.147475</v>
      </c>
      <c r="H5168">
        <v>-8.5227999999999998E-2</v>
      </c>
      <c r="I5168">
        <v>-95.876923000000005</v>
      </c>
      <c r="J5168">
        <v>88</v>
      </c>
      <c r="K5168">
        <v>73.254655</v>
      </c>
      <c r="L5168">
        <v>1.4999999999999999E-2</v>
      </c>
      <c r="M5168">
        <f>(F5168*CalPhotonTurnigy!$AE$30*CalPhotonTurnigy!$AF$36+CalPhotonTurnigy!$AE$36)/CalPhotonTurnigy!$AE$30</f>
        <v>68.649843488926848</v>
      </c>
    </row>
    <row r="5169" spans="1:13" x14ac:dyDescent="0.3">
      <c r="A5169">
        <v>174.96225799999999</v>
      </c>
      <c r="B5169">
        <v>88</v>
      </c>
      <c r="C5169">
        <v>0</v>
      </c>
      <c r="D5169">
        <v>1.3440000000000001</v>
      </c>
      <c r="E5169">
        <v>56.165872999999998</v>
      </c>
      <c r="F5169">
        <v>56.132652</v>
      </c>
      <c r="G5169">
        <v>53.139631000000001</v>
      </c>
      <c r="H5169">
        <v>3.3221000000000001E-2</v>
      </c>
      <c r="I5169">
        <v>-95.875164999999996</v>
      </c>
      <c r="J5169">
        <v>88</v>
      </c>
      <c r="K5169">
        <v>73.252925000000005</v>
      </c>
      <c r="L5169">
        <v>1.5007E-2</v>
      </c>
      <c r="M5169">
        <f>(F5169*CalPhotonTurnigy!$AE$30*CalPhotonTurnigy!$AF$36+CalPhotonTurnigy!$AE$36)/CalPhotonTurnigy!$AE$30</f>
        <v>68.502495238406425</v>
      </c>
    </row>
    <row r="5170" spans="1:13" x14ac:dyDescent="0.3">
      <c r="A5170">
        <v>174.977262</v>
      </c>
      <c r="B5170">
        <v>88</v>
      </c>
      <c r="C5170">
        <v>0</v>
      </c>
      <c r="D5170">
        <v>1.35</v>
      </c>
      <c r="E5170">
        <v>56.163086999999997</v>
      </c>
      <c r="F5170">
        <v>56.011730999999997</v>
      </c>
      <c r="G5170">
        <v>53.132471000000002</v>
      </c>
      <c r="H5170">
        <v>0.15135599999999999</v>
      </c>
      <c r="I5170">
        <v>-95.867165</v>
      </c>
      <c r="J5170">
        <v>88</v>
      </c>
      <c r="K5170">
        <v>73.251435999999998</v>
      </c>
      <c r="L5170">
        <v>1.5004E-2</v>
      </c>
      <c r="M5170">
        <f>(F5170*CalPhotonTurnigy!$AE$30*CalPhotonTurnigy!$AF$36+CalPhotonTurnigy!$AE$36)/CalPhotonTurnigy!$AE$30</f>
        <v>68.379675235640988</v>
      </c>
    </row>
    <row r="5171" spans="1:13" x14ac:dyDescent="0.3">
      <c r="A5171">
        <v>174.99226999999999</v>
      </c>
      <c r="B5171">
        <v>88</v>
      </c>
      <c r="C5171">
        <v>0</v>
      </c>
      <c r="D5171">
        <v>1.35</v>
      </c>
      <c r="E5171">
        <v>56.160688999999998</v>
      </c>
      <c r="F5171">
        <v>55.987543000000002</v>
      </c>
      <c r="G5171">
        <v>53.125953000000003</v>
      </c>
      <c r="H5171">
        <v>0.17314599999999999</v>
      </c>
      <c r="I5171">
        <v>-95.858013</v>
      </c>
      <c r="J5171">
        <v>88</v>
      </c>
      <c r="K5171">
        <v>73.250155000000007</v>
      </c>
      <c r="L5171">
        <v>1.5008000000000001E-2</v>
      </c>
      <c r="M5171">
        <f>(F5171*CalPhotonTurnigy!$AE$30*CalPhotonTurnigy!$AF$36+CalPhotonTurnigy!$AE$36)/CalPhotonTurnigy!$AE$30</f>
        <v>68.355107375410853</v>
      </c>
    </row>
    <row r="5172" spans="1:13" x14ac:dyDescent="0.3">
      <c r="A5172">
        <v>175.00726700000001</v>
      </c>
      <c r="B5172">
        <v>88</v>
      </c>
      <c r="C5172">
        <v>0</v>
      </c>
      <c r="D5172">
        <v>1.349</v>
      </c>
      <c r="E5172">
        <v>56.156109000000001</v>
      </c>
      <c r="F5172">
        <v>55.842396000000001</v>
      </c>
      <c r="G5172">
        <v>53.120038000000001</v>
      </c>
      <c r="H5172">
        <v>0.31371300000000002</v>
      </c>
      <c r="I5172">
        <v>-95.841469000000004</v>
      </c>
      <c r="J5172">
        <v>88</v>
      </c>
      <c r="K5172">
        <v>73.249052000000006</v>
      </c>
      <c r="L5172">
        <v>1.4997E-2</v>
      </c>
      <c r="M5172">
        <f>(F5172*CalPhotonTurnigy!$AE$30*CalPhotonTurnigy!$AF$36+CalPhotonTurnigy!$AE$36)/CalPhotonTurnigy!$AE$30</f>
        <v>68.207680915644602</v>
      </c>
    </row>
    <row r="5173" spans="1:13" x14ac:dyDescent="0.3">
      <c r="A5173">
        <v>175.022266</v>
      </c>
      <c r="B5173">
        <v>88</v>
      </c>
      <c r="C5173">
        <v>0</v>
      </c>
      <c r="D5173">
        <v>1.35</v>
      </c>
      <c r="E5173">
        <v>56.154685000000001</v>
      </c>
      <c r="F5173">
        <v>56.205191999999997</v>
      </c>
      <c r="G5173">
        <v>53.114682999999999</v>
      </c>
      <c r="H5173">
        <v>-5.0507999999999997E-2</v>
      </c>
      <c r="I5173">
        <v>-95.844143000000003</v>
      </c>
      <c r="J5173">
        <v>88</v>
      </c>
      <c r="K5173">
        <v>73.248103</v>
      </c>
      <c r="L5173">
        <v>1.4999E-2</v>
      </c>
      <c r="M5173">
        <f>(F5173*CalPhotonTurnigy!$AE$30*CalPhotonTurnigy!$AF$36+CalPhotonTurnigy!$AE$36)/CalPhotonTurnigy!$AE$30</f>
        <v>68.576174442189085</v>
      </c>
    </row>
    <row r="5174" spans="1:13" x14ac:dyDescent="0.3">
      <c r="A5174">
        <v>175.03726800000001</v>
      </c>
      <c r="B5174">
        <v>88</v>
      </c>
      <c r="C5174">
        <v>0</v>
      </c>
      <c r="D5174">
        <v>1.349</v>
      </c>
      <c r="E5174">
        <v>56.148423999999999</v>
      </c>
      <c r="F5174">
        <v>56.277721999999997</v>
      </c>
      <c r="G5174">
        <v>53.109845999999997</v>
      </c>
      <c r="H5174">
        <v>-0.129299</v>
      </c>
      <c r="I5174">
        <v>-95.850995999999995</v>
      </c>
      <c r="J5174">
        <v>88</v>
      </c>
      <c r="K5174">
        <v>73.247286000000003</v>
      </c>
      <c r="L5174">
        <v>1.5002E-2</v>
      </c>
      <c r="M5174">
        <f>(F5174*CalPhotonTurnigy!$AE$30*CalPhotonTurnigy!$AF$36+CalPhotonTurnigy!$AE$36)/CalPhotonTurnigy!$AE$30</f>
        <v>68.649843488926848</v>
      </c>
    </row>
    <row r="5175" spans="1:13" x14ac:dyDescent="0.3">
      <c r="A5175">
        <v>175.052278</v>
      </c>
      <c r="B5175">
        <v>88</v>
      </c>
      <c r="C5175">
        <v>0</v>
      </c>
      <c r="D5175">
        <v>1.349</v>
      </c>
      <c r="E5175">
        <v>56.143034999999998</v>
      </c>
      <c r="F5175">
        <v>56.181013</v>
      </c>
      <c r="G5175">
        <v>53.105485999999999</v>
      </c>
      <c r="H5175">
        <v>-3.7977999999999998E-2</v>
      </c>
      <c r="I5175">
        <v>-95.853008000000003</v>
      </c>
      <c r="J5175">
        <v>88</v>
      </c>
      <c r="K5175">
        <v>73.246583000000001</v>
      </c>
      <c r="L5175">
        <v>1.5010000000000001E-2</v>
      </c>
      <c r="M5175">
        <f>(F5175*CalPhotonTurnigy!$AE$30*CalPhotonTurnigy!$AF$36+CalPhotonTurnigy!$AE$36)/CalPhotonTurnigy!$AE$30</f>
        <v>68.551615723299363</v>
      </c>
    </row>
    <row r="5176" spans="1:13" x14ac:dyDescent="0.3">
      <c r="A5176">
        <v>175.067284</v>
      </c>
      <c r="B5176">
        <v>88</v>
      </c>
      <c r="C5176">
        <v>0</v>
      </c>
      <c r="D5176">
        <v>1.3520000000000001</v>
      </c>
      <c r="E5176">
        <v>56.148471000000001</v>
      </c>
      <c r="F5176">
        <v>56.108469999999997</v>
      </c>
      <c r="G5176">
        <v>53.101564000000003</v>
      </c>
      <c r="H5176">
        <v>4.0001000000000002E-2</v>
      </c>
      <c r="I5176">
        <v>-95.850891000000004</v>
      </c>
      <c r="J5176">
        <v>88</v>
      </c>
      <c r="K5176">
        <v>73.245976999999996</v>
      </c>
      <c r="L5176">
        <v>1.5006E-2</v>
      </c>
      <c r="M5176">
        <f>(F5176*CalPhotonTurnigy!$AE$30*CalPhotonTurnigy!$AF$36+CalPhotonTurnigy!$AE$36)/CalPhotonTurnigy!$AE$30</f>
        <v>68.477933472403208</v>
      </c>
    </row>
    <row r="5177" spans="1:13" x14ac:dyDescent="0.3">
      <c r="A5177">
        <v>175.08228600000001</v>
      </c>
      <c r="B5177">
        <v>88</v>
      </c>
      <c r="C5177">
        <v>0</v>
      </c>
      <c r="D5177">
        <v>1.3520000000000001</v>
      </c>
      <c r="E5177">
        <v>56.153148000000002</v>
      </c>
      <c r="F5177">
        <v>55.987543000000002</v>
      </c>
      <c r="G5177">
        <v>53.098042</v>
      </c>
      <c r="H5177">
        <v>0.165604</v>
      </c>
      <c r="I5177">
        <v>-95.842140999999998</v>
      </c>
      <c r="J5177">
        <v>88</v>
      </c>
      <c r="K5177">
        <v>73.245457000000002</v>
      </c>
      <c r="L5177">
        <v>1.5002E-2</v>
      </c>
      <c r="M5177">
        <f>(F5177*CalPhotonTurnigy!$AE$30*CalPhotonTurnigy!$AF$36+CalPhotonTurnigy!$AE$36)/CalPhotonTurnigy!$AE$30</f>
        <v>68.355107375410853</v>
      </c>
    </row>
    <row r="5178" spans="1:13" x14ac:dyDescent="0.3">
      <c r="A5178">
        <v>175.09728699999999</v>
      </c>
      <c r="B5178">
        <v>88</v>
      </c>
      <c r="C5178">
        <v>0</v>
      </c>
      <c r="D5178">
        <v>1.349</v>
      </c>
      <c r="E5178">
        <v>56.149619000000001</v>
      </c>
      <c r="F5178">
        <v>55.866590000000002</v>
      </c>
      <c r="G5178">
        <v>53.094886000000002</v>
      </c>
      <c r="H5178">
        <v>0.28302899999999998</v>
      </c>
      <c r="I5178">
        <v>-95.827207000000001</v>
      </c>
      <c r="J5178">
        <v>88</v>
      </c>
      <c r="K5178">
        <v>73.245007999999999</v>
      </c>
      <c r="L5178">
        <v>1.5001E-2</v>
      </c>
      <c r="M5178">
        <f>(F5178*CalPhotonTurnigy!$AE$30*CalPhotonTurnigy!$AF$36+CalPhotonTurnigy!$AE$36)/CalPhotonTurnigy!$AE$30</f>
        <v>68.232254870101698</v>
      </c>
    </row>
    <row r="5179" spans="1:13" x14ac:dyDescent="0.3">
      <c r="A5179">
        <v>175.11229399999999</v>
      </c>
      <c r="B5179">
        <v>88</v>
      </c>
      <c r="C5179">
        <v>0</v>
      </c>
      <c r="D5179">
        <v>1.33</v>
      </c>
      <c r="E5179">
        <v>56.086089000000001</v>
      </c>
      <c r="F5179">
        <v>55.794004000000001</v>
      </c>
      <c r="G5179">
        <v>53.092059999999996</v>
      </c>
      <c r="H5179">
        <v>0.29208499999999998</v>
      </c>
      <c r="I5179">
        <v>-95.811802</v>
      </c>
      <c r="J5179">
        <v>88</v>
      </c>
      <c r="K5179">
        <v>73.244622000000007</v>
      </c>
      <c r="L5179">
        <v>1.5007E-2</v>
      </c>
      <c r="M5179">
        <f>(F5179*CalPhotonTurnigy!$AE$30*CalPhotonTurnigy!$AF$36+CalPhotonTurnigy!$AE$36)/CalPhotonTurnigy!$AE$30</f>
        <v>68.158528943912444</v>
      </c>
    </row>
    <row r="5180" spans="1:13" x14ac:dyDescent="0.3">
      <c r="A5180">
        <v>175.12729999999999</v>
      </c>
      <c r="B5180">
        <v>88</v>
      </c>
      <c r="C5180">
        <v>0</v>
      </c>
      <c r="D5180">
        <v>1.347</v>
      </c>
      <c r="E5180">
        <v>56.084350999999998</v>
      </c>
      <c r="F5180">
        <v>56.229370000000003</v>
      </c>
      <c r="G5180">
        <v>53.089534999999998</v>
      </c>
      <c r="H5180">
        <v>-0.14501900000000001</v>
      </c>
      <c r="I5180">
        <v>-95.819485999999998</v>
      </c>
      <c r="J5180">
        <v>88</v>
      </c>
      <c r="K5180">
        <v>73.244290000000007</v>
      </c>
      <c r="L5180">
        <v>1.5006E-2</v>
      </c>
      <c r="M5180">
        <f>(F5180*CalPhotonTurnigy!$AE$30*CalPhotonTurnigy!$AF$36+CalPhotonTurnigy!$AE$36)/CalPhotonTurnigy!$AE$30</f>
        <v>68.600732145374337</v>
      </c>
    </row>
    <row r="5181" spans="1:13" x14ac:dyDescent="0.3">
      <c r="A5181">
        <v>175.14229599999999</v>
      </c>
      <c r="B5181">
        <v>88</v>
      </c>
      <c r="C5181">
        <v>0</v>
      </c>
      <c r="D5181">
        <v>1.35</v>
      </c>
      <c r="E5181">
        <v>56.092947000000002</v>
      </c>
      <c r="F5181">
        <v>56.277721999999997</v>
      </c>
      <c r="G5181">
        <v>53.087280999999997</v>
      </c>
      <c r="H5181">
        <v>-0.184776</v>
      </c>
      <c r="I5181">
        <v>-95.829274999999996</v>
      </c>
      <c r="J5181">
        <v>88</v>
      </c>
      <c r="K5181">
        <v>73.244004000000004</v>
      </c>
      <c r="L5181">
        <v>1.4996000000000001E-2</v>
      </c>
      <c r="M5181">
        <f>(F5181*CalPhotonTurnigy!$AE$30*CalPhotonTurnigy!$AF$36+CalPhotonTurnigy!$AE$36)/CalPhotonTurnigy!$AE$30</f>
        <v>68.649843488926848</v>
      </c>
    </row>
    <row r="5182" spans="1:13" x14ac:dyDescent="0.3">
      <c r="A5182">
        <v>175.157295</v>
      </c>
      <c r="B5182">
        <v>88</v>
      </c>
      <c r="C5182">
        <v>0</v>
      </c>
      <c r="D5182">
        <v>1.349</v>
      </c>
      <c r="E5182">
        <v>56.097819000000001</v>
      </c>
      <c r="F5182">
        <v>56.205191999999997</v>
      </c>
      <c r="G5182">
        <v>53.085270999999999</v>
      </c>
      <c r="H5182">
        <v>-0.107373</v>
      </c>
      <c r="I5182">
        <v>-95.834961000000007</v>
      </c>
      <c r="J5182">
        <v>88</v>
      </c>
      <c r="K5182">
        <v>73.243758</v>
      </c>
      <c r="L5182">
        <v>1.4999E-2</v>
      </c>
      <c r="M5182">
        <f>(F5182*CalPhotonTurnigy!$AE$30*CalPhotonTurnigy!$AF$36+CalPhotonTurnigy!$AE$36)/CalPhotonTurnigy!$AE$30</f>
        <v>68.576174442189085</v>
      </c>
    </row>
    <row r="5183" spans="1:13" x14ac:dyDescent="0.3">
      <c r="A5183">
        <v>175.172303</v>
      </c>
      <c r="B5183">
        <v>88</v>
      </c>
      <c r="C5183">
        <v>0</v>
      </c>
      <c r="D5183">
        <v>1.3460000000000001</v>
      </c>
      <c r="E5183">
        <v>56.091921999999997</v>
      </c>
      <c r="F5183">
        <v>56.084287000000003</v>
      </c>
      <c r="G5183">
        <v>53.083481999999997</v>
      </c>
      <c r="H5183">
        <v>7.6350000000000003E-3</v>
      </c>
      <c r="I5183">
        <v>-95.834557000000004</v>
      </c>
      <c r="J5183">
        <v>88</v>
      </c>
      <c r="K5183">
        <v>73.243545999999995</v>
      </c>
      <c r="L5183">
        <v>1.5008000000000001E-2</v>
      </c>
      <c r="M5183">
        <f>(F5183*CalPhotonTurnigy!$AE$30*CalPhotonTurnigy!$AF$36+CalPhotonTurnigy!$AE$36)/CalPhotonTurnigy!$AE$30</f>
        <v>68.453370690695522</v>
      </c>
    </row>
    <row r="5184" spans="1:13" x14ac:dyDescent="0.3">
      <c r="A5184">
        <v>175.18731299999999</v>
      </c>
      <c r="B5184">
        <v>88</v>
      </c>
      <c r="C5184">
        <v>0</v>
      </c>
      <c r="D5184">
        <v>1.3120000000000001</v>
      </c>
      <c r="E5184">
        <v>55.978164</v>
      </c>
      <c r="F5184">
        <v>55.914974000000001</v>
      </c>
      <c r="G5184">
        <v>53.081890999999999</v>
      </c>
      <c r="H5184">
        <v>6.3189999999999996E-2</v>
      </c>
      <c r="I5184">
        <v>-95.831219000000004</v>
      </c>
      <c r="J5184">
        <v>88</v>
      </c>
      <c r="K5184">
        <v>73.243364</v>
      </c>
      <c r="L5184">
        <v>1.5010000000000001E-2</v>
      </c>
      <c r="M5184">
        <f>(F5184*CalPhotonTurnigy!$AE$30*CalPhotonTurnigy!$AF$36+CalPhotonTurnigy!$AE$36)/CalPhotonTurnigy!$AE$30</f>
        <v>68.281398716197927</v>
      </c>
    </row>
    <row r="5185" spans="1:13" x14ac:dyDescent="0.3">
      <c r="A5185">
        <v>175.202314</v>
      </c>
      <c r="B5185">
        <v>88</v>
      </c>
      <c r="C5185">
        <v>0</v>
      </c>
      <c r="D5185">
        <v>1.3640000000000001</v>
      </c>
      <c r="E5185">
        <v>56.044606000000002</v>
      </c>
      <c r="F5185">
        <v>55.914974000000001</v>
      </c>
      <c r="G5185">
        <v>53.080477000000002</v>
      </c>
      <c r="H5185">
        <v>0.129632</v>
      </c>
      <c r="I5185">
        <v>-95.824375000000003</v>
      </c>
      <c r="J5185">
        <v>88</v>
      </c>
      <c r="K5185">
        <v>73.243206999999998</v>
      </c>
      <c r="L5185">
        <v>1.5001E-2</v>
      </c>
      <c r="M5185">
        <f>(F5185*CalPhotonTurnigy!$AE$30*CalPhotonTurnigy!$AF$36+CalPhotonTurnigy!$AE$36)/CalPhotonTurnigy!$AE$30</f>
        <v>68.281398716197927</v>
      </c>
    </row>
    <row r="5186" spans="1:13" x14ac:dyDescent="0.3">
      <c r="A5186">
        <v>175.217322</v>
      </c>
      <c r="B5186">
        <v>88</v>
      </c>
      <c r="C5186">
        <v>0</v>
      </c>
      <c r="D5186">
        <v>1.3480000000000001</v>
      </c>
      <c r="E5186">
        <v>56.051183999999999</v>
      </c>
      <c r="F5186">
        <v>55.818199999999997</v>
      </c>
      <c r="G5186">
        <v>53.079222000000001</v>
      </c>
      <c r="H5186">
        <v>0.232983</v>
      </c>
      <c r="I5186">
        <v>-95.812083000000001</v>
      </c>
      <c r="J5186">
        <v>88</v>
      </c>
      <c r="K5186">
        <v>73.243071999999998</v>
      </c>
      <c r="L5186">
        <v>1.5008000000000001E-2</v>
      </c>
      <c r="M5186">
        <f>(F5186*CalPhotonTurnigy!$AE$30*CalPhotonTurnigy!$AF$36+CalPhotonTurnigy!$AE$36)/CalPhotonTurnigy!$AE$30</f>
        <v>68.183104929778509</v>
      </c>
    </row>
    <row r="5187" spans="1:13" x14ac:dyDescent="0.3">
      <c r="A5187">
        <v>175.23232200000001</v>
      </c>
      <c r="B5187">
        <v>88</v>
      </c>
      <c r="C5187">
        <v>0</v>
      </c>
      <c r="D5187">
        <v>1.3460000000000001</v>
      </c>
      <c r="E5187">
        <v>56.051791000000001</v>
      </c>
      <c r="F5187">
        <v>55.745609000000002</v>
      </c>
      <c r="G5187">
        <v>53.078108999999998</v>
      </c>
      <c r="H5187">
        <v>0.30618200000000001</v>
      </c>
      <c r="I5187">
        <v>-95.795950000000005</v>
      </c>
      <c r="J5187">
        <v>88</v>
      </c>
      <c r="K5187">
        <v>73.242956000000007</v>
      </c>
      <c r="L5187">
        <v>1.4999999999999999E-2</v>
      </c>
      <c r="M5187">
        <f>(F5187*CalPhotonTurnigy!$AE$30*CalPhotonTurnigy!$AF$36+CalPhotonTurnigy!$AE$36)/CalPhotonTurnigy!$AE$30</f>
        <v>68.109373925066805</v>
      </c>
    </row>
    <row r="5188" spans="1:13" x14ac:dyDescent="0.3">
      <c r="A5188">
        <v>175.24731800000001</v>
      </c>
      <c r="B5188">
        <v>88</v>
      </c>
      <c r="C5188">
        <v>0</v>
      </c>
      <c r="D5188">
        <v>1.35</v>
      </c>
      <c r="E5188">
        <v>56.06494</v>
      </c>
      <c r="F5188">
        <v>55.745609000000002</v>
      </c>
      <c r="G5188">
        <v>53.077123</v>
      </c>
      <c r="H5188">
        <v>0.31933099999999998</v>
      </c>
      <c r="I5188">
        <v>-95.779128</v>
      </c>
      <c r="J5188">
        <v>88</v>
      </c>
      <c r="K5188">
        <v>73.242856000000003</v>
      </c>
      <c r="L5188">
        <v>1.4996000000000001E-2</v>
      </c>
      <c r="M5188">
        <f>(F5188*CalPhotonTurnigy!$AE$30*CalPhotonTurnigy!$AF$36+CalPhotonTurnigy!$AE$36)/CalPhotonTurnigy!$AE$30</f>
        <v>68.109373925066805</v>
      </c>
    </row>
    <row r="5189" spans="1:13" x14ac:dyDescent="0.3">
      <c r="A5189">
        <v>175.26231799999999</v>
      </c>
      <c r="B5189">
        <v>88</v>
      </c>
      <c r="C5189">
        <v>0</v>
      </c>
      <c r="D5189">
        <v>1.3420000000000001</v>
      </c>
      <c r="E5189">
        <v>56.051000000000002</v>
      </c>
      <c r="F5189">
        <v>56.108469999999997</v>
      </c>
      <c r="G5189">
        <v>53.076248999999997</v>
      </c>
      <c r="H5189">
        <v>-5.747E-2</v>
      </c>
      <c r="I5189">
        <v>-95.782167999999999</v>
      </c>
      <c r="J5189">
        <v>88</v>
      </c>
      <c r="K5189">
        <v>73.242769999999993</v>
      </c>
      <c r="L5189">
        <v>1.4999999999999999E-2</v>
      </c>
      <c r="M5189">
        <f>(F5189*CalPhotonTurnigy!$AE$30*CalPhotonTurnigy!$AF$36+CalPhotonTurnigy!$AE$36)/CalPhotonTurnigy!$AE$30</f>
        <v>68.477933472403208</v>
      </c>
    </row>
    <row r="5190" spans="1:13" x14ac:dyDescent="0.3">
      <c r="A5190">
        <v>175.27731600000001</v>
      </c>
      <c r="B5190">
        <v>88</v>
      </c>
      <c r="C5190">
        <v>0</v>
      </c>
      <c r="D5190">
        <v>1.3480000000000001</v>
      </c>
      <c r="E5190">
        <v>56.056683999999997</v>
      </c>
      <c r="F5190">
        <v>56.156832999999999</v>
      </c>
      <c r="G5190">
        <v>53.075476999999999</v>
      </c>
      <c r="H5190">
        <v>-0.100149</v>
      </c>
      <c r="I5190">
        <v>-95.787468000000004</v>
      </c>
      <c r="J5190">
        <v>88</v>
      </c>
      <c r="K5190">
        <v>73.242694999999998</v>
      </c>
      <c r="L5190">
        <v>1.4997999999999999E-2</v>
      </c>
      <c r="M5190">
        <f>(F5190*CalPhotonTurnigy!$AE$30*CalPhotonTurnigy!$AF$36+CalPhotonTurnigy!$AE$36)/CalPhotonTurnigy!$AE$30</f>
        <v>68.527055988705129</v>
      </c>
    </row>
    <row r="5191" spans="1:13" x14ac:dyDescent="0.3">
      <c r="A5191">
        <v>175.29232500000001</v>
      </c>
      <c r="B5191">
        <v>88</v>
      </c>
      <c r="C5191">
        <v>0</v>
      </c>
      <c r="D5191">
        <v>1.349</v>
      </c>
      <c r="E5191">
        <v>56.066623999999997</v>
      </c>
      <c r="F5191">
        <v>56.108469999999997</v>
      </c>
      <c r="G5191">
        <v>53.074793999999997</v>
      </c>
      <c r="H5191">
        <v>-4.1846000000000001E-2</v>
      </c>
      <c r="I5191">
        <v>-95.789682999999997</v>
      </c>
      <c r="J5191">
        <v>88</v>
      </c>
      <c r="K5191">
        <v>73.242632</v>
      </c>
      <c r="L5191">
        <v>1.5009E-2</v>
      </c>
      <c r="M5191">
        <f>(F5191*CalPhotonTurnigy!$AE$30*CalPhotonTurnigy!$AF$36+CalPhotonTurnigy!$AE$36)/CalPhotonTurnigy!$AE$30</f>
        <v>68.477933472403208</v>
      </c>
    </row>
    <row r="5192" spans="1:13" x14ac:dyDescent="0.3">
      <c r="A5192">
        <v>175.30732900000001</v>
      </c>
      <c r="B5192">
        <v>88</v>
      </c>
      <c r="C5192">
        <v>0</v>
      </c>
      <c r="D5192">
        <v>1.349</v>
      </c>
      <c r="E5192">
        <v>56.075175000000002</v>
      </c>
      <c r="F5192">
        <v>56.084287000000003</v>
      </c>
      <c r="G5192">
        <v>53.074190999999999</v>
      </c>
      <c r="H5192">
        <v>-9.1120000000000003E-3</v>
      </c>
      <c r="I5192">
        <v>-95.790165000000002</v>
      </c>
      <c r="J5192">
        <v>88</v>
      </c>
      <c r="K5192">
        <v>73.242576999999997</v>
      </c>
      <c r="L5192">
        <v>1.5004E-2</v>
      </c>
      <c r="M5192">
        <f>(F5192*CalPhotonTurnigy!$AE$30*CalPhotonTurnigy!$AF$36+CalPhotonTurnigy!$AE$36)/CalPhotonTurnigy!$AE$30</f>
        <v>68.453370690695522</v>
      </c>
    </row>
    <row r="5193" spans="1:13" x14ac:dyDescent="0.3">
      <c r="A5193">
        <v>175.322329</v>
      </c>
      <c r="B5193">
        <v>88</v>
      </c>
      <c r="C5193">
        <v>0</v>
      </c>
      <c r="D5193">
        <v>1.3460000000000001</v>
      </c>
      <c r="E5193">
        <v>56.072434999999999</v>
      </c>
      <c r="F5193">
        <v>55.939165000000003</v>
      </c>
      <c r="G5193">
        <v>53.073658000000002</v>
      </c>
      <c r="H5193">
        <v>0.13327</v>
      </c>
      <c r="I5193">
        <v>-95.783128000000005</v>
      </c>
      <c r="J5193">
        <v>88</v>
      </c>
      <c r="K5193">
        <v>73.242529000000005</v>
      </c>
      <c r="L5193">
        <v>1.4999999999999999E-2</v>
      </c>
      <c r="M5193">
        <f>(F5193*CalPhotonTurnigy!$AE$30*CalPhotonTurnigy!$AF$36+CalPhotonTurnigy!$AE$36)/CalPhotonTurnigy!$AE$30</f>
        <v>68.305969623541557</v>
      </c>
    </row>
    <row r="5194" spans="1:13" x14ac:dyDescent="0.3">
      <c r="A5194">
        <v>175.33732499999999</v>
      </c>
      <c r="B5194">
        <v>88</v>
      </c>
      <c r="C5194">
        <v>0</v>
      </c>
      <c r="D5194">
        <v>1.3540000000000001</v>
      </c>
      <c r="E5194">
        <v>56.095311000000002</v>
      </c>
      <c r="F5194">
        <v>55.963355</v>
      </c>
      <c r="G5194">
        <v>53.073188000000002</v>
      </c>
      <c r="H5194">
        <v>0.13195599999999999</v>
      </c>
      <c r="I5194">
        <v>-95.776161000000002</v>
      </c>
      <c r="J5194">
        <v>88</v>
      </c>
      <c r="K5194">
        <v>73.242489000000006</v>
      </c>
      <c r="L5194">
        <v>1.4996000000000001E-2</v>
      </c>
      <c r="M5194">
        <f>(F5194*CalPhotonTurnigy!$AE$30*CalPhotonTurnigy!$AF$36+CalPhotonTurnigy!$AE$36)/CalPhotonTurnigy!$AE$30</f>
        <v>68.330539515180689</v>
      </c>
    </row>
    <row r="5195" spans="1:13" x14ac:dyDescent="0.3">
      <c r="A5195">
        <v>175.35232500000001</v>
      </c>
      <c r="B5195">
        <v>88</v>
      </c>
      <c r="C5195">
        <v>0</v>
      </c>
      <c r="D5195">
        <v>1.3480000000000001</v>
      </c>
      <c r="E5195">
        <v>56.094808999999998</v>
      </c>
      <c r="F5195">
        <v>55.818199999999997</v>
      </c>
      <c r="G5195">
        <v>53.072774000000003</v>
      </c>
      <c r="H5195">
        <v>0.27660800000000002</v>
      </c>
      <c r="I5195">
        <v>-95.761573999999996</v>
      </c>
      <c r="J5195">
        <v>88</v>
      </c>
      <c r="K5195">
        <v>73.242453999999995</v>
      </c>
      <c r="L5195">
        <v>1.4999999999999999E-2</v>
      </c>
      <c r="M5195">
        <f>(F5195*CalPhotonTurnigy!$AE$30*CalPhotonTurnigy!$AF$36+CalPhotonTurnigy!$AE$36)/CalPhotonTurnigy!$AE$30</f>
        <v>68.183104929778509</v>
      </c>
    </row>
    <row r="5196" spans="1:13" x14ac:dyDescent="0.3">
      <c r="A5196">
        <v>175.36732699999999</v>
      </c>
      <c r="B5196">
        <v>88</v>
      </c>
      <c r="C5196">
        <v>0</v>
      </c>
      <c r="D5196">
        <v>1.349</v>
      </c>
      <c r="E5196">
        <v>56.096899000000001</v>
      </c>
      <c r="F5196">
        <v>55.794004000000001</v>
      </c>
      <c r="G5196">
        <v>53.072409</v>
      </c>
      <c r="H5196">
        <v>0.30289500000000003</v>
      </c>
      <c r="I5196">
        <v>-95.745604</v>
      </c>
      <c r="J5196">
        <v>88</v>
      </c>
      <c r="K5196">
        <v>73.242424</v>
      </c>
      <c r="L5196">
        <v>1.5002E-2</v>
      </c>
      <c r="M5196">
        <f>(F5196*CalPhotonTurnigy!$AE$30*CalPhotonTurnigy!$AF$36+CalPhotonTurnigy!$AE$36)/CalPhotonTurnigy!$AE$30</f>
        <v>68.158528943912444</v>
      </c>
    </row>
    <row r="5197" spans="1:13" x14ac:dyDescent="0.3">
      <c r="A5197">
        <v>175.38233399999999</v>
      </c>
      <c r="B5197">
        <v>88</v>
      </c>
      <c r="C5197">
        <v>0</v>
      </c>
      <c r="D5197">
        <v>1.345</v>
      </c>
      <c r="E5197">
        <v>56.088608000000001</v>
      </c>
      <c r="F5197">
        <v>55.769807</v>
      </c>
      <c r="G5197">
        <v>53.072087000000003</v>
      </c>
      <c r="H5197">
        <v>0.318801</v>
      </c>
      <c r="I5197">
        <v>-95.728793999999994</v>
      </c>
      <c r="J5197">
        <v>88</v>
      </c>
      <c r="K5197">
        <v>73.242397999999994</v>
      </c>
      <c r="L5197">
        <v>1.5007E-2</v>
      </c>
      <c r="M5197">
        <f>(F5197*CalPhotonTurnigy!$AE$30*CalPhotonTurnigy!$AF$36+CalPhotonTurnigy!$AE$36)/CalPhotonTurnigy!$AE$30</f>
        <v>68.133951942341866</v>
      </c>
    </row>
    <row r="5198" spans="1:13" x14ac:dyDescent="0.3">
      <c r="A5198">
        <v>175.39733799999999</v>
      </c>
      <c r="B5198">
        <v>88</v>
      </c>
      <c r="C5198">
        <v>0</v>
      </c>
      <c r="D5198">
        <v>1.35</v>
      </c>
      <c r="E5198">
        <v>56.096608000000003</v>
      </c>
      <c r="F5198">
        <v>55.745609000000002</v>
      </c>
      <c r="G5198">
        <v>53.071804</v>
      </c>
      <c r="H5198">
        <v>0.35099999999999998</v>
      </c>
      <c r="I5198">
        <v>-95.710294000000005</v>
      </c>
      <c r="J5198">
        <v>88</v>
      </c>
      <c r="K5198">
        <v>73.242374999999996</v>
      </c>
      <c r="L5198">
        <v>1.5004E-2</v>
      </c>
      <c r="M5198">
        <f>(F5198*CalPhotonTurnigy!$AE$30*CalPhotonTurnigy!$AF$36+CalPhotonTurnigy!$AE$36)/CalPhotonTurnigy!$AE$30</f>
        <v>68.109373925066805</v>
      </c>
    </row>
    <row r="5199" spans="1:13" x14ac:dyDescent="0.3">
      <c r="A5199">
        <v>175.41234</v>
      </c>
      <c r="B5199">
        <v>88</v>
      </c>
      <c r="C5199">
        <v>0</v>
      </c>
      <c r="D5199">
        <v>1.347</v>
      </c>
      <c r="E5199">
        <v>56.093403000000002</v>
      </c>
      <c r="F5199">
        <v>55.721409000000001</v>
      </c>
      <c r="G5199">
        <v>53.071554999999996</v>
      </c>
      <c r="H5199">
        <v>0.37199399999999999</v>
      </c>
      <c r="I5199">
        <v>-95.690696000000003</v>
      </c>
      <c r="J5199">
        <v>88</v>
      </c>
      <c r="K5199">
        <v>73.242356000000001</v>
      </c>
      <c r="L5199">
        <v>1.5002E-2</v>
      </c>
      <c r="M5199">
        <f>(F5199*CalPhotonTurnigy!$AE$30*CalPhotonTurnigy!$AF$36+CalPhotonTurnigy!$AE$36)/CalPhotonTurnigy!$AE$30</f>
        <v>68.084793876382761</v>
      </c>
    </row>
    <row r="5200" spans="1:13" x14ac:dyDescent="0.3">
      <c r="A5200">
        <v>175.42734400000001</v>
      </c>
      <c r="B5200">
        <v>88</v>
      </c>
      <c r="C5200">
        <v>0</v>
      </c>
      <c r="D5200">
        <v>1.347</v>
      </c>
      <c r="E5200">
        <v>56.090645000000002</v>
      </c>
      <c r="F5200">
        <v>55.697209000000001</v>
      </c>
      <c r="G5200">
        <v>53.071336000000002</v>
      </c>
      <c r="H5200">
        <v>0.39343600000000001</v>
      </c>
      <c r="I5200">
        <v>-95.669970000000006</v>
      </c>
      <c r="J5200">
        <v>88</v>
      </c>
      <c r="K5200">
        <v>73.242339999999999</v>
      </c>
      <c r="L5200">
        <v>1.5004E-2</v>
      </c>
      <c r="M5200">
        <f>(F5200*CalPhotonTurnigy!$AE$30*CalPhotonTurnigy!$AF$36+CalPhotonTurnigy!$AE$36)/CalPhotonTurnigy!$AE$30</f>
        <v>68.060213827698718</v>
      </c>
    </row>
    <row r="5201" spans="1:13" x14ac:dyDescent="0.3">
      <c r="A5201">
        <v>175.442342</v>
      </c>
      <c r="B5201">
        <v>88</v>
      </c>
      <c r="C5201">
        <v>0</v>
      </c>
      <c r="D5201">
        <v>1.3480000000000001</v>
      </c>
      <c r="E5201">
        <v>56.090794000000002</v>
      </c>
      <c r="F5201">
        <v>55.673006999999998</v>
      </c>
      <c r="G5201">
        <v>53.071142999999999</v>
      </c>
      <c r="H5201">
        <v>0.41778599999999999</v>
      </c>
      <c r="I5201">
        <v>-95.647976999999997</v>
      </c>
      <c r="J5201">
        <v>88</v>
      </c>
      <c r="K5201">
        <v>73.242324999999994</v>
      </c>
      <c r="L5201">
        <v>1.4997999999999999E-2</v>
      </c>
      <c r="M5201">
        <f>(F5201*CalPhotonTurnigy!$AE$30*CalPhotonTurnigy!$AF$36+CalPhotonTurnigy!$AE$36)/CalPhotonTurnigy!$AE$30</f>
        <v>68.035631747605692</v>
      </c>
    </row>
    <row r="5202" spans="1:13" x14ac:dyDescent="0.3">
      <c r="A5202">
        <v>175.45734200000001</v>
      </c>
      <c r="B5202">
        <v>88</v>
      </c>
      <c r="C5202">
        <v>0</v>
      </c>
      <c r="D5202">
        <v>1.3460000000000001</v>
      </c>
      <c r="E5202">
        <v>56.085875999999999</v>
      </c>
      <c r="F5202">
        <v>55.624600999999998</v>
      </c>
      <c r="G5202">
        <v>53.070974</v>
      </c>
      <c r="H5202">
        <v>0.46127499999999999</v>
      </c>
      <c r="I5202">
        <v>-95.623703000000006</v>
      </c>
      <c r="J5202">
        <v>88</v>
      </c>
      <c r="K5202">
        <v>73.242312999999996</v>
      </c>
      <c r="L5202">
        <v>1.4999999999999999E-2</v>
      </c>
      <c r="M5202">
        <f>(F5202*CalPhotonTurnigy!$AE$30*CalPhotonTurnigy!$AF$36+CalPhotonTurnigy!$AE$36)/CalPhotonTurnigy!$AE$30</f>
        <v>67.986465556010657</v>
      </c>
    </row>
    <row r="5203" spans="1:13" x14ac:dyDescent="0.3">
      <c r="A5203">
        <v>175.472354</v>
      </c>
      <c r="B5203">
        <v>88</v>
      </c>
      <c r="C5203">
        <v>0</v>
      </c>
      <c r="D5203">
        <v>1.345</v>
      </c>
      <c r="E5203">
        <v>56.076597</v>
      </c>
      <c r="F5203">
        <v>55.600396000000003</v>
      </c>
      <c r="G5203">
        <v>53.070824999999999</v>
      </c>
      <c r="H5203">
        <v>0.47620099999999999</v>
      </c>
      <c r="I5203">
        <v>-95.598630999999997</v>
      </c>
      <c r="J5203">
        <v>88</v>
      </c>
      <c r="K5203">
        <v>73.242303000000007</v>
      </c>
      <c r="L5203">
        <v>1.5011999999999999E-2</v>
      </c>
      <c r="M5203">
        <f>(F5203*CalPhotonTurnigy!$AE$30*CalPhotonTurnigy!$AF$36+CalPhotonTurnigy!$AE$36)/CalPhotonTurnigy!$AE$30</f>
        <v>67.961880428804164</v>
      </c>
    </row>
    <row r="5204" spans="1:13" x14ac:dyDescent="0.3">
      <c r="A5204">
        <v>175.48735300000001</v>
      </c>
      <c r="B5204">
        <v>88</v>
      </c>
      <c r="C5204">
        <v>0</v>
      </c>
      <c r="D5204">
        <v>1.347</v>
      </c>
      <c r="E5204">
        <v>56.076183</v>
      </c>
      <c r="F5204">
        <v>55.551983</v>
      </c>
      <c r="G5204">
        <v>53.070695000000001</v>
      </c>
      <c r="H5204">
        <v>0.5242</v>
      </c>
      <c r="I5204">
        <v>-95.571068999999994</v>
      </c>
      <c r="J5204">
        <v>88</v>
      </c>
      <c r="K5204">
        <v>73.242294000000001</v>
      </c>
      <c r="L5204">
        <v>1.4999E-2</v>
      </c>
      <c r="M5204">
        <f>(F5204*CalPhotonTurnigy!$AE$30*CalPhotonTurnigy!$AF$36+CalPhotonTurnigy!$AE$36)/CalPhotonTurnigy!$AE$30</f>
        <v>67.912707127277685</v>
      </c>
    </row>
    <row r="5205" spans="1:13" x14ac:dyDescent="0.3">
      <c r="A5205">
        <v>175.50239300000001</v>
      </c>
      <c r="B5205">
        <v>88</v>
      </c>
      <c r="C5205">
        <v>0</v>
      </c>
      <c r="D5205">
        <v>1.3460000000000001</v>
      </c>
      <c r="E5205">
        <v>56.073303000000003</v>
      </c>
      <c r="F5205">
        <v>55.479356000000003</v>
      </c>
      <c r="G5205">
        <v>53.07058</v>
      </c>
      <c r="H5205">
        <v>0.593947</v>
      </c>
      <c r="I5205">
        <v>-95.539779999999993</v>
      </c>
      <c r="J5205">
        <v>88</v>
      </c>
      <c r="K5205">
        <v>73.242286000000007</v>
      </c>
      <c r="L5205">
        <v>1.504E-2</v>
      </c>
      <c r="M5205">
        <f>(F5205*CalPhotonTurnigy!$AE$30*CalPhotonTurnigy!$AF$36+CalPhotonTurnigy!$AE$36)/CalPhotonTurnigy!$AE$30</f>
        <v>67.838939557204284</v>
      </c>
    </row>
    <row r="5206" spans="1:13" x14ac:dyDescent="0.3">
      <c r="A5206">
        <v>175.517403</v>
      </c>
      <c r="B5206">
        <v>88</v>
      </c>
      <c r="C5206">
        <v>0</v>
      </c>
      <c r="D5206">
        <v>1.345</v>
      </c>
      <c r="E5206">
        <v>56.068299000000003</v>
      </c>
      <c r="F5206">
        <v>55.479356000000003</v>
      </c>
      <c r="G5206">
        <v>53.070480000000003</v>
      </c>
      <c r="H5206">
        <v>0.58894400000000002</v>
      </c>
      <c r="I5206">
        <v>-95.508816999999993</v>
      </c>
      <c r="J5206">
        <v>88</v>
      </c>
      <c r="K5206">
        <v>73.242278999999996</v>
      </c>
      <c r="L5206">
        <v>1.5010000000000001E-2</v>
      </c>
      <c r="M5206">
        <f>(F5206*CalPhotonTurnigy!$AE$30*CalPhotonTurnigy!$AF$36+CalPhotonTurnigy!$AE$36)/CalPhotonTurnigy!$AE$30</f>
        <v>67.838939557204284</v>
      </c>
    </row>
    <row r="5207" spans="1:13" x14ac:dyDescent="0.3">
      <c r="A5207">
        <v>175.53241</v>
      </c>
      <c r="B5207">
        <v>88</v>
      </c>
      <c r="C5207">
        <v>0</v>
      </c>
      <c r="D5207">
        <v>1.347</v>
      </c>
      <c r="E5207">
        <v>56.069043000000001</v>
      </c>
      <c r="F5207">
        <v>55.455143999999997</v>
      </c>
      <c r="G5207">
        <v>53.070391999999998</v>
      </c>
      <c r="H5207">
        <v>0.61389899999999997</v>
      </c>
      <c r="I5207">
        <v>-95.476556000000002</v>
      </c>
      <c r="J5207">
        <v>88</v>
      </c>
      <c r="K5207">
        <v>73.242272999999997</v>
      </c>
      <c r="L5207">
        <v>1.5007E-2</v>
      </c>
      <c r="M5207">
        <f>(F5207*CalPhotonTurnigy!$AE$30*CalPhotonTurnigy!$AF$36+CalPhotonTurnigy!$AE$36)/CalPhotonTurnigy!$AE$30</f>
        <v>67.814347320066346</v>
      </c>
    </row>
    <row r="5208" spans="1:13" x14ac:dyDescent="0.3">
      <c r="A5208">
        <v>175.54740799999999</v>
      </c>
      <c r="B5208">
        <v>88</v>
      </c>
      <c r="C5208">
        <v>0</v>
      </c>
      <c r="D5208">
        <v>1.345</v>
      </c>
      <c r="E5208">
        <v>56.064633999999998</v>
      </c>
      <c r="F5208">
        <v>55.479356000000003</v>
      </c>
      <c r="G5208">
        <v>53.070315000000001</v>
      </c>
      <c r="H5208">
        <v>0.58527799999999996</v>
      </c>
      <c r="I5208">
        <v>-95.445808999999997</v>
      </c>
      <c r="J5208">
        <v>88</v>
      </c>
      <c r="K5208">
        <v>73.242267999999996</v>
      </c>
      <c r="L5208">
        <v>1.4997999999999999E-2</v>
      </c>
      <c r="M5208">
        <f>(F5208*CalPhotonTurnigy!$AE$30*CalPhotonTurnigy!$AF$36+CalPhotonTurnigy!$AE$36)/CalPhotonTurnigy!$AE$30</f>
        <v>67.838939557204284</v>
      </c>
    </row>
    <row r="5209" spans="1:13" x14ac:dyDescent="0.3">
      <c r="A5209">
        <v>175.56242</v>
      </c>
      <c r="B5209">
        <v>88</v>
      </c>
      <c r="C5209">
        <v>0</v>
      </c>
      <c r="D5209">
        <v>1.345</v>
      </c>
      <c r="E5209">
        <v>56.058314000000003</v>
      </c>
      <c r="F5209">
        <v>55.406719000000002</v>
      </c>
      <c r="G5209">
        <v>53.070247000000002</v>
      </c>
      <c r="H5209">
        <v>0.65159500000000004</v>
      </c>
      <c r="I5209">
        <v>-95.411574000000002</v>
      </c>
      <c r="J5209">
        <v>88</v>
      </c>
      <c r="K5209">
        <v>73.242264000000006</v>
      </c>
      <c r="L5209">
        <v>1.5011999999999999E-2</v>
      </c>
      <c r="M5209">
        <f>(F5209*CalPhotonTurnigy!$AE$30*CalPhotonTurnigy!$AF$36+CalPhotonTurnigy!$AE$36)/CalPhotonTurnigy!$AE$30</f>
        <v>67.765161830085987</v>
      </c>
    </row>
    <row r="5210" spans="1:13" x14ac:dyDescent="0.3">
      <c r="A5210">
        <v>175.577429</v>
      </c>
      <c r="B5210">
        <v>88</v>
      </c>
      <c r="C5210">
        <v>0</v>
      </c>
      <c r="D5210">
        <v>1.3460000000000001</v>
      </c>
      <c r="E5210">
        <v>56.057926000000002</v>
      </c>
      <c r="F5210">
        <v>55.503565999999999</v>
      </c>
      <c r="G5210">
        <v>53.070188000000002</v>
      </c>
      <c r="H5210">
        <v>0.55435999999999996</v>
      </c>
      <c r="I5210">
        <v>-95.382423000000003</v>
      </c>
      <c r="J5210">
        <v>88</v>
      </c>
      <c r="K5210">
        <v>73.242260000000002</v>
      </c>
      <c r="L5210">
        <v>1.5009E-2</v>
      </c>
      <c r="M5210">
        <f>(F5210*CalPhotonTurnigy!$AE$30*CalPhotonTurnigy!$AF$36+CalPhotonTurnigy!$AE$36)/CalPhotonTurnigy!$AE$30</f>
        <v>67.86352976293324</v>
      </c>
    </row>
    <row r="5211" spans="1:13" x14ac:dyDescent="0.3">
      <c r="A5211">
        <v>175.59243499999999</v>
      </c>
      <c r="B5211">
        <v>88</v>
      </c>
      <c r="C5211">
        <v>0</v>
      </c>
      <c r="D5211">
        <v>1.3220000000000001</v>
      </c>
      <c r="E5211">
        <v>55.981734000000003</v>
      </c>
      <c r="F5211">
        <v>55.673006999999998</v>
      </c>
      <c r="G5211">
        <v>53.070135999999998</v>
      </c>
      <c r="H5211">
        <v>0.30872699999999997</v>
      </c>
      <c r="I5211">
        <v>-95.366162000000003</v>
      </c>
      <c r="J5211">
        <v>88</v>
      </c>
      <c r="K5211">
        <v>73.242256999999995</v>
      </c>
      <c r="L5211">
        <v>1.5006E-2</v>
      </c>
      <c r="M5211">
        <f>(F5211*CalPhotonTurnigy!$AE$30*CalPhotonTurnigy!$AF$36+CalPhotonTurnigy!$AE$36)/CalPhotonTurnigy!$AE$30</f>
        <v>68.035631747605692</v>
      </c>
    </row>
    <row r="5212" spans="1:13" x14ac:dyDescent="0.3">
      <c r="A5212">
        <v>175.607437</v>
      </c>
      <c r="B5212">
        <v>88</v>
      </c>
      <c r="C5212">
        <v>0</v>
      </c>
      <c r="D5212">
        <v>1.3480000000000001</v>
      </c>
      <c r="E5212">
        <v>55.997104</v>
      </c>
      <c r="F5212">
        <v>55.818199999999997</v>
      </c>
      <c r="G5212">
        <v>53.07009</v>
      </c>
      <c r="H5212">
        <v>0.17890400000000001</v>
      </c>
      <c r="I5212">
        <v>-95.356727000000006</v>
      </c>
      <c r="J5212">
        <v>88</v>
      </c>
      <c r="K5212">
        <v>73.242254000000003</v>
      </c>
      <c r="L5212">
        <v>1.5002E-2</v>
      </c>
      <c r="M5212">
        <f>(F5212*CalPhotonTurnigy!$AE$30*CalPhotonTurnigy!$AF$36+CalPhotonTurnigy!$AE$36)/CalPhotonTurnigy!$AE$30</f>
        <v>68.183104929778509</v>
      </c>
    </row>
    <row r="5213" spans="1:13" x14ac:dyDescent="0.3">
      <c r="A5213">
        <v>175.622446</v>
      </c>
      <c r="B5213">
        <v>88</v>
      </c>
      <c r="C5213">
        <v>0</v>
      </c>
      <c r="D5213">
        <v>1.345</v>
      </c>
      <c r="E5213">
        <v>56.002733999999997</v>
      </c>
      <c r="F5213">
        <v>55.939165000000003</v>
      </c>
      <c r="G5213">
        <v>53.070050000000002</v>
      </c>
      <c r="H5213">
        <v>6.3569000000000001E-2</v>
      </c>
      <c r="I5213">
        <v>-95.353368000000003</v>
      </c>
      <c r="J5213">
        <v>88</v>
      </c>
      <c r="K5213">
        <v>73.242251999999993</v>
      </c>
      <c r="L5213">
        <v>1.5009E-2</v>
      </c>
      <c r="M5213">
        <f>(F5213*CalPhotonTurnigy!$AE$30*CalPhotonTurnigy!$AF$36+CalPhotonTurnigy!$AE$36)/CalPhotonTurnigy!$AE$30</f>
        <v>68.305969623541557</v>
      </c>
    </row>
    <row r="5214" spans="1:13" x14ac:dyDescent="0.3">
      <c r="A5214">
        <v>175.637452</v>
      </c>
      <c r="B5214">
        <v>88</v>
      </c>
      <c r="C5214">
        <v>0</v>
      </c>
      <c r="D5214">
        <v>1.3480000000000001</v>
      </c>
      <c r="E5214">
        <v>56.015166000000001</v>
      </c>
      <c r="F5214">
        <v>55.914974000000001</v>
      </c>
      <c r="G5214">
        <v>53.070014999999998</v>
      </c>
      <c r="H5214">
        <v>0.100191</v>
      </c>
      <c r="I5214">
        <v>-95.348077000000004</v>
      </c>
      <c r="J5214">
        <v>88</v>
      </c>
      <c r="K5214">
        <v>73.242249999999999</v>
      </c>
      <c r="L5214">
        <v>1.5006E-2</v>
      </c>
      <c r="M5214">
        <f>(F5214*CalPhotonTurnigy!$AE$30*CalPhotonTurnigy!$AF$36+CalPhotonTurnigy!$AE$36)/CalPhotonTurnigy!$AE$30</f>
        <v>68.281398716197927</v>
      </c>
    </row>
    <row r="5215" spans="1:13" x14ac:dyDescent="0.3">
      <c r="A5215">
        <v>175.65245999999999</v>
      </c>
      <c r="B5215">
        <v>88</v>
      </c>
      <c r="C5215">
        <v>0</v>
      </c>
      <c r="D5215">
        <v>1.3540000000000001</v>
      </c>
      <c r="E5215">
        <v>56.043550000000003</v>
      </c>
      <c r="F5215">
        <v>55.866590000000002</v>
      </c>
      <c r="G5215">
        <v>53.069985000000003</v>
      </c>
      <c r="H5215">
        <v>0.17696000000000001</v>
      </c>
      <c r="I5215">
        <v>-95.338735999999997</v>
      </c>
      <c r="J5215">
        <v>88</v>
      </c>
      <c r="K5215">
        <v>73.242248000000004</v>
      </c>
      <c r="L5215">
        <v>1.5008000000000001E-2</v>
      </c>
      <c r="M5215">
        <f>(F5215*CalPhotonTurnigy!$AE$30*CalPhotonTurnigy!$AF$36+CalPhotonTurnigy!$AE$36)/CalPhotonTurnigy!$AE$30</f>
        <v>68.232254870101698</v>
      </c>
    </row>
    <row r="5216" spans="1:13" x14ac:dyDescent="0.3">
      <c r="A5216">
        <v>175.66746800000001</v>
      </c>
      <c r="B5216">
        <v>88</v>
      </c>
      <c r="C5216">
        <v>0</v>
      </c>
      <c r="D5216">
        <v>1.3480000000000001</v>
      </c>
      <c r="E5216">
        <v>56.050274999999999</v>
      </c>
      <c r="F5216">
        <v>55.818199999999997</v>
      </c>
      <c r="G5216">
        <v>53.069958</v>
      </c>
      <c r="H5216">
        <v>0.232074</v>
      </c>
      <c r="I5216">
        <v>-95.326491000000004</v>
      </c>
      <c r="J5216">
        <v>88</v>
      </c>
      <c r="K5216">
        <v>73.242247000000006</v>
      </c>
      <c r="L5216">
        <v>1.5008000000000001E-2</v>
      </c>
      <c r="M5216">
        <f>(F5216*CalPhotonTurnigy!$AE$30*CalPhotonTurnigy!$AF$36+CalPhotonTurnigy!$AE$36)/CalPhotonTurnigy!$AE$30</f>
        <v>68.183104929778509</v>
      </c>
    </row>
    <row r="5217" spans="1:13" x14ac:dyDescent="0.3">
      <c r="A5217">
        <v>175.68246500000001</v>
      </c>
      <c r="B5217">
        <v>88</v>
      </c>
      <c r="C5217">
        <v>0</v>
      </c>
      <c r="D5217">
        <v>1.345</v>
      </c>
      <c r="E5217">
        <v>56.048482</v>
      </c>
      <c r="F5217">
        <v>55.818199999999997</v>
      </c>
      <c r="G5217">
        <v>53.069935000000001</v>
      </c>
      <c r="H5217">
        <v>0.23028199999999999</v>
      </c>
      <c r="I5217">
        <v>-95.314350000000005</v>
      </c>
      <c r="J5217">
        <v>88</v>
      </c>
      <c r="K5217">
        <v>73.242244999999997</v>
      </c>
      <c r="L5217">
        <v>1.4997E-2</v>
      </c>
      <c r="M5217">
        <f>(F5217*CalPhotonTurnigy!$AE$30*CalPhotonTurnigy!$AF$36+CalPhotonTurnigy!$AE$36)/CalPhotonTurnigy!$AE$30</f>
        <v>68.183104929778509</v>
      </c>
    </row>
    <row r="5218" spans="1:13" x14ac:dyDescent="0.3">
      <c r="A5218">
        <v>175.697462</v>
      </c>
      <c r="B5218">
        <v>88</v>
      </c>
      <c r="C5218">
        <v>0</v>
      </c>
      <c r="D5218">
        <v>1.345</v>
      </c>
      <c r="E5218">
        <v>56.046939999999999</v>
      </c>
      <c r="F5218">
        <v>55.794004000000001</v>
      </c>
      <c r="G5218">
        <v>53.069915000000002</v>
      </c>
      <c r="H5218">
        <v>0.25293599999999999</v>
      </c>
      <c r="I5218">
        <v>-95.301017999999999</v>
      </c>
      <c r="J5218">
        <v>88</v>
      </c>
      <c r="K5218">
        <v>73.242243999999999</v>
      </c>
      <c r="L5218">
        <v>1.4997E-2</v>
      </c>
      <c r="M5218">
        <f>(F5218*CalPhotonTurnigy!$AE$30*CalPhotonTurnigy!$AF$36+CalPhotonTurnigy!$AE$36)/CalPhotonTurnigy!$AE$30</f>
        <v>68.158528943912444</v>
      </c>
    </row>
    <row r="5219" spans="1:13" x14ac:dyDescent="0.3">
      <c r="A5219">
        <v>175.71247299999999</v>
      </c>
      <c r="B5219">
        <v>88</v>
      </c>
      <c r="C5219">
        <v>0</v>
      </c>
      <c r="D5219">
        <v>1.3460000000000001</v>
      </c>
      <c r="E5219">
        <v>56.048139999999997</v>
      </c>
      <c r="F5219">
        <v>55.794004000000001</v>
      </c>
      <c r="G5219">
        <v>53.069896999999997</v>
      </c>
      <c r="H5219">
        <v>0.254135</v>
      </c>
      <c r="I5219">
        <v>-95.287610999999998</v>
      </c>
      <c r="J5219">
        <v>88</v>
      </c>
      <c r="K5219">
        <v>73.242243000000002</v>
      </c>
      <c r="L5219">
        <v>1.5011E-2</v>
      </c>
      <c r="M5219">
        <f>(F5219*CalPhotonTurnigy!$AE$30*CalPhotonTurnigy!$AF$36+CalPhotonTurnigy!$AE$36)/CalPhotonTurnigy!$AE$30</f>
        <v>68.158528943912444</v>
      </c>
    </row>
    <row r="5220" spans="1:13" x14ac:dyDescent="0.3">
      <c r="A5220">
        <v>175.727485</v>
      </c>
      <c r="B5220">
        <v>88</v>
      </c>
      <c r="C5220">
        <v>0</v>
      </c>
      <c r="D5220">
        <v>1.345</v>
      </c>
      <c r="E5220">
        <v>56.044119000000002</v>
      </c>
      <c r="F5220">
        <v>55.769807</v>
      </c>
      <c r="G5220">
        <v>53.069881000000002</v>
      </c>
      <c r="H5220">
        <v>0.274312</v>
      </c>
      <c r="I5220">
        <v>-95.273140999999995</v>
      </c>
      <c r="J5220">
        <v>88</v>
      </c>
      <c r="K5220">
        <v>73.242243000000002</v>
      </c>
      <c r="L5220">
        <v>1.5011999999999999E-2</v>
      </c>
      <c r="M5220">
        <f>(F5220*CalPhotonTurnigy!$AE$30*CalPhotonTurnigy!$AF$36+CalPhotonTurnigy!$AE$36)/CalPhotonTurnigy!$AE$30</f>
        <v>68.133951942341866</v>
      </c>
    </row>
    <row r="5221" spans="1:13" x14ac:dyDescent="0.3">
      <c r="A5221">
        <v>175.742492</v>
      </c>
      <c r="B5221">
        <v>88</v>
      </c>
      <c r="C5221">
        <v>0</v>
      </c>
      <c r="D5221">
        <v>1.347</v>
      </c>
      <c r="E5221">
        <v>56.048237999999998</v>
      </c>
      <c r="F5221">
        <v>55.745609000000002</v>
      </c>
      <c r="G5221">
        <v>53.069868</v>
      </c>
      <c r="H5221">
        <v>0.30263000000000001</v>
      </c>
      <c r="I5221">
        <v>-95.257187999999999</v>
      </c>
      <c r="J5221">
        <v>88</v>
      </c>
      <c r="K5221">
        <v>73.242242000000005</v>
      </c>
      <c r="L5221">
        <v>1.5007E-2</v>
      </c>
      <c r="M5221">
        <f>(F5221*CalPhotonTurnigy!$AE$30*CalPhotonTurnigy!$AF$36+CalPhotonTurnigy!$AE$36)/CalPhotonTurnigy!$AE$30</f>
        <v>68.109373925066805</v>
      </c>
    </row>
    <row r="5222" spans="1:13" x14ac:dyDescent="0.3">
      <c r="A5222">
        <v>175.75750500000001</v>
      </c>
      <c r="B5222">
        <v>88</v>
      </c>
      <c r="C5222">
        <v>0</v>
      </c>
      <c r="D5222">
        <v>1.3460000000000001</v>
      </c>
      <c r="E5222">
        <v>56.049256</v>
      </c>
      <c r="F5222">
        <v>55.648805000000003</v>
      </c>
      <c r="G5222">
        <v>53.069856000000001</v>
      </c>
      <c r="H5222">
        <v>0.40045199999999997</v>
      </c>
      <c r="I5222">
        <v>-95.236091000000002</v>
      </c>
      <c r="J5222">
        <v>88</v>
      </c>
      <c r="K5222">
        <v>73.242241000000007</v>
      </c>
      <c r="L5222">
        <v>1.5013E-2</v>
      </c>
      <c r="M5222">
        <f>(F5222*CalPhotonTurnigy!$AE$30*CalPhotonTurnigy!$AF$36+CalPhotonTurnigy!$AE$36)/CalPhotonTurnigy!$AE$30</f>
        <v>68.011049667512665</v>
      </c>
    </row>
    <row r="5223" spans="1:13" x14ac:dyDescent="0.3">
      <c r="A5223">
        <v>175.772515</v>
      </c>
      <c r="B5223">
        <v>88</v>
      </c>
      <c r="C5223">
        <v>0</v>
      </c>
      <c r="D5223">
        <v>1.3440000000000001</v>
      </c>
      <c r="E5223">
        <v>56.042552999999998</v>
      </c>
      <c r="F5223">
        <v>55.648805000000003</v>
      </c>
      <c r="G5223">
        <v>53.069845000000001</v>
      </c>
      <c r="H5223">
        <v>0.39374900000000002</v>
      </c>
      <c r="I5223">
        <v>-95.215351999999996</v>
      </c>
      <c r="J5223">
        <v>88</v>
      </c>
      <c r="K5223">
        <v>73.242241000000007</v>
      </c>
      <c r="L5223">
        <v>1.5010000000000001E-2</v>
      </c>
      <c r="M5223">
        <f>(F5223*CalPhotonTurnigy!$AE$30*CalPhotonTurnigy!$AF$36+CalPhotonTurnigy!$AE$36)/CalPhotonTurnigy!$AE$30</f>
        <v>68.011049667512665</v>
      </c>
    </row>
    <row r="5224" spans="1:13" x14ac:dyDescent="0.3">
      <c r="A5224">
        <v>175.78751099999999</v>
      </c>
      <c r="B5224">
        <v>88</v>
      </c>
      <c r="C5224">
        <v>0</v>
      </c>
      <c r="D5224">
        <v>1.349</v>
      </c>
      <c r="E5224">
        <v>56.051943999999999</v>
      </c>
      <c r="F5224">
        <v>55.600396000000003</v>
      </c>
      <c r="G5224">
        <v>53.069836000000002</v>
      </c>
      <c r="H5224">
        <v>0.451548</v>
      </c>
      <c r="I5224">
        <v>-95.191603000000001</v>
      </c>
      <c r="J5224">
        <v>88</v>
      </c>
      <c r="K5224">
        <v>73.242239999999995</v>
      </c>
      <c r="L5224">
        <v>1.4996000000000001E-2</v>
      </c>
      <c r="M5224">
        <f>(F5224*CalPhotonTurnigy!$AE$30*CalPhotonTurnigy!$AF$36+CalPhotonTurnigy!$AE$36)/CalPhotonTurnigy!$AE$30</f>
        <v>67.961880428804164</v>
      </c>
    </row>
    <row r="5225" spans="1:13" x14ac:dyDescent="0.3">
      <c r="A5225">
        <v>175.802514</v>
      </c>
      <c r="B5225">
        <v>88</v>
      </c>
      <c r="C5225">
        <v>0</v>
      </c>
      <c r="D5225">
        <v>1.349</v>
      </c>
      <c r="E5225">
        <v>56.060020999999999</v>
      </c>
      <c r="F5225">
        <v>55.600396000000003</v>
      </c>
      <c r="G5225">
        <v>53.069828000000001</v>
      </c>
      <c r="H5225">
        <v>0.45962500000000001</v>
      </c>
      <c r="I5225">
        <v>-95.167417999999998</v>
      </c>
      <c r="J5225">
        <v>88</v>
      </c>
      <c r="K5225">
        <v>73.242239999999995</v>
      </c>
      <c r="L5225">
        <v>1.5003000000000001E-2</v>
      </c>
      <c r="M5225">
        <f>(F5225*CalPhotonTurnigy!$AE$30*CalPhotonTurnigy!$AF$36+CalPhotonTurnigy!$AE$36)/CalPhotonTurnigy!$AE$30</f>
        <v>67.961880428804164</v>
      </c>
    </row>
    <row r="5226" spans="1:13" x14ac:dyDescent="0.3">
      <c r="A5226">
        <v>175.81751700000001</v>
      </c>
      <c r="B5226">
        <v>88</v>
      </c>
      <c r="C5226">
        <v>0</v>
      </c>
      <c r="D5226">
        <v>1.345</v>
      </c>
      <c r="E5226">
        <v>56.056870000000004</v>
      </c>
      <c r="F5226">
        <v>55.576189999999997</v>
      </c>
      <c r="G5226">
        <v>53.069822000000002</v>
      </c>
      <c r="H5226">
        <v>0.48068</v>
      </c>
      <c r="I5226">
        <v>-95.142131000000006</v>
      </c>
      <c r="J5226">
        <v>88</v>
      </c>
      <c r="K5226">
        <v>73.242239999999995</v>
      </c>
      <c r="L5226">
        <v>1.5003000000000001E-2</v>
      </c>
      <c r="M5226">
        <f>(F5226*CalPhotonTurnigy!$AE$30*CalPhotonTurnigy!$AF$36+CalPhotonTurnigy!$AE$36)/CalPhotonTurnigy!$AE$30</f>
        <v>67.937294285893159</v>
      </c>
    </row>
    <row r="5227" spans="1:13" x14ac:dyDescent="0.3">
      <c r="A5227">
        <v>175.83251300000001</v>
      </c>
      <c r="B5227">
        <v>88</v>
      </c>
      <c r="C5227">
        <v>0</v>
      </c>
      <c r="D5227">
        <v>1.345</v>
      </c>
      <c r="E5227">
        <v>56.054158000000001</v>
      </c>
      <c r="F5227">
        <v>55.576189999999997</v>
      </c>
      <c r="G5227">
        <v>53.069816000000003</v>
      </c>
      <c r="H5227">
        <v>0.477968</v>
      </c>
      <c r="I5227">
        <v>-95.116999000000007</v>
      </c>
      <c r="J5227">
        <v>88</v>
      </c>
      <c r="K5227">
        <v>73.242238999999998</v>
      </c>
      <c r="L5227">
        <v>1.4996000000000001E-2</v>
      </c>
      <c r="M5227">
        <f>(F5227*CalPhotonTurnigy!$AE$30*CalPhotonTurnigy!$AF$36+CalPhotonTurnigy!$AE$36)/CalPhotonTurnigy!$AE$30</f>
        <v>67.937294285893159</v>
      </c>
    </row>
    <row r="5228" spans="1:13" x14ac:dyDescent="0.3">
      <c r="A5228">
        <v>175.84751900000001</v>
      </c>
      <c r="B5228">
        <v>88</v>
      </c>
      <c r="C5228">
        <v>0</v>
      </c>
      <c r="D5228">
        <v>1.345</v>
      </c>
      <c r="E5228">
        <v>56.049298</v>
      </c>
      <c r="F5228">
        <v>55.527774999999998</v>
      </c>
      <c r="G5228">
        <v>53.069809999999997</v>
      </c>
      <c r="H5228">
        <v>0.52152299999999996</v>
      </c>
      <c r="I5228">
        <v>-95.089573000000001</v>
      </c>
      <c r="J5228">
        <v>88</v>
      </c>
      <c r="K5228">
        <v>73.242238999999998</v>
      </c>
      <c r="L5228">
        <v>1.5006E-2</v>
      </c>
      <c r="M5228">
        <f>(F5228*CalPhotonTurnigy!$AE$30*CalPhotonTurnigy!$AF$36+CalPhotonTurnigy!$AE$36)/CalPhotonTurnigy!$AE$30</f>
        <v>67.888118952957711</v>
      </c>
    </row>
    <row r="5229" spans="1:13" x14ac:dyDescent="0.3">
      <c r="A5229">
        <v>175.86253099999999</v>
      </c>
      <c r="B5229">
        <v>88</v>
      </c>
      <c r="C5229">
        <v>0</v>
      </c>
      <c r="D5229">
        <v>1.345</v>
      </c>
      <c r="E5229">
        <v>56.047642000000003</v>
      </c>
      <c r="F5229">
        <v>55.503565999999999</v>
      </c>
      <c r="G5229">
        <v>53.069806</v>
      </c>
      <c r="H5229">
        <v>0.544076</v>
      </c>
      <c r="I5229">
        <v>-95.060957000000002</v>
      </c>
      <c r="J5229">
        <v>88</v>
      </c>
      <c r="K5229">
        <v>73.242238999999998</v>
      </c>
      <c r="L5229">
        <v>1.5011999999999999E-2</v>
      </c>
      <c r="M5229">
        <f>(F5229*CalPhotonTurnigy!$AE$30*CalPhotonTurnigy!$AF$36+CalPhotonTurnigy!$AE$36)/CalPhotonTurnigy!$AE$30</f>
        <v>67.86352976293324</v>
      </c>
    </row>
    <row r="5230" spans="1:13" x14ac:dyDescent="0.3">
      <c r="A5230">
        <v>175.87754100000001</v>
      </c>
      <c r="B5230">
        <v>88</v>
      </c>
      <c r="C5230">
        <v>0</v>
      </c>
      <c r="D5230">
        <v>1.3480000000000001</v>
      </c>
      <c r="E5230">
        <v>56.053795000000001</v>
      </c>
      <c r="F5230">
        <v>55.455143999999997</v>
      </c>
      <c r="G5230">
        <v>53.069802000000003</v>
      </c>
      <c r="H5230">
        <v>0.59865100000000004</v>
      </c>
      <c r="I5230">
        <v>-95.029490999999993</v>
      </c>
      <c r="J5230">
        <v>88</v>
      </c>
      <c r="K5230">
        <v>73.242238999999998</v>
      </c>
      <c r="L5230">
        <v>1.5010000000000001E-2</v>
      </c>
      <c r="M5230">
        <f>(F5230*CalPhotonTurnigy!$AE$30*CalPhotonTurnigy!$AF$36+CalPhotonTurnigy!$AE$36)/CalPhotonTurnigy!$AE$30</f>
        <v>67.814347320066346</v>
      </c>
    </row>
    <row r="5231" spans="1:13" x14ac:dyDescent="0.3">
      <c r="A5231">
        <v>175.89254800000001</v>
      </c>
      <c r="B5231">
        <v>88</v>
      </c>
      <c r="C5231">
        <v>0</v>
      </c>
      <c r="D5231">
        <v>1.3460000000000001</v>
      </c>
      <c r="E5231">
        <v>56.054037999999998</v>
      </c>
      <c r="F5231">
        <v>55.455143999999997</v>
      </c>
      <c r="G5231">
        <v>53.069797999999999</v>
      </c>
      <c r="H5231">
        <v>0.59889400000000004</v>
      </c>
      <c r="I5231">
        <v>-94.998018999999999</v>
      </c>
      <c r="J5231">
        <v>88</v>
      </c>
      <c r="K5231">
        <v>73.242238</v>
      </c>
      <c r="L5231">
        <v>1.5007E-2</v>
      </c>
      <c r="M5231">
        <f>(F5231*CalPhotonTurnigy!$AE$30*CalPhotonTurnigy!$AF$36+CalPhotonTurnigy!$AE$36)/CalPhotonTurnigy!$AE$30</f>
        <v>67.814347320066346</v>
      </c>
    </row>
    <row r="5232" spans="1:13" x14ac:dyDescent="0.3">
      <c r="A5232">
        <v>175.90754899999999</v>
      </c>
      <c r="B5232">
        <v>88</v>
      </c>
      <c r="C5232">
        <v>0</v>
      </c>
      <c r="D5232">
        <v>1.345</v>
      </c>
      <c r="E5232">
        <v>56.049194999999997</v>
      </c>
      <c r="F5232">
        <v>55.406719000000002</v>
      </c>
      <c r="G5232">
        <v>53.069794999999999</v>
      </c>
      <c r="H5232">
        <v>0.64247600000000005</v>
      </c>
      <c r="I5232">
        <v>-94.964287999999996</v>
      </c>
      <c r="J5232">
        <v>88</v>
      </c>
      <c r="K5232">
        <v>73.242238</v>
      </c>
      <c r="L5232">
        <v>1.5001E-2</v>
      </c>
      <c r="M5232">
        <f>(F5232*CalPhotonTurnigy!$AE$30*CalPhotonTurnigy!$AF$36+CalPhotonTurnigy!$AE$36)/CalPhotonTurnigy!$AE$30</f>
        <v>67.765161830085987</v>
      </c>
    </row>
    <row r="5233" spans="1:13" x14ac:dyDescent="0.3">
      <c r="A5233">
        <v>175.92255900000001</v>
      </c>
      <c r="B5233">
        <v>88</v>
      </c>
      <c r="C5233">
        <v>0</v>
      </c>
      <c r="D5233">
        <v>1.347</v>
      </c>
      <c r="E5233">
        <v>56.052605999999997</v>
      </c>
      <c r="F5233">
        <v>55.697209000000001</v>
      </c>
      <c r="G5233">
        <v>53.069792999999997</v>
      </c>
      <c r="H5233">
        <v>0.35539700000000002</v>
      </c>
      <c r="I5233">
        <v>-94.945558000000005</v>
      </c>
      <c r="J5233">
        <v>88</v>
      </c>
      <c r="K5233">
        <v>73.242238</v>
      </c>
      <c r="L5233">
        <v>1.5010000000000001E-2</v>
      </c>
      <c r="M5233">
        <f>(F5233*CalPhotonTurnigy!$AE$30*CalPhotonTurnigy!$AF$36+CalPhotonTurnigy!$AE$36)/CalPhotonTurnigy!$AE$30</f>
        <v>68.060213827698718</v>
      </c>
    </row>
    <row r="5234" spans="1:13" x14ac:dyDescent="0.3">
      <c r="A5234">
        <v>175.937566</v>
      </c>
      <c r="B5234">
        <v>88</v>
      </c>
      <c r="C5234">
        <v>0</v>
      </c>
      <c r="D5234">
        <v>1.341</v>
      </c>
      <c r="E5234">
        <v>56.035328</v>
      </c>
      <c r="F5234">
        <v>55.842396000000001</v>
      </c>
      <c r="G5234">
        <v>53.069789999999998</v>
      </c>
      <c r="H5234">
        <v>0.19293299999999999</v>
      </c>
      <c r="I5234">
        <v>-94.935377000000003</v>
      </c>
      <c r="J5234">
        <v>88</v>
      </c>
      <c r="K5234">
        <v>73.242238</v>
      </c>
      <c r="L5234">
        <v>1.5007E-2</v>
      </c>
      <c r="M5234">
        <f>(F5234*CalPhotonTurnigy!$AE$30*CalPhotonTurnigy!$AF$36+CalPhotonTurnigy!$AE$36)/CalPhotonTurnigy!$AE$30</f>
        <v>68.207680915644602</v>
      </c>
    </row>
    <row r="5235" spans="1:13" x14ac:dyDescent="0.3">
      <c r="A5235">
        <v>175.95256499999999</v>
      </c>
      <c r="B5235">
        <v>88</v>
      </c>
      <c r="C5235">
        <v>0</v>
      </c>
      <c r="D5235">
        <v>1.349</v>
      </c>
      <c r="E5235">
        <v>56.048254999999997</v>
      </c>
      <c r="F5235">
        <v>55.914974000000001</v>
      </c>
      <c r="G5235">
        <v>53.069788000000003</v>
      </c>
      <c r="H5235">
        <v>0.13328100000000001</v>
      </c>
      <c r="I5235">
        <v>-94.928342000000001</v>
      </c>
      <c r="J5235">
        <v>88</v>
      </c>
      <c r="K5235">
        <v>73.242238</v>
      </c>
      <c r="L5235">
        <v>1.4999E-2</v>
      </c>
      <c r="M5235">
        <f>(F5235*CalPhotonTurnigy!$AE$30*CalPhotonTurnigy!$AF$36+CalPhotonTurnigy!$AE$36)/CalPhotonTurnigy!$AE$30</f>
        <v>68.281398716197927</v>
      </c>
    </row>
    <row r="5236" spans="1:13" x14ac:dyDescent="0.3">
      <c r="A5236">
        <v>175.96757099999999</v>
      </c>
      <c r="B5236">
        <v>88</v>
      </c>
      <c r="C5236">
        <v>0</v>
      </c>
      <c r="D5236">
        <v>1.345</v>
      </c>
      <c r="E5236">
        <v>56.046745000000001</v>
      </c>
      <c r="F5236">
        <v>55.939165000000003</v>
      </c>
      <c r="G5236">
        <v>53.069786999999998</v>
      </c>
      <c r="H5236">
        <v>0.10758</v>
      </c>
      <c r="I5236">
        <v>-94.922658999999996</v>
      </c>
      <c r="J5236">
        <v>88</v>
      </c>
      <c r="K5236">
        <v>73.242238</v>
      </c>
      <c r="L5236">
        <v>1.5006E-2</v>
      </c>
      <c r="M5236">
        <f>(F5236*CalPhotonTurnigy!$AE$30*CalPhotonTurnigy!$AF$36+CalPhotonTurnigy!$AE$36)/CalPhotonTurnigy!$AE$30</f>
        <v>68.305969623541557</v>
      </c>
    </row>
    <row r="5237" spans="1:13" x14ac:dyDescent="0.3">
      <c r="A5237">
        <v>175.98257000000001</v>
      </c>
      <c r="B5237">
        <v>88</v>
      </c>
      <c r="C5237">
        <v>0</v>
      </c>
      <c r="D5237">
        <v>1.345</v>
      </c>
      <c r="E5237">
        <v>56.042918</v>
      </c>
      <c r="F5237">
        <v>55.890782000000002</v>
      </c>
      <c r="G5237">
        <v>53.069785000000003</v>
      </c>
      <c r="H5237">
        <v>0.15213599999999999</v>
      </c>
      <c r="I5237">
        <v>-94.914631</v>
      </c>
      <c r="J5237">
        <v>88</v>
      </c>
      <c r="K5237">
        <v>73.242238</v>
      </c>
      <c r="L5237">
        <v>1.4999E-2</v>
      </c>
      <c r="M5237">
        <f>(F5237*CalPhotonTurnigy!$AE$30*CalPhotonTurnigy!$AF$36+CalPhotonTurnigy!$AE$36)/CalPhotonTurnigy!$AE$30</f>
        <v>68.256826793149827</v>
      </c>
    </row>
    <row r="5238" spans="1:13" x14ac:dyDescent="0.3">
      <c r="A5238">
        <v>175.99756600000001</v>
      </c>
      <c r="B5238">
        <v>88</v>
      </c>
      <c r="C5238">
        <v>0</v>
      </c>
      <c r="D5238">
        <v>1.345</v>
      </c>
      <c r="E5238">
        <v>56.042152000000002</v>
      </c>
      <c r="F5238">
        <v>55.842396000000001</v>
      </c>
      <c r="G5238">
        <v>53.069783999999999</v>
      </c>
      <c r="H5238">
        <v>0.19975699999999999</v>
      </c>
      <c r="I5238">
        <v>-94.904096999999993</v>
      </c>
      <c r="J5238">
        <v>88</v>
      </c>
      <c r="K5238">
        <v>73.242238</v>
      </c>
      <c r="L5238">
        <v>1.4996000000000001E-2</v>
      </c>
      <c r="M5238">
        <f>(F5238*CalPhotonTurnigy!$AE$30*CalPhotonTurnigy!$AF$36+CalPhotonTurnigy!$AE$36)/CalPhotonTurnigy!$AE$30</f>
        <v>68.207680915644602</v>
      </c>
    </row>
    <row r="5239" spans="1:13" x14ac:dyDescent="0.3">
      <c r="A5239">
        <v>176.012565</v>
      </c>
      <c r="B5239">
        <v>88</v>
      </c>
      <c r="C5239">
        <v>0</v>
      </c>
      <c r="D5239">
        <v>1.349</v>
      </c>
      <c r="E5239">
        <v>56.051599000000003</v>
      </c>
      <c r="F5239">
        <v>55.842396000000001</v>
      </c>
      <c r="G5239">
        <v>53.069783000000001</v>
      </c>
      <c r="H5239">
        <v>0.209203</v>
      </c>
      <c r="I5239">
        <v>-94.893062999999998</v>
      </c>
      <c r="J5239">
        <v>88</v>
      </c>
      <c r="K5239">
        <v>73.242238</v>
      </c>
      <c r="L5239">
        <v>1.4999E-2</v>
      </c>
      <c r="M5239">
        <f>(F5239*CalPhotonTurnigy!$AE$30*CalPhotonTurnigy!$AF$36+CalPhotonTurnigy!$AE$36)/CalPhotonTurnigy!$AE$30</f>
        <v>68.207680915644602</v>
      </c>
    </row>
    <row r="5240" spans="1:13" x14ac:dyDescent="0.3">
      <c r="A5240">
        <v>176.02757500000001</v>
      </c>
      <c r="B5240">
        <v>88</v>
      </c>
      <c r="C5240">
        <v>0</v>
      </c>
      <c r="D5240">
        <v>1.3460000000000001</v>
      </c>
      <c r="E5240">
        <v>56.052148000000003</v>
      </c>
      <c r="F5240">
        <v>55.818199999999997</v>
      </c>
      <c r="G5240">
        <v>53.069781999999996</v>
      </c>
      <c r="H5240">
        <v>0.23394699999999999</v>
      </c>
      <c r="I5240">
        <v>-94.880718999999999</v>
      </c>
      <c r="J5240">
        <v>88</v>
      </c>
      <c r="K5240">
        <v>73.242238</v>
      </c>
      <c r="L5240">
        <v>1.5010000000000001E-2</v>
      </c>
      <c r="M5240">
        <f>(F5240*CalPhotonTurnigy!$AE$30*CalPhotonTurnigy!$AF$36+CalPhotonTurnigy!$AE$36)/CalPhotonTurnigy!$AE$30</f>
        <v>68.183104929778509</v>
      </c>
    </row>
    <row r="5241" spans="1:13" x14ac:dyDescent="0.3">
      <c r="A5241">
        <v>176.04258300000001</v>
      </c>
      <c r="B5241">
        <v>88</v>
      </c>
      <c r="C5241">
        <v>0</v>
      </c>
      <c r="D5241">
        <v>1.345</v>
      </c>
      <c r="E5241">
        <v>56.050094000000001</v>
      </c>
      <c r="F5241">
        <v>55.745609000000002</v>
      </c>
      <c r="G5241">
        <v>53.069780999999999</v>
      </c>
      <c r="H5241">
        <v>0.30448599999999998</v>
      </c>
      <c r="I5241">
        <v>-94.864666</v>
      </c>
      <c r="J5241">
        <v>88</v>
      </c>
      <c r="K5241">
        <v>73.242238</v>
      </c>
      <c r="L5241">
        <v>1.5008000000000001E-2</v>
      </c>
      <c r="M5241">
        <f>(F5241*CalPhotonTurnigy!$AE$30*CalPhotonTurnigy!$AF$36+CalPhotonTurnigy!$AE$36)/CalPhotonTurnigy!$AE$30</f>
        <v>68.109373925066805</v>
      </c>
    </row>
    <row r="5242" spans="1:13" x14ac:dyDescent="0.3">
      <c r="A5242">
        <v>176.05758299999999</v>
      </c>
      <c r="B5242">
        <v>88</v>
      </c>
      <c r="C5242">
        <v>0</v>
      </c>
      <c r="D5242">
        <v>1.343</v>
      </c>
      <c r="E5242">
        <v>56.040748000000001</v>
      </c>
      <c r="F5242">
        <v>55.745609000000002</v>
      </c>
      <c r="G5242">
        <v>53.069780000000002</v>
      </c>
      <c r="H5242">
        <v>0.29513899999999998</v>
      </c>
      <c r="I5242">
        <v>-94.849114999999998</v>
      </c>
      <c r="J5242">
        <v>88</v>
      </c>
      <c r="K5242">
        <v>73.242238</v>
      </c>
      <c r="L5242">
        <v>1.4999999999999999E-2</v>
      </c>
      <c r="M5242">
        <f>(F5242*CalPhotonTurnigy!$AE$30*CalPhotonTurnigy!$AF$36+CalPhotonTurnigy!$AE$36)/CalPhotonTurnigy!$AE$30</f>
        <v>68.109373925066805</v>
      </c>
    </row>
    <row r="5243" spans="1:13" x14ac:dyDescent="0.3">
      <c r="A5243">
        <v>176.072588</v>
      </c>
      <c r="B5243">
        <v>88</v>
      </c>
      <c r="C5243">
        <v>0</v>
      </c>
      <c r="D5243">
        <v>1.345</v>
      </c>
      <c r="E5243">
        <v>56.040284999999997</v>
      </c>
      <c r="F5243">
        <v>55.697209000000001</v>
      </c>
      <c r="G5243">
        <v>53.069778999999997</v>
      </c>
      <c r="H5243">
        <v>0.34307599999999999</v>
      </c>
      <c r="I5243">
        <v>-94.831040999999999</v>
      </c>
      <c r="J5243">
        <v>88</v>
      </c>
      <c r="K5243">
        <v>73.242238</v>
      </c>
      <c r="L5243">
        <v>1.5004999999999999E-2</v>
      </c>
      <c r="M5243">
        <f>(F5243*CalPhotonTurnigy!$AE$30*CalPhotonTurnigy!$AF$36+CalPhotonTurnigy!$AE$36)/CalPhotonTurnigy!$AE$30</f>
        <v>68.060213827698718</v>
      </c>
    </row>
    <row r="5244" spans="1:13" x14ac:dyDescent="0.3">
      <c r="A5244">
        <v>176.08760000000001</v>
      </c>
      <c r="B5244">
        <v>88</v>
      </c>
      <c r="C5244">
        <v>0</v>
      </c>
      <c r="D5244">
        <v>1.3420000000000001</v>
      </c>
      <c r="E5244">
        <v>56.029777000000003</v>
      </c>
      <c r="F5244">
        <v>55.721409000000001</v>
      </c>
      <c r="G5244">
        <v>53.069778999999997</v>
      </c>
      <c r="H5244">
        <v>0.30836799999999998</v>
      </c>
      <c r="I5244">
        <v>-94.814784000000003</v>
      </c>
      <c r="J5244">
        <v>88</v>
      </c>
      <c r="K5244">
        <v>73.242238</v>
      </c>
      <c r="L5244">
        <v>1.5011999999999999E-2</v>
      </c>
      <c r="M5244">
        <f>(F5244*CalPhotonTurnigy!$AE$30*CalPhotonTurnigy!$AF$36+CalPhotonTurnigy!$AE$36)/CalPhotonTurnigy!$AE$30</f>
        <v>68.084793876382761</v>
      </c>
    </row>
    <row r="5245" spans="1:13" x14ac:dyDescent="0.3">
      <c r="A5245">
        <v>176.102599</v>
      </c>
      <c r="B5245">
        <v>88</v>
      </c>
      <c r="C5245">
        <v>0</v>
      </c>
      <c r="D5245">
        <v>1.3440000000000001</v>
      </c>
      <c r="E5245">
        <v>56.025789000000003</v>
      </c>
      <c r="F5245">
        <v>55.673006999999998</v>
      </c>
      <c r="G5245">
        <v>53.069777999999999</v>
      </c>
      <c r="H5245">
        <v>0.35278199999999998</v>
      </c>
      <c r="I5245">
        <v>-94.796211</v>
      </c>
      <c r="J5245">
        <v>88</v>
      </c>
      <c r="K5245">
        <v>73.242238</v>
      </c>
      <c r="L5245">
        <v>1.4999E-2</v>
      </c>
      <c r="M5245">
        <f>(F5245*CalPhotonTurnigy!$AE$30*CalPhotonTurnigy!$AF$36+CalPhotonTurnigy!$AE$36)/CalPhotonTurnigy!$AE$30</f>
        <v>68.035631747605692</v>
      </c>
    </row>
    <row r="5246" spans="1:13" x14ac:dyDescent="0.3">
      <c r="A5246">
        <v>176.11759900000001</v>
      </c>
      <c r="B5246">
        <v>88</v>
      </c>
      <c r="C5246">
        <v>0</v>
      </c>
      <c r="D5246">
        <v>1.347</v>
      </c>
      <c r="E5246">
        <v>56.032468999999999</v>
      </c>
      <c r="F5246">
        <v>55.673006999999998</v>
      </c>
      <c r="G5246">
        <v>53.069777999999999</v>
      </c>
      <c r="H5246">
        <v>0.359462</v>
      </c>
      <c r="I5246">
        <v>-94.777285000000006</v>
      </c>
      <c r="J5246">
        <v>88</v>
      </c>
      <c r="K5246">
        <v>73.242238</v>
      </c>
      <c r="L5246">
        <v>1.4999999999999999E-2</v>
      </c>
      <c r="M5246">
        <f>(F5246*CalPhotonTurnigy!$AE$30*CalPhotonTurnigy!$AF$36+CalPhotonTurnigy!$AE$36)/CalPhotonTurnigy!$AE$30</f>
        <v>68.035631747605692</v>
      </c>
    </row>
    <row r="5247" spans="1:13" x14ac:dyDescent="0.3">
      <c r="A5247">
        <v>176.132609</v>
      </c>
      <c r="B5247">
        <v>88</v>
      </c>
      <c r="C5247">
        <v>0</v>
      </c>
      <c r="D5247">
        <v>1.341</v>
      </c>
      <c r="E5247">
        <v>56.020521000000002</v>
      </c>
      <c r="F5247">
        <v>55.648805000000003</v>
      </c>
      <c r="G5247">
        <v>53.069777000000002</v>
      </c>
      <c r="H5247">
        <v>0.37171599999999999</v>
      </c>
      <c r="I5247">
        <v>-94.757706999999996</v>
      </c>
      <c r="J5247">
        <v>88</v>
      </c>
      <c r="K5247">
        <v>73.242238</v>
      </c>
      <c r="L5247">
        <v>1.5010000000000001E-2</v>
      </c>
      <c r="M5247">
        <f>(F5247*CalPhotonTurnigy!$AE$30*CalPhotonTurnigy!$AF$36+CalPhotonTurnigy!$AE$36)/CalPhotonTurnigy!$AE$30</f>
        <v>68.011049667512665</v>
      </c>
    </row>
    <row r="5248" spans="1:13" x14ac:dyDescent="0.3">
      <c r="A5248">
        <v>176.14761999999999</v>
      </c>
      <c r="B5248">
        <v>88</v>
      </c>
      <c r="C5248">
        <v>0</v>
      </c>
      <c r="D5248">
        <v>1.3759999999999999</v>
      </c>
      <c r="E5248">
        <v>56.118805000000002</v>
      </c>
      <c r="F5248">
        <v>55.648805000000003</v>
      </c>
      <c r="G5248">
        <v>53.069777000000002</v>
      </c>
      <c r="H5248">
        <v>0.47</v>
      </c>
      <c r="I5248">
        <v>-94.732949000000005</v>
      </c>
      <c r="J5248">
        <v>88</v>
      </c>
      <c r="K5248">
        <v>73.242238</v>
      </c>
      <c r="L5248">
        <v>1.5011E-2</v>
      </c>
      <c r="M5248">
        <f>(F5248*CalPhotonTurnigy!$AE$30*CalPhotonTurnigy!$AF$36+CalPhotonTurnigy!$AE$36)/CalPhotonTurnigy!$AE$30</f>
        <v>68.011049667512665</v>
      </c>
    </row>
    <row r="5249" spans="1:13" x14ac:dyDescent="0.3">
      <c r="A5249">
        <v>176.16262599999999</v>
      </c>
      <c r="B5249">
        <v>88</v>
      </c>
      <c r="C5249">
        <v>0</v>
      </c>
      <c r="D5249">
        <v>1.345</v>
      </c>
      <c r="E5249">
        <v>56.104942000000001</v>
      </c>
      <c r="F5249">
        <v>55.600396000000003</v>
      </c>
      <c r="G5249">
        <v>53.069777000000002</v>
      </c>
      <c r="H5249">
        <v>0.50454600000000005</v>
      </c>
      <c r="I5249">
        <v>-94.706395000000001</v>
      </c>
      <c r="J5249">
        <v>88</v>
      </c>
      <c r="K5249">
        <v>73.242238</v>
      </c>
      <c r="L5249">
        <v>1.5006E-2</v>
      </c>
      <c r="M5249">
        <f>(F5249*CalPhotonTurnigy!$AE$30*CalPhotonTurnigy!$AF$36+CalPhotonTurnigy!$AE$36)/CalPhotonTurnigy!$AE$30</f>
        <v>67.961880428804164</v>
      </c>
    </row>
    <row r="5250" spans="1:13" x14ac:dyDescent="0.3">
      <c r="A5250">
        <v>176.17763299999999</v>
      </c>
      <c r="B5250">
        <v>88</v>
      </c>
      <c r="C5250">
        <v>0</v>
      </c>
      <c r="D5250">
        <v>1.345</v>
      </c>
      <c r="E5250">
        <v>56.095529999999997</v>
      </c>
      <c r="F5250">
        <v>55.624600999999998</v>
      </c>
      <c r="G5250">
        <v>53.069775999999997</v>
      </c>
      <c r="H5250">
        <v>0.47093000000000002</v>
      </c>
      <c r="I5250">
        <v>-94.681601999999998</v>
      </c>
      <c r="J5250">
        <v>88</v>
      </c>
      <c r="K5250">
        <v>73.242238</v>
      </c>
      <c r="L5250">
        <v>1.5007E-2</v>
      </c>
      <c r="M5250">
        <f>(F5250*CalPhotonTurnigy!$AE$30*CalPhotonTurnigy!$AF$36+CalPhotonTurnigy!$AE$36)/CalPhotonTurnigy!$AE$30</f>
        <v>67.986465556010657</v>
      </c>
    </row>
    <row r="5251" spans="1:13" x14ac:dyDescent="0.3">
      <c r="A5251">
        <v>176.19263699999999</v>
      </c>
      <c r="B5251">
        <v>88</v>
      </c>
      <c r="C5251">
        <v>0</v>
      </c>
      <c r="D5251">
        <v>1.3440000000000001</v>
      </c>
      <c r="E5251">
        <v>56.082383999999998</v>
      </c>
      <c r="F5251">
        <v>55.527774999999998</v>
      </c>
      <c r="G5251">
        <v>53.069775999999997</v>
      </c>
      <c r="H5251">
        <v>0.55460900000000002</v>
      </c>
      <c r="I5251">
        <v>-94.652439999999999</v>
      </c>
      <c r="J5251">
        <v>88</v>
      </c>
      <c r="K5251">
        <v>73.242238</v>
      </c>
      <c r="L5251">
        <v>1.5004E-2</v>
      </c>
      <c r="M5251">
        <f>(F5251*CalPhotonTurnigy!$AE$30*CalPhotonTurnigy!$AF$36+CalPhotonTurnigy!$AE$36)/CalPhotonTurnigy!$AE$30</f>
        <v>67.888118952957711</v>
      </c>
    </row>
    <row r="5252" spans="1:13" x14ac:dyDescent="0.3">
      <c r="A5252">
        <v>176.20764299999999</v>
      </c>
      <c r="B5252">
        <v>88</v>
      </c>
      <c r="C5252">
        <v>0</v>
      </c>
      <c r="D5252">
        <v>1.345</v>
      </c>
      <c r="E5252">
        <v>56.073591</v>
      </c>
      <c r="F5252">
        <v>55.576189999999997</v>
      </c>
      <c r="G5252">
        <v>53.069775999999997</v>
      </c>
      <c r="H5252">
        <v>0.49740099999999998</v>
      </c>
      <c r="I5252">
        <v>-94.626268999999994</v>
      </c>
      <c r="J5252">
        <v>88</v>
      </c>
      <c r="K5252">
        <v>73.242237000000003</v>
      </c>
      <c r="L5252">
        <v>1.5006E-2</v>
      </c>
      <c r="M5252">
        <f>(F5252*CalPhotonTurnigy!$AE$30*CalPhotonTurnigy!$AF$36+CalPhotonTurnigy!$AE$36)/CalPhotonTurnigy!$AE$30</f>
        <v>67.937294285893159</v>
      </c>
    </row>
    <row r="5253" spans="1:13" x14ac:dyDescent="0.3">
      <c r="A5253">
        <v>176.22264300000001</v>
      </c>
      <c r="B5253">
        <v>88</v>
      </c>
      <c r="C5253">
        <v>0</v>
      </c>
      <c r="D5253">
        <v>1.347</v>
      </c>
      <c r="E5253">
        <v>56.073596000000002</v>
      </c>
      <c r="F5253">
        <v>55.503565999999999</v>
      </c>
      <c r="G5253">
        <v>53.069775999999997</v>
      </c>
      <c r="H5253">
        <v>0.57003000000000004</v>
      </c>
      <c r="I5253">
        <v>-94.596311</v>
      </c>
      <c r="J5253">
        <v>88</v>
      </c>
      <c r="K5253">
        <v>73.242237000000003</v>
      </c>
      <c r="L5253">
        <v>1.4999999999999999E-2</v>
      </c>
      <c r="M5253">
        <f>(F5253*CalPhotonTurnigy!$AE$30*CalPhotonTurnigy!$AF$36+CalPhotonTurnigy!$AE$36)/CalPhotonTurnigy!$AE$30</f>
        <v>67.86352976293324</v>
      </c>
    </row>
    <row r="5254" spans="1:13" x14ac:dyDescent="0.3">
      <c r="A5254">
        <v>176.23764499999999</v>
      </c>
      <c r="B5254">
        <v>88</v>
      </c>
      <c r="C5254">
        <v>0</v>
      </c>
      <c r="D5254">
        <v>1.3440000000000001</v>
      </c>
      <c r="E5254">
        <v>56.063502999999997</v>
      </c>
      <c r="F5254">
        <v>55.551983</v>
      </c>
      <c r="G5254">
        <v>53.069775999999997</v>
      </c>
      <c r="H5254">
        <v>0.51151999999999997</v>
      </c>
      <c r="I5254">
        <v>-94.569411000000002</v>
      </c>
      <c r="J5254">
        <v>88</v>
      </c>
      <c r="K5254">
        <v>73.242237000000003</v>
      </c>
      <c r="L5254">
        <v>1.5002E-2</v>
      </c>
      <c r="M5254">
        <f>(F5254*CalPhotonTurnigy!$AE$30*CalPhotonTurnigy!$AF$36+CalPhotonTurnigy!$AE$36)/CalPhotonTurnigy!$AE$30</f>
        <v>67.912707127277685</v>
      </c>
    </row>
    <row r="5255" spans="1:13" x14ac:dyDescent="0.3">
      <c r="A5255">
        <v>176.25264100000001</v>
      </c>
      <c r="B5255">
        <v>88</v>
      </c>
      <c r="C5255">
        <v>0</v>
      </c>
      <c r="D5255">
        <v>1.347</v>
      </c>
      <c r="E5255">
        <v>56.064915999999997</v>
      </c>
      <c r="F5255">
        <v>55.503565999999999</v>
      </c>
      <c r="G5255">
        <v>53.069775999999997</v>
      </c>
      <c r="H5255">
        <v>0.56135000000000002</v>
      </c>
      <c r="I5255">
        <v>-94.539918</v>
      </c>
      <c r="J5255">
        <v>88</v>
      </c>
      <c r="K5255">
        <v>73.242237000000003</v>
      </c>
      <c r="L5255">
        <v>1.4996000000000001E-2</v>
      </c>
      <c r="M5255">
        <f>(F5255*CalPhotonTurnigy!$AE$30*CalPhotonTurnigy!$AF$36+CalPhotonTurnigy!$AE$36)/CalPhotonTurnigy!$AE$30</f>
        <v>67.86352976293324</v>
      </c>
    </row>
    <row r="5256" spans="1:13" x14ac:dyDescent="0.3">
      <c r="A5256">
        <v>176.267653</v>
      </c>
      <c r="B5256">
        <v>88</v>
      </c>
      <c r="C5256">
        <v>0</v>
      </c>
      <c r="D5256">
        <v>1.341</v>
      </c>
      <c r="E5256">
        <v>56.048454</v>
      </c>
      <c r="F5256">
        <v>55.479356000000003</v>
      </c>
      <c r="G5256">
        <v>53.069775999999997</v>
      </c>
      <c r="H5256">
        <v>0.56909799999999999</v>
      </c>
      <c r="I5256">
        <v>-94.509994000000006</v>
      </c>
      <c r="J5256">
        <v>88</v>
      </c>
      <c r="K5256">
        <v>73.242237000000003</v>
      </c>
      <c r="L5256">
        <v>1.5011999999999999E-2</v>
      </c>
      <c r="M5256">
        <f>(F5256*CalPhotonTurnigy!$AE$30*CalPhotonTurnigy!$AF$36+CalPhotonTurnigy!$AE$36)/CalPhotonTurnigy!$AE$30</f>
        <v>67.838939557204284</v>
      </c>
    </row>
    <row r="5257" spans="1:13" x14ac:dyDescent="0.3">
      <c r="A5257">
        <v>176.282658</v>
      </c>
      <c r="B5257">
        <v>88</v>
      </c>
      <c r="C5257">
        <v>0</v>
      </c>
      <c r="D5257">
        <v>1.3420000000000001</v>
      </c>
      <c r="E5257">
        <v>56.036808999999998</v>
      </c>
      <c r="F5257">
        <v>55.455143999999997</v>
      </c>
      <c r="G5257">
        <v>53.069775</v>
      </c>
      <c r="H5257">
        <v>0.58166399999999996</v>
      </c>
      <c r="I5257">
        <v>-94.479431000000005</v>
      </c>
      <c r="J5257">
        <v>88</v>
      </c>
      <c r="K5257">
        <v>73.242237000000003</v>
      </c>
      <c r="L5257">
        <v>1.5004999999999999E-2</v>
      </c>
      <c r="M5257">
        <f>(F5257*CalPhotonTurnigy!$AE$30*CalPhotonTurnigy!$AF$36+CalPhotonTurnigy!$AE$36)/CalPhotonTurnigy!$AE$30</f>
        <v>67.814347320066346</v>
      </c>
    </row>
    <row r="5258" spans="1:13" x14ac:dyDescent="0.3">
      <c r="A5258">
        <v>176.297663</v>
      </c>
      <c r="B5258">
        <v>88</v>
      </c>
      <c r="C5258">
        <v>0</v>
      </c>
      <c r="D5258">
        <v>1.3440000000000001</v>
      </c>
      <c r="E5258">
        <v>56.031840000000003</v>
      </c>
      <c r="F5258">
        <v>55.382503999999997</v>
      </c>
      <c r="G5258">
        <v>53.069775</v>
      </c>
      <c r="H5258">
        <v>0.64933600000000002</v>
      </c>
      <c r="I5258">
        <v>-94.445339000000004</v>
      </c>
      <c r="J5258">
        <v>88</v>
      </c>
      <c r="K5258">
        <v>73.242237000000003</v>
      </c>
      <c r="L5258">
        <v>1.5004999999999999E-2</v>
      </c>
      <c r="M5258">
        <f>(F5258*CalPhotonTurnigy!$AE$30*CalPhotonTurnigy!$AF$36+CalPhotonTurnigy!$AE$36)/CalPhotonTurnigy!$AE$30</f>
        <v>67.740566545834582</v>
      </c>
    </row>
    <row r="5259" spans="1:13" x14ac:dyDescent="0.3">
      <c r="A5259">
        <v>176.312669</v>
      </c>
      <c r="B5259">
        <v>88</v>
      </c>
      <c r="C5259">
        <v>0</v>
      </c>
      <c r="D5259">
        <v>1.341</v>
      </c>
      <c r="E5259">
        <v>56.019979999999997</v>
      </c>
      <c r="F5259">
        <v>55.358288000000002</v>
      </c>
      <c r="G5259">
        <v>53.069775</v>
      </c>
      <c r="H5259">
        <v>0.66169100000000003</v>
      </c>
      <c r="I5259">
        <v>-94.410606000000001</v>
      </c>
      <c r="J5259">
        <v>88</v>
      </c>
      <c r="K5259">
        <v>73.242237000000003</v>
      </c>
      <c r="L5259">
        <v>1.5006E-2</v>
      </c>
      <c r="M5259">
        <f>(F5259*CalPhotonTurnigy!$AE$30*CalPhotonTurnigy!$AF$36+CalPhotonTurnigy!$AE$36)/CalPhotonTurnigy!$AE$30</f>
        <v>67.71597024587868</v>
      </c>
    </row>
    <row r="5260" spans="1:13" x14ac:dyDescent="0.3">
      <c r="A5260">
        <v>176.32767699999999</v>
      </c>
      <c r="B5260">
        <v>88</v>
      </c>
      <c r="C5260">
        <v>0</v>
      </c>
      <c r="D5260">
        <v>1.339</v>
      </c>
      <c r="E5260">
        <v>56.002181999999998</v>
      </c>
      <c r="F5260">
        <v>55.358288000000002</v>
      </c>
      <c r="G5260">
        <v>53.069775</v>
      </c>
      <c r="H5260">
        <v>0.64389300000000005</v>
      </c>
      <c r="I5260">
        <v>-94.376801999999998</v>
      </c>
      <c r="J5260">
        <v>88</v>
      </c>
      <c r="K5260">
        <v>73.242237000000003</v>
      </c>
      <c r="L5260">
        <v>1.5008000000000001E-2</v>
      </c>
      <c r="M5260">
        <f>(F5260*CalPhotonTurnigy!$AE$30*CalPhotonTurnigy!$AF$36+CalPhotonTurnigy!$AE$36)/CalPhotonTurnigy!$AE$30</f>
        <v>67.71597024587868</v>
      </c>
    </row>
    <row r="5261" spans="1:13" x14ac:dyDescent="0.3">
      <c r="A5261">
        <v>176.34268700000001</v>
      </c>
      <c r="B5261">
        <v>88</v>
      </c>
      <c r="C5261">
        <v>0</v>
      </c>
      <c r="D5261">
        <v>1.339</v>
      </c>
      <c r="E5261">
        <v>55.986857999999998</v>
      </c>
      <c r="F5261">
        <v>55.382503999999997</v>
      </c>
      <c r="G5261">
        <v>53.069775</v>
      </c>
      <c r="H5261">
        <v>0.60435399999999995</v>
      </c>
      <c r="I5261">
        <v>-94.345061000000001</v>
      </c>
      <c r="J5261">
        <v>88</v>
      </c>
      <c r="K5261">
        <v>73.242237000000003</v>
      </c>
      <c r="L5261">
        <v>1.5010000000000001E-2</v>
      </c>
      <c r="M5261">
        <f>(F5261*CalPhotonTurnigy!$AE$30*CalPhotonTurnigy!$AF$36+CalPhotonTurnigy!$AE$36)/CalPhotonTurnigy!$AE$30</f>
        <v>67.740566545834582</v>
      </c>
    </row>
    <row r="5262" spans="1:13" x14ac:dyDescent="0.3">
      <c r="A5262">
        <v>176.35769400000001</v>
      </c>
      <c r="B5262">
        <v>88</v>
      </c>
      <c r="C5262">
        <v>0</v>
      </c>
      <c r="D5262">
        <v>1.3440000000000001</v>
      </c>
      <c r="E5262">
        <v>55.988858</v>
      </c>
      <c r="F5262">
        <v>55.455143999999997</v>
      </c>
      <c r="G5262">
        <v>53.069775</v>
      </c>
      <c r="H5262">
        <v>0.53371299999999999</v>
      </c>
      <c r="I5262">
        <v>-94.317014</v>
      </c>
      <c r="J5262">
        <v>88</v>
      </c>
      <c r="K5262">
        <v>73.242237000000003</v>
      </c>
      <c r="L5262">
        <v>1.5007E-2</v>
      </c>
      <c r="M5262">
        <f>(F5262*CalPhotonTurnigy!$AE$30*CalPhotonTurnigy!$AF$36+CalPhotonTurnigy!$AE$36)/CalPhotonTurnigy!$AE$30</f>
        <v>67.814347320066346</v>
      </c>
    </row>
    <row r="5263" spans="1:13" x14ac:dyDescent="0.3">
      <c r="A5263">
        <v>176.372693</v>
      </c>
      <c r="B5263">
        <v>88</v>
      </c>
      <c r="C5263">
        <v>0</v>
      </c>
      <c r="D5263">
        <v>1.343</v>
      </c>
      <c r="E5263">
        <v>55.988047000000002</v>
      </c>
      <c r="F5263">
        <v>55.479356000000003</v>
      </c>
      <c r="G5263">
        <v>53.069775</v>
      </c>
      <c r="H5263">
        <v>0.508691</v>
      </c>
      <c r="I5263">
        <v>-94.290289999999999</v>
      </c>
      <c r="J5263">
        <v>88</v>
      </c>
      <c r="K5263">
        <v>73.242237000000003</v>
      </c>
      <c r="L5263">
        <v>1.4999E-2</v>
      </c>
      <c r="M5263">
        <f>(F5263*CalPhotonTurnigy!$AE$30*CalPhotonTurnigy!$AF$36+CalPhotonTurnigy!$AE$36)/CalPhotonTurnigy!$AE$30</f>
        <v>67.838939557204284</v>
      </c>
    </row>
    <row r="5264" spans="1:13" x14ac:dyDescent="0.3">
      <c r="A5264">
        <v>176.38770099999999</v>
      </c>
      <c r="B5264">
        <v>88</v>
      </c>
      <c r="C5264">
        <v>0</v>
      </c>
      <c r="D5264">
        <v>1.343</v>
      </c>
      <c r="E5264">
        <v>55.987349000000002</v>
      </c>
      <c r="F5264">
        <v>55.624600999999998</v>
      </c>
      <c r="G5264">
        <v>53.069775</v>
      </c>
      <c r="H5264">
        <v>0.36274899999999999</v>
      </c>
      <c r="I5264">
        <v>-94.271191000000002</v>
      </c>
      <c r="J5264">
        <v>88</v>
      </c>
      <c r="K5264">
        <v>73.242237000000003</v>
      </c>
      <c r="L5264">
        <v>1.5008000000000001E-2</v>
      </c>
      <c r="M5264">
        <f>(F5264*CalPhotonTurnigy!$AE$30*CalPhotonTurnigy!$AF$36+CalPhotonTurnigy!$AE$36)/CalPhotonTurnigy!$AE$30</f>
        <v>67.986465556010657</v>
      </c>
    </row>
    <row r="5265" spans="1:13" x14ac:dyDescent="0.3">
      <c r="A5265">
        <v>176.40270100000001</v>
      </c>
      <c r="B5265">
        <v>88</v>
      </c>
      <c r="C5265">
        <v>0</v>
      </c>
      <c r="D5265">
        <v>1.3420000000000001</v>
      </c>
      <c r="E5265">
        <v>55.984217999999998</v>
      </c>
      <c r="F5265">
        <v>55.624600999999998</v>
      </c>
      <c r="G5265">
        <v>53.069775</v>
      </c>
      <c r="H5265">
        <v>0.35961700000000002</v>
      </c>
      <c r="I5265">
        <v>-94.252267000000003</v>
      </c>
      <c r="J5265">
        <v>88</v>
      </c>
      <c r="K5265">
        <v>73.242237000000003</v>
      </c>
      <c r="L5265">
        <v>1.4999999999999999E-2</v>
      </c>
      <c r="M5265">
        <f>(F5265*CalPhotonTurnigy!$AE$30*CalPhotonTurnigy!$AF$36+CalPhotonTurnigy!$AE$36)/CalPhotonTurnigy!$AE$30</f>
        <v>67.986465556010657</v>
      </c>
    </row>
    <row r="5266" spans="1:13" x14ac:dyDescent="0.3">
      <c r="A5266">
        <v>176.41770199999999</v>
      </c>
      <c r="B5266">
        <v>88</v>
      </c>
      <c r="C5266">
        <v>0</v>
      </c>
      <c r="D5266">
        <v>1.339</v>
      </c>
      <c r="E5266">
        <v>55.971393999999997</v>
      </c>
      <c r="F5266">
        <v>55.769807</v>
      </c>
      <c r="G5266">
        <v>53.069775</v>
      </c>
      <c r="H5266">
        <v>0.20158699999999999</v>
      </c>
      <c r="I5266">
        <v>-94.241641000000001</v>
      </c>
      <c r="J5266">
        <v>88</v>
      </c>
      <c r="K5266">
        <v>73.242237000000003</v>
      </c>
      <c r="L5266">
        <v>1.5001E-2</v>
      </c>
      <c r="M5266">
        <f>(F5266*CalPhotonTurnigy!$AE$30*CalPhotonTurnigy!$AF$36+CalPhotonTurnigy!$AE$36)/CalPhotonTurnigy!$AE$30</f>
        <v>68.133951942341866</v>
      </c>
    </row>
    <row r="5267" spans="1:13" x14ac:dyDescent="0.3">
      <c r="A5267">
        <v>176.43270999999999</v>
      </c>
      <c r="B5267">
        <v>88</v>
      </c>
      <c r="C5267">
        <v>0</v>
      </c>
      <c r="D5267">
        <v>1.3420000000000001</v>
      </c>
      <c r="E5267">
        <v>55.970486999999999</v>
      </c>
      <c r="F5267">
        <v>55.842396000000001</v>
      </c>
      <c r="G5267">
        <v>53.069775</v>
      </c>
      <c r="H5267">
        <v>0.12809200000000001</v>
      </c>
      <c r="I5267">
        <v>-94.234881000000001</v>
      </c>
      <c r="J5267">
        <v>88</v>
      </c>
      <c r="K5267">
        <v>73.242237000000003</v>
      </c>
      <c r="L5267">
        <v>1.5008000000000001E-2</v>
      </c>
      <c r="M5267">
        <f>(F5267*CalPhotonTurnigy!$AE$30*CalPhotonTurnigy!$AF$36+CalPhotonTurnigy!$AE$36)/CalPhotonTurnigy!$AE$30</f>
        <v>68.207680915644602</v>
      </c>
    </row>
    <row r="5268" spans="1:13" x14ac:dyDescent="0.3">
      <c r="A5268">
        <v>176.44772</v>
      </c>
      <c r="B5268">
        <v>87</v>
      </c>
      <c r="C5268">
        <v>0</v>
      </c>
      <c r="D5268">
        <v>1.337</v>
      </c>
      <c r="E5268">
        <v>55.951973000000002</v>
      </c>
      <c r="F5268">
        <v>55.818199999999997</v>
      </c>
      <c r="G5268">
        <v>53.069550999999997</v>
      </c>
      <c r="H5268">
        <v>0.133772</v>
      </c>
      <c r="I5268">
        <v>-94.227822000000003</v>
      </c>
      <c r="J5268">
        <v>87</v>
      </c>
      <c r="K5268">
        <v>73.219729999999998</v>
      </c>
      <c r="L5268">
        <v>1.5010000000000001E-2</v>
      </c>
      <c r="M5268">
        <f>(F5268*CalPhotonTurnigy!$AE$30*CalPhotonTurnigy!$AF$36+CalPhotonTurnigy!$AE$36)/CalPhotonTurnigy!$AE$30</f>
        <v>68.183104929778509</v>
      </c>
    </row>
    <row r="5269" spans="1:13" x14ac:dyDescent="0.3">
      <c r="A5269">
        <v>176.46272999999999</v>
      </c>
      <c r="B5269">
        <v>87</v>
      </c>
      <c r="C5269">
        <v>0</v>
      </c>
      <c r="D5269">
        <v>1.3420000000000001</v>
      </c>
      <c r="E5269">
        <v>55.953777000000002</v>
      </c>
      <c r="F5269">
        <v>55.866590000000002</v>
      </c>
      <c r="G5269">
        <v>53.068371999999997</v>
      </c>
      <c r="H5269">
        <v>8.7187000000000001E-2</v>
      </c>
      <c r="I5269">
        <v>-94.223219</v>
      </c>
      <c r="J5269">
        <v>87</v>
      </c>
      <c r="K5269">
        <v>73.178946999999994</v>
      </c>
      <c r="L5269">
        <v>1.5010000000000001E-2</v>
      </c>
      <c r="M5269">
        <f>(F5269*CalPhotonTurnigy!$AE$30*CalPhotonTurnigy!$AF$36+CalPhotonTurnigy!$AE$36)/CalPhotonTurnigy!$AE$30</f>
        <v>68.232254870101698</v>
      </c>
    </row>
    <row r="5270" spans="1:13" x14ac:dyDescent="0.3">
      <c r="A5270">
        <v>176.47773599999999</v>
      </c>
      <c r="B5270">
        <v>88</v>
      </c>
      <c r="C5270">
        <v>0</v>
      </c>
      <c r="D5270">
        <v>1.3959999999999999</v>
      </c>
      <c r="E5270">
        <v>56.124631000000001</v>
      </c>
      <c r="F5270">
        <v>55.794004000000001</v>
      </c>
      <c r="G5270">
        <v>53.065569000000004</v>
      </c>
      <c r="H5270">
        <v>0.33062599999999998</v>
      </c>
      <c r="I5270">
        <v>-94.205781999999999</v>
      </c>
      <c r="J5270">
        <v>88</v>
      </c>
      <c r="K5270">
        <v>73.166353000000001</v>
      </c>
      <c r="L5270">
        <v>1.5006E-2</v>
      </c>
      <c r="M5270">
        <f>(F5270*CalPhotonTurnigy!$AE$30*CalPhotonTurnigy!$AF$36+CalPhotonTurnigy!$AE$36)/CalPhotonTurnigy!$AE$30</f>
        <v>68.158528943912444</v>
      </c>
    </row>
    <row r="5271" spans="1:13" x14ac:dyDescent="0.3">
      <c r="A5271">
        <v>176.49274299999999</v>
      </c>
      <c r="B5271">
        <v>88</v>
      </c>
      <c r="C5271">
        <v>0</v>
      </c>
      <c r="D5271">
        <v>1.3420000000000001</v>
      </c>
      <c r="E5271">
        <v>56.102392999999999</v>
      </c>
      <c r="F5271">
        <v>55.794004000000001</v>
      </c>
      <c r="G5271">
        <v>53.061377</v>
      </c>
      <c r="H5271">
        <v>0.30838900000000002</v>
      </c>
      <c r="I5271">
        <v>-94.189516999999995</v>
      </c>
      <c r="J5271">
        <v>88</v>
      </c>
      <c r="K5271">
        <v>73.176923000000002</v>
      </c>
      <c r="L5271">
        <v>1.5007E-2</v>
      </c>
      <c r="M5271">
        <f>(F5271*CalPhotonTurnigy!$AE$30*CalPhotonTurnigy!$AF$36+CalPhotonTurnigy!$AE$36)/CalPhotonTurnigy!$AE$30</f>
        <v>68.158528943912444</v>
      </c>
    </row>
    <row r="5272" spans="1:13" x14ac:dyDescent="0.3">
      <c r="A5272">
        <v>176.507746</v>
      </c>
      <c r="B5272">
        <v>88</v>
      </c>
      <c r="C5272">
        <v>0</v>
      </c>
      <c r="D5272">
        <v>1.341</v>
      </c>
      <c r="E5272">
        <v>56.080722000000002</v>
      </c>
      <c r="F5272">
        <v>55.745609000000002</v>
      </c>
      <c r="G5272">
        <v>53.056648000000003</v>
      </c>
      <c r="H5272">
        <v>0.33511299999999999</v>
      </c>
      <c r="I5272">
        <v>-94.171854999999994</v>
      </c>
      <c r="J5272">
        <v>88</v>
      </c>
      <c r="K5272">
        <v>73.186020999999997</v>
      </c>
      <c r="L5272">
        <v>1.5003000000000001E-2</v>
      </c>
      <c r="M5272">
        <f>(F5272*CalPhotonTurnigy!$AE$30*CalPhotonTurnigy!$AF$36+CalPhotonTurnigy!$AE$36)/CalPhotonTurnigy!$AE$30</f>
        <v>68.109373925066805</v>
      </c>
    </row>
    <row r="5273" spans="1:13" x14ac:dyDescent="0.3">
      <c r="A5273">
        <v>176.52275499999999</v>
      </c>
      <c r="B5273">
        <v>88</v>
      </c>
      <c r="C5273">
        <v>0</v>
      </c>
      <c r="D5273">
        <v>1.3420000000000001</v>
      </c>
      <c r="E5273">
        <v>56.064587000000003</v>
      </c>
      <c r="F5273">
        <v>55.794004000000001</v>
      </c>
      <c r="G5273">
        <v>53.052093999999997</v>
      </c>
      <c r="H5273">
        <v>0.27058300000000002</v>
      </c>
      <c r="I5273">
        <v>-94.157582000000005</v>
      </c>
      <c r="J5273">
        <v>88</v>
      </c>
      <c r="K5273">
        <v>73.193850999999995</v>
      </c>
      <c r="L5273">
        <v>1.5009E-2</v>
      </c>
      <c r="M5273">
        <f>(F5273*CalPhotonTurnigy!$AE$30*CalPhotonTurnigy!$AF$36+CalPhotonTurnigy!$AE$36)/CalPhotonTurnigy!$AE$30</f>
        <v>68.158528943912444</v>
      </c>
    </row>
    <row r="5274" spans="1:13" x14ac:dyDescent="0.3">
      <c r="A5274">
        <v>176.53775400000001</v>
      </c>
      <c r="B5274">
        <v>88</v>
      </c>
      <c r="C5274">
        <v>0</v>
      </c>
      <c r="D5274">
        <v>1.3440000000000001</v>
      </c>
      <c r="E5274">
        <v>56.055748000000001</v>
      </c>
      <c r="F5274">
        <v>55.769807</v>
      </c>
      <c r="G5274">
        <v>53.048108999999997</v>
      </c>
      <c r="H5274">
        <v>0.285941</v>
      </c>
      <c r="I5274">
        <v>-94.142511999999996</v>
      </c>
      <c r="J5274">
        <v>88</v>
      </c>
      <c r="K5274">
        <v>73.200591000000003</v>
      </c>
      <c r="L5274">
        <v>1.4999E-2</v>
      </c>
      <c r="M5274">
        <f>(F5274*CalPhotonTurnigy!$AE$30*CalPhotonTurnigy!$AF$36+CalPhotonTurnigy!$AE$36)/CalPhotonTurnigy!$AE$30</f>
        <v>68.133951942341866</v>
      </c>
    </row>
    <row r="5275" spans="1:13" x14ac:dyDescent="0.3">
      <c r="A5275">
        <v>176.55275599999999</v>
      </c>
      <c r="B5275">
        <v>88</v>
      </c>
      <c r="C5275">
        <v>0</v>
      </c>
      <c r="D5275">
        <v>1.345</v>
      </c>
      <c r="E5275">
        <v>56.050666999999997</v>
      </c>
      <c r="F5275">
        <v>55.721409000000001</v>
      </c>
      <c r="G5275">
        <v>53.044882000000001</v>
      </c>
      <c r="H5275">
        <v>0.32925700000000002</v>
      </c>
      <c r="I5275">
        <v>-94.125165999999993</v>
      </c>
      <c r="J5275">
        <v>88</v>
      </c>
      <c r="K5275">
        <v>73.206391999999994</v>
      </c>
      <c r="L5275">
        <v>1.5002E-2</v>
      </c>
      <c r="M5275">
        <f>(F5275*CalPhotonTurnigy!$AE$30*CalPhotonTurnigy!$AF$36+CalPhotonTurnigy!$AE$36)/CalPhotonTurnigy!$AE$30</f>
        <v>68.084793876382761</v>
      </c>
    </row>
    <row r="5276" spans="1:13" x14ac:dyDescent="0.3">
      <c r="A5276">
        <v>176.56775400000001</v>
      </c>
      <c r="B5276">
        <v>88</v>
      </c>
      <c r="C5276">
        <v>0</v>
      </c>
      <c r="D5276">
        <v>1.341</v>
      </c>
      <c r="E5276">
        <v>56.036186000000001</v>
      </c>
      <c r="F5276">
        <v>55.697209000000001</v>
      </c>
      <c r="G5276">
        <v>53.042465</v>
      </c>
      <c r="H5276">
        <v>0.338978</v>
      </c>
      <c r="I5276">
        <v>-94.107315999999997</v>
      </c>
      <c r="J5276">
        <v>88</v>
      </c>
      <c r="K5276">
        <v>73.211385000000007</v>
      </c>
      <c r="L5276">
        <v>1.4997999999999999E-2</v>
      </c>
      <c r="M5276">
        <f>(F5276*CalPhotonTurnigy!$AE$30*CalPhotonTurnigy!$AF$36+CalPhotonTurnigy!$AE$36)/CalPhotonTurnigy!$AE$30</f>
        <v>68.060213827698718</v>
      </c>
    </row>
    <row r="5277" spans="1:13" x14ac:dyDescent="0.3">
      <c r="A5277">
        <v>176.58275499999999</v>
      </c>
      <c r="B5277">
        <v>88</v>
      </c>
      <c r="C5277">
        <v>0</v>
      </c>
      <c r="D5277">
        <v>1.341</v>
      </c>
      <c r="E5277">
        <v>56.023721000000002</v>
      </c>
      <c r="F5277">
        <v>55.721409000000001</v>
      </c>
      <c r="G5277">
        <v>53.040833999999997</v>
      </c>
      <c r="H5277">
        <v>0.30231200000000003</v>
      </c>
      <c r="I5277">
        <v>-94.091390000000004</v>
      </c>
      <c r="J5277">
        <v>88</v>
      </c>
      <c r="K5277">
        <v>73.215682999999999</v>
      </c>
      <c r="L5277">
        <v>1.5001E-2</v>
      </c>
      <c r="M5277">
        <f>(F5277*CalPhotonTurnigy!$AE$30*CalPhotonTurnigy!$AF$36+CalPhotonTurnigy!$AE$36)/CalPhotonTurnigy!$AE$30</f>
        <v>68.084793876382761</v>
      </c>
    </row>
    <row r="5278" spans="1:13" x14ac:dyDescent="0.3">
      <c r="A5278">
        <v>176.59775200000001</v>
      </c>
      <c r="B5278">
        <v>88</v>
      </c>
      <c r="C5278">
        <v>0</v>
      </c>
      <c r="D5278">
        <v>1.341</v>
      </c>
      <c r="E5278">
        <v>56.010461999999997</v>
      </c>
      <c r="F5278">
        <v>55.673006999999998</v>
      </c>
      <c r="G5278">
        <v>53.039915000000001</v>
      </c>
      <c r="H5278">
        <v>0.337455</v>
      </c>
      <c r="I5278">
        <v>-94.073626000000004</v>
      </c>
      <c r="J5278">
        <v>88</v>
      </c>
      <c r="K5278">
        <v>73.219380999999998</v>
      </c>
      <c r="L5278">
        <v>1.4997E-2</v>
      </c>
      <c r="M5278">
        <f>(F5278*CalPhotonTurnigy!$AE$30*CalPhotonTurnigy!$AF$36+CalPhotonTurnigy!$AE$36)/CalPhotonTurnigy!$AE$30</f>
        <v>68.035631747605692</v>
      </c>
    </row>
    <row r="5279" spans="1:13" x14ac:dyDescent="0.3">
      <c r="A5279">
        <v>176.612765</v>
      </c>
      <c r="B5279">
        <v>88</v>
      </c>
      <c r="C5279">
        <v>0</v>
      </c>
      <c r="D5279">
        <v>1.34</v>
      </c>
      <c r="E5279">
        <v>55.996516999999997</v>
      </c>
      <c r="F5279">
        <v>55.673006999999998</v>
      </c>
      <c r="G5279">
        <v>53.039617</v>
      </c>
      <c r="H5279">
        <v>0.32351000000000002</v>
      </c>
      <c r="I5279">
        <v>-94.056578999999999</v>
      </c>
      <c r="J5279">
        <v>88</v>
      </c>
      <c r="K5279">
        <v>73.222565000000003</v>
      </c>
      <c r="L5279">
        <v>1.5013E-2</v>
      </c>
      <c r="M5279">
        <f>(F5279*CalPhotonTurnigy!$AE$30*CalPhotonTurnigy!$AF$36+CalPhotonTurnigy!$AE$36)/CalPhotonTurnigy!$AE$30</f>
        <v>68.035631747605692</v>
      </c>
    </row>
    <row r="5280" spans="1:13" x14ac:dyDescent="0.3">
      <c r="A5280">
        <v>176.62776199999999</v>
      </c>
      <c r="B5280">
        <v>88</v>
      </c>
      <c r="C5280">
        <v>0</v>
      </c>
      <c r="D5280">
        <v>1.341</v>
      </c>
      <c r="E5280">
        <v>55.989576</v>
      </c>
      <c r="F5280">
        <v>55.697209000000001</v>
      </c>
      <c r="G5280">
        <v>53.039836000000001</v>
      </c>
      <c r="H5280">
        <v>0.29236800000000002</v>
      </c>
      <c r="I5280">
        <v>-94.041184999999999</v>
      </c>
      <c r="J5280">
        <v>88</v>
      </c>
      <c r="K5280">
        <v>73.225305000000006</v>
      </c>
      <c r="L5280">
        <v>1.4997E-2</v>
      </c>
      <c r="M5280">
        <f>(F5280*CalPhotonTurnigy!$AE$30*CalPhotonTurnigy!$AF$36+CalPhotonTurnigy!$AE$36)/CalPhotonTurnigy!$AE$30</f>
        <v>68.060213827698718</v>
      </c>
    </row>
    <row r="5281" spans="1:13" x14ac:dyDescent="0.3">
      <c r="A5281">
        <v>176.64276799999999</v>
      </c>
      <c r="B5281">
        <v>88</v>
      </c>
      <c r="C5281">
        <v>0</v>
      </c>
      <c r="D5281">
        <v>1.341</v>
      </c>
      <c r="E5281">
        <v>55.981071</v>
      </c>
      <c r="F5281">
        <v>55.648805000000003</v>
      </c>
      <c r="G5281">
        <v>53.040474000000003</v>
      </c>
      <c r="H5281">
        <v>0.33226600000000001</v>
      </c>
      <c r="I5281">
        <v>-94.023688000000007</v>
      </c>
      <c r="J5281">
        <v>88</v>
      </c>
      <c r="K5281">
        <v>73.227664000000004</v>
      </c>
      <c r="L5281">
        <v>1.5006E-2</v>
      </c>
      <c r="M5281">
        <f>(F5281*CalPhotonTurnigy!$AE$30*CalPhotonTurnigy!$AF$36+CalPhotonTurnigy!$AE$36)/CalPhotonTurnigy!$AE$30</f>
        <v>68.011049667512665</v>
      </c>
    </row>
    <row r="5282" spans="1:13" x14ac:dyDescent="0.3">
      <c r="A5282">
        <v>176.65777199999999</v>
      </c>
      <c r="B5282">
        <v>88</v>
      </c>
      <c r="C5282">
        <v>0</v>
      </c>
      <c r="D5282">
        <v>1.347</v>
      </c>
      <c r="E5282">
        <v>55.994002999999999</v>
      </c>
      <c r="F5282">
        <v>55.697209000000001</v>
      </c>
      <c r="G5282">
        <v>53.041438999999997</v>
      </c>
      <c r="H5282">
        <v>0.296794</v>
      </c>
      <c r="I5282">
        <v>-94.008054000000001</v>
      </c>
      <c r="J5282">
        <v>88</v>
      </c>
      <c r="K5282">
        <v>73.229693999999995</v>
      </c>
      <c r="L5282">
        <v>1.5004E-2</v>
      </c>
      <c r="M5282">
        <f>(F5282*CalPhotonTurnigy!$AE$30*CalPhotonTurnigy!$AF$36+CalPhotonTurnigy!$AE$36)/CalPhotonTurnigy!$AE$30</f>
        <v>68.060213827698718</v>
      </c>
    </row>
    <row r="5283" spans="1:13" x14ac:dyDescent="0.3">
      <c r="A5283">
        <v>176.67278300000001</v>
      </c>
      <c r="B5283">
        <v>88</v>
      </c>
      <c r="C5283">
        <v>0</v>
      </c>
      <c r="D5283">
        <v>1.341</v>
      </c>
      <c r="E5283">
        <v>55.984881000000001</v>
      </c>
      <c r="F5283">
        <v>55.673006999999998</v>
      </c>
      <c r="G5283">
        <v>53.042647000000002</v>
      </c>
      <c r="H5283">
        <v>0.31187399999999998</v>
      </c>
      <c r="I5283">
        <v>-93.991622000000007</v>
      </c>
      <c r="J5283">
        <v>88</v>
      </c>
      <c r="K5283">
        <v>73.231441000000004</v>
      </c>
      <c r="L5283">
        <v>1.5011E-2</v>
      </c>
      <c r="M5283">
        <f>(F5283*CalPhotonTurnigy!$AE$30*CalPhotonTurnigy!$AF$36+CalPhotonTurnigy!$AE$36)/CalPhotonTurnigy!$AE$30</f>
        <v>68.035631747605692</v>
      </c>
    </row>
    <row r="5284" spans="1:13" x14ac:dyDescent="0.3">
      <c r="A5284">
        <v>176.687782</v>
      </c>
      <c r="B5284">
        <v>88</v>
      </c>
      <c r="C5284">
        <v>0</v>
      </c>
      <c r="D5284">
        <v>1.343</v>
      </c>
      <c r="E5284">
        <v>55.984625000000001</v>
      </c>
      <c r="F5284">
        <v>55.624600999999998</v>
      </c>
      <c r="G5284">
        <v>53.044027</v>
      </c>
      <c r="H5284">
        <v>0.36002400000000001</v>
      </c>
      <c r="I5284">
        <v>-93.972677000000004</v>
      </c>
      <c r="J5284">
        <v>88</v>
      </c>
      <c r="K5284">
        <v>73.232945000000001</v>
      </c>
      <c r="L5284">
        <v>1.4999E-2</v>
      </c>
      <c r="M5284">
        <f>(F5284*CalPhotonTurnigy!$AE$30*CalPhotonTurnigy!$AF$36+CalPhotonTurnigy!$AE$36)/CalPhotonTurnigy!$AE$30</f>
        <v>67.986465556010657</v>
      </c>
    </row>
    <row r="5285" spans="1:13" x14ac:dyDescent="0.3">
      <c r="A5285">
        <v>176.702786</v>
      </c>
      <c r="B5285">
        <v>88</v>
      </c>
      <c r="C5285">
        <v>0</v>
      </c>
      <c r="D5285">
        <v>1.341</v>
      </c>
      <c r="E5285">
        <v>55.979340999999998</v>
      </c>
      <c r="F5285">
        <v>55.624600999999998</v>
      </c>
      <c r="G5285">
        <v>53.045518999999999</v>
      </c>
      <c r="H5285">
        <v>0.35474</v>
      </c>
      <c r="I5285">
        <v>-93.954004999999995</v>
      </c>
      <c r="J5285">
        <v>88</v>
      </c>
      <c r="K5285">
        <v>73.234239000000002</v>
      </c>
      <c r="L5285">
        <v>1.5004E-2</v>
      </c>
      <c r="M5285">
        <f>(F5285*CalPhotonTurnigy!$AE$30*CalPhotonTurnigy!$AF$36+CalPhotonTurnigy!$AE$36)/CalPhotonTurnigy!$AE$30</f>
        <v>67.986465556010657</v>
      </c>
    </row>
    <row r="5286" spans="1:13" x14ac:dyDescent="0.3">
      <c r="A5286">
        <v>176.71779000000001</v>
      </c>
      <c r="B5286">
        <v>88</v>
      </c>
      <c r="C5286">
        <v>0</v>
      </c>
      <c r="D5286">
        <v>1.343</v>
      </c>
      <c r="E5286">
        <v>55.979858</v>
      </c>
      <c r="F5286">
        <v>55.624600999999998</v>
      </c>
      <c r="G5286">
        <v>53.047074000000002</v>
      </c>
      <c r="H5286">
        <v>0.35525800000000002</v>
      </c>
      <c r="I5286">
        <v>-93.935305999999997</v>
      </c>
      <c r="J5286">
        <v>88</v>
      </c>
      <c r="K5286">
        <v>73.235353000000003</v>
      </c>
      <c r="L5286">
        <v>1.5004E-2</v>
      </c>
      <c r="M5286">
        <f>(F5286*CalPhotonTurnigy!$AE$30*CalPhotonTurnigy!$AF$36+CalPhotonTurnigy!$AE$36)/CalPhotonTurnigy!$AE$30</f>
        <v>67.986465556010657</v>
      </c>
    </row>
    <row r="5287" spans="1:13" x14ac:dyDescent="0.3">
      <c r="A5287">
        <v>176.732786</v>
      </c>
      <c r="B5287">
        <v>88</v>
      </c>
      <c r="C5287">
        <v>0</v>
      </c>
      <c r="D5287">
        <v>1.343</v>
      </c>
      <c r="E5287">
        <v>55.980302999999999</v>
      </c>
      <c r="F5287">
        <v>55.624600999999998</v>
      </c>
      <c r="G5287">
        <v>53.048650000000002</v>
      </c>
      <c r="H5287">
        <v>0.35570200000000002</v>
      </c>
      <c r="I5287">
        <v>-93.916593000000006</v>
      </c>
      <c r="J5287">
        <v>88</v>
      </c>
      <c r="K5287">
        <v>73.236311999999998</v>
      </c>
      <c r="L5287">
        <v>1.4996000000000001E-2</v>
      </c>
      <c r="M5287">
        <f>(F5287*CalPhotonTurnigy!$AE$30*CalPhotonTurnigy!$AF$36+CalPhotonTurnigy!$AE$36)/CalPhotonTurnigy!$AE$30</f>
        <v>67.986465556010657</v>
      </c>
    </row>
    <row r="5288" spans="1:13" x14ac:dyDescent="0.3">
      <c r="A5288">
        <v>176.747792</v>
      </c>
      <c r="B5288">
        <v>88</v>
      </c>
      <c r="C5288">
        <v>0</v>
      </c>
      <c r="D5288">
        <v>1.3420000000000001</v>
      </c>
      <c r="E5288">
        <v>55.978154000000004</v>
      </c>
      <c r="F5288">
        <v>55.600396000000003</v>
      </c>
      <c r="G5288">
        <v>53.050215000000001</v>
      </c>
      <c r="H5288">
        <v>0.37775799999999998</v>
      </c>
      <c r="I5288">
        <v>-93.896710999999996</v>
      </c>
      <c r="J5288">
        <v>88</v>
      </c>
      <c r="K5288">
        <v>73.237138000000002</v>
      </c>
      <c r="L5288">
        <v>1.5006E-2</v>
      </c>
      <c r="M5288">
        <f>(F5288*CalPhotonTurnigy!$AE$30*CalPhotonTurnigy!$AF$36+CalPhotonTurnigy!$AE$36)/CalPhotonTurnigy!$AE$30</f>
        <v>67.961880428804164</v>
      </c>
    </row>
    <row r="5289" spans="1:13" x14ac:dyDescent="0.3">
      <c r="A5289">
        <v>176.762801</v>
      </c>
      <c r="B5289">
        <v>88</v>
      </c>
      <c r="C5289">
        <v>0</v>
      </c>
      <c r="D5289">
        <v>1.341</v>
      </c>
      <c r="E5289">
        <v>55.971240000000002</v>
      </c>
      <c r="F5289">
        <v>55.624600999999998</v>
      </c>
      <c r="G5289">
        <v>53.051746000000001</v>
      </c>
      <c r="H5289">
        <v>0.34663899999999997</v>
      </c>
      <c r="I5289">
        <v>-93.878459000000007</v>
      </c>
      <c r="J5289">
        <v>88</v>
      </c>
      <c r="K5289">
        <v>73.237848</v>
      </c>
      <c r="L5289">
        <v>1.5009E-2</v>
      </c>
      <c r="M5289">
        <f>(F5289*CalPhotonTurnigy!$AE$30*CalPhotonTurnigy!$AF$36+CalPhotonTurnigy!$AE$36)/CalPhotonTurnigy!$AE$30</f>
        <v>67.986465556010657</v>
      </c>
    </row>
    <row r="5290" spans="1:13" x14ac:dyDescent="0.3">
      <c r="A5290">
        <v>176.77780000000001</v>
      </c>
      <c r="B5290">
        <v>88</v>
      </c>
      <c r="C5290">
        <v>0</v>
      </c>
      <c r="D5290">
        <v>1.345</v>
      </c>
      <c r="E5290">
        <v>55.980483999999997</v>
      </c>
      <c r="F5290">
        <v>55.624600999999998</v>
      </c>
      <c r="G5290">
        <v>53.053224</v>
      </c>
      <c r="H5290">
        <v>0.355883</v>
      </c>
      <c r="I5290">
        <v>-93.859733000000006</v>
      </c>
      <c r="J5290">
        <v>88</v>
      </c>
      <c r="K5290">
        <v>73.238459000000006</v>
      </c>
      <c r="L5290">
        <v>1.4999E-2</v>
      </c>
      <c r="M5290">
        <f>(F5290*CalPhotonTurnigy!$AE$30*CalPhotonTurnigy!$AF$36+CalPhotonTurnigy!$AE$36)/CalPhotonTurnigy!$AE$30</f>
        <v>67.986465556010657</v>
      </c>
    </row>
    <row r="5291" spans="1:13" x14ac:dyDescent="0.3">
      <c r="A5291">
        <v>176.792799</v>
      </c>
      <c r="B5291">
        <v>87</v>
      </c>
      <c r="C5291">
        <v>0</v>
      </c>
      <c r="D5291">
        <v>1.337</v>
      </c>
      <c r="E5291">
        <v>55.963113999999997</v>
      </c>
      <c r="F5291">
        <v>55.624600999999998</v>
      </c>
      <c r="G5291">
        <v>53.054411000000002</v>
      </c>
      <c r="H5291">
        <v>0.33851300000000001</v>
      </c>
      <c r="I5291">
        <v>-93.841920999999999</v>
      </c>
      <c r="J5291">
        <v>87</v>
      </c>
      <c r="K5291">
        <v>73.216477999999995</v>
      </c>
      <c r="L5291">
        <v>1.4999E-2</v>
      </c>
      <c r="M5291">
        <f>(F5291*CalPhotonTurnigy!$AE$30*CalPhotonTurnigy!$AF$36+CalPhotonTurnigy!$AE$36)/CalPhotonTurnigy!$AE$30</f>
        <v>67.986465556010657</v>
      </c>
    </row>
    <row r="5292" spans="1:13" x14ac:dyDescent="0.3">
      <c r="A5292">
        <v>176.80779799999999</v>
      </c>
      <c r="B5292">
        <v>87</v>
      </c>
      <c r="C5292">
        <v>0</v>
      </c>
      <c r="D5292">
        <v>1.335</v>
      </c>
      <c r="E5292">
        <v>55.940553999999999</v>
      </c>
      <c r="F5292">
        <v>55.600396000000003</v>
      </c>
      <c r="G5292">
        <v>53.054569000000001</v>
      </c>
      <c r="H5292">
        <v>0.34015800000000002</v>
      </c>
      <c r="I5292">
        <v>-93.824027000000001</v>
      </c>
      <c r="J5292">
        <v>87</v>
      </c>
      <c r="K5292">
        <v>73.176147999999998</v>
      </c>
      <c r="L5292">
        <v>1.4999E-2</v>
      </c>
      <c r="M5292">
        <f>(F5292*CalPhotonTurnigy!$AE$30*CalPhotonTurnigy!$AF$36+CalPhotonTurnigy!$AE$36)/CalPhotonTurnigy!$AE$30</f>
        <v>67.961880428804164</v>
      </c>
    </row>
    <row r="5293" spans="1:13" x14ac:dyDescent="0.3">
      <c r="A5293">
        <v>176.82280900000001</v>
      </c>
      <c r="B5293">
        <v>87</v>
      </c>
      <c r="C5293">
        <v>0</v>
      </c>
      <c r="D5293">
        <v>1.3420000000000001</v>
      </c>
      <c r="E5293">
        <v>55.943952000000003</v>
      </c>
      <c r="F5293">
        <v>55.600396000000003</v>
      </c>
      <c r="G5293">
        <v>53.052798000000003</v>
      </c>
      <c r="H5293">
        <v>0.34355599999999997</v>
      </c>
      <c r="I5293">
        <v>-93.805938999999995</v>
      </c>
      <c r="J5293">
        <v>87</v>
      </c>
      <c r="K5293">
        <v>73.141435999999999</v>
      </c>
      <c r="L5293">
        <v>1.5011E-2</v>
      </c>
      <c r="M5293">
        <f>(F5293*CalPhotonTurnigy!$AE$30*CalPhotonTurnigy!$AF$36+CalPhotonTurnigy!$AE$36)/CalPhotonTurnigy!$AE$30</f>
        <v>67.961880428804164</v>
      </c>
    </row>
    <row r="5294" spans="1:13" x14ac:dyDescent="0.3">
      <c r="A5294">
        <v>176.837818</v>
      </c>
      <c r="B5294">
        <v>87</v>
      </c>
      <c r="C5294">
        <v>0</v>
      </c>
      <c r="D5294">
        <v>1.34</v>
      </c>
      <c r="E5294">
        <v>55.939270999999998</v>
      </c>
      <c r="F5294">
        <v>55.600396000000003</v>
      </c>
      <c r="G5294">
        <v>53.048602000000002</v>
      </c>
      <c r="H5294">
        <v>0.33887499999999998</v>
      </c>
      <c r="I5294">
        <v>-93.788100999999997</v>
      </c>
      <c r="J5294">
        <v>87</v>
      </c>
      <c r="K5294">
        <v>73.111559</v>
      </c>
      <c r="L5294">
        <v>1.5009E-2</v>
      </c>
      <c r="M5294">
        <f>(F5294*CalPhotonTurnigy!$AE$30*CalPhotonTurnigy!$AF$36+CalPhotonTurnigy!$AE$36)/CalPhotonTurnigy!$AE$30</f>
        <v>67.961880428804164</v>
      </c>
    </row>
    <row r="5295" spans="1:13" x14ac:dyDescent="0.3">
      <c r="A5295">
        <v>176.85281499999999</v>
      </c>
      <c r="B5295">
        <v>87</v>
      </c>
      <c r="C5295">
        <v>0</v>
      </c>
      <c r="D5295">
        <v>1.3420000000000001</v>
      </c>
      <c r="E5295">
        <v>55.942847999999998</v>
      </c>
      <c r="F5295">
        <v>55.624600999999998</v>
      </c>
      <c r="G5295">
        <v>53.041939999999997</v>
      </c>
      <c r="H5295">
        <v>0.318247</v>
      </c>
      <c r="I5295">
        <v>-93.771356999999995</v>
      </c>
      <c r="J5295">
        <v>87</v>
      </c>
      <c r="K5295">
        <v>73.085843999999994</v>
      </c>
      <c r="L5295">
        <v>1.4997E-2</v>
      </c>
      <c r="M5295">
        <f>(F5295*CalPhotonTurnigy!$AE$30*CalPhotonTurnigy!$AF$36+CalPhotonTurnigy!$AE$36)/CalPhotonTurnigy!$AE$30</f>
        <v>67.986465556010657</v>
      </c>
    </row>
    <row r="5296" spans="1:13" x14ac:dyDescent="0.3">
      <c r="A5296">
        <v>176.86782600000001</v>
      </c>
      <c r="B5296">
        <v>87</v>
      </c>
      <c r="C5296">
        <v>0</v>
      </c>
      <c r="D5296">
        <v>1.3380000000000001</v>
      </c>
      <c r="E5296">
        <v>55.933249000000004</v>
      </c>
      <c r="F5296">
        <v>55.551983</v>
      </c>
      <c r="G5296">
        <v>53.033031000000001</v>
      </c>
      <c r="H5296">
        <v>0.38126599999999999</v>
      </c>
      <c r="I5296">
        <v>-93.751294999999999</v>
      </c>
      <c r="J5296">
        <v>87</v>
      </c>
      <c r="K5296">
        <v>73.06371</v>
      </c>
      <c r="L5296">
        <v>1.5011E-2</v>
      </c>
      <c r="M5296">
        <f>(F5296*CalPhotonTurnigy!$AE$30*CalPhotonTurnigy!$AF$36+CalPhotonTurnigy!$AE$36)/CalPhotonTurnigy!$AE$30</f>
        <v>67.912707127277685</v>
      </c>
    </row>
    <row r="5297" spans="1:13" x14ac:dyDescent="0.3">
      <c r="A5297">
        <v>176.882835</v>
      </c>
      <c r="B5297">
        <v>87</v>
      </c>
      <c r="C5297">
        <v>0</v>
      </c>
      <c r="D5297">
        <v>1.3380000000000001</v>
      </c>
      <c r="E5297">
        <v>55.924987000000002</v>
      </c>
      <c r="F5297">
        <v>55.576189999999997</v>
      </c>
      <c r="G5297">
        <v>53.022227999999998</v>
      </c>
      <c r="H5297">
        <v>0.34879700000000002</v>
      </c>
      <c r="I5297">
        <v>-93.732939000000002</v>
      </c>
      <c r="J5297">
        <v>87</v>
      </c>
      <c r="K5297">
        <v>73.044659999999993</v>
      </c>
      <c r="L5297">
        <v>1.5009E-2</v>
      </c>
      <c r="M5297">
        <f>(F5297*CalPhotonTurnigy!$AE$30*CalPhotonTurnigy!$AF$36+CalPhotonTurnigy!$AE$36)/CalPhotonTurnigy!$AE$30</f>
        <v>67.937294285893159</v>
      </c>
    </row>
    <row r="5298" spans="1:13" x14ac:dyDescent="0.3">
      <c r="A5298">
        <v>176.89783499999999</v>
      </c>
      <c r="B5298">
        <v>87</v>
      </c>
      <c r="C5298">
        <v>0</v>
      </c>
      <c r="D5298">
        <v>1.341</v>
      </c>
      <c r="E5298">
        <v>55.928023000000003</v>
      </c>
      <c r="F5298">
        <v>55.576189999999997</v>
      </c>
      <c r="G5298">
        <v>53.009939000000003</v>
      </c>
      <c r="H5298">
        <v>0.35183300000000001</v>
      </c>
      <c r="I5298">
        <v>-93.714433999999997</v>
      </c>
      <c r="J5298">
        <v>87</v>
      </c>
      <c r="K5298">
        <v>73.028262999999995</v>
      </c>
      <c r="L5298">
        <v>1.4999999999999999E-2</v>
      </c>
      <c r="M5298">
        <f>(F5298*CalPhotonTurnigy!$AE$30*CalPhotonTurnigy!$AF$36+CalPhotonTurnigy!$AE$36)/CalPhotonTurnigy!$AE$30</f>
        <v>67.937294285893159</v>
      </c>
    </row>
    <row r="5299" spans="1:13" x14ac:dyDescent="0.3">
      <c r="A5299">
        <v>176.912835</v>
      </c>
      <c r="B5299">
        <v>87</v>
      </c>
      <c r="C5299">
        <v>0</v>
      </c>
      <c r="D5299">
        <v>1.35</v>
      </c>
      <c r="E5299">
        <v>55.958519000000003</v>
      </c>
      <c r="F5299">
        <v>55.551983</v>
      </c>
      <c r="G5299">
        <v>52.996575</v>
      </c>
      <c r="H5299">
        <v>0.40653600000000001</v>
      </c>
      <c r="I5299">
        <v>-93.693057999999994</v>
      </c>
      <c r="J5299">
        <v>87</v>
      </c>
      <c r="K5299">
        <v>73.014150000000001</v>
      </c>
      <c r="L5299">
        <v>1.4999999999999999E-2</v>
      </c>
      <c r="M5299">
        <f>(F5299*CalPhotonTurnigy!$AE$30*CalPhotonTurnigy!$AF$36+CalPhotonTurnigy!$AE$36)/CalPhotonTurnigy!$AE$30</f>
        <v>67.912707127277685</v>
      </c>
    </row>
    <row r="5300" spans="1:13" x14ac:dyDescent="0.3">
      <c r="A5300">
        <v>176.92784499999999</v>
      </c>
      <c r="B5300">
        <v>87</v>
      </c>
      <c r="C5300">
        <v>0</v>
      </c>
      <c r="D5300">
        <v>1.3440000000000001</v>
      </c>
      <c r="E5300">
        <v>55.964475999999998</v>
      </c>
      <c r="F5300">
        <v>55.527774999999998</v>
      </c>
      <c r="G5300">
        <v>52.982514000000002</v>
      </c>
      <c r="H5300">
        <v>0.43670100000000001</v>
      </c>
      <c r="I5300">
        <v>-93.670085999999998</v>
      </c>
      <c r="J5300">
        <v>87</v>
      </c>
      <c r="K5300">
        <v>73.002003000000002</v>
      </c>
      <c r="L5300">
        <v>1.5010000000000001E-2</v>
      </c>
      <c r="M5300">
        <f>(F5300*CalPhotonTurnigy!$AE$30*CalPhotonTurnigy!$AF$36+CalPhotonTurnigy!$AE$36)/CalPhotonTurnigy!$AE$30</f>
        <v>67.888118952957711</v>
      </c>
    </row>
    <row r="5301" spans="1:13" x14ac:dyDescent="0.3">
      <c r="A5301">
        <v>176.94285300000001</v>
      </c>
      <c r="B5301">
        <v>87</v>
      </c>
      <c r="C5301">
        <v>0</v>
      </c>
      <c r="D5301">
        <v>1.341</v>
      </c>
      <c r="E5301">
        <v>55.959468000000001</v>
      </c>
      <c r="F5301">
        <v>55.576189999999997</v>
      </c>
      <c r="G5301">
        <v>52.968096000000003</v>
      </c>
      <c r="H5301">
        <v>0.38327800000000001</v>
      </c>
      <c r="I5301">
        <v>-93.649917000000002</v>
      </c>
      <c r="J5301">
        <v>87</v>
      </c>
      <c r="K5301">
        <v>72.991547999999995</v>
      </c>
      <c r="L5301">
        <v>1.5008000000000001E-2</v>
      </c>
      <c r="M5301">
        <f>(F5301*CalPhotonTurnigy!$AE$30*CalPhotonTurnigy!$AF$36+CalPhotonTurnigy!$AE$36)/CalPhotonTurnigy!$AE$30</f>
        <v>67.937294285893159</v>
      </c>
    </row>
    <row r="5302" spans="1:13" x14ac:dyDescent="0.3">
      <c r="A5302">
        <v>176.95785100000001</v>
      </c>
      <c r="B5302">
        <v>87</v>
      </c>
      <c r="C5302">
        <v>0</v>
      </c>
      <c r="D5302">
        <v>1.341</v>
      </c>
      <c r="E5302">
        <v>55.957692000000002</v>
      </c>
      <c r="F5302">
        <v>55.527774999999998</v>
      </c>
      <c r="G5302">
        <v>52.953608000000003</v>
      </c>
      <c r="H5302">
        <v>0.42991699999999999</v>
      </c>
      <c r="I5302">
        <v>-93.627319999999997</v>
      </c>
      <c r="J5302">
        <v>87</v>
      </c>
      <c r="K5302">
        <v>72.982549000000006</v>
      </c>
      <c r="L5302">
        <v>1.4997999999999999E-2</v>
      </c>
      <c r="M5302">
        <f>(F5302*CalPhotonTurnigy!$AE$30*CalPhotonTurnigy!$AF$36+CalPhotonTurnigy!$AE$36)/CalPhotonTurnigy!$AE$30</f>
        <v>67.888118952957711</v>
      </c>
    </row>
    <row r="5303" spans="1:13" x14ac:dyDescent="0.3">
      <c r="A5303">
        <v>176.97286099999999</v>
      </c>
      <c r="B5303">
        <v>87</v>
      </c>
      <c r="C5303">
        <v>0</v>
      </c>
      <c r="D5303">
        <v>1.3420000000000001</v>
      </c>
      <c r="E5303">
        <v>55.958697999999998</v>
      </c>
      <c r="F5303">
        <v>55.576189999999997</v>
      </c>
      <c r="G5303">
        <v>52.939287999999998</v>
      </c>
      <c r="H5303">
        <v>0.38250699999999999</v>
      </c>
      <c r="I5303">
        <v>-93.607189000000005</v>
      </c>
      <c r="J5303">
        <v>87</v>
      </c>
      <c r="K5303">
        <v>72.974804000000006</v>
      </c>
      <c r="L5303">
        <v>1.5010000000000001E-2</v>
      </c>
      <c r="M5303">
        <f>(F5303*CalPhotonTurnigy!$AE$30*CalPhotonTurnigy!$AF$36+CalPhotonTurnigy!$AE$36)/CalPhotonTurnigy!$AE$30</f>
        <v>67.937294285893159</v>
      </c>
    </row>
    <row r="5304" spans="1:13" x14ac:dyDescent="0.3">
      <c r="A5304">
        <v>176.987866</v>
      </c>
      <c r="B5304">
        <v>87</v>
      </c>
      <c r="C5304">
        <v>0</v>
      </c>
      <c r="D5304">
        <v>1.34</v>
      </c>
      <c r="E5304">
        <v>55.951960999999997</v>
      </c>
      <c r="F5304">
        <v>55.503565999999999</v>
      </c>
      <c r="G5304">
        <v>52.925325000000001</v>
      </c>
      <c r="H5304">
        <v>0.44839499999999999</v>
      </c>
      <c r="I5304">
        <v>-93.583616000000006</v>
      </c>
      <c r="J5304">
        <v>87</v>
      </c>
      <c r="K5304">
        <v>72.968136999999999</v>
      </c>
      <c r="L5304">
        <v>1.5004999999999999E-2</v>
      </c>
      <c r="M5304">
        <f>(F5304*CalPhotonTurnigy!$AE$30*CalPhotonTurnigy!$AF$36+CalPhotonTurnigy!$AE$36)/CalPhotonTurnigy!$AE$30</f>
        <v>67.86352976293324</v>
      </c>
    </row>
    <row r="5305" spans="1:13" x14ac:dyDescent="0.3">
      <c r="A5305">
        <v>177.002871</v>
      </c>
      <c r="B5305">
        <v>87</v>
      </c>
      <c r="C5305">
        <v>0</v>
      </c>
      <c r="D5305">
        <v>1.343</v>
      </c>
      <c r="E5305">
        <v>55.956299999999999</v>
      </c>
      <c r="F5305">
        <v>55.527774999999998</v>
      </c>
      <c r="G5305">
        <v>52.911864000000001</v>
      </c>
      <c r="H5305">
        <v>0.42852499999999999</v>
      </c>
      <c r="I5305">
        <v>-93.561081999999999</v>
      </c>
      <c r="J5305">
        <v>87</v>
      </c>
      <c r="K5305">
        <v>72.962399000000005</v>
      </c>
      <c r="L5305">
        <v>1.5004999999999999E-2</v>
      </c>
      <c r="M5305">
        <f>(F5305*CalPhotonTurnigy!$AE$30*CalPhotonTurnigy!$AF$36+CalPhotonTurnigy!$AE$36)/CalPhotonTurnigy!$AE$30</f>
        <v>67.888118952957711</v>
      </c>
    </row>
    <row r="5306" spans="1:13" x14ac:dyDescent="0.3">
      <c r="A5306">
        <v>177.01787200000001</v>
      </c>
      <c r="B5306">
        <v>87</v>
      </c>
      <c r="C5306">
        <v>0</v>
      </c>
      <c r="D5306">
        <v>1.339</v>
      </c>
      <c r="E5306">
        <v>55.947363000000003</v>
      </c>
      <c r="F5306">
        <v>55.503565999999999</v>
      </c>
      <c r="G5306">
        <v>52.899011999999999</v>
      </c>
      <c r="H5306">
        <v>0.443797</v>
      </c>
      <c r="I5306">
        <v>-93.537757999999997</v>
      </c>
      <c r="J5306">
        <v>87</v>
      </c>
      <c r="K5306">
        <v>72.957460999999995</v>
      </c>
      <c r="L5306">
        <v>1.5001E-2</v>
      </c>
      <c r="M5306">
        <f>(F5306*CalPhotonTurnigy!$AE$30*CalPhotonTurnigy!$AF$36+CalPhotonTurnigy!$AE$36)/CalPhotonTurnigy!$AE$30</f>
        <v>67.86352976293324</v>
      </c>
    </row>
    <row r="5307" spans="1:13" x14ac:dyDescent="0.3">
      <c r="A5307">
        <v>177.032881</v>
      </c>
      <c r="B5307">
        <v>87</v>
      </c>
      <c r="C5307">
        <v>0</v>
      </c>
      <c r="D5307">
        <v>1.341</v>
      </c>
      <c r="E5307">
        <v>55.944741</v>
      </c>
      <c r="F5307">
        <v>55.551983</v>
      </c>
      <c r="G5307">
        <v>52.886842000000001</v>
      </c>
      <c r="H5307">
        <v>0.392758</v>
      </c>
      <c r="I5307">
        <v>-93.517093000000003</v>
      </c>
      <c r="J5307">
        <v>87</v>
      </c>
      <c r="K5307">
        <v>72.953209999999999</v>
      </c>
      <c r="L5307">
        <v>1.5009E-2</v>
      </c>
      <c r="M5307">
        <f>(F5307*CalPhotonTurnigy!$AE$30*CalPhotonTurnigy!$AF$36+CalPhotonTurnigy!$AE$36)/CalPhotonTurnigy!$AE$30</f>
        <v>67.912707127277685</v>
      </c>
    </row>
    <row r="5308" spans="1:13" x14ac:dyDescent="0.3">
      <c r="A5308">
        <v>177.04787899999999</v>
      </c>
      <c r="B5308">
        <v>87</v>
      </c>
      <c r="C5308">
        <v>0</v>
      </c>
      <c r="D5308">
        <v>1.339</v>
      </c>
      <c r="E5308">
        <v>55.937413999999997</v>
      </c>
      <c r="F5308">
        <v>55.479356000000003</v>
      </c>
      <c r="G5308">
        <v>52.875400999999997</v>
      </c>
      <c r="H5308">
        <v>0.45805899999999999</v>
      </c>
      <c r="I5308">
        <v>-93.493030000000005</v>
      </c>
      <c r="J5308">
        <v>87</v>
      </c>
      <c r="K5308">
        <v>72.949551</v>
      </c>
      <c r="L5308">
        <v>1.4997999999999999E-2</v>
      </c>
      <c r="M5308">
        <f>(F5308*CalPhotonTurnigy!$AE$30*CalPhotonTurnigy!$AF$36+CalPhotonTurnigy!$AE$36)/CalPhotonTurnigy!$AE$30</f>
        <v>67.838939557204284</v>
      </c>
    </row>
    <row r="5309" spans="1:13" x14ac:dyDescent="0.3">
      <c r="A5309">
        <v>177.062883</v>
      </c>
      <c r="B5309">
        <v>87</v>
      </c>
      <c r="C5309">
        <v>0</v>
      </c>
      <c r="D5309">
        <v>1.337</v>
      </c>
      <c r="E5309">
        <v>55.926036000000003</v>
      </c>
      <c r="F5309">
        <v>55.527774999999998</v>
      </c>
      <c r="G5309">
        <v>52.864713000000002</v>
      </c>
      <c r="H5309">
        <v>0.39826099999999998</v>
      </c>
      <c r="I5309">
        <v>-93.472088999999997</v>
      </c>
      <c r="J5309">
        <v>87</v>
      </c>
      <c r="K5309">
        <v>72.946402000000006</v>
      </c>
      <c r="L5309">
        <v>1.5004E-2</v>
      </c>
      <c r="M5309">
        <f>(F5309*CalPhotonTurnigy!$AE$30*CalPhotonTurnigy!$AF$36+CalPhotonTurnigy!$AE$36)/CalPhotonTurnigy!$AE$30</f>
        <v>67.888118952957711</v>
      </c>
    </row>
    <row r="5310" spans="1:13" x14ac:dyDescent="0.3">
      <c r="A5310">
        <v>177.07789399999999</v>
      </c>
      <c r="B5310">
        <v>87</v>
      </c>
      <c r="C5310">
        <v>0</v>
      </c>
      <c r="D5310">
        <v>1.34</v>
      </c>
      <c r="E5310">
        <v>55.923853000000001</v>
      </c>
      <c r="F5310">
        <v>55.455143999999997</v>
      </c>
      <c r="G5310">
        <v>52.854781000000003</v>
      </c>
      <c r="H5310">
        <v>0.46870800000000001</v>
      </c>
      <c r="I5310">
        <v>-93.447451999999998</v>
      </c>
      <c r="J5310">
        <v>87</v>
      </c>
      <c r="K5310">
        <v>72.943691999999999</v>
      </c>
      <c r="L5310">
        <v>1.5011E-2</v>
      </c>
      <c r="M5310">
        <f>(F5310*CalPhotonTurnigy!$AE$30*CalPhotonTurnigy!$AF$36+CalPhotonTurnigy!$AE$36)/CalPhotonTurnigy!$AE$30</f>
        <v>67.814347320066346</v>
      </c>
    </row>
    <row r="5311" spans="1:13" x14ac:dyDescent="0.3">
      <c r="A5311">
        <v>177.092905</v>
      </c>
      <c r="B5311">
        <v>87</v>
      </c>
      <c r="C5311">
        <v>0</v>
      </c>
      <c r="D5311">
        <v>1.34</v>
      </c>
      <c r="E5311">
        <v>55.921973999999999</v>
      </c>
      <c r="F5311">
        <v>55.479356000000003</v>
      </c>
      <c r="G5311">
        <v>52.845599</v>
      </c>
      <c r="H5311">
        <v>0.44261800000000001</v>
      </c>
      <c r="I5311">
        <v>-93.424178999999995</v>
      </c>
      <c r="J5311">
        <v>87</v>
      </c>
      <c r="K5311">
        <v>72.941359000000006</v>
      </c>
      <c r="L5311">
        <v>1.5011E-2</v>
      </c>
      <c r="M5311">
        <f>(F5311*CalPhotonTurnigy!$AE$30*CalPhotonTurnigy!$AF$36+CalPhotonTurnigy!$AE$36)/CalPhotonTurnigy!$AE$30</f>
        <v>67.838939557204284</v>
      </c>
    </row>
    <row r="5312" spans="1:13" x14ac:dyDescent="0.3">
      <c r="A5312">
        <v>177.10791</v>
      </c>
      <c r="B5312">
        <v>87</v>
      </c>
      <c r="C5312">
        <v>0</v>
      </c>
      <c r="D5312">
        <v>1.3380000000000001</v>
      </c>
      <c r="E5312">
        <v>55.915283000000002</v>
      </c>
      <c r="F5312">
        <v>55.430931999999999</v>
      </c>
      <c r="G5312">
        <v>52.837145</v>
      </c>
      <c r="H5312">
        <v>0.48435099999999998</v>
      </c>
      <c r="I5312">
        <v>-93.398736</v>
      </c>
      <c r="J5312">
        <v>87</v>
      </c>
      <c r="K5312">
        <v>72.939351000000002</v>
      </c>
      <c r="L5312">
        <v>1.5004999999999999E-2</v>
      </c>
      <c r="M5312">
        <f>(F5312*CalPhotonTurnigy!$AE$30*CalPhotonTurnigy!$AF$36+CalPhotonTurnigy!$AE$36)/CalPhotonTurnigy!$AE$30</f>
        <v>67.789755082928409</v>
      </c>
    </row>
    <row r="5313" spans="1:13" x14ac:dyDescent="0.3">
      <c r="A5313">
        <v>177.12291500000001</v>
      </c>
      <c r="B5313">
        <v>87</v>
      </c>
      <c r="C5313">
        <v>0</v>
      </c>
      <c r="D5313">
        <v>1.337</v>
      </c>
      <c r="E5313">
        <v>55.906986000000003</v>
      </c>
      <c r="F5313">
        <v>55.455143999999997</v>
      </c>
      <c r="G5313">
        <v>52.829391999999999</v>
      </c>
      <c r="H5313">
        <v>0.45184200000000002</v>
      </c>
      <c r="I5313">
        <v>-93.374994999999998</v>
      </c>
      <c r="J5313">
        <v>87</v>
      </c>
      <c r="K5313">
        <v>72.937623000000002</v>
      </c>
      <c r="L5313">
        <v>1.5004999999999999E-2</v>
      </c>
      <c r="M5313">
        <f>(F5313*CalPhotonTurnigy!$AE$30*CalPhotonTurnigy!$AF$36+CalPhotonTurnigy!$AE$36)/CalPhotonTurnigy!$AE$30</f>
        <v>67.814347320066346</v>
      </c>
    </row>
    <row r="5314" spans="1:13" x14ac:dyDescent="0.3">
      <c r="A5314">
        <v>177.13792000000001</v>
      </c>
      <c r="B5314">
        <v>87</v>
      </c>
      <c r="C5314">
        <v>0</v>
      </c>
      <c r="D5314">
        <v>1.339</v>
      </c>
      <c r="E5314">
        <v>55.904922999999997</v>
      </c>
      <c r="F5314">
        <v>55.430931999999999</v>
      </c>
      <c r="G5314">
        <v>52.822308</v>
      </c>
      <c r="H5314">
        <v>0.473991</v>
      </c>
      <c r="I5314">
        <v>-93.350095999999994</v>
      </c>
      <c r="J5314">
        <v>87</v>
      </c>
      <c r="K5314">
        <v>72.936134999999993</v>
      </c>
      <c r="L5314">
        <v>1.5004999999999999E-2</v>
      </c>
      <c r="M5314">
        <f>(F5314*CalPhotonTurnigy!$AE$30*CalPhotonTurnigy!$AF$36+CalPhotonTurnigy!$AE$36)/CalPhotonTurnigy!$AE$30</f>
        <v>67.789755082928409</v>
      </c>
    </row>
    <row r="5315" spans="1:13" x14ac:dyDescent="0.3">
      <c r="A5315">
        <v>177.15291999999999</v>
      </c>
      <c r="B5315">
        <v>87</v>
      </c>
      <c r="C5315">
        <v>0</v>
      </c>
      <c r="D5315">
        <v>1.341</v>
      </c>
      <c r="E5315">
        <v>55.910761000000001</v>
      </c>
      <c r="F5315">
        <v>55.430931999999999</v>
      </c>
      <c r="G5315">
        <v>52.815854000000002</v>
      </c>
      <c r="H5315">
        <v>0.47982900000000001</v>
      </c>
      <c r="I5315">
        <v>-93.324899000000002</v>
      </c>
      <c r="J5315">
        <v>87</v>
      </c>
      <c r="K5315">
        <v>72.934854999999999</v>
      </c>
      <c r="L5315">
        <v>1.4999999999999999E-2</v>
      </c>
      <c r="M5315">
        <f>(F5315*CalPhotonTurnigy!$AE$30*CalPhotonTurnigy!$AF$36+CalPhotonTurnigy!$AE$36)/CalPhotonTurnigy!$AE$30</f>
        <v>67.789755082928409</v>
      </c>
    </row>
    <row r="5316" spans="1:13" x14ac:dyDescent="0.3">
      <c r="A5316">
        <v>177.16791799999999</v>
      </c>
      <c r="B5316">
        <v>87</v>
      </c>
      <c r="C5316">
        <v>0</v>
      </c>
      <c r="D5316">
        <v>1.3420000000000001</v>
      </c>
      <c r="E5316">
        <v>55.918320999999999</v>
      </c>
      <c r="F5316">
        <v>55.430931999999999</v>
      </c>
      <c r="G5316">
        <v>52.809992000000001</v>
      </c>
      <c r="H5316">
        <v>0.48738900000000002</v>
      </c>
      <c r="I5316">
        <v>-93.299308999999994</v>
      </c>
      <c r="J5316">
        <v>87</v>
      </c>
      <c r="K5316">
        <v>72.933752999999996</v>
      </c>
      <c r="L5316">
        <v>1.4997999999999999E-2</v>
      </c>
      <c r="M5316">
        <f>(F5316*CalPhotonTurnigy!$AE$30*CalPhotonTurnigy!$AF$36+CalPhotonTurnigy!$AE$36)/CalPhotonTurnigy!$AE$30</f>
        <v>67.789755082928409</v>
      </c>
    </row>
    <row r="5317" spans="1:13" x14ac:dyDescent="0.3">
      <c r="A5317">
        <v>177.18292099999999</v>
      </c>
      <c r="B5317">
        <v>87</v>
      </c>
      <c r="C5317">
        <v>0</v>
      </c>
      <c r="D5317">
        <v>1.339</v>
      </c>
      <c r="E5317">
        <v>55.914676</v>
      </c>
      <c r="F5317">
        <v>55.430931999999999</v>
      </c>
      <c r="G5317">
        <v>52.804681000000002</v>
      </c>
      <c r="H5317">
        <v>0.48374400000000001</v>
      </c>
      <c r="I5317">
        <v>-93.273900999999995</v>
      </c>
      <c r="J5317">
        <v>87</v>
      </c>
      <c r="K5317">
        <v>72.932805000000002</v>
      </c>
      <c r="L5317">
        <v>1.5003000000000001E-2</v>
      </c>
      <c r="M5317">
        <f>(F5317*CalPhotonTurnigy!$AE$30*CalPhotonTurnigy!$AF$36+CalPhotonTurnigy!$AE$36)/CalPhotonTurnigy!$AE$30</f>
        <v>67.789755082928409</v>
      </c>
    </row>
    <row r="5318" spans="1:13" x14ac:dyDescent="0.3">
      <c r="A5318">
        <v>177.197923</v>
      </c>
      <c r="B5318">
        <v>87</v>
      </c>
      <c r="C5318">
        <v>0</v>
      </c>
      <c r="D5318">
        <v>1.3380000000000001</v>
      </c>
      <c r="E5318">
        <v>55.909002000000001</v>
      </c>
      <c r="F5318">
        <v>55.358288000000002</v>
      </c>
      <c r="G5318">
        <v>52.799880999999999</v>
      </c>
      <c r="H5318">
        <v>0.55071400000000004</v>
      </c>
      <c r="I5318">
        <v>-93.245001000000002</v>
      </c>
      <c r="J5318">
        <v>87</v>
      </c>
      <c r="K5318">
        <v>72.931988000000004</v>
      </c>
      <c r="L5318">
        <v>1.5002E-2</v>
      </c>
      <c r="M5318">
        <f>(F5318*CalPhotonTurnigy!$AE$30*CalPhotonTurnigy!$AF$36+CalPhotonTurnigy!$AE$36)/CalPhotonTurnigy!$AE$30</f>
        <v>67.71597024587868</v>
      </c>
    </row>
    <row r="5319" spans="1:13" x14ac:dyDescent="0.3">
      <c r="A5319">
        <v>177.21292800000001</v>
      </c>
      <c r="B5319">
        <v>87</v>
      </c>
      <c r="C5319">
        <v>0</v>
      </c>
      <c r="D5319">
        <v>1.3360000000000001</v>
      </c>
      <c r="E5319">
        <v>55.896503000000003</v>
      </c>
      <c r="F5319">
        <v>55.358288000000002</v>
      </c>
      <c r="G5319">
        <v>52.795551000000003</v>
      </c>
      <c r="H5319">
        <v>0.538215</v>
      </c>
      <c r="I5319">
        <v>-93.216751000000002</v>
      </c>
      <c r="J5319">
        <v>87</v>
      </c>
      <c r="K5319">
        <v>72.931286</v>
      </c>
      <c r="L5319">
        <v>1.5004999999999999E-2</v>
      </c>
      <c r="M5319">
        <f>(F5319*CalPhotonTurnigy!$AE$30*CalPhotonTurnigy!$AF$36+CalPhotonTurnigy!$AE$36)/CalPhotonTurnigy!$AE$30</f>
        <v>67.71597024587868</v>
      </c>
    </row>
    <row r="5320" spans="1:13" x14ac:dyDescent="0.3">
      <c r="A5320">
        <v>177.227934</v>
      </c>
      <c r="B5320">
        <v>88</v>
      </c>
      <c r="C5320">
        <v>0</v>
      </c>
      <c r="D5320">
        <v>1.371</v>
      </c>
      <c r="E5320">
        <v>55.99729</v>
      </c>
      <c r="F5320">
        <v>55.358288000000002</v>
      </c>
      <c r="G5320">
        <v>52.791876999999999</v>
      </c>
      <c r="H5320">
        <v>0.63900199999999996</v>
      </c>
      <c r="I5320">
        <v>-93.183207999999993</v>
      </c>
      <c r="J5320">
        <v>88</v>
      </c>
      <c r="K5320">
        <v>72.953188999999995</v>
      </c>
      <c r="L5320">
        <v>1.5006E-2</v>
      </c>
      <c r="M5320">
        <f>(F5320*CalPhotonTurnigy!$AE$30*CalPhotonTurnigy!$AF$36+CalPhotonTurnigy!$AE$36)/CalPhotonTurnigy!$AE$30</f>
        <v>67.71597024587868</v>
      </c>
    </row>
    <row r="5321" spans="1:13" x14ac:dyDescent="0.3">
      <c r="A5321">
        <v>177.242931</v>
      </c>
      <c r="B5321">
        <v>88</v>
      </c>
      <c r="C5321">
        <v>0</v>
      </c>
      <c r="D5321">
        <v>1.3360000000000001</v>
      </c>
      <c r="E5321">
        <v>55.972518999999998</v>
      </c>
      <c r="F5321">
        <v>55.358288000000002</v>
      </c>
      <c r="G5321">
        <v>52.789546000000001</v>
      </c>
      <c r="H5321">
        <v>0.61423099999999997</v>
      </c>
      <c r="I5321">
        <v>-93.150985000000006</v>
      </c>
      <c r="J5321">
        <v>88</v>
      </c>
      <c r="K5321">
        <v>72.993450999999993</v>
      </c>
      <c r="L5321">
        <v>1.4997E-2</v>
      </c>
      <c r="M5321">
        <f>(F5321*CalPhotonTurnigy!$AE$30*CalPhotonTurnigy!$AF$36+CalPhotonTurnigy!$AE$36)/CalPhotonTurnigy!$AE$30</f>
        <v>67.71597024587868</v>
      </c>
    </row>
    <row r="5322" spans="1:13" x14ac:dyDescent="0.3">
      <c r="A5322">
        <v>177.257937</v>
      </c>
      <c r="B5322">
        <v>87</v>
      </c>
      <c r="C5322">
        <v>0</v>
      </c>
      <c r="D5322">
        <v>1.3380000000000001</v>
      </c>
      <c r="E5322">
        <v>55.95879</v>
      </c>
      <c r="F5322">
        <v>55.334071999999999</v>
      </c>
      <c r="G5322">
        <v>52.789194000000002</v>
      </c>
      <c r="H5322">
        <v>0.624718</v>
      </c>
      <c r="I5322">
        <v>-93.118200999999999</v>
      </c>
      <c r="J5322">
        <v>87</v>
      </c>
      <c r="K5322">
        <v>73.005596999999995</v>
      </c>
      <c r="L5322">
        <v>1.5006E-2</v>
      </c>
      <c r="M5322">
        <f>(F5322*CalPhotonTurnigy!$AE$30*CalPhotonTurnigy!$AF$36+CalPhotonTurnigy!$AE$36)/CalPhotonTurnigy!$AE$30</f>
        <v>67.691373945922763</v>
      </c>
    </row>
    <row r="5323" spans="1:13" x14ac:dyDescent="0.3">
      <c r="A5323">
        <v>177.27293599999999</v>
      </c>
      <c r="B5323">
        <v>87</v>
      </c>
      <c r="C5323">
        <v>0</v>
      </c>
      <c r="D5323">
        <v>1.34</v>
      </c>
      <c r="E5323">
        <v>55.952039999999997</v>
      </c>
      <c r="F5323">
        <v>55.358288000000002</v>
      </c>
      <c r="G5323">
        <v>52.790557</v>
      </c>
      <c r="H5323">
        <v>0.59375199999999995</v>
      </c>
      <c r="I5323">
        <v>-93.087047999999996</v>
      </c>
      <c r="J5323">
        <v>87</v>
      </c>
      <c r="K5323">
        <v>72.994641000000001</v>
      </c>
      <c r="L5323">
        <v>1.4999E-2</v>
      </c>
      <c r="M5323">
        <f>(F5323*CalPhotonTurnigy!$AE$30*CalPhotonTurnigy!$AF$36+CalPhotonTurnigy!$AE$36)/CalPhotonTurnigy!$AE$30</f>
        <v>67.71597024587868</v>
      </c>
    </row>
    <row r="5324" spans="1:13" x14ac:dyDescent="0.3">
      <c r="A5324">
        <v>177.287938</v>
      </c>
      <c r="B5324">
        <v>87</v>
      </c>
      <c r="C5324">
        <v>0</v>
      </c>
      <c r="D5324">
        <v>1.335</v>
      </c>
      <c r="E5324">
        <v>55.931018999999999</v>
      </c>
      <c r="F5324">
        <v>55.309854000000001</v>
      </c>
      <c r="G5324">
        <v>52.792758999999997</v>
      </c>
      <c r="H5324">
        <v>0.62116499999999997</v>
      </c>
      <c r="I5324">
        <v>-93.054468</v>
      </c>
      <c r="J5324">
        <v>87</v>
      </c>
      <c r="K5324">
        <v>72.985212000000004</v>
      </c>
      <c r="L5324">
        <v>1.5002E-2</v>
      </c>
      <c r="M5324">
        <f>(F5324*CalPhotonTurnigy!$AE$30*CalPhotonTurnigy!$AF$36+CalPhotonTurnigy!$AE$36)/CalPhotonTurnigy!$AE$30</f>
        <v>67.666775614557892</v>
      </c>
    </row>
    <row r="5325" spans="1:13" x14ac:dyDescent="0.3">
      <c r="A5325">
        <v>177.302944</v>
      </c>
      <c r="B5325">
        <v>87</v>
      </c>
      <c r="C5325">
        <v>0</v>
      </c>
      <c r="D5325">
        <v>1.3340000000000001</v>
      </c>
      <c r="E5325">
        <v>55.910381999999998</v>
      </c>
      <c r="F5325">
        <v>55.334071999999999</v>
      </c>
      <c r="G5325">
        <v>52.795059000000002</v>
      </c>
      <c r="H5325">
        <v>0.57630999999999999</v>
      </c>
      <c r="I5325">
        <v>-93.024224000000004</v>
      </c>
      <c r="J5325">
        <v>87</v>
      </c>
      <c r="K5325">
        <v>72.977095000000006</v>
      </c>
      <c r="L5325">
        <v>1.5006E-2</v>
      </c>
      <c r="M5325">
        <f>(F5325*CalPhotonTurnigy!$AE$30*CalPhotonTurnigy!$AF$36+CalPhotonTurnigy!$AE$36)/CalPhotonTurnigy!$AE$30</f>
        <v>67.691373945922763</v>
      </c>
    </row>
    <row r="5326" spans="1:13" x14ac:dyDescent="0.3">
      <c r="A5326">
        <v>177.31795399999999</v>
      </c>
      <c r="B5326">
        <v>87</v>
      </c>
      <c r="C5326">
        <v>0</v>
      </c>
      <c r="D5326">
        <v>1.333</v>
      </c>
      <c r="E5326">
        <v>55.890073999999998</v>
      </c>
      <c r="F5326">
        <v>55.358288000000002</v>
      </c>
      <c r="G5326">
        <v>52.797038000000001</v>
      </c>
      <c r="H5326">
        <v>0.53178499999999995</v>
      </c>
      <c r="I5326">
        <v>-92.996302</v>
      </c>
      <c r="J5326">
        <v>87</v>
      </c>
      <c r="K5326">
        <v>72.970110000000005</v>
      </c>
      <c r="L5326">
        <v>1.5010000000000001E-2</v>
      </c>
      <c r="M5326">
        <f>(F5326*CalPhotonTurnigy!$AE$30*CalPhotonTurnigy!$AF$36+CalPhotonTurnigy!$AE$36)/CalPhotonTurnigy!$AE$30</f>
        <v>67.71597024587868</v>
      </c>
    </row>
    <row r="5327" spans="1:13" x14ac:dyDescent="0.3">
      <c r="A5327">
        <v>177.33295899999999</v>
      </c>
      <c r="B5327">
        <v>87</v>
      </c>
      <c r="C5327">
        <v>0</v>
      </c>
      <c r="D5327">
        <v>1.337</v>
      </c>
      <c r="E5327">
        <v>55.882750000000001</v>
      </c>
      <c r="F5327">
        <v>55.455143999999997</v>
      </c>
      <c r="G5327">
        <v>52.798482999999997</v>
      </c>
      <c r="H5327">
        <v>0.42760599999999999</v>
      </c>
      <c r="I5327">
        <v>-92.973833999999997</v>
      </c>
      <c r="J5327">
        <v>87</v>
      </c>
      <c r="K5327">
        <v>72.964096999999995</v>
      </c>
      <c r="L5327">
        <v>1.5004999999999999E-2</v>
      </c>
      <c r="M5327">
        <f>(F5327*CalPhotonTurnigy!$AE$30*CalPhotonTurnigy!$AF$36+CalPhotonTurnigy!$AE$36)/CalPhotonTurnigy!$AE$30</f>
        <v>67.814347320066346</v>
      </c>
    </row>
    <row r="5328" spans="1:13" x14ac:dyDescent="0.3">
      <c r="A5328">
        <v>177.34795600000001</v>
      </c>
      <c r="B5328">
        <v>87</v>
      </c>
      <c r="C5328">
        <v>0</v>
      </c>
      <c r="D5328">
        <v>1.335</v>
      </c>
      <c r="E5328">
        <v>55.871364999999997</v>
      </c>
      <c r="F5328">
        <v>55.430931999999999</v>
      </c>
      <c r="G5328">
        <v>52.799318999999997</v>
      </c>
      <c r="H5328">
        <v>0.44043300000000002</v>
      </c>
      <c r="I5328">
        <v>-92.950710000000001</v>
      </c>
      <c r="J5328">
        <v>87</v>
      </c>
      <c r="K5328">
        <v>72.958922000000001</v>
      </c>
      <c r="L5328">
        <v>1.4997E-2</v>
      </c>
      <c r="M5328">
        <f>(F5328*CalPhotonTurnigy!$AE$30*CalPhotonTurnigy!$AF$36+CalPhotonTurnigy!$AE$36)/CalPhotonTurnigy!$AE$30</f>
        <v>67.789755082928409</v>
      </c>
    </row>
    <row r="5329" spans="1:13" x14ac:dyDescent="0.3">
      <c r="A5329">
        <v>177.36295699999999</v>
      </c>
      <c r="B5329">
        <v>87</v>
      </c>
      <c r="C5329">
        <v>0</v>
      </c>
      <c r="D5329">
        <v>1.333</v>
      </c>
      <c r="E5329">
        <v>55.856482</v>
      </c>
      <c r="F5329">
        <v>55.479356000000003</v>
      </c>
      <c r="G5329">
        <v>52.799548000000001</v>
      </c>
      <c r="H5329">
        <v>0.37712600000000002</v>
      </c>
      <c r="I5329">
        <v>-92.930895000000007</v>
      </c>
      <c r="J5329">
        <v>87</v>
      </c>
      <c r="K5329">
        <v>72.954468000000006</v>
      </c>
      <c r="L5329">
        <v>1.5001E-2</v>
      </c>
      <c r="M5329">
        <f>(F5329*CalPhotonTurnigy!$AE$30*CalPhotonTurnigy!$AF$36+CalPhotonTurnigy!$AE$36)/CalPhotonTurnigy!$AE$30</f>
        <v>67.838939557204284</v>
      </c>
    </row>
    <row r="5330" spans="1:13" x14ac:dyDescent="0.3">
      <c r="A5330">
        <v>177.37796800000001</v>
      </c>
      <c r="B5330">
        <v>87</v>
      </c>
      <c r="C5330">
        <v>0</v>
      </c>
      <c r="D5330">
        <v>1.331</v>
      </c>
      <c r="E5330">
        <v>55.836038000000002</v>
      </c>
      <c r="F5330">
        <v>55.600396000000003</v>
      </c>
      <c r="G5330">
        <v>52.799225</v>
      </c>
      <c r="H5330">
        <v>0.23564199999999999</v>
      </c>
      <c r="I5330">
        <v>-92.918488999999994</v>
      </c>
      <c r="J5330">
        <v>87</v>
      </c>
      <c r="K5330">
        <v>72.950633999999994</v>
      </c>
      <c r="L5330">
        <v>1.5011E-2</v>
      </c>
      <c r="M5330">
        <f>(F5330*CalPhotonTurnigy!$AE$30*CalPhotonTurnigy!$AF$36+CalPhotonTurnigy!$AE$36)/CalPhotonTurnigy!$AE$30</f>
        <v>67.961880428804164</v>
      </c>
    </row>
    <row r="5331" spans="1:13" x14ac:dyDescent="0.3">
      <c r="A5331">
        <v>177.39297400000001</v>
      </c>
      <c r="B5331">
        <v>87</v>
      </c>
      <c r="C5331">
        <v>0</v>
      </c>
      <c r="D5331">
        <v>1.335</v>
      </c>
      <c r="E5331">
        <v>55.831159999999997</v>
      </c>
      <c r="F5331">
        <v>55.721409000000001</v>
      </c>
      <c r="G5331">
        <v>52.798423999999997</v>
      </c>
      <c r="H5331">
        <v>0.109751</v>
      </c>
      <c r="I5331">
        <v>-92.912705000000003</v>
      </c>
      <c r="J5331">
        <v>87</v>
      </c>
      <c r="K5331">
        <v>72.947333999999998</v>
      </c>
      <c r="L5331">
        <v>1.5006E-2</v>
      </c>
      <c r="M5331">
        <f>(F5331*CalPhotonTurnigy!$AE$30*CalPhotonTurnigy!$AF$36+CalPhotonTurnigy!$AE$36)/CalPhotonTurnigy!$AE$30</f>
        <v>68.084793876382761</v>
      </c>
    </row>
    <row r="5332" spans="1:13" x14ac:dyDescent="0.3">
      <c r="A5332">
        <v>177.407973</v>
      </c>
      <c r="B5332">
        <v>87</v>
      </c>
      <c r="C5332">
        <v>0</v>
      </c>
      <c r="D5332">
        <v>1.3340000000000001</v>
      </c>
      <c r="E5332">
        <v>55.824418000000001</v>
      </c>
      <c r="F5332">
        <v>55.769807</v>
      </c>
      <c r="G5332">
        <v>52.797230999999996</v>
      </c>
      <c r="H5332">
        <v>5.4611E-2</v>
      </c>
      <c r="I5332">
        <v>-92.909827000000007</v>
      </c>
      <c r="J5332">
        <v>87</v>
      </c>
      <c r="K5332">
        <v>72.944494000000006</v>
      </c>
      <c r="L5332">
        <v>1.4999E-2</v>
      </c>
      <c r="M5332">
        <f>(F5332*CalPhotonTurnigy!$AE$30*CalPhotonTurnigy!$AF$36+CalPhotonTurnigy!$AE$36)/CalPhotonTurnigy!$AE$30</f>
        <v>68.133951942341866</v>
      </c>
    </row>
    <row r="5333" spans="1:13" x14ac:dyDescent="0.3">
      <c r="A5333">
        <v>177.42297300000001</v>
      </c>
      <c r="B5333">
        <v>87</v>
      </c>
      <c r="C5333">
        <v>0</v>
      </c>
      <c r="D5333">
        <v>1.3360000000000001</v>
      </c>
      <c r="E5333">
        <v>55.823706000000001</v>
      </c>
      <c r="F5333">
        <v>55.818199999999997</v>
      </c>
      <c r="G5333">
        <v>52.795732000000001</v>
      </c>
      <c r="H5333">
        <v>5.5050000000000003E-3</v>
      </c>
      <c r="I5333">
        <v>-92.909537</v>
      </c>
      <c r="J5333">
        <v>87</v>
      </c>
      <c r="K5333">
        <v>72.942048999999997</v>
      </c>
      <c r="L5333">
        <v>1.4999999999999999E-2</v>
      </c>
      <c r="M5333">
        <f>(F5333*CalPhotonTurnigy!$AE$30*CalPhotonTurnigy!$AF$36+CalPhotonTurnigy!$AE$36)/CalPhotonTurnigy!$AE$30</f>
        <v>68.183104929778509</v>
      </c>
    </row>
    <row r="5334" spans="1:13" x14ac:dyDescent="0.3">
      <c r="A5334">
        <v>177.437971</v>
      </c>
      <c r="B5334">
        <v>87</v>
      </c>
      <c r="C5334">
        <v>0</v>
      </c>
      <c r="D5334">
        <v>1.3360000000000001</v>
      </c>
      <c r="E5334">
        <v>55.823093</v>
      </c>
      <c r="F5334">
        <v>55.769807</v>
      </c>
      <c r="G5334">
        <v>52.794006000000003</v>
      </c>
      <c r="H5334">
        <v>5.3286E-2</v>
      </c>
      <c r="I5334">
        <v>-92.906728999999999</v>
      </c>
      <c r="J5334">
        <v>87</v>
      </c>
      <c r="K5334">
        <v>72.939944999999994</v>
      </c>
      <c r="L5334">
        <v>1.4997999999999999E-2</v>
      </c>
      <c r="M5334">
        <f>(F5334*CalPhotonTurnigy!$AE$30*CalPhotonTurnigy!$AF$36+CalPhotonTurnigy!$AE$36)/CalPhotonTurnigy!$AE$30</f>
        <v>68.133951942341866</v>
      </c>
    </row>
    <row r="5335" spans="1:13" x14ac:dyDescent="0.3">
      <c r="A5335">
        <v>177.452979</v>
      </c>
      <c r="B5335">
        <v>87</v>
      </c>
      <c r="C5335">
        <v>0</v>
      </c>
      <c r="D5335">
        <v>1.329</v>
      </c>
      <c r="E5335">
        <v>55.79965</v>
      </c>
      <c r="F5335">
        <v>55.794004000000001</v>
      </c>
      <c r="G5335">
        <v>52.792124999999999</v>
      </c>
      <c r="H5335">
        <v>5.646E-3</v>
      </c>
      <c r="I5335">
        <v>-92.906430999999998</v>
      </c>
      <c r="J5335">
        <v>87</v>
      </c>
      <c r="K5335">
        <v>72.938134000000005</v>
      </c>
      <c r="L5335">
        <v>1.5008000000000001E-2</v>
      </c>
      <c r="M5335">
        <f>(F5335*CalPhotonTurnigy!$AE$30*CalPhotonTurnigy!$AF$36+CalPhotonTurnigy!$AE$36)/CalPhotonTurnigy!$AE$30</f>
        <v>68.158528943912444</v>
      </c>
    </row>
    <row r="5336" spans="1:13" x14ac:dyDescent="0.3">
      <c r="A5336">
        <v>177.46798100000001</v>
      </c>
      <c r="B5336">
        <v>87</v>
      </c>
      <c r="C5336">
        <v>0</v>
      </c>
      <c r="D5336">
        <v>1.333</v>
      </c>
      <c r="E5336">
        <v>55.792206</v>
      </c>
      <c r="F5336">
        <v>55.818199999999997</v>
      </c>
      <c r="G5336">
        <v>52.790149999999997</v>
      </c>
      <c r="H5336">
        <v>-2.5995000000000001E-2</v>
      </c>
      <c r="I5336">
        <v>-92.907802000000004</v>
      </c>
      <c r="J5336">
        <v>87</v>
      </c>
      <c r="K5336">
        <v>72.936576000000002</v>
      </c>
      <c r="L5336">
        <v>1.5002E-2</v>
      </c>
      <c r="M5336">
        <f>(F5336*CalPhotonTurnigy!$AE$30*CalPhotonTurnigy!$AF$36+CalPhotonTurnigy!$AE$36)/CalPhotonTurnigy!$AE$30</f>
        <v>68.183104929778509</v>
      </c>
    </row>
    <row r="5337" spans="1:13" x14ac:dyDescent="0.3">
      <c r="A5337">
        <v>177.48297700000001</v>
      </c>
      <c r="B5337">
        <v>87</v>
      </c>
      <c r="C5337">
        <v>0</v>
      </c>
      <c r="D5337">
        <v>1.333</v>
      </c>
      <c r="E5337">
        <v>55.788345999999997</v>
      </c>
      <c r="F5337">
        <v>55.818199999999997</v>
      </c>
      <c r="G5337">
        <v>52.788131999999997</v>
      </c>
      <c r="H5337">
        <v>-2.9853999999999999E-2</v>
      </c>
      <c r="I5337">
        <v>-92.909375999999995</v>
      </c>
      <c r="J5337">
        <v>87</v>
      </c>
      <c r="K5337">
        <v>72.935233999999994</v>
      </c>
      <c r="L5337">
        <v>1.4996000000000001E-2</v>
      </c>
      <c r="M5337">
        <f>(F5337*CalPhotonTurnigy!$AE$30*CalPhotonTurnigy!$AF$36+CalPhotonTurnigy!$AE$36)/CalPhotonTurnigy!$AE$30</f>
        <v>68.183104929778509</v>
      </c>
    </row>
    <row r="5338" spans="1:13" x14ac:dyDescent="0.3">
      <c r="A5338">
        <v>177.49797899999999</v>
      </c>
      <c r="B5338">
        <v>87</v>
      </c>
      <c r="C5338">
        <v>0</v>
      </c>
      <c r="D5338">
        <v>1.3320000000000001</v>
      </c>
      <c r="E5338">
        <v>55.779927999999998</v>
      </c>
      <c r="F5338">
        <v>55.818199999999997</v>
      </c>
      <c r="G5338">
        <v>52.786113</v>
      </c>
      <c r="H5338">
        <v>-3.8272E-2</v>
      </c>
      <c r="I5338">
        <v>-92.911394000000001</v>
      </c>
      <c r="J5338">
        <v>87</v>
      </c>
      <c r="K5338">
        <v>72.934078999999997</v>
      </c>
      <c r="L5338">
        <v>1.5002E-2</v>
      </c>
      <c r="M5338">
        <f>(F5338*CalPhotonTurnigy!$AE$30*CalPhotonTurnigy!$AF$36+CalPhotonTurnigy!$AE$36)/CalPhotonTurnigy!$AE$30</f>
        <v>68.183104929778509</v>
      </c>
    </row>
    <row r="5339" spans="1:13" x14ac:dyDescent="0.3">
      <c r="A5339">
        <v>177.512981</v>
      </c>
      <c r="B5339">
        <v>87</v>
      </c>
      <c r="C5339">
        <v>0</v>
      </c>
      <c r="D5339">
        <v>1.33</v>
      </c>
      <c r="E5339">
        <v>55.767583999999999</v>
      </c>
      <c r="F5339">
        <v>55.794004000000001</v>
      </c>
      <c r="G5339">
        <v>52.784126999999998</v>
      </c>
      <c r="H5339">
        <v>-2.6421E-2</v>
      </c>
      <c r="I5339">
        <v>-92.912786999999994</v>
      </c>
      <c r="J5339">
        <v>87</v>
      </c>
      <c r="K5339">
        <v>72.933085000000005</v>
      </c>
      <c r="L5339">
        <v>1.5002E-2</v>
      </c>
      <c r="M5339">
        <f>(F5339*CalPhotonTurnigy!$AE$30*CalPhotonTurnigy!$AF$36+CalPhotonTurnigy!$AE$36)/CalPhotonTurnigy!$AE$30</f>
        <v>68.158528943912444</v>
      </c>
    </row>
    <row r="5340" spans="1:13" x14ac:dyDescent="0.3">
      <c r="A5340">
        <v>177.52797699999999</v>
      </c>
      <c r="B5340">
        <v>87</v>
      </c>
      <c r="C5340">
        <v>0</v>
      </c>
      <c r="D5340">
        <v>1.327</v>
      </c>
      <c r="E5340">
        <v>55.746752999999998</v>
      </c>
      <c r="F5340">
        <v>55.769807</v>
      </c>
      <c r="G5340">
        <v>52.782198999999999</v>
      </c>
      <c r="H5340">
        <v>-2.3054000000000002E-2</v>
      </c>
      <c r="I5340">
        <v>-92.914001999999996</v>
      </c>
      <c r="J5340">
        <v>87</v>
      </c>
      <c r="K5340">
        <v>72.932230000000004</v>
      </c>
      <c r="L5340">
        <v>1.4996000000000001E-2</v>
      </c>
      <c r="M5340">
        <f>(F5340*CalPhotonTurnigy!$AE$30*CalPhotonTurnigy!$AF$36+CalPhotonTurnigy!$AE$36)/CalPhotonTurnigy!$AE$30</f>
        <v>68.133951942341866</v>
      </c>
    </row>
    <row r="5341" spans="1:13" x14ac:dyDescent="0.3">
      <c r="A5341">
        <v>177.54298399999999</v>
      </c>
      <c r="B5341">
        <v>87</v>
      </c>
      <c r="C5341">
        <v>0</v>
      </c>
      <c r="D5341">
        <v>1.33</v>
      </c>
      <c r="E5341">
        <v>55.739027999999998</v>
      </c>
      <c r="F5341">
        <v>55.818199999999997</v>
      </c>
      <c r="G5341">
        <v>52.780347999999996</v>
      </c>
      <c r="H5341">
        <v>-7.9172000000000006E-2</v>
      </c>
      <c r="I5341">
        <v>-92.918178999999995</v>
      </c>
      <c r="J5341">
        <v>87</v>
      </c>
      <c r="K5341">
        <v>72.931494000000001</v>
      </c>
      <c r="L5341">
        <v>1.5007E-2</v>
      </c>
      <c r="M5341">
        <f>(F5341*CalPhotonTurnigy!$AE$30*CalPhotonTurnigy!$AF$36+CalPhotonTurnigy!$AE$36)/CalPhotonTurnigy!$AE$30</f>
        <v>68.183104929778509</v>
      </c>
    </row>
    <row r="5342" spans="1:13" x14ac:dyDescent="0.3">
      <c r="A5342">
        <v>177.55798999999999</v>
      </c>
      <c r="B5342">
        <v>87</v>
      </c>
      <c r="C5342">
        <v>0</v>
      </c>
      <c r="D5342">
        <v>1.329</v>
      </c>
      <c r="E5342">
        <v>55.727274000000001</v>
      </c>
      <c r="F5342">
        <v>55.794004000000001</v>
      </c>
      <c r="G5342">
        <v>52.778587999999999</v>
      </c>
      <c r="H5342">
        <v>-6.6729999999999998E-2</v>
      </c>
      <c r="I5342">
        <v>-92.921698000000006</v>
      </c>
      <c r="J5342">
        <v>87</v>
      </c>
      <c r="K5342">
        <v>72.930859999999996</v>
      </c>
      <c r="L5342">
        <v>1.5006E-2</v>
      </c>
      <c r="M5342">
        <f>(F5342*CalPhotonTurnigy!$AE$30*CalPhotonTurnigy!$AF$36+CalPhotonTurnigy!$AE$36)/CalPhotonTurnigy!$AE$30</f>
        <v>68.158528943912444</v>
      </c>
    </row>
    <row r="5343" spans="1:13" x14ac:dyDescent="0.3">
      <c r="A5343">
        <v>177.57298900000001</v>
      </c>
      <c r="B5343">
        <v>87</v>
      </c>
      <c r="C5343">
        <v>0</v>
      </c>
      <c r="D5343">
        <v>1.329</v>
      </c>
      <c r="E5343">
        <v>55.717156000000003</v>
      </c>
      <c r="F5343">
        <v>55.769807</v>
      </c>
      <c r="G5343">
        <v>52.776927999999998</v>
      </c>
      <c r="H5343">
        <v>-5.2651000000000003E-2</v>
      </c>
      <c r="I5343">
        <v>-92.924473000000006</v>
      </c>
      <c r="J5343">
        <v>87</v>
      </c>
      <c r="K5343">
        <v>72.930313999999996</v>
      </c>
      <c r="L5343">
        <v>1.4999E-2</v>
      </c>
      <c r="M5343">
        <f>(F5343*CalPhotonTurnigy!$AE$30*CalPhotonTurnigy!$AF$36+CalPhotonTurnigy!$AE$36)/CalPhotonTurnigy!$AE$30</f>
        <v>68.133951942341866</v>
      </c>
    </row>
    <row r="5344" spans="1:13" x14ac:dyDescent="0.3">
      <c r="A5344">
        <v>177.587987</v>
      </c>
      <c r="B5344">
        <v>87</v>
      </c>
      <c r="C5344">
        <v>0</v>
      </c>
      <c r="D5344">
        <v>1.325</v>
      </c>
      <c r="E5344">
        <v>55.695670999999997</v>
      </c>
      <c r="F5344">
        <v>55.794004000000001</v>
      </c>
      <c r="G5344">
        <v>52.775371999999997</v>
      </c>
      <c r="H5344">
        <v>-9.8334000000000005E-2</v>
      </c>
      <c r="I5344">
        <v>-92.929657000000006</v>
      </c>
      <c r="J5344">
        <v>87</v>
      </c>
      <c r="K5344">
        <v>72.929845</v>
      </c>
      <c r="L5344">
        <v>1.4997999999999999E-2</v>
      </c>
      <c r="M5344">
        <f>(F5344*CalPhotonTurnigy!$AE$30*CalPhotonTurnigy!$AF$36+CalPhotonTurnigy!$AE$36)/CalPhotonTurnigy!$AE$30</f>
        <v>68.158528943912444</v>
      </c>
    </row>
    <row r="5345" spans="1:13" x14ac:dyDescent="0.3">
      <c r="A5345">
        <v>177.60298800000001</v>
      </c>
      <c r="B5345">
        <v>87</v>
      </c>
      <c r="C5345">
        <v>0</v>
      </c>
      <c r="D5345">
        <v>1.333</v>
      </c>
      <c r="E5345">
        <v>55.702734</v>
      </c>
      <c r="F5345">
        <v>55.697209000000001</v>
      </c>
      <c r="G5345">
        <v>52.773923000000003</v>
      </c>
      <c r="H5345">
        <v>5.5250000000000004E-3</v>
      </c>
      <c r="I5345">
        <v>-92.929366000000002</v>
      </c>
      <c r="J5345">
        <v>87</v>
      </c>
      <c r="K5345">
        <v>72.929440999999997</v>
      </c>
      <c r="L5345">
        <v>1.5001E-2</v>
      </c>
      <c r="M5345">
        <f>(F5345*CalPhotonTurnigy!$AE$30*CalPhotonTurnigy!$AF$36+CalPhotonTurnigy!$AE$36)/CalPhotonTurnigy!$AE$30</f>
        <v>68.060213827698718</v>
      </c>
    </row>
    <row r="5346" spans="1:13" x14ac:dyDescent="0.3">
      <c r="A5346">
        <v>177.61798999999999</v>
      </c>
      <c r="B5346">
        <v>87</v>
      </c>
      <c r="C5346">
        <v>0</v>
      </c>
      <c r="D5346">
        <v>1.327</v>
      </c>
      <c r="E5346">
        <v>55.690922</v>
      </c>
      <c r="F5346">
        <v>55.600396000000003</v>
      </c>
      <c r="G5346">
        <v>52.772581000000002</v>
      </c>
      <c r="H5346">
        <v>9.0525999999999995E-2</v>
      </c>
      <c r="I5346">
        <v>-92.924601999999993</v>
      </c>
      <c r="J5346">
        <v>87</v>
      </c>
      <c r="K5346">
        <v>72.929092999999995</v>
      </c>
      <c r="L5346">
        <v>1.5002E-2</v>
      </c>
      <c r="M5346">
        <f>(F5346*CalPhotonTurnigy!$AE$30*CalPhotonTurnigy!$AF$36+CalPhotonTurnigy!$AE$36)/CalPhotonTurnigy!$AE$30</f>
        <v>67.961880428804164</v>
      </c>
    </row>
    <row r="5347" spans="1:13" x14ac:dyDescent="0.3">
      <c r="A5347">
        <v>177.632994</v>
      </c>
      <c r="B5347">
        <v>87</v>
      </c>
      <c r="C5347">
        <v>0</v>
      </c>
      <c r="D5347">
        <v>1.3160000000000001</v>
      </c>
      <c r="E5347">
        <v>55.647494999999999</v>
      </c>
      <c r="F5347">
        <v>55.479356000000003</v>
      </c>
      <c r="G5347">
        <v>52.771343999999999</v>
      </c>
      <c r="H5347">
        <v>0.16813900000000001</v>
      </c>
      <c r="I5347">
        <v>-92.915766000000005</v>
      </c>
      <c r="J5347">
        <v>87</v>
      </c>
      <c r="K5347">
        <v>72.928793999999996</v>
      </c>
      <c r="L5347">
        <v>1.5004E-2</v>
      </c>
      <c r="M5347">
        <f>(F5347*CalPhotonTurnigy!$AE$30*CalPhotonTurnigy!$AF$36+CalPhotonTurnigy!$AE$36)/CalPhotonTurnigy!$AE$30</f>
        <v>67.838939557204284</v>
      </c>
    </row>
    <row r="5348" spans="1:13" x14ac:dyDescent="0.3">
      <c r="A5348">
        <v>177.64799600000001</v>
      </c>
      <c r="B5348">
        <v>87</v>
      </c>
      <c r="C5348">
        <v>0</v>
      </c>
      <c r="D5348">
        <v>1.329</v>
      </c>
      <c r="E5348">
        <v>55.648497999999996</v>
      </c>
      <c r="F5348">
        <v>55.358288000000002</v>
      </c>
      <c r="G5348">
        <v>52.770206999999999</v>
      </c>
      <c r="H5348">
        <v>0.29021000000000002</v>
      </c>
      <c r="I5348">
        <v>-92.900536000000002</v>
      </c>
      <c r="J5348">
        <v>87</v>
      </c>
      <c r="K5348">
        <v>72.928535999999994</v>
      </c>
      <c r="L5348">
        <v>1.5002E-2</v>
      </c>
      <c r="M5348">
        <f>(F5348*CalPhotonTurnigy!$AE$30*CalPhotonTurnigy!$AF$36+CalPhotonTurnigy!$AE$36)/CalPhotonTurnigy!$AE$30</f>
        <v>67.71597024587868</v>
      </c>
    </row>
    <row r="5349" spans="1:13" x14ac:dyDescent="0.3">
      <c r="A5349">
        <v>177.66300699999999</v>
      </c>
      <c r="B5349">
        <v>87</v>
      </c>
      <c r="C5349">
        <v>0</v>
      </c>
      <c r="D5349">
        <v>1.331</v>
      </c>
      <c r="E5349">
        <v>55.657040000000002</v>
      </c>
      <c r="F5349">
        <v>55.261415</v>
      </c>
      <c r="G5349">
        <v>52.769167000000003</v>
      </c>
      <c r="H5349">
        <v>0.395625</v>
      </c>
      <c r="I5349">
        <v>-92.879784000000001</v>
      </c>
      <c r="J5349">
        <v>87</v>
      </c>
      <c r="K5349">
        <v>72.928314</v>
      </c>
      <c r="L5349">
        <v>1.5011E-2</v>
      </c>
      <c r="M5349">
        <f>(F5349*CalPhotonTurnigy!$AE$30*CalPhotonTurnigy!$AF$36+CalPhotonTurnigy!$AE$36)/CalPhotonTurnigy!$AE$30</f>
        <v>67.617575904714641</v>
      </c>
    </row>
    <row r="5350" spans="1:13" x14ac:dyDescent="0.3">
      <c r="A5350">
        <v>177.67801499999999</v>
      </c>
      <c r="B5350">
        <v>87</v>
      </c>
      <c r="C5350">
        <v>0</v>
      </c>
      <c r="D5350">
        <v>1.325</v>
      </c>
      <c r="E5350">
        <v>55.643912999999998</v>
      </c>
      <c r="F5350">
        <v>55.237194000000002</v>
      </c>
      <c r="G5350">
        <v>52.768219000000002</v>
      </c>
      <c r="H5350">
        <v>0.406719</v>
      </c>
      <c r="I5350">
        <v>-92.858459999999994</v>
      </c>
      <c r="J5350">
        <v>87</v>
      </c>
      <c r="K5350">
        <v>72.928122999999999</v>
      </c>
      <c r="L5350">
        <v>1.5008000000000001E-2</v>
      </c>
      <c r="M5350">
        <f>(F5350*CalPhotonTurnigy!$AE$30*CalPhotonTurnigy!$AF$36+CalPhotonTurnigy!$AE$36)/CalPhotonTurnigy!$AE$30</f>
        <v>67.592974526236304</v>
      </c>
    </row>
    <row r="5351" spans="1:13" x14ac:dyDescent="0.3">
      <c r="A5351">
        <v>177.69301400000001</v>
      </c>
      <c r="B5351">
        <v>87</v>
      </c>
      <c r="C5351">
        <v>0</v>
      </c>
      <c r="D5351">
        <v>1.325</v>
      </c>
      <c r="E5351">
        <v>55.635174999999997</v>
      </c>
      <c r="F5351">
        <v>55.212972000000001</v>
      </c>
      <c r="G5351">
        <v>52.767355999999999</v>
      </c>
      <c r="H5351">
        <v>0.42220299999999999</v>
      </c>
      <c r="I5351">
        <v>-92.836342999999999</v>
      </c>
      <c r="J5351">
        <v>87</v>
      </c>
      <c r="K5351">
        <v>72.927959000000001</v>
      </c>
      <c r="L5351">
        <v>1.4999E-2</v>
      </c>
      <c r="M5351">
        <f>(F5351*CalPhotonTurnigy!$AE$30*CalPhotonTurnigy!$AF$36+CalPhotonTurnigy!$AE$36)/CalPhotonTurnigy!$AE$30</f>
        <v>67.56837213205344</v>
      </c>
    </row>
    <row r="5352" spans="1:13" x14ac:dyDescent="0.3">
      <c r="A5352">
        <v>177.70802399999999</v>
      </c>
      <c r="B5352">
        <v>87</v>
      </c>
      <c r="C5352">
        <v>0</v>
      </c>
      <c r="D5352">
        <v>1.327</v>
      </c>
      <c r="E5352">
        <v>55.632776</v>
      </c>
      <c r="F5352">
        <v>55.164524999999998</v>
      </c>
      <c r="G5352">
        <v>52.766573999999999</v>
      </c>
      <c r="H5352">
        <v>0.468252</v>
      </c>
      <c r="I5352">
        <v>-92.811807999999999</v>
      </c>
      <c r="J5352">
        <v>87</v>
      </c>
      <c r="K5352">
        <v>72.927818000000002</v>
      </c>
      <c r="L5352">
        <v>1.5010000000000001E-2</v>
      </c>
      <c r="M5352">
        <f>(F5352*CalPhotonTurnigy!$AE$30*CalPhotonTurnigy!$AF$36+CalPhotonTurnigy!$AE$36)/CalPhotonTurnigy!$AE$30</f>
        <v>67.519164296574274</v>
      </c>
    </row>
    <row r="5353" spans="1:13" x14ac:dyDescent="0.3">
      <c r="A5353">
        <v>177.72302400000001</v>
      </c>
      <c r="B5353">
        <v>87</v>
      </c>
      <c r="C5353">
        <v>0</v>
      </c>
      <c r="D5353">
        <v>1.3260000000000001</v>
      </c>
      <c r="E5353">
        <v>55.628151000000003</v>
      </c>
      <c r="F5353">
        <v>55.212972000000001</v>
      </c>
      <c r="G5353">
        <v>52.765867</v>
      </c>
      <c r="H5353">
        <v>0.41517900000000002</v>
      </c>
      <c r="I5353">
        <v>-92.790058000000002</v>
      </c>
      <c r="J5353">
        <v>87</v>
      </c>
      <c r="K5353">
        <v>72.927695999999997</v>
      </c>
      <c r="L5353">
        <v>1.4999999999999999E-2</v>
      </c>
      <c r="M5353">
        <f>(F5353*CalPhotonTurnigy!$AE$30*CalPhotonTurnigy!$AF$36+CalPhotonTurnigy!$AE$36)/CalPhotonTurnigy!$AE$30</f>
        <v>67.56837213205344</v>
      </c>
    </row>
    <row r="5354" spans="1:13" x14ac:dyDescent="0.3">
      <c r="A5354">
        <v>177.738023</v>
      </c>
      <c r="B5354">
        <v>87</v>
      </c>
      <c r="C5354">
        <v>0</v>
      </c>
      <c r="D5354">
        <v>1.327</v>
      </c>
      <c r="E5354">
        <v>55.626731999999997</v>
      </c>
      <c r="F5354">
        <v>55.188749000000001</v>
      </c>
      <c r="G5354">
        <v>52.765228999999998</v>
      </c>
      <c r="H5354">
        <v>0.43798300000000001</v>
      </c>
      <c r="I5354">
        <v>-92.767120000000006</v>
      </c>
      <c r="J5354">
        <v>87</v>
      </c>
      <c r="K5354">
        <v>72.927591000000007</v>
      </c>
      <c r="L5354">
        <v>1.4999E-2</v>
      </c>
      <c r="M5354">
        <f>(F5354*CalPhotonTurnigy!$AE$30*CalPhotonTurnigy!$AF$36+CalPhotonTurnigy!$AE$36)/CalPhotonTurnigy!$AE$30</f>
        <v>67.543768722166106</v>
      </c>
    </row>
    <row r="5355" spans="1:13" x14ac:dyDescent="0.3">
      <c r="A5355">
        <v>177.753029</v>
      </c>
      <c r="B5355">
        <v>87</v>
      </c>
      <c r="C5355">
        <v>0</v>
      </c>
      <c r="D5355">
        <v>1.3260000000000001</v>
      </c>
      <c r="E5355">
        <v>55.622948999999998</v>
      </c>
      <c r="F5355">
        <v>55.188749000000001</v>
      </c>
      <c r="G5355">
        <v>52.764654</v>
      </c>
      <c r="H5355">
        <v>0.43419999999999997</v>
      </c>
      <c r="I5355">
        <v>-92.744370000000004</v>
      </c>
      <c r="J5355">
        <v>87</v>
      </c>
      <c r="K5355">
        <v>72.927501000000007</v>
      </c>
      <c r="L5355">
        <v>1.5006E-2</v>
      </c>
      <c r="M5355">
        <f>(F5355*CalPhotonTurnigy!$AE$30*CalPhotonTurnigy!$AF$36+CalPhotonTurnigy!$AE$36)/CalPhotonTurnigy!$AE$30</f>
        <v>67.543768722166106</v>
      </c>
    </row>
    <row r="5356" spans="1:13" x14ac:dyDescent="0.3">
      <c r="A5356">
        <v>177.76803200000001</v>
      </c>
      <c r="B5356">
        <v>86</v>
      </c>
      <c r="C5356">
        <v>0</v>
      </c>
      <c r="D5356">
        <v>1.323</v>
      </c>
      <c r="E5356">
        <v>55.609442999999999</v>
      </c>
      <c r="F5356">
        <v>55.188749000000001</v>
      </c>
      <c r="G5356">
        <v>52.763911999999998</v>
      </c>
      <c r="H5356">
        <v>0.42069400000000001</v>
      </c>
      <c r="I5356">
        <v>-92.722331999999994</v>
      </c>
      <c r="J5356">
        <v>86</v>
      </c>
      <c r="K5356">
        <v>72.904656000000003</v>
      </c>
      <c r="L5356">
        <v>1.5003000000000001E-2</v>
      </c>
      <c r="M5356">
        <f>(F5356*CalPhotonTurnigy!$AE$30*CalPhotonTurnigy!$AF$36+CalPhotonTurnigy!$AE$36)/CalPhotonTurnigy!$AE$30</f>
        <v>67.543768722166106</v>
      </c>
    </row>
    <row r="5357" spans="1:13" x14ac:dyDescent="0.3">
      <c r="A5357">
        <v>177.78303</v>
      </c>
      <c r="B5357">
        <v>87</v>
      </c>
      <c r="C5357">
        <v>0</v>
      </c>
      <c r="D5357">
        <v>1.3320000000000001</v>
      </c>
      <c r="E5357">
        <v>55.626009000000003</v>
      </c>
      <c r="F5357">
        <v>55.309854000000001</v>
      </c>
      <c r="G5357">
        <v>52.762490999999997</v>
      </c>
      <c r="H5357">
        <v>0.31615500000000002</v>
      </c>
      <c r="I5357">
        <v>-92.705753999999999</v>
      </c>
      <c r="J5357">
        <v>87</v>
      </c>
      <c r="K5357">
        <v>72.886103000000006</v>
      </c>
      <c r="L5357">
        <v>1.4997999999999999E-2</v>
      </c>
      <c r="M5357">
        <f>(F5357*CalPhotonTurnigy!$AE$30*CalPhotonTurnigy!$AF$36+CalPhotonTurnigy!$AE$36)/CalPhotonTurnigy!$AE$30</f>
        <v>67.666775614557892</v>
      </c>
    </row>
    <row r="5358" spans="1:13" x14ac:dyDescent="0.3">
      <c r="A5358">
        <v>177.79803899999999</v>
      </c>
      <c r="B5358">
        <v>87</v>
      </c>
      <c r="C5358">
        <v>0</v>
      </c>
      <c r="D5358">
        <v>1.327</v>
      </c>
      <c r="E5358">
        <v>55.624889000000003</v>
      </c>
      <c r="F5358">
        <v>55.237194000000002</v>
      </c>
      <c r="G5358">
        <v>52.760218000000002</v>
      </c>
      <c r="H5358">
        <v>0.38769500000000001</v>
      </c>
      <c r="I5358">
        <v>-92.685424999999995</v>
      </c>
      <c r="J5358">
        <v>87</v>
      </c>
      <c r="K5358">
        <v>72.891790999999998</v>
      </c>
      <c r="L5358">
        <v>1.5009E-2</v>
      </c>
      <c r="M5358">
        <f>(F5358*CalPhotonTurnigy!$AE$30*CalPhotonTurnigy!$AF$36+CalPhotonTurnigy!$AE$36)/CalPhotonTurnigy!$AE$30</f>
        <v>67.592974526236304</v>
      </c>
    </row>
    <row r="5359" spans="1:13" x14ac:dyDescent="0.3">
      <c r="A5359">
        <v>177.813042</v>
      </c>
      <c r="B5359">
        <v>86</v>
      </c>
      <c r="C5359">
        <v>0</v>
      </c>
      <c r="D5359">
        <v>1.3240000000000001</v>
      </c>
      <c r="E5359">
        <v>55.613675999999998</v>
      </c>
      <c r="F5359">
        <v>55.261415</v>
      </c>
      <c r="G5359">
        <v>52.757261999999997</v>
      </c>
      <c r="H5359">
        <v>0.35226099999999999</v>
      </c>
      <c r="I5359">
        <v>-92.666957999999994</v>
      </c>
      <c r="J5359">
        <v>86</v>
      </c>
      <c r="K5359">
        <v>72.873919999999998</v>
      </c>
      <c r="L5359">
        <v>1.5003000000000001E-2</v>
      </c>
      <c r="M5359">
        <f>(F5359*CalPhotonTurnigy!$AE$30*CalPhotonTurnigy!$AF$36+CalPhotonTurnigy!$AE$36)/CalPhotonTurnigy!$AE$30</f>
        <v>67.617575904714641</v>
      </c>
    </row>
    <row r="5360" spans="1:13" x14ac:dyDescent="0.3">
      <c r="A5360">
        <v>177.82804200000001</v>
      </c>
      <c r="B5360">
        <v>86</v>
      </c>
      <c r="C5360">
        <v>0</v>
      </c>
      <c r="D5360">
        <v>1.3280000000000001</v>
      </c>
      <c r="E5360">
        <v>55.616838999999999</v>
      </c>
      <c r="F5360">
        <v>55.285634999999999</v>
      </c>
      <c r="G5360">
        <v>52.753343999999998</v>
      </c>
      <c r="H5360">
        <v>0.331204</v>
      </c>
      <c r="I5360">
        <v>-92.649592999999996</v>
      </c>
      <c r="J5360">
        <v>86</v>
      </c>
      <c r="K5360">
        <v>72.836879999999994</v>
      </c>
      <c r="L5360">
        <v>1.4999999999999999E-2</v>
      </c>
      <c r="M5360">
        <f>(F5360*CalPhotonTurnigy!$AE$30*CalPhotonTurnigy!$AF$36+CalPhotonTurnigy!$AE$36)/CalPhotonTurnigy!$AE$30</f>
        <v>67.642176267488509</v>
      </c>
    </row>
    <row r="5361" spans="1:13" x14ac:dyDescent="0.3">
      <c r="A5361">
        <v>177.843042</v>
      </c>
      <c r="B5361">
        <v>86</v>
      </c>
      <c r="C5361">
        <v>0</v>
      </c>
      <c r="D5361">
        <v>1.325</v>
      </c>
      <c r="E5361">
        <v>55.611873000000003</v>
      </c>
      <c r="F5361">
        <v>55.358288000000002</v>
      </c>
      <c r="G5361">
        <v>52.747821000000002</v>
      </c>
      <c r="H5361">
        <v>0.253585</v>
      </c>
      <c r="I5361">
        <v>-92.636286999999996</v>
      </c>
      <c r="J5361">
        <v>86</v>
      </c>
      <c r="K5361">
        <v>72.805000000000007</v>
      </c>
      <c r="L5361">
        <v>1.4999999999999999E-2</v>
      </c>
      <c r="M5361">
        <f>(F5361*CalPhotonTurnigy!$AE$30*CalPhotonTurnigy!$AF$36+CalPhotonTurnigy!$AE$36)/CalPhotonTurnigy!$AE$30</f>
        <v>67.71597024587868</v>
      </c>
    </row>
    <row r="5362" spans="1:13" x14ac:dyDescent="0.3">
      <c r="A5362">
        <v>177.85804099999999</v>
      </c>
      <c r="B5362">
        <v>86</v>
      </c>
      <c r="C5362">
        <v>0</v>
      </c>
      <c r="D5362">
        <v>1.325</v>
      </c>
      <c r="E5362">
        <v>55.605035999999998</v>
      </c>
      <c r="F5362">
        <v>55.334071999999999</v>
      </c>
      <c r="G5362">
        <v>52.74033</v>
      </c>
      <c r="H5362">
        <v>0.27096399999999998</v>
      </c>
      <c r="I5362">
        <v>-92.622073999999998</v>
      </c>
      <c r="J5362">
        <v>86</v>
      </c>
      <c r="K5362">
        <v>72.777559999999994</v>
      </c>
      <c r="L5362">
        <v>1.4999E-2</v>
      </c>
      <c r="M5362">
        <f>(F5362*CalPhotonTurnigy!$AE$30*CalPhotonTurnigy!$AF$36+CalPhotonTurnigy!$AE$36)/CalPhotonTurnigy!$AE$30</f>
        <v>67.691373945922763</v>
      </c>
    </row>
    <row r="5363" spans="1:13" x14ac:dyDescent="0.3">
      <c r="A5363">
        <v>177.873052</v>
      </c>
      <c r="B5363">
        <v>86</v>
      </c>
      <c r="C5363">
        <v>0</v>
      </c>
      <c r="D5363">
        <v>1.3260000000000001</v>
      </c>
      <c r="E5363">
        <v>55.604278999999998</v>
      </c>
      <c r="F5363">
        <v>55.382503999999997</v>
      </c>
      <c r="G5363">
        <v>52.730871999999998</v>
      </c>
      <c r="H5363">
        <v>0.221775</v>
      </c>
      <c r="I5363">
        <v>-92.610425000000006</v>
      </c>
      <c r="J5363">
        <v>86</v>
      </c>
      <c r="K5363">
        <v>72.753941999999995</v>
      </c>
      <c r="L5363">
        <v>1.5011E-2</v>
      </c>
      <c r="M5363">
        <f>(F5363*CalPhotonTurnigy!$AE$30*CalPhotonTurnigy!$AF$36+CalPhotonTurnigy!$AE$36)/CalPhotonTurnigy!$AE$30</f>
        <v>67.740566545834582</v>
      </c>
    </row>
    <row r="5364" spans="1:13" x14ac:dyDescent="0.3">
      <c r="A5364">
        <v>177.88805099999999</v>
      </c>
      <c r="B5364">
        <v>86</v>
      </c>
      <c r="C5364">
        <v>0</v>
      </c>
      <c r="D5364">
        <v>1.3240000000000001</v>
      </c>
      <c r="E5364">
        <v>55.595936000000002</v>
      </c>
      <c r="F5364">
        <v>55.382503999999997</v>
      </c>
      <c r="G5364">
        <v>52.719664999999999</v>
      </c>
      <c r="H5364">
        <v>0.21343200000000001</v>
      </c>
      <c r="I5364">
        <v>-92.599224000000007</v>
      </c>
      <c r="J5364">
        <v>86</v>
      </c>
      <c r="K5364">
        <v>72.733615</v>
      </c>
      <c r="L5364">
        <v>1.4999E-2</v>
      </c>
      <c r="M5364">
        <f>(F5364*CalPhotonTurnigy!$AE$30*CalPhotonTurnigy!$AF$36+CalPhotonTurnigy!$AE$36)/CalPhotonTurnigy!$AE$30</f>
        <v>67.740566545834582</v>
      </c>
    </row>
    <row r="5365" spans="1:13" x14ac:dyDescent="0.3">
      <c r="A5365">
        <v>177.90305499999999</v>
      </c>
      <c r="B5365">
        <v>86</v>
      </c>
      <c r="C5365">
        <v>0</v>
      </c>
      <c r="D5365">
        <v>1.325</v>
      </c>
      <c r="E5365">
        <v>55.593885</v>
      </c>
      <c r="F5365">
        <v>55.358288000000002</v>
      </c>
      <c r="G5365">
        <v>52.707030000000003</v>
      </c>
      <c r="H5365">
        <v>0.235596</v>
      </c>
      <c r="I5365">
        <v>-92.586859000000004</v>
      </c>
      <c r="J5365">
        <v>86</v>
      </c>
      <c r="K5365">
        <v>72.716117999999994</v>
      </c>
      <c r="L5365">
        <v>1.5004E-2</v>
      </c>
      <c r="M5365">
        <f>(F5365*CalPhotonTurnigy!$AE$30*CalPhotonTurnigy!$AF$36+CalPhotonTurnigy!$AE$36)/CalPhotonTurnigy!$AE$30</f>
        <v>67.71597024587868</v>
      </c>
    </row>
    <row r="5366" spans="1:13" x14ac:dyDescent="0.3">
      <c r="A5366">
        <v>177.91805400000001</v>
      </c>
      <c r="B5366">
        <v>86</v>
      </c>
      <c r="C5366">
        <v>0</v>
      </c>
      <c r="D5366">
        <v>1.325</v>
      </c>
      <c r="E5366">
        <v>55.589554999999997</v>
      </c>
      <c r="F5366">
        <v>55.382503999999997</v>
      </c>
      <c r="G5366">
        <v>52.693325999999999</v>
      </c>
      <c r="H5366">
        <v>0.20705100000000001</v>
      </c>
      <c r="I5366">
        <v>-92.575992999999997</v>
      </c>
      <c r="J5366">
        <v>86</v>
      </c>
      <c r="K5366">
        <v>72.701059000000001</v>
      </c>
      <c r="L5366">
        <v>1.4999E-2</v>
      </c>
      <c r="M5366">
        <f>(F5366*CalPhotonTurnigy!$AE$30*CalPhotonTurnigy!$AF$36+CalPhotonTurnigy!$AE$36)/CalPhotonTurnigy!$AE$30</f>
        <v>67.740566545834582</v>
      </c>
    </row>
    <row r="5367" spans="1:13" x14ac:dyDescent="0.3">
      <c r="A5367">
        <v>177.933053</v>
      </c>
      <c r="B5367">
        <v>86</v>
      </c>
      <c r="C5367">
        <v>0</v>
      </c>
      <c r="D5367">
        <v>1.323</v>
      </c>
      <c r="E5367">
        <v>55.580697999999998</v>
      </c>
      <c r="F5367">
        <v>55.503565999999999</v>
      </c>
      <c r="G5367">
        <v>52.678908999999997</v>
      </c>
      <c r="H5367">
        <v>7.7132000000000006E-2</v>
      </c>
      <c r="I5367">
        <v>-92.571939</v>
      </c>
      <c r="J5367">
        <v>86</v>
      </c>
      <c r="K5367">
        <v>72.688096999999999</v>
      </c>
      <c r="L5367">
        <v>1.4999E-2</v>
      </c>
      <c r="M5367">
        <f>(F5367*CalPhotonTurnigy!$AE$30*CalPhotonTurnigy!$AF$36+CalPhotonTurnigy!$AE$36)/CalPhotonTurnigy!$AE$30</f>
        <v>67.86352976293324</v>
      </c>
    </row>
    <row r="5368" spans="1:13" x14ac:dyDescent="0.3">
      <c r="A5368">
        <v>177.948059</v>
      </c>
      <c r="B5368">
        <v>86</v>
      </c>
      <c r="C5368">
        <v>0</v>
      </c>
      <c r="D5368">
        <v>1.3260000000000001</v>
      </c>
      <c r="E5368">
        <v>55.583337999999998</v>
      </c>
      <c r="F5368">
        <v>55.406719000000002</v>
      </c>
      <c r="G5368">
        <v>52.664102999999997</v>
      </c>
      <c r="H5368">
        <v>0.176619</v>
      </c>
      <c r="I5368">
        <v>-92.562663000000001</v>
      </c>
      <c r="J5368">
        <v>86</v>
      </c>
      <c r="K5368">
        <v>72.676940999999999</v>
      </c>
      <c r="L5368">
        <v>1.5006E-2</v>
      </c>
      <c r="M5368">
        <f>(F5368*CalPhotonTurnigy!$AE$30*CalPhotonTurnigy!$AF$36+CalPhotonTurnigy!$AE$36)/CalPhotonTurnigy!$AE$30</f>
        <v>67.765161830085987</v>
      </c>
    </row>
    <row r="5369" spans="1:13" x14ac:dyDescent="0.3">
      <c r="A5369">
        <v>177.963065</v>
      </c>
      <c r="B5369">
        <v>86</v>
      </c>
      <c r="C5369">
        <v>0</v>
      </c>
      <c r="D5369">
        <v>1.3220000000000001</v>
      </c>
      <c r="E5369">
        <v>55.572780000000002</v>
      </c>
      <c r="F5369">
        <v>55.503565999999999</v>
      </c>
      <c r="G5369">
        <v>52.649196000000003</v>
      </c>
      <c r="H5369">
        <v>6.9213999999999998E-2</v>
      </c>
      <c r="I5369">
        <v>-92.559023999999994</v>
      </c>
      <c r="J5369">
        <v>86</v>
      </c>
      <c r="K5369">
        <v>72.667338999999998</v>
      </c>
      <c r="L5369">
        <v>1.5006E-2</v>
      </c>
      <c r="M5369">
        <f>(F5369*CalPhotonTurnigy!$AE$30*CalPhotonTurnigy!$AF$36+CalPhotonTurnigy!$AE$36)/CalPhotonTurnigy!$AE$30</f>
        <v>67.86352976293324</v>
      </c>
    </row>
    <row r="5370" spans="1:13" x14ac:dyDescent="0.3">
      <c r="A5370">
        <v>177.978072</v>
      </c>
      <c r="B5370">
        <v>86</v>
      </c>
      <c r="C5370">
        <v>0</v>
      </c>
      <c r="D5370">
        <v>1.32</v>
      </c>
      <c r="E5370">
        <v>55.555990999999999</v>
      </c>
      <c r="F5370">
        <v>55.455143999999997</v>
      </c>
      <c r="G5370">
        <v>52.634428</v>
      </c>
      <c r="H5370">
        <v>0.10084700000000001</v>
      </c>
      <c r="I5370">
        <v>-92.553725</v>
      </c>
      <c r="J5370">
        <v>86</v>
      </c>
      <c r="K5370">
        <v>72.659074000000004</v>
      </c>
      <c r="L5370">
        <v>1.5007E-2</v>
      </c>
      <c r="M5370">
        <f>(F5370*CalPhotonTurnigy!$AE$30*CalPhotonTurnigy!$AF$36+CalPhotonTurnigy!$AE$36)/CalPhotonTurnigy!$AE$30</f>
        <v>67.814347320066346</v>
      </c>
    </row>
    <row r="5371" spans="1:13" x14ac:dyDescent="0.3">
      <c r="A5371">
        <v>177.993077</v>
      </c>
      <c r="B5371">
        <v>86</v>
      </c>
      <c r="C5371">
        <v>0</v>
      </c>
      <c r="D5371">
        <v>1.321</v>
      </c>
      <c r="E5371">
        <v>55.546675</v>
      </c>
      <c r="F5371">
        <v>55.551983</v>
      </c>
      <c r="G5371">
        <v>52.619995000000003</v>
      </c>
      <c r="H5371">
        <v>-5.3080000000000002E-3</v>
      </c>
      <c r="I5371">
        <v>-92.554004000000006</v>
      </c>
      <c r="J5371">
        <v>86</v>
      </c>
      <c r="K5371">
        <v>72.651961</v>
      </c>
      <c r="L5371">
        <v>1.5004999999999999E-2</v>
      </c>
      <c r="M5371">
        <f>(F5371*CalPhotonTurnigy!$AE$30*CalPhotonTurnigy!$AF$36+CalPhotonTurnigy!$AE$36)/CalPhotonTurnigy!$AE$30</f>
        <v>67.912707127277685</v>
      </c>
    </row>
    <row r="5372" spans="1:13" x14ac:dyDescent="0.3">
      <c r="A5372">
        <v>178.00807900000001</v>
      </c>
      <c r="B5372">
        <v>86</v>
      </c>
      <c r="C5372">
        <v>0</v>
      </c>
      <c r="D5372">
        <v>1.3240000000000001</v>
      </c>
      <c r="E5372">
        <v>55.546362999999999</v>
      </c>
      <c r="F5372">
        <v>55.551983</v>
      </c>
      <c r="G5372">
        <v>52.606050000000003</v>
      </c>
      <c r="H5372">
        <v>-5.6210000000000001E-3</v>
      </c>
      <c r="I5372">
        <v>-92.554299999999998</v>
      </c>
      <c r="J5372">
        <v>86</v>
      </c>
      <c r="K5372">
        <v>72.645837999999998</v>
      </c>
      <c r="L5372">
        <v>1.5002E-2</v>
      </c>
      <c r="M5372">
        <f>(F5372*CalPhotonTurnigy!$AE$30*CalPhotonTurnigy!$AF$36+CalPhotonTurnigy!$AE$36)/CalPhotonTurnigy!$AE$30</f>
        <v>67.912707127277685</v>
      </c>
    </row>
    <row r="5373" spans="1:13" x14ac:dyDescent="0.3">
      <c r="A5373">
        <v>178.02308600000001</v>
      </c>
      <c r="B5373">
        <v>86</v>
      </c>
      <c r="C5373">
        <v>0</v>
      </c>
      <c r="D5373">
        <v>1.325</v>
      </c>
      <c r="E5373">
        <v>55.548662</v>
      </c>
      <c r="F5373">
        <v>55.600396000000003</v>
      </c>
      <c r="G5373">
        <v>52.592708000000002</v>
      </c>
      <c r="H5373">
        <v>-5.1734000000000002E-2</v>
      </c>
      <c r="I5373">
        <v>-92.557023000000001</v>
      </c>
      <c r="J5373">
        <v>86</v>
      </c>
      <c r="K5373">
        <v>72.640568000000002</v>
      </c>
      <c r="L5373">
        <v>1.5007E-2</v>
      </c>
      <c r="M5373">
        <f>(F5373*CalPhotonTurnigy!$AE$30*CalPhotonTurnigy!$AF$36+CalPhotonTurnigy!$AE$36)/CalPhotonTurnigy!$AE$30</f>
        <v>67.961880428804164</v>
      </c>
    </row>
    <row r="5374" spans="1:13" x14ac:dyDescent="0.3">
      <c r="A5374">
        <v>178.03809000000001</v>
      </c>
      <c r="B5374">
        <v>86</v>
      </c>
      <c r="C5374">
        <v>0</v>
      </c>
      <c r="D5374">
        <v>1.325</v>
      </c>
      <c r="E5374">
        <v>55.550640999999999</v>
      </c>
      <c r="F5374">
        <v>55.430931999999999</v>
      </c>
      <c r="G5374">
        <v>52.580049000000002</v>
      </c>
      <c r="H5374">
        <v>0.119709</v>
      </c>
      <c r="I5374">
        <v>-92.550735000000003</v>
      </c>
      <c r="J5374">
        <v>86</v>
      </c>
      <c r="K5374">
        <v>72.636032999999998</v>
      </c>
      <c r="L5374">
        <v>1.5004E-2</v>
      </c>
      <c r="M5374">
        <f>(F5374*CalPhotonTurnigy!$AE$30*CalPhotonTurnigy!$AF$36+CalPhotonTurnigy!$AE$36)/CalPhotonTurnigy!$AE$30</f>
        <v>67.789755082928409</v>
      </c>
    </row>
    <row r="5375" spans="1:13" x14ac:dyDescent="0.3">
      <c r="A5375">
        <v>178.05309099999999</v>
      </c>
      <c r="B5375">
        <v>86</v>
      </c>
      <c r="C5375">
        <v>0</v>
      </c>
      <c r="D5375">
        <v>1.3260000000000001</v>
      </c>
      <c r="E5375">
        <v>55.557479000000001</v>
      </c>
      <c r="F5375">
        <v>55.091844999999999</v>
      </c>
      <c r="G5375">
        <v>52.568125999999999</v>
      </c>
      <c r="H5375">
        <v>0.46563300000000002</v>
      </c>
      <c r="I5375">
        <v>-92.526370999999997</v>
      </c>
      <c r="J5375">
        <v>86</v>
      </c>
      <c r="K5375">
        <v>72.632129000000006</v>
      </c>
      <c r="L5375">
        <v>1.5001E-2</v>
      </c>
      <c r="M5375">
        <f>(F5375*CalPhotonTurnigy!$AE$30*CalPhotonTurnigy!$AF$36+CalPhotonTurnigy!$AE$36)/CalPhotonTurnigy!$AE$30</f>
        <v>67.445342894162849</v>
      </c>
    </row>
    <row r="5376" spans="1:13" x14ac:dyDescent="0.3">
      <c r="A5376">
        <v>178.06809000000001</v>
      </c>
      <c r="B5376">
        <v>86</v>
      </c>
      <c r="C5376">
        <v>0</v>
      </c>
      <c r="D5376">
        <v>1.3220000000000001</v>
      </c>
      <c r="E5376">
        <v>55.550522999999998</v>
      </c>
      <c r="F5376">
        <v>55.067616999999998</v>
      </c>
      <c r="G5376">
        <v>52.556967999999998</v>
      </c>
      <c r="H5376">
        <v>0.48290699999999998</v>
      </c>
      <c r="I5376">
        <v>-92.501114000000001</v>
      </c>
      <c r="J5376">
        <v>86</v>
      </c>
      <c r="K5376">
        <v>72.628767999999994</v>
      </c>
      <c r="L5376">
        <v>1.4999E-2</v>
      </c>
      <c r="M5376">
        <f>(F5376*CalPhotonTurnigy!$AE$30*CalPhotonTurnigy!$AF$36+CalPhotonTurnigy!$AE$36)/CalPhotonTurnigy!$AE$30</f>
        <v>67.420734405753066</v>
      </c>
    </row>
    <row r="5377" spans="1:13" x14ac:dyDescent="0.3">
      <c r="A5377">
        <v>178.083099</v>
      </c>
      <c r="B5377">
        <v>86</v>
      </c>
      <c r="C5377">
        <v>0</v>
      </c>
      <c r="D5377">
        <v>1.3169999999999999</v>
      </c>
      <c r="E5377">
        <v>55.529122000000001</v>
      </c>
      <c r="F5377">
        <v>55.043387000000003</v>
      </c>
      <c r="G5377">
        <v>52.546584000000003</v>
      </c>
      <c r="H5377">
        <v>0.485734</v>
      </c>
      <c r="I5377">
        <v>-92.475699000000006</v>
      </c>
      <c r="J5377">
        <v>86</v>
      </c>
      <c r="K5377">
        <v>72.625876000000005</v>
      </c>
      <c r="L5377">
        <v>1.5009E-2</v>
      </c>
      <c r="M5377">
        <f>(F5377*CalPhotonTurnigy!$AE$30*CalPhotonTurnigy!$AF$36+CalPhotonTurnigy!$AE$36)/CalPhotonTurnigy!$AE$30</f>
        <v>67.396123885934287</v>
      </c>
    </row>
    <row r="5378" spans="1:13" x14ac:dyDescent="0.3">
      <c r="A5378">
        <v>178.098107</v>
      </c>
      <c r="B5378">
        <v>86</v>
      </c>
      <c r="C5378">
        <v>0</v>
      </c>
      <c r="D5378">
        <v>1.321</v>
      </c>
      <c r="E5378">
        <v>55.523549000000003</v>
      </c>
      <c r="F5378">
        <v>55.091844999999999</v>
      </c>
      <c r="G5378">
        <v>52.536968999999999</v>
      </c>
      <c r="H5378">
        <v>0.431703</v>
      </c>
      <c r="I5378">
        <v>-92.453100000000006</v>
      </c>
      <c r="J5378">
        <v>86</v>
      </c>
      <c r="K5378">
        <v>72.623386999999994</v>
      </c>
      <c r="L5378">
        <v>1.5008000000000001E-2</v>
      </c>
      <c r="M5378">
        <f>(F5378*CalPhotonTurnigy!$AE$30*CalPhotonTurnigy!$AF$36+CalPhotonTurnigy!$AE$36)/CalPhotonTurnigy!$AE$30</f>
        <v>67.445342894162849</v>
      </c>
    </row>
    <row r="5379" spans="1:13" x14ac:dyDescent="0.3">
      <c r="A5379">
        <v>178.11310700000001</v>
      </c>
      <c r="B5379">
        <v>86</v>
      </c>
      <c r="C5379">
        <v>0</v>
      </c>
      <c r="D5379">
        <v>1.321</v>
      </c>
      <c r="E5379">
        <v>55.518752999999997</v>
      </c>
      <c r="F5379">
        <v>55.164524999999998</v>
      </c>
      <c r="G5379">
        <v>52.528104999999996</v>
      </c>
      <c r="H5379">
        <v>0.35422799999999999</v>
      </c>
      <c r="I5379">
        <v>-92.434552999999994</v>
      </c>
      <c r="J5379">
        <v>86</v>
      </c>
      <c r="K5379">
        <v>72.621245000000002</v>
      </c>
      <c r="L5379">
        <v>1.4999999999999999E-2</v>
      </c>
      <c r="M5379">
        <f>(F5379*CalPhotonTurnigy!$AE$30*CalPhotonTurnigy!$AF$36+CalPhotonTurnigy!$AE$36)/CalPhotonTurnigy!$AE$30</f>
        <v>67.519164296574274</v>
      </c>
    </row>
    <row r="5380" spans="1:13" x14ac:dyDescent="0.3">
      <c r="A5380">
        <v>178.128119</v>
      </c>
      <c r="B5380">
        <v>86</v>
      </c>
      <c r="C5380">
        <v>0</v>
      </c>
      <c r="D5380">
        <v>1.3220000000000001</v>
      </c>
      <c r="E5380">
        <v>55.517195999999998</v>
      </c>
      <c r="F5380">
        <v>55.140298999999999</v>
      </c>
      <c r="G5380">
        <v>52.519967000000001</v>
      </c>
      <c r="H5380">
        <v>0.37689699999999998</v>
      </c>
      <c r="I5380">
        <v>-92.414807999999994</v>
      </c>
      <c r="J5380">
        <v>86</v>
      </c>
      <c r="K5380">
        <v>72.619399999999999</v>
      </c>
      <c r="L5380">
        <v>1.5011999999999999E-2</v>
      </c>
      <c r="M5380">
        <f>(F5380*CalPhotonTurnigy!$AE$30*CalPhotonTurnigy!$AF$36+CalPhotonTurnigy!$AE$36)/CalPhotonTurnigy!$AE$30</f>
        <v>67.49455783957346</v>
      </c>
    </row>
    <row r="5381" spans="1:13" x14ac:dyDescent="0.3">
      <c r="A5381">
        <v>178.14311799999999</v>
      </c>
      <c r="B5381">
        <v>86</v>
      </c>
      <c r="C5381">
        <v>0</v>
      </c>
      <c r="D5381">
        <v>1.3240000000000001</v>
      </c>
      <c r="E5381">
        <v>55.520999000000003</v>
      </c>
      <c r="F5381">
        <v>55.116073</v>
      </c>
      <c r="G5381">
        <v>52.512521</v>
      </c>
      <c r="H5381">
        <v>0.40492600000000001</v>
      </c>
      <c r="I5381">
        <v>-92.393618000000004</v>
      </c>
      <c r="J5381">
        <v>86</v>
      </c>
      <c r="K5381">
        <v>72.617812999999998</v>
      </c>
      <c r="L5381">
        <v>1.4999E-2</v>
      </c>
      <c r="M5381">
        <f>(F5381*CalPhotonTurnigy!$AE$30*CalPhotonTurnigy!$AF$36+CalPhotonTurnigy!$AE$36)/CalPhotonTurnigy!$AE$30</f>
        <v>67.469951382572646</v>
      </c>
    </row>
    <row r="5382" spans="1:13" x14ac:dyDescent="0.3">
      <c r="A5382">
        <v>178.15812600000001</v>
      </c>
      <c r="B5382">
        <v>86</v>
      </c>
      <c r="C5382">
        <v>0</v>
      </c>
      <c r="D5382">
        <v>1.32</v>
      </c>
      <c r="E5382">
        <v>55.513987</v>
      </c>
      <c r="F5382">
        <v>55.212972000000001</v>
      </c>
      <c r="G5382">
        <v>52.50573</v>
      </c>
      <c r="H5382">
        <v>0.30101499999999998</v>
      </c>
      <c r="I5382">
        <v>-92.377840000000006</v>
      </c>
      <c r="J5382">
        <v>86</v>
      </c>
      <c r="K5382">
        <v>72.616446999999994</v>
      </c>
      <c r="L5382">
        <v>1.5008000000000001E-2</v>
      </c>
      <c r="M5382">
        <f>(F5382*CalPhotonTurnigy!$AE$30*CalPhotonTurnigy!$AF$36+CalPhotonTurnigy!$AE$36)/CalPhotonTurnigy!$AE$30</f>
        <v>67.56837213205344</v>
      </c>
    </row>
    <row r="5383" spans="1:13" x14ac:dyDescent="0.3">
      <c r="A5383">
        <v>178.17313200000001</v>
      </c>
      <c r="B5383">
        <v>86</v>
      </c>
      <c r="C5383">
        <v>0</v>
      </c>
      <c r="D5383">
        <v>1.321</v>
      </c>
      <c r="E5383">
        <v>55.510523999999997</v>
      </c>
      <c r="F5383">
        <v>55.212972000000001</v>
      </c>
      <c r="G5383">
        <v>52.499555999999998</v>
      </c>
      <c r="H5383">
        <v>0.29755199999999998</v>
      </c>
      <c r="I5383">
        <v>-92.362245000000001</v>
      </c>
      <c r="J5383">
        <v>86</v>
      </c>
      <c r="K5383">
        <v>72.615271000000007</v>
      </c>
      <c r="L5383">
        <v>1.5006E-2</v>
      </c>
      <c r="M5383">
        <f>(F5383*CalPhotonTurnigy!$AE$30*CalPhotonTurnigy!$AF$36+CalPhotonTurnigy!$AE$36)/CalPhotonTurnigy!$AE$30</f>
        <v>67.56837213205344</v>
      </c>
    </row>
    <row r="5384" spans="1:13" x14ac:dyDescent="0.3">
      <c r="A5384">
        <v>178.18814499999999</v>
      </c>
      <c r="B5384">
        <v>86</v>
      </c>
      <c r="C5384">
        <v>0</v>
      </c>
      <c r="D5384">
        <v>1.32</v>
      </c>
      <c r="E5384">
        <v>55.504972000000002</v>
      </c>
      <c r="F5384">
        <v>55.285634999999999</v>
      </c>
      <c r="G5384">
        <v>52.493957000000002</v>
      </c>
      <c r="H5384">
        <v>0.219337</v>
      </c>
      <c r="I5384">
        <v>-92.350735999999998</v>
      </c>
      <c r="J5384">
        <v>86</v>
      </c>
      <c r="K5384">
        <v>72.614259000000004</v>
      </c>
      <c r="L5384">
        <v>1.5013E-2</v>
      </c>
      <c r="M5384">
        <f>(F5384*CalPhotonTurnigy!$AE$30*CalPhotonTurnigy!$AF$36+CalPhotonTurnigy!$AE$36)/CalPhotonTurnigy!$AE$30</f>
        <v>67.642176267488509</v>
      </c>
    </row>
    <row r="5385" spans="1:13" x14ac:dyDescent="0.3">
      <c r="A5385">
        <v>178.20314200000001</v>
      </c>
      <c r="B5385">
        <v>86</v>
      </c>
      <c r="C5385">
        <v>0</v>
      </c>
      <c r="D5385">
        <v>1.32</v>
      </c>
      <c r="E5385">
        <v>55.500194</v>
      </c>
      <c r="F5385">
        <v>55.309854000000001</v>
      </c>
      <c r="G5385">
        <v>52.488892</v>
      </c>
      <c r="H5385">
        <v>0.19034000000000001</v>
      </c>
      <c r="I5385">
        <v>-92.340755000000001</v>
      </c>
      <c r="J5385">
        <v>86</v>
      </c>
      <c r="K5385">
        <v>72.613388</v>
      </c>
      <c r="L5385">
        <v>1.4997E-2</v>
      </c>
      <c r="M5385">
        <f>(F5385*CalPhotonTurnigy!$AE$30*CalPhotonTurnigy!$AF$36+CalPhotonTurnigy!$AE$36)/CalPhotonTurnigy!$AE$30</f>
        <v>67.666775614557892</v>
      </c>
    </row>
    <row r="5386" spans="1:13" x14ac:dyDescent="0.3">
      <c r="A5386">
        <v>178.218143</v>
      </c>
      <c r="B5386">
        <v>86</v>
      </c>
      <c r="C5386">
        <v>0</v>
      </c>
      <c r="D5386">
        <v>1.3480000000000001</v>
      </c>
      <c r="E5386">
        <v>55.583429000000002</v>
      </c>
      <c r="F5386">
        <v>55.358288000000002</v>
      </c>
      <c r="G5386">
        <v>52.484319999999997</v>
      </c>
      <c r="H5386">
        <v>0.22514100000000001</v>
      </c>
      <c r="I5386">
        <v>-92.328941</v>
      </c>
      <c r="J5386">
        <v>86</v>
      </c>
      <c r="K5386">
        <v>72.612638000000004</v>
      </c>
      <c r="L5386">
        <v>1.5001E-2</v>
      </c>
      <c r="M5386">
        <f>(F5386*CalPhotonTurnigy!$AE$30*CalPhotonTurnigy!$AF$36+CalPhotonTurnigy!$AE$36)/CalPhotonTurnigy!$AE$30</f>
        <v>67.71597024587868</v>
      </c>
    </row>
    <row r="5387" spans="1:13" x14ac:dyDescent="0.3">
      <c r="A5387">
        <v>178.23315299999999</v>
      </c>
      <c r="B5387">
        <v>86</v>
      </c>
      <c r="C5387">
        <v>0</v>
      </c>
      <c r="D5387">
        <v>1.32</v>
      </c>
      <c r="E5387">
        <v>55.565159999999999</v>
      </c>
      <c r="F5387">
        <v>55.309854000000001</v>
      </c>
      <c r="G5387">
        <v>52.480201999999998</v>
      </c>
      <c r="H5387">
        <v>0.25530599999999998</v>
      </c>
      <c r="I5387">
        <v>-92.315543000000005</v>
      </c>
      <c r="J5387">
        <v>86</v>
      </c>
      <c r="K5387">
        <v>72.611992999999998</v>
      </c>
      <c r="L5387">
        <v>1.5010000000000001E-2</v>
      </c>
      <c r="M5387">
        <f>(F5387*CalPhotonTurnigy!$AE$30*CalPhotonTurnigy!$AF$36+CalPhotonTurnigy!$AE$36)/CalPhotonTurnigy!$AE$30</f>
        <v>67.666775614557892</v>
      </c>
    </row>
    <row r="5388" spans="1:13" x14ac:dyDescent="0.3">
      <c r="A5388">
        <v>178.24816200000001</v>
      </c>
      <c r="B5388">
        <v>87</v>
      </c>
      <c r="C5388">
        <v>0</v>
      </c>
      <c r="D5388">
        <v>1.357</v>
      </c>
      <c r="E5388">
        <v>55.667338000000001</v>
      </c>
      <c r="F5388">
        <v>55.334071999999999</v>
      </c>
      <c r="G5388">
        <v>52.476723</v>
      </c>
      <c r="H5388">
        <v>0.33326699999999998</v>
      </c>
      <c r="I5388">
        <v>-92.298050000000003</v>
      </c>
      <c r="J5388">
        <v>87</v>
      </c>
      <c r="K5388">
        <v>72.634204999999994</v>
      </c>
      <c r="L5388">
        <v>1.5009E-2</v>
      </c>
      <c r="M5388">
        <f>(F5388*CalPhotonTurnigy!$AE$30*CalPhotonTurnigy!$AF$36+CalPhotonTurnigy!$AE$36)/CalPhotonTurnigy!$AE$30</f>
        <v>67.691373945922763</v>
      </c>
    </row>
    <row r="5389" spans="1:13" x14ac:dyDescent="0.3">
      <c r="A5389">
        <v>178.26316299999999</v>
      </c>
      <c r="B5389">
        <v>87</v>
      </c>
      <c r="C5389">
        <v>0</v>
      </c>
      <c r="D5389">
        <v>1.32</v>
      </c>
      <c r="E5389">
        <v>55.637417999999997</v>
      </c>
      <c r="F5389">
        <v>55.358288000000002</v>
      </c>
      <c r="G5389">
        <v>52.474575000000002</v>
      </c>
      <c r="H5389">
        <v>0.27912999999999999</v>
      </c>
      <c r="I5389">
        <v>-92.283403000000007</v>
      </c>
      <c r="J5389">
        <v>87</v>
      </c>
      <c r="K5389">
        <v>72.674982</v>
      </c>
      <c r="L5389">
        <v>1.5001E-2</v>
      </c>
      <c r="M5389">
        <f>(F5389*CalPhotonTurnigy!$AE$30*CalPhotonTurnigy!$AF$36+CalPhotonTurnigy!$AE$36)/CalPhotonTurnigy!$AE$30</f>
        <v>67.71597024587868</v>
      </c>
    </row>
    <row r="5390" spans="1:13" x14ac:dyDescent="0.3">
      <c r="A5390">
        <v>178.278176</v>
      </c>
      <c r="B5390">
        <v>86</v>
      </c>
      <c r="C5390">
        <v>0</v>
      </c>
      <c r="D5390">
        <v>1.3160000000000001</v>
      </c>
      <c r="E5390">
        <v>55.601396000000001</v>
      </c>
      <c r="F5390">
        <v>55.430931999999999</v>
      </c>
      <c r="G5390">
        <v>52.474400000000003</v>
      </c>
      <c r="H5390">
        <v>0.170463</v>
      </c>
      <c r="I5390">
        <v>-92.274444000000003</v>
      </c>
      <c r="J5390">
        <v>86</v>
      </c>
      <c r="K5390">
        <v>72.687309999999997</v>
      </c>
      <c r="L5390">
        <v>1.5013E-2</v>
      </c>
      <c r="M5390">
        <f>(F5390*CalPhotonTurnigy!$AE$30*CalPhotonTurnigy!$AF$36+CalPhotonTurnigy!$AE$36)/CalPhotonTurnigy!$AE$30</f>
        <v>67.789755082928409</v>
      </c>
    </row>
    <row r="5391" spans="1:13" x14ac:dyDescent="0.3">
      <c r="A5391">
        <v>178.29317399999999</v>
      </c>
      <c r="B5391">
        <v>86</v>
      </c>
      <c r="C5391">
        <v>0</v>
      </c>
      <c r="D5391">
        <v>1.32</v>
      </c>
      <c r="E5391">
        <v>55.583195000000003</v>
      </c>
      <c r="F5391">
        <v>55.430931999999999</v>
      </c>
      <c r="G5391">
        <v>52.475935</v>
      </c>
      <c r="H5391">
        <v>0.15226200000000001</v>
      </c>
      <c r="I5391">
        <v>-92.266448999999994</v>
      </c>
      <c r="J5391">
        <v>86</v>
      </c>
      <c r="K5391">
        <v>72.676264000000003</v>
      </c>
      <c r="L5391">
        <v>1.4997999999999999E-2</v>
      </c>
      <c r="M5391">
        <f>(F5391*CalPhotonTurnigy!$AE$30*CalPhotonTurnigy!$AF$36+CalPhotonTurnigy!$AE$36)/CalPhotonTurnigy!$AE$30</f>
        <v>67.789755082928409</v>
      </c>
    </row>
    <row r="5392" spans="1:13" x14ac:dyDescent="0.3">
      <c r="A5392">
        <v>178.30818199999999</v>
      </c>
      <c r="B5392">
        <v>86</v>
      </c>
      <c r="C5392">
        <v>0</v>
      </c>
      <c r="D5392">
        <v>1.3160000000000001</v>
      </c>
      <c r="E5392">
        <v>55.554687999999999</v>
      </c>
      <c r="F5392">
        <v>55.455143999999997</v>
      </c>
      <c r="G5392">
        <v>52.478304000000001</v>
      </c>
      <c r="H5392">
        <v>9.9543999999999994E-2</v>
      </c>
      <c r="I5392">
        <v>-92.261218</v>
      </c>
      <c r="J5392">
        <v>86</v>
      </c>
      <c r="K5392">
        <v>72.666756000000007</v>
      </c>
      <c r="L5392">
        <v>1.5008000000000001E-2</v>
      </c>
      <c r="M5392">
        <f>(F5392*CalPhotonTurnigy!$AE$30*CalPhotonTurnigy!$AF$36+CalPhotonTurnigy!$AE$36)/CalPhotonTurnigy!$AE$30</f>
        <v>67.814347320066346</v>
      </c>
    </row>
    <row r="5393" spans="1:13" x14ac:dyDescent="0.3">
      <c r="A5393">
        <v>178.32318699999999</v>
      </c>
      <c r="B5393">
        <v>86</v>
      </c>
      <c r="C5393">
        <v>0</v>
      </c>
      <c r="D5393">
        <v>1.321</v>
      </c>
      <c r="E5393">
        <v>55.545552999999998</v>
      </c>
      <c r="F5393">
        <v>55.479356000000003</v>
      </c>
      <c r="G5393">
        <v>52.480764999999998</v>
      </c>
      <c r="H5393">
        <v>6.6198000000000007E-2</v>
      </c>
      <c r="I5393">
        <v>-92.257739000000001</v>
      </c>
      <c r="J5393">
        <v>86</v>
      </c>
      <c r="K5393">
        <v>72.658572000000007</v>
      </c>
      <c r="L5393">
        <v>1.5004999999999999E-2</v>
      </c>
      <c r="M5393">
        <f>(F5393*CalPhotonTurnigy!$AE$30*CalPhotonTurnigy!$AF$36+CalPhotonTurnigy!$AE$36)/CalPhotonTurnigy!$AE$30</f>
        <v>67.838939557204284</v>
      </c>
    </row>
    <row r="5394" spans="1:13" x14ac:dyDescent="0.3">
      <c r="A5394">
        <v>178.33818299999999</v>
      </c>
      <c r="B5394">
        <v>86</v>
      </c>
      <c r="C5394">
        <v>0</v>
      </c>
      <c r="D5394">
        <v>1.32</v>
      </c>
      <c r="E5394">
        <v>55.532552000000003</v>
      </c>
      <c r="F5394">
        <v>55.551983</v>
      </c>
      <c r="G5394">
        <v>52.482892999999997</v>
      </c>
      <c r="H5394">
        <v>-1.9431E-2</v>
      </c>
      <c r="I5394">
        <v>-92.258759999999995</v>
      </c>
      <c r="J5394">
        <v>86</v>
      </c>
      <c r="K5394">
        <v>72.651528999999996</v>
      </c>
      <c r="L5394">
        <v>1.4996000000000001E-2</v>
      </c>
      <c r="M5394">
        <f>(F5394*CalPhotonTurnigy!$AE$30*CalPhotonTurnigy!$AF$36+CalPhotonTurnigy!$AE$36)/CalPhotonTurnigy!$AE$30</f>
        <v>67.912707127277685</v>
      </c>
    </row>
    <row r="5395" spans="1:13" x14ac:dyDescent="0.3">
      <c r="A5395">
        <v>178.353182</v>
      </c>
      <c r="B5395">
        <v>86</v>
      </c>
      <c r="C5395">
        <v>0</v>
      </c>
      <c r="D5395">
        <v>1.32</v>
      </c>
      <c r="E5395">
        <v>55.521360000000001</v>
      </c>
      <c r="F5395">
        <v>55.479356000000003</v>
      </c>
      <c r="G5395">
        <v>52.484476999999998</v>
      </c>
      <c r="H5395">
        <v>4.2004E-2</v>
      </c>
      <c r="I5395">
        <v>-92.256552999999997</v>
      </c>
      <c r="J5395">
        <v>86</v>
      </c>
      <c r="K5395">
        <v>72.645465999999999</v>
      </c>
      <c r="L5395">
        <v>1.4999E-2</v>
      </c>
      <c r="M5395">
        <f>(F5395*CalPhotonTurnigy!$AE$30*CalPhotonTurnigy!$AF$36+CalPhotonTurnigy!$AE$36)/CalPhotonTurnigy!$AE$30</f>
        <v>67.838939557204284</v>
      </c>
    </row>
    <row r="5396" spans="1:13" x14ac:dyDescent="0.3">
      <c r="A5396">
        <v>178.36819199999999</v>
      </c>
      <c r="B5396">
        <v>86</v>
      </c>
      <c r="C5396">
        <v>0</v>
      </c>
      <c r="D5396">
        <v>1.32</v>
      </c>
      <c r="E5396">
        <v>55.511727</v>
      </c>
      <c r="F5396">
        <v>55.527774999999998</v>
      </c>
      <c r="G5396">
        <v>52.485436</v>
      </c>
      <c r="H5396">
        <v>-1.6048E-2</v>
      </c>
      <c r="I5396">
        <v>-92.257397999999995</v>
      </c>
      <c r="J5396">
        <v>86</v>
      </c>
      <c r="K5396">
        <v>72.640248</v>
      </c>
      <c r="L5396">
        <v>1.5010000000000001E-2</v>
      </c>
      <c r="M5396">
        <f>(F5396*CalPhotonTurnigy!$AE$30*CalPhotonTurnigy!$AF$36+CalPhotonTurnigy!$AE$36)/CalPhotonTurnigy!$AE$30</f>
        <v>67.888118952957711</v>
      </c>
    </row>
    <row r="5397" spans="1:13" x14ac:dyDescent="0.3">
      <c r="A5397">
        <v>178.38319799999999</v>
      </c>
      <c r="B5397">
        <v>86</v>
      </c>
      <c r="C5397">
        <v>0</v>
      </c>
      <c r="D5397">
        <v>1.319</v>
      </c>
      <c r="E5397">
        <v>55.500863000000003</v>
      </c>
      <c r="F5397">
        <v>55.503565999999999</v>
      </c>
      <c r="G5397">
        <v>52.485776000000001</v>
      </c>
      <c r="H5397">
        <v>-2.7030000000000001E-3</v>
      </c>
      <c r="I5397">
        <v>-92.257540000000006</v>
      </c>
      <c r="J5397">
        <v>86</v>
      </c>
      <c r="K5397">
        <v>72.635756999999998</v>
      </c>
      <c r="L5397">
        <v>1.5006E-2</v>
      </c>
      <c r="M5397">
        <f>(F5397*CalPhotonTurnigy!$AE$30*CalPhotonTurnigy!$AF$36+CalPhotonTurnigy!$AE$36)/CalPhotonTurnigy!$AE$30</f>
        <v>67.86352976293324</v>
      </c>
    </row>
    <row r="5398" spans="1:13" x14ac:dyDescent="0.3">
      <c r="A5398">
        <v>178.39820900000001</v>
      </c>
      <c r="B5398">
        <v>86</v>
      </c>
      <c r="C5398">
        <v>0</v>
      </c>
      <c r="D5398">
        <v>1.3160000000000001</v>
      </c>
      <c r="E5398">
        <v>55.483790999999997</v>
      </c>
      <c r="F5398">
        <v>55.503565999999999</v>
      </c>
      <c r="G5398">
        <v>52.485548000000001</v>
      </c>
      <c r="H5398">
        <v>-1.9775000000000001E-2</v>
      </c>
      <c r="I5398">
        <v>-92.258579999999995</v>
      </c>
      <c r="J5398">
        <v>86</v>
      </c>
      <c r="K5398">
        <v>72.631890999999996</v>
      </c>
      <c r="L5398">
        <v>1.5011E-2</v>
      </c>
      <c r="M5398">
        <f>(F5398*CalPhotonTurnigy!$AE$30*CalPhotonTurnigy!$AF$36+CalPhotonTurnigy!$AE$36)/CalPhotonTurnigy!$AE$30</f>
        <v>67.86352976293324</v>
      </c>
    </row>
    <row r="5399" spans="1:13" x14ac:dyDescent="0.3">
      <c r="A5399">
        <v>178.41320999999999</v>
      </c>
      <c r="B5399">
        <v>86</v>
      </c>
      <c r="C5399">
        <v>0</v>
      </c>
      <c r="D5399">
        <v>1.3080000000000001</v>
      </c>
      <c r="E5399">
        <v>55.443333000000003</v>
      </c>
      <c r="F5399">
        <v>55.479356000000003</v>
      </c>
      <c r="G5399">
        <v>52.484830000000002</v>
      </c>
      <c r="H5399">
        <v>-3.6022999999999999E-2</v>
      </c>
      <c r="I5399">
        <v>-92.260473000000005</v>
      </c>
      <c r="J5399">
        <v>86</v>
      </c>
      <c r="K5399">
        <v>72.628563999999997</v>
      </c>
      <c r="L5399">
        <v>1.5001E-2</v>
      </c>
      <c r="M5399">
        <f>(F5399*CalPhotonTurnigy!$AE$30*CalPhotonTurnigy!$AF$36+CalPhotonTurnigy!$AE$36)/CalPhotonTurnigy!$AE$30</f>
        <v>67.838939557204284</v>
      </c>
    </row>
    <row r="5400" spans="1:13" x14ac:dyDescent="0.3">
      <c r="A5400">
        <v>178.42820599999999</v>
      </c>
      <c r="B5400">
        <v>86</v>
      </c>
      <c r="C5400">
        <v>0</v>
      </c>
      <c r="D5400">
        <v>1.3180000000000001</v>
      </c>
      <c r="E5400">
        <v>55.439422999999998</v>
      </c>
      <c r="F5400">
        <v>55.527774999999998</v>
      </c>
      <c r="G5400">
        <v>52.483707000000003</v>
      </c>
      <c r="H5400">
        <v>-8.8352E-2</v>
      </c>
      <c r="I5400">
        <v>-92.265116000000006</v>
      </c>
      <c r="J5400">
        <v>86</v>
      </c>
      <c r="K5400">
        <v>72.625701000000007</v>
      </c>
      <c r="L5400">
        <v>1.4996000000000001E-2</v>
      </c>
      <c r="M5400">
        <f>(F5400*CalPhotonTurnigy!$AE$30*CalPhotonTurnigy!$AF$36+CalPhotonTurnigy!$AE$36)/CalPhotonTurnigy!$AE$30</f>
        <v>67.888118952957711</v>
      </c>
    </row>
    <row r="5401" spans="1:13" x14ac:dyDescent="0.3">
      <c r="A5401">
        <v>178.44320999999999</v>
      </c>
      <c r="B5401">
        <v>86</v>
      </c>
      <c r="C5401">
        <v>0</v>
      </c>
      <c r="D5401">
        <v>1.32</v>
      </c>
      <c r="E5401">
        <v>55.441212999999998</v>
      </c>
      <c r="F5401">
        <v>55.527774999999998</v>
      </c>
      <c r="G5401">
        <v>52.482266000000003</v>
      </c>
      <c r="H5401">
        <v>-8.6562E-2</v>
      </c>
      <c r="I5401">
        <v>-92.269666999999998</v>
      </c>
      <c r="J5401">
        <v>86</v>
      </c>
      <c r="K5401">
        <v>72.623236000000006</v>
      </c>
      <c r="L5401">
        <v>1.5004E-2</v>
      </c>
      <c r="M5401">
        <f>(F5401*CalPhotonTurnigy!$AE$30*CalPhotonTurnigy!$AF$36+CalPhotonTurnigy!$AE$36)/CalPhotonTurnigy!$AE$30</f>
        <v>67.888118952957711</v>
      </c>
    </row>
    <row r="5402" spans="1:13" x14ac:dyDescent="0.3">
      <c r="A5402">
        <v>178.458214</v>
      </c>
      <c r="B5402">
        <v>86</v>
      </c>
      <c r="C5402">
        <v>0</v>
      </c>
      <c r="D5402">
        <v>1.3169999999999999</v>
      </c>
      <c r="E5402">
        <v>55.435020999999999</v>
      </c>
      <c r="F5402">
        <v>55.551983</v>
      </c>
      <c r="G5402">
        <v>52.480587999999997</v>
      </c>
      <c r="H5402">
        <v>-0.116962</v>
      </c>
      <c r="I5402">
        <v>-92.275818999999998</v>
      </c>
      <c r="J5402">
        <v>86</v>
      </c>
      <c r="K5402">
        <v>72.621114000000006</v>
      </c>
      <c r="L5402">
        <v>1.5004E-2</v>
      </c>
      <c r="M5402">
        <f>(F5402*CalPhotonTurnigy!$AE$30*CalPhotonTurnigy!$AF$36+CalPhotonTurnigy!$AE$36)/CalPhotonTurnigy!$AE$30</f>
        <v>67.912707127277685</v>
      </c>
    </row>
    <row r="5403" spans="1:13" x14ac:dyDescent="0.3">
      <c r="A5403">
        <v>178.47320999999999</v>
      </c>
      <c r="B5403">
        <v>86</v>
      </c>
      <c r="C5403">
        <v>0</v>
      </c>
      <c r="D5403">
        <v>1.3160000000000001</v>
      </c>
      <c r="E5403">
        <v>55.424534999999999</v>
      </c>
      <c r="F5403">
        <v>55.503565999999999</v>
      </c>
      <c r="G5403">
        <v>52.478745000000004</v>
      </c>
      <c r="H5403">
        <v>-7.9031000000000004E-2</v>
      </c>
      <c r="I5403">
        <v>-92.279971000000003</v>
      </c>
      <c r="J5403">
        <v>86</v>
      </c>
      <c r="K5403">
        <v>72.619287999999997</v>
      </c>
      <c r="L5403">
        <v>1.4996000000000001E-2</v>
      </c>
      <c r="M5403">
        <f>(F5403*CalPhotonTurnigy!$AE$30*CalPhotonTurnigy!$AF$36+CalPhotonTurnigy!$AE$36)/CalPhotonTurnigy!$AE$30</f>
        <v>67.86352976293324</v>
      </c>
    </row>
    <row r="5404" spans="1:13" x14ac:dyDescent="0.3">
      <c r="A5404">
        <v>178.48820599999999</v>
      </c>
      <c r="B5404">
        <v>86</v>
      </c>
      <c r="C5404">
        <v>0</v>
      </c>
      <c r="D5404">
        <v>1.3160000000000001</v>
      </c>
      <c r="E5404">
        <v>55.415509</v>
      </c>
      <c r="F5404">
        <v>55.600396000000003</v>
      </c>
      <c r="G5404">
        <v>52.476799</v>
      </c>
      <c r="H5404">
        <v>-0.184887</v>
      </c>
      <c r="I5404">
        <v>-92.289694999999995</v>
      </c>
      <c r="J5404">
        <v>86</v>
      </c>
      <c r="K5404">
        <v>72.617716999999999</v>
      </c>
      <c r="L5404">
        <v>1.4996000000000001E-2</v>
      </c>
      <c r="M5404">
        <f>(F5404*CalPhotonTurnigy!$AE$30*CalPhotonTurnigy!$AF$36+CalPhotonTurnigy!$AE$36)/CalPhotonTurnigy!$AE$30</f>
        <v>67.961880428804164</v>
      </c>
    </row>
    <row r="5405" spans="1:13" x14ac:dyDescent="0.3">
      <c r="A5405">
        <v>178.50320199999999</v>
      </c>
      <c r="B5405">
        <v>86</v>
      </c>
      <c r="C5405">
        <v>0</v>
      </c>
      <c r="D5405">
        <v>1.3160000000000001</v>
      </c>
      <c r="E5405">
        <v>55.410319999999999</v>
      </c>
      <c r="F5405">
        <v>55.527774999999998</v>
      </c>
      <c r="G5405">
        <v>52.474803999999999</v>
      </c>
      <c r="H5405">
        <v>-0.117455</v>
      </c>
      <c r="I5405">
        <v>-92.295867999999999</v>
      </c>
      <c r="J5405">
        <v>86</v>
      </c>
      <c r="K5405">
        <v>72.616364000000004</v>
      </c>
      <c r="L5405">
        <v>1.4996000000000001E-2</v>
      </c>
      <c r="M5405">
        <f>(F5405*CalPhotonTurnigy!$AE$30*CalPhotonTurnigy!$AF$36+CalPhotonTurnigy!$AE$36)/CalPhotonTurnigy!$AE$30</f>
        <v>67.888118952957711</v>
      </c>
    </row>
    <row r="5406" spans="1:13" x14ac:dyDescent="0.3">
      <c r="A5406">
        <v>178.51820000000001</v>
      </c>
      <c r="B5406">
        <v>86</v>
      </c>
      <c r="C5406">
        <v>0</v>
      </c>
      <c r="D5406">
        <v>1.3160000000000001</v>
      </c>
      <c r="E5406">
        <v>55.405855000000003</v>
      </c>
      <c r="F5406">
        <v>55.551983</v>
      </c>
      <c r="G5406">
        <v>52.472802000000001</v>
      </c>
      <c r="H5406">
        <v>-0.14612900000000001</v>
      </c>
      <c r="I5406">
        <v>-92.303550999999999</v>
      </c>
      <c r="J5406">
        <v>86</v>
      </c>
      <c r="K5406">
        <v>72.615200000000002</v>
      </c>
      <c r="L5406">
        <v>1.4997999999999999E-2</v>
      </c>
      <c r="M5406">
        <f>(F5406*CalPhotonTurnigy!$AE$30*CalPhotonTurnigy!$AF$36+CalPhotonTurnigy!$AE$36)/CalPhotonTurnigy!$AE$30</f>
        <v>67.912707127277685</v>
      </c>
    </row>
    <row r="5407" spans="1:13" x14ac:dyDescent="0.3">
      <c r="A5407">
        <v>178.533198</v>
      </c>
      <c r="B5407">
        <v>86</v>
      </c>
      <c r="C5407">
        <v>0</v>
      </c>
      <c r="D5407">
        <v>1.3160000000000001</v>
      </c>
      <c r="E5407">
        <v>55.402011999999999</v>
      </c>
      <c r="F5407">
        <v>55.527774999999998</v>
      </c>
      <c r="G5407">
        <v>52.470827999999997</v>
      </c>
      <c r="H5407">
        <v>-0.12576300000000001</v>
      </c>
      <c r="I5407">
        <v>-92.310160999999994</v>
      </c>
      <c r="J5407">
        <v>86</v>
      </c>
      <c r="K5407">
        <v>72.614198000000002</v>
      </c>
      <c r="L5407">
        <v>1.4997999999999999E-2</v>
      </c>
      <c r="M5407">
        <f>(F5407*CalPhotonTurnigy!$AE$30*CalPhotonTurnigy!$AF$36+CalPhotonTurnigy!$AE$36)/CalPhotonTurnigy!$AE$30</f>
        <v>67.888118952957711</v>
      </c>
    </row>
    <row r="5408" spans="1:13" x14ac:dyDescent="0.3">
      <c r="A5408">
        <v>178.548194</v>
      </c>
      <c r="B5408">
        <v>86</v>
      </c>
      <c r="C5408">
        <v>0</v>
      </c>
      <c r="D5408">
        <v>1.3129999999999999</v>
      </c>
      <c r="E5408">
        <v>55.388379</v>
      </c>
      <c r="F5408">
        <v>55.624600999999998</v>
      </c>
      <c r="G5408">
        <v>52.468907999999999</v>
      </c>
      <c r="H5408">
        <v>-0.23622199999999999</v>
      </c>
      <c r="I5408">
        <v>-92.322587999999996</v>
      </c>
      <c r="J5408">
        <v>86</v>
      </c>
      <c r="K5408">
        <v>72.613335000000006</v>
      </c>
      <c r="L5408">
        <v>1.4996000000000001E-2</v>
      </c>
      <c r="M5408">
        <f>(F5408*CalPhotonTurnigy!$AE$30*CalPhotonTurnigy!$AF$36+CalPhotonTurnigy!$AE$36)/CalPhotonTurnigy!$AE$30</f>
        <v>67.986465556010657</v>
      </c>
    </row>
    <row r="5409" spans="1:13" x14ac:dyDescent="0.3">
      <c r="A5409">
        <v>178.56320600000001</v>
      </c>
      <c r="B5409">
        <v>86</v>
      </c>
      <c r="C5409">
        <v>0</v>
      </c>
      <c r="D5409">
        <v>1.3129999999999999</v>
      </c>
      <c r="E5409">
        <v>55.376643000000001</v>
      </c>
      <c r="F5409">
        <v>55.624600999999998</v>
      </c>
      <c r="G5409">
        <v>52.467061000000001</v>
      </c>
      <c r="H5409">
        <v>-0.24795800000000001</v>
      </c>
      <c r="I5409">
        <v>-92.335646999999994</v>
      </c>
      <c r="J5409">
        <v>86</v>
      </c>
      <c r="K5409">
        <v>72.612593000000004</v>
      </c>
      <c r="L5409">
        <v>1.5011999999999999E-2</v>
      </c>
      <c r="M5409">
        <f>(F5409*CalPhotonTurnigy!$AE$30*CalPhotonTurnigy!$AF$36+CalPhotonTurnigy!$AE$36)/CalPhotonTurnigy!$AE$30</f>
        <v>67.986465556010657</v>
      </c>
    </row>
    <row r="5410" spans="1:13" x14ac:dyDescent="0.3">
      <c r="A5410">
        <v>178.57821000000001</v>
      </c>
      <c r="B5410">
        <v>86</v>
      </c>
      <c r="C5410">
        <v>0</v>
      </c>
      <c r="D5410">
        <v>1.3169999999999999</v>
      </c>
      <c r="E5410">
        <v>55.379458</v>
      </c>
      <c r="F5410">
        <v>55.648805000000003</v>
      </c>
      <c r="G5410">
        <v>52.465302999999999</v>
      </c>
      <c r="H5410">
        <v>-0.269347</v>
      </c>
      <c r="I5410">
        <v>-92.349828000000002</v>
      </c>
      <c r="J5410">
        <v>86</v>
      </c>
      <c r="K5410">
        <v>72.611953999999997</v>
      </c>
      <c r="L5410">
        <v>1.5004E-2</v>
      </c>
      <c r="M5410">
        <f>(F5410*CalPhotonTurnigy!$AE$30*CalPhotonTurnigy!$AF$36+CalPhotonTurnigy!$AE$36)/CalPhotonTurnigy!$AE$30</f>
        <v>68.011049667512665</v>
      </c>
    </row>
    <row r="5411" spans="1:13" x14ac:dyDescent="0.3">
      <c r="A5411">
        <v>178.59320700000001</v>
      </c>
      <c r="B5411">
        <v>86</v>
      </c>
      <c r="C5411">
        <v>0</v>
      </c>
      <c r="D5411">
        <v>1.3120000000000001</v>
      </c>
      <c r="E5411">
        <v>55.366379999999999</v>
      </c>
      <c r="F5411">
        <v>55.455143999999997</v>
      </c>
      <c r="G5411">
        <v>52.463642</v>
      </c>
      <c r="H5411">
        <v>-8.8763999999999996E-2</v>
      </c>
      <c r="I5411">
        <v>-92.354489000000001</v>
      </c>
      <c r="J5411">
        <v>86</v>
      </c>
      <c r="K5411">
        <v>72.611403999999993</v>
      </c>
      <c r="L5411">
        <v>1.4997E-2</v>
      </c>
      <c r="M5411">
        <f>(F5411*CalPhotonTurnigy!$AE$30*CalPhotonTurnigy!$AF$36+CalPhotonTurnigy!$AE$36)/CalPhotonTurnigy!$AE$30</f>
        <v>67.814347320066346</v>
      </c>
    </row>
    <row r="5412" spans="1:13" x14ac:dyDescent="0.3">
      <c r="A5412">
        <v>178.60821300000001</v>
      </c>
      <c r="B5412">
        <v>86</v>
      </c>
      <c r="C5412">
        <v>0</v>
      </c>
      <c r="D5412">
        <v>1.3140000000000001</v>
      </c>
      <c r="E5412">
        <v>55.360292000000001</v>
      </c>
      <c r="F5412">
        <v>55.019156000000002</v>
      </c>
      <c r="G5412">
        <v>52.462083999999997</v>
      </c>
      <c r="H5412">
        <v>0.34113599999999999</v>
      </c>
      <c r="I5412">
        <v>-92.336647999999997</v>
      </c>
      <c r="J5412">
        <v>86</v>
      </c>
      <c r="K5412">
        <v>72.610929999999996</v>
      </c>
      <c r="L5412">
        <v>1.5006E-2</v>
      </c>
      <c r="M5412">
        <f>(F5412*CalPhotonTurnigy!$AE$30*CalPhotonTurnigy!$AF$36+CalPhotonTurnigy!$AE$36)/CalPhotonTurnigy!$AE$30</f>
        <v>67.371512350411024</v>
      </c>
    </row>
    <row r="5413" spans="1:13" x14ac:dyDescent="0.3">
      <c r="A5413">
        <v>178.62321800000001</v>
      </c>
      <c r="B5413">
        <v>86</v>
      </c>
      <c r="C5413">
        <v>0</v>
      </c>
      <c r="D5413">
        <v>1.3120000000000001</v>
      </c>
      <c r="E5413">
        <v>55.347296999999998</v>
      </c>
      <c r="F5413">
        <v>55.043387000000003</v>
      </c>
      <c r="G5413">
        <v>52.460631999999997</v>
      </c>
      <c r="H5413">
        <v>0.30391000000000001</v>
      </c>
      <c r="I5413">
        <v>-92.320751000000001</v>
      </c>
      <c r="J5413">
        <v>86</v>
      </c>
      <c r="K5413">
        <v>72.610523000000001</v>
      </c>
      <c r="L5413">
        <v>1.5004999999999999E-2</v>
      </c>
      <c r="M5413">
        <f>(F5413*CalPhotonTurnigy!$AE$30*CalPhotonTurnigy!$AF$36+CalPhotonTurnigy!$AE$36)/CalPhotonTurnigy!$AE$30</f>
        <v>67.396123885934287</v>
      </c>
    </row>
    <row r="5414" spans="1:13" x14ac:dyDescent="0.3">
      <c r="A5414">
        <v>178.638214</v>
      </c>
      <c r="B5414">
        <v>86</v>
      </c>
      <c r="C5414">
        <v>0</v>
      </c>
      <c r="D5414">
        <v>1.306</v>
      </c>
      <c r="E5414">
        <v>55.318001000000002</v>
      </c>
      <c r="F5414">
        <v>55.067616999999998</v>
      </c>
      <c r="G5414">
        <v>52.459285999999999</v>
      </c>
      <c r="H5414">
        <v>0.250384</v>
      </c>
      <c r="I5414">
        <v>-92.307658000000004</v>
      </c>
      <c r="J5414">
        <v>86</v>
      </c>
      <c r="K5414">
        <v>72.610172000000006</v>
      </c>
      <c r="L5414">
        <v>1.4996000000000001E-2</v>
      </c>
      <c r="M5414">
        <f>(F5414*CalPhotonTurnigy!$AE$30*CalPhotonTurnigy!$AF$36+CalPhotonTurnigy!$AE$36)/CalPhotonTurnigy!$AE$30</f>
        <v>67.420734405753066</v>
      </c>
    </row>
    <row r="5415" spans="1:13" x14ac:dyDescent="0.3">
      <c r="A5415">
        <v>178.65321599999999</v>
      </c>
      <c r="B5415">
        <v>86</v>
      </c>
      <c r="C5415">
        <v>0</v>
      </c>
      <c r="D5415">
        <v>1.3120000000000001</v>
      </c>
      <c r="E5415">
        <v>55.310895000000002</v>
      </c>
      <c r="F5415">
        <v>55.164524999999998</v>
      </c>
      <c r="G5415">
        <v>52.458043000000004</v>
      </c>
      <c r="H5415">
        <v>0.146371</v>
      </c>
      <c r="I5415">
        <v>-92.299993000000001</v>
      </c>
      <c r="J5415">
        <v>86</v>
      </c>
      <c r="K5415">
        <v>72.609870000000001</v>
      </c>
      <c r="L5415">
        <v>1.5002E-2</v>
      </c>
      <c r="M5415">
        <f>(F5415*CalPhotonTurnigy!$AE$30*CalPhotonTurnigy!$AF$36+CalPhotonTurnigy!$AE$36)/CalPhotonTurnigy!$AE$30</f>
        <v>67.519164296574274</v>
      </c>
    </row>
    <row r="5416" spans="1:13" x14ac:dyDescent="0.3">
      <c r="A5416">
        <v>178.66821300000001</v>
      </c>
      <c r="B5416">
        <v>86</v>
      </c>
      <c r="C5416">
        <v>0</v>
      </c>
      <c r="D5416">
        <v>1.304</v>
      </c>
      <c r="E5416">
        <v>55.281469000000001</v>
      </c>
      <c r="F5416">
        <v>55.188749000000001</v>
      </c>
      <c r="G5416">
        <v>52.456901000000002</v>
      </c>
      <c r="H5416">
        <v>9.2719999999999997E-2</v>
      </c>
      <c r="I5416">
        <v>-92.295137999999994</v>
      </c>
      <c r="J5416">
        <v>86</v>
      </c>
      <c r="K5416">
        <v>72.609611000000001</v>
      </c>
      <c r="L5416">
        <v>1.4997E-2</v>
      </c>
      <c r="M5416">
        <f>(F5416*CalPhotonTurnigy!$AE$30*CalPhotonTurnigy!$AF$36+CalPhotonTurnigy!$AE$36)/CalPhotonTurnigy!$AE$30</f>
        <v>67.543768722166106</v>
      </c>
    </row>
    <row r="5417" spans="1:13" x14ac:dyDescent="0.3">
      <c r="A5417">
        <v>178.683224</v>
      </c>
      <c r="B5417">
        <v>85</v>
      </c>
      <c r="C5417">
        <v>0</v>
      </c>
      <c r="D5417">
        <v>1.306</v>
      </c>
      <c r="E5417">
        <v>55.261311999999997</v>
      </c>
      <c r="F5417">
        <v>55.212972000000001</v>
      </c>
      <c r="G5417">
        <v>52.455629999999999</v>
      </c>
      <c r="H5417">
        <v>4.8340000000000001E-2</v>
      </c>
      <c r="I5417">
        <v>-92.292603</v>
      </c>
      <c r="J5417">
        <v>85</v>
      </c>
      <c r="K5417">
        <v>72.586353000000003</v>
      </c>
      <c r="L5417">
        <v>1.5011E-2</v>
      </c>
      <c r="M5417">
        <f>(F5417*CalPhotonTurnigy!$AE$30*CalPhotonTurnigy!$AF$36+CalPhotonTurnigy!$AE$36)/CalPhotonTurnigy!$AE$30</f>
        <v>67.56837213205344</v>
      </c>
    </row>
    <row r="5418" spans="1:13" x14ac:dyDescent="0.3">
      <c r="A5418">
        <v>178.698228</v>
      </c>
      <c r="B5418">
        <v>86</v>
      </c>
      <c r="C5418">
        <v>0</v>
      </c>
      <c r="D5418">
        <v>1.329</v>
      </c>
      <c r="E5418">
        <v>55.316509000000003</v>
      </c>
      <c r="F5418">
        <v>55.212972000000001</v>
      </c>
      <c r="G5418">
        <v>52.453713999999998</v>
      </c>
      <c r="H5418">
        <v>0.103537</v>
      </c>
      <c r="I5418">
        <v>-92.287177999999997</v>
      </c>
      <c r="J5418">
        <v>86</v>
      </c>
      <c r="K5418">
        <v>72.567458000000002</v>
      </c>
      <c r="L5418">
        <v>1.5004E-2</v>
      </c>
      <c r="M5418">
        <f>(F5418*CalPhotonTurnigy!$AE$30*CalPhotonTurnigy!$AF$36+CalPhotonTurnigy!$AE$36)/CalPhotonTurnigy!$AE$30</f>
        <v>67.56837213205344</v>
      </c>
    </row>
    <row r="5419" spans="1:13" x14ac:dyDescent="0.3">
      <c r="A5419">
        <v>178.71322499999999</v>
      </c>
      <c r="B5419">
        <v>86</v>
      </c>
      <c r="C5419">
        <v>0</v>
      </c>
      <c r="D5419">
        <v>1.3089999999999999</v>
      </c>
      <c r="E5419">
        <v>55.301845</v>
      </c>
      <c r="F5419">
        <v>55.358288000000002</v>
      </c>
      <c r="G5419">
        <v>52.450977999999999</v>
      </c>
      <c r="H5419">
        <v>-5.6444000000000001E-2</v>
      </c>
      <c r="I5419">
        <v>-92.290138999999996</v>
      </c>
      <c r="J5419">
        <v>86</v>
      </c>
      <c r="K5419">
        <v>72.573105999999996</v>
      </c>
      <c r="L5419">
        <v>1.4997E-2</v>
      </c>
      <c r="M5419">
        <f>(F5419*CalPhotonTurnigy!$AE$30*CalPhotonTurnigy!$AF$36+CalPhotonTurnigy!$AE$36)/CalPhotonTurnigy!$AE$30</f>
        <v>67.71597024587868</v>
      </c>
    </row>
    <row r="5420" spans="1:13" x14ac:dyDescent="0.3">
      <c r="A5420">
        <v>178.72823700000001</v>
      </c>
      <c r="B5420">
        <v>86</v>
      </c>
      <c r="C5420">
        <v>0</v>
      </c>
      <c r="D5420">
        <v>1.3080000000000001</v>
      </c>
      <c r="E5420">
        <v>55.284039</v>
      </c>
      <c r="F5420">
        <v>55.382503999999997</v>
      </c>
      <c r="G5420">
        <v>52.447817999999998</v>
      </c>
      <c r="H5420">
        <v>-9.8464999999999997E-2</v>
      </c>
      <c r="I5420">
        <v>-92.295310999999998</v>
      </c>
      <c r="J5420">
        <v>86</v>
      </c>
      <c r="K5420">
        <v>72.577967000000001</v>
      </c>
      <c r="L5420">
        <v>1.5011999999999999E-2</v>
      </c>
      <c r="M5420">
        <f>(F5420*CalPhotonTurnigy!$AE$30*CalPhotonTurnigy!$AF$36+CalPhotonTurnigy!$AE$36)/CalPhotonTurnigy!$AE$30</f>
        <v>67.740566545834582</v>
      </c>
    </row>
    <row r="5421" spans="1:13" x14ac:dyDescent="0.3">
      <c r="A5421">
        <v>178.74323999999999</v>
      </c>
      <c r="B5421">
        <v>86</v>
      </c>
      <c r="C5421">
        <v>0</v>
      </c>
      <c r="D5421">
        <v>1.3080000000000001</v>
      </c>
      <c r="E5421">
        <v>55.271301000000001</v>
      </c>
      <c r="F5421">
        <v>55.358288000000002</v>
      </c>
      <c r="G5421">
        <v>52.444682</v>
      </c>
      <c r="H5421">
        <v>-8.6986999999999995E-2</v>
      </c>
      <c r="I5421">
        <v>-92.299875999999998</v>
      </c>
      <c r="J5421">
        <v>86</v>
      </c>
      <c r="K5421">
        <v>72.582150999999996</v>
      </c>
      <c r="L5421">
        <v>1.5003000000000001E-2</v>
      </c>
      <c r="M5421">
        <f>(F5421*CalPhotonTurnigy!$AE$30*CalPhotonTurnigy!$AF$36+CalPhotonTurnigy!$AE$36)/CalPhotonTurnigy!$AE$30</f>
        <v>67.71597024587868</v>
      </c>
    </row>
    <row r="5422" spans="1:13" x14ac:dyDescent="0.3">
      <c r="A5422">
        <v>178.75824399999999</v>
      </c>
      <c r="B5422">
        <v>86</v>
      </c>
      <c r="C5422">
        <v>0</v>
      </c>
      <c r="D5422">
        <v>1.331</v>
      </c>
      <c r="E5422">
        <v>55.332850999999998</v>
      </c>
      <c r="F5422">
        <v>54.897987000000001</v>
      </c>
      <c r="G5422">
        <v>52.441830000000003</v>
      </c>
      <c r="H5422">
        <v>0.43486399999999997</v>
      </c>
      <c r="I5422">
        <v>-92.277165999999994</v>
      </c>
      <c r="J5422">
        <v>86</v>
      </c>
      <c r="K5422">
        <v>72.585751999999999</v>
      </c>
      <c r="L5422">
        <v>1.5004E-2</v>
      </c>
      <c r="M5422">
        <f>(F5422*CalPhotonTurnigy!$AE$30*CalPhotonTurnigy!$AF$36+CalPhotonTurnigy!$AE$36)/CalPhotonTurnigy!$AE$30</f>
        <v>67.248440452931803</v>
      </c>
    </row>
    <row r="5423" spans="1:13" x14ac:dyDescent="0.3">
      <c r="A5423">
        <v>178.77325099999999</v>
      </c>
      <c r="B5423">
        <v>86</v>
      </c>
      <c r="C5423">
        <v>0</v>
      </c>
      <c r="D5423">
        <v>1.3080000000000001</v>
      </c>
      <c r="E5423">
        <v>55.310735999999999</v>
      </c>
      <c r="F5423">
        <v>54.922223000000002</v>
      </c>
      <c r="G5423">
        <v>52.439394</v>
      </c>
      <c r="H5423">
        <v>0.38851400000000003</v>
      </c>
      <c r="I5423">
        <v>-92.256867</v>
      </c>
      <c r="J5423">
        <v>86</v>
      </c>
      <c r="K5423">
        <v>72.588852000000003</v>
      </c>
      <c r="L5423">
        <v>1.5007E-2</v>
      </c>
      <c r="M5423">
        <f>(F5423*CalPhotonTurnigy!$AE$30*CalPhotonTurnigy!$AF$36+CalPhotonTurnigy!$AE$36)/CalPhotonTurnigy!$AE$30</f>
        <v>67.273057066977529</v>
      </c>
    </row>
    <row r="5424" spans="1:13" x14ac:dyDescent="0.3">
      <c r="A5424">
        <v>178.78825900000001</v>
      </c>
      <c r="B5424">
        <v>86</v>
      </c>
      <c r="C5424">
        <v>0</v>
      </c>
      <c r="D5424">
        <v>1.3069999999999999</v>
      </c>
      <c r="E5424">
        <v>55.289104000000002</v>
      </c>
      <c r="F5424">
        <v>54.970692</v>
      </c>
      <c r="G5424">
        <v>52.437424</v>
      </c>
      <c r="H5424">
        <v>0.318413</v>
      </c>
      <c r="I5424">
        <v>-92.240221000000005</v>
      </c>
      <c r="J5424">
        <v>86</v>
      </c>
      <c r="K5424">
        <v>72.591520000000003</v>
      </c>
      <c r="L5424">
        <v>1.5008000000000001E-2</v>
      </c>
      <c r="M5424">
        <f>(F5424*CalPhotonTurnigy!$AE$30*CalPhotonTurnigy!$AF$36+CalPhotonTurnigy!$AE$36)/CalPhotonTurnigy!$AE$30</f>
        <v>67.322287247955501</v>
      </c>
    </row>
    <row r="5425" spans="1:13" x14ac:dyDescent="0.3">
      <c r="A5425">
        <v>178.80326199999999</v>
      </c>
      <c r="B5425">
        <v>85</v>
      </c>
      <c r="C5425">
        <v>0</v>
      </c>
      <c r="D5425">
        <v>1.3049999999999999</v>
      </c>
      <c r="E5425">
        <v>55.265293999999997</v>
      </c>
      <c r="F5425">
        <v>55.019156000000002</v>
      </c>
      <c r="G5425">
        <v>52.435693000000001</v>
      </c>
      <c r="H5425">
        <v>0.24613699999999999</v>
      </c>
      <c r="I5425">
        <v>-92.227350999999999</v>
      </c>
      <c r="J5425">
        <v>85</v>
      </c>
      <c r="K5425">
        <v>72.570781999999994</v>
      </c>
      <c r="L5425">
        <v>1.5003000000000001E-2</v>
      </c>
      <c r="M5425">
        <f>(F5425*CalPhotonTurnigy!$AE$30*CalPhotonTurnigy!$AF$36+CalPhotonTurnigy!$AE$36)/CalPhotonTurnigy!$AE$30</f>
        <v>67.371512350411024</v>
      </c>
    </row>
    <row r="5426" spans="1:13" x14ac:dyDescent="0.3">
      <c r="A5426">
        <v>178.81826000000001</v>
      </c>
      <c r="B5426">
        <v>85</v>
      </c>
      <c r="C5426">
        <v>0</v>
      </c>
      <c r="D5426">
        <v>1.3069999999999999</v>
      </c>
      <c r="E5426">
        <v>55.249979000000003</v>
      </c>
      <c r="F5426">
        <v>55.140298999999999</v>
      </c>
      <c r="G5426">
        <v>52.433433000000001</v>
      </c>
      <c r="H5426">
        <v>0.109679</v>
      </c>
      <c r="I5426">
        <v>-92.221609999999998</v>
      </c>
      <c r="J5426">
        <v>85</v>
      </c>
      <c r="K5426">
        <v>72.531021999999993</v>
      </c>
      <c r="L5426">
        <v>1.4997999999999999E-2</v>
      </c>
      <c r="M5426">
        <f>(F5426*CalPhotonTurnigy!$AE$30*CalPhotonTurnigy!$AF$36+CalPhotonTurnigy!$AE$36)/CalPhotonTurnigy!$AE$30</f>
        <v>67.49455783957346</v>
      </c>
    </row>
    <row r="5427" spans="1:13" x14ac:dyDescent="0.3">
      <c r="A5427">
        <v>178.83326</v>
      </c>
      <c r="B5427">
        <v>85</v>
      </c>
      <c r="C5427">
        <v>0</v>
      </c>
      <c r="D5427">
        <v>1.3069999999999999</v>
      </c>
      <c r="E5427">
        <v>55.236794000000003</v>
      </c>
      <c r="F5427">
        <v>55.140298999999999</v>
      </c>
      <c r="G5427">
        <v>52.429692000000003</v>
      </c>
      <c r="H5427">
        <v>9.6494999999999997E-2</v>
      </c>
      <c r="I5427">
        <v>-92.216559000000004</v>
      </c>
      <c r="J5427">
        <v>85</v>
      </c>
      <c r="K5427">
        <v>72.496799999999993</v>
      </c>
      <c r="L5427">
        <v>1.4999999999999999E-2</v>
      </c>
      <c r="M5427">
        <f>(F5427*CalPhotonTurnigy!$AE$30*CalPhotonTurnigy!$AF$36+CalPhotonTurnigy!$AE$36)/CalPhotonTurnigy!$AE$30</f>
        <v>67.49455783957346</v>
      </c>
    </row>
    <row r="5428" spans="1:13" x14ac:dyDescent="0.3">
      <c r="A5428">
        <v>178.84825900000001</v>
      </c>
      <c r="B5428">
        <v>85</v>
      </c>
      <c r="C5428">
        <v>0</v>
      </c>
      <c r="D5428">
        <v>1.3049999999999999</v>
      </c>
      <c r="E5428">
        <v>55.220253</v>
      </c>
      <c r="F5428">
        <v>55.285634999999999</v>
      </c>
      <c r="G5428">
        <v>52.423912000000001</v>
      </c>
      <c r="H5428">
        <v>-6.5381999999999996E-2</v>
      </c>
      <c r="I5428">
        <v>-92.219987000000003</v>
      </c>
      <c r="J5428">
        <v>85</v>
      </c>
      <c r="K5428">
        <v>72.467344999999995</v>
      </c>
      <c r="L5428">
        <v>1.4999E-2</v>
      </c>
      <c r="M5428">
        <f>(F5428*CalPhotonTurnigy!$AE$30*CalPhotonTurnigy!$AF$36+CalPhotonTurnigy!$AE$36)/CalPhotonTurnigy!$AE$30</f>
        <v>67.642176267488509</v>
      </c>
    </row>
    <row r="5429" spans="1:13" x14ac:dyDescent="0.3">
      <c r="A5429">
        <v>178.86327</v>
      </c>
      <c r="B5429">
        <v>85</v>
      </c>
      <c r="C5429">
        <v>0</v>
      </c>
      <c r="D5429">
        <v>1.3080000000000001</v>
      </c>
      <c r="E5429">
        <v>55.213804000000003</v>
      </c>
      <c r="F5429">
        <v>54.946458</v>
      </c>
      <c r="G5429">
        <v>52.415989000000003</v>
      </c>
      <c r="H5429">
        <v>0.26734599999999997</v>
      </c>
      <c r="I5429">
        <v>-92.206011000000004</v>
      </c>
      <c r="J5429">
        <v>85</v>
      </c>
      <c r="K5429">
        <v>72.441991999999999</v>
      </c>
      <c r="L5429">
        <v>1.5011E-2</v>
      </c>
      <c r="M5429">
        <f>(F5429*CalPhotonTurnigy!$AE$30*CalPhotonTurnigy!$AF$36+CalPhotonTurnigy!$AE$36)/CalPhotonTurnigy!$AE$30</f>
        <v>67.297672665318757</v>
      </c>
    </row>
    <row r="5430" spans="1:13" x14ac:dyDescent="0.3">
      <c r="A5430">
        <v>178.87826799999999</v>
      </c>
      <c r="B5430">
        <v>85</v>
      </c>
      <c r="C5430">
        <v>0</v>
      </c>
      <c r="D5430">
        <v>1.306</v>
      </c>
      <c r="E5430">
        <v>55.203059000000003</v>
      </c>
      <c r="F5430">
        <v>54.801031000000002</v>
      </c>
      <c r="G5430">
        <v>52.406084</v>
      </c>
      <c r="H5430">
        <v>0.402028</v>
      </c>
      <c r="I5430">
        <v>-92.185046999999997</v>
      </c>
      <c r="J5430">
        <v>85</v>
      </c>
      <c r="K5430">
        <v>72.420170999999996</v>
      </c>
      <c r="L5430">
        <v>1.4997999999999999E-2</v>
      </c>
      <c r="M5430">
        <f>(F5430*CalPhotonTurnigy!$AE$30*CalPhotonTurnigy!$AF$36+CalPhotonTurnigy!$AE$36)/CalPhotonTurnigy!$AE$30</f>
        <v>67.149961808295018</v>
      </c>
    </row>
    <row r="5431" spans="1:13" x14ac:dyDescent="0.3">
      <c r="A5431">
        <v>178.89327800000001</v>
      </c>
      <c r="B5431">
        <v>85</v>
      </c>
      <c r="C5431">
        <v>0</v>
      </c>
      <c r="D5431">
        <v>1.306</v>
      </c>
      <c r="E5431">
        <v>55.193809999999999</v>
      </c>
      <c r="F5431">
        <v>54.873748999999997</v>
      </c>
      <c r="G5431">
        <v>52.394502000000003</v>
      </c>
      <c r="H5431">
        <v>0.32006000000000001</v>
      </c>
      <c r="I5431">
        <v>-92.168329999999997</v>
      </c>
      <c r="J5431">
        <v>85</v>
      </c>
      <c r="K5431">
        <v>72.401390000000006</v>
      </c>
      <c r="L5431">
        <v>1.5010000000000001E-2</v>
      </c>
      <c r="M5431">
        <f>(F5431*CalPhotonTurnigy!$AE$30*CalPhotonTurnigy!$AF$36+CalPhotonTurnigy!$AE$36)/CalPhotonTurnigy!$AE$30</f>
        <v>67.22382180747708</v>
      </c>
    </row>
    <row r="5432" spans="1:13" x14ac:dyDescent="0.3">
      <c r="A5432">
        <v>178.908276</v>
      </c>
      <c r="B5432">
        <v>85</v>
      </c>
      <c r="C5432">
        <v>0</v>
      </c>
      <c r="D5432">
        <v>1.3029999999999999</v>
      </c>
      <c r="E5432">
        <v>55.175449999999998</v>
      </c>
      <c r="F5432">
        <v>54.873748999999997</v>
      </c>
      <c r="G5432">
        <v>52.381605999999998</v>
      </c>
      <c r="H5432">
        <v>0.301701</v>
      </c>
      <c r="I5432">
        <v>-92.152585000000002</v>
      </c>
      <c r="J5432">
        <v>85</v>
      </c>
      <c r="K5432">
        <v>72.385225000000005</v>
      </c>
      <c r="L5432">
        <v>1.4997999999999999E-2</v>
      </c>
      <c r="M5432">
        <f>(F5432*CalPhotonTurnigy!$AE$30*CalPhotonTurnigy!$AF$36+CalPhotonTurnigy!$AE$36)/CalPhotonTurnigy!$AE$30</f>
        <v>67.22382180747708</v>
      </c>
    </row>
    <row r="5433" spans="1:13" x14ac:dyDescent="0.3">
      <c r="A5433">
        <v>178.92328000000001</v>
      </c>
      <c r="B5433">
        <v>85</v>
      </c>
      <c r="C5433">
        <v>0</v>
      </c>
      <c r="D5433">
        <v>1.304</v>
      </c>
      <c r="E5433">
        <v>55.164845999999997</v>
      </c>
      <c r="F5433">
        <v>55.019156000000002</v>
      </c>
      <c r="G5433">
        <v>52.367770999999998</v>
      </c>
      <c r="H5433">
        <v>0.14568900000000001</v>
      </c>
      <c r="I5433">
        <v>-92.144965999999997</v>
      </c>
      <c r="J5433">
        <v>85</v>
      </c>
      <c r="K5433">
        <v>72.371311000000006</v>
      </c>
      <c r="L5433">
        <v>1.5004E-2</v>
      </c>
      <c r="M5433">
        <f>(F5433*CalPhotonTurnigy!$AE$30*CalPhotonTurnigy!$AF$36+CalPhotonTurnigy!$AE$36)/CalPhotonTurnigy!$AE$30</f>
        <v>67.371512350411024</v>
      </c>
    </row>
    <row r="5434" spans="1:13" x14ac:dyDescent="0.3">
      <c r="A5434">
        <v>178.93828600000001</v>
      </c>
      <c r="B5434">
        <v>85</v>
      </c>
      <c r="C5434">
        <v>0</v>
      </c>
      <c r="D5434">
        <v>1.306</v>
      </c>
      <c r="E5434">
        <v>55.160921999999999</v>
      </c>
      <c r="F5434">
        <v>55.091844999999999</v>
      </c>
      <c r="G5434">
        <v>52.353347999999997</v>
      </c>
      <c r="H5434">
        <v>6.9075999999999999E-2</v>
      </c>
      <c r="I5434">
        <v>-92.141351</v>
      </c>
      <c r="J5434">
        <v>85</v>
      </c>
      <c r="K5434">
        <v>72.359335000000002</v>
      </c>
      <c r="L5434">
        <v>1.5006E-2</v>
      </c>
      <c r="M5434">
        <f>(F5434*CalPhotonTurnigy!$AE$30*CalPhotonTurnigy!$AF$36+CalPhotonTurnigy!$AE$36)/CalPhotonTurnigy!$AE$30</f>
        <v>67.445342894162849</v>
      </c>
    </row>
    <row r="5435" spans="1:13" x14ac:dyDescent="0.3">
      <c r="A5435">
        <v>178.95328499999999</v>
      </c>
      <c r="B5435">
        <v>85</v>
      </c>
      <c r="C5435">
        <v>0</v>
      </c>
      <c r="D5435">
        <v>1.3049999999999999</v>
      </c>
      <c r="E5435">
        <v>55.154943000000003</v>
      </c>
      <c r="F5435">
        <v>55.164524999999998</v>
      </c>
      <c r="G5435">
        <v>52.338650999999999</v>
      </c>
      <c r="H5435">
        <v>-9.5820000000000002E-3</v>
      </c>
      <c r="I5435">
        <v>-92.141852</v>
      </c>
      <c r="J5435">
        <v>85</v>
      </c>
      <c r="K5435">
        <v>72.349028000000004</v>
      </c>
      <c r="L5435">
        <v>1.4999E-2</v>
      </c>
      <c r="M5435">
        <f>(F5435*CalPhotonTurnigy!$AE$30*CalPhotonTurnigy!$AF$36+CalPhotonTurnigy!$AE$36)/CalPhotonTurnigy!$AE$30</f>
        <v>67.519164296574274</v>
      </c>
    </row>
    <row r="5436" spans="1:13" x14ac:dyDescent="0.3">
      <c r="A5436">
        <v>178.96829600000001</v>
      </c>
      <c r="B5436">
        <v>85</v>
      </c>
      <c r="C5436">
        <v>0</v>
      </c>
      <c r="D5436">
        <v>1.3049999999999999</v>
      </c>
      <c r="E5436">
        <v>55.149797</v>
      </c>
      <c r="F5436">
        <v>54.679813000000003</v>
      </c>
      <c r="G5436">
        <v>52.323948999999999</v>
      </c>
      <c r="H5436">
        <v>0.46998499999999999</v>
      </c>
      <c r="I5436">
        <v>-92.117355000000003</v>
      </c>
      <c r="J5436">
        <v>85</v>
      </c>
      <c r="K5436">
        <v>72.340155999999993</v>
      </c>
      <c r="L5436">
        <v>1.5011E-2</v>
      </c>
      <c r="M5436">
        <f>(F5436*CalPhotonTurnigy!$AE$30*CalPhotonTurnigy!$AF$36+CalPhotonTurnigy!$AE$36)/CalPhotonTurnigy!$AE$30</f>
        <v>67.026840141295736</v>
      </c>
    </row>
    <row r="5437" spans="1:13" x14ac:dyDescent="0.3">
      <c r="A5437">
        <v>178.98329699999999</v>
      </c>
      <c r="B5437">
        <v>85</v>
      </c>
      <c r="C5437">
        <v>0</v>
      </c>
      <c r="D5437">
        <v>1.3049999999999999</v>
      </c>
      <c r="E5437">
        <v>55.145369000000002</v>
      </c>
      <c r="F5437">
        <v>54.704058000000003</v>
      </c>
      <c r="G5437">
        <v>52.309465000000003</v>
      </c>
      <c r="H5437">
        <v>0.44131100000000001</v>
      </c>
      <c r="I5437">
        <v>-92.094362000000004</v>
      </c>
      <c r="J5437">
        <v>85</v>
      </c>
      <c r="K5437">
        <v>72.332520000000002</v>
      </c>
      <c r="L5437">
        <v>1.5001E-2</v>
      </c>
      <c r="M5437">
        <f>(F5437*CalPhotonTurnigy!$AE$30*CalPhotonTurnigy!$AF$36+CalPhotonTurnigy!$AE$36)/CalPhotonTurnigy!$AE$30</f>
        <v>67.051465896681876</v>
      </c>
    </row>
    <row r="5438" spans="1:13" x14ac:dyDescent="0.3">
      <c r="A5438">
        <v>178.99830299999999</v>
      </c>
      <c r="B5438">
        <v>85</v>
      </c>
      <c r="C5438">
        <v>0</v>
      </c>
      <c r="D5438">
        <v>1.3169999999999999</v>
      </c>
      <c r="E5438">
        <v>55.180579000000002</v>
      </c>
      <c r="F5438">
        <v>54.849511</v>
      </c>
      <c r="G5438">
        <v>52.295375999999997</v>
      </c>
      <c r="H5438">
        <v>0.33106799999999997</v>
      </c>
      <c r="I5438">
        <v>-92.077078999999998</v>
      </c>
      <c r="J5438">
        <v>85</v>
      </c>
      <c r="K5438">
        <v>72.325947999999997</v>
      </c>
      <c r="L5438">
        <v>1.5006E-2</v>
      </c>
      <c r="M5438">
        <f>(F5438*CalPhotonTurnigy!$AE$30*CalPhotonTurnigy!$AF$36+CalPhotonTurnigy!$AE$36)/CalPhotonTurnigy!$AE$30</f>
        <v>67.199203162022386</v>
      </c>
    </row>
    <row r="5439" spans="1:13" x14ac:dyDescent="0.3">
      <c r="A5439">
        <v>179.01330100000001</v>
      </c>
      <c r="B5439">
        <v>85</v>
      </c>
      <c r="C5439">
        <v>0</v>
      </c>
      <c r="D5439">
        <v>1.28</v>
      </c>
      <c r="E5439">
        <v>55.091138999999998</v>
      </c>
      <c r="F5439">
        <v>54.922223000000002</v>
      </c>
      <c r="G5439">
        <v>52.281818999999999</v>
      </c>
      <c r="H5439">
        <v>0.16891600000000001</v>
      </c>
      <c r="I5439">
        <v>-92.068258999999998</v>
      </c>
      <c r="J5439">
        <v>85</v>
      </c>
      <c r="K5439">
        <v>72.320290999999997</v>
      </c>
      <c r="L5439">
        <v>1.4997999999999999E-2</v>
      </c>
      <c r="M5439">
        <f>(F5439*CalPhotonTurnigy!$AE$30*CalPhotonTurnigy!$AF$36+CalPhotonTurnigy!$AE$36)/CalPhotonTurnigy!$AE$30</f>
        <v>67.273057066977529</v>
      </c>
    </row>
    <row r="5440" spans="1:13" x14ac:dyDescent="0.3">
      <c r="A5440">
        <v>179.02830399999999</v>
      </c>
      <c r="B5440">
        <v>85</v>
      </c>
      <c r="C5440">
        <v>0</v>
      </c>
      <c r="D5440">
        <v>1.304</v>
      </c>
      <c r="E5440">
        <v>55.089680999999999</v>
      </c>
      <c r="F5440">
        <v>55.043387000000003</v>
      </c>
      <c r="G5440">
        <v>52.268892999999998</v>
      </c>
      <c r="H5440">
        <v>4.6293000000000001E-2</v>
      </c>
      <c r="I5440">
        <v>-92.065837999999999</v>
      </c>
      <c r="J5440">
        <v>85</v>
      </c>
      <c r="K5440">
        <v>72.315421999999998</v>
      </c>
      <c r="L5440">
        <v>1.5003000000000001E-2</v>
      </c>
      <c r="M5440">
        <f>(F5440*CalPhotonTurnigy!$AE$30*CalPhotonTurnigy!$AF$36+CalPhotonTurnigy!$AE$36)/CalPhotonTurnigy!$AE$30</f>
        <v>67.396123885934287</v>
      </c>
    </row>
    <row r="5441" spans="1:13" x14ac:dyDescent="0.3">
      <c r="A5441">
        <v>179.04331099999999</v>
      </c>
      <c r="B5441">
        <v>85</v>
      </c>
      <c r="C5441">
        <v>0</v>
      </c>
      <c r="D5441">
        <v>1.302</v>
      </c>
      <c r="E5441">
        <v>55.083210000000001</v>
      </c>
      <c r="F5441">
        <v>55.116073</v>
      </c>
      <c r="G5441">
        <v>52.256666000000003</v>
      </c>
      <c r="H5441">
        <v>-3.2863000000000003E-2</v>
      </c>
      <c r="I5441">
        <v>-92.067559000000003</v>
      </c>
      <c r="J5441">
        <v>85</v>
      </c>
      <c r="K5441">
        <v>72.311232000000004</v>
      </c>
      <c r="L5441">
        <v>1.5007E-2</v>
      </c>
      <c r="M5441">
        <f>(F5441*CalPhotonTurnigy!$AE$30*CalPhotonTurnigy!$AF$36+CalPhotonTurnigy!$AE$36)/CalPhotonTurnigy!$AE$30</f>
        <v>67.469951382572646</v>
      </c>
    </row>
    <row r="5442" spans="1:13" x14ac:dyDescent="0.3">
      <c r="A5442">
        <v>179.05832000000001</v>
      </c>
      <c r="B5442">
        <v>85</v>
      </c>
      <c r="C5442">
        <v>0</v>
      </c>
      <c r="D5442">
        <v>1.3</v>
      </c>
      <c r="E5442">
        <v>55.072423000000001</v>
      </c>
      <c r="F5442">
        <v>54.582818000000003</v>
      </c>
      <c r="G5442">
        <v>52.245181000000002</v>
      </c>
      <c r="H5442">
        <v>0.48960500000000001</v>
      </c>
      <c r="I5442">
        <v>-92.042068999999998</v>
      </c>
      <c r="J5442">
        <v>85</v>
      </c>
      <c r="K5442">
        <v>72.307625000000002</v>
      </c>
      <c r="L5442">
        <v>1.5009E-2</v>
      </c>
      <c r="M5442">
        <f>(F5442*CalPhotonTurnigy!$AE$30*CalPhotonTurnigy!$AF$36+CalPhotonTurnigy!$AE$36)/CalPhotonTurnigy!$AE$30</f>
        <v>66.928321884183802</v>
      </c>
    </row>
    <row r="5443" spans="1:13" x14ac:dyDescent="0.3">
      <c r="A5443">
        <v>179.07332</v>
      </c>
      <c r="B5443">
        <v>85</v>
      </c>
      <c r="C5443">
        <v>0</v>
      </c>
      <c r="D5443">
        <v>1.296</v>
      </c>
      <c r="E5443">
        <v>55.047474999999999</v>
      </c>
      <c r="F5443">
        <v>54.728302999999997</v>
      </c>
      <c r="G5443">
        <v>52.234456999999999</v>
      </c>
      <c r="H5443">
        <v>0.31917200000000001</v>
      </c>
      <c r="I5443">
        <v>-92.025435999999999</v>
      </c>
      <c r="J5443">
        <v>85</v>
      </c>
      <c r="K5443">
        <v>72.304519999999997</v>
      </c>
      <c r="L5443">
        <v>1.4999999999999999E-2</v>
      </c>
      <c r="M5443">
        <f>(F5443*CalPhotonTurnigy!$AE$30*CalPhotonTurnigy!$AF$36+CalPhotonTurnigy!$AE$36)/CalPhotonTurnigy!$AE$30</f>
        <v>67.076091652068015</v>
      </c>
    </row>
    <row r="5444" spans="1:13" x14ac:dyDescent="0.3">
      <c r="A5444">
        <v>179.088324</v>
      </c>
      <c r="B5444">
        <v>85</v>
      </c>
      <c r="C5444">
        <v>0</v>
      </c>
      <c r="D5444">
        <v>1.3</v>
      </c>
      <c r="E5444">
        <v>55.039054</v>
      </c>
      <c r="F5444">
        <v>54.801031000000002</v>
      </c>
      <c r="G5444">
        <v>52.224497999999997</v>
      </c>
      <c r="H5444">
        <v>0.23802300000000001</v>
      </c>
      <c r="I5444">
        <v>-92.013019</v>
      </c>
      <c r="J5444">
        <v>85</v>
      </c>
      <c r="K5444">
        <v>72.301848000000007</v>
      </c>
      <c r="L5444">
        <v>1.5004E-2</v>
      </c>
      <c r="M5444">
        <f>(F5444*CalPhotonTurnigy!$AE$30*CalPhotonTurnigy!$AF$36+CalPhotonTurnigy!$AE$36)/CalPhotonTurnigy!$AE$30</f>
        <v>67.149961808295018</v>
      </c>
    </row>
    <row r="5445" spans="1:13" x14ac:dyDescent="0.3">
      <c r="A5445">
        <v>179.10332299999999</v>
      </c>
      <c r="B5445">
        <v>85</v>
      </c>
      <c r="C5445">
        <v>0</v>
      </c>
      <c r="D5445">
        <v>1.3</v>
      </c>
      <c r="E5445">
        <v>55.031807000000001</v>
      </c>
      <c r="F5445">
        <v>54.897987000000001</v>
      </c>
      <c r="G5445">
        <v>52.215294</v>
      </c>
      <c r="H5445">
        <v>0.13381999999999999</v>
      </c>
      <c r="I5445">
        <v>-92.006033000000002</v>
      </c>
      <c r="J5445">
        <v>85</v>
      </c>
      <c r="K5445">
        <v>72.299548000000001</v>
      </c>
      <c r="L5445">
        <v>1.4999E-2</v>
      </c>
      <c r="M5445">
        <f>(F5445*CalPhotonTurnigy!$AE$30*CalPhotonTurnigy!$AF$36+CalPhotonTurnigy!$AE$36)/CalPhotonTurnigy!$AE$30</f>
        <v>67.248440452931803</v>
      </c>
    </row>
    <row r="5446" spans="1:13" x14ac:dyDescent="0.3">
      <c r="A5446">
        <v>179.118325</v>
      </c>
      <c r="B5446">
        <v>85</v>
      </c>
      <c r="C5446">
        <v>0</v>
      </c>
      <c r="D5446">
        <v>1.3</v>
      </c>
      <c r="E5446">
        <v>55.025568999999997</v>
      </c>
      <c r="F5446">
        <v>55.019156000000002</v>
      </c>
      <c r="G5446">
        <v>52.206823</v>
      </c>
      <c r="H5446">
        <v>6.4120000000000002E-3</v>
      </c>
      <c r="I5446">
        <v>-92.005697999999995</v>
      </c>
      <c r="J5446">
        <v>85</v>
      </c>
      <c r="K5446">
        <v>72.297567999999998</v>
      </c>
      <c r="L5446">
        <v>1.5002E-2</v>
      </c>
      <c r="M5446">
        <f>(F5446*CalPhotonTurnigy!$AE$30*CalPhotonTurnigy!$AF$36+CalPhotonTurnigy!$AE$36)/CalPhotonTurnigy!$AE$30</f>
        <v>67.371512350411024</v>
      </c>
    </row>
    <row r="5447" spans="1:13" x14ac:dyDescent="0.3">
      <c r="A5447">
        <v>179.13333700000001</v>
      </c>
      <c r="B5447">
        <v>85</v>
      </c>
      <c r="C5447">
        <v>0</v>
      </c>
      <c r="D5447">
        <v>1.298</v>
      </c>
      <c r="E5447">
        <v>55.014972999999998</v>
      </c>
      <c r="F5447">
        <v>55.067616999999998</v>
      </c>
      <c r="G5447">
        <v>52.199055999999999</v>
      </c>
      <c r="H5447">
        <v>-5.2644000000000003E-2</v>
      </c>
      <c r="I5447">
        <v>-92.008454</v>
      </c>
      <c r="J5447">
        <v>85</v>
      </c>
      <c r="K5447">
        <v>72.295865000000006</v>
      </c>
      <c r="L5447">
        <v>1.5011999999999999E-2</v>
      </c>
      <c r="M5447">
        <f>(F5447*CalPhotonTurnigy!$AE$30*CalPhotonTurnigy!$AF$36+CalPhotonTurnigy!$AE$36)/CalPhotonTurnigy!$AE$30</f>
        <v>67.420734405753066</v>
      </c>
    </row>
    <row r="5448" spans="1:13" x14ac:dyDescent="0.3">
      <c r="A5448">
        <v>179.148338</v>
      </c>
      <c r="B5448">
        <v>85</v>
      </c>
      <c r="C5448">
        <v>0</v>
      </c>
      <c r="D5448">
        <v>1.3</v>
      </c>
      <c r="E5448">
        <v>55.011082000000002</v>
      </c>
      <c r="F5448">
        <v>54.582818000000003</v>
      </c>
      <c r="G5448">
        <v>52.191958999999997</v>
      </c>
      <c r="H5448">
        <v>0.428263</v>
      </c>
      <c r="I5448">
        <v>-91.986170000000001</v>
      </c>
      <c r="J5448">
        <v>85</v>
      </c>
      <c r="K5448">
        <v>72.294398000000001</v>
      </c>
      <c r="L5448">
        <v>1.5001E-2</v>
      </c>
      <c r="M5448">
        <f>(F5448*CalPhotonTurnigy!$AE$30*CalPhotonTurnigy!$AF$36+CalPhotonTurnigy!$AE$36)/CalPhotonTurnigy!$AE$30</f>
        <v>66.928321884183802</v>
      </c>
    </row>
    <row r="5449" spans="1:13" x14ac:dyDescent="0.3">
      <c r="A5449">
        <v>179.16333499999999</v>
      </c>
      <c r="B5449">
        <v>85</v>
      </c>
      <c r="C5449">
        <v>0</v>
      </c>
      <c r="D5449">
        <v>1.2969999999999999</v>
      </c>
      <c r="E5449">
        <v>54.999887999999999</v>
      </c>
      <c r="F5449">
        <v>54.679813000000003</v>
      </c>
      <c r="G5449">
        <v>52.185495000000003</v>
      </c>
      <c r="H5449">
        <v>0.320075</v>
      </c>
      <c r="I5449">
        <v>-91.969502000000006</v>
      </c>
      <c r="J5449">
        <v>85</v>
      </c>
      <c r="K5449">
        <v>72.293136000000004</v>
      </c>
      <c r="L5449">
        <v>1.4997E-2</v>
      </c>
      <c r="M5449">
        <f>(F5449*CalPhotonTurnigy!$AE$30*CalPhotonTurnigy!$AF$36+CalPhotonTurnigy!$AE$36)/CalPhotonTurnigy!$AE$30</f>
        <v>67.026840141295736</v>
      </c>
    </row>
    <row r="5450" spans="1:13" x14ac:dyDescent="0.3">
      <c r="A5450">
        <v>179.17834400000001</v>
      </c>
      <c r="B5450">
        <v>85</v>
      </c>
      <c r="C5450">
        <v>0</v>
      </c>
      <c r="D5450">
        <v>1.2929999999999999</v>
      </c>
      <c r="E5450">
        <v>54.977169000000004</v>
      </c>
      <c r="F5450">
        <v>54.825271999999998</v>
      </c>
      <c r="G5450">
        <v>52.179623999999997</v>
      </c>
      <c r="H5450">
        <v>0.15189800000000001</v>
      </c>
      <c r="I5450">
        <v>-91.961573000000001</v>
      </c>
      <c r="J5450">
        <v>85</v>
      </c>
      <c r="K5450">
        <v>72.292050000000003</v>
      </c>
      <c r="L5450">
        <v>1.5009E-2</v>
      </c>
      <c r="M5450">
        <f>(F5450*CalPhotonTurnigy!$AE$30*CalPhotonTurnigy!$AF$36+CalPhotonTurnigy!$AE$36)/CalPhotonTurnigy!$AE$30</f>
        <v>67.174583500863179</v>
      </c>
    </row>
    <row r="5451" spans="1:13" x14ac:dyDescent="0.3">
      <c r="A5451">
        <v>179.19334000000001</v>
      </c>
      <c r="B5451">
        <v>85</v>
      </c>
      <c r="C5451">
        <v>0</v>
      </c>
      <c r="D5451">
        <v>1.3009999999999999</v>
      </c>
      <c r="E5451">
        <v>54.983786000000002</v>
      </c>
      <c r="F5451">
        <v>54.897987000000001</v>
      </c>
      <c r="G5451">
        <v>52.174304999999997</v>
      </c>
      <c r="H5451">
        <v>8.5799E-2</v>
      </c>
      <c r="I5451">
        <v>-91.957094999999995</v>
      </c>
      <c r="J5451">
        <v>85</v>
      </c>
      <c r="K5451">
        <v>72.291113999999993</v>
      </c>
      <c r="L5451">
        <v>1.4996000000000001E-2</v>
      </c>
      <c r="M5451">
        <f>(F5451*CalPhotonTurnigy!$AE$30*CalPhotonTurnigy!$AF$36+CalPhotonTurnigy!$AE$36)/CalPhotonTurnigy!$AE$30</f>
        <v>67.248440452931803</v>
      </c>
    </row>
    <row r="5452" spans="1:13" x14ac:dyDescent="0.3">
      <c r="A5452">
        <v>179.20835099999999</v>
      </c>
      <c r="B5452">
        <v>85</v>
      </c>
      <c r="C5452">
        <v>0</v>
      </c>
      <c r="D5452">
        <v>1.2869999999999999</v>
      </c>
      <c r="E5452">
        <v>54.942349</v>
      </c>
      <c r="F5452">
        <v>55.043387000000003</v>
      </c>
      <c r="G5452">
        <v>52.169497999999997</v>
      </c>
      <c r="H5452">
        <v>-0.101038</v>
      </c>
      <c r="I5452">
        <v>-91.962382000000005</v>
      </c>
      <c r="J5452">
        <v>85</v>
      </c>
      <c r="K5452">
        <v>72.290310000000005</v>
      </c>
      <c r="L5452">
        <v>1.5011E-2</v>
      </c>
      <c r="M5452">
        <f>(F5452*CalPhotonTurnigy!$AE$30*CalPhotonTurnigy!$AF$36+CalPhotonTurnigy!$AE$36)/CalPhotonTurnigy!$AE$30</f>
        <v>67.396123885934287</v>
      </c>
    </row>
    <row r="5453" spans="1:13" x14ac:dyDescent="0.3">
      <c r="A5453">
        <v>179.22335200000001</v>
      </c>
      <c r="B5453">
        <v>85</v>
      </c>
      <c r="C5453">
        <v>0</v>
      </c>
      <c r="D5453">
        <v>1.2929999999999999</v>
      </c>
      <c r="E5453">
        <v>54.927627999999999</v>
      </c>
      <c r="F5453">
        <v>54.607069000000003</v>
      </c>
      <c r="G5453">
        <v>52.165162000000002</v>
      </c>
      <c r="H5453">
        <v>0.32056000000000001</v>
      </c>
      <c r="I5453">
        <v>-91.945697999999993</v>
      </c>
      <c r="J5453">
        <v>85</v>
      </c>
      <c r="K5453">
        <v>72.289617000000007</v>
      </c>
      <c r="L5453">
        <v>1.5001E-2</v>
      </c>
      <c r="M5453">
        <f>(F5453*CalPhotonTurnigy!$AE$30*CalPhotonTurnigy!$AF$36+CalPhotonTurnigy!$AE$36)/CalPhotonTurnigy!$AE$30</f>
        <v>66.952953733796889</v>
      </c>
    </row>
    <row r="5454" spans="1:13" x14ac:dyDescent="0.3">
      <c r="A5454">
        <v>179.23836700000001</v>
      </c>
      <c r="B5454">
        <v>85</v>
      </c>
      <c r="C5454">
        <v>0</v>
      </c>
      <c r="D5454">
        <v>1.296</v>
      </c>
      <c r="E5454">
        <v>54.922823000000001</v>
      </c>
      <c r="F5454">
        <v>54.582818000000003</v>
      </c>
      <c r="G5454">
        <v>52.161259999999999</v>
      </c>
      <c r="H5454">
        <v>0.340005</v>
      </c>
      <c r="I5454">
        <v>-91.927989999999994</v>
      </c>
      <c r="J5454">
        <v>85</v>
      </c>
      <c r="K5454">
        <v>72.289021000000005</v>
      </c>
      <c r="L5454">
        <v>1.5015000000000001E-2</v>
      </c>
      <c r="M5454">
        <f>(F5454*CalPhotonTurnigy!$AE$30*CalPhotonTurnigy!$AF$36+CalPhotonTurnigy!$AE$36)/CalPhotonTurnigy!$AE$30</f>
        <v>66.928321884183802</v>
      </c>
    </row>
    <row r="5455" spans="1:13" x14ac:dyDescent="0.3">
      <c r="A5455">
        <v>179.253367</v>
      </c>
      <c r="B5455">
        <v>84</v>
      </c>
      <c r="C5455">
        <v>0</v>
      </c>
      <c r="D5455">
        <v>1.29</v>
      </c>
      <c r="E5455">
        <v>54.900326</v>
      </c>
      <c r="F5455">
        <v>54.728302999999997</v>
      </c>
      <c r="G5455">
        <v>52.157527999999999</v>
      </c>
      <c r="H5455">
        <v>0.17202300000000001</v>
      </c>
      <c r="I5455">
        <v>-91.919025000000005</v>
      </c>
      <c r="J5455">
        <v>84</v>
      </c>
      <c r="K5455">
        <v>72.265201000000005</v>
      </c>
      <c r="L5455">
        <v>1.4999999999999999E-2</v>
      </c>
      <c r="M5455">
        <f>(F5455*CalPhotonTurnigy!$AE$30*CalPhotonTurnigy!$AF$36+CalPhotonTurnigy!$AE$36)/CalPhotonTurnigy!$AE$30</f>
        <v>67.076091652068015</v>
      </c>
    </row>
    <row r="5456" spans="1:13" x14ac:dyDescent="0.3">
      <c r="A5456">
        <v>179.268372</v>
      </c>
      <c r="B5456">
        <v>84</v>
      </c>
      <c r="C5456">
        <v>0</v>
      </c>
      <c r="D5456">
        <v>1.2909999999999999</v>
      </c>
      <c r="E5456">
        <v>54.883580000000002</v>
      </c>
      <c r="F5456">
        <v>54.873748999999997</v>
      </c>
      <c r="G5456">
        <v>52.153191</v>
      </c>
      <c r="H5456">
        <v>9.8300000000000002E-3</v>
      </c>
      <c r="I5456">
        <v>-91.918512000000007</v>
      </c>
      <c r="J5456">
        <v>84</v>
      </c>
      <c r="K5456">
        <v>72.222527999999997</v>
      </c>
      <c r="L5456">
        <v>1.5004999999999999E-2</v>
      </c>
      <c r="M5456">
        <f>(F5456*CalPhotonTurnigy!$AE$30*CalPhotonTurnigy!$AF$36+CalPhotonTurnigy!$AE$36)/CalPhotonTurnigy!$AE$30</f>
        <v>67.22382180747708</v>
      </c>
    </row>
    <row r="5457" spans="1:13" x14ac:dyDescent="0.3">
      <c r="A5457">
        <v>179.28336899999999</v>
      </c>
      <c r="B5457">
        <v>84</v>
      </c>
      <c r="C5457">
        <v>0</v>
      </c>
      <c r="D5457">
        <v>1.2909999999999999</v>
      </c>
      <c r="E5457">
        <v>54.871789</v>
      </c>
      <c r="F5457">
        <v>54.970692</v>
      </c>
      <c r="G5457">
        <v>52.147306999999998</v>
      </c>
      <c r="H5457">
        <v>-9.8902000000000004E-2</v>
      </c>
      <c r="I5457">
        <v>-91.923677999999995</v>
      </c>
      <c r="J5457">
        <v>84</v>
      </c>
      <c r="K5457">
        <v>72.1858</v>
      </c>
      <c r="L5457">
        <v>1.4997E-2</v>
      </c>
      <c r="M5457">
        <f>(F5457*CalPhotonTurnigy!$AE$30*CalPhotonTurnigy!$AF$36+CalPhotonTurnigy!$AE$36)/CalPhotonTurnigy!$AE$30</f>
        <v>67.322287247955501</v>
      </c>
    </row>
    <row r="5458" spans="1:13" x14ac:dyDescent="0.3">
      <c r="A5458">
        <v>179.29836800000001</v>
      </c>
      <c r="B5458">
        <v>84</v>
      </c>
      <c r="C5458">
        <v>0</v>
      </c>
      <c r="D5458">
        <v>1.2909999999999999</v>
      </c>
      <c r="E5458">
        <v>54.859012999999997</v>
      </c>
      <c r="F5458">
        <v>54.534314999999999</v>
      </c>
      <c r="G5458">
        <v>52.139336999999998</v>
      </c>
      <c r="H5458">
        <v>0.32469799999999999</v>
      </c>
      <c r="I5458">
        <v>-91.906795000000002</v>
      </c>
      <c r="J5458">
        <v>84</v>
      </c>
      <c r="K5458">
        <v>72.154186999999993</v>
      </c>
      <c r="L5458">
        <v>1.4999E-2</v>
      </c>
      <c r="M5458">
        <f>(F5458*CalPhotonTurnigy!$AE$30*CalPhotonTurnigy!$AF$36+CalPhotonTurnigy!$AE$36)/CalPhotonTurnigy!$AE$30</f>
        <v>66.87905716925313</v>
      </c>
    </row>
    <row r="5459" spans="1:13" x14ac:dyDescent="0.3">
      <c r="A5459">
        <v>179.31337500000001</v>
      </c>
      <c r="B5459">
        <v>84</v>
      </c>
      <c r="C5459">
        <v>0</v>
      </c>
      <c r="D5459">
        <v>1.2889999999999999</v>
      </c>
      <c r="E5459">
        <v>54.842758000000003</v>
      </c>
      <c r="F5459">
        <v>54.534314999999999</v>
      </c>
      <c r="G5459">
        <v>52.129199999999997</v>
      </c>
      <c r="H5459">
        <v>0.30844300000000002</v>
      </c>
      <c r="I5459">
        <v>-91.890747000000005</v>
      </c>
      <c r="J5459">
        <v>84</v>
      </c>
      <c r="K5459">
        <v>72.126977999999994</v>
      </c>
      <c r="L5459">
        <v>1.5007E-2</v>
      </c>
      <c r="M5459">
        <f>(F5459*CalPhotonTurnigy!$AE$30*CalPhotonTurnigy!$AF$36+CalPhotonTurnigy!$AE$36)/CalPhotonTurnigy!$AE$30</f>
        <v>66.87905716925313</v>
      </c>
    </row>
    <row r="5460" spans="1:13" x14ac:dyDescent="0.3">
      <c r="A5460">
        <v>179.328374</v>
      </c>
      <c r="B5460">
        <v>84</v>
      </c>
      <c r="C5460">
        <v>0</v>
      </c>
      <c r="D5460">
        <v>1.2909999999999999</v>
      </c>
      <c r="E5460">
        <v>54.834023999999999</v>
      </c>
      <c r="F5460">
        <v>54.728302999999997</v>
      </c>
      <c r="G5460">
        <v>52.117082000000003</v>
      </c>
      <c r="H5460">
        <v>0.105721</v>
      </c>
      <c r="I5460">
        <v>-91.885238000000001</v>
      </c>
      <c r="J5460">
        <v>84</v>
      </c>
      <c r="K5460">
        <v>72.103559000000004</v>
      </c>
      <c r="L5460">
        <v>1.4999E-2</v>
      </c>
      <c r="M5460">
        <f>(F5460*CalPhotonTurnigy!$AE$30*CalPhotonTurnigy!$AF$36+CalPhotonTurnigy!$AE$36)/CalPhotonTurnigy!$AE$30</f>
        <v>67.076091652068015</v>
      </c>
    </row>
    <row r="5461" spans="1:13" x14ac:dyDescent="0.3">
      <c r="A5461">
        <v>179.34338500000001</v>
      </c>
      <c r="B5461">
        <v>84</v>
      </c>
      <c r="C5461">
        <v>0</v>
      </c>
      <c r="D5461">
        <v>1.2869999999999999</v>
      </c>
      <c r="E5461">
        <v>54.815983000000003</v>
      </c>
      <c r="F5461">
        <v>54.801031000000002</v>
      </c>
      <c r="G5461">
        <v>52.10331</v>
      </c>
      <c r="H5461">
        <v>1.4952E-2</v>
      </c>
      <c r="I5461">
        <v>-91.884457999999995</v>
      </c>
      <c r="J5461">
        <v>84</v>
      </c>
      <c r="K5461">
        <v>72.083402000000007</v>
      </c>
      <c r="L5461">
        <v>1.5011E-2</v>
      </c>
      <c r="M5461">
        <f>(F5461*CalPhotonTurnigy!$AE$30*CalPhotonTurnigy!$AF$36+CalPhotonTurnigy!$AE$36)/CalPhotonTurnigy!$AE$30</f>
        <v>67.149961808295018</v>
      </c>
    </row>
    <row r="5462" spans="1:13" x14ac:dyDescent="0.3">
      <c r="A5462">
        <v>179.358394</v>
      </c>
      <c r="B5462">
        <v>84</v>
      </c>
      <c r="C5462">
        <v>0</v>
      </c>
      <c r="D5462">
        <v>1.2909999999999999</v>
      </c>
      <c r="E5462">
        <v>54.810980000000001</v>
      </c>
      <c r="F5462">
        <v>54.970692</v>
      </c>
      <c r="G5462">
        <v>52.088267999999999</v>
      </c>
      <c r="H5462">
        <v>-0.15971199999999999</v>
      </c>
      <c r="I5462">
        <v>-91.892808000000002</v>
      </c>
      <c r="J5462">
        <v>84</v>
      </c>
      <c r="K5462">
        <v>72.066052999999997</v>
      </c>
      <c r="L5462">
        <v>1.5009E-2</v>
      </c>
      <c r="M5462">
        <f>(F5462*CalPhotonTurnigy!$AE$30*CalPhotonTurnigy!$AF$36+CalPhotonTurnigy!$AE$36)/CalPhotonTurnigy!$AE$30</f>
        <v>67.322287247955501</v>
      </c>
    </row>
    <row r="5463" spans="1:13" x14ac:dyDescent="0.3">
      <c r="A5463">
        <v>179.37339</v>
      </c>
      <c r="B5463">
        <v>84</v>
      </c>
      <c r="C5463">
        <v>0</v>
      </c>
      <c r="D5463">
        <v>1.2909999999999999</v>
      </c>
      <c r="E5463">
        <v>54.806674000000001</v>
      </c>
      <c r="F5463">
        <v>54.679813000000003</v>
      </c>
      <c r="G5463">
        <v>52.072350999999998</v>
      </c>
      <c r="H5463">
        <v>0.126861</v>
      </c>
      <c r="I5463">
        <v>-91.886201999999997</v>
      </c>
      <c r="J5463">
        <v>84</v>
      </c>
      <c r="K5463">
        <v>72.051119999999997</v>
      </c>
      <c r="L5463">
        <v>1.4996000000000001E-2</v>
      </c>
      <c r="M5463">
        <f>(F5463*CalPhotonTurnigy!$AE$30*CalPhotonTurnigy!$AF$36+CalPhotonTurnigy!$AE$36)/CalPhotonTurnigy!$AE$30</f>
        <v>67.026840141295736</v>
      </c>
    </row>
    <row r="5464" spans="1:13" x14ac:dyDescent="0.3">
      <c r="A5464">
        <v>179.38840200000001</v>
      </c>
      <c r="B5464">
        <v>84</v>
      </c>
      <c r="C5464">
        <v>0</v>
      </c>
      <c r="D5464">
        <v>1.2869999999999999</v>
      </c>
      <c r="E5464">
        <v>54.792437</v>
      </c>
      <c r="F5464">
        <v>54.534314999999999</v>
      </c>
      <c r="G5464">
        <v>52.055923</v>
      </c>
      <c r="H5464">
        <v>0.25812200000000002</v>
      </c>
      <c r="I5464">
        <v>-91.872767999999994</v>
      </c>
      <c r="J5464">
        <v>84</v>
      </c>
      <c r="K5464">
        <v>72.038268000000002</v>
      </c>
      <c r="L5464">
        <v>1.5011999999999999E-2</v>
      </c>
      <c r="M5464">
        <f>(F5464*CalPhotonTurnigy!$AE$30*CalPhotonTurnigy!$AF$36+CalPhotonTurnigy!$AE$36)/CalPhotonTurnigy!$AE$30</f>
        <v>66.87905716925313</v>
      </c>
    </row>
    <row r="5465" spans="1:13" x14ac:dyDescent="0.3">
      <c r="A5465">
        <v>179.403412</v>
      </c>
      <c r="B5465">
        <v>84</v>
      </c>
      <c r="C5465">
        <v>0</v>
      </c>
      <c r="D5465">
        <v>1.288</v>
      </c>
      <c r="E5465">
        <v>54.782814999999999</v>
      </c>
      <c r="F5465">
        <v>54.655566</v>
      </c>
      <c r="G5465">
        <v>52.039310999999998</v>
      </c>
      <c r="H5465">
        <v>0.12725</v>
      </c>
      <c r="I5465">
        <v>-91.866138000000007</v>
      </c>
      <c r="J5465">
        <v>84</v>
      </c>
      <c r="K5465">
        <v>72.027204999999995</v>
      </c>
      <c r="L5465">
        <v>1.5010000000000001E-2</v>
      </c>
      <c r="M5465">
        <f>(F5465*CalPhotonTurnigy!$AE$30*CalPhotonTurnigy!$AF$36+CalPhotonTurnigy!$AE$36)/CalPhotonTurnigy!$AE$30</f>
        <v>67.002212354500614</v>
      </c>
    </row>
    <row r="5466" spans="1:13" x14ac:dyDescent="0.3">
      <c r="A5466">
        <v>179.41841299999999</v>
      </c>
      <c r="B5466">
        <v>84</v>
      </c>
      <c r="C5466">
        <v>0</v>
      </c>
      <c r="D5466">
        <v>1.29</v>
      </c>
      <c r="E5466">
        <v>54.779803000000001</v>
      </c>
      <c r="F5466">
        <v>54.801031000000002</v>
      </c>
      <c r="G5466">
        <v>52.022792000000003</v>
      </c>
      <c r="H5466">
        <v>-2.1228E-2</v>
      </c>
      <c r="I5466">
        <v>-91.867244999999997</v>
      </c>
      <c r="J5466">
        <v>84</v>
      </c>
      <c r="K5466">
        <v>72.017684000000003</v>
      </c>
      <c r="L5466">
        <v>1.5001E-2</v>
      </c>
      <c r="M5466">
        <f>(F5466*CalPhotonTurnigy!$AE$30*CalPhotonTurnigy!$AF$36+CalPhotonTurnigy!$AE$36)/CalPhotonTurnigy!$AE$30</f>
        <v>67.149961808295018</v>
      </c>
    </row>
    <row r="5467" spans="1:13" x14ac:dyDescent="0.3">
      <c r="A5467">
        <v>179.43341699999999</v>
      </c>
      <c r="B5467">
        <v>84</v>
      </c>
      <c r="C5467">
        <v>0</v>
      </c>
      <c r="D5467">
        <v>1.2909999999999999</v>
      </c>
      <c r="E5467">
        <v>54.78248</v>
      </c>
      <c r="F5467">
        <v>54.922223000000002</v>
      </c>
      <c r="G5467">
        <v>52.006596000000002</v>
      </c>
      <c r="H5467">
        <v>-0.13974300000000001</v>
      </c>
      <c r="I5467">
        <v>-91.874544999999998</v>
      </c>
      <c r="J5467">
        <v>84</v>
      </c>
      <c r="K5467">
        <v>72.009489000000002</v>
      </c>
      <c r="L5467">
        <v>1.5004E-2</v>
      </c>
      <c r="M5467">
        <f>(F5467*CalPhotonTurnigy!$AE$30*CalPhotonTurnigy!$AF$36+CalPhotonTurnigy!$AE$36)/CalPhotonTurnigy!$AE$30</f>
        <v>67.273057066977529</v>
      </c>
    </row>
    <row r="5468" spans="1:13" x14ac:dyDescent="0.3">
      <c r="A5468">
        <v>179.448429</v>
      </c>
      <c r="B5468">
        <v>84</v>
      </c>
      <c r="C5468">
        <v>0</v>
      </c>
      <c r="D5468">
        <v>1.2849999999999999</v>
      </c>
      <c r="E5468">
        <v>54.763703999999997</v>
      </c>
      <c r="F5468">
        <v>54.970692</v>
      </c>
      <c r="G5468">
        <v>51.990901000000001</v>
      </c>
      <c r="H5468">
        <v>-0.20698800000000001</v>
      </c>
      <c r="I5468">
        <v>-91.885368999999997</v>
      </c>
      <c r="J5468">
        <v>84</v>
      </c>
      <c r="K5468">
        <v>72.002435000000006</v>
      </c>
      <c r="L5468">
        <v>1.5011999999999999E-2</v>
      </c>
      <c r="M5468">
        <f>(F5468*CalPhotonTurnigy!$AE$30*CalPhotonTurnigy!$AF$36+CalPhotonTurnigy!$AE$36)/CalPhotonTurnigy!$AE$30</f>
        <v>67.322287247955501</v>
      </c>
    </row>
    <row r="5469" spans="1:13" x14ac:dyDescent="0.3">
      <c r="A5469">
        <v>179.46342899999999</v>
      </c>
      <c r="B5469">
        <v>84</v>
      </c>
      <c r="C5469">
        <v>0</v>
      </c>
      <c r="D5469">
        <v>1.2909999999999999</v>
      </c>
      <c r="E5469">
        <v>54.765993000000002</v>
      </c>
      <c r="F5469">
        <v>54.510061</v>
      </c>
      <c r="G5469">
        <v>51.975845</v>
      </c>
      <c r="H5469">
        <v>0.25593199999999999</v>
      </c>
      <c r="I5469">
        <v>-91.872062999999997</v>
      </c>
      <c r="J5469">
        <v>84</v>
      </c>
      <c r="K5469">
        <v>71.996364</v>
      </c>
      <c r="L5469">
        <v>1.4999999999999999E-2</v>
      </c>
      <c r="M5469">
        <f>(F5469*CalPhotonTurnigy!$AE$30*CalPhotonTurnigy!$AF$36+CalPhotonTurnigy!$AE$36)/CalPhotonTurnigy!$AE$30</f>
        <v>66.854422272526563</v>
      </c>
    </row>
    <row r="5470" spans="1:13" x14ac:dyDescent="0.3">
      <c r="A5470">
        <v>179.47843399999999</v>
      </c>
      <c r="B5470">
        <v>84</v>
      </c>
      <c r="C5470">
        <v>0</v>
      </c>
      <c r="D5470">
        <v>1.2909999999999999</v>
      </c>
      <c r="E5470">
        <v>54.770598</v>
      </c>
      <c r="F5470">
        <v>54.655566</v>
      </c>
      <c r="G5470">
        <v>51.961528000000001</v>
      </c>
      <c r="H5470">
        <v>0.115032</v>
      </c>
      <c r="I5470">
        <v>-91.866071000000005</v>
      </c>
      <c r="J5470">
        <v>84</v>
      </c>
      <c r="K5470">
        <v>71.991138000000007</v>
      </c>
      <c r="L5470">
        <v>1.5004999999999999E-2</v>
      </c>
      <c r="M5470">
        <f>(F5470*CalPhotonTurnigy!$AE$30*CalPhotonTurnigy!$AF$36+CalPhotonTurnigy!$AE$36)/CalPhotonTurnigy!$AE$30</f>
        <v>67.002212354500614</v>
      </c>
    </row>
    <row r="5471" spans="1:13" x14ac:dyDescent="0.3">
      <c r="A5471">
        <v>179.49342999999999</v>
      </c>
      <c r="B5471">
        <v>84</v>
      </c>
      <c r="C5471">
        <v>0</v>
      </c>
      <c r="D5471">
        <v>1.288</v>
      </c>
      <c r="E5471">
        <v>54.764018999999998</v>
      </c>
      <c r="F5471">
        <v>54.752547</v>
      </c>
      <c r="G5471">
        <v>51.948014999999998</v>
      </c>
      <c r="H5471">
        <v>1.1472E-2</v>
      </c>
      <c r="I5471">
        <v>-91.865474000000006</v>
      </c>
      <c r="J5471">
        <v>84</v>
      </c>
      <c r="K5471">
        <v>71.986641000000006</v>
      </c>
      <c r="L5471">
        <v>1.4996000000000001E-2</v>
      </c>
      <c r="M5471">
        <f>(F5471*CalPhotonTurnigy!$AE$30*CalPhotonTurnigy!$AF$36+CalPhotonTurnigy!$AE$36)/CalPhotonTurnigy!$AE$30</f>
        <v>67.100716391749671</v>
      </c>
    </row>
    <row r="5472" spans="1:13" x14ac:dyDescent="0.3">
      <c r="A5472">
        <v>179.50843900000001</v>
      </c>
      <c r="B5472">
        <v>84</v>
      </c>
      <c r="C5472">
        <v>0</v>
      </c>
      <c r="D5472">
        <v>1.288</v>
      </c>
      <c r="E5472">
        <v>54.758355999999999</v>
      </c>
      <c r="F5472">
        <v>54.849511</v>
      </c>
      <c r="G5472">
        <v>51.935344999999998</v>
      </c>
      <c r="H5472">
        <v>-9.1155E-2</v>
      </c>
      <c r="I5472">
        <v>-91.870232999999999</v>
      </c>
      <c r="J5472">
        <v>84</v>
      </c>
      <c r="K5472">
        <v>71.982769000000005</v>
      </c>
      <c r="L5472">
        <v>1.5009E-2</v>
      </c>
      <c r="M5472">
        <f>(F5472*CalPhotonTurnigy!$AE$30*CalPhotonTurnigy!$AF$36+CalPhotonTurnigy!$AE$36)/CalPhotonTurnigy!$AE$30</f>
        <v>67.199203162022386</v>
      </c>
    </row>
    <row r="5473" spans="1:13" x14ac:dyDescent="0.3">
      <c r="A5473">
        <v>179.523447</v>
      </c>
      <c r="B5473">
        <v>84</v>
      </c>
      <c r="C5473">
        <v>0</v>
      </c>
      <c r="D5473">
        <v>1.288</v>
      </c>
      <c r="E5473">
        <v>54.753483000000003</v>
      </c>
      <c r="F5473">
        <v>54.946458</v>
      </c>
      <c r="G5473">
        <v>51.923532999999999</v>
      </c>
      <c r="H5473">
        <v>-0.19297400000000001</v>
      </c>
      <c r="I5473">
        <v>-91.880319</v>
      </c>
      <c r="J5473">
        <v>84</v>
      </c>
      <c r="K5473">
        <v>71.979437000000004</v>
      </c>
      <c r="L5473">
        <v>1.5008000000000001E-2</v>
      </c>
      <c r="M5473">
        <f>(F5473*CalPhotonTurnigy!$AE$30*CalPhotonTurnigy!$AF$36+CalPhotonTurnigy!$AE$36)/CalPhotonTurnigy!$AE$30</f>
        <v>67.297672665318757</v>
      </c>
    </row>
    <row r="5474" spans="1:13" x14ac:dyDescent="0.3">
      <c r="A5474">
        <v>179.538444</v>
      </c>
      <c r="B5474">
        <v>84</v>
      </c>
      <c r="C5474">
        <v>0</v>
      </c>
      <c r="D5474">
        <v>1.296</v>
      </c>
      <c r="E5474">
        <v>54.775649000000001</v>
      </c>
      <c r="F5474">
        <v>54.631318</v>
      </c>
      <c r="G5474">
        <v>51.912579000000001</v>
      </c>
      <c r="H5474">
        <v>0.14433099999999999</v>
      </c>
      <c r="I5474">
        <v>-91.872806999999995</v>
      </c>
      <c r="J5474">
        <v>84</v>
      </c>
      <c r="K5474">
        <v>71.976569999999995</v>
      </c>
      <c r="L5474">
        <v>1.4997E-2</v>
      </c>
      <c r="M5474">
        <f>(F5474*CalPhotonTurnigy!$AE$30*CalPhotonTurnigy!$AF$36+CalPhotonTurnigy!$AE$36)/CalPhotonTurnigy!$AE$30</f>
        <v>66.977583552000993</v>
      </c>
    </row>
    <row r="5475" spans="1:13" x14ac:dyDescent="0.3">
      <c r="A5475">
        <v>179.553448</v>
      </c>
      <c r="B5475">
        <v>84</v>
      </c>
      <c r="C5475">
        <v>0</v>
      </c>
      <c r="D5475">
        <v>1.288</v>
      </c>
      <c r="E5475">
        <v>54.768366</v>
      </c>
      <c r="F5475">
        <v>54.558566999999996</v>
      </c>
      <c r="G5475">
        <v>51.902465999999997</v>
      </c>
      <c r="H5475">
        <v>0.20979900000000001</v>
      </c>
      <c r="I5475">
        <v>-91.861891</v>
      </c>
      <c r="J5475">
        <v>84</v>
      </c>
      <c r="K5475">
        <v>71.974101000000005</v>
      </c>
      <c r="L5475">
        <v>1.5004E-2</v>
      </c>
      <c r="M5475">
        <f>(F5475*CalPhotonTurnigy!$AE$30*CalPhotonTurnigy!$AF$36+CalPhotonTurnigy!$AE$36)/CalPhotonTurnigy!$AE$30</f>
        <v>66.903690034570701</v>
      </c>
    </row>
    <row r="5476" spans="1:13" x14ac:dyDescent="0.3">
      <c r="A5476">
        <v>179.568456</v>
      </c>
      <c r="B5476">
        <v>84</v>
      </c>
      <c r="C5476">
        <v>0</v>
      </c>
      <c r="D5476">
        <v>1.2889999999999999</v>
      </c>
      <c r="E5476">
        <v>54.764733</v>
      </c>
      <c r="F5476">
        <v>54.704058000000003</v>
      </c>
      <c r="G5476">
        <v>51.893169</v>
      </c>
      <c r="H5476">
        <v>6.0675E-2</v>
      </c>
      <c r="I5476">
        <v>-91.858727999999999</v>
      </c>
      <c r="J5476">
        <v>84</v>
      </c>
      <c r="K5476">
        <v>71.971976999999995</v>
      </c>
      <c r="L5476">
        <v>1.5008000000000001E-2</v>
      </c>
      <c r="M5476">
        <f>(F5476*CalPhotonTurnigy!$AE$30*CalPhotonTurnigy!$AF$36+CalPhotonTurnigy!$AE$36)/CalPhotonTurnigy!$AE$30</f>
        <v>67.051465896681876</v>
      </c>
    </row>
    <row r="5477" spans="1:13" x14ac:dyDescent="0.3">
      <c r="A5477">
        <v>179.583459</v>
      </c>
      <c r="B5477">
        <v>84</v>
      </c>
      <c r="C5477">
        <v>0</v>
      </c>
      <c r="D5477">
        <v>1.2889999999999999</v>
      </c>
      <c r="E5477">
        <v>54.761606999999998</v>
      </c>
      <c r="F5477">
        <v>54.849511</v>
      </c>
      <c r="G5477">
        <v>51.884652000000003</v>
      </c>
      <c r="H5477">
        <v>-8.7903999999999996E-2</v>
      </c>
      <c r="I5477">
        <v>-91.863315999999998</v>
      </c>
      <c r="J5477">
        <v>84</v>
      </c>
      <c r="K5477">
        <v>71.970147999999995</v>
      </c>
      <c r="L5477">
        <v>1.5003000000000001E-2</v>
      </c>
      <c r="M5477">
        <f>(F5477*CalPhotonTurnigy!$AE$30*CalPhotonTurnigy!$AF$36+CalPhotonTurnigy!$AE$36)/CalPhotonTurnigy!$AE$30</f>
        <v>67.199203162022386</v>
      </c>
    </row>
    <row r="5478" spans="1:13" x14ac:dyDescent="0.3">
      <c r="A5478">
        <v>179.598457</v>
      </c>
      <c r="B5478">
        <v>84</v>
      </c>
      <c r="C5478">
        <v>0</v>
      </c>
      <c r="D5478">
        <v>1.2889999999999999</v>
      </c>
      <c r="E5478">
        <v>54.758916999999997</v>
      </c>
      <c r="F5478">
        <v>54.897987000000001</v>
      </c>
      <c r="G5478">
        <v>51.876876000000003</v>
      </c>
      <c r="H5478">
        <v>-0.139069</v>
      </c>
      <c r="I5478">
        <v>-91.870576</v>
      </c>
      <c r="J5478">
        <v>84</v>
      </c>
      <c r="K5478">
        <v>71.968574000000004</v>
      </c>
      <c r="L5478">
        <v>1.4997999999999999E-2</v>
      </c>
      <c r="M5478">
        <f>(F5478*CalPhotonTurnigy!$AE$30*CalPhotonTurnigy!$AF$36+CalPhotonTurnigy!$AE$36)/CalPhotonTurnigy!$AE$30</f>
        <v>67.248440452931803</v>
      </c>
    </row>
    <row r="5479" spans="1:13" x14ac:dyDescent="0.3">
      <c r="A5479">
        <v>179.61347000000001</v>
      </c>
      <c r="B5479">
        <v>84</v>
      </c>
      <c r="C5479">
        <v>0</v>
      </c>
      <c r="D5479">
        <v>1.2909999999999999</v>
      </c>
      <c r="E5479">
        <v>54.764510999999999</v>
      </c>
      <c r="F5479">
        <v>55.043387000000003</v>
      </c>
      <c r="G5479">
        <v>51.869799</v>
      </c>
      <c r="H5479">
        <v>-0.27887600000000001</v>
      </c>
      <c r="I5479">
        <v>-91.885171</v>
      </c>
      <c r="J5479">
        <v>84</v>
      </c>
      <c r="K5479">
        <v>71.967219999999998</v>
      </c>
      <c r="L5479">
        <v>1.5013E-2</v>
      </c>
      <c r="M5479">
        <f>(F5479*CalPhotonTurnigy!$AE$30*CalPhotonTurnigy!$AF$36+CalPhotonTurnigy!$AE$36)/CalPhotonTurnigy!$AE$30</f>
        <v>67.396123885934287</v>
      </c>
    </row>
    <row r="5480" spans="1:13" x14ac:dyDescent="0.3">
      <c r="A5480">
        <v>179.62847300000001</v>
      </c>
      <c r="B5480">
        <v>84</v>
      </c>
      <c r="C5480">
        <v>0</v>
      </c>
      <c r="D5480">
        <v>1.294</v>
      </c>
      <c r="E5480">
        <v>54.777228000000001</v>
      </c>
      <c r="F5480">
        <v>54.534314999999999</v>
      </c>
      <c r="G5480">
        <v>51.863374</v>
      </c>
      <c r="H5480">
        <v>0.24291299999999999</v>
      </c>
      <c r="I5480">
        <v>-91.872536999999994</v>
      </c>
      <c r="J5480">
        <v>84</v>
      </c>
      <c r="K5480">
        <v>71.966054</v>
      </c>
      <c r="L5480">
        <v>1.5003000000000001E-2</v>
      </c>
      <c r="M5480">
        <f>(F5480*CalPhotonTurnigy!$AE$30*CalPhotonTurnigy!$AF$36+CalPhotonTurnigy!$AE$36)/CalPhotonTurnigy!$AE$30</f>
        <v>66.87905716925313</v>
      </c>
    </row>
    <row r="5481" spans="1:13" x14ac:dyDescent="0.3">
      <c r="A5481">
        <v>179.64348000000001</v>
      </c>
      <c r="B5481">
        <v>84</v>
      </c>
      <c r="C5481">
        <v>0</v>
      </c>
      <c r="D5481">
        <v>1.288</v>
      </c>
      <c r="E5481">
        <v>54.769725000000001</v>
      </c>
      <c r="F5481">
        <v>54.607069000000003</v>
      </c>
      <c r="G5481">
        <v>51.857557</v>
      </c>
      <c r="H5481">
        <v>0.162656</v>
      </c>
      <c r="I5481">
        <v>-91.864068000000003</v>
      </c>
      <c r="J5481">
        <v>84</v>
      </c>
      <c r="K5481">
        <v>71.965050000000005</v>
      </c>
      <c r="L5481">
        <v>1.5007E-2</v>
      </c>
      <c r="M5481">
        <f>(F5481*CalPhotonTurnigy!$AE$30*CalPhotonTurnigy!$AF$36+CalPhotonTurnigy!$AE$36)/CalPhotonTurnigy!$AE$30</f>
        <v>66.952953733796889</v>
      </c>
    </row>
    <row r="5482" spans="1:13" x14ac:dyDescent="0.3">
      <c r="A5482">
        <v>179.658477</v>
      </c>
      <c r="B5482">
        <v>84</v>
      </c>
      <c r="C5482">
        <v>0</v>
      </c>
      <c r="D5482">
        <v>1.286</v>
      </c>
      <c r="E5482">
        <v>54.755358999999999</v>
      </c>
      <c r="F5482">
        <v>54.776789999999998</v>
      </c>
      <c r="G5482">
        <v>51.852302999999999</v>
      </c>
      <c r="H5482">
        <v>-2.1430999999999999E-2</v>
      </c>
      <c r="I5482">
        <v>-91.865184999999997</v>
      </c>
      <c r="J5482">
        <v>84</v>
      </c>
      <c r="K5482">
        <v>71.964185999999998</v>
      </c>
      <c r="L5482">
        <v>1.4997E-2</v>
      </c>
      <c r="M5482">
        <f>(F5482*CalPhotonTurnigy!$AE$30*CalPhotonTurnigy!$AF$36+CalPhotonTurnigy!$AE$36)/CalPhotonTurnigy!$AE$30</f>
        <v>67.125340115726829</v>
      </c>
    </row>
    <row r="5483" spans="1:13" x14ac:dyDescent="0.3">
      <c r="A5483">
        <v>179.67347799999999</v>
      </c>
      <c r="B5483">
        <v>84</v>
      </c>
      <c r="C5483">
        <v>0</v>
      </c>
      <c r="D5483">
        <v>1.286</v>
      </c>
      <c r="E5483">
        <v>54.742992000000001</v>
      </c>
      <c r="F5483">
        <v>54.849511</v>
      </c>
      <c r="G5483">
        <v>51.847566</v>
      </c>
      <c r="H5483">
        <v>-0.106519</v>
      </c>
      <c r="I5483">
        <v>-91.870744000000002</v>
      </c>
      <c r="J5483">
        <v>84</v>
      </c>
      <c r="K5483">
        <v>71.963442999999998</v>
      </c>
      <c r="L5483">
        <v>1.5001E-2</v>
      </c>
      <c r="M5483">
        <f>(F5483*CalPhotonTurnigy!$AE$30*CalPhotonTurnigy!$AF$36+CalPhotonTurnigy!$AE$36)/CalPhotonTurnigy!$AE$30</f>
        <v>67.199203162022386</v>
      </c>
    </row>
    <row r="5484" spans="1:13" x14ac:dyDescent="0.3">
      <c r="A5484">
        <v>179.688478</v>
      </c>
      <c r="B5484">
        <v>84</v>
      </c>
      <c r="C5484">
        <v>0</v>
      </c>
      <c r="D5484">
        <v>1.2869999999999999</v>
      </c>
      <c r="E5484">
        <v>54.737622999999999</v>
      </c>
      <c r="F5484">
        <v>54.970692</v>
      </c>
      <c r="G5484">
        <v>51.843304000000003</v>
      </c>
      <c r="H5484">
        <v>-0.233069</v>
      </c>
      <c r="I5484">
        <v>-91.882921999999994</v>
      </c>
      <c r="J5484">
        <v>84</v>
      </c>
      <c r="K5484">
        <v>71.962802999999994</v>
      </c>
      <c r="L5484">
        <v>1.4999999999999999E-2</v>
      </c>
      <c r="M5484">
        <f>(F5484*CalPhotonTurnigy!$AE$30*CalPhotonTurnigy!$AF$36+CalPhotonTurnigy!$AE$36)/CalPhotonTurnigy!$AE$30</f>
        <v>67.322287247955501</v>
      </c>
    </row>
    <row r="5485" spans="1:13" x14ac:dyDescent="0.3">
      <c r="A5485">
        <v>179.70347899999999</v>
      </c>
      <c r="B5485">
        <v>84</v>
      </c>
      <c r="C5485">
        <v>0</v>
      </c>
      <c r="D5485">
        <v>1.286</v>
      </c>
      <c r="E5485">
        <v>54.727725</v>
      </c>
      <c r="F5485">
        <v>54.510061</v>
      </c>
      <c r="G5485">
        <v>51.839477000000002</v>
      </c>
      <c r="H5485">
        <v>0.217663</v>
      </c>
      <c r="I5485">
        <v>-91.871605000000002</v>
      </c>
      <c r="J5485">
        <v>84</v>
      </c>
      <c r="K5485">
        <v>71.962252000000007</v>
      </c>
      <c r="L5485">
        <v>1.5001E-2</v>
      </c>
      <c r="M5485">
        <f>(F5485*CalPhotonTurnigy!$AE$30*CalPhotonTurnigy!$AF$36+CalPhotonTurnigy!$AE$36)/CalPhotonTurnigy!$AE$30</f>
        <v>66.854422272526563</v>
      </c>
    </row>
    <row r="5486" spans="1:13" x14ac:dyDescent="0.3">
      <c r="A5486">
        <v>179.718478</v>
      </c>
      <c r="B5486">
        <v>84</v>
      </c>
      <c r="C5486">
        <v>0</v>
      </c>
      <c r="D5486">
        <v>1.286</v>
      </c>
      <c r="E5486">
        <v>54.719205000000002</v>
      </c>
      <c r="F5486">
        <v>54.582818000000003</v>
      </c>
      <c r="G5486">
        <v>51.836044999999999</v>
      </c>
      <c r="H5486">
        <v>0.13638700000000001</v>
      </c>
      <c r="I5486">
        <v>-91.864508999999998</v>
      </c>
      <c r="J5486">
        <v>84</v>
      </c>
      <c r="K5486">
        <v>71.961777999999995</v>
      </c>
      <c r="L5486">
        <v>1.4999E-2</v>
      </c>
      <c r="M5486">
        <f>(F5486*CalPhotonTurnigy!$AE$30*CalPhotonTurnigy!$AF$36+CalPhotonTurnigy!$AE$36)/CalPhotonTurnigy!$AE$30</f>
        <v>66.928321884183802</v>
      </c>
    </row>
    <row r="5487" spans="1:13" x14ac:dyDescent="0.3">
      <c r="A5487">
        <v>179.73347799999999</v>
      </c>
      <c r="B5487">
        <v>84</v>
      </c>
      <c r="C5487">
        <v>0</v>
      </c>
      <c r="D5487">
        <v>1.284</v>
      </c>
      <c r="E5487">
        <v>54.706592000000001</v>
      </c>
      <c r="F5487">
        <v>54.728302999999997</v>
      </c>
      <c r="G5487">
        <v>51.832973000000003</v>
      </c>
      <c r="H5487">
        <v>-2.1711999999999999E-2</v>
      </c>
      <c r="I5487">
        <v>-91.865640999999997</v>
      </c>
      <c r="J5487">
        <v>84</v>
      </c>
      <c r="K5487">
        <v>71.961370000000002</v>
      </c>
      <c r="L5487">
        <v>1.4999999999999999E-2</v>
      </c>
      <c r="M5487">
        <f>(F5487*CalPhotonTurnigy!$AE$30*CalPhotonTurnigy!$AF$36+CalPhotonTurnigy!$AE$36)/CalPhotonTurnigy!$AE$30</f>
        <v>67.076091652068015</v>
      </c>
    </row>
    <row r="5488" spans="1:13" x14ac:dyDescent="0.3">
      <c r="A5488">
        <v>179.74847600000001</v>
      </c>
      <c r="B5488">
        <v>84</v>
      </c>
      <c r="C5488">
        <v>0</v>
      </c>
      <c r="D5488">
        <v>1.2869999999999999</v>
      </c>
      <c r="E5488">
        <v>54.703657999999997</v>
      </c>
      <c r="F5488">
        <v>54.873748999999997</v>
      </c>
      <c r="G5488">
        <v>51.830227000000001</v>
      </c>
      <c r="H5488">
        <v>-0.17009099999999999</v>
      </c>
      <c r="I5488">
        <v>-91.874516999999997</v>
      </c>
      <c r="J5488">
        <v>84</v>
      </c>
      <c r="K5488">
        <v>71.961018999999993</v>
      </c>
      <c r="L5488">
        <v>1.4997999999999999E-2</v>
      </c>
      <c r="M5488">
        <f>(F5488*CalPhotonTurnigy!$AE$30*CalPhotonTurnigy!$AF$36+CalPhotonTurnigy!$AE$36)/CalPhotonTurnigy!$AE$30</f>
        <v>67.22382180747708</v>
      </c>
    </row>
    <row r="5489" spans="1:13" x14ac:dyDescent="0.3">
      <c r="A5489">
        <v>179.763485</v>
      </c>
      <c r="B5489">
        <v>84</v>
      </c>
      <c r="C5489">
        <v>0</v>
      </c>
      <c r="D5489">
        <v>1.2849999999999999</v>
      </c>
      <c r="E5489">
        <v>54.69585</v>
      </c>
      <c r="F5489">
        <v>54.437294999999999</v>
      </c>
      <c r="G5489">
        <v>51.827776</v>
      </c>
      <c r="H5489">
        <v>0.25855600000000001</v>
      </c>
      <c r="I5489">
        <v>-91.861078000000006</v>
      </c>
      <c r="J5489">
        <v>84</v>
      </c>
      <c r="K5489">
        <v>71.960717000000002</v>
      </c>
      <c r="L5489">
        <v>1.5009E-2</v>
      </c>
      <c r="M5489">
        <f>(F5489*CalPhotonTurnigy!$AE$30*CalPhotonTurnigy!$AF$36+CalPhotonTurnigy!$AE$36)/CalPhotonTurnigy!$AE$30</f>
        <v>66.78051351952891</v>
      </c>
    </row>
    <row r="5490" spans="1:13" x14ac:dyDescent="0.3">
      <c r="A5490">
        <v>179.778493</v>
      </c>
      <c r="B5490">
        <v>84</v>
      </c>
      <c r="C5490">
        <v>0</v>
      </c>
      <c r="D5490">
        <v>1.286</v>
      </c>
      <c r="E5490">
        <v>54.691772999999998</v>
      </c>
      <c r="F5490">
        <v>54.510061</v>
      </c>
      <c r="G5490">
        <v>51.825591000000003</v>
      </c>
      <c r="H5490">
        <v>0.18171200000000001</v>
      </c>
      <c r="I5490">
        <v>-91.851625999999996</v>
      </c>
      <c r="J5490">
        <v>84</v>
      </c>
      <c r="K5490">
        <v>71.960455999999994</v>
      </c>
      <c r="L5490">
        <v>1.5008000000000001E-2</v>
      </c>
      <c r="M5490">
        <f>(F5490*CalPhotonTurnigy!$AE$30*CalPhotonTurnigy!$AF$36+CalPhotonTurnigy!$AE$36)/CalPhotonTurnigy!$AE$30</f>
        <v>66.854422272526563</v>
      </c>
    </row>
    <row r="5491" spans="1:13" x14ac:dyDescent="0.3">
      <c r="A5491">
        <v>179.79348999999999</v>
      </c>
      <c r="B5491">
        <v>84</v>
      </c>
      <c r="C5491">
        <v>0</v>
      </c>
      <c r="D5491">
        <v>1.284</v>
      </c>
      <c r="E5491">
        <v>54.682979000000003</v>
      </c>
      <c r="F5491">
        <v>54.607069000000003</v>
      </c>
      <c r="G5491">
        <v>51.823644000000002</v>
      </c>
      <c r="H5491">
        <v>7.5910000000000005E-2</v>
      </c>
      <c r="I5491">
        <v>-91.847676000000007</v>
      </c>
      <c r="J5491">
        <v>84</v>
      </c>
      <c r="K5491">
        <v>71.960233000000002</v>
      </c>
      <c r="L5491">
        <v>1.4997E-2</v>
      </c>
      <c r="M5491">
        <f>(F5491*CalPhotonTurnigy!$AE$30*CalPhotonTurnigy!$AF$36+CalPhotonTurnigy!$AE$36)/CalPhotonTurnigy!$AE$30</f>
        <v>66.952953733796889</v>
      </c>
    </row>
    <row r="5492" spans="1:13" x14ac:dyDescent="0.3">
      <c r="A5492">
        <v>179.80848700000001</v>
      </c>
      <c r="B5492">
        <v>84</v>
      </c>
      <c r="C5492">
        <v>0</v>
      </c>
      <c r="D5492">
        <v>1.2829999999999999</v>
      </c>
      <c r="E5492">
        <v>54.672766000000003</v>
      </c>
      <c r="F5492">
        <v>54.825271999999998</v>
      </c>
      <c r="G5492">
        <v>51.821913000000002</v>
      </c>
      <c r="H5492">
        <v>-0.152506</v>
      </c>
      <c r="I5492">
        <v>-91.855631000000002</v>
      </c>
      <c r="J5492">
        <v>84</v>
      </c>
      <c r="K5492">
        <v>71.960040000000006</v>
      </c>
      <c r="L5492">
        <v>1.4997E-2</v>
      </c>
      <c r="M5492">
        <f>(F5492*CalPhotonTurnigy!$AE$30*CalPhotonTurnigy!$AF$36+CalPhotonTurnigy!$AE$36)/CalPhotonTurnigy!$AE$30</f>
        <v>67.174583500863179</v>
      </c>
    </row>
    <row r="5493" spans="1:13" x14ac:dyDescent="0.3">
      <c r="A5493">
        <v>179.823488</v>
      </c>
      <c r="B5493">
        <v>84</v>
      </c>
      <c r="C5493">
        <v>0</v>
      </c>
      <c r="D5493">
        <v>1.284</v>
      </c>
      <c r="E5493">
        <v>54.666620000000002</v>
      </c>
      <c r="F5493">
        <v>54.340257000000001</v>
      </c>
      <c r="G5493">
        <v>51.820374000000001</v>
      </c>
      <c r="H5493">
        <v>0.32636300000000001</v>
      </c>
      <c r="I5493">
        <v>-91.838694000000004</v>
      </c>
      <c r="J5493">
        <v>84</v>
      </c>
      <c r="K5493">
        <v>71.959873999999999</v>
      </c>
      <c r="L5493">
        <v>1.5001E-2</v>
      </c>
      <c r="M5493">
        <f>(F5493*CalPhotonTurnigy!$AE$30*CalPhotonTurnigy!$AF$36+CalPhotonTurnigy!$AE$36)/CalPhotonTurnigy!$AE$30</f>
        <v>66.681951587123862</v>
      </c>
    </row>
    <row r="5494" spans="1:13" x14ac:dyDescent="0.3">
      <c r="A5494">
        <v>179.83849599999999</v>
      </c>
      <c r="B5494">
        <v>84</v>
      </c>
      <c r="C5494">
        <v>0</v>
      </c>
      <c r="D5494">
        <v>1.2829999999999999</v>
      </c>
      <c r="E5494">
        <v>54.656039999999997</v>
      </c>
      <c r="F5494">
        <v>54.461551</v>
      </c>
      <c r="G5494">
        <v>51.819007999999997</v>
      </c>
      <c r="H5494">
        <v>0.194489</v>
      </c>
      <c r="I5494">
        <v>-91.828582999999995</v>
      </c>
      <c r="J5494">
        <v>84</v>
      </c>
      <c r="K5494">
        <v>71.959731000000005</v>
      </c>
      <c r="L5494">
        <v>1.5008000000000001E-2</v>
      </c>
      <c r="M5494">
        <f>(F5494*CalPhotonTurnigy!$AE$30*CalPhotonTurnigy!$AF$36+CalPhotonTurnigy!$AE$36)/CalPhotonTurnigy!$AE$30</f>
        <v>66.80515044766446</v>
      </c>
    </row>
    <row r="5495" spans="1:13" x14ac:dyDescent="0.3">
      <c r="A5495">
        <v>179.85349400000001</v>
      </c>
      <c r="B5495">
        <v>84</v>
      </c>
      <c r="C5495">
        <v>0</v>
      </c>
      <c r="D5495">
        <v>1.284</v>
      </c>
      <c r="E5495">
        <v>54.652225000000001</v>
      </c>
      <c r="F5495">
        <v>54.655566</v>
      </c>
      <c r="G5495">
        <v>51.817796999999999</v>
      </c>
      <c r="H5495">
        <v>-3.3400000000000001E-3</v>
      </c>
      <c r="I5495">
        <v>-91.828756999999996</v>
      </c>
      <c r="J5495">
        <v>84</v>
      </c>
      <c r="K5495">
        <v>71.959608000000003</v>
      </c>
      <c r="L5495">
        <v>1.4997999999999999E-2</v>
      </c>
      <c r="M5495">
        <f>(F5495*CalPhotonTurnigy!$AE$30*CalPhotonTurnigy!$AF$36+CalPhotonTurnigy!$AE$36)/CalPhotonTurnigy!$AE$30</f>
        <v>67.002212354500614</v>
      </c>
    </row>
    <row r="5496" spans="1:13" x14ac:dyDescent="0.3">
      <c r="A5496">
        <v>179.86849799999999</v>
      </c>
      <c r="B5496">
        <v>84</v>
      </c>
      <c r="C5496">
        <v>0</v>
      </c>
      <c r="D5496">
        <v>1.284</v>
      </c>
      <c r="E5496">
        <v>54.648943000000003</v>
      </c>
      <c r="F5496">
        <v>54.801031000000002</v>
      </c>
      <c r="G5496">
        <v>51.816723000000003</v>
      </c>
      <c r="H5496">
        <v>-0.152088</v>
      </c>
      <c r="I5496">
        <v>-91.836691000000002</v>
      </c>
      <c r="J5496">
        <v>84</v>
      </c>
      <c r="K5496">
        <v>71.959502000000001</v>
      </c>
      <c r="L5496">
        <v>1.5004E-2</v>
      </c>
      <c r="M5496">
        <f>(F5496*CalPhotonTurnigy!$AE$30*CalPhotonTurnigy!$AF$36+CalPhotonTurnigy!$AE$36)/CalPhotonTurnigy!$AE$30</f>
        <v>67.149961808295018</v>
      </c>
    </row>
    <row r="5497" spans="1:13" x14ac:dyDescent="0.3">
      <c r="A5497">
        <v>179.88349600000001</v>
      </c>
      <c r="B5497">
        <v>84</v>
      </c>
      <c r="C5497">
        <v>0</v>
      </c>
      <c r="D5497">
        <v>1.282</v>
      </c>
      <c r="E5497">
        <v>54.638178000000003</v>
      </c>
      <c r="F5497">
        <v>54.340257000000001</v>
      </c>
      <c r="G5497">
        <v>51.815772000000003</v>
      </c>
      <c r="H5497">
        <v>0.29792099999999999</v>
      </c>
      <c r="I5497">
        <v>-91.821233000000007</v>
      </c>
      <c r="J5497">
        <v>84</v>
      </c>
      <c r="K5497">
        <v>71.959411000000003</v>
      </c>
      <c r="L5497">
        <v>1.4997999999999999E-2</v>
      </c>
      <c r="M5497">
        <f>(F5497*CalPhotonTurnigy!$AE$30*CalPhotonTurnigy!$AF$36+CalPhotonTurnigy!$AE$36)/CalPhotonTurnigy!$AE$30</f>
        <v>66.681951587123862</v>
      </c>
    </row>
    <row r="5498" spans="1:13" x14ac:dyDescent="0.3">
      <c r="A5498">
        <v>179.898504</v>
      </c>
      <c r="B5498">
        <v>84</v>
      </c>
      <c r="C5498">
        <v>0</v>
      </c>
      <c r="D5498">
        <v>1.2829999999999999</v>
      </c>
      <c r="E5498">
        <v>54.63156</v>
      </c>
      <c r="F5498">
        <v>54.461551</v>
      </c>
      <c r="G5498">
        <v>51.814931000000001</v>
      </c>
      <c r="H5498">
        <v>0.17000899999999999</v>
      </c>
      <c r="I5498">
        <v>-91.812394999999995</v>
      </c>
      <c r="J5498">
        <v>84</v>
      </c>
      <c r="K5498">
        <v>71.959333000000001</v>
      </c>
      <c r="L5498">
        <v>1.5008000000000001E-2</v>
      </c>
      <c r="M5498">
        <f>(F5498*CalPhotonTurnigy!$AE$30*CalPhotonTurnigy!$AF$36+CalPhotonTurnigy!$AE$36)/CalPhotonTurnigy!$AE$30</f>
        <v>66.80515044766446</v>
      </c>
    </row>
    <row r="5499" spans="1:13" x14ac:dyDescent="0.3">
      <c r="A5499">
        <v>179.91350600000001</v>
      </c>
      <c r="B5499">
        <v>84</v>
      </c>
      <c r="C5499">
        <v>0</v>
      </c>
      <c r="D5499">
        <v>1.2829999999999999</v>
      </c>
      <c r="E5499">
        <v>54.625864999999997</v>
      </c>
      <c r="F5499">
        <v>54.607069000000003</v>
      </c>
      <c r="G5499">
        <v>51.814186999999997</v>
      </c>
      <c r="H5499">
        <v>1.8796E-2</v>
      </c>
      <c r="I5499">
        <v>-91.811415999999994</v>
      </c>
      <c r="J5499">
        <v>84</v>
      </c>
      <c r="K5499">
        <v>71.959266</v>
      </c>
      <c r="L5499">
        <v>1.5002E-2</v>
      </c>
      <c r="M5499">
        <f>(F5499*CalPhotonTurnigy!$AE$30*CalPhotonTurnigy!$AF$36+CalPhotonTurnigy!$AE$36)/CalPhotonTurnigy!$AE$30</f>
        <v>66.952953733796889</v>
      </c>
    </row>
    <row r="5500" spans="1:13" x14ac:dyDescent="0.3">
      <c r="A5500">
        <v>179.928517</v>
      </c>
      <c r="B5500">
        <v>84</v>
      </c>
      <c r="C5500">
        <v>0</v>
      </c>
      <c r="D5500">
        <v>1.2849999999999999</v>
      </c>
      <c r="E5500">
        <v>54.628906999999998</v>
      </c>
      <c r="F5500">
        <v>54.146129999999999</v>
      </c>
      <c r="G5500">
        <v>51.81353</v>
      </c>
      <c r="H5500">
        <v>0.48277700000000001</v>
      </c>
      <c r="I5500">
        <v>-91.786399000000003</v>
      </c>
      <c r="J5500">
        <v>84</v>
      </c>
      <c r="K5500">
        <v>71.959208000000004</v>
      </c>
      <c r="L5500">
        <v>1.5011E-2</v>
      </c>
      <c r="M5500">
        <f>(F5500*CalPhotonTurnigy!$AE$30*CalPhotonTurnigy!$AF$36+CalPhotonTurnigy!$AE$36)/CalPhotonTurnigy!$AE$30</f>
        <v>66.48477592138471</v>
      </c>
    </row>
    <row r="5501" spans="1:13" x14ac:dyDescent="0.3">
      <c r="A5501">
        <v>179.943523</v>
      </c>
      <c r="B5501">
        <v>84</v>
      </c>
      <c r="C5501">
        <v>0</v>
      </c>
      <c r="D5501">
        <v>1.2789999999999999</v>
      </c>
      <c r="E5501">
        <v>54.612986999999997</v>
      </c>
      <c r="F5501">
        <v>54.388778000000002</v>
      </c>
      <c r="G5501">
        <v>51.812950000000001</v>
      </c>
      <c r="H5501">
        <v>0.22420899999999999</v>
      </c>
      <c r="I5501">
        <v>-91.774754000000001</v>
      </c>
      <c r="J5501">
        <v>84</v>
      </c>
      <c r="K5501">
        <v>71.959158000000002</v>
      </c>
      <c r="L5501">
        <v>1.5006E-2</v>
      </c>
      <c r="M5501">
        <f>(F5501*CalPhotonTurnigy!$AE$30*CalPhotonTurnigy!$AF$36+CalPhotonTurnigy!$AE$36)/CalPhotonTurnigy!$AE$30</f>
        <v>66.731234584735375</v>
      </c>
    </row>
    <row r="5502" spans="1:13" x14ac:dyDescent="0.3">
      <c r="A5502">
        <v>179.95851999999999</v>
      </c>
      <c r="B5502">
        <v>84</v>
      </c>
      <c r="C5502">
        <v>0</v>
      </c>
      <c r="D5502">
        <v>1.2729999999999999</v>
      </c>
      <c r="E5502">
        <v>54.578073000000003</v>
      </c>
      <c r="F5502">
        <v>54.485807000000001</v>
      </c>
      <c r="G5502">
        <v>51.812438</v>
      </c>
      <c r="H5502">
        <v>9.2266000000000001E-2</v>
      </c>
      <c r="I5502">
        <v>-91.769959</v>
      </c>
      <c r="J5502">
        <v>84</v>
      </c>
      <c r="K5502">
        <v>71.959114999999997</v>
      </c>
      <c r="L5502">
        <v>1.4997E-2</v>
      </c>
      <c r="M5502">
        <f>(F5502*CalPhotonTurnigy!$AE$30*CalPhotonTurnigy!$AF$36+CalPhotonTurnigy!$AE$36)/CalPhotonTurnigy!$AE$30</f>
        <v>66.829787375799995</v>
      </c>
    </row>
    <row r="5503" spans="1:13" x14ac:dyDescent="0.3">
      <c r="A5503">
        <v>179.97353100000001</v>
      </c>
      <c r="B5503">
        <v>84</v>
      </c>
      <c r="C5503">
        <v>0</v>
      </c>
      <c r="D5503">
        <v>1.2829999999999999</v>
      </c>
      <c r="E5503">
        <v>54.579838000000002</v>
      </c>
      <c r="F5503">
        <v>54.218935999999999</v>
      </c>
      <c r="G5503">
        <v>51.811987000000002</v>
      </c>
      <c r="H5503">
        <v>0.360902</v>
      </c>
      <c r="I5503">
        <v>-91.751242000000005</v>
      </c>
      <c r="J5503">
        <v>84</v>
      </c>
      <c r="K5503">
        <v>71.959078000000005</v>
      </c>
      <c r="L5503">
        <v>1.5011E-2</v>
      </c>
      <c r="M5503">
        <f>(F5503*CalPhotonTurnigy!$AE$30*CalPhotonTurnigy!$AF$36+CalPhotonTurnigy!$AE$36)/CalPhotonTurnigy!$AE$30</f>
        <v>66.55872530256201</v>
      </c>
    </row>
    <row r="5504" spans="1:13" x14ac:dyDescent="0.3">
      <c r="A5504">
        <v>179.98853099999999</v>
      </c>
      <c r="B5504">
        <v>84</v>
      </c>
      <c r="C5504">
        <v>0</v>
      </c>
      <c r="D5504">
        <v>1.2789999999999999</v>
      </c>
      <c r="E5504">
        <v>54.570746999999997</v>
      </c>
      <c r="F5504">
        <v>54.218935999999999</v>
      </c>
      <c r="G5504">
        <v>51.811588999999998</v>
      </c>
      <c r="H5504">
        <v>0.35181099999999998</v>
      </c>
      <c r="I5504">
        <v>-91.733009999999993</v>
      </c>
      <c r="J5504">
        <v>84</v>
      </c>
      <c r="K5504">
        <v>71.959046000000001</v>
      </c>
      <c r="L5504">
        <v>1.4999999999999999E-2</v>
      </c>
      <c r="M5504">
        <f>(F5504*CalPhotonTurnigy!$AE$30*CalPhotonTurnigy!$AF$36+CalPhotonTurnigy!$AE$36)/CalPhotonTurnigy!$AE$30</f>
        <v>66.55872530256201</v>
      </c>
    </row>
    <row r="5505" spans="1:13" x14ac:dyDescent="0.3">
      <c r="A5505">
        <v>180.00353100000001</v>
      </c>
      <c r="B5505">
        <v>84</v>
      </c>
      <c r="C5505">
        <v>0</v>
      </c>
      <c r="D5505">
        <v>1.2789999999999999</v>
      </c>
      <c r="E5505">
        <v>54.562922999999998</v>
      </c>
      <c r="F5505">
        <v>54.413037000000003</v>
      </c>
      <c r="G5505">
        <v>51.811239</v>
      </c>
      <c r="H5505">
        <v>0.14988599999999999</v>
      </c>
      <c r="I5505">
        <v>-91.725226000000006</v>
      </c>
      <c r="J5505">
        <v>84</v>
      </c>
      <c r="K5505">
        <v>71.959018</v>
      </c>
      <c r="L5505">
        <v>1.4999999999999999E-2</v>
      </c>
      <c r="M5505">
        <f>(F5505*CalPhotonTurnigy!$AE$30*CalPhotonTurnigy!$AF$36+CalPhotonTurnigy!$AE$36)/CalPhotonTurnigy!$AE$30</f>
        <v>66.755874559984392</v>
      </c>
    </row>
    <row r="5506" spans="1:13" x14ac:dyDescent="0.3">
      <c r="A5506">
        <v>180.018541</v>
      </c>
      <c r="B5506">
        <v>84</v>
      </c>
      <c r="C5506">
        <v>0</v>
      </c>
      <c r="D5506">
        <v>1.2789999999999999</v>
      </c>
      <c r="E5506">
        <v>54.556189000000003</v>
      </c>
      <c r="F5506">
        <v>54.243201999999997</v>
      </c>
      <c r="G5506">
        <v>51.810929999999999</v>
      </c>
      <c r="H5506">
        <v>0.31298700000000002</v>
      </c>
      <c r="I5506">
        <v>-91.708990999999997</v>
      </c>
      <c r="J5506">
        <v>84</v>
      </c>
      <c r="K5506">
        <v>71.958995000000002</v>
      </c>
      <c r="L5506">
        <v>1.5010000000000001E-2</v>
      </c>
      <c r="M5506">
        <f>(F5506*CalPhotonTurnigy!$AE$30*CalPhotonTurnigy!$AF$36+CalPhotonTurnigy!$AE$36)/CalPhotonTurnigy!$AE$30</f>
        <v>66.583372387742457</v>
      </c>
    </row>
    <row r="5507" spans="1:13" x14ac:dyDescent="0.3">
      <c r="A5507">
        <v>180.03354999999999</v>
      </c>
      <c r="B5507">
        <v>83</v>
      </c>
      <c r="C5507">
        <v>0</v>
      </c>
      <c r="D5507">
        <v>1.278</v>
      </c>
      <c r="E5507">
        <v>54.545084000000003</v>
      </c>
      <c r="F5507">
        <v>54.170400000000001</v>
      </c>
      <c r="G5507">
        <v>51.810431000000001</v>
      </c>
      <c r="H5507">
        <v>0.37468400000000002</v>
      </c>
      <c r="I5507">
        <v>-91.689572999999996</v>
      </c>
      <c r="J5507">
        <v>83</v>
      </c>
      <c r="K5507">
        <v>71.935388000000003</v>
      </c>
      <c r="L5507">
        <v>1.5009E-2</v>
      </c>
      <c r="M5507">
        <f>(F5507*CalPhotonTurnigy!$AE$30*CalPhotonTurnigy!$AF$36+CalPhotonTurnigy!$AE$36)/CalPhotonTurnigy!$AE$30</f>
        <v>66.509427069383122</v>
      </c>
    </row>
    <row r="5508" spans="1:13" x14ac:dyDescent="0.3">
      <c r="A5508">
        <v>180.04855000000001</v>
      </c>
      <c r="B5508">
        <v>83</v>
      </c>
      <c r="C5508">
        <v>0</v>
      </c>
      <c r="D5508">
        <v>1.2809999999999999</v>
      </c>
      <c r="E5508">
        <v>54.546146</v>
      </c>
      <c r="F5508">
        <v>54.388778000000002</v>
      </c>
      <c r="G5508">
        <v>51.808995000000003</v>
      </c>
      <c r="H5508">
        <v>0.15736900000000001</v>
      </c>
      <c r="I5508">
        <v>-91.681402000000006</v>
      </c>
      <c r="J5508">
        <v>83</v>
      </c>
      <c r="K5508">
        <v>71.892634999999999</v>
      </c>
      <c r="L5508">
        <v>1.4999999999999999E-2</v>
      </c>
      <c r="M5508">
        <f>(F5508*CalPhotonTurnigy!$AE$30*CalPhotonTurnigy!$AF$36+CalPhotonTurnigy!$AE$36)/CalPhotonTurnigy!$AE$30</f>
        <v>66.731234584735375</v>
      </c>
    </row>
    <row r="5509" spans="1:13" x14ac:dyDescent="0.3">
      <c r="A5509">
        <v>180.06355600000001</v>
      </c>
      <c r="B5509">
        <v>83</v>
      </c>
      <c r="C5509">
        <v>0</v>
      </c>
      <c r="D5509">
        <v>1.2829999999999999</v>
      </c>
      <c r="E5509">
        <v>54.555024000000003</v>
      </c>
      <c r="F5509">
        <v>54.267468000000001</v>
      </c>
      <c r="G5509">
        <v>51.805703000000001</v>
      </c>
      <c r="H5509">
        <v>0.28755599999999998</v>
      </c>
      <c r="I5509">
        <v>-91.666486000000006</v>
      </c>
      <c r="J5509">
        <v>83</v>
      </c>
      <c r="K5509">
        <v>71.855835999999996</v>
      </c>
      <c r="L5509">
        <v>1.5006E-2</v>
      </c>
      <c r="M5509">
        <f>(F5509*CalPhotonTurnigy!$AE$30*CalPhotonTurnigy!$AF$36+CalPhotonTurnigy!$AE$36)/CalPhotonTurnigy!$AE$30</f>
        <v>66.608019472922919</v>
      </c>
    </row>
    <row r="5510" spans="1:13" x14ac:dyDescent="0.3">
      <c r="A5510">
        <v>180.07856699999999</v>
      </c>
      <c r="B5510">
        <v>83</v>
      </c>
      <c r="C5510">
        <v>0</v>
      </c>
      <c r="D5510">
        <v>1.2789999999999999</v>
      </c>
      <c r="E5510">
        <v>54.546736000000003</v>
      </c>
      <c r="F5510">
        <v>54.146129999999999</v>
      </c>
      <c r="G5510">
        <v>51.800035000000001</v>
      </c>
      <c r="H5510">
        <v>0.40060600000000002</v>
      </c>
      <c r="I5510">
        <v>-91.645726999999994</v>
      </c>
      <c r="J5510">
        <v>83</v>
      </c>
      <c r="K5510">
        <v>71.824162999999999</v>
      </c>
      <c r="L5510">
        <v>1.5011E-2</v>
      </c>
      <c r="M5510">
        <f>(F5510*CalPhotonTurnigy!$AE$30*CalPhotonTurnigy!$AF$36+CalPhotonTurnigy!$AE$36)/CalPhotonTurnigy!$AE$30</f>
        <v>66.48477592138471</v>
      </c>
    </row>
    <row r="5511" spans="1:13" x14ac:dyDescent="0.3">
      <c r="A5511">
        <v>180.09357499999999</v>
      </c>
      <c r="B5511">
        <v>83</v>
      </c>
      <c r="C5511">
        <v>0</v>
      </c>
      <c r="D5511">
        <v>1.282</v>
      </c>
      <c r="E5511">
        <v>54.550221999999998</v>
      </c>
      <c r="F5511">
        <v>54.315995000000001</v>
      </c>
      <c r="G5511">
        <v>51.791933999999998</v>
      </c>
      <c r="H5511">
        <v>0.23422699999999999</v>
      </c>
      <c r="I5511">
        <v>-91.633570000000006</v>
      </c>
      <c r="J5511">
        <v>83</v>
      </c>
      <c r="K5511">
        <v>71.796902000000003</v>
      </c>
      <c r="L5511">
        <v>1.5008000000000001E-2</v>
      </c>
      <c r="M5511">
        <f>(F5511*CalPhotonTurnigy!$AE$30*CalPhotonTurnigy!$AF$36+CalPhotonTurnigy!$AE$36)/CalPhotonTurnigy!$AE$30</f>
        <v>66.657308564761365</v>
      </c>
    </row>
    <row r="5512" spans="1:13" x14ac:dyDescent="0.3">
      <c r="A5512">
        <v>180.10858200000001</v>
      </c>
      <c r="B5512">
        <v>83</v>
      </c>
      <c r="C5512">
        <v>0</v>
      </c>
      <c r="D5512">
        <v>1.276</v>
      </c>
      <c r="E5512">
        <v>54.534636999999996</v>
      </c>
      <c r="F5512">
        <v>54.461551</v>
      </c>
      <c r="G5512">
        <v>51.781607999999999</v>
      </c>
      <c r="H5512">
        <v>7.3085999999999998E-2</v>
      </c>
      <c r="I5512">
        <v>-91.629769999999994</v>
      </c>
      <c r="J5512">
        <v>83</v>
      </c>
      <c r="K5512">
        <v>71.773437999999999</v>
      </c>
      <c r="L5512">
        <v>1.5007E-2</v>
      </c>
      <c r="M5512">
        <f>(F5512*CalPhotonTurnigy!$AE$30*CalPhotonTurnigy!$AF$36+CalPhotonTurnigy!$AE$36)/CalPhotonTurnigy!$AE$30</f>
        <v>66.80515044766446</v>
      </c>
    </row>
    <row r="5513" spans="1:13" x14ac:dyDescent="0.3">
      <c r="A5513">
        <v>180.12358599999999</v>
      </c>
      <c r="B5513">
        <v>83</v>
      </c>
      <c r="C5513">
        <v>0</v>
      </c>
      <c r="D5513">
        <v>1.274</v>
      </c>
      <c r="E5513">
        <v>54.513247999999997</v>
      </c>
      <c r="F5513">
        <v>54.097588000000002</v>
      </c>
      <c r="G5513">
        <v>51.769405999999996</v>
      </c>
      <c r="H5513">
        <v>0.41565999999999997</v>
      </c>
      <c r="I5513">
        <v>-91.608251999999993</v>
      </c>
      <c r="J5513">
        <v>83</v>
      </c>
      <c r="K5513">
        <v>71.753242999999998</v>
      </c>
      <c r="L5513">
        <v>1.5004E-2</v>
      </c>
      <c r="M5513">
        <f>(F5513*CalPhotonTurnigy!$AE$30*CalPhotonTurnigy!$AF$36+CalPhotonTurnigy!$AE$36)/CalPhotonTurnigy!$AE$30</f>
        <v>66.435471593978889</v>
      </c>
    </row>
    <row r="5514" spans="1:13" x14ac:dyDescent="0.3">
      <c r="A5514">
        <v>180.13859299999999</v>
      </c>
      <c r="B5514">
        <v>83</v>
      </c>
      <c r="C5514">
        <v>0</v>
      </c>
      <c r="D5514">
        <v>1.2789999999999999</v>
      </c>
      <c r="E5514">
        <v>54.510783000000004</v>
      </c>
      <c r="F5514">
        <v>54.291732000000003</v>
      </c>
      <c r="G5514">
        <v>51.755735999999999</v>
      </c>
      <c r="H5514">
        <v>0.219051</v>
      </c>
      <c r="I5514">
        <v>-91.596885999999998</v>
      </c>
      <c r="J5514">
        <v>83</v>
      </c>
      <c r="K5514">
        <v>71.735860000000002</v>
      </c>
      <c r="L5514">
        <v>1.5007E-2</v>
      </c>
      <c r="M5514">
        <f>(F5514*CalPhotonTurnigy!$AE$30*CalPhotonTurnigy!$AF$36+CalPhotonTurnigy!$AE$36)/CalPhotonTurnigy!$AE$30</f>
        <v>66.632664526694384</v>
      </c>
    </row>
    <row r="5515" spans="1:13" x14ac:dyDescent="0.3">
      <c r="A5515">
        <v>180.153593</v>
      </c>
      <c r="B5515">
        <v>83</v>
      </c>
      <c r="C5515">
        <v>0</v>
      </c>
      <c r="D5515">
        <v>1.2789999999999999</v>
      </c>
      <c r="E5515">
        <v>54.511319</v>
      </c>
      <c r="F5515">
        <v>54.437294999999999</v>
      </c>
      <c r="G5515">
        <v>51.741008000000001</v>
      </c>
      <c r="H5515">
        <v>7.4024999999999994E-2</v>
      </c>
      <c r="I5515">
        <v>-91.593040999999999</v>
      </c>
      <c r="J5515">
        <v>83</v>
      </c>
      <c r="K5515">
        <v>71.720899000000003</v>
      </c>
      <c r="L5515">
        <v>1.4999999999999999E-2</v>
      </c>
      <c r="M5515">
        <f>(F5515*CalPhotonTurnigy!$AE$30*CalPhotonTurnigy!$AF$36+CalPhotonTurnigy!$AE$36)/CalPhotonTurnigy!$AE$30</f>
        <v>66.78051351952891</v>
      </c>
    </row>
    <row r="5516" spans="1:13" x14ac:dyDescent="0.3">
      <c r="A5516">
        <v>180.168601</v>
      </c>
      <c r="B5516">
        <v>83</v>
      </c>
      <c r="C5516">
        <v>0</v>
      </c>
      <c r="D5516">
        <v>1.2789999999999999</v>
      </c>
      <c r="E5516">
        <v>54.511780999999999</v>
      </c>
      <c r="F5516">
        <v>54.073315000000001</v>
      </c>
      <c r="G5516">
        <v>51.725610000000003</v>
      </c>
      <c r="H5516">
        <v>0.43846600000000002</v>
      </c>
      <c r="I5516">
        <v>-91.570342999999994</v>
      </c>
      <c r="J5516">
        <v>83</v>
      </c>
      <c r="K5516">
        <v>71.708022</v>
      </c>
      <c r="L5516">
        <v>1.5008000000000001E-2</v>
      </c>
      <c r="M5516">
        <f>(F5516*CalPhotonTurnigy!$AE$30*CalPhotonTurnigy!$AF$36+CalPhotonTurnigy!$AE$36)/CalPhotonTurnigy!$AE$30</f>
        <v>66.410817398866996</v>
      </c>
    </row>
    <row r="5517" spans="1:13" x14ac:dyDescent="0.3">
      <c r="A5517">
        <v>180.18360200000001</v>
      </c>
      <c r="B5517">
        <v>83</v>
      </c>
      <c r="C5517">
        <v>0</v>
      </c>
      <c r="D5517">
        <v>1.2749999999999999</v>
      </c>
      <c r="E5517">
        <v>54.496226999999998</v>
      </c>
      <c r="F5517">
        <v>54.291732000000003</v>
      </c>
      <c r="G5517">
        <v>51.709885</v>
      </c>
      <c r="H5517">
        <v>0.20449600000000001</v>
      </c>
      <c r="I5517">
        <v>-91.559736000000001</v>
      </c>
      <c r="J5517">
        <v>83</v>
      </c>
      <c r="K5517">
        <v>71.696938000000003</v>
      </c>
      <c r="L5517">
        <v>1.5001E-2</v>
      </c>
      <c r="M5517">
        <f>(F5517*CalPhotonTurnigy!$AE$30*CalPhotonTurnigy!$AF$36+CalPhotonTurnigy!$AE$36)/CalPhotonTurnigy!$AE$30</f>
        <v>66.632664526694384</v>
      </c>
    </row>
    <row r="5518" spans="1:13" x14ac:dyDescent="0.3">
      <c r="A5518">
        <v>180.198611</v>
      </c>
      <c r="B5518">
        <v>83</v>
      </c>
      <c r="C5518">
        <v>0</v>
      </c>
      <c r="D5518">
        <v>1.2709999999999999</v>
      </c>
      <c r="E5518">
        <v>54.469532999999998</v>
      </c>
      <c r="F5518">
        <v>54.364517999999997</v>
      </c>
      <c r="G5518">
        <v>51.694127000000002</v>
      </c>
      <c r="H5518">
        <v>0.105015</v>
      </c>
      <c r="I5518">
        <v>-91.554282000000001</v>
      </c>
      <c r="J5518">
        <v>83</v>
      </c>
      <c r="K5518">
        <v>71.687398000000002</v>
      </c>
      <c r="L5518">
        <v>1.5009E-2</v>
      </c>
      <c r="M5518">
        <f>(F5518*CalPhotonTurnigy!$AE$30*CalPhotonTurnigy!$AF$36+CalPhotonTurnigy!$AE$36)/CalPhotonTurnigy!$AE$30</f>
        <v>66.706593593781847</v>
      </c>
    </row>
    <row r="5519" spans="1:13" x14ac:dyDescent="0.3">
      <c r="A5519">
        <v>180.213617</v>
      </c>
      <c r="B5519">
        <v>83</v>
      </c>
      <c r="C5519">
        <v>0</v>
      </c>
      <c r="D5519">
        <v>1.2749999999999999</v>
      </c>
      <c r="E5519">
        <v>54.459859000000002</v>
      </c>
      <c r="F5519">
        <v>54.073315000000001</v>
      </c>
      <c r="G5519">
        <v>51.678579999999997</v>
      </c>
      <c r="H5519">
        <v>0.386544</v>
      </c>
      <c r="I5519">
        <v>-91.534273999999996</v>
      </c>
      <c r="J5519">
        <v>83</v>
      </c>
      <c r="K5519">
        <v>71.679187999999996</v>
      </c>
      <c r="L5519">
        <v>1.5006E-2</v>
      </c>
      <c r="M5519">
        <f>(F5519*CalPhotonTurnigy!$AE$30*CalPhotonTurnigy!$AF$36+CalPhotonTurnigy!$AE$36)/CalPhotonTurnigy!$AE$30</f>
        <v>66.410817398866996</v>
      </c>
    </row>
    <row r="5520" spans="1:13" x14ac:dyDescent="0.3">
      <c r="A5520">
        <v>180.228622</v>
      </c>
      <c r="B5520">
        <v>83</v>
      </c>
      <c r="C5520">
        <v>0</v>
      </c>
      <c r="D5520">
        <v>1.274</v>
      </c>
      <c r="E5520">
        <v>54.448869000000002</v>
      </c>
      <c r="F5520">
        <v>54.218935999999999</v>
      </c>
      <c r="G5520">
        <v>51.663438999999997</v>
      </c>
      <c r="H5520">
        <v>0.229933</v>
      </c>
      <c r="I5520">
        <v>-91.522354000000007</v>
      </c>
      <c r="J5520">
        <v>83</v>
      </c>
      <c r="K5520">
        <v>71.672120000000007</v>
      </c>
      <c r="L5520">
        <v>1.5004999999999999E-2</v>
      </c>
      <c r="M5520">
        <f>(F5520*CalPhotonTurnigy!$AE$30*CalPhotonTurnigy!$AF$36+CalPhotonTurnigy!$AE$36)/CalPhotonTurnigy!$AE$30</f>
        <v>66.55872530256201</v>
      </c>
    </row>
    <row r="5521" spans="1:13" x14ac:dyDescent="0.3">
      <c r="A5521">
        <v>180.24361999999999</v>
      </c>
      <c r="B5521">
        <v>83</v>
      </c>
      <c r="C5521">
        <v>0</v>
      </c>
      <c r="D5521">
        <v>1.2709999999999999</v>
      </c>
      <c r="E5521">
        <v>54.428750999999998</v>
      </c>
      <c r="F5521">
        <v>54.218935999999999</v>
      </c>
      <c r="G5521">
        <v>51.648854</v>
      </c>
      <c r="H5521">
        <v>0.209815</v>
      </c>
      <c r="I5521">
        <v>-91.511482000000001</v>
      </c>
      <c r="J5521">
        <v>83</v>
      </c>
      <c r="K5521">
        <v>71.666038</v>
      </c>
      <c r="L5521">
        <v>1.4997999999999999E-2</v>
      </c>
      <c r="M5521">
        <f>(F5521*CalPhotonTurnigy!$AE$30*CalPhotonTurnigy!$AF$36+CalPhotonTurnigy!$AE$36)/CalPhotonTurnigy!$AE$30</f>
        <v>66.55872530256201</v>
      </c>
    </row>
    <row r="5522" spans="1:13" x14ac:dyDescent="0.3">
      <c r="A5522">
        <v>180.25862900000001</v>
      </c>
      <c r="B5522">
        <v>83</v>
      </c>
      <c r="C5522">
        <v>0</v>
      </c>
      <c r="D5522">
        <v>1.276</v>
      </c>
      <c r="E5522">
        <v>54.43009</v>
      </c>
      <c r="F5522">
        <v>54.073315000000001</v>
      </c>
      <c r="G5522">
        <v>51.634934999999999</v>
      </c>
      <c r="H5522">
        <v>0.35677500000000001</v>
      </c>
      <c r="I5522">
        <v>-91.493011999999993</v>
      </c>
      <c r="J5522">
        <v>83</v>
      </c>
      <c r="K5522">
        <v>71.660802000000004</v>
      </c>
      <c r="L5522">
        <v>1.5009E-2</v>
      </c>
      <c r="M5522">
        <f>(F5522*CalPhotonTurnigy!$AE$30*CalPhotonTurnigy!$AF$36+CalPhotonTurnigy!$AE$36)/CalPhotonTurnigy!$AE$30</f>
        <v>66.410817398866996</v>
      </c>
    </row>
    <row r="5523" spans="1:13" x14ac:dyDescent="0.3">
      <c r="A5523">
        <v>180.27363399999999</v>
      </c>
      <c r="B5523">
        <v>83</v>
      </c>
      <c r="C5523">
        <v>0</v>
      </c>
      <c r="D5523">
        <v>1.2529999999999999</v>
      </c>
      <c r="E5523">
        <v>54.353861000000002</v>
      </c>
      <c r="F5523">
        <v>54.243201999999997</v>
      </c>
      <c r="G5523">
        <v>51.621758</v>
      </c>
      <c r="H5523">
        <v>0.11065800000000001</v>
      </c>
      <c r="I5523">
        <v>-91.487273999999999</v>
      </c>
      <c r="J5523">
        <v>83</v>
      </c>
      <c r="K5523">
        <v>71.656295999999998</v>
      </c>
      <c r="L5523">
        <v>1.5004999999999999E-2</v>
      </c>
      <c r="M5523">
        <f>(F5523*CalPhotonTurnigy!$AE$30*CalPhotonTurnigy!$AF$36+CalPhotonTurnigy!$AE$36)/CalPhotonTurnigy!$AE$30</f>
        <v>66.583372387742457</v>
      </c>
    </row>
    <row r="5524" spans="1:13" x14ac:dyDescent="0.3">
      <c r="A5524">
        <v>180.28863699999999</v>
      </c>
      <c r="B5524">
        <v>83</v>
      </c>
      <c r="C5524">
        <v>0</v>
      </c>
      <c r="D5524">
        <v>1.272</v>
      </c>
      <c r="E5524">
        <v>54.352307000000003</v>
      </c>
      <c r="F5524">
        <v>54.267468000000001</v>
      </c>
      <c r="G5524">
        <v>51.609369999999998</v>
      </c>
      <c r="H5524">
        <v>8.4839999999999999E-2</v>
      </c>
      <c r="I5524">
        <v>-91.482873999999995</v>
      </c>
      <c r="J5524">
        <v>83</v>
      </c>
      <c r="K5524">
        <v>71.652417</v>
      </c>
      <c r="L5524">
        <v>1.5003000000000001E-2</v>
      </c>
      <c r="M5524">
        <f>(F5524*CalPhotonTurnigy!$AE$30*CalPhotonTurnigy!$AF$36+CalPhotonTurnigy!$AE$36)/CalPhotonTurnigy!$AE$30</f>
        <v>66.608019472922919</v>
      </c>
    </row>
    <row r="5525" spans="1:13" x14ac:dyDescent="0.3">
      <c r="A5525">
        <v>180.30364399999999</v>
      </c>
      <c r="B5525">
        <v>83</v>
      </c>
      <c r="C5525">
        <v>0</v>
      </c>
      <c r="D5525">
        <v>1.274</v>
      </c>
      <c r="E5525">
        <v>54.356313999999998</v>
      </c>
      <c r="F5525">
        <v>54.073315000000001</v>
      </c>
      <c r="G5525">
        <v>51.597794999999998</v>
      </c>
      <c r="H5525">
        <v>0.282999</v>
      </c>
      <c r="I5525">
        <v>-91.468225000000004</v>
      </c>
      <c r="J5525">
        <v>83</v>
      </c>
      <c r="K5525">
        <v>71.649079</v>
      </c>
      <c r="L5525">
        <v>1.5007E-2</v>
      </c>
      <c r="M5525">
        <f>(F5525*CalPhotonTurnigy!$AE$30*CalPhotonTurnigy!$AF$36+CalPhotonTurnigy!$AE$36)/CalPhotonTurnigy!$AE$30</f>
        <v>66.410817398866996</v>
      </c>
    </row>
    <row r="5526" spans="1:13" x14ac:dyDescent="0.3">
      <c r="A5526">
        <v>180.31865099999999</v>
      </c>
      <c r="B5526">
        <v>83</v>
      </c>
      <c r="C5526">
        <v>0</v>
      </c>
      <c r="D5526">
        <v>1.2749999999999999</v>
      </c>
      <c r="E5526">
        <v>54.362431999999998</v>
      </c>
      <c r="F5526">
        <v>54.267468000000001</v>
      </c>
      <c r="G5526">
        <v>51.587038999999997</v>
      </c>
      <c r="H5526">
        <v>9.4964999999999994E-2</v>
      </c>
      <c r="I5526">
        <v>-91.463297999999995</v>
      </c>
      <c r="J5526">
        <v>83</v>
      </c>
      <c r="K5526">
        <v>71.646206000000006</v>
      </c>
      <c r="L5526">
        <v>1.5007E-2</v>
      </c>
      <c r="M5526">
        <f>(F5526*CalPhotonTurnigy!$AE$30*CalPhotonTurnigy!$AF$36+CalPhotonTurnigy!$AE$36)/CalPhotonTurnigy!$AE$30</f>
        <v>66.608019472922919</v>
      </c>
    </row>
    <row r="5527" spans="1:13" x14ac:dyDescent="0.3">
      <c r="A5527">
        <v>180.33366000000001</v>
      </c>
      <c r="B5527">
        <v>83</v>
      </c>
      <c r="C5527">
        <v>0</v>
      </c>
      <c r="D5527">
        <v>1.2729999999999999</v>
      </c>
      <c r="E5527">
        <v>54.362355000000001</v>
      </c>
      <c r="F5527">
        <v>54.170400000000001</v>
      </c>
      <c r="G5527">
        <v>51.577092</v>
      </c>
      <c r="H5527">
        <v>0.19195499999999999</v>
      </c>
      <c r="I5527">
        <v>-91.45335</v>
      </c>
      <c r="J5527">
        <v>83</v>
      </c>
      <c r="K5527">
        <v>71.643732999999997</v>
      </c>
      <c r="L5527">
        <v>1.5009E-2</v>
      </c>
      <c r="M5527">
        <f>(F5527*CalPhotonTurnigy!$AE$30*CalPhotonTurnigy!$AF$36+CalPhotonTurnigy!$AE$36)/CalPhotonTurnigy!$AE$30</f>
        <v>66.509427069383122</v>
      </c>
    </row>
    <row r="5528" spans="1:13" x14ac:dyDescent="0.3">
      <c r="A5528">
        <v>180.34867299999999</v>
      </c>
      <c r="B5528">
        <v>83</v>
      </c>
      <c r="C5528">
        <v>0</v>
      </c>
      <c r="D5528">
        <v>1.28</v>
      </c>
      <c r="E5528">
        <v>54.386316999999998</v>
      </c>
      <c r="F5528">
        <v>54.097588000000002</v>
      </c>
      <c r="G5528">
        <v>51.567931000000002</v>
      </c>
      <c r="H5528">
        <v>0.28872999999999999</v>
      </c>
      <c r="I5528">
        <v>-91.438394000000002</v>
      </c>
      <c r="J5528">
        <v>83</v>
      </c>
      <c r="K5528">
        <v>71.641604000000001</v>
      </c>
      <c r="L5528">
        <v>1.5013E-2</v>
      </c>
      <c r="M5528">
        <f>(F5528*CalPhotonTurnigy!$AE$30*CalPhotonTurnigy!$AF$36+CalPhotonTurnigy!$AE$36)/CalPhotonTurnigy!$AE$30</f>
        <v>66.435471593978889</v>
      </c>
    </row>
    <row r="5529" spans="1:13" x14ac:dyDescent="0.3">
      <c r="A5529">
        <v>180.36367999999999</v>
      </c>
      <c r="B5529">
        <v>83</v>
      </c>
      <c r="C5529">
        <v>0</v>
      </c>
      <c r="D5529">
        <v>1.274</v>
      </c>
      <c r="E5529">
        <v>54.385576999999998</v>
      </c>
      <c r="F5529">
        <v>54.218935999999999</v>
      </c>
      <c r="G5529">
        <v>51.559528</v>
      </c>
      <c r="H5529">
        <v>0.16664100000000001</v>
      </c>
      <c r="I5529">
        <v>-91.429754000000003</v>
      </c>
      <c r="J5529">
        <v>83</v>
      </c>
      <c r="K5529">
        <v>71.639771999999994</v>
      </c>
      <c r="L5529">
        <v>1.5007E-2</v>
      </c>
      <c r="M5529">
        <f>(F5529*CalPhotonTurnigy!$AE$30*CalPhotonTurnigy!$AF$36+CalPhotonTurnigy!$AE$36)/CalPhotonTurnigy!$AE$30</f>
        <v>66.55872530256201</v>
      </c>
    </row>
    <row r="5530" spans="1:13" x14ac:dyDescent="0.3">
      <c r="A5530">
        <v>180.378683</v>
      </c>
      <c r="B5530">
        <v>83</v>
      </c>
      <c r="C5530">
        <v>0</v>
      </c>
      <c r="D5530">
        <v>1.2709999999999999</v>
      </c>
      <c r="E5530">
        <v>54.374262000000002</v>
      </c>
      <c r="F5530">
        <v>53.806241999999997</v>
      </c>
      <c r="G5530">
        <v>51.551845999999998</v>
      </c>
      <c r="H5530">
        <v>0.56801999999999997</v>
      </c>
      <c r="I5530">
        <v>-91.400446000000002</v>
      </c>
      <c r="J5530">
        <v>83</v>
      </c>
      <c r="K5530">
        <v>71.638194999999996</v>
      </c>
      <c r="L5530">
        <v>1.5003000000000001E-2</v>
      </c>
      <c r="M5530">
        <f>(F5530*CalPhotonTurnigy!$AE$30*CalPhotonTurnigy!$AF$36+CalPhotonTurnigy!$AE$36)/CalPhotonTurnigy!$AE$30</f>
        <v>66.139550153321792</v>
      </c>
    </row>
    <row r="5531" spans="1:13" x14ac:dyDescent="0.3">
      <c r="A5531">
        <v>180.39369500000001</v>
      </c>
      <c r="B5531">
        <v>83</v>
      </c>
      <c r="C5531">
        <v>0</v>
      </c>
      <c r="D5531">
        <v>1.274</v>
      </c>
      <c r="E5531">
        <v>54.375203999999997</v>
      </c>
      <c r="F5531">
        <v>54.049041000000003</v>
      </c>
      <c r="G5531">
        <v>51.544846</v>
      </c>
      <c r="H5531">
        <v>0.32616299999999998</v>
      </c>
      <c r="I5531">
        <v>-91.383561</v>
      </c>
      <c r="J5531">
        <v>83</v>
      </c>
      <c r="K5531">
        <v>71.636837999999997</v>
      </c>
      <c r="L5531">
        <v>1.5011999999999999E-2</v>
      </c>
      <c r="M5531">
        <f>(F5531*CalPhotonTurnigy!$AE$30*CalPhotonTurnigy!$AF$36+CalPhotonTurnigy!$AE$36)/CalPhotonTurnigy!$AE$30</f>
        <v>66.386162188050605</v>
      </c>
    </row>
    <row r="5532" spans="1:13" x14ac:dyDescent="0.3">
      <c r="A5532">
        <v>180.40869799999999</v>
      </c>
      <c r="B5532">
        <v>83</v>
      </c>
      <c r="C5532">
        <v>0</v>
      </c>
      <c r="D5532">
        <v>1.2749999999999999</v>
      </c>
      <c r="E5532">
        <v>54.378684</v>
      </c>
      <c r="F5532">
        <v>54.267468000000001</v>
      </c>
      <c r="G5532">
        <v>51.538485000000001</v>
      </c>
      <c r="H5532">
        <v>0.111216</v>
      </c>
      <c r="I5532">
        <v>-91.377792999999997</v>
      </c>
      <c r="J5532">
        <v>83</v>
      </c>
      <c r="K5532">
        <v>71.635670000000005</v>
      </c>
      <c r="L5532">
        <v>1.5003000000000001E-2</v>
      </c>
      <c r="M5532">
        <f>(F5532*CalPhotonTurnigy!$AE$30*CalPhotonTurnigy!$AF$36+CalPhotonTurnigy!$AE$36)/CalPhotonTurnigy!$AE$30</f>
        <v>66.608019472922919</v>
      </c>
    </row>
    <row r="5533" spans="1:13" x14ac:dyDescent="0.3">
      <c r="A5533">
        <v>180.42370500000001</v>
      </c>
      <c r="B5533">
        <v>83</v>
      </c>
      <c r="C5533">
        <v>0</v>
      </c>
      <c r="D5533">
        <v>1.2729999999999999</v>
      </c>
      <c r="E5533">
        <v>54.376339000000002</v>
      </c>
      <c r="F5533">
        <v>53.879092999999997</v>
      </c>
      <c r="G5533">
        <v>51.532719999999998</v>
      </c>
      <c r="H5533">
        <v>0.49724600000000002</v>
      </c>
      <c r="I5533">
        <v>-91.352108999999999</v>
      </c>
      <c r="J5533">
        <v>83</v>
      </c>
      <c r="K5533">
        <v>71.634664000000001</v>
      </c>
      <c r="L5533">
        <v>1.5007E-2</v>
      </c>
      <c r="M5533">
        <f>(F5533*CalPhotonTurnigy!$AE$30*CalPhotonTurnigy!$AF$36+CalPhotonTurnigy!$AE$36)/CalPhotonTurnigy!$AE$30</f>
        <v>66.213545241201189</v>
      </c>
    </row>
    <row r="5534" spans="1:13" x14ac:dyDescent="0.3">
      <c r="A5534">
        <v>180.438714</v>
      </c>
      <c r="B5534">
        <v>83</v>
      </c>
      <c r="C5534">
        <v>0</v>
      </c>
      <c r="D5534">
        <v>1.2709999999999999</v>
      </c>
      <c r="E5534">
        <v>54.368980999999998</v>
      </c>
      <c r="F5534">
        <v>54.121859999999998</v>
      </c>
      <c r="G5534">
        <v>51.527507999999997</v>
      </c>
      <c r="H5534">
        <v>0.24712100000000001</v>
      </c>
      <c r="I5534">
        <v>-91.339308000000003</v>
      </c>
      <c r="J5534">
        <v>83</v>
      </c>
      <c r="K5534">
        <v>71.633798999999996</v>
      </c>
      <c r="L5534">
        <v>1.5009E-2</v>
      </c>
      <c r="M5534">
        <f>(F5534*CalPhotonTurnigy!$AE$30*CalPhotonTurnigy!$AF$36+CalPhotonTurnigy!$AE$36)/CalPhotonTurnigy!$AE$30</f>
        <v>66.460124773386283</v>
      </c>
    </row>
    <row r="5535" spans="1:13" x14ac:dyDescent="0.3">
      <c r="A5535">
        <v>180.453722</v>
      </c>
      <c r="B5535">
        <v>83</v>
      </c>
      <c r="C5535">
        <v>0</v>
      </c>
      <c r="D5535">
        <v>1.2709999999999999</v>
      </c>
      <c r="E5535">
        <v>54.359977000000001</v>
      </c>
      <c r="F5535">
        <v>54.267468000000001</v>
      </c>
      <c r="G5535">
        <v>51.522804999999998</v>
      </c>
      <c r="H5535">
        <v>9.2508999999999994E-2</v>
      </c>
      <c r="I5535">
        <v>-91.334508999999997</v>
      </c>
      <c r="J5535">
        <v>83</v>
      </c>
      <c r="K5535">
        <v>71.633054000000001</v>
      </c>
      <c r="L5535">
        <v>1.5008000000000001E-2</v>
      </c>
      <c r="M5535">
        <f>(F5535*CalPhotonTurnigy!$AE$30*CalPhotonTurnigy!$AF$36+CalPhotonTurnigy!$AE$36)/CalPhotonTurnigy!$AE$30</f>
        <v>66.608019472922919</v>
      </c>
    </row>
    <row r="5536" spans="1:13" x14ac:dyDescent="0.3">
      <c r="A5536">
        <v>180.46872099999999</v>
      </c>
      <c r="B5536">
        <v>83</v>
      </c>
      <c r="C5536">
        <v>0</v>
      </c>
      <c r="D5536">
        <v>1.2649999999999999</v>
      </c>
      <c r="E5536">
        <v>54.333517999999998</v>
      </c>
      <c r="F5536">
        <v>53.951934000000001</v>
      </c>
      <c r="G5536">
        <v>51.518571000000001</v>
      </c>
      <c r="H5536">
        <v>0.38158300000000001</v>
      </c>
      <c r="I5536">
        <v>-91.314792999999995</v>
      </c>
      <c r="J5536">
        <v>83</v>
      </c>
      <c r="K5536">
        <v>71.632413</v>
      </c>
      <c r="L5536">
        <v>1.4999E-2</v>
      </c>
      <c r="M5536">
        <f>(F5536*CalPhotonTurnigy!$AE$30*CalPhotonTurnigy!$AF$36+CalPhotonTurnigy!$AE$36)/CalPhotonTurnigy!$AE$30</f>
        <v>66.287530172035673</v>
      </c>
    </row>
    <row r="5537" spans="1:13" x14ac:dyDescent="0.3">
      <c r="A5537">
        <v>180.48371900000001</v>
      </c>
      <c r="B5537">
        <v>83</v>
      </c>
      <c r="C5537">
        <v>0</v>
      </c>
      <c r="D5537">
        <v>1.2669999999999999</v>
      </c>
      <c r="E5537">
        <v>54.318758000000003</v>
      </c>
      <c r="F5537">
        <v>54.194668</v>
      </c>
      <c r="G5537">
        <v>51.514766000000002</v>
      </c>
      <c r="H5537">
        <v>0.124089</v>
      </c>
      <c r="I5537">
        <v>-91.308364999999995</v>
      </c>
      <c r="J5537">
        <v>83</v>
      </c>
      <c r="K5537">
        <v>71.631861000000001</v>
      </c>
      <c r="L5537">
        <v>1.4997999999999999E-2</v>
      </c>
      <c r="M5537">
        <f>(F5537*CalPhotonTurnigy!$AE$30*CalPhotonTurnigy!$AF$36+CalPhotonTurnigy!$AE$36)/CalPhotonTurnigy!$AE$30</f>
        <v>66.534076185972552</v>
      </c>
    </row>
    <row r="5538" spans="1:13" x14ac:dyDescent="0.3">
      <c r="A5538">
        <v>180.49872999999999</v>
      </c>
      <c r="B5538">
        <v>83</v>
      </c>
      <c r="C5538">
        <v>0</v>
      </c>
      <c r="D5538">
        <v>1.2709999999999999</v>
      </c>
      <c r="E5538">
        <v>54.316754000000003</v>
      </c>
      <c r="F5538">
        <v>53.757669</v>
      </c>
      <c r="G5538">
        <v>51.511352000000002</v>
      </c>
      <c r="H5538">
        <v>0.55908400000000003</v>
      </c>
      <c r="I5538">
        <v>-91.279517999999996</v>
      </c>
      <c r="J5538">
        <v>83</v>
      </c>
      <c r="K5538">
        <v>71.631386000000006</v>
      </c>
      <c r="L5538">
        <v>1.5011E-2</v>
      </c>
      <c r="M5538">
        <f>(F5538*CalPhotonTurnigy!$AE$30*CalPhotonTurnigy!$AF$36+CalPhotonTurnigy!$AE$36)/CalPhotonTurnigy!$AE$30</f>
        <v>66.090214339076738</v>
      </c>
    </row>
    <row r="5539" spans="1:13" x14ac:dyDescent="0.3">
      <c r="A5539">
        <v>180.51373000000001</v>
      </c>
      <c r="B5539">
        <v>83</v>
      </c>
      <c r="C5539">
        <v>0</v>
      </c>
      <c r="D5539">
        <v>1.331</v>
      </c>
      <c r="E5539">
        <v>54.515006999999997</v>
      </c>
      <c r="F5539">
        <v>53.976213000000001</v>
      </c>
      <c r="G5539">
        <v>51.508294999999997</v>
      </c>
      <c r="H5539">
        <v>0.538794</v>
      </c>
      <c r="I5539">
        <v>-91.251670000000004</v>
      </c>
      <c r="J5539">
        <v>83</v>
      </c>
      <c r="K5539">
        <v>71.630977000000001</v>
      </c>
      <c r="L5539">
        <v>1.4999999999999999E-2</v>
      </c>
      <c r="M5539">
        <f>(F5539*CalPhotonTurnigy!$AE$30*CalPhotonTurnigy!$AF$36+CalPhotonTurnigy!$AE$36)/CalPhotonTurnigy!$AE$30</f>
        <v>66.312190461374513</v>
      </c>
    </row>
    <row r="5540" spans="1:13" x14ac:dyDescent="0.3">
      <c r="A5540">
        <v>180.528729</v>
      </c>
      <c r="B5540">
        <v>83</v>
      </c>
      <c r="C5540">
        <v>0</v>
      </c>
      <c r="D5540">
        <v>1.272</v>
      </c>
      <c r="E5540">
        <v>54.491025999999998</v>
      </c>
      <c r="F5540">
        <v>54.267468000000001</v>
      </c>
      <c r="G5540">
        <v>51.505560000000003</v>
      </c>
      <c r="H5540">
        <v>0.22355900000000001</v>
      </c>
      <c r="I5540">
        <v>-91.240078999999994</v>
      </c>
      <c r="J5540">
        <v>83</v>
      </c>
      <c r="K5540">
        <v>71.630624999999995</v>
      </c>
      <c r="L5540">
        <v>1.4999E-2</v>
      </c>
      <c r="M5540">
        <f>(F5540*CalPhotonTurnigy!$AE$30*CalPhotonTurnigy!$AF$36+CalPhotonTurnigy!$AE$36)/CalPhotonTurnigy!$AE$30</f>
        <v>66.608019472922919</v>
      </c>
    </row>
    <row r="5541" spans="1:13" x14ac:dyDescent="0.3">
      <c r="A5541">
        <v>180.54373100000001</v>
      </c>
      <c r="B5541">
        <v>83</v>
      </c>
      <c r="C5541">
        <v>0</v>
      </c>
      <c r="D5541">
        <v>1.2709999999999999</v>
      </c>
      <c r="E5541">
        <v>54.465052999999997</v>
      </c>
      <c r="F5541">
        <v>53.903374999999997</v>
      </c>
      <c r="G5541">
        <v>51.503117000000003</v>
      </c>
      <c r="H5541">
        <v>0.56167900000000004</v>
      </c>
      <c r="I5541">
        <v>-91.211067999999997</v>
      </c>
      <c r="J5541">
        <v>83</v>
      </c>
      <c r="K5541">
        <v>71.630323000000004</v>
      </c>
      <c r="L5541">
        <v>1.5002E-2</v>
      </c>
      <c r="M5541">
        <f>(F5541*CalPhotonTurnigy!$AE$30*CalPhotonTurnigy!$AF$36+CalPhotonTurnigy!$AE$36)/CalPhotonTurnigy!$AE$30</f>
        <v>66.238208577653495</v>
      </c>
    </row>
    <row r="5542" spans="1:13" x14ac:dyDescent="0.3">
      <c r="A5542">
        <v>180.558742</v>
      </c>
      <c r="B5542">
        <v>83</v>
      </c>
      <c r="C5542">
        <v>0</v>
      </c>
      <c r="D5542">
        <v>1.2669999999999999</v>
      </c>
      <c r="E5542">
        <v>54.432029</v>
      </c>
      <c r="F5542">
        <v>54.073315000000001</v>
      </c>
      <c r="G5542">
        <v>51.500937999999998</v>
      </c>
      <c r="H5542">
        <v>0.35871399999999998</v>
      </c>
      <c r="I5542">
        <v>-91.192494999999994</v>
      </c>
      <c r="J5542">
        <v>83</v>
      </c>
      <c r="K5542">
        <v>71.630061999999995</v>
      </c>
      <c r="L5542">
        <v>1.5011E-2</v>
      </c>
      <c r="M5542">
        <f>(F5542*CalPhotonTurnigy!$AE$30*CalPhotonTurnigy!$AF$36+CalPhotonTurnigy!$AE$36)/CalPhotonTurnigy!$AE$30</f>
        <v>66.410817398866996</v>
      </c>
    </row>
    <row r="5543" spans="1:13" x14ac:dyDescent="0.3">
      <c r="A5543">
        <v>180.57374799999999</v>
      </c>
      <c r="B5543">
        <v>83</v>
      </c>
      <c r="C5543">
        <v>0</v>
      </c>
      <c r="D5543">
        <v>1.268</v>
      </c>
      <c r="E5543">
        <v>54.406250999999997</v>
      </c>
      <c r="F5543">
        <v>54.097588000000002</v>
      </c>
      <c r="G5543">
        <v>51.498997000000003</v>
      </c>
      <c r="H5543">
        <v>0.30866300000000002</v>
      </c>
      <c r="I5543">
        <v>-91.176513999999997</v>
      </c>
      <c r="J5543">
        <v>83</v>
      </c>
      <c r="K5543">
        <v>71.629836999999995</v>
      </c>
      <c r="L5543">
        <v>1.5006E-2</v>
      </c>
      <c r="M5543">
        <f>(F5543*CalPhotonTurnigy!$AE$30*CalPhotonTurnigy!$AF$36+CalPhotonTurnigy!$AE$36)/CalPhotonTurnigy!$AE$30</f>
        <v>66.435471593978889</v>
      </c>
    </row>
    <row r="5544" spans="1:13" x14ac:dyDescent="0.3">
      <c r="A5544">
        <v>180.58875499999999</v>
      </c>
      <c r="B5544">
        <v>83</v>
      </c>
      <c r="C5544">
        <v>0</v>
      </c>
      <c r="D5544">
        <v>1.2689999999999999</v>
      </c>
      <c r="E5544">
        <v>54.386721999999999</v>
      </c>
      <c r="F5544">
        <v>53.927655000000001</v>
      </c>
      <c r="G5544">
        <v>51.497269000000003</v>
      </c>
      <c r="H5544">
        <v>0.459067</v>
      </c>
      <c r="I5544">
        <v>-91.152788999999999</v>
      </c>
      <c r="J5544">
        <v>83</v>
      </c>
      <c r="K5544">
        <v>71.629643999999999</v>
      </c>
      <c r="L5544">
        <v>1.5007E-2</v>
      </c>
      <c r="M5544">
        <f>(F5544*CalPhotonTurnigy!$AE$30*CalPhotonTurnigy!$AF$36+CalPhotonTurnigy!$AE$36)/CalPhotonTurnigy!$AE$30</f>
        <v>66.262869882696833</v>
      </c>
    </row>
    <row r="5545" spans="1:13" x14ac:dyDescent="0.3">
      <c r="A5545">
        <v>180.60375400000001</v>
      </c>
      <c r="B5545">
        <v>83</v>
      </c>
      <c r="C5545">
        <v>0</v>
      </c>
      <c r="D5545">
        <v>1.274</v>
      </c>
      <c r="E5545">
        <v>54.385925</v>
      </c>
      <c r="F5545">
        <v>54.121859999999998</v>
      </c>
      <c r="G5545">
        <v>51.495733000000001</v>
      </c>
      <c r="H5545">
        <v>0.26406499999999999</v>
      </c>
      <c r="I5545">
        <v>-91.139120000000005</v>
      </c>
      <c r="J5545">
        <v>83</v>
      </c>
      <c r="K5545">
        <v>71.629478000000006</v>
      </c>
      <c r="L5545">
        <v>1.4999E-2</v>
      </c>
      <c r="M5545">
        <f>(F5545*CalPhotonTurnigy!$AE$30*CalPhotonTurnigy!$AF$36+CalPhotonTurnigy!$AE$36)/CalPhotonTurnigy!$AE$30</f>
        <v>66.460124773386283</v>
      </c>
    </row>
    <row r="5546" spans="1:13" x14ac:dyDescent="0.3">
      <c r="A5546">
        <v>180.61876100000001</v>
      </c>
      <c r="B5546">
        <v>83</v>
      </c>
      <c r="C5546">
        <v>0</v>
      </c>
      <c r="D5546">
        <v>1.274</v>
      </c>
      <c r="E5546">
        <v>54.385238999999999</v>
      </c>
      <c r="F5546">
        <v>53.757669</v>
      </c>
      <c r="G5546">
        <v>51.494368999999999</v>
      </c>
      <c r="H5546">
        <v>0.62756999999999996</v>
      </c>
      <c r="I5546">
        <v>-91.106746999999999</v>
      </c>
      <c r="J5546">
        <v>83</v>
      </c>
      <c r="K5546">
        <v>71.629334999999998</v>
      </c>
      <c r="L5546">
        <v>1.5007E-2</v>
      </c>
      <c r="M5546">
        <f>(F5546*CalPhotonTurnigy!$AE$30*CalPhotonTurnigy!$AF$36+CalPhotonTurnigy!$AE$36)/CalPhotonTurnigy!$AE$30</f>
        <v>66.090214339076738</v>
      </c>
    </row>
    <row r="5547" spans="1:13" x14ac:dyDescent="0.3">
      <c r="A5547">
        <v>180.633768</v>
      </c>
      <c r="B5547">
        <v>83</v>
      </c>
      <c r="C5547">
        <v>0</v>
      </c>
      <c r="D5547">
        <v>1.2629999999999999</v>
      </c>
      <c r="E5547">
        <v>54.349932000000003</v>
      </c>
      <c r="F5547">
        <v>54.024766</v>
      </c>
      <c r="G5547">
        <v>51.493158000000001</v>
      </c>
      <c r="H5547">
        <v>0.32516600000000001</v>
      </c>
      <c r="I5547">
        <v>-91.089923999999996</v>
      </c>
      <c r="J5547">
        <v>83</v>
      </c>
      <c r="K5547">
        <v>71.629211999999995</v>
      </c>
      <c r="L5547">
        <v>1.5007E-2</v>
      </c>
      <c r="M5547">
        <f>(F5547*CalPhotonTurnigy!$AE$30*CalPhotonTurnigy!$AF$36+CalPhotonTurnigy!$AE$36)/CalPhotonTurnigy!$AE$30</f>
        <v>66.36150596152973</v>
      </c>
    </row>
    <row r="5548" spans="1:13" x14ac:dyDescent="0.3">
      <c r="A5548">
        <v>180.64877300000001</v>
      </c>
      <c r="B5548">
        <v>83</v>
      </c>
      <c r="C5548">
        <v>0</v>
      </c>
      <c r="D5548">
        <v>1.2669999999999999</v>
      </c>
      <c r="E5548">
        <v>54.330215000000003</v>
      </c>
      <c r="F5548">
        <v>54.194668</v>
      </c>
      <c r="G5548">
        <v>51.492085000000003</v>
      </c>
      <c r="H5548">
        <v>0.135547</v>
      </c>
      <c r="I5548">
        <v>-91.082898999999998</v>
      </c>
      <c r="J5548">
        <v>83</v>
      </c>
      <c r="K5548">
        <v>71.629105999999993</v>
      </c>
      <c r="L5548">
        <v>1.5004999999999999E-2</v>
      </c>
      <c r="M5548">
        <f>(F5548*CalPhotonTurnigy!$AE$30*CalPhotonTurnigy!$AF$36+CalPhotonTurnigy!$AE$36)/CalPhotonTurnigy!$AE$30</f>
        <v>66.534076185972552</v>
      </c>
    </row>
    <row r="5549" spans="1:13" x14ac:dyDescent="0.3">
      <c r="A5549">
        <v>180.66378499999999</v>
      </c>
      <c r="B5549">
        <v>83</v>
      </c>
      <c r="C5549">
        <v>0</v>
      </c>
      <c r="D5549">
        <v>1.2709999999999999</v>
      </c>
      <c r="E5549">
        <v>54.329287000000001</v>
      </c>
      <c r="F5549">
        <v>53.830526999999996</v>
      </c>
      <c r="G5549">
        <v>51.491135</v>
      </c>
      <c r="H5549">
        <v>0.49876100000000001</v>
      </c>
      <c r="I5549">
        <v>-91.057141999999999</v>
      </c>
      <c r="J5549">
        <v>83</v>
      </c>
      <c r="K5549">
        <v>71.629014999999995</v>
      </c>
      <c r="L5549">
        <v>1.5011999999999999E-2</v>
      </c>
      <c r="M5549">
        <f>(F5549*CalPhotonTurnigy!$AE$30*CalPhotonTurnigy!$AF$36+CalPhotonTurnigy!$AE$36)/CalPhotonTurnigy!$AE$30</f>
        <v>66.164216536887579</v>
      </c>
    </row>
    <row r="5550" spans="1:13" x14ac:dyDescent="0.3">
      <c r="A5550">
        <v>180.67878099999999</v>
      </c>
      <c r="B5550">
        <v>83</v>
      </c>
      <c r="C5550">
        <v>0</v>
      </c>
      <c r="D5550">
        <v>1.2649999999999999</v>
      </c>
      <c r="E5550">
        <v>54.307088999999998</v>
      </c>
      <c r="F5550">
        <v>54.024766</v>
      </c>
      <c r="G5550">
        <v>51.490293999999999</v>
      </c>
      <c r="H5550">
        <v>0.28232299999999999</v>
      </c>
      <c r="I5550">
        <v>-91.042546000000002</v>
      </c>
      <c r="J5550">
        <v>83</v>
      </c>
      <c r="K5550">
        <v>71.628935999999996</v>
      </c>
      <c r="L5550">
        <v>1.4996000000000001E-2</v>
      </c>
      <c r="M5550">
        <f>(F5550*CalPhotonTurnigy!$AE$30*CalPhotonTurnigy!$AF$36+CalPhotonTurnigy!$AE$36)/CalPhotonTurnigy!$AE$30</f>
        <v>66.36150596152973</v>
      </c>
    </row>
    <row r="5551" spans="1:13" x14ac:dyDescent="0.3">
      <c r="A5551">
        <v>180.69378</v>
      </c>
      <c r="B5551">
        <v>83</v>
      </c>
      <c r="C5551">
        <v>0</v>
      </c>
      <c r="D5551">
        <v>1.2669999999999999</v>
      </c>
      <c r="E5551">
        <v>54.296007000000003</v>
      </c>
      <c r="F5551">
        <v>54.243201999999997</v>
      </c>
      <c r="G5551">
        <v>51.489550000000001</v>
      </c>
      <c r="H5551">
        <v>5.2804999999999998E-2</v>
      </c>
      <c r="I5551">
        <v>-91.039809000000005</v>
      </c>
      <c r="J5551">
        <v>83</v>
      </c>
      <c r="K5551">
        <v>71.628868999999995</v>
      </c>
      <c r="L5551">
        <v>1.4999E-2</v>
      </c>
      <c r="M5551">
        <f>(F5551*CalPhotonTurnigy!$AE$30*CalPhotonTurnigy!$AF$36+CalPhotonTurnigy!$AE$36)/CalPhotonTurnigy!$AE$30</f>
        <v>66.583372387742457</v>
      </c>
    </row>
    <row r="5552" spans="1:13" x14ac:dyDescent="0.3">
      <c r="A5552">
        <v>180.708776</v>
      </c>
      <c r="B5552">
        <v>83</v>
      </c>
      <c r="C5552">
        <v>0</v>
      </c>
      <c r="D5552">
        <v>1.27</v>
      </c>
      <c r="E5552">
        <v>54.294500999999997</v>
      </c>
      <c r="F5552">
        <v>53.830526999999996</v>
      </c>
      <c r="G5552">
        <v>51.488892</v>
      </c>
      <c r="H5552">
        <v>0.463974</v>
      </c>
      <c r="I5552">
        <v>-91.015872999999999</v>
      </c>
      <c r="J5552">
        <v>83</v>
      </c>
      <c r="K5552">
        <v>71.628810999999999</v>
      </c>
      <c r="L5552">
        <v>1.4996000000000001E-2</v>
      </c>
      <c r="M5552">
        <f>(F5552*CalPhotonTurnigy!$AE$30*CalPhotonTurnigy!$AF$36+CalPhotonTurnigy!$AE$36)/CalPhotonTurnigy!$AE$30</f>
        <v>66.164216536887579</v>
      </c>
    </row>
    <row r="5553" spans="1:13" x14ac:dyDescent="0.3">
      <c r="A5553">
        <v>180.723772</v>
      </c>
      <c r="B5553">
        <v>83</v>
      </c>
      <c r="C5553">
        <v>0</v>
      </c>
      <c r="D5553">
        <v>1.264</v>
      </c>
      <c r="E5553">
        <v>54.274458000000003</v>
      </c>
      <c r="F5553">
        <v>54.097588000000002</v>
      </c>
      <c r="G5553">
        <v>51.488312000000001</v>
      </c>
      <c r="H5553">
        <v>0.176871</v>
      </c>
      <c r="I5553">
        <v>-91.006721999999996</v>
      </c>
      <c r="J5553">
        <v>83</v>
      </c>
      <c r="K5553">
        <v>71.628760999999997</v>
      </c>
      <c r="L5553">
        <v>1.4996000000000001E-2</v>
      </c>
      <c r="M5553">
        <f>(F5553*CalPhotonTurnigy!$AE$30*CalPhotonTurnigy!$AF$36+CalPhotonTurnigy!$AE$36)/CalPhotonTurnigy!$AE$30</f>
        <v>66.435471593978889</v>
      </c>
    </row>
    <row r="5554" spans="1:13" x14ac:dyDescent="0.3">
      <c r="A5554">
        <v>180.738778</v>
      </c>
      <c r="B5554">
        <v>83</v>
      </c>
      <c r="C5554">
        <v>0</v>
      </c>
      <c r="D5554">
        <v>1.262</v>
      </c>
      <c r="E5554">
        <v>54.251840999999999</v>
      </c>
      <c r="F5554">
        <v>54.291732000000003</v>
      </c>
      <c r="G5554">
        <v>51.487799000000003</v>
      </c>
      <c r="H5554">
        <v>-3.9891000000000003E-2</v>
      </c>
      <c r="I5554">
        <v>-91.008792</v>
      </c>
      <c r="J5554">
        <v>83</v>
      </c>
      <c r="K5554">
        <v>71.628716999999995</v>
      </c>
      <c r="L5554">
        <v>1.5006E-2</v>
      </c>
      <c r="M5554">
        <f>(F5554*CalPhotonTurnigy!$AE$30*CalPhotonTurnigy!$AF$36+CalPhotonTurnigy!$AE$36)/CalPhotonTurnigy!$AE$30</f>
        <v>66.632664526694384</v>
      </c>
    </row>
    <row r="5555" spans="1:13" x14ac:dyDescent="0.3">
      <c r="A5555">
        <v>180.75377399999999</v>
      </c>
      <c r="B5555">
        <v>83</v>
      </c>
      <c r="C5555">
        <v>0</v>
      </c>
      <c r="D5555">
        <v>1.268</v>
      </c>
      <c r="E5555">
        <v>54.251137999999997</v>
      </c>
      <c r="F5555">
        <v>53.830526999999996</v>
      </c>
      <c r="G5555">
        <v>51.487347</v>
      </c>
      <c r="H5555">
        <v>0.42061100000000001</v>
      </c>
      <c r="I5555">
        <v>-90.987093000000002</v>
      </c>
      <c r="J5555">
        <v>83</v>
      </c>
      <c r="K5555">
        <v>71.628680000000003</v>
      </c>
      <c r="L5555">
        <v>1.4996000000000001E-2</v>
      </c>
      <c r="M5555">
        <f>(F5555*CalPhotonTurnigy!$AE$30*CalPhotonTurnigy!$AF$36+CalPhotonTurnigy!$AE$36)/CalPhotonTurnigy!$AE$30</f>
        <v>66.164216536887579</v>
      </c>
    </row>
    <row r="5556" spans="1:13" x14ac:dyDescent="0.3">
      <c r="A5556">
        <v>180.76878199999999</v>
      </c>
      <c r="B5556">
        <v>83</v>
      </c>
      <c r="C5556">
        <v>0</v>
      </c>
      <c r="D5556">
        <v>1.266</v>
      </c>
      <c r="E5556">
        <v>54.242488999999999</v>
      </c>
      <c r="F5556">
        <v>54.073315000000001</v>
      </c>
      <c r="G5556">
        <v>51.486949000000003</v>
      </c>
      <c r="H5556">
        <v>0.16917399999999999</v>
      </c>
      <c r="I5556">
        <v>-90.978335999999999</v>
      </c>
      <c r="J5556">
        <v>83</v>
      </c>
      <c r="K5556">
        <v>71.628647999999998</v>
      </c>
      <c r="L5556">
        <v>1.5008000000000001E-2</v>
      </c>
      <c r="M5556">
        <f>(F5556*CalPhotonTurnigy!$AE$30*CalPhotonTurnigy!$AF$36+CalPhotonTurnigy!$AE$36)/CalPhotonTurnigy!$AE$30</f>
        <v>66.410817398866996</v>
      </c>
    </row>
    <row r="5557" spans="1:13" x14ac:dyDescent="0.3">
      <c r="A5557">
        <v>180.78378000000001</v>
      </c>
      <c r="B5557">
        <v>83</v>
      </c>
      <c r="C5557">
        <v>0</v>
      </c>
      <c r="D5557">
        <v>1.2669999999999999</v>
      </c>
      <c r="E5557">
        <v>54.237727</v>
      </c>
      <c r="F5557">
        <v>54.267468000000001</v>
      </c>
      <c r="G5557">
        <v>51.486598000000001</v>
      </c>
      <c r="H5557">
        <v>-2.9741E-2</v>
      </c>
      <c r="I5557">
        <v>-90.979877000000002</v>
      </c>
      <c r="J5557">
        <v>83</v>
      </c>
      <c r="K5557">
        <v>71.628620999999995</v>
      </c>
      <c r="L5557">
        <v>1.4997999999999999E-2</v>
      </c>
      <c r="M5557">
        <f>(F5557*CalPhotonTurnigy!$AE$30*CalPhotonTurnigy!$AF$36+CalPhotonTurnigy!$AE$36)/CalPhotonTurnigy!$AE$30</f>
        <v>66.608019472922919</v>
      </c>
    </row>
    <row r="5558" spans="1:13" x14ac:dyDescent="0.3">
      <c r="A5558">
        <v>180.79878299999999</v>
      </c>
      <c r="B5558">
        <v>83</v>
      </c>
      <c r="C5558">
        <v>0</v>
      </c>
      <c r="D5558">
        <v>1.2669999999999999</v>
      </c>
      <c r="E5558">
        <v>54.233629000000001</v>
      </c>
      <c r="F5558">
        <v>53.976213000000001</v>
      </c>
      <c r="G5558">
        <v>51.486288999999999</v>
      </c>
      <c r="H5558">
        <v>0.25741599999999998</v>
      </c>
      <c r="I5558">
        <v>-90.966570000000004</v>
      </c>
      <c r="J5558">
        <v>83</v>
      </c>
      <c r="K5558">
        <v>71.628596999999999</v>
      </c>
      <c r="L5558">
        <v>1.5003000000000001E-2</v>
      </c>
      <c r="M5558">
        <f>(F5558*CalPhotonTurnigy!$AE$30*CalPhotonTurnigy!$AF$36+CalPhotonTurnigy!$AE$36)/CalPhotonTurnigy!$AE$30</f>
        <v>66.312190461374513</v>
      </c>
    </row>
    <row r="5559" spans="1:13" x14ac:dyDescent="0.3">
      <c r="A5559">
        <v>180.81377900000001</v>
      </c>
      <c r="B5559">
        <v>83</v>
      </c>
      <c r="C5559">
        <v>0</v>
      </c>
      <c r="D5559">
        <v>1.2669999999999999</v>
      </c>
      <c r="E5559">
        <v>54.232784000000002</v>
      </c>
      <c r="F5559">
        <v>54.073315000000001</v>
      </c>
      <c r="G5559">
        <v>51.486015999999999</v>
      </c>
      <c r="H5559">
        <v>0.15947</v>
      </c>
      <c r="I5559">
        <v>-90.958320999999998</v>
      </c>
      <c r="J5559">
        <v>83</v>
      </c>
      <c r="K5559">
        <v>71.628577000000007</v>
      </c>
      <c r="L5559">
        <v>1.4996000000000001E-2</v>
      </c>
      <c r="M5559">
        <f>(F5559*CalPhotonTurnigy!$AE$30*CalPhotonTurnigy!$AF$36+CalPhotonTurnigy!$AE$36)/CalPhotonTurnigy!$AE$30</f>
        <v>66.410817398866996</v>
      </c>
    </row>
    <row r="5560" spans="1:13" x14ac:dyDescent="0.3">
      <c r="A5560">
        <v>180.82877500000001</v>
      </c>
      <c r="B5560">
        <v>83</v>
      </c>
      <c r="C5560">
        <v>0</v>
      </c>
      <c r="D5560">
        <v>1.266</v>
      </c>
      <c r="E5560">
        <v>54.226692999999997</v>
      </c>
      <c r="F5560">
        <v>54.315995000000001</v>
      </c>
      <c r="G5560">
        <v>51.485776999999999</v>
      </c>
      <c r="H5560">
        <v>-8.9302000000000006E-2</v>
      </c>
      <c r="I5560">
        <v>-90.962952999999999</v>
      </c>
      <c r="J5560">
        <v>83</v>
      </c>
      <c r="K5560">
        <v>71.628558999999996</v>
      </c>
      <c r="L5560">
        <v>1.4996000000000001E-2</v>
      </c>
      <c r="M5560">
        <f>(F5560*CalPhotonTurnigy!$AE$30*CalPhotonTurnigy!$AF$36+CalPhotonTurnigy!$AE$36)/CalPhotonTurnigy!$AE$30</f>
        <v>66.657308564761365</v>
      </c>
    </row>
    <row r="5561" spans="1:13" x14ac:dyDescent="0.3">
      <c r="A5561">
        <v>180.843771</v>
      </c>
      <c r="B5561">
        <v>83</v>
      </c>
      <c r="C5561">
        <v>0</v>
      </c>
      <c r="D5561">
        <v>1.2649999999999999</v>
      </c>
      <c r="E5561">
        <v>54.218766000000002</v>
      </c>
      <c r="F5561">
        <v>54.024766</v>
      </c>
      <c r="G5561">
        <v>51.485567000000003</v>
      </c>
      <c r="H5561">
        <v>0.19400000000000001</v>
      </c>
      <c r="I5561">
        <v>-90.952923999999996</v>
      </c>
      <c r="J5561">
        <v>83</v>
      </c>
      <c r="K5561">
        <v>71.628544000000005</v>
      </c>
      <c r="L5561">
        <v>1.4996000000000001E-2</v>
      </c>
      <c r="M5561">
        <f>(F5561*CalPhotonTurnigy!$AE$30*CalPhotonTurnigy!$AF$36+CalPhotonTurnigy!$AE$36)/CalPhotonTurnigy!$AE$30</f>
        <v>66.36150596152973</v>
      </c>
    </row>
    <row r="5562" spans="1:13" x14ac:dyDescent="0.3">
      <c r="A5562">
        <v>180.85878</v>
      </c>
      <c r="B5562">
        <v>83</v>
      </c>
      <c r="C5562">
        <v>0</v>
      </c>
      <c r="D5562">
        <v>1.266</v>
      </c>
      <c r="E5562">
        <v>54.214627999999998</v>
      </c>
      <c r="F5562">
        <v>54.073315000000001</v>
      </c>
      <c r="G5562">
        <v>51.485382000000001</v>
      </c>
      <c r="H5562">
        <v>0.14131299999999999</v>
      </c>
      <c r="I5562">
        <v>-90.945607999999993</v>
      </c>
      <c r="J5562">
        <v>83</v>
      </c>
      <c r="K5562">
        <v>71.628530999999995</v>
      </c>
      <c r="L5562">
        <v>1.5009E-2</v>
      </c>
      <c r="M5562">
        <f>(F5562*CalPhotonTurnigy!$AE$30*CalPhotonTurnigy!$AF$36+CalPhotonTurnigy!$AE$36)/CalPhotonTurnigy!$AE$30</f>
        <v>66.410817398866996</v>
      </c>
    </row>
    <row r="5563" spans="1:13" x14ac:dyDescent="0.3">
      <c r="A5563">
        <v>180.87377799999999</v>
      </c>
      <c r="B5563">
        <v>83</v>
      </c>
      <c r="C5563">
        <v>0</v>
      </c>
      <c r="D5563">
        <v>1.268</v>
      </c>
      <c r="E5563">
        <v>54.219118999999999</v>
      </c>
      <c r="F5563">
        <v>54.315995000000001</v>
      </c>
      <c r="G5563">
        <v>51.485219000000001</v>
      </c>
      <c r="H5563">
        <v>-9.6876000000000004E-2</v>
      </c>
      <c r="I5563">
        <v>-90.950632999999996</v>
      </c>
      <c r="J5563">
        <v>83</v>
      </c>
      <c r="K5563">
        <v>71.628519999999995</v>
      </c>
      <c r="L5563">
        <v>1.4997999999999999E-2</v>
      </c>
      <c r="M5563">
        <f>(F5563*CalPhotonTurnigy!$AE$30*CalPhotonTurnigy!$AF$36+CalPhotonTurnigy!$AE$36)/CalPhotonTurnigy!$AE$30</f>
        <v>66.657308564761365</v>
      </c>
    </row>
    <row r="5564" spans="1:13" x14ac:dyDescent="0.3">
      <c r="A5564">
        <v>180.88879</v>
      </c>
      <c r="B5564">
        <v>83</v>
      </c>
      <c r="C5564">
        <v>0</v>
      </c>
      <c r="D5564">
        <v>1.266</v>
      </c>
      <c r="E5564">
        <v>54.214931999999997</v>
      </c>
      <c r="F5564">
        <v>54.194668</v>
      </c>
      <c r="G5564">
        <v>51.485075999999999</v>
      </c>
      <c r="H5564">
        <v>2.0264000000000001E-2</v>
      </c>
      <c r="I5564">
        <v>-90.949582000000007</v>
      </c>
      <c r="J5564">
        <v>83</v>
      </c>
      <c r="K5564">
        <v>71.628511000000003</v>
      </c>
      <c r="L5564">
        <v>1.5011999999999999E-2</v>
      </c>
      <c r="M5564">
        <f>(F5564*CalPhotonTurnigy!$AE$30*CalPhotonTurnigy!$AF$36+CalPhotonTurnigy!$AE$36)/CalPhotonTurnigy!$AE$30</f>
        <v>66.534076185972552</v>
      </c>
    </row>
    <row r="5565" spans="1:13" x14ac:dyDescent="0.3">
      <c r="A5565">
        <v>180.90378799999999</v>
      </c>
      <c r="B5565">
        <v>83</v>
      </c>
      <c r="C5565">
        <v>0</v>
      </c>
      <c r="D5565">
        <v>1.268</v>
      </c>
      <c r="E5565">
        <v>54.219380999999998</v>
      </c>
      <c r="F5565">
        <v>54.097588000000002</v>
      </c>
      <c r="G5565">
        <v>51.484951000000002</v>
      </c>
      <c r="H5565">
        <v>0.121793</v>
      </c>
      <c r="I5565">
        <v>-90.943280000000001</v>
      </c>
      <c r="J5565">
        <v>83</v>
      </c>
      <c r="K5565">
        <v>71.628501999999997</v>
      </c>
      <c r="L5565">
        <v>1.4997999999999999E-2</v>
      </c>
      <c r="M5565">
        <f>(F5565*CalPhotonTurnigy!$AE$30*CalPhotonTurnigy!$AF$36+CalPhotonTurnigy!$AE$36)/CalPhotonTurnigy!$AE$30</f>
        <v>66.435471593978889</v>
      </c>
    </row>
    <row r="5566" spans="1:13" x14ac:dyDescent="0.3">
      <c r="A5566">
        <v>180.91879900000001</v>
      </c>
      <c r="B5566">
        <v>82</v>
      </c>
      <c r="C5566">
        <v>0</v>
      </c>
      <c r="D5566">
        <v>1.256</v>
      </c>
      <c r="E5566">
        <v>54.182932000000001</v>
      </c>
      <c r="F5566">
        <v>54.267468000000001</v>
      </c>
      <c r="G5566">
        <v>51.484613000000003</v>
      </c>
      <c r="H5566">
        <v>-8.4536E-2</v>
      </c>
      <c r="I5566">
        <v>-90.947665999999998</v>
      </c>
      <c r="J5566">
        <v>82</v>
      </c>
      <c r="K5566">
        <v>71.604623000000004</v>
      </c>
      <c r="L5566">
        <v>1.5011E-2</v>
      </c>
      <c r="M5566">
        <f>(F5566*CalPhotonTurnigy!$AE$30*CalPhotonTurnigy!$AF$36+CalPhotonTurnigy!$AE$36)/CalPhotonTurnigy!$AE$30</f>
        <v>66.608019472922919</v>
      </c>
    </row>
    <row r="5567" spans="1:13" x14ac:dyDescent="0.3">
      <c r="A5567">
        <v>180.933808</v>
      </c>
      <c r="B5567">
        <v>82</v>
      </c>
      <c r="C5567">
        <v>0</v>
      </c>
      <c r="D5567">
        <v>1.262</v>
      </c>
      <c r="E5567">
        <v>54.173043</v>
      </c>
      <c r="F5567">
        <v>54.097588000000002</v>
      </c>
      <c r="G5567">
        <v>51.483314</v>
      </c>
      <c r="H5567">
        <v>7.5454999999999994E-2</v>
      </c>
      <c r="I5567">
        <v>-90.943759</v>
      </c>
      <c r="J5567">
        <v>82</v>
      </c>
      <c r="K5567">
        <v>71.561363</v>
      </c>
      <c r="L5567">
        <v>1.5009E-2</v>
      </c>
      <c r="M5567">
        <f>(F5567*CalPhotonTurnigy!$AE$30*CalPhotonTurnigy!$AF$36+CalPhotonTurnigy!$AE$36)/CalPhotonTurnigy!$AE$30</f>
        <v>66.435471593978889</v>
      </c>
    </row>
    <row r="5568" spans="1:13" x14ac:dyDescent="0.3">
      <c r="A5568">
        <v>180.94880599999999</v>
      </c>
      <c r="B5568">
        <v>82</v>
      </c>
      <c r="C5568">
        <v>0</v>
      </c>
      <c r="D5568">
        <v>1.2609999999999999</v>
      </c>
      <c r="E5568">
        <v>54.159154000000001</v>
      </c>
      <c r="F5568">
        <v>54.049041000000003</v>
      </c>
      <c r="G5568">
        <v>51.480133000000002</v>
      </c>
      <c r="H5568">
        <v>0.110113</v>
      </c>
      <c r="I5568">
        <v>-90.938063999999997</v>
      </c>
      <c r="J5568">
        <v>82</v>
      </c>
      <c r="K5568">
        <v>71.524128000000005</v>
      </c>
      <c r="L5568">
        <v>1.4997999999999999E-2</v>
      </c>
      <c r="M5568">
        <f>(F5568*CalPhotonTurnigy!$AE$30*CalPhotonTurnigy!$AF$36+CalPhotonTurnigy!$AE$36)/CalPhotonTurnigy!$AE$30</f>
        <v>66.386162188050605</v>
      </c>
    </row>
    <row r="5569" spans="1:13" x14ac:dyDescent="0.3">
      <c r="A5569">
        <v>180.96381600000001</v>
      </c>
      <c r="B5569">
        <v>82</v>
      </c>
      <c r="C5569">
        <v>0</v>
      </c>
      <c r="D5569">
        <v>1.2629999999999999</v>
      </c>
      <c r="E5569">
        <v>54.155267000000002</v>
      </c>
      <c r="F5569">
        <v>54.218935999999999</v>
      </c>
      <c r="G5569">
        <v>51.474547000000001</v>
      </c>
      <c r="H5569">
        <v>-6.3669000000000003E-2</v>
      </c>
      <c r="I5569">
        <v>-90.941365000000005</v>
      </c>
      <c r="J5569">
        <v>82</v>
      </c>
      <c r="K5569">
        <v>71.492080000000001</v>
      </c>
      <c r="L5569">
        <v>1.5010000000000001E-2</v>
      </c>
      <c r="M5569">
        <f>(F5569*CalPhotonTurnigy!$AE$30*CalPhotonTurnigy!$AF$36+CalPhotonTurnigy!$AE$36)/CalPhotonTurnigy!$AE$30</f>
        <v>66.55872530256201</v>
      </c>
    </row>
    <row r="5570" spans="1:13" x14ac:dyDescent="0.3">
      <c r="A5570">
        <v>180.97881699999999</v>
      </c>
      <c r="B5570">
        <v>82</v>
      </c>
      <c r="C5570">
        <v>0</v>
      </c>
      <c r="D5570">
        <v>1.2589999999999999</v>
      </c>
      <c r="E5570">
        <v>54.138471000000003</v>
      </c>
      <c r="F5570">
        <v>53.879092999999997</v>
      </c>
      <c r="G5570">
        <v>51.466495999999999</v>
      </c>
      <c r="H5570">
        <v>0.259378</v>
      </c>
      <c r="I5570">
        <v>-90.927972999999994</v>
      </c>
      <c r="J5570">
        <v>82</v>
      </c>
      <c r="K5570">
        <v>71.464495999999997</v>
      </c>
      <c r="L5570">
        <v>1.5001E-2</v>
      </c>
      <c r="M5570">
        <f>(F5570*CalPhotonTurnigy!$AE$30*CalPhotonTurnigy!$AF$36+CalPhotonTurnigy!$AE$36)/CalPhotonTurnigy!$AE$30</f>
        <v>66.213545241201189</v>
      </c>
    </row>
    <row r="5571" spans="1:13" x14ac:dyDescent="0.3">
      <c r="A5571">
        <v>180.99381600000001</v>
      </c>
      <c r="B5571">
        <v>82</v>
      </c>
      <c r="C5571">
        <v>0</v>
      </c>
      <c r="D5571">
        <v>1.26</v>
      </c>
      <c r="E5571">
        <v>54.126702999999999</v>
      </c>
      <c r="F5571">
        <v>54.097588000000002</v>
      </c>
      <c r="G5571">
        <v>51.456189000000002</v>
      </c>
      <c r="H5571">
        <v>2.9114999999999999E-2</v>
      </c>
      <c r="I5571">
        <v>-90.926466000000005</v>
      </c>
      <c r="J5571">
        <v>82</v>
      </c>
      <c r="K5571">
        <v>71.440753999999998</v>
      </c>
      <c r="L5571">
        <v>1.4999E-2</v>
      </c>
      <c r="M5571">
        <f>(F5571*CalPhotonTurnigy!$AE$30*CalPhotonTurnigy!$AF$36+CalPhotonTurnigy!$AE$36)/CalPhotonTurnigy!$AE$30</f>
        <v>66.435471593978889</v>
      </c>
    </row>
    <row r="5572" spans="1:13" x14ac:dyDescent="0.3">
      <c r="A5572">
        <v>181.008814</v>
      </c>
      <c r="B5572">
        <v>82</v>
      </c>
      <c r="C5572">
        <v>0</v>
      </c>
      <c r="D5572">
        <v>1.2589999999999999</v>
      </c>
      <c r="E5572">
        <v>54.113880000000002</v>
      </c>
      <c r="F5572">
        <v>54.315995000000001</v>
      </c>
      <c r="G5572">
        <v>51.443975000000002</v>
      </c>
      <c r="H5572">
        <v>-0.20211499999999999</v>
      </c>
      <c r="I5572">
        <v>-90.936949999999996</v>
      </c>
      <c r="J5572">
        <v>82</v>
      </c>
      <c r="K5572">
        <v>71.420319000000006</v>
      </c>
      <c r="L5572">
        <v>1.4997999999999999E-2</v>
      </c>
      <c r="M5572">
        <f>(F5572*CalPhotonTurnigy!$AE$30*CalPhotonTurnigy!$AF$36+CalPhotonTurnigy!$AE$36)/CalPhotonTurnigy!$AE$30</f>
        <v>66.657308564761365</v>
      </c>
    </row>
    <row r="5573" spans="1:13" x14ac:dyDescent="0.3">
      <c r="A5573">
        <v>181.02382499999999</v>
      </c>
      <c r="B5573">
        <v>82</v>
      </c>
      <c r="C5573">
        <v>0</v>
      </c>
      <c r="D5573">
        <v>1.258</v>
      </c>
      <c r="E5573">
        <v>54.100147999999997</v>
      </c>
      <c r="F5573">
        <v>53.854810000000001</v>
      </c>
      <c r="G5573">
        <v>51.430261999999999</v>
      </c>
      <c r="H5573">
        <v>0.245338</v>
      </c>
      <c r="I5573">
        <v>-90.924278000000001</v>
      </c>
      <c r="J5573">
        <v>82</v>
      </c>
      <c r="K5573">
        <v>71.402730000000005</v>
      </c>
      <c r="L5573">
        <v>1.5011E-2</v>
      </c>
      <c r="M5573">
        <f>(F5573*CalPhotonTurnigy!$AE$30*CalPhotonTurnigy!$AF$36+CalPhotonTurnigy!$AE$36)/CalPhotonTurnigy!$AE$30</f>
        <v>66.188880889044384</v>
      </c>
    </row>
    <row r="5574" spans="1:13" x14ac:dyDescent="0.3">
      <c r="A5574">
        <v>181.03883400000001</v>
      </c>
      <c r="B5574">
        <v>82</v>
      </c>
      <c r="C5574">
        <v>0</v>
      </c>
      <c r="D5574">
        <v>1.2629999999999999</v>
      </c>
      <c r="E5574">
        <v>54.104495</v>
      </c>
      <c r="F5574">
        <v>54.121859999999998</v>
      </c>
      <c r="G5574">
        <v>51.415464</v>
      </c>
      <c r="H5574">
        <v>-1.7364999999999998E-2</v>
      </c>
      <c r="I5574">
        <v>-90.925177000000005</v>
      </c>
      <c r="J5574">
        <v>82</v>
      </c>
      <c r="K5574">
        <v>71.387591999999998</v>
      </c>
      <c r="L5574">
        <v>1.5009E-2</v>
      </c>
      <c r="M5574">
        <f>(F5574*CalPhotonTurnigy!$AE$30*CalPhotonTurnigy!$AF$36+CalPhotonTurnigy!$AE$36)/CalPhotonTurnigy!$AE$30</f>
        <v>66.460124773386283</v>
      </c>
    </row>
    <row r="5575" spans="1:13" x14ac:dyDescent="0.3">
      <c r="A5575">
        <v>181.053833</v>
      </c>
      <c r="B5575">
        <v>82</v>
      </c>
      <c r="C5575">
        <v>0</v>
      </c>
      <c r="D5575">
        <v>1.258</v>
      </c>
      <c r="E5575">
        <v>54.092069000000002</v>
      </c>
      <c r="F5575">
        <v>54.340257000000001</v>
      </c>
      <c r="G5575">
        <v>51.399973000000003</v>
      </c>
      <c r="H5575">
        <v>-0.24818799999999999</v>
      </c>
      <c r="I5575">
        <v>-90.938055000000006</v>
      </c>
      <c r="J5575">
        <v>82</v>
      </c>
      <c r="K5575">
        <v>71.374561999999997</v>
      </c>
      <c r="L5575">
        <v>1.4999E-2</v>
      </c>
      <c r="M5575">
        <f>(F5575*CalPhotonTurnigy!$AE$30*CalPhotonTurnigy!$AF$36+CalPhotonTurnigy!$AE$36)/CalPhotonTurnigy!$AE$30</f>
        <v>66.681951587123862</v>
      </c>
    </row>
    <row r="5576" spans="1:13" x14ac:dyDescent="0.3">
      <c r="A5576">
        <v>181.06883500000001</v>
      </c>
      <c r="B5576">
        <v>82</v>
      </c>
      <c r="C5576">
        <v>0</v>
      </c>
      <c r="D5576">
        <v>1.2589999999999999</v>
      </c>
      <c r="E5576">
        <v>54.084069</v>
      </c>
      <c r="F5576">
        <v>53.927655000000001</v>
      </c>
      <c r="G5576">
        <v>51.384137000000003</v>
      </c>
      <c r="H5576">
        <v>0.156414</v>
      </c>
      <c r="I5576">
        <v>-90.929974000000001</v>
      </c>
      <c r="J5576">
        <v>82</v>
      </c>
      <c r="K5576">
        <v>71.363347000000005</v>
      </c>
      <c r="L5576">
        <v>1.5002E-2</v>
      </c>
      <c r="M5576">
        <f>(F5576*CalPhotonTurnigy!$AE$30*CalPhotonTurnigy!$AF$36+CalPhotonTurnigy!$AE$36)/CalPhotonTurnigy!$AE$30</f>
        <v>66.262869882696833</v>
      </c>
    </row>
    <row r="5577" spans="1:13" x14ac:dyDescent="0.3">
      <c r="A5577">
        <v>181.083834</v>
      </c>
      <c r="B5577">
        <v>82</v>
      </c>
      <c r="C5577">
        <v>0</v>
      </c>
      <c r="D5577">
        <v>1.258</v>
      </c>
      <c r="E5577">
        <v>54.074486999999998</v>
      </c>
      <c r="F5577">
        <v>54.146129999999999</v>
      </c>
      <c r="G5577">
        <v>51.368254</v>
      </c>
      <c r="H5577">
        <v>-7.1643999999999999E-2</v>
      </c>
      <c r="I5577">
        <v>-90.933684</v>
      </c>
      <c r="J5577">
        <v>82</v>
      </c>
      <c r="K5577">
        <v>71.353694000000004</v>
      </c>
      <c r="L5577">
        <v>1.4999E-2</v>
      </c>
      <c r="M5577">
        <f>(F5577*CalPhotonTurnigy!$AE$30*CalPhotonTurnigy!$AF$36+CalPhotonTurnigy!$AE$36)/CalPhotonTurnigy!$AE$30</f>
        <v>66.48477592138471</v>
      </c>
    </row>
    <row r="5578" spans="1:13" x14ac:dyDescent="0.3">
      <c r="A5578">
        <v>181.09884199999999</v>
      </c>
      <c r="B5578">
        <v>82</v>
      </c>
      <c r="C5578">
        <v>0</v>
      </c>
      <c r="D5578">
        <v>1.258</v>
      </c>
      <c r="E5578">
        <v>54.066239000000003</v>
      </c>
      <c r="F5578">
        <v>54.315995000000001</v>
      </c>
      <c r="G5578">
        <v>51.352572000000002</v>
      </c>
      <c r="H5578">
        <v>-0.24975600000000001</v>
      </c>
      <c r="I5578">
        <v>-90.946646999999999</v>
      </c>
      <c r="J5578">
        <v>82</v>
      </c>
      <c r="K5578">
        <v>71.345386000000005</v>
      </c>
      <c r="L5578">
        <v>1.5008000000000001E-2</v>
      </c>
      <c r="M5578">
        <f>(F5578*CalPhotonTurnigy!$AE$30*CalPhotonTurnigy!$AF$36+CalPhotonTurnigy!$AE$36)/CalPhotonTurnigy!$AE$30</f>
        <v>66.657308564761365</v>
      </c>
    </row>
    <row r="5579" spans="1:13" x14ac:dyDescent="0.3">
      <c r="A5579">
        <v>181.11384899999999</v>
      </c>
      <c r="B5579">
        <v>82</v>
      </c>
      <c r="C5579">
        <v>0</v>
      </c>
      <c r="D5579">
        <v>1.258</v>
      </c>
      <c r="E5579">
        <v>54.056443000000002</v>
      </c>
      <c r="F5579">
        <v>53.976213000000001</v>
      </c>
      <c r="G5579">
        <v>51.337287000000003</v>
      </c>
      <c r="H5579">
        <v>8.0229999999999996E-2</v>
      </c>
      <c r="I5579">
        <v>-90.942498999999998</v>
      </c>
      <c r="J5579">
        <v>82</v>
      </c>
      <c r="K5579">
        <v>71.338234999999997</v>
      </c>
      <c r="L5579">
        <v>1.5007E-2</v>
      </c>
      <c r="M5579">
        <f>(F5579*CalPhotonTurnigy!$AE$30*CalPhotonTurnigy!$AF$36+CalPhotonTurnigy!$AE$36)/CalPhotonTurnigy!$AE$30</f>
        <v>66.312190461374513</v>
      </c>
    </row>
    <row r="5580" spans="1:13" x14ac:dyDescent="0.3">
      <c r="A5580">
        <v>181.12885299999999</v>
      </c>
      <c r="B5580">
        <v>82</v>
      </c>
      <c r="C5580">
        <v>0</v>
      </c>
      <c r="D5580">
        <v>1.258</v>
      </c>
      <c r="E5580">
        <v>54.048011000000002</v>
      </c>
      <c r="F5580">
        <v>54.170400000000001</v>
      </c>
      <c r="G5580">
        <v>51.322553999999997</v>
      </c>
      <c r="H5580">
        <v>-0.122389</v>
      </c>
      <c r="I5580">
        <v>-90.948840000000004</v>
      </c>
      <c r="J5580">
        <v>82</v>
      </c>
      <c r="K5580">
        <v>71.332080000000005</v>
      </c>
      <c r="L5580">
        <v>1.5004E-2</v>
      </c>
      <c r="M5580">
        <f>(F5580*CalPhotonTurnigy!$AE$30*CalPhotonTurnigy!$AF$36+CalPhotonTurnigy!$AE$36)/CalPhotonTurnigy!$AE$30</f>
        <v>66.509427069383122</v>
      </c>
    </row>
    <row r="5581" spans="1:13" x14ac:dyDescent="0.3">
      <c r="A5581">
        <v>181.14386099999999</v>
      </c>
      <c r="B5581">
        <v>82</v>
      </c>
      <c r="C5581">
        <v>0</v>
      </c>
      <c r="D5581">
        <v>1.2569999999999999</v>
      </c>
      <c r="E5581">
        <v>54.038052999999998</v>
      </c>
      <c r="F5581">
        <v>53.927655000000001</v>
      </c>
      <c r="G5581">
        <v>51.308486000000002</v>
      </c>
      <c r="H5581">
        <v>0.110398</v>
      </c>
      <c r="I5581">
        <v>-90.943134000000001</v>
      </c>
      <c r="J5581">
        <v>82</v>
      </c>
      <c r="K5581">
        <v>71.326783000000006</v>
      </c>
      <c r="L5581">
        <v>1.5008000000000001E-2</v>
      </c>
      <c r="M5581">
        <f>(F5581*CalPhotonTurnigy!$AE$30*CalPhotonTurnigy!$AF$36+CalPhotonTurnigy!$AE$36)/CalPhotonTurnigy!$AE$30</f>
        <v>66.262869882696833</v>
      </c>
    </row>
    <row r="5582" spans="1:13" x14ac:dyDescent="0.3">
      <c r="A5582">
        <v>181.15885900000001</v>
      </c>
      <c r="B5582">
        <v>82</v>
      </c>
      <c r="C5582">
        <v>0</v>
      </c>
      <c r="D5582">
        <v>1.2549999999999999</v>
      </c>
      <c r="E5582">
        <v>54.024081000000002</v>
      </c>
      <c r="F5582">
        <v>54.000489999999999</v>
      </c>
      <c r="G5582">
        <v>51.295160000000003</v>
      </c>
      <c r="H5582">
        <v>2.3591999999999998E-2</v>
      </c>
      <c r="I5582">
        <v>-90.941913999999997</v>
      </c>
      <c r="J5582">
        <v>82</v>
      </c>
      <c r="K5582">
        <v>71.322222999999994</v>
      </c>
      <c r="L5582">
        <v>1.4997999999999999E-2</v>
      </c>
      <c r="M5582">
        <f>(F5582*CalPhotonTurnigy!$AE$30*CalPhotonTurnigy!$AF$36+CalPhotonTurnigy!$AE$36)/CalPhotonTurnigy!$AE$30</f>
        <v>66.336848719304371</v>
      </c>
    </row>
    <row r="5583" spans="1:13" x14ac:dyDescent="0.3">
      <c r="A5583">
        <v>181.173868</v>
      </c>
      <c r="B5583">
        <v>82</v>
      </c>
      <c r="C5583">
        <v>0</v>
      </c>
      <c r="D5583">
        <v>1.26</v>
      </c>
      <c r="E5583">
        <v>54.028261999999998</v>
      </c>
      <c r="F5583">
        <v>54.243201999999997</v>
      </c>
      <c r="G5583">
        <v>51.282626</v>
      </c>
      <c r="H5583">
        <v>-0.21493999999999999</v>
      </c>
      <c r="I5583">
        <v>-90.953063</v>
      </c>
      <c r="J5583">
        <v>82</v>
      </c>
      <c r="K5583">
        <v>71.318298999999996</v>
      </c>
      <c r="L5583">
        <v>1.5009E-2</v>
      </c>
      <c r="M5583">
        <f>(F5583*CalPhotonTurnigy!$AE$30*CalPhotonTurnigy!$AF$36+CalPhotonTurnigy!$AE$36)/CalPhotonTurnigy!$AE$30</f>
        <v>66.583372387742457</v>
      </c>
    </row>
    <row r="5584" spans="1:13" x14ac:dyDescent="0.3">
      <c r="A5584">
        <v>181.18887000000001</v>
      </c>
      <c r="B5584">
        <v>82</v>
      </c>
      <c r="C5584">
        <v>0</v>
      </c>
      <c r="D5584">
        <v>1.2549999999999999</v>
      </c>
      <c r="E5584">
        <v>54.015653</v>
      </c>
      <c r="F5584">
        <v>53.830526999999996</v>
      </c>
      <c r="G5584">
        <v>51.270910000000001</v>
      </c>
      <c r="H5584">
        <v>0.18512600000000001</v>
      </c>
      <c r="I5584">
        <v>-90.943509000000006</v>
      </c>
      <c r="J5584">
        <v>82</v>
      </c>
      <c r="K5584">
        <v>71.314920999999998</v>
      </c>
      <c r="L5584">
        <v>1.5002E-2</v>
      </c>
      <c r="M5584">
        <f>(F5584*CalPhotonTurnigy!$AE$30*CalPhotonTurnigy!$AF$36+CalPhotonTurnigy!$AE$36)/CalPhotonTurnigy!$AE$30</f>
        <v>66.164216536887579</v>
      </c>
    </row>
    <row r="5585" spans="1:13" x14ac:dyDescent="0.3">
      <c r="A5585">
        <v>181.20386999999999</v>
      </c>
      <c r="B5585">
        <v>82</v>
      </c>
      <c r="C5585">
        <v>0</v>
      </c>
      <c r="D5585">
        <v>1.256</v>
      </c>
      <c r="E5585">
        <v>54.007500999999998</v>
      </c>
      <c r="F5585">
        <v>54.049041000000003</v>
      </c>
      <c r="G5585">
        <v>51.260018000000002</v>
      </c>
      <c r="H5585">
        <v>-4.1540000000000001E-2</v>
      </c>
      <c r="I5585">
        <v>-90.945656999999997</v>
      </c>
      <c r="J5585">
        <v>82</v>
      </c>
      <c r="K5585">
        <v>71.312014000000005</v>
      </c>
      <c r="L5585">
        <v>1.4999999999999999E-2</v>
      </c>
      <c r="M5585">
        <f>(F5585*CalPhotonTurnigy!$AE$30*CalPhotonTurnigy!$AF$36+CalPhotonTurnigy!$AE$36)/CalPhotonTurnigy!$AE$30</f>
        <v>66.386162188050605</v>
      </c>
    </row>
    <row r="5586" spans="1:13" x14ac:dyDescent="0.3">
      <c r="A5586">
        <v>181.21886799999999</v>
      </c>
      <c r="B5586">
        <v>82</v>
      </c>
      <c r="C5586">
        <v>0</v>
      </c>
      <c r="D5586">
        <v>1.26</v>
      </c>
      <c r="E5586">
        <v>54.013998000000001</v>
      </c>
      <c r="F5586">
        <v>54.315995000000001</v>
      </c>
      <c r="G5586">
        <v>51.249941</v>
      </c>
      <c r="H5586">
        <v>-0.30199700000000002</v>
      </c>
      <c r="I5586">
        <v>-90.961321999999996</v>
      </c>
      <c r="J5586">
        <v>82</v>
      </c>
      <c r="K5586">
        <v>71.309511000000001</v>
      </c>
      <c r="L5586">
        <v>1.4997999999999999E-2</v>
      </c>
      <c r="M5586">
        <f>(F5586*CalPhotonTurnigy!$AE$30*CalPhotonTurnigy!$AF$36+CalPhotonTurnigy!$AE$36)/CalPhotonTurnigy!$AE$30</f>
        <v>66.657308564761365</v>
      </c>
    </row>
    <row r="5587" spans="1:13" x14ac:dyDescent="0.3">
      <c r="A5587">
        <v>181.23387399999999</v>
      </c>
      <c r="B5587">
        <v>82</v>
      </c>
      <c r="C5587">
        <v>0</v>
      </c>
      <c r="D5587">
        <v>1.252</v>
      </c>
      <c r="E5587">
        <v>53.992561000000002</v>
      </c>
      <c r="F5587">
        <v>53.903374999999997</v>
      </c>
      <c r="G5587">
        <v>51.240658000000003</v>
      </c>
      <c r="H5587">
        <v>8.9186000000000001E-2</v>
      </c>
      <c r="I5587">
        <v>-90.956715000000003</v>
      </c>
      <c r="J5587">
        <v>82</v>
      </c>
      <c r="K5587">
        <v>71.307356999999996</v>
      </c>
      <c r="L5587">
        <v>1.5006E-2</v>
      </c>
      <c r="M5587">
        <f>(F5587*CalPhotonTurnigy!$AE$30*CalPhotonTurnigy!$AF$36+CalPhotonTurnigy!$AE$36)/CalPhotonTurnigy!$AE$30</f>
        <v>66.238208577653495</v>
      </c>
    </row>
    <row r="5588" spans="1:13" x14ac:dyDescent="0.3">
      <c r="A5588">
        <v>181.24887100000001</v>
      </c>
      <c r="B5588">
        <v>82</v>
      </c>
      <c r="C5588">
        <v>0</v>
      </c>
      <c r="D5588">
        <v>1.258</v>
      </c>
      <c r="E5588">
        <v>53.995739</v>
      </c>
      <c r="F5588">
        <v>54.097588000000002</v>
      </c>
      <c r="G5588">
        <v>51.232140000000001</v>
      </c>
      <c r="H5588">
        <v>-0.101849</v>
      </c>
      <c r="I5588">
        <v>-90.961984999999999</v>
      </c>
      <c r="J5588">
        <v>82</v>
      </c>
      <c r="K5588">
        <v>71.305503999999999</v>
      </c>
      <c r="L5588">
        <v>1.4997E-2</v>
      </c>
      <c r="M5588">
        <f>(F5588*CalPhotonTurnigy!$AE$30*CalPhotonTurnigy!$AF$36+CalPhotonTurnigy!$AE$36)/CalPhotonTurnigy!$AE$30</f>
        <v>66.435471593978889</v>
      </c>
    </row>
    <row r="5589" spans="1:13" x14ac:dyDescent="0.3">
      <c r="A5589">
        <v>181.26388299999999</v>
      </c>
      <c r="B5589">
        <v>82</v>
      </c>
      <c r="C5589">
        <v>0</v>
      </c>
      <c r="D5589">
        <v>1.2529999999999999</v>
      </c>
      <c r="E5589">
        <v>53.979543999999997</v>
      </c>
      <c r="F5589">
        <v>54.194668</v>
      </c>
      <c r="G5589">
        <v>51.224350000000001</v>
      </c>
      <c r="H5589">
        <v>-0.21512500000000001</v>
      </c>
      <c r="I5589">
        <v>-90.973139000000003</v>
      </c>
      <c r="J5589">
        <v>82</v>
      </c>
      <c r="K5589">
        <v>71.303908000000007</v>
      </c>
      <c r="L5589">
        <v>1.5011999999999999E-2</v>
      </c>
      <c r="M5589">
        <f>(F5589*CalPhotonTurnigy!$AE$30*CalPhotonTurnigy!$AF$36+CalPhotonTurnigy!$AE$36)/CalPhotonTurnigy!$AE$30</f>
        <v>66.534076185972552</v>
      </c>
    </row>
    <row r="5590" spans="1:13" x14ac:dyDescent="0.3">
      <c r="A5590">
        <v>181.278887</v>
      </c>
      <c r="B5590">
        <v>82</v>
      </c>
      <c r="C5590">
        <v>0</v>
      </c>
      <c r="D5590">
        <v>1.254</v>
      </c>
      <c r="E5590">
        <v>53.968308</v>
      </c>
      <c r="F5590">
        <v>53.951934000000001</v>
      </c>
      <c r="G5590">
        <v>51.217249000000002</v>
      </c>
      <c r="H5590">
        <v>1.6374E-2</v>
      </c>
      <c r="I5590">
        <v>-90.972292999999993</v>
      </c>
      <c r="J5590">
        <v>82</v>
      </c>
      <c r="K5590">
        <v>71.302535000000006</v>
      </c>
      <c r="L5590">
        <v>1.5004E-2</v>
      </c>
      <c r="M5590">
        <f>(F5590*CalPhotonTurnigy!$AE$30*CalPhotonTurnigy!$AF$36+CalPhotonTurnigy!$AE$36)/CalPhotonTurnigy!$AE$30</f>
        <v>66.287530172035673</v>
      </c>
    </row>
    <row r="5591" spans="1:13" x14ac:dyDescent="0.3">
      <c r="A5591">
        <v>181.29389599999999</v>
      </c>
      <c r="B5591">
        <v>82</v>
      </c>
      <c r="C5591">
        <v>0</v>
      </c>
      <c r="D5591">
        <v>1.25</v>
      </c>
      <c r="E5591">
        <v>53.945098999999999</v>
      </c>
      <c r="F5591">
        <v>54.170400000000001</v>
      </c>
      <c r="G5591">
        <v>51.210794999999997</v>
      </c>
      <c r="H5591">
        <v>-0.225301</v>
      </c>
      <c r="I5591">
        <v>-90.983969000000002</v>
      </c>
      <c r="J5591">
        <v>82</v>
      </c>
      <c r="K5591">
        <v>71.301353000000006</v>
      </c>
      <c r="L5591">
        <v>1.5009E-2</v>
      </c>
      <c r="M5591">
        <f>(F5591*CalPhotonTurnigy!$AE$30*CalPhotonTurnigy!$AF$36+CalPhotonTurnigy!$AE$36)/CalPhotonTurnigy!$AE$30</f>
        <v>66.509427069383122</v>
      </c>
    </row>
    <row r="5592" spans="1:13" x14ac:dyDescent="0.3">
      <c r="A5592">
        <v>181.30890600000001</v>
      </c>
      <c r="B5592">
        <v>82</v>
      </c>
      <c r="C5592">
        <v>0</v>
      </c>
      <c r="D5592">
        <v>1.2549999999999999</v>
      </c>
      <c r="E5592">
        <v>53.944077</v>
      </c>
      <c r="F5592">
        <v>53.781956000000001</v>
      </c>
      <c r="G5592">
        <v>51.204943999999998</v>
      </c>
      <c r="H5592">
        <v>0.16212099999999999</v>
      </c>
      <c r="I5592">
        <v>-90.975601999999995</v>
      </c>
      <c r="J5592">
        <v>82</v>
      </c>
      <c r="K5592">
        <v>71.300335000000004</v>
      </c>
      <c r="L5592">
        <v>1.5010000000000001E-2</v>
      </c>
      <c r="M5592">
        <f>(F5592*CalPhotonTurnigy!$AE$30*CalPhotonTurnigy!$AF$36+CalPhotonTurnigy!$AE$36)/CalPhotonTurnigy!$AE$30</f>
        <v>66.114882754051507</v>
      </c>
    </row>
    <row r="5593" spans="1:13" x14ac:dyDescent="0.3">
      <c r="A5593">
        <v>181.323904</v>
      </c>
      <c r="B5593">
        <v>82</v>
      </c>
      <c r="C5593">
        <v>0</v>
      </c>
      <c r="D5593">
        <v>1.254</v>
      </c>
      <c r="E5593">
        <v>53.937781000000001</v>
      </c>
      <c r="F5593">
        <v>54.000489999999999</v>
      </c>
      <c r="G5593">
        <v>51.199652</v>
      </c>
      <c r="H5593">
        <v>-6.2708E-2</v>
      </c>
      <c r="I5593">
        <v>-90.978843999999995</v>
      </c>
      <c r="J5593">
        <v>82</v>
      </c>
      <c r="K5593">
        <v>71.299459999999996</v>
      </c>
      <c r="L5593">
        <v>1.4997999999999999E-2</v>
      </c>
      <c r="M5593">
        <f>(F5593*CalPhotonTurnigy!$AE$30*CalPhotonTurnigy!$AF$36+CalPhotonTurnigy!$AE$36)/CalPhotonTurnigy!$AE$30</f>
        <v>66.336848719304371</v>
      </c>
    </row>
    <row r="5594" spans="1:13" x14ac:dyDescent="0.3">
      <c r="A5594">
        <v>181.33891</v>
      </c>
      <c r="B5594">
        <v>82</v>
      </c>
      <c r="C5594">
        <v>0</v>
      </c>
      <c r="D5594">
        <v>1.254</v>
      </c>
      <c r="E5594">
        <v>53.932363000000002</v>
      </c>
      <c r="F5594">
        <v>54.243201999999997</v>
      </c>
      <c r="G5594">
        <v>51.194876000000001</v>
      </c>
      <c r="H5594">
        <v>-0.31084000000000001</v>
      </c>
      <c r="I5594">
        <v>-90.994962999999998</v>
      </c>
      <c r="J5594">
        <v>82</v>
      </c>
      <c r="K5594">
        <v>71.298705999999996</v>
      </c>
      <c r="L5594">
        <v>1.5006E-2</v>
      </c>
      <c r="M5594">
        <f>(F5594*CalPhotonTurnigy!$AE$30*CalPhotonTurnigy!$AF$36+CalPhotonTurnigy!$AE$36)/CalPhotonTurnigy!$AE$30</f>
        <v>66.583372387742457</v>
      </c>
    </row>
    <row r="5595" spans="1:13" x14ac:dyDescent="0.3">
      <c r="A5595">
        <v>181.35391200000001</v>
      </c>
      <c r="B5595">
        <v>82</v>
      </c>
      <c r="C5595">
        <v>0</v>
      </c>
      <c r="D5595">
        <v>1.254</v>
      </c>
      <c r="E5595">
        <v>53.927700000000002</v>
      </c>
      <c r="F5595">
        <v>53.854810000000001</v>
      </c>
      <c r="G5595">
        <v>51.190576</v>
      </c>
      <c r="H5595">
        <v>7.2888999999999995E-2</v>
      </c>
      <c r="I5595">
        <v>-90.991200000000006</v>
      </c>
      <c r="J5595">
        <v>82</v>
      </c>
      <c r="K5595">
        <v>71.298057</v>
      </c>
      <c r="L5595">
        <v>1.5002E-2</v>
      </c>
      <c r="M5595">
        <f>(F5595*CalPhotonTurnigy!$AE$30*CalPhotonTurnigy!$AF$36+CalPhotonTurnigy!$AE$36)/CalPhotonTurnigy!$AE$30</f>
        <v>66.188880889044384</v>
      </c>
    </row>
    <row r="5596" spans="1:13" x14ac:dyDescent="0.3">
      <c r="A5596">
        <v>181.36891900000001</v>
      </c>
      <c r="B5596">
        <v>82</v>
      </c>
      <c r="C5596">
        <v>0</v>
      </c>
      <c r="D5596">
        <v>1.2509999999999999</v>
      </c>
      <c r="E5596">
        <v>53.915554999999998</v>
      </c>
      <c r="F5596">
        <v>54.097588000000002</v>
      </c>
      <c r="G5596">
        <v>51.186709999999998</v>
      </c>
      <c r="H5596">
        <v>-0.182033</v>
      </c>
      <c r="I5596">
        <v>-91.000625999999997</v>
      </c>
      <c r="J5596">
        <v>82</v>
      </c>
      <c r="K5596">
        <v>71.297499000000002</v>
      </c>
      <c r="L5596">
        <v>1.5007E-2</v>
      </c>
      <c r="M5596">
        <f>(F5596*CalPhotonTurnigy!$AE$30*CalPhotonTurnigy!$AF$36+CalPhotonTurnigy!$AE$36)/CalPhotonTurnigy!$AE$30</f>
        <v>66.435471593978889</v>
      </c>
    </row>
    <row r="5597" spans="1:13" x14ac:dyDescent="0.3">
      <c r="A5597">
        <v>181.38393099999999</v>
      </c>
      <c r="B5597">
        <v>82</v>
      </c>
      <c r="C5597">
        <v>0</v>
      </c>
      <c r="D5597">
        <v>1.254</v>
      </c>
      <c r="E5597">
        <v>53.915945999999998</v>
      </c>
      <c r="F5597">
        <v>53.684801999999998</v>
      </c>
      <c r="G5597">
        <v>51.183241000000002</v>
      </c>
      <c r="H5597">
        <v>0.23114399999999999</v>
      </c>
      <c r="I5597">
        <v>-90.988708000000003</v>
      </c>
      <c r="J5597">
        <v>82</v>
      </c>
      <c r="K5597">
        <v>71.297017999999994</v>
      </c>
      <c r="L5597">
        <v>1.5011999999999999E-2</v>
      </c>
      <c r="M5597">
        <f>(F5597*CalPhotonTurnigy!$AE$30*CalPhotonTurnigy!$AF$36+CalPhotonTurnigy!$AE$36)/CalPhotonTurnigy!$AE$30</f>
        <v>66.016202999925497</v>
      </c>
    </row>
    <row r="5598" spans="1:13" x14ac:dyDescent="0.3">
      <c r="A5598">
        <v>181.39892800000001</v>
      </c>
      <c r="B5598">
        <v>82</v>
      </c>
      <c r="C5598">
        <v>0</v>
      </c>
      <c r="D5598">
        <v>1.2509999999999999</v>
      </c>
      <c r="E5598">
        <v>53.905437999999997</v>
      </c>
      <c r="F5598">
        <v>53.903374999999997</v>
      </c>
      <c r="G5598">
        <v>51.180134000000002</v>
      </c>
      <c r="H5598">
        <v>2.0639999999999999E-3</v>
      </c>
      <c r="I5598">
        <v>-90.988601000000003</v>
      </c>
      <c r="J5598">
        <v>82</v>
      </c>
      <c r="K5598">
        <v>71.296605</v>
      </c>
      <c r="L5598">
        <v>1.4997E-2</v>
      </c>
      <c r="M5598">
        <f>(F5598*CalPhotonTurnigy!$AE$30*CalPhotonTurnigy!$AF$36+CalPhotonTurnigy!$AE$36)/CalPhotonTurnigy!$AE$30</f>
        <v>66.238208577653495</v>
      </c>
    </row>
    <row r="5599" spans="1:13" x14ac:dyDescent="0.3">
      <c r="A5599">
        <v>181.41393600000001</v>
      </c>
      <c r="B5599">
        <v>82</v>
      </c>
      <c r="C5599">
        <v>0</v>
      </c>
      <c r="D5599">
        <v>1.244</v>
      </c>
      <c r="E5599">
        <v>53.871971000000002</v>
      </c>
      <c r="F5599">
        <v>54.194668</v>
      </c>
      <c r="G5599">
        <v>51.177352999999997</v>
      </c>
      <c r="H5599">
        <v>-0.32269700000000001</v>
      </c>
      <c r="I5599">
        <v>-91.005329000000003</v>
      </c>
      <c r="J5599">
        <v>82</v>
      </c>
      <c r="K5599">
        <v>71.296248000000006</v>
      </c>
      <c r="L5599">
        <v>1.5008000000000001E-2</v>
      </c>
      <c r="M5599">
        <f>(F5599*CalPhotonTurnigy!$AE$30*CalPhotonTurnigy!$AF$36+CalPhotonTurnigy!$AE$36)/CalPhotonTurnigy!$AE$30</f>
        <v>66.534076185972552</v>
      </c>
    </row>
    <row r="5600" spans="1:13" x14ac:dyDescent="0.3">
      <c r="A5600">
        <v>181.428935</v>
      </c>
      <c r="B5600">
        <v>82</v>
      </c>
      <c r="C5600">
        <v>0</v>
      </c>
      <c r="D5600">
        <v>1.254</v>
      </c>
      <c r="E5600">
        <v>53.875734000000001</v>
      </c>
      <c r="F5600">
        <v>53.854810000000001</v>
      </c>
      <c r="G5600">
        <v>51.174869999999999</v>
      </c>
      <c r="H5600">
        <v>2.0923000000000001E-2</v>
      </c>
      <c r="I5600">
        <v>-91.004249000000002</v>
      </c>
      <c r="J5600">
        <v>82</v>
      </c>
      <c r="K5600">
        <v>71.295941999999997</v>
      </c>
      <c r="L5600">
        <v>1.4999E-2</v>
      </c>
      <c r="M5600">
        <f>(F5600*CalPhotonTurnigy!$AE$30*CalPhotonTurnigy!$AF$36+CalPhotonTurnigy!$AE$36)/CalPhotonTurnigy!$AE$30</f>
        <v>66.188880889044384</v>
      </c>
    </row>
    <row r="5601" spans="1:13" x14ac:dyDescent="0.3">
      <c r="A5601">
        <v>181.44394600000001</v>
      </c>
      <c r="B5601">
        <v>82</v>
      </c>
      <c r="C5601">
        <v>0</v>
      </c>
      <c r="D5601">
        <v>1.25</v>
      </c>
      <c r="E5601">
        <v>53.865397999999999</v>
      </c>
      <c r="F5601">
        <v>53.976213000000001</v>
      </c>
      <c r="G5601">
        <v>51.172654000000001</v>
      </c>
      <c r="H5601">
        <v>-0.110815</v>
      </c>
      <c r="I5601">
        <v>-91.009980999999996</v>
      </c>
      <c r="J5601">
        <v>82</v>
      </c>
      <c r="K5601">
        <v>71.295677999999995</v>
      </c>
      <c r="L5601">
        <v>1.5011E-2</v>
      </c>
      <c r="M5601">
        <f>(F5601*CalPhotonTurnigy!$AE$30*CalPhotonTurnigy!$AF$36+CalPhotonTurnigy!$AE$36)/CalPhotonTurnigy!$AE$30</f>
        <v>66.312190461374513</v>
      </c>
    </row>
    <row r="5602" spans="1:13" x14ac:dyDescent="0.3">
      <c r="A5602">
        <v>181.458946</v>
      </c>
      <c r="B5602">
        <v>82</v>
      </c>
      <c r="C5602">
        <v>0</v>
      </c>
      <c r="D5602">
        <v>1.246</v>
      </c>
      <c r="E5602">
        <v>53.842917999999997</v>
      </c>
      <c r="F5602">
        <v>53.660511</v>
      </c>
      <c r="G5602">
        <v>51.170679999999997</v>
      </c>
      <c r="H5602">
        <v>0.18240700000000001</v>
      </c>
      <c r="I5602">
        <v>-91.000585999999998</v>
      </c>
      <c r="J5602">
        <v>82</v>
      </c>
      <c r="K5602">
        <v>71.295451</v>
      </c>
      <c r="L5602">
        <v>1.4999999999999999E-2</v>
      </c>
      <c r="M5602">
        <f>(F5602*CalPhotonTurnigy!$AE$30*CalPhotonTurnigy!$AF$36+CalPhotonTurnigy!$AE$36)/CalPhotonTurnigy!$AE$30</f>
        <v>65.991530522132763</v>
      </c>
    </row>
    <row r="5603" spans="1:13" x14ac:dyDescent="0.3">
      <c r="A5603">
        <v>181.473951</v>
      </c>
      <c r="B5603">
        <v>82</v>
      </c>
      <c r="C5603">
        <v>0</v>
      </c>
      <c r="D5603">
        <v>1.258</v>
      </c>
      <c r="E5603">
        <v>53.864319000000002</v>
      </c>
      <c r="F5603">
        <v>53.927655000000001</v>
      </c>
      <c r="G5603">
        <v>51.168922000000002</v>
      </c>
      <c r="H5603">
        <v>-6.3336000000000003E-2</v>
      </c>
      <c r="I5603">
        <v>-91.003859000000006</v>
      </c>
      <c r="J5603">
        <v>82</v>
      </c>
      <c r="K5603">
        <v>71.295255999999995</v>
      </c>
      <c r="L5603">
        <v>1.5004999999999999E-2</v>
      </c>
      <c r="M5603">
        <f>(F5603*CalPhotonTurnigy!$AE$30*CalPhotonTurnigy!$AF$36+CalPhotonTurnigy!$AE$36)/CalPhotonTurnigy!$AE$30</f>
        <v>66.262869882696833</v>
      </c>
    </row>
    <row r="5604" spans="1:13" x14ac:dyDescent="0.3">
      <c r="A5604">
        <v>181.48895400000001</v>
      </c>
      <c r="B5604">
        <v>82</v>
      </c>
      <c r="C5604">
        <v>0</v>
      </c>
      <c r="D5604">
        <v>1.256</v>
      </c>
      <c r="E5604">
        <v>53.877293999999999</v>
      </c>
      <c r="F5604">
        <v>53.976213000000001</v>
      </c>
      <c r="G5604">
        <v>51.167360000000002</v>
      </c>
      <c r="H5604">
        <v>-9.8918000000000006E-2</v>
      </c>
      <c r="I5604">
        <v>-91.008972</v>
      </c>
      <c r="J5604">
        <v>82</v>
      </c>
      <c r="K5604">
        <v>71.295088000000007</v>
      </c>
      <c r="L5604">
        <v>1.5003000000000001E-2</v>
      </c>
      <c r="M5604">
        <f>(F5604*CalPhotonTurnigy!$AE$30*CalPhotonTurnigy!$AF$36+CalPhotonTurnigy!$AE$36)/CalPhotonTurnigy!$AE$30</f>
        <v>66.312190461374513</v>
      </c>
    </row>
    <row r="5605" spans="1:13" x14ac:dyDescent="0.3">
      <c r="A5605">
        <v>181.503963</v>
      </c>
      <c r="B5605">
        <v>82</v>
      </c>
      <c r="C5605">
        <v>0</v>
      </c>
      <c r="D5605">
        <v>1.25</v>
      </c>
      <c r="E5605">
        <v>53.869456</v>
      </c>
      <c r="F5605">
        <v>53.757669</v>
      </c>
      <c r="G5605">
        <v>51.165971999999996</v>
      </c>
      <c r="H5605">
        <v>0.111787</v>
      </c>
      <c r="I5605">
        <v>-91.003204999999994</v>
      </c>
      <c r="J5605">
        <v>82</v>
      </c>
      <c r="K5605">
        <v>71.294943000000004</v>
      </c>
      <c r="L5605">
        <v>1.5009E-2</v>
      </c>
      <c r="M5605">
        <f>(F5605*CalPhotonTurnigy!$AE$30*CalPhotonTurnigy!$AF$36+CalPhotonTurnigy!$AE$36)/CalPhotonTurnigy!$AE$30</f>
        <v>66.090214339076738</v>
      </c>
    </row>
    <row r="5606" spans="1:13" x14ac:dyDescent="0.3">
      <c r="A5606">
        <v>181.51896199999999</v>
      </c>
      <c r="B5606">
        <v>82</v>
      </c>
      <c r="C5606">
        <v>0</v>
      </c>
      <c r="D5606">
        <v>1.25</v>
      </c>
      <c r="E5606">
        <v>53.86271</v>
      </c>
      <c r="F5606">
        <v>54.097588000000002</v>
      </c>
      <c r="G5606">
        <v>51.164740000000002</v>
      </c>
      <c r="H5606">
        <v>-0.234878</v>
      </c>
      <c r="I5606">
        <v>-91.015360000000001</v>
      </c>
      <c r="J5606">
        <v>82</v>
      </c>
      <c r="K5606">
        <v>71.294818000000006</v>
      </c>
      <c r="L5606">
        <v>1.4999E-2</v>
      </c>
      <c r="M5606">
        <f>(F5606*CalPhotonTurnigy!$AE$30*CalPhotonTurnigy!$AF$36+CalPhotonTurnigy!$AE$36)/CalPhotonTurnigy!$AE$30</f>
        <v>66.435471593978889</v>
      </c>
    </row>
    <row r="5607" spans="1:13" x14ac:dyDescent="0.3">
      <c r="A5607">
        <v>181.53396100000001</v>
      </c>
      <c r="B5607">
        <v>82</v>
      </c>
      <c r="C5607">
        <v>0</v>
      </c>
      <c r="D5607">
        <v>1.25</v>
      </c>
      <c r="E5607">
        <v>53.854188000000001</v>
      </c>
      <c r="F5607">
        <v>53.709091999999998</v>
      </c>
      <c r="G5607">
        <v>51.163648000000002</v>
      </c>
      <c r="H5607">
        <v>0.145096</v>
      </c>
      <c r="I5607">
        <v>-91.007883000000007</v>
      </c>
      <c r="J5607">
        <v>82</v>
      </c>
      <c r="K5607">
        <v>71.294711000000007</v>
      </c>
      <c r="L5607">
        <v>1.4999E-2</v>
      </c>
      <c r="M5607">
        <f>(F5607*CalPhotonTurnigy!$AE$30*CalPhotonTurnigy!$AF$36+CalPhotonTurnigy!$AE$36)/CalPhotonTurnigy!$AE$30</f>
        <v>66.040874462013733</v>
      </c>
    </row>
    <row r="5608" spans="1:13" x14ac:dyDescent="0.3">
      <c r="A5608">
        <v>181.54896600000001</v>
      </c>
      <c r="B5608">
        <v>82</v>
      </c>
      <c r="C5608">
        <v>0</v>
      </c>
      <c r="D5608">
        <v>1.25</v>
      </c>
      <c r="E5608">
        <v>53.846853000000003</v>
      </c>
      <c r="F5608">
        <v>53.927655000000001</v>
      </c>
      <c r="G5608">
        <v>51.162680999999999</v>
      </c>
      <c r="H5608">
        <v>-8.0801999999999999E-2</v>
      </c>
      <c r="I5608">
        <v>-91.012058999999994</v>
      </c>
      <c r="J5608">
        <v>82</v>
      </c>
      <c r="K5608">
        <v>71.294618999999997</v>
      </c>
      <c r="L5608">
        <v>1.5004999999999999E-2</v>
      </c>
      <c r="M5608">
        <f>(F5608*CalPhotonTurnigy!$AE$30*CalPhotonTurnigy!$AF$36+CalPhotonTurnigy!$AE$36)/CalPhotonTurnigy!$AE$30</f>
        <v>66.262869882696833</v>
      </c>
    </row>
    <row r="5609" spans="1:13" x14ac:dyDescent="0.3">
      <c r="A5609">
        <v>181.563964</v>
      </c>
      <c r="B5609">
        <v>82</v>
      </c>
      <c r="C5609">
        <v>0</v>
      </c>
      <c r="D5609">
        <v>1.2490000000000001</v>
      </c>
      <c r="E5609">
        <v>53.837822000000003</v>
      </c>
      <c r="F5609">
        <v>53.539037999999998</v>
      </c>
      <c r="G5609">
        <v>51.161825</v>
      </c>
      <c r="H5609">
        <v>0.29878399999999999</v>
      </c>
      <c r="I5609">
        <v>-90.996691999999996</v>
      </c>
      <c r="J5609">
        <v>82</v>
      </c>
      <c r="K5609">
        <v>71.294539</v>
      </c>
      <c r="L5609">
        <v>1.4997999999999999E-2</v>
      </c>
      <c r="M5609">
        <f>(F5609*CalPhotonTurnigy!$AE$30*CalPhotonTurnigy!$AF$36+CalPhotonTurnigy!$AE$36)/CalPhotonTurnigy!$AE$30</f>
        <v>65.868149850488251</v>
      </c>
    </row>
    <row r="5610" spans="1:13" x14ac:dyDescent="0.3">
      <c r="A5610">
        <v>181.578971</v>
      </c>
      <c r="B5610">
        <v>82</v>
      </c>
      <c r="C5610">
        <v>0</v>
      </c>
      <c r="D5610">
        <v>1.2490000000000001</v>
      </c>
      <c r="E5610">
        <v>53.83005</v>
      </c>
      <c r="F5610">
        <v>53.830526999999996</v>
      </c>
      <c r="G5610">
        <v>51.161068</v>
      </c>
      <c r="H5610">
        <v>-4.7699999999999999E-4</v>
      </c>
      <c r="I5610">
        <v>-90.996717000000004</v>
      </c>
      <c r="J5610">
        <v>82</v>
      </c>
      <c r="K5610">
        <v>71.294471000000001</v>
      </c>
      <c r="L5610">
        <v>1.5007E-2</v>
      </c>
      <c r="M5610">
        <f>(F5610*CalPhotonTurnigy!$AE$30*CalPhotonTurnigy!$AF$36+CalPhotonTurnigy!$AE$36)/CalPhotonTurnigy!$AE$30</f>
        <v>66.164216536887579</v>
      </c>
    </row>
    <row r="5611" spans="1:13" x14ac:dyDescent="0.3">
      <c r="A5611">
        <v>181.59398200000001</v>
      </c>
      <c r="B5611">
        <v>82</v>
      </c>
      <c r="C5611">
        <v>0</v>
      </c>
      <c r="D5611">
        <v>1.2509999999999999</v>
      </c>
      <c r="E5611">
        <v>53.831516000000001</v>
      </c>
      <c r="F5611">
        <v>53.976213000000001</v>
      </c>
      <c r="G5611">
        <v>51.160398000000001</v>
      </c>
      <c r="H5611">
        <v>-0.14469699999999999</v>
      </c>
      <c r="I5611">
        <v>-91.004200999999995</v>
      </c>
      <c r="J5611">
        <v>82</v>
      </c>
      <c r="K5611">
        <v>71.294411999999994</v>
      </c>
      <c r="L5611">
        <v>1.5011E-2</v>
      </c>
      <c r="M5611">
        <f>(F5611*CalPhotonTurnigy!$AE$30*CalPhotonTurnigy!$AF$36+CalPhotonTurnigy!$AE$36)/CalPhotonTurnigy!$AE$30</f>
        <v>66.312190461374513</v>
      </c>
    </row>
    <row r="5612" spans="1:13" x14ac:dyDescent="0.3">
      <c r="A5612">
        <v>181.608981</v>
      </c>
      <c r="B5612">
        <v>81</v>
      </c>
      <c r="C5612">
        <v>0</v>
      </c>
      <c r="D5612">
        <v>1.2430000000000001</v>
      </c>
      <c r="E5612">
        <v>53.805584000000003</v>
      </c>
      <c r="F5612">
        <v>53.733381000000001</v>
      </c>
      <c r="G5612">
        <v>51.159578000000003</v>
      </c>
      <c r="H5612">
        <v>7.2202000000000002E-2</v>
      </c>
      <c r="I5612">
        <v>-91.000479999999996</v>
      </c>
      <c r="J5612">
        <v>81</v>
      </c>
      <c r="K5612">
        <v>71.270196999999996</v>
      </c>
      <c r="L5612">
        <v>1.4999E-2</v>
      </c>
      <c r="M5612">
        <f>(F5612*CalPhotonTurnigy!$AE$30*CalPhotonTurnigy!$AF$36+CalPhotonTurnigy!$AE$36)/CalPhotonTurnigy!$AE$30</f>
        <v>66.065544908397484</v>
      </c>
    </row>
    <row r="5613" spans="1:13" x14ac:dyDescent="0.3">
      <c r="A5613">
        <v>181.623988</v>
      </c>
      <c r="B5613">
        <v>81</v>
      </c>
      <c r="C5613">
        <v>0</v>
      </c>
      <c r="D5613">
        <v>1.25</v>
      </c>
      <c r="E5613">
        <v>53.807746000000002</v>
      </c>
      <c r="F5613">
        <v>54.049041000000003</v>
      </c>
      <c r="G5613">
        <v>51.157850000000003</v>
      </c>
      <c r="H5613">
        <v>-0.24129500000000001</v>
      </c>
      <c r="I5613">
        <v>-91.012967000000003</v>
      </c>
      <c r="J5613">
        <v>81</v>
      </c>
      <c r="K5613">
        <v>71.226367999999994</v>
      </c>
      <c r="L5613">
        <v>1.5007E-2</v>
      </c>
      <c r="M5613">
        <f>(F5613*CalPhotonTurnigy!$AE$30*CalPhotonTurnigy!$AF$36+CalPhotonTurnigy!$AE$36)/CalPhotonTurnigy!$AE$30</f>
        <v>66.386162188050605</v>
      </c>
    </row>
    <row r="5614" spans="1:13" x14ac:dyDescent="0.3">
      <c r="A5614">
        <v>181.63898599999999</v>
      </c>
      <c r="B5614">
        <v>81</v>
      </c>
      <c r="C5614">
        <v>0</v>
      </c>
      <c r="D5614">
        <v>1.2470000000000001</v>
      </c>
      <c r="E5614">
        <v>53.798723000000003</v>
      </c>
      <c r="F5614">
        <v>53.636218</v>
      </c>
      <c r="G5614">
        <v>51.154279000000002</v>
      </c>
      <c r="H5614">
        <v>0.16250400000000001</v>
      </c>
      <c r="I5614">
        <v>-91.004599999999996</v>
      </c>
      <c r="J5614">
        <v>81</v>
      </c>
      <c r="K5614">
        <v>71.188643999999996</v>
      </c>
      <c r="L5614">
        <v>1.4997999999999999E-2</v>
      </c>
      <c r="M5614">
        <f>(F5614*CalPhotonTurnigy!$AE$30*CalPhotonTurnigy!$AF$36+CalPhotonTurnigy!$AE$36)/CalPhotonTurnigy!$AE$30</f>
        <v>65.966856012931046</v>
      </c>
    </row>
    <row r="5615" spans="1:13" x14ac:dyDescent="0.3">
      <c r="A5615">
        <v>181.65398300000001</v>
      </c>
      <c r="B5615">
        <v>81</v>
      </c>
      <c r="C5615">
        <v>0</v>
      </c>
      <c r="D5615">
        <v>1.2490000000000001</v>
      </c>
      <c r="E5615">
        <v>53.796399999999998</v>
      </c>
      <c r="F5615">
        <v>53.951934000000001</v>
      </c>
      <c r="G5615">
        <v>51.148333000000001</v>
      </c>
      <c r="H5615">
        <v>-0.15553400000000001</v>
      </c>
      <c r="I5615">
        <v>-91.012635000000003</v>
      </c>
      <c r="J5615">
        <v>81</v>
      </c>
      <c r="K5615">
        <v>71.156175000000005</v>
      </c>
      <c r="L5615">
        <v>1.4997E-2</v>
      </c>
      <c r="M5615">
        <f>(F5615*CalPhotonTurnigy!$AE$30*CalPhotonTurnigy!$AF$36+CalPhotonTurnigy!$AE$36)/CalPhotonTurnigy!$AE$30</f>
        <v>66.287530172035673</v>
      </c>
    </row>
    <row r="5616" spans="1:13" x14ac:dyDescent="0.3">
      <c r="A5616">
        <v>181.66899000000001</v>
      </c>
      <c r="B5616">
        <v>81</v>
      </c>
      <c r="C5616">
        <v>0</v>
      </c>
      <c r="D5616">
        <v>1.242</v>
      </c>
      <c r="E5616">
        <v>53.769897</v>
      </c>
      <c r="F5616">
        <v>53.587631000000002</v>
      </c>
      <c r="G5616">
        <v>51.139943000000002</v>
      </c>
      <c r="H5616">
        <v>0.18226600000000001</v>
      </c>
      <c r="I5616">
        <v>-91.003251000000006</v>
      </c>
      <c r="J5616">
        <v>81</v>
      </c>
      <c r="K5616">
        <v>71.128229000000005</v>
      </c>
      <c r="L5616">
        <v>1.5007E-2</v>
      </c>
      <c r="M5616">
        <f>(F5616*CalPhotonTurnigy!$AE$30*CalPhotonTurnigy!$AF$36+CalPhotonTurnigy!$AE$36)/CalPhotonTurnigy!$AE$30</f>
        <v>65.917505978823129</v>
      </c>
    </row>
    <row r="5617" spans="1:13" x14ac:dyDescent="0.3">
      <c r="A5617">
        <v>181.68400199999999</v>
      </c>
      <c r="B5617">
        <v>81</v>
      </c>
      <c r="C5617">
        <v>0</v>
      </c>
      <c r="D5617">
        <v>1.25</v>
      </c>
      <c r="E5617">
        <v>53.777042999999999</v>
      </c>
      <c r="F5617">
        <v>53.854810000000001</v>
      </c>
      <c r="G5617">
        <v>51.129306999999997</v>
      </c>
      <c r="H5617">
        <v>-7.7767000000000003E-2</v>
      </c>
      <c r="I5617">
        <v>-91.007267999999996</v>
      </c>
      <c r="J5617">
        <v>81</v>
      </c>
      <c r="K5617">
        <v>71.104174999999998</v>
      </c>
      <c r="L5617">
        <v>1.5011999999999999E-2</v>
      </c>
      <c r="M5617">
        <f>(F5617*CalPhotonTurnigy!$AE$30*CalPhotonTurnigy!$AF$36+CalPhotonTurnigy!$AE$36)/CalPhotonTurnigy!$AE$30</f>
        <v>66.188880889044384</v>
      </c>
    </row>
    <row r="5618" spans="1:13" x14ac:dyDescent="0.3">
      <c r="A5618">
        <v>181.699005</v>
      </c>
      <c r="B5618">
        <v>81</v>
      </c>
      <c r="C5618">
        <v>0</v>
      </c>
      <c r="D5618">
        <v>1.2490000000000001</v>
      </c>
      <c r="E5618">
        <v>53.777745000000003</v>
      </c>
      <c r="F5618">
        <v>53.490442000000002</v>
      </c>
      <c r="G5618">
        <v>51.116773000000002</v>
      </c>
      <c r="H5618">
        <v>0.287304</v>
      </c>
      <c r="I5618">
        <v>-90.992495000000005</v>
      </c>
      <c r="J5618">
        <v>81</v>
      </c>
      <c r="K5618">
        <v>71.083472</v>
      </c>
      <c r="L5618">
        <v>1.5003000000000001E-2</v>
      </c>
      <c r="M5618">
        <f>(F5618*CalPhotonTurnigy!$AE$30*CalPhotonTurnigy!$AF$36+CalPhotonTurnigy!$AE$36)/CalPhotonTurnigy!$AE$30</f>
        <v>65.818790675039921</v>
      </c>
    </row>
    <row r="5619" spans="1:13" x14ac:dyDescent="0.3">
      <c r="A5619">
        <v>181.71401700000001</v>
      </c>
      <c r="B5619">
        <v>81</v>
      </c>
      <c r="C5619">
        <v>0</v>
      </c>
      <c r="D5619">
        <v>1.244</v>
      </c>
      <c r="E5619">
        <v>53.762006999999997</v>
      </c>
      <c r="F5619">
        <v>53.733381000000001</v>
      </c>
      <c r="G5619">
        <v>51.102746000000003</v>
      </c>
      <c r="H5619">
        <v>2.8625000000000001E-2</v>
      </c>
      <c r="I5619">
        <v>-90.991017999999997</v>
      </c>
      <c r="J5619">
        <v>81</v>
      </c>
      <c r="K5619">
        <v>71.065652</v>
      </c>
      <c r="L5619">
        <v>1.5011999999999999E-2</v>
      </c>
      <c r="M5619">
        <f>(F5619*CalPhotonTurnigy!$AE$30*CalPhotonTurnigy!$AF$36+CalPhotonTurnigy!$AE$36)/CalPhotonTurnigy!$AE$30</f>
        <v>66.065544908397484</v>
      </c>
    </row>
    <row r="5620" spans="1:13" x14ac:dyDescent="0.3">
      <c r="A5620">
        <v>181.72902199999999</v>
      </c>
      <c r="B5620">
        <v>81</v>
      </c>
      <c r="C5620">
        <v>0</v>
      </c>
      <c r="D5620">
        <v>1.248</v>
      </c>
      <c r="E5620">
        <v>53.762082999999997</v>
      </c>
      <c r="F5620">
        <v>54.024766</v>
      </c>
      <c r="G5620">
        <v>51.087640999999998</v>
      </c>
      <c r="H5620">
        <v>-0.262683</v>
      </c>
      <c r="I5620">
        <v>-91.004606999999993</v>
      </c>
      <c r="J5620">
        <v>81</v>
      </c>
      <c r="K5620">
        <v>71.050314999999998</v>
      </c>
      <c r="L5620">
        <v>1.5004999999999999E-2</v>
      </c>
      <c r="M5620">
        <f>(F5620*CalPhotonTurnigy!$AE$30*CalPhotonTurnigy!$AF$36+CalPhotonTurnigy!$AE$36)/CalPhotonTurnigy!$AE$30</f>
        <v>66.36150596152973</v>
      </c>
    </row>
    <row r="5621" spans="1:13" x14ac:dyDescent="0.3">
      <c r="A5621">
        <v>181.74403000000001</v>
      </c>
      <c r="B5621">
        <v>81</v>
      </c>
      <c r="C5621">
        <v>0</v>
      </c>
      <c r="D5621">
        <v>1.2450000000000001</v>
      </c>
      <c r="E5621">
        <v>53.751249000000001</v>
      </c>
      <c r="F5621">
        <v>53.709091999999998</v>
      </c>
      <c r="G5621">
        <v>51.071848000000003</v>
      </c>
      <c r="H5621">
        <v>4.2157E-2</v>
      </c>
      <c r="I5621">
        <v>-91.002432999999996</v>
      </c>
      <c r="J5621">
        <v>81</v>
      </c>
      <c r="K5621">
        <v>71.037114000000003</v>
      </c>
      <c r="L5621">
        <v>1.5008000000000001E-2</v>
      </c>
      <c r="M5621">
        <f>(F5621*CalPhotonTurnigy!$AE$30*CalPhotonTurnigy!$AF$36+CalPhotonTurnigy!$AE$36)/CalPhotonTurnigy!$AE$30</f>
        <v>66.040874462013733</v>
      </c>
    </row>
    <row r="5622" spans="1:13" x14ac:dyDescent="0.3">
      <c r="A5622">
        <v>181.75904199999999</v>
      </c>
      <c r="B5622">
        <v>81</v>
      </c>
      <c r="C5622">
        <v>0</v>
      </c>
      <c r="D5622">
        <v>1.2470000000000001</v>
      </c>
      <c r="E5622">
        <v>53.750101000000001</v>
      </c>
      <c r="F5622">
        <v>54.000489999999999</v>
      </c>
      <c r="G5622">
        <v>51.055715999999997</v>
      </c>
      <c r="H5622">
        <v>-0.25038899999999997</v>
      </c>
      <c r="I5622">
        <v>-91.015388000000002</v>
      </c>
      <c r="J5622">
        <v>81</v>
      </c>
      <c r="K5622">
        <v>71.025751999999997</v>
      </c>
      <c r="L5622">
        <v>1.5011999999999999E-2</v>
      </c>
      <c r="M5622">
        <f>(F5622*CalPhotonTurnigy!$AE$30*CalPhotonTurnigy!$AF$36+CalPhotonTurnigy!$AE$36)/CalPhotonTurnigy!$AE$30</f>
        <v>66.336848719304371</v>
      </c>
    </row>
    <row r="5623" spans="1:13" x14ac:dyDescent="0.3">
      <c r="A5623">
        <v>181.77404999999999</v>
      </c>
      <c r="B5623">
        <v>81</v>
      </c>
      <c r="C5623">
        <v>0</v>
      </c>
      <c r="D5623">
        <v>1.2470000000000001</v>
      </c>
      <c r="E5623">
        <v>53.749113999999999</v>
      </c>
      <c r="F5623">
        <v>53.611924999999999</v>
      </c>
      <c r="G5623">
        <v>51.039543999999999</v>
      </c>
      <c r="H5623">
        <v>0.137188</v>
      </c>
      <c r="I5623">
        <v>-91.008323000000004</v>
      </c>
      <c r="J5623">
        <v>81</v>
      </c>
      <c r="K5623">
        <v>71.015972000000005</v>
      </c>
      <c r="L5623">
        <v>1.5008000000000001E-2</v>
      </c>
      <c r="M5623">
        <f>(F5623*CalPhotonTurnigy!$AE$30*CalPhotonTurnigy!$AF$36+CalPhotonTurnigy!$AE$36)/CalPhotonTurnigy!$AE$30</f>
        <v>65.94218150372933</v>
      </c>
    </row>
    <row r="5624" spans="1:13" x14ac:dyDescent="0.3">
      <c r="A5624">
        <v>181.78904900000001</v>
      </c>
      <c r="B5624">
        <v>81</v>
      </c>
      <c r="C5624">
        <v>0</v>
      </c>
      <c r="D5624">
        <v>1.2490000000000001</v>
      </c>
      <c r="E5624">
        <v>53.753715</v>
      </c>
      <c r="F5624">
        <v>53.903374999999997</v>
      </c>
      <c r="G5624">
        <v>51.023581999999998</v>
      </c>
      <c r="H5624">
        <v>-0.14965999999999999</v>
      </c>
      <c r="I5624">
        <v>-91.016051000000004</v>
      </c>
      <c r="J5624">
        <v>81</v>
      </c>
      <c r="K5624">
        <v>71.007554999999996</v>
      </c>
      <c r="L5624">
        <v>1.4999E-2</v>
      </c>
      <c r="M5624">
        <f>(F5624*CalPhotonTurnigy!$AE$30*CalPhotonTurnigy!$AF$36+CalPhotonTurnigy!$AE$36)/CalPhotonTurnigy!$AE$30</f>
        <v>66.238208577653495</v>
      </c>
    </row>
    <row r="5625" spans="1:13" x14ac:dyDescent="0.3">
      <c r="A5625">
        <v>181.804057</v>
      </c>
      <c r="B5625">
        <v>81</v>
      </c>
      <c r="C5625">
        <v>0</v>
      </c>
      <c r="D5625">
        <v>1.246</v>
      </c>
      <c r="E5625">
        <v>53.749498000000003</v>
      </c>
      <c r="F5625">
        <v>53.587631000000002</v>
      </c>
      <c r="G5625">
        <v>51.008028000000003</v>
      </c>
      <c r="H5625">
        <v>0.16186700000000001</v>
      </c>
      <c r="I5625">
        <v>-91.007716000000002</v>
      </c>
      <c r="J5625">
        <v>81</v>
      </c>
      <c r="K5625">
        <v>71.000309999999999</v>
      </c>
      <c r="L5625">
        <v>1.5008000000000001E-2</v>
      </c>
      <c r="M5625">
        <f>(F5625*CalPhotonTurnigy!$AE$30*CalPhotonTurnigy!$AF$36+CalPhotonTurnigy!$AE$36)/CalPhotonTurnigy!$AE$30</f>
        <v>65.917505978823129</v>
      </c>
    </row>
    <row r="5626" spans="1:13" x14ac:dyDescent="0.3">
      <c r="A5626">
        <v>181.81905900000001</v>
      </c>
      <c r="B5626">
        <v>81</v>
      </c>
      <c r="C5626">
        <v>0</v>
      </c>
      <c r="D5626">
        <v>1.246</v>
      </c>
      <c r="E5626">
        <v>53.745868000000002</v>
      </c>
      <c r="F5626">
        <v>53.830526999999996</v>
      </c>
      <c r="G5626">
        <v>50.993037000000001</v>
      </c>
      <c r="H5626">
        <v>-8.4657999999999997E-2</v>
      </c>
      <c r="I5626">
        <v>-91.012084999999999</v>
      </c>
      <c r="J5626">
        <v>81</v>
      </c>
      <c r="K5626">
        <v>70.994073999999998</v>
      </c>
      <c r="L5626">
        <v>1.5002E-2</v>
      </c>
      <c r="M5626">
        <f>(F5626*CalPhotonTurnigy!$AE$30*CalPhotonTurnigy!$AF$36+CalPhotonTurnigy!$AE$36)/CalPhotonTurnigy!$AE$30</f>
        <v>66.164216536887579</v>
      </c>
    </row>
    <row r="5627" spans="1:13" x14ac:dyDescent="0.3">
      <c r="A5627">
        <v>181.834059</v>
      </c>
      <c r="B5627">
        <v>81</v>
      </c>
      <c r="C5627">
        <v>0</v>
      </c>
      <c r="D5627">
        <v>1.25</v>
      </c>
      <c r="E5627">
        <v>53.753647999999998</v>
      </c>
      <c r="F5627">
        <v>53.539037999999998</v>
      </c>
      <c r="G5627">
        <v>50.978721999999998</v>
      </c>
      <c r="H5627">
        <v>0.21461</v>
      </c>
      <c r="I5627">
        <v>-91.001047</v>
      </c>
      <c r="J5627">
        <v>81</v>
      </c>
      <c r="K5627">
        <v>70.988707000000005</v>
      </c>
      <c r="L5627">
        <v>1.4999999999999999E-2</v>
      </c>
      <c r="M5627">
        <f>(F5627*CalPhotonTurnigy!$AE$30*CalPhotonTurnigy!$AF$36+CalPhotonTurnigy!$AE$36)/CalPhotonTurnigy!$AE$30</f>
        <v>65.868149850488251</v>
      </c>
    </row>
    <row r="5628" spans="1:13" x14ac:dyDescent="0.3">
      <c r="A5628">
        <v>181.84905599999999</v>
      </c>
      <c r="B5628">
        <v>81</v>
      </c>
      <c r="C5628">
        <v>0</v>
      </c>
      <c r="D5628">
        <v>1.246</v>
      </c>
      <c r="E5628">
        <v>53.74944</v>
      </c>
      <c r="F5628">
        <v>53.781956000000001</v>
      </c>
      <c r="G5628">
        <v>50.965162999999997</v>
      </c>
      <c r="H5628">
        <v>-3.2516000000000003E-2</v>
      </c>
      <c r="I5628">
        <v>-91.002723000000003</v>
      </c>
      <c r="J5628">
        <v>81</v>
      </c>
      <c r="K5628">
        <v>70.984088</v>
      </c>
      <c r="L5628">
        <v>1.4997E-2</v>
      </c>
      <c r="M5628">
        <f>(F5628*CalPhotonTurnigy!$AE$30*CalPhotonTurnigy!$AF$36+CalPhotonTurnigy!$AE$36)/CalPhotonTurnigy!$AE$30</f>
        <v>66.114882754051507</v>
      </c>
    </row>
    <row r="5629" spans="1:13" x14ac:dyDescent="0.3">
      <c r="A5629">
        <v>181.864069</v>
      </c>
      <c r="B5629">
        <v>81</v>
      </c>
      <c r="C5629">
        <v>0</v>
      </c>
      <c r="D5629">
        <v>1.246</v>
      </c>
      <c r="E5629">
        <v>53.745818999999997</v>
      </c>
      <c r="F5629">
        <v>53.976213000000001</v>
      </c>
      <c r="G5629">
        <v>50.952407999999998</v>
      </c>
      <c r="H5629">
        <v>-0.23039299999999999</v>
      </c>
      <c r="I5629">
        <v>-91.014640999999997</v>
      </c>
      <c r="J5629">
        <v>81</v>
      </c>
      <c r="K5629">
        <v>70.980110999999994</v>
      </c>
      <c r="L5629">
        <v>1.5013E-2</v>
      </c>
      <c r="M5629">
        <f>(F5629*CalPhotonTurnigy!$AE$30*CalPhotonTurnigy!$AF$36+CalPhotonTurnigy!$AE$36)/CalPhotonTurnigy!$AE$30</f>
        <v>66.312190461374513</v>
      </c>
    </row>
    <row r="5630" spans="1:13" x14ac:dyDescent="0.3">
      <c r="A5630">
        <v>181.879076</v>
      </c>
      <c r="B5630">
        <v>81</v>
      </c>
      <c r="C5630">
        <v>0</v>
      </c>
      <c r="D5630">
        <v>1.2390000000000001</v>
      </c>
      <c r="E5630">
        <v>53.718156</v>
      </c>
      <c r="F5630">
        <v>53.636218</v>
      </c>
      <c r="G5630">
        <v>50.940483999999998</v>
      </c>
      <c r="H5630">
        <v>8.1937999999999997E-2</v>
      </c>
      <c r="I5630">
        <v>-91.010419999999996</v>
      </c>
      <c r="J5630">
        <v>81</v>
      </c>
      <c r="K5630">
        <v>70.976688999999993</v>
      </c>
      <c r="L5630">
        <v>1.5007E-2</v>
      </c>
      <c r="M5630">
        <f>(F5630*CalPhotonTurnigy!$AE$30*CalPhotonTurnigy!$AF$36+CalPhotonTurnigy!$AE$36)/CalPhotonTurnigy!$AE$30</f>
        <v>65.966856012931046</v>
      </c>
    </row>
    <row r="5631" spans="1:13" x14ac:dyDescent="0.3">
      <c r="A5631">
        <v>181.89408800000001</v>
      </c>
      <c r="B5631">
        <v>81</v>
      </c>
      <c r="C5631">
        <v>0</v>
      </c>
      <c r="D5631">
        <v>1.248</v>
      </c>
      <c r="E5631">
        <v>53.724355000000003</v>
      </c>
      <c r="F5631">
        <v>53.976213000000001</v>
      </c>
      <c r="G5631">
        <v>50.929397000000002</v>
      </c>
      <c r="H5631">
        <v>-0.251857</v>
      </c>
      <c r="I5631">
        <v>-91.023448000000002</v>
      </c>
      <c r="J5631">
        <v>81</v>
      </c>
      <c r="K5631">
        <v>70.973743999999996</v>
      </c>
      <c r="L5631">
        <v>1.5011999999999999E-2</v>
      </c>
      <c r="M5631">
        <f>(F5631*CalPhotonTurnigy!$AE$30*CalPhotonTurnigy!$AF$36+CalPhotonTurnigy!$AE$36)/CalPhotonTurnigy!$AE$30</f>
        <v>66.312190461374513</v>
      </c>
    </row>
    <row r="5632" spans="1:13" x14ac:dyDescent="0.3">
      <c r="A5632">
        <v>181.90908999999999</v>
      </c>
      <c r="B5632">
        <v>81</v>
      </c>
      <c r="C5632">
        <v>0</v>
      </c>
      <c r="D5632">
        <v>1.2490000000000001</v>
      </c>
      <c r="E5632">
        <v>53.732416000000001</v>
      </c>
      <c r="F5632">
        <v>53.611924999999999</v>
      </c>
      <c r="G5632">
        <v>50.919137999999997</v>
      </c>
      <c r="H5632">
        <v>0.120491</v>
      </c>
      <c r="I5632">
        <v>-91.017245000000003</v>
      </c>
      <c r="J5632">
        <v>81</v>
      </c>
      <c r="K5632">
        <v>70.971208000000004</v>
      </c>
      <c r="L5632">
        <v>1.5002E-2</v>
      </c>
      <c r="M5632">
        <f>(F5632*CalPhotonTurnigy!$AE$30*CalPhotonTurnigy!$AF$36+CalPhotonTurnigy!$AE$36)/CalPhotonTurnigy!$AE$30</f>
        <v>65.94218150372933</v>
      </c>
    </row>
    <row r="5633" spans="1:13" x14ac:dyDescent="0.3">
      <c r="A5633">
        <v>181.92409499999999</v>
      </c>
      <c r="B5633">
        <v>81</v>
      </c>
      <c r="C5633">
        <v>0</v>
      </c>
      <c r="D5633">
        <v>1.246</v>
      </c>
      <c r="E5633">
        <v>53.728440999999997</v>
      </c>
      <c r="F5633">
        <v>53.854810000000001</v>
      </c>
      <c r="G5633">
        <v>50.909686000000001</v>
      </c>
      <c r="H5633">
        <v>-0.12636900000000001</v>
      </c>
      <c r="I5633">
        <v>-91.023769000000001</v>
      </c>
      <c r="J5633">
        <v>81</v>
      </c>
      <c r="K5633">
        <v>70.969025999999999</v>
      </c>
      <c r="L5633">
        <v>1.5004999999999999E-2</v>
      </c>
      <c r="M5633">
        <f>(F5633*CalPhotonTurnigy!$AE$30*CalPhotonTurnigy!$AF$36+CalPhotonTurnigy!$AE$36)/CalPhotonTurnigy!$AE$30</f>
        <v>66.188880889044384</v>
      </c>
    </row>
    <row r="5634" spans="1:13" x14ac:dyDescent="0.3">
      <c r="A5634">
        <v>181.93910600000001</v>
      </c>
      <c r="B5634">
        <v>81</v>
      </c>
      <c r="C5634">
        <v>0</v>
      </c>
      <c r="D5634">
        <v>1.2410000000000001</v>
      </c>
      <c r="E5634">
        <v>53.708649000000001</v>
      </c>
      <c r="F5634">
        <v>53.466141999999998</v>
      </c>
      <c r="G5634">
        <v>50.901012000000001</v>
      </c>
      <c r="H5634">
        <v>0.242507</v>
      </c>
      <c r="I5634">
        <v>-91.011296999999999</v>
      </c>
      <c r="J5634">
        <v>81</v>
      </c>
      <c r="K5634">
        <v>70.967147999999995</v>
      </c>
      <c r="L5634">
        <v>1.5011E-2</v>
      </c>
      <c r="M5634">
        <f>(F5634*CalPhotonTurnigy!$AE$30*CalPhotonTurnigy!$AF$36+CalPhotonTurnigy!$AE$36)/CalPhotonTurnigy!$AE$30</f>
        <v>65.794109055906759</v>
      </c>
    </row>
    <row r="5635" spans="1:13" x14ac:dyDescent="0.3">
      <c r="A5635">
        <v>181.954116</v>
      </c>
      <c r="B5635">
        <v>81</v>
      </c>
      <c r="C5635">
        <v>0</v>
      </c>
      <c r="D5635">
        <v>1.2689999999999999</v>
      </c>
      <c r="E5635">
        <v>53.787039999999998</v>
      </c>
      <c r="F5635">
        <v>53.733381000000001</v>
      </c>
      <c r="G5635">
        <v>50.893078000000003</v>
      </c>
      <c r="H5635">
        <v>5.3658999999999998E-2</v>
      </c>
      <c r="I5635">
        <v>-91.008528999999996</v>
      </c>
      <c r="J5635">
        <v>81</v>
      </c>
      <c r="K5635">
        <v>70.965531999999996</v>
      </c>
      <c r="L5635">
        <v>1.5010000000000001E-2</v>
      </c>
      <c r="M5635">
        <f>(F5635*CalPhotonTurnigy!$AE$30*CalPhotonTurnigy!$AF$36+CalPhotonTurnigy!$AE$36)/CalPhotonTurnigy!$AE$30</f>
        <v>66.065544908397484</v>
      </c>
    </row>
    <row r="5636" spans="1:13" x14ac:dyDescent="0.3">
      <c r="A5636">
        <v>181.969112</v>
      </c>
      <c r="B5636">
        <v>81</v>
      </c>
      <c r="C5636">
        <v>0</v>
      </c>
      <c r="D5636">
        <v>1.242</v>
      </c>
      <c r="E5636">
        <v>53.761836000000002</v>
      </c>
      <c r="F5636">
        <v>53.636218</v>
      </c>
      <c r="G5636">
        <v>50.885845000000003</v>
      </c>
      <c r="H5636">
        <v>0.12561700000000001</v>
      </c>
      <c r="I5636">
        <v>-91.002063000000007</v>
      </c>
      <c r="J5636">
        <v>81</v>
      </c>
      <c r="K5636">
        <v>70.96414</v>
      </c>
      <c r="L5636">
        <v>1.4996000000000001E-2</v>
      </c>
      <c r="M5636">
        <f>(F5636*CalPhotonTurnigy!$AE$30*CalPhotonTurnigy!$AF$36+CalPhotonTurnigy!$AE$36)/CalPhotonTurnigy!$AE$30</f>
        <v>65.966856012931046</v>
      </c>
    </row>
    <row r="5637" spans="1:13" x14ac:dyDescent="0.3">
      <c r="A5637">
        <v>181.98412500000001</v>
      </c>
      <c r="B5637">
        <v>81</v>
      </c>
      <c r="C5637">
        <v>0</v>
      </c>
      <c r="D5637">
        <v>1.244</v>
      </c>
      <c r="E5637">
        <v>53.748309999999996</v>
      </c>
      <c r="F5637">
        <v>53.684801999999998</v>
      </c>
      <c r="G5637">
        <v>50.879269999999998</v>
      </c>
      <c r="H5637">
        <v>6.3507999999999995E-2</v>
      </c>
      <c r="I5637">
        <v>-90.998788000000005</v>
      </c>
      <c r="J5637">
        <v>81</v>
      </c>
      <c r="K5637">
        <v>70.962942999999996</v>
      </c>
      <c r="L5637">
        <v>1.5013E-2</v>
      </c>
      <c r="M5637">
        <f>(F5637*CalPhotonTurnigy!$AE$30*CalPhotonTurnigy!$AF$36+CalPhotonTurnigy!$AE$36)/CalPhotonTurnigy!$AE$30</f>
        <v>66.016202999925497</v>
      </c>
    </row>
    <row r="5638" spans="1:13" x14ac:dyDescent="0.3">
      <c r="A5638">
        <v>181.99912599999999</v>
      </c>
      <c r="B5638">
        <v>81</v>
      </c>
      <c r="C5638">
        <v>0</v>
      </c>
      <c r="D5638">
        <v>1.2470000000000001</v>
      </c>
      <c r="E5638">
        <v>53.747571999999998</v>
      </c>
      <c r="F5638">
        <v>53.903374999999997</v>
      </c>
      <c r="G5638">
        <v>50.873308000000002</v>
      </c>
      <c r="H5638">
        <v>-0.155802</v>
      </c>
      <c r="I5638">
        <v>-91.006834999999995</v>
      </c>
      <c r="J5638">
        <v>81</v>
      </c>
      <c r="K5638">
        <v>70.961911999999998</v>
      </c>
      <c r="L5638">
        <v>1.5001E-2</v>
      </c>
      <c r="M5638">
        <f>(F5638*CalPhotonTurnigy!$AE$30*CalPhotonTurnigy!$AF$36+CalPhotonTurnigy!$AE$36)/CalPhotonTurnigy!$AE$30</f>
        <v>66.238208577653495</v>
      </c>
    </row>
    <row r="5639" spans="1:13" x14ac:dyDescent="0.3">
      <c r="A5639">
        <v>182.014128</v>
      </c>
      <c r="B5639">
        <v>81</v>
      </c>
      <c r="C5639">
        <v>0</v>
      </c>
      <c r="D5639">
        <v>1.242</v>
      </c>
      <c r="E5639">
        <v>53.727849999999997</v>
      </c>
      <c r="F5639">
        <v>53.611924999999999</v>
      </c>
      <c r="G5639">
        <v>50.867916000000001</v>
      </c>
      <c r="H5639">
        <v>0.115925</v>
      </c>
      <c r="I5639">
        <v>-91.000866000000002</v>
      </c>
      <c r="J5639">
        <v>81</v>
      </c>
      <c r="K5639">
        <v>70.961025000000006</v>
      </c>
      <c r="L5639">
        <v>1.5002E-2</v>
      </c>
      <c r="M5639">
        <f>(F5639*CalPhotonTurnigy!$AE$30*CalPhotonTurnigy!$AF$36+CalPhotonTurnigy!$AE$36)/CalPhotonTurnigy!$AE$30</f>
        <v>65.94218150372933</v>
      </c>
    </row>
    <row r="5640" spans="1:13" x14ac:dyDescent="0.3">
      <c r="A5640">
        <v>182.02913599999999</v>
      </c>
      <c r="B5640">
        <v>81</v>
      </c>
      <c r="C5640">
        <v>0</v>
      </c>
      <c r="D5640">
        <v>1.242</v>
      </c>
      <c r="E5640">
        <v>53.713599000000002</v>
      </c>
      <c r="F5640">
        <v>53.854810000000001</v>
      </c>
      <c r="G5640">
        <v>50.863048999999997</v>
      </c>
      <c r="H5640">
        <v>-0.141212</v>
      </c>
      <c r="I5640">
        <v>-91.008159000000006</v>
      </c>
      <c r="J5640">
        <v>81</v>
      </c>
      <c r="K5640">
        <v>70.960261000000003</v>
      </c>
      <c r="L5640">
        <v>1.5008000000000001E-2</v>
      </c>
      <c r="M5640">
        <f>(F5640*CalPhotonTurnigy!$AE$30*CalPhotonTurnigy!$AF$36+CalPhotonTurnigy!$AE$36)/CalPhotonTurnigy!$AE$30</f>
        <v>66.188880889044384</v>
      </c>
    </row>
    <row r="5641" spans="1:13" x14ac:dyDescent="0.3">
      <c r="A5641">
        <v>182.04414499999999</v>
      </c>
      <c r="B5641">
        <v>81</v>
      </c>
      <c r="C5641">
        <v>0</v>
      </c>
      <c r="D5641">
        <v>1.2370000000000001</v>
      </c>
      <c r="E5641">
        <v>53.684945999999997</v>
      </c>
      <c r="F5641">
        <v>53.514741000000001</v>
      </c>
      <c r="G5641">
        <v>50.858665000000002</v>
      </c>
      <c r="H5641">
        <v>0.170205</v>
      </c>
      <c r="I5641">
        <v>-90.999401000000006</v>
      </c>
      <c r="J5641">
        <v>81</v>
      </c>
      <c r="K5641">
        <v>70.959603999999999</v>
      </c>
      <c r="L5641">
        <v>1.5009E-2</v>
      </c>
      <c r="M5641">
        <f>(F5641*CalPhotonTurnigy!$AE$30*CalPhotonTurnigy!$AF$36+CalPhotonTurnigy!$AE$36)/CalPhotonTurnigy!$AE$30</f>
        <v>65.843471278468584</v>
      </c>
    </row>
    <row r="5642" spans="1:13" x14ac:dyDescent="0.3">
      <c r="A5642">
        <v>182.05915100000001</v>
      </c>
      <c r="B5642">
        <v>81</v>
      </c>
      <c r="C5642">
        <v>0</v>
      </c>
      <c r="D5642">
        <v>1.2410000000000001</v>
      </c>
      <c r="E5642">
        <v>53.671202000000001</v>
      </c>
      <c r="F5642">
        <v>53.806241999999997</v>
      </c>
      <c r="G5642">
        <v>50.854725000000002</v>
      </c>
      <c r="H5642">
        <v>-0.13503999999999999</v>
      </c>
      <c r="I5642">
        <v>-91.006370000000004</v>
      </c>
      <c r="J5642">
        <v>81</v>
      </c>
      <c r="K5642">
        <v>70.959038000000007</v>
      </c>
      <c r="L5642">
        <v>1.5006E-2</v>
      </c>
      <c r="M5642">
        <f>(F5642*CalPhotonTurnigy!$AE$30*CalPhotonTurnigy!$AF$36+CalPhotonTurnigy!$AE$36)/CalPhotonTurnigy!$AE$30</f>
        <v>66.139550153321792</v>
      </c>
    </row>
    <row r="5643" spans="1:13" x14ac:dyDescent="0.3">
      <c r="A5643">
        <v>182.074161</v>
      </c>
      <c r="B5643">
        <v>81</v>
      </c>
      <c r="C5643">
        <v>0</v>
      </c>
      <c r="D5643">
        <v>1.2410000000000001</v>
      </c>
      <c r="E5643">
        <v>53.659371</v>
      </c>
      <c r="F5643">
        <v>53.441840999999997</v>
      </c>
      <c r="G5643">
        <v>50.851188</v>
      </c>
      <c r="H5643">
        <v>0.21753</v>
      </c>
      <c r="I5643">
        <v>-90.995186000000004</v>
      </c>
      <c r="J5643">
        <v>81</v>
      </c>
      <c r="K5643">
        <v>70.958551</v>
      </c>
      <c r="L5643">
        <v>1.5010000000000001E-2</v>
      </c>
      <c r="M5643">
        <f>(F5643*CalPhotonTurnigy!$AE$30*CalPhotonTurnigy!$AF$36+CalPhotonTurnigy!$AE$36)/CalPhotonTurnigy!$AE$30</f>
        <v>65.769426421069127</v>
      </c>
    </row>
    <row r="5644" spans="1:13" x14ac:dyDescent="0.3">
      <c r="A5644">
        <v>182.08917099999999</v>
      </c>
      <c r="B5644">
        <v>81</v>
      </c>
      <c r="C5644">
        <v>0</v>
      </c>
      <c r="D5644">
        <v>1.2370000000000001</v>
      </c>
      <c r="E5644">
        <v>53.638246000000002</v>
      </c>
      <c r="F5644">
        <v>53.757669</v>
      </c>
      <c r="G5644">
        <v>50.848019000000001</v>
      </c>
      <c r="H5644">
        <v>-0.119423</v>
      </c>
      <c r="I5644">
        <v>-91.001347999999993</v>
      </c>
      <c r="J5644">
        <v>81</v>
      </c>
      <c r="K5644">
        <v>70.958132000000006</v>
      </c>
      <c r="L5644">
        <v>1.5010000000000001E-2</v>
      </c>
      <c r="M5644">
        <f>(F5644*CalPhotonTurnigy!$AE$30*CalPhotonTurnigy!$AF$36+CalPhotonTurnigy!$AE$36)/CalPhotonTurnigy!$AE$30</f>
        <v>66.090214339076738</v>
      </c>
    </row>
    <row r="5645" spans="1:13" x14ac:dyDescent="0.3">
      <c r="A5645">
        <v>182.10417699999999</v>
      </c>
      <c r="B5645">
        <v>81</v>
      </c>
      <c r="C5645">
        <v>0</v>
      </c>
      <c r="D5645">
        <v>1.238</v>
      </c>
      <c r="E5645">
        <v>53.622793999999999</v>
      </c>
      <c r="F5645">
        <v>53.368932000000001</v>
      </c>
      <c r="G5645">
        <v>50.845184000000003</v>
      </c>
      <c r="H5645">
        <v>0.25386300000000001</v>
      </c>
      <c r="I5645">
        <v>-90.988309000000001</v>
      </c>
      <c r="J5645">
        <v>81</v>
      </c>
      <c r="K5645">
        <v>70.957772000000006</v>
      </c>
      <c r="L5645">
        <v>1.5006E-2</v>
      </c>
      <c r="M5645">
        <f>(F5645*CalPhotonTurnigy!$AE$30*CalPhotonTurnigy!$AF$36+CalPhotonTurnigy!$AE$36)/CalPhotonTurnigy!$AE$30</f>
        <v>65.695372422329243</v>
      </c>
    </row>
    <row r="5646" spans="1:13" x14ac:dyDescent="0.3">
      <c r="A5646">
        <v>182.11918800000001</v>
      </c>
      <c r="B5646">
        <v>81</v>
      </c>
      <c r="C5646">
        <v>0</v>
      </c>
      <c r="D5646">
        <v>1.238</v>
      </c>
      <c r="E5646">
        <v>53.609492000000003</v>
      </c>
      <c r="F5646">
        <v>53.709091999999998</v>
      </c>
      <c r="G5646">
        <v>50.842650999999996</v>
      </c>
      <c r="H5646">
        <v>-9.9599999999999994E-2</v>
      </c>
      <c r="I5646">
        <v>-90.993446000000006</v>
      </c>
      <c r="J5646">
        <v>81</v>
      </c>
      <c r="K5646">
        <v>70.957460999999995</v>
      </c>
      <c r="L5646">
        <v>1.5011E-2</v>
      </c>
      <c r="M5646">
        <f>(F5646*CalPhotonTurnigy!$AE$30*CalPhotonTurnigy!$AF$36+CalPhotonTurnigy!$AE$36)/CalPhotonTurnigy!$AE$30</f>
        <v>66.040874462013733</v>
      </c>
    </row>
    <row r="5647" spans="1:13" x14ac:dyDescent="0.3">
      <c r="A5647">
        <v>182.13418799999999</v>
      </c>
      <c r="B5647">
        <v>81</v>
      </c>
      <c r="C5647">
        <v>0</v>
      </c>
      <c r="D5647">
        <v>1.2370000000000001</v>
      </c>
      <c r="E5647">
        <v>53.592562999999998</v>
      </c>
      <c r="F5647">
        <v>53.684801999999998</v>
      </c>
      <c r="G5647">
        <v>50.840392000000001</v>
      </c>
      <c r="H5647">
        <v>-9.2239000000000002E-2</v>
      </c>
      <c r="I5647">
        <v>-90.998198000000002</v>
      </c>
      <c r="J5647">
        <v>81</v>
      </c>
      <c r="K5647">
        <v>70.957194000000001</v>
      </c>
      <c r="L5647">
        <v>1.4999999999999999E-2</v>
      </c>
      <c r="M5647">
        <f>(F5647*CalPhotonTurnigy!$AE$30*CalPhotonTurnigy!$AF$36+CalPhotonTurnigy!$AE$36)/CalPhotonTurnigy!$AE$30</f>
        <v>66.016202999925497</v>
      </c>
    </row>
    <row r="5648" spans="1:13" x14ac:dyDescent="0.3">
      <c r="A5648">
        <v>182.14918800000001</v>
      </c>
      <c r="B5648">
        <v>81</v>
      </c>
      <c r="C5648">
        <v>0</v>
      </c>
      <c r="D5648">
        <v>1.2330000000000001</v>
      </c>
      <c r="E5648">
        <v>53.564278000000002</v>
      </c>
      <c r="F5648">
        <v>53.611924999999999</v>
      </c>
      <c r="G5648">
        <v>50.838377999999999</v>
      </c>
      <c r="H5648">
        <v>-4.7647000000000002E-2</v>
      </c>
      <c r="I5648">
        <v>-91.000651000000005</v>
      </c>
      <c r="J5648">
        <v>81</v>
      </c>
      <c r="K5648">
        <v>70.956963999999999</v>
      </c>
      <c r="L5648">
        <v>1.4999999999999999E-2</v>
      </c>
      <c r="M5648">
        <f>(F5648*CalPhotonTurnigy!$AE$30*CalPhotonTurnigy!$AF$36+CalPhotonTurnigy!$AE$36)/CalPhotonTurnigy!$AE$30</f>
        <v>65.94218150372933</v>
      </c>
    </row>
    <row r="5649" spans="1:13" x14ac:dyDescent="0.3">
      <c r="A5649">
        <v>182.164186</v>
      </c>
      <c r="B5649">
        <v>81</v>
      </c>
      <c r="C5649">
        <v>0</v>
      </c>
      <c r="D5649">
        <v>1.2390000000000001</v>
      </c>
      <c r="E5649">
        <v>53.561869000000002</v>
      </c>
      <c r="F5649">
        <v>53.951934000000001</v>
      </c>
      <c r="G5649">
        <v>50.836584999999999</v>
      </c>
      <c r="H5649">
        <v>-0.390065</v>
      </c>
      <c r="I5649">
        <v>-91.020803000000001</v>
      </c>
      <c r="J5649">
        <v>81</v>
      </c>
      <c r="K5649">
        <v>70.956766000000002</v>
      </c>
      <c r="L5649">
        <v>1.4997999999999999E-2</v>
      </c>
      <c r="M5649">
        <f>(F5649*CalPhotonTurnigy!$AE$30*CalPhotonTurnigy!$AF$36+CalPhotonTurnigy!$AE$36)/CalPhotonTurnigy!$AE$30</f>
        <v>66.287530172035673</v>
      </c>
    </row>
    <row r="5650" spans="1:13" x14ac:dyDescent="0.3">
      <c r="A5650">
        <v>182.17918900000001</v>
      </c>
      <c r="B5650">
        <v>81</v>
      </c>
      <c r="C5650">
        <v>0</v>
      </c>
      <c r="D5650">
        <v>1.2370000000000001</v>
      </c>
      <c r="E5650">
        <v>53.551566000000001</v>
      </c>
      <c r="F5650">
        <v>53.587631000000002</v>
      </c>
      <c r="G5650">
        <v>50.834991000000002</v>
      </c>
      <c r="H5650">
        <v>-3.6065E-2</v>
      </c>
      <c r="I5650">
        <v>-91.022659000000004</v>
      </c>
      <c r="J5650">
        <v>81</v>
      </c>
      <c r="K5650">
        <v>70.956596000000005</v>
      </c>
      <c r="L5650">
        <v>1.5003000000000001E-2</v>
      </c>
      <c r="M5650">
        <f>(F5650*CalPhotonTurnigy!$AE$30*CalPhotonTurnigy!$AF$36+CalPhotonTurnigy!$AE$36)/CalPhotonTurnigy!$AE$30</f>
        <v>65.917505978823129</v>
      </c>
    </row>
    <row r="5651" spans="1:13" x14ac:dyDescent="0.3">
      <c r="A5651">
        <v>182.194197</v>
      </c>
      <c r="B5651">
        <v>81</v>
      </c>
      <c r="C5651">
        <v>0</v>
      </c>
      <c r="D5651">
        <v>1.2290000000000001</v>
      </c>
      <c r="E5651">
        <v>53.515241000000003</v>
      </c>
      <c r="F5651">
        <v>53.854810000000001</v>
      </c>
      <c r="G5651">
        <v>50.833575000000003</v>
      </c>
      <c r="H5651">
        <v>-0.33956900000000001</v>
      </c>
      <c r="I5651">
        <v>-91.040195999999995</v>
      </c>
      <c r="J5651">
        <v>81</v>
      </c>
      <c r="K5651">
        <v>70.956449000000006</v>
      </c>
      <c r="L5651">
        <v>1.5008000000000001E-2</v>
      </c>
      <c r="M5651">
        <f>(F5651*CalPhotonTurnigy!$AE$30*CalPhotonTurnigy!$AF$36+CalPhotonTurnigy!$AE$36)/CalPhotonTurnigy!$AE$30</f>
        <v>66.188880889044384</v>
      </c>
    </row>
    <row r="5652" spans="1:13" x14ac:dyDescent="0.3">
      <c r="A5652">
        <v>182.20919900000001</v>
      </c>
      <c r="B5652">
        <v>81</v>
      </c>
      <c r="C5652">
        <v>0</v>
      </c>
      <c r="D5652">
        <v>1.23</v>
      </c>
      <c r="E5652">
        <v>53.489449</v>
      </c>
      <c r="F5652">
        <v>53.539037999999998</v>
      </c>
      <c r="G5652">
        <v>50.832318000000001</v>
      </c>
      <c r="H5652">
        <v>-4.9589000000000001E-2</v>
      </c>
      <c r="I5652">
        <v>-91.042747000000006</v>
      </c>
      <c r="J5652">
        <v>81</v>
      </c>
      <c r="K5652">
        <v>70.956322999999998</v>
      </c>
      <c r="L5652">
        <v>1.5002E-2</v>
      </c>
      <c r="M5652">
        <f>(F5652*CalPhotonTurnigy!$AE$30*CalPhotonTurnigy!$AF$36+CalPhotonTurnigy!$AE$36)/CalPhotonTurnigy!$AE$30</f>
        <v>65.868149850488251</v>
      </c>
    </row>
    <row r="5653" spans="1:13" x14ac:dyDescent="0.3">
      <c r="A5653">
        <v>182.224199</v>
      </c>
      <c r="B5653">
        <v>81</v>
      </c>
      <c r="C5653">
        <v>0</v>
      </c>
      <c r="D5653">
        <v>1.2330000000000001</v>
      </c>
      <c r="E5653">
        <v>53.478240999999997</v>
      </c>
      <c r="F5653">
        <v>53.879092999999997</v>
      </c>
      <c r="G5653">
        <v>50.831204</v>
      </c>
      <c r="H5653">
        <v>-0.40085199999999999</v>
      </c>
      <c r="I5653">
        <v>-91.063443000000007</v>
      </c>
      <c r="J5653">
        <v>81</v>
      </c>
      <c r="K5653">
        <v>70.956214000000003</v>
      </c>
      <c r="L5653">
        <v>1.4999999999999999E-2</v>
      </c>
      <c r="M5653">
        <f>(F5653*CalPhotonTurnigy!$AE$30*CalPhotonTurnigy!$AF$36+CalPhotonTurnigy!$AE$36)/CalPhotonTurnigy!$AE$30</f>
        <v>66.213545241201189</v>
      </c>
    </row>
    <row r="5654" spans="1:13" x14ac:dyDescent="0.3">
      <c r="A5654">
        <v>182.23919900000001</v>
      </c>
      <c r="B5654">
        <v>81</v>
      </c>
      <c r="C5654">
        <v>0</v>
      </c>
      <c r="D5654">
        <v>1.2330000000000001</v>
      </c>
      <c r="E5654">
        <v>53.468594000000003</v>
      </c>
      <c r="F5654">
        <v>53.587631000000002</v>
      </c>
      <c r="G5654">
        <v>50.830216999999998</v>
      </c>
      <c r="H5654">
        <v>-0.119037</v>
      </c>
      <c r="I5654">
        <v>-91.069569000000001</v>
      </c>
      <c r="J5654">
        <v>81</v>
      </c>
      <c r="K5654">
        <v>70.956120999999996</v>
      </c>
      <c r="L5654">
        <v>1.4999999999999999E-2</v>
      </c>
      <c r="M5654">
        <f>(F5654*CalPhotonTurnigy!$AE$30*CalPhotonTurnigy!$AF$36+CalPhotonTurnigy!$AE$36)/CalPhotonTurnigy!$AE$30</f>
        <v>65.917505978823129</v>
      </c>
    </row>
    <row r="5655" spans="1:13" x14ac:dyDescent="0.3">
      <c r="A5655">
        <v>182.25420299999999</v>
      </c>
      <c r="B5655">
        <v>81</v>
      </c>
      <c r="C5655">
        <v>0</v>
      </c>
      <c r="D5655">
        <v>1.232</v>
      </c>
      <c r="E5655">
        <v>53.454785999999999</v>
      </c>
      <c r="F5655">
        <v>53.830526999999996</v>
      </c>
      <c r="G5655">
        <v>50.829343000000001</v>
      </c>
      <c r="H5655">
        <v>-0.37574099999999999</v>
      </c>
      <c r="I5655">
        <v>-91.088963000000007</v>
      </c>
      <c r="J5655">
        <v>81</v>
      </c>
      <c r="K5655">
        <v>70.956040000000002</v>
      </c>
      <c r="L5655">
        <v>1.5004E-2</v>
      </c>
      <c r="M5655">
        <f>(F5655*CalPhotonTurnigy!$AE$30*CalPhotonTurnigy!$AF$36+CalPhotonTurnigy!$AE$36)/CalPhotonTurnigy!$AE$30</f>
        <v>66.164216536887579</v>
      </c>
    </row>
    <row r="5656" spans="1:13" x14ac:dyDescent="0.3">
      <c r="A5656">
        <v>182.269204</v>
      </c>
      <c r="B5656">
        <v>80</v>
      </c>
      <c r="C5656">
        <v>0</v>
      </c>
      <c r="D5656">
        <v>1.232</v>
      </c>
      <c r="E5656">
        <v>53.442900000000002</v>
      </c>
      <c r="F5656">
        <v>53.490442000000002</v>
      </c>
      <c r="G5656">
        <v>50.828339999999997</v>
      </c>
      <c r="H5656">
        <v>-4.7542000000000001E-2</v>
      </c>
      <c r="I5656">
        <v>-91.091407000000004</v>
      </c>
      <c r="J5656">
        <v>80</v>
      </c>
      <c r="K5656">
        <v>70.931505999999999</v>
      </c>
      <c r="L5656">
        <v>1.5001E-2</v>
      </c>
      <c r="M5656">
        <f>(F5656*CalPhotonTurnigy!$AE$30*CalPhotonTurnigy!$AF$36+CalPhotonTurnigy!$AE$36)/CalPhotonTurnigy!$AE$30</f>
        <v>65.818790675039921</v>
      </c>
    </row>
    <row r="5657" spans="1:13" x14ac:dyDescent="0.3">
      <c r="A5657">
        <v>182.28420499999999</v>
      </c>
      <c r="B5657">
        <v>80</v>
      </c>
      <c r="C5657">
        <v>0</v>
      </c>
      <c r="D5657">
        <v>1.2290000000000001</v>
      </c>
      <c r="E5657">
        <v>53.421649000000002</v>
      </c>
      <c r="F5657">
        <v>53.806241999999997</v>
      </c>
      <c r="G5657">
        <v>50.826445999999997</v>
      </c>
      <c r="H5657">
        <v>-0.38459300000000002</v>
      </c>
      <c r="I5657">
        <v>-91.111249000000001</v>
      </c>
      <c r="J5657">
        <v>80</v>
      </c>
      <c r="K5657">
        <v>70.887117000000003</v>
      </c>
      <c r="L5657">
        <v>1.5001E-2</v>
      </c>
      <c r="M5657">
        <f>(F5657*CalPhotonTurnigy!$AE$30*CalPhotonTurnigy!$AF$36+CalPhotonTurnigy!$AE$36)/CalPhotonTurnigy!$AE$30</f>
        <v>66.139550153321792</v>
      </c>
    </row>
    <row r="5658" spans="1:13" x14ac:dyDescent="0.3">
      <c r="A5658">
        <v>182.299206</v>
      </c>
      <c r="B5658">
        <v>80</v>
      </c>
      <c r="C5658">
        <v>0</v>
      </c>
      <c r="D5658">
        <v>1.2350000000000001</v>
      </c>
      <c r="E5658">
        <v>53.425398999999999</v>
      </c>
      <c r="F5658">
        <v>53.490442000000002</v>
      </c>
      <c r="G5658">
        <v>50.822716999999997</v>
      </c>
      <c r="H5658">
        <v>-6.5042000000000003E-2</v>
      </c>
      <c r="I5658">
        <v>-91.114592999999999</v>
      </c>
      <c r="J5658">
        <v>80</v>
      </c>
      <c r="K5658">
        <v>70.848911000000001</v>
      </c>
      <c r="L5658">
        <v>1.5001E-2</v>
      </c>
      <c r="M5658">
        <f>(F5658*CalPhotonTurnigy!$AE$30*CalPhotonTurnigy!$AF$36+CalPhotonTurnigy!$AE$36)/CalPhotonTurnigy!$AE$30</f>
        <v>65.818790675039921</v>
      </c>
    </row>
    <row r="5659" spans="1:13" x14ac:dyDescent="0.3">
      <c r="A5659">
        <v>182.31420900000001</v>
      </c>
      <c r="B5659">
        <v>80</v>
      </c>
      <c r="C5659">
        <v>0</v>
      </c>
      <c r="D5659">
        <v>1.2350000000000001</v>
      </c>
      <c r="E5659">
        <v>53.428626000000001</v>
      </c>
      <c r="F5659">
        <v>53.709091999999998</v>
      </c>
      <c r="G5659">
        <v>50.816614999999999</v>
      </c>
      <c r="H5659">
        <v>-0.28046599999999999</v>
      </c>
      <c r="I5659">
        <v>-91.129048999999995</v>
      </c>
      <c r="J5659">
        <v>80</v>
      </c>
      <c r="K5659">
        <v>70.816027000000005</v>
      </c>
      <c r="L5659">
        <v>1.5003000000000001E-2</v>
      </c>
      <c r="M5659">
        <f>(F5659*CalPhotonTurnigy!$AE$30*CalPhotonTurnigy!$AF$36+CalPhotonTurnigy!$AE$36)/CalPhotonTurnigy!$AE$30</f>
        <v>66.040874462013733</v>
      </c>
    </row>
    <row r="5660" spans="1:13" x14ac:dyDescent="0.3">
      <c r="A5660">
        <v>182.32921400000001</v>
      </c>
      <c r="B5660">
        <v>80</v>
      </c>
      <c r="C5660">
        <v>0</v>
      </c>
      <c r="D5660">
        <v>1.2290000000000001</v>
      </c>
      <c r="E5660">
        <v>53.409359000000002</v>
      </c>
      <c r="F5660">
        <v>53.490442000000002</v>
      </c>
      <c r="G5660">
        <v>50.808062999999997</v>
      </c>
      <c r="H5660">
        <v>-8.1083000000000002E-2</v>
      </c>
      <c r="I5660">
        <v>-91.133218999999997</v>
      </c>
      <c r="J5660">
        <v>80</v>
      </c>
      <c r="K5660">
        <v>70.787723999999997</v>
      </c>
      <c r="L5660">
        <v>1.5004999999999999E-2</v>
      </c>
      <c r="M5660">
        <f>(F5660*CalPhotonTurnigy!$AE$30*CalPhotonTurnigy!$AF$36+CalPhotonTurnigy!$AE$36)/CalPhotonTurnigy!$AE$30</f>
        <v>65.818790675039921</v>
      </c>
    </row>
    <row r="5661" spans="1:13" x14ac:dyDescent="0.3">
      <c r="A5661">
        <v>182.34421699999999</v>
      </c>
      <c r="B5661">
        <v>80</v>
      </c>
      <c r="C5661">
        <v>0</v>
      </c>
      <c r="D5661">
        <v>1.228</v>
      </c>
      <c r="E5661">
        <v>53.390011999999999</v>
      </c>
      <c r="F5661">
        <v>53.271704</v>
      </c>
      <c r="G5661">
        <v>50.797258999999997</v>
      </c>
      <c r="H5661">
        <v>0.118308</v>
      </c>
      <c r="I5661">
        <v>-91.12715</v>
      </c>
      <c r="J5661">
        <v>80</v>
      </c>
      <c r="K5661">
        <v>70.763362999999998</v>
      </c>
      <c r="L5661">
        <v>1.5003000000000001E-2</v>
      </c>
      <c r="M5661">
        <f>(F5661*CalPhotonTurnigy!$AE$30*CalPhotonTurnigy!$AF$36+CalPhotonTurnigy!$AE$36)/CalPhotonTurnigy!$AE$30</f>
        <v>65.596617506070885</v>
      </c>
    </row>
    <row r="5662" spans="1:13" x14ac:dyDescent="0.3">
      <c r="A5662">
        <v>182.35921500000001</v>
      </c>
      <c r="B5662">
        <v>80</v>
      </c>
      <c r="C5662">
        <v>0</v>
      </c>
      <c r="D5662">
        <v>1.2290000000000001</v>
      </c>
      <c r="E5662">
        <v>53.376114000000001</v>
      </c>
      <c r="F5662">
        <v>53.514741000000001</v>
      </c>
      <c r="G5662">
        <v>50.784545999999999</v>
      </c>
      <c r="H5662">
        <v>-0.138627</v>
      </c>
      <c r="I5662">
        <v>-91.134277999999995</v>
      </c>
      <c r="J5662">
        <v>80</v>
      </c>
      <c r="K5662">
        <v>70.742395000000002</v>
      </c>
      <c r="L5662">
        <v>1.4997999999999999E-2</v>
      </c>
      <c r="M5662">
        <f>(F5662*CalPhotonTurnigy!$AE$30*CalPhotonTurnigy!$AF$36+CalPhotonTurnigy!$AE$36)/CalPhotonTurnigy!$AE$30</f>
        <v>65.843471278468584</v>
      </c>
    </row>
    <row r="5663" spans="1:13" x14ac:dyDescent="0.3">
      <c r="A5663">
        <v>182.37422100000001</v>
      </c>
      <c r="B5663">
        <v>80</v>
      </c>
      <c r="C5663">
        <v>0</v>
      </c>
      <c r="D5663">
        <v>1.2290000000000001</v>
      </c>
      <c r="E5663">
        <v>53.364150000000002</v>
      </c>
      <c r="F5663">
        <v>53.223084</v>
      </c>
      <c r="G5663">
        <v>50.770330999999999</v>
      </c>
      <c r="H5663">
        <v>0.141067</v>
      </c>
      <c r="I5663">
        <v>-91.127043999999998</v>
      </c>
      <c r="J5663">
        <v>80</v>
      </c>
      <c r="K5663">
        <v>70.724348000000006</v>
      </c>
      <c r="L5663">
        <v>1.5006E-2</v>
      </c>
      <c r="M5663">
        <f>(F5663*CalPhotonTurnigy!$AE$30*CalPhotonTurnigy!$AF$36+CalPhotonTurnigy!$AE$36)/CalPhotonTurnigy!$AE$30</f>
        <v>65.547233953714766</v>
      </c>
    </row>
    <row r="5664" spans="1:13" x14ac:dyDescent="0.3">
      <c r="A5664">
        <v>182.389217</v>
      </c>
      <c r="B5664">
        <v>80</v>
      </c>
      <c r="C5664">
        <v>0</v>
      </c>
      <c r="D5664">
        <v>1.2250000000000001</v>
      </c>
      <c r="E5664">
        <v>53.342804000000001</v>
      </c>
      <c r="F5664">
        <v>53.490442000000002</v>
      </c>
      <c r="G5664">
        <v>50.755029</v>
      </c>
      <c r="H5664">
        <v>-0.14763799999999999</v>
      </c>
      <c r="I5664">
        <v>-91.134631999999996</v>
      </c>
      <c r="J5664">
        <v>80</v>
      </c>
      <c r="K5664">
        <v>70.708815000000001</v>
      </c>
      <c r="L5664">
        <v>1.4996000000000001E-2</v>
      </c>
      <c r="M5664">
        <f>(F5664*CalPhotonTurnigy!$AE$30*CalPhotonTurnigy!$AF$36+CalPhotonTurnigy!$AE$36)/CalPhotonTurnigy!$AE$30</f>
        <v>65.818790675039921</v>
      </c>
    </row>
    <row r="5665" spans="1:13" x14ac:dyDescent="0.3">
      <c r="A5665">
        <v>182.40421499999999</v>
      </c>
      <c r="B5665">
        <v>80</v>
      </c>
      <c r="C5665">
        <v>0</v>
      </c>
      <c r="D5665">
        <v>1.2250000000000001</v>
      </c>
      <c r="E5665">
        <v>53.324424</v>
      </c>
      <c r="F5665">
        <v>53.247394</v>
      </c>
      <c r="G5665">
        <v>50.739030999999997</v>
      </c>
      <c r="H5665">
        <v>7.7029E-2</v>
      </c>
      <c r="I5665">
        <v>-91.130683000000005</v>
      </c>
      <c r="J5665">
        <v>80</v>
      </c>
      <c r="K5665">
        <v>70.695445000000007</v>
      </c>
      <c r="L5665">
        <v>1.4997999999999999E-2</v>
      </c>
      <c r="M5665">
        <f>(F5665*CalPhotonTurnigy!$AE$30*CalPhotonTurnigy!$AF$36+CalPhotonTurnigy!$AE$36)/CalPhotonTurnigy!$AE$30</f>
        <v>65.571925729892826</v>
      </c>
    </row>
    <row r="5666" spans="1:13" x14ac:dyDescent="0.3">
      <c r="A5666">
        <v>182.41921600000001</v>
      </c>
      <c r="B5666">
        <v>80</v>
      </c>
      <c r="C5666">
        <v>0</v>
      </c>
      <c r="D5666">
        <v>1.2250000000000001</v>
      </c>
      <c r="E5666">
        <v>53.305833999999997</v>
      </c>
      <c r="F5666">
        <v>53.611924999999999</v>
      </c>
      <c r="G5666">
        <v>50.722687000000001</v>
      </c>
      <c r="H5666">
        <v>-0.306091</v>
      </c>
      <c r="I5666">
        <v>-91.146440999999996</v>
      </c>
      <c r="J5666">
        <v>80</v>
      </c>
      <c r="K5666">
        <v>70.683937999999998</v>
      </c>
      <c r="L5666">
        <v>1.5001E-2</v>
      </c>
      <c r="M5666">
        <f>(F5666*CalPhotonTurnigy!$AE$30*CalPhotonTurnigy!$AF$36+CalPhotonTurnigy!$AE$36)/CalPhotonTurnigy!$AE$30</f>
        <v>65.94218150372933</v>
      </c>
    </row>
    <row r="5667" spans="1:13" x14ac:dyDescent="0.3">
      <c r="A5667">
        <v>182.434224</v>
      </c>
      <c r="B5667">
        <v>80</v>
      </c>
      <c r="C5667">
        <v>0</v>
      </c>
      <c r="D5667">
        <v>1.2210000000000001</v>
      </c>
      <c r="E5667">
        <v>53.275987999999998</v>
      </c>
      <c r="F5667">
        <v>53.247394</v>
      </c>
      <c r="G5667">
        <v>50.706299999999999</v>
      </c>
      <c r="H5667">
        <v>2.8594000000000001E-2</v>
      </c>
      <c r="I5667">
        <v>-91.144974000000005</v>
      </c>
      <c r="J5667">
        <v>80</v>
      </c>
      <c r="K5667">
        <v>70.674032999999994</v>
      </c>
      <c r="L5667">
        <v>1.5008000000000001E-2</v>
      </c>
      <c r="M5667">
        <f>(F5667*CalPhotonTurnigy!$AE$30*CalPhotonTurnigy!$AF$36+CalPhotonTurnigy!$AE$36)/CalPhotonTurnigy!$AE$30</f>
        <v>65.571925729892826</v>
      </c>
    </row>
    <row r="5668" spans="1:13" x14ac:dyDescent="0.3">
      <c r="A5668">
        <v>182.449229</v>
      </c>
      <c r="B5668">
        <v>80</v>
      </c>
      <c r="C5668">
        <v>0</v>
      </c>
      <c r="D5668">
        <v>1.2230000000000001</v>
      </c>
      <c r="E5668">
        <v>53.258595</v>
      </c>
      <c r="F5668">
        <v>53.563335000000002</v>
      </c>
      <c r="G5668">
        <v>50.69012</v>
      </c>
      <c r="H5668">
        <v>-0.30474000000000001</v>
      </c>
      <c r="I5668">
        <v>-91.160657999999998</v>
      </c>
      <c r="J5668">
        <v>80</v>
      </c>
      <c r="K5668">
        <v>70.665508000000003</v>
      </c>
      <c r="L5668">
        <v>1.5004999999999999E-2</v>
      </c>
      <c r="M5668">
        <f>(F5668*CalPhotonTurnigy!$AE$30*CalPhotonTurnigy!$AF$36+CalPhotonTurnigy!$AE$36)/CalPhotonTurnigy!$AE$30</f>
        <v>65.892828422507947</v>
      </c>
    </row>
    <row r="5669" spans="1:13" x14ac:dyDescent="0.3">
      <c r="A5669">
        <v>182.46422899999999</v>
      </c>
      <c r="B5669">
        <v>80</v>
      </c>
      <c r="C5669">
        <v>0</v>
      </c>
      <c r="D5669">
        <v>1.2270000000000001</v>
      </c>
      <c r="E5669">
        <v>53.257477000000002</v>
      </c>
      <c r="F5669">
        <v>53.320320000000002</v>
      </c>
      <c r="G5669">
        <v>50.674349999999997</v>
      </c>
      <c r="H5669">
        <v>-6.2842999999999996E-2</v>
      </c>
      <c r="I5669">
        <v>-91.163882999999998</v>
      </c>
      <c r="J5669">
        <v>80</v>
      </c>
      <c r="K5669">
        <v>70.658170999999996</v>
      </c>
      <c r="L5669">
        <v>1.4999999999999999E-2</v>
      </c>
      <c r="M5669">
        <f>(F5669*CalPhotonTurnigy!$AE$30*CalPhotonTurnigy!$AF$36+CalPhotonTurnigy!$AE$36)/CalPhotonTurnigy!$AE$30</f>
        <v>65.645996995609053</v>
      </c>
    </row>
    <row r="5670" spans="1:13" x14ac:dyDescent="0.3">
      <c r="A5670">
        <v>182.47924499999999</v>
      </c>
      <c r="B5670">
        <v>80</v>
      </c>
      <c r="C5670">
        <v>0</v>
      </c>
      <c r="D5670">
        <v>1.2210000000000001</v>
      </c>
      <c r="E5670">
        <v>53.237115000000003</v>
      </c>
      <c r="F5670">
        <v>53.198771999999998</v>
      </c>
      <c r="G5670">
        <v>50.659145000000002</v>
      </c>
      <c r="H5670">
        <v>3.8343000000000002E-2</v>
      </c>
      <c r="I5670">
        <v>-91.161916000000005</v>
      </c>
      <c r="J5670">
        <v>80</v>
      </c>
      <c r="K5670">
        <v>70.651854999999998</v>
      </c>
      <c r="L5670">
        <v>1.5016E-2</v>
      </c>
      <c r="M5670">
        <f>(F5670*CalPhotonTurnigy!$AE$30*CalPhotonTurnigy!$AF$36+CalPhotonTurnigy!$AE$36)/CalPhotonTurnigy!$AE$30</f>
        <v>65.52254014612771</v>
      </c>
    </row>
    <row r="5671" spans="1:13" x14ac:dyDescent="0.3">
      <c r="A5671">
        <v>182.49425099999999</v>
      </c>
      <c r="B5671">
        <v>80</v>
      </c>
      <c r="C5671">
        <v>0</v>
      </c>
      <c r="D5671">
        <v>1.22</v>
      </c>
      <c r="E5671">
        <v>53.214033999999998</v>
      </c>
      <c r="F5671">
        <v>53.417538999999998</v>
      </c>
      <c r="G5671">
        <v>50.644620000000003</v>
      </c>
      <c r="H5671">
        <v>-0.20350499999999999</v>
      </c>
      <c r="I5671">
        <v>-91.172374000000005</v>
      </c>
      <c r="J5671">
        <v>80</v>
      </c>
      <c r="K5671">
        <v>70.646420000000006</v>
      </c>
      <c r="L5671">
        <v>1.5006E-2</v>
      </c>
      <c r="M5671">
        <f>(F5671*CalPhotonTurnigy!$AE$30*CalPhotonTurnigy!$AF$36+CalPhotonTurnigy!$AE$36)/CalPhotonTurnigy!$AE$30</f>
        <v>65.744742770526983</v>
      </c>
    </row>
    <row r="5672" spans="1:13" x14ac:dyDescent="0.3">
      <c r="A5672">
        <v>182.50925899999999</v>
      </c>
      <c r="B5672">
        <v>80</v>
      </c>
      <c r="C5672">
        <v>0</v>
      </c>
      <c r="D5672">
        <v>1.2210000000000001</v>
      </c>
      <c r="E5672">
        <v>53.199713000000003</v>
      </c>
      <c r="F5672">
        <v>53.101514000000002</v>
      </c>
      <c r="G5672">
        <v>50.630856999999999</v>
      </c>
      <c r="H5672">
        <v>9.8197999999999994E-2</v>
      </c>
      <c r="I5672">
        <v>-91.167344</v>
      </c>
      <c r="J5672">
        <v>80</v>
      </c>
      <c r="K5672">
        <v>70.641740999999996</v>
      </c>
      <c r="L5672">
        <v>1.5008000000000001E-2</v>
      </c>
      <c r="M5672">
        <f>(F5672*CalPhotonTurnigy!$AE$30*CalPhotonTurnigy!$AF$36+CalPhotonTurnigy!$AE$36)/CalPhotonTurnigy!$AE$30</f>
        <v>65.423754758734631</v>
      </c>
    </row>
    <row r="5673" spans="1:13" x14ac:dyDescent="0.3">
      <c r="A5673">
        <v>182.52426600000001</v>
      </c>
      <c r="B5673">
        <v>80</v>
      </c>
      <c r="C5673">
        <v>0</v>
      </c>
      <c r="D5673">
        <v>1.2230000000000001</v>
      </c>
      <c r="E5673">
        <v>53.192937000000001</v>
      </c>
      <c r="F5673">
        <v>53.417538999999998</v>
      </c>
      <c r="G5673">
        <v>50.617908</v>
      </c>
      <c r="H5673">
        <v>-0.224602</v>
      </c>
      <c r="I5673">
        <v>-91.178887000000003</v>
      </c>
      <c r="J5673">
        <v>80</v>
      </c>
      <c r="K5673">
        <v>70.637714000000003</v>
      </c>
      <c r="L5673">
        <v>1.5007E-2</v>
      </c>
      <c r="M5673">
        <f>(F5673*CalPhotonTurnigy!$AE$30*CalPhotonTurnigy!$AF$36+CalPhotonTurnigy!$AE$36)/CalPhotonTurnigy!$AE$30</f>
        <v>65.744742770526983</v>
      </c>
    </row>
    <row r="5674" spans="1:13" x14ac:dyDescent="0.3">
      <c r="A5674">
        <v>182.539278</v>
      </c>
      <c r="B5674">
        <v>80</v>
      </c>
      <c r="C5674">
        <v>0</v>
      </c>
      <c r="D5674">
        <v>1.2250000000000001</v>
      </c>
      <c r="E5674">
        <v>53.192658000000002</v>
      </c>
      <c r="F5674">
        <v>53.125830000000001</v>
      </c>
      <c r="G5674">
        <v>50.605798</v>
      </c>
      <c r="H5674">
        <v>6.6827999999999999E-2</v>
      </c>
      <c r="I5674">
        <v>-91.175461999999996</v>
      </c>
      <c r="J5674">
        <v>80</v>
      </c>
      <c r="K5674">
        <v>70.634247999999999</v>
      </c>
      <c r="L5674">
        <v>1.5011999999999999E-2</v>
      </c>
      <c r="M5674">
        <f>(F5674*CalPhotonTurnigy!$AE$30*CalPhotonTurnigy!$AF$36+CalPhotonTurnigy!$AE$36)/CalPhotonTurnigy!$AE$30</f>
        <v>65.448452629139638</v>
      </c>
    </row>
    <row r="5675" spans="1:13" x14ac:dyDescent="0.3">
      <c r="A5675">
        <v>182.55428599999999</v>
      </c>
      <c r="B5675">
        <v>80</v>
      </c>
      <c r="C5675">
        <v>0</v>
      </c>
      <c r="D5675">
        <v>1.2250000000000001</v>
      </c>
      <c r="E5675">
        <v>53.192419000000001</v>
      </c>
      <c r="F5675">
        <v>53.490442000000002</v>
      </c>
      <c r="G5675">
        <v>50.594535999999998</v>
      </c>
      <c r="H5675">
        <v>-0.29802299999999998</v>
      </c>
      <c r="I5675">
        <v>-91.190792000000002</v>
      </c>
      <c r="J5675">
        <v>80</v>
      </c>
      <c r="K5675">
        <v>70.631264999999999</v>
      </c>
      <c r="L5675">
        <v>1.5008000000000001E-2</v>
      </c>
      <c r="M5675">
        <f>(F5675*CalPhotonTurnigy!$AE$30*CalPhotonTurnigy!$AF$36+CalPhotonTurnigy!$AE$36)/CalPhotonTurnigy!$AE$30</f>
        <v>65.818790675039921</v>
      </c>
    </row>
    <row r="5676" spans="1:13" x14ac:dyDescent="0.3">
      <c r="A5676">
        <v>182.56928400000001</v>
      </c>
      <c r="B5676">
        <v>80</v>
      </c>
      <c r="C5676">
        <v>0</v>
      </c>
      <c r="D5676">
        <v>1.2190000000000001</v>
      </c>
      <c r="E5676">
        <v>53.172772000000002</v>
      </c>
      <c r="F5676">
        <v>53.198771999999998</v>
      </c>
      <c r="G5676">
        <v>50.584111999999998</v>
      </c>
      <c r="H5676">
        <v>-2.5999999999999999E-2</v>
      </c>
      <c r="I5676">
        <v>-91.192124000000007</v>
      </c>
      <c r="J5676">
        <v>80</v>
      </c>
      <c r="K5676">
        <v>70.628698</v>
      </c>
      <c r="L5676">
        <v>1.4997999999999999E-2</v>
      </c>
      <c r="M5676">
        <f>(F5676*CalPhotonTurnigy!$AE$30*CalPhotonTurnigy!$AF$36+CalPhotonTurnigy!$AE$36)/CalPhotonTurnigy!$AE$30</f>
        <v>65.52254014612771</v>
      </c>
    </row>
    <row r="5677" spans="1:13" x14ac:dyDescent="0.3">
      <c r="A5677">
        <v>182.58429000000001</v>
      </c>
      <c r="B5677">
        <v>80</v>
      </c>
      <c r="C5677">
        <v>0</v>
      </c>
      <c r="D5677">
        <v>1.218</v>
      </c>
      <c r="E5677">
        <v>53.153075999999999</v>
      </c>
      <c r="F5677">
        <v>52.979917</v>
      </c>
      <c r="G5677">
        <v>50.574506</v>
      </c>
      <c r="H5677">
        <v>0.17315900000000001</v>
      </c>
      <c r="I5677">
        <v>-91.183268999999996</v>
      </c>
      <c r="J5677">
        <v>80</v>
      </c>
      <c r="K5677">
        <v>70.626487999999995</v>
      </c>
      <c r="L5677">
        <v>1.5006E-2</v>
      </c>
      <c r="M5677">
        <f>(F5677*CalPhotonTurnigy!$AE$30*CalPhotonTurnigy!$AF$36+CalPhotonTurnigy!$AE$36)/CalPhotonTurnigy!$AE$30</f>
        <v>65.300248139733242</v>
      </c>
    </row>
    <row r="5678" spans="1:13" x14ac:dyDescent="0.3">
      <c r="A5678">
        <v>182.59929</v>
      </c>
      <c r="B5678">
        <v>80</v>
      </c>
      <c r="C5678">
        <v>0</v>
      </c>
      <c r="D5678">
        <v>1.218</v>
      </c>
      <c r="E5678">
        <v>53.136118000000003</v>
      </c>
      <c r="F5678">
        <v>53.247394</v>
      </c>
      <c r="G5678">
        <v>50.565688000000002</v>
      </c>
      <c r="H5678">
        <v>-0.111276</v>
      </c>
      <c r="I5678">
        <v>-91.188974000000002</v>
      </c>
      <c r="J5678">
        <v>80</v>
      </c>
      <c r="K5678">
        <v>70.624584999999996</v>
      </c>
      <c r="L5678">
        <v>1.4999999999999999E-2</v>
      </c>
      <c r="M5678">
        <f>(F5678*CalPhotonTurnigy!$AE$30*CalPhotonTurnigy!$AF$36+CalPhotonTurnigy!$AE$36)/CalPhotonTurnigy!$AE$30</f>
        <v>65.571925729892826</v>
      </c>
    </row>
    <row r="5679" spans="1:13" x14ac:dyDescent="0.3">
      <c r="A5679">
        <v>182.614294</v>
      </c>
      <c r="B5679">
        <v>80</v>
      </c>
      <c r="C5679">
        <v>0</v>
      </c>
      <c r="D5679">
        <v>1.2190000000000001</v>
      </c>
      <c r="E5679">
        <v>53.124302</v>
      </c>
      <c r="F5679">
        <v>53.028559000000001</v>
      </c>
      <c r="G5679">
        <v>50.557620999999997</v>
      </c>
      <c r="H5679">
        <v>9.5742999999999995E-2</v>
      </c>
      <c r="I5679">
        <v>-91.184076000000005</v>
      </c>
      <c r="J5679">
        <v>80</v>
      </c>
      <c r="K5679">
        <v>70.622947999999994</v>
      </c>
      <c r="L5679">
        <v>1.5004E-2</v>
      </c>
      <c r="M5679">
        <f>(F5679*CalPhotonTurnigy!$AE$30*CalPhotonTurnigy!$AF$36+CalPhotonTurnigy!$AE$36)/CalPhotonTurnigy!$AE$30</f>
        <v>65.349654037588166</v>
      </c>
    </row>
    <row r="5680" spans="1:13" x14ac:dyDescent="0.3">
      <c r="A5680">
        <v>182.62929299999999</v>
      </c>
      <c r="B5680">
        <v>80</v>
      </c>
      <c r="C5680">
        <v>0</v>
      </c>
      <c r="D5680">
        <v>1.22</v>
      </c>
      <c r="E5680">
        <v>53.116914000000001</v>
      </c>
      <c r="F5680">
        <v>53.417538999999998</v>
      </c>
      <c r="G5680">
        <v>50.550265000000003</v>
      </c>
      <c r="H5680">
        <v>-0.30062499999999998</v>
      </c>
      <c r="I5680">
        <v>-91.199517</v>
      </c>
      <c r="J5680">
        <v>80</v>
      </c>
      <c r="K5680">
        <v>70.621538999999999</v>
      </c>
      <c r="L5680">
        <v>1.4999E-2</v>
      </c>
      <c r="M5680">
        <f>(F5680*CalPhotonTurnigy!$AE$30*CalPhotonTurnigy!$AF$36+CalPhotonTurnigy!$AE$36)/CalPhotonTurnigy!$AE$30</f>
        <v>65.744742770526983</v>
      </c>
    </row>
    <row r="5681" spans="1:13" x14ac:dyDescent="0.3">
      <c r="A5681">
        <v>182.644295</v>
      </c>
      <c r="B5681">
        <v>80</v>
      </c>
      <c r="C5681">
        <v>0</v>
      </c>
      <c r="D5681">
        <v>1.218</v>
      </c>
      <c r="E5681">
        <v>53.104987999999999</v>
      </c>
      <c r="F5681">
        <v>53.125830000000001</v>
      </c>
      <c r="G5681">
        <v>50.543576000000002</v>
      </c>
      <c r="H5681">
        <v>-2.0843E-2</v>
      </c>
      <c r="I5681">
        <v>-91.200584000000006</v>
      </c>
      <c r="J5681">
        <v>80</v>
      </c>
      <c r="K5681">
        <v>70.620326000000006</v>
      </c>
      <c r="L5681">
        <v>1.5002E-2</v>
      </c>
      <c r="M5681">
        <f>(F5681*CalPhotonTurnigy!$AE$30*CalPhotonTurnigy!$AF$36+CalPhotonTurnigy!$AE$36)/CalPhotonTurnigy!$AE$30</f>
        <v>65.448452629139638</v>
      </c>
    </row>
    <row r="5682" spans="1:13" x14ac:dyDescent="0.3">
      <c r="A5682">
        <v>182.65930499999999</v>
      </c>
      <c r="B5682">
        <v>80</v>
      </c>
      <c r="C5682">
        <v>0</v>
      </c>
      <c r="D5682">
        <v>1.2170000000000001</v>
      </c>
      <c r="E5682">
        <v>53.091935999999997</v>
      </c>
      <c r="F5682">
        <v>52.882621</v>
      </c>
      <c r="G5682">
        <v>50.537509999999997</v>
      </c>
      <c r="H5682">
        <v>0.209315</v>
      </c>
      <c r="I5682">
        <v>-91.189888999999994</v>
      </c>
      <c r="J5682">
        <v>80</v>
      </c>
      <c r="K5682">
        <v>70.619281999999998</v>
      </c>
      <c r="L5682">
        <v>1.5010000000000001E-2</v>
      </c>
      <c r="M5682">
        <f>(F5682*CalPhotonTurnigy!$AE$30*CalPhotonTurnigy!$AF$36+CalPhotonTurnigy!$AE$36)/CalPhotonTurnigy!$AE$30</f>
        <v>65.201424155569484</v>
      </c>
    </row>
    <row r="5683" spans="1:13" x14ac:dyDescent="0.3">
      <c r="A5683">
        <v>182.67430100000001</v>
      </c>
      <c r="B5683">
        <v>79</v>
      </c>
      <c r="C5683">
        <v>0</v>
      </c>
      <c r="D5683">
        <v>1.2130000000000001</v>
      </c>
      <c r="E5683">
        <v>53.063975999999997</v>
      </c>
      <c r="F5683">
        <v>53.198771999999998</v>
      </c>
      <c r="G5683">
        <v>50.531792000000003</v>
      </c>
      <c r="H5683">
        <v>-0.134796</v>
      </c>
      <c r="I5683">
        <v>-91.196793999999997</v>
      </c>
      <c r="J5683">
        <v>79</v>
      </c>
      <c r="K5683">
        <v>70.593610999999996</v>
      </c>
      <c r="L5683">
        <v>1.4996000000000001E-2</v>
      </c>
      <c r="M5683">
        <f>(F5683*CalPhotonTurnigy!$AE$30*CalPhotonTurnigy!$AF$36+CalPhotonTurnigy!$AE$36)/CalPhotonTurnigy!$AE$30</f>
        <v>65.52254014612771</v>
      </c>
    </row>
    <row r="5684" spans="1:13" x14ac:dyDescent="0.3">
      <c r="A5684">
        <v>182.689301</v>
      </c>
      <c r="B5684">
        <v>79</v>
      </c>
      <c r="C5684">
        <v>0</v>
      </c>
      <c r="D5684">
        <v>1.2170000000000001</v>
      </c>
      <c r="E5684">
        <v>53.053846</v>
      </c>
      <c r="F5684">
        <v>52.979917</v>
      </c>
      <c r="G5684">
        <v>50.525623000000003</v>
      </c>
      <c r="H5684">
        <v>7.3928999999999995E-2</v>
      </c>
      <c r="I5684">
        <v>-91.193015000000003</v>
      </c>
      <c r="J5684">
        <v>79</v>
      </c>
      <c r="K5684">
        <v>70.547950999999998</v>
      </c>
      <c r="L5684">
        <v>1.4999999999999999E-2</v>
      </c>
      <c r="M5684">
        <f>(F5684*CalPhotonTurnigy!$AE$30*CalPhotonTurnigy!$AF$36+CalPhotonTurnigy!$AE$36)/CalPhotonTurnigy!$AE$30</f>
        <v>65.300248139733242</v>
      </c>
    </row>
    <row r="5685" spans="1:13" x14ac:dyDescent="0.3">
      <c r="A5685">
        <v>182.70430400000001</v>
      </c>
      <c r="B5685">
        <v>79</v>
      </c>
      <c r="C5685">
        <v>0</v>
      </c>
      <c r="D5685">
        <v>1.204</v>
      </c>
      <c r="E5685">
        <v>53.003248999999997</v>
      </c>
      <c r="F5685">
        <v>53.320320000000002</v>
      </c>
      <c r="G5685">
        <v>50.518020999999997</v>
      </c>
      <c r="H5685">
        <v>-0.31707099999999999</v>
      </c>
      <c r="I5685">
        <v>-91.209288000000001</v>
      </c>
      <c r="J5685">
        <v>79</v>
      </c>
      <c r="K5685">
        <v>70.508651</v>
      </c>
      <c r="L5685">
        <v>1.5003000000000001E-2</v>
      </c>
      <c r="M5685">
        <f>(F5685*CalPhotonTurnigy!$AE$30*CalPhotonTurnigy!$AF$36+CalPhotonTurnigy!$AE$36)/CalPhotonTurnigy!$AE$30</f>
        <v>65.645996995609053</v>
      </c>
    </row>
    <row r="5686" spans="1:13" x14ac:dyDescent="0.3">
      <c r="A5686">
        <v>182.71930399999999</v>
      </c>
      <c r="B5686">
        <v>79</v>
      </c>
      <c r="C5686">
        <v>0</v>
      </c>
      <c r="D5686">
        <v>1.214</v>
      </c>
      <c r="E5686">
        <v>52.993198999999997</v>
      </c>
      <c r="F5686">
        <v>53.077196999999998</v>
      </c>
      <c r="G5686">
        <v>50.508409999999998</v>
      </c>
      <c r="H5686">
        <v>-8.3998000000000003E-2</v>
      </c>
      <c r="I5686">
        <v>-91.213586000000006</v>
      </c>
      <c r="J5686">
        <v>79</v>
      </c>
      <c r="K5686">
        <v>70.474824999999996</v>
      </c>
      <c r="L5686">
        <v>1.4999999999999999E-2</v>
      </c>
      <c r="M5686">
        <f>(F5686*CalPhotonTurnigy!$AE$30*CalPhotonTurnigy!$AF$36+CalPhotonTurnigy!$AE$36)/CalPhotonTurnigy!$AE$30</f>
        <v>65.399055872625127</v>
      </c>
    </row>
    <row r="5687" spans="1:13" x14ac:dyDescent="0.3">
      <c r="A5687">
        <v>182.73430500000001</v>
      </c>
      <c r="B5687">
        <v>79</v>
      </c>
      <c r="C5687">
        <v>0</v>
      </c>
      <c r="D5687">
        <v>1.2130000000000001</v>
      </c>
      <c r="E5687">
        <v>52.978957999999999</v>
      </c>
      <c r="F5687">
        <v>52.882621</v>
      </c>
      <c r="G5687">
        <v>50.496678000000003</v>
      </c>
      <c r="H5687">
        <v>9.6337000000000006E-2</v>
      </c>
      <c r="I5687">
        <v>-91.208667000000005</v>
      </c>
      <c r="J5687">
        <v>79</v>
      </c>
      <c r="K5687">
        <v>70.445711000000003</v>
      </c>
      <c r="L5687">
        <v>1.5001E-2</v>
      </c>
      <c r="M5687">
        <f>(F5687*CalPhotonTurnigy!$AE$30*CalPhotonTurnigy!$AF$36+CalPhotonTurnigy!$AE$36)/CalPhotonTurnigy!$AE$30</f>
        <v>65.201424155569484</v>
      </c>
    </row>
    <row r="5688" spans="1:13" x14ac:dyDescent="0.3">
      <c r="A5688">
        <v>182.749315</v>
      </c>
      <c r="B5688">
        <v>79</v>
      </c>
      <c r="C5688">
        <v>0</v>
      </c>
      <c r="D5688">
        <v>1.2130000000000001</v>
      </c>
      <c r="E5688">
        <v>52.969495000000002</v>
      </c>
      <c r="F5688">
        <v>53.223084</v>
      </c>
      <c r="G5688">
        <v>50.482990000000001</v>
      </c>
      <c r="H5688">
        <v>-0.25358900000000001</v>
      </c>
      <c r="I5688">
        <v>-91.221672999999996</v>
      </c>
      <c r="J5688">
        <v>79</v>
      </c>
      <c r="K5688">
        <v>70.420652000000004</v>
      </c>
      <c r="L5688">
        <v>1.5010000000000001E-2</v>
      </c>
      <c r="M5688">
        <f>(F5688*CalPhotonTurnigy!$AE$30*CalPhotonTurnigy!$AF$36+CalPhotonTurnigy!$AE$36)/CalPhotonTurnigy!$AE$30</f>
        <v>65.547233953714766</v>
      </c>
    </row>
    <row r="5689" spans="1:13" x14ac:dyDescent="0.3">
      <c r="A5689">
        <v>182.76432700000001</v>
      </c>
      <c r="B5689">
        <v>79</v>
      </c>
      <c r="C5689">
        <v>0</v>
      </c>
      <c r="D5689">
        <v>1.2130000000000001</v>
      </c>
      <c r="E5689">
        <v>52.961350000000003</v>
      </c>
      <c r="F5689">
        <v>52.955595000000002</v>
      </c>
      <c r="G5689">
        <v>50.467661</v>
      </c>
      <c r="H5689">
        <v>5.7549999999999997E-3</v>
      </c>
      <c r="I5689">
        <v>-91.221378999999999</v>
      </c>
      <c r="J5689">
        <v>79</v>
      </c>
      <c r="K5689">
        <v>70.399084000000002</v>
      </c>
      <c r="L5689">
        <v>1.5011999999999999E-2</v>
      </c>
      <c r="M5689">
        <f>(F5689*CalPhotonTurnigy!$AE$30*CalPhotonTurnigy!$AF$36+CalPhotonTurnigy!$AE$36)/CalPhotonTurnigy!$AE$30</f>
        <v>65.275544175101288</v>
      </c>
    </row>
    <row r="5690" spans="1:13" x14ac:dyDescent="0.3">
      <c r="A5690">
        <v>182.779335</v>
      </c>
      <c r="B5690">
        <v>79</v>
      </c>
      <c r="C5690">
        <v>0</v>
      </c>
      <c r="D5690">
        <v>1.2110000000000001</v>
      </c>
      <c r="E5690">
        <v>52.945943999999997</v>
      </c>
      <c r="F5690">
        <v>52.955595000000002</v>
      </c>
      <c r="G5690">
        <v>50.451070000000001</v>
      </c>
      <c r="H5690">
        <v>-9.6509999999999999E-3</v>
      </c>
      <c r="I5690">
        <v>-91.221872000000005</v>
      </c>
      <c r="J5690">
        <v>79</v>
      </c>
      <c r="K5690">
        <v>70.380520000000004</v>
      </c>
      <c r="L5690">
        <v>1.5008000000000001E-2</v>
      </c>
      <c r="M5690">
        <f>(F5690*CalPhotonTurnigy!$AE$30*CalPhotonTurnigy!$AF$36+CalPhotonTurnigy!$AE$36)/CalPhotonTurnigy!$AE$30</f>
        <v>65.275544175101288</v>
      </c>
    </row>
    <row r="5691" spans="1:13" x14ac:dyDescent="0.3">
      <c r="A5691">
        <v>182.79433700000001</v>
      </c>
      <c r="B5691">
        <v>79</v>
      </c>
      <c r="C5691">
        <v>0</v>
      </c>
      <c r="D5691">
        <v>1.204</v>
      </c>
      <c r="E5691">
        <v>52.910271000000002</v>
      </c>
      <c r="F5691">
        <v>53.125830000000001</v>
      </c>
      <c r="G5691">
        <v>50.433611999999997</v>
      </c>
      <c r="H5691">
        <v>-0.21556</v>
      </c>
      <c r="I5691">
        <v>-91.232911000000001</v>
      </c>
      <c r="J5691">
        <v>79</v>
      </c>
      <c r="K5691">
        <v>70.364542</v>
      </c>
      <c r="L5691">
        <v>1.5002E-2</v>
      </c>
      <c r="M5691">
        <f>(F5691*CalPhotonTurnigy!$AE$30*CalPhotonTurnigy!$AF$36+CalPhotonTurnigy!$AE$36)/CalPhotonTurnigy!$AE$30</f>
        <v>65.448452629139638</v>
      </c>
    </row>
    <row r="5692" spans="1:13" x14ac:dyDescent="0.3">
      <c r="A5692">
        <v>182.809348</v>
      </c>
      <c r="B5692">
        <v>79</v>
      </c>
      <c r="C5692">
        <v>0</v>
      </c>
      <c r="D5692">
        <v>1.2110000000000001</v>
      </c>
      <c r="E5692">
        <v>52.901975</v>
      </c>
      <c r="F5692">
        <v>52.858294000000001</v>
      </c>
      <c r="G5692">
        <v>50.415658000000001</v>
      </c>
      <c r="H5692">
        <v>4.3680999999999998E-2</v>
      </c>
      <c r="I5692">
        <v>-91.230678999999995</v>
      </c>
      <c r="J5692">
        <v>79</v>
      </c>
      <c r="K5692">
        <v>70.350789000000006</v>
      </c>
      <c r="L5692">
        <v>1.5011E-2</v>
      </c>
      <c r="M5692">
        <f>(F5692*CalPhotonTurnigy!$AE$30*CalPhotonTurnigy!$AF$36+CalPhotonTurnigy!$AE$36)/CalPhotonTurnigy!$AE$30</f>
        <v>65.176715112415067</v>
      </c>
    </row>
    <row r="5693" spans="1:13" x14ac:dyDescent="0.3">
      <c r="A5693">
        <v>182.82435100000001</v>
      </c>
      <c r="B5693">
        <v>79</v>
      </c>
      <c r="C5693">
        <v>0</v>
      </c>
      <c r="D5693">
        <v>1.21</v>
      </c>
      <c r="E5693">
        <v>52.892029999999998</v>
      </c>
      <c r="F5693">
        <v>53.247394</v>
      </c>
      <c r="G5693">
        <v>50.397540999999997</v>
      </c>
      <c r="H5693">
        <v>-0.35536400000000001</v>
      </c>
      <c r="I5693">
        <v>-91.248902000000001</v>
      </c>
      <c r="J5693">
        <v>79</v>
      </c>
      <c r="K5693">
        <v>70.338952000000006</v>
      </c>
      <c r="L5693">
        <v>1.5003000000000001E-2</v>
      </c>
      <c r="M5693">
        <f>(F5693*CalPhotonTurnigy!$AE$30*CalPhotonTurnigy!$AF$36+CalPhotonTurnigy!$AE$36)/CalPhotonTurnigy!$AE$30</f>
        <v>65.571925729892826</v>
      </c>
    </row>
    <row r="5694" spans="1:13" x14ac:dyDescent="0.3">
      <c r="A5694">
        <v>182.839348</v>
      </c>
      <c r="B5694">
        <v>79</v>
      </c>
      <c r="C5694">
        <v>0</v>
      </c>
      <c r="D5694">
        <v>1.2110000000000001</v>
      </c>
      <c r="E5694">
        <v>52.886276000000002</v>
      </c>
      <c r="F5694">
        <v>53.028559000000001</v>
      </c>
      <c r="G5694">
        <v>50.379548</v>
      </c>
      <c r="H5694">
        <v>-0.14228299999999999</v>
      </c>
      <c r="I5694">
        <v>-91.256178000000006</v>
      </c>
      <c r="J5694">
        <v>79</v>
      </c>
      <c r="K5694">
        <v>70.328764000000007</v>
      </c>
      <c r="L5694">
        <v>1.4997E-2</v>
      </c>
      <c r="M5694">
        <f>(F5694*CalPhotonTurnigy!$AE$30*CalPhotonTurnigy!$AF$36+CalPhotonTurnigy!$AE$36)/CalPhotonTurnigy!$AE$30</f>
        <v>65.349654037588166</v>
      </c>
    </row>
    <row r="5695" spans="1:13" x14ac:dyDescent="0.3">
      <c r="A5695">
        <v>182.85434799999999</v>
      </c>
      <c r="B5695">
        <v>79</v>
      </c>
      <c r="C5695">
        <v>0</v>
      </c>
      <c r="D5695">
        <v>1.21</v>
      </c>
      <c r="E5695">
        <v>52.878518</v>
      </c>
      <c r="F5695">
        <v>52.809637000000002</v>
      </c>
      <c r="G5695">
        <v>50.361915000000003</v>
      </c>
      <c r="H5695">
        <v>6.8881999999999999E-2</v>
      </c>
      <c r="I5695">
        <v>-91.252663999999996</v>
      </c>
      <c r="J5695">
        <v>79</v>
      </c>
      <c r="K5695">
        <v>70.319995000000006</v>
      </c>
      <c r="L5695">
        <v>1.4999999999999999E-2</v>
      </c>
      <c r="M5695">
        <f>(F5695*CalPhotonTurnigy!$AE$30*CalPhotonTurnigy!$AF$36+CalPhotonTurnigy!$AE$36)/CalPhotonTurnigy!$AE$30</f>
        <v>65.127293978992768</v>
      </c>
    </row>
    <row r="5696" spans="1:13" x14ac:dyDescent="0.3">
      <c r="A5696">
        <v>182.86935099999999</v>
      </c>
      <c r="B5696">
        <v>79</v>
      </c>
      <c r="C5696">
        <v>0</v>
      </c>
      <c r="D5696">
        <v>1.208</v>
      </c>
      <c r="E5696">
        <v>52.866228999999997</v>
      </c>
      <c r="F5696">
        <v>53.198771999999998</v>
      </c>
      <c r="G5696">
        <v>50.344828999999997</v>
      </c>
      <c r="H5696">
        <v>-0.33254299999999998</v>
      </c>
      <c r="I5696">
        <v>-91.269706999999997</v>
      </c>
      <c r="J5696">
        <v>79</v>
      </c>
      <c r="K5696">
        <v>70.312447000000006</v>
      </c>
      <c r="L5696">
        <v>1.5003000000000001E-2</v>
      </c>
      <c r="M5696">
        <f>(F5696*CalPhotonTurnigy!$AE$30*CalPhotonTurnigy!$AF$36+CalPhotonTurnigy!$AE$36)/CalPhotonTurnigy!$AE$30</f>
        <v>65.52254014612771</v>
      </c>
    </row>
    <row r="5697" spans="1:13" x14ac:dyDescent="0.3">
      <c r="A5697">
        <v>182.88435200000001</v>
      </c>
      <c r="B5697">
        <v>79</v>
      </c>
      <c r="C5697">
        <v>0</v>
      </c>
      <c r="D5697">
        <v>1.212</v>
      </c>
      <c r="E5697">
        <v>52.866878999999997</v>
      </c>
      <c r="F5697">
        <v>52.979917</v>
      </c>
      <c r="G5697">
        <v>50.328434000000001</v>
      </c>
      <c r="H5697">
        <v>-0.113039</v>
      </c>
      <c r="I5697">
        <v>-91.275486000000001</v>
      </c>
      <c r="J5697">
        <v>79</v>
      </c>
      <c r="K5697">
        <v>70.305950999999993</v>
      </c>
      <c r="L5697">
        <v>1.5001E-2</v>
      </c>
      <c r="M5697">
        <f>(F5697*CalPhotonTurnigy!$AE$30*CalPhotonTurnigy!$AF$36+CalPhotonTurnigy!$AE$36)/CalPhotonTurnigy!$AE$30</f>
        <v>65.300248139733242</v>
      </c>
    </row>
    <row r="5698" spans="1:13" x14ac:dyDescent="0.3">
      <c r="A5698">
        <v>182.89936900000001</v>
      </c>
      <c r="B5698">
        <v>79</v>
      </c>
      <c r="C5698">
        <v>0</v>
      </c>
      <c r="D5698">
        <v>1.2090000000000001</v>
      </c>
      <c r="E5698">
        <v>52.859017000000001</v>
      </c>
      <c r="F5698">
        <v>52.760975000000002</v>
      </c>
      <c r="G5698">
        <v>50.312835</v>
      </c>
      <c r="H5698">
        <v>9.8042000000000004E-2</v>
      </c>
      <c r="I5698">
        <v>-91.270481000000004</v>
      </c>
      <c r="J5698">
        <v>79</v>
      </c>
      <c r="K5698">
        <v>70.300359999999998</v>
      </c>
      <c r="L5698">
        <v>1.5017000000000001E-2</v>
      </c>
      <c r="M5698">
        <f>(F5698*CalPhotonTurnigy!$AE$30*CalPhotonTurnigy!$AF$36+CalPhotonTurnigy!$AE$36)/CalPhotonTurnigy!$AE$30</f>
        <v>65.077867767048019</v>
      </c>
    </row>
    <row r="5699" spans="1:13" x14ac:dyDescent="0.3">
      <c r="A5699">
        <v>182.91437400000001</v>
      </c>
      <c r="B5699">
        <v>79</v>
      </c>
      <c r="C5699">
        <v>0</v>
      </c>
      <c r="D5699">
        <v>1.212</v>
      </c>
      <c r="E5699">
        <v>52.860672999999998</v>
      </c>
      <c r="F5699">
        <v>53.125830000000001</v>
      </c>
      <c r="G5699">
        <v>50.298102</v>
      </c>
      <c r="H5699">
        <v>-0.26515699999999998</v>
      </c>
      <c r="I5699">
        <v>-91.284062000000006</v>
      </c>
      <c r="J5699">
        <v>79</v>
      </c>
      <c r="K5699">
        <v>70.295546999999999</v>
      </c>
      <c r="L5699">
        <v>1.5004999999999999E-2</v>
      </c>
      <c r="M5699">
        <f>(F5699*CalPhotonTurnigy!$AE$30*CalPhotonTurnigy!$AF$36+CalPhotonTurnigy!$AE$36)/CalPhotonTurnigy!$AE$30</f>
        <v>65.448452629139638</v>
      </c>
    </row>
    <row r="5700" spans="1:13" x14ac:dyDescent="0.3">
      <c r="A5700">
        <v>182.92937900000001</v>
      </c>
      <c r="B5700">
        <v>79</v>
      </c>
      <c r="C5700">
        <v>0</v>
      </c>
      <c r="D5700">
        <v>1.2070000000000001</v>
      </c>
      <c r="E5700">
        <v>52.845252000000002</v>
      </c>
      <c r="F5700">
        <v>52.858294000000001</v>
      </c>
      <c r="G5700">
        <v>50.284278</v>
      </c>
      <c r="H5700">
        <v>-1.3042E-2</v>
      </c>
      <c r="I5700">
        <v>-91.284728000000001</v>
      </c>
      <c r="J5700">
        <v>79</v>
      </c>
      <c r="K5700">
        <v>70.291404999999997</v>
      </c>
      <c r="L5700">
        <v>1.5004999999999999E-2</v>
      </c>
      <c r="M5700">
        <f>(F5700*CalPhotonTurnigy!$AE$30*CalPhotonTurnigy!$AF$36+CalPhotonTurnigy!$AE$36)/CalPhotonTurnigy!$AE$30</f>
        <v>65.176715112415067</v>
      </c>
    </row>
    <row r="5701" spans="1:13" x14ac:dyDescent="0.3">
      <c r="A5701">
        <v>182.94437600000001</v>
      </c>
      <c r="B5701">
        <v>79</v>
      </c>
      <c r="C5701">
        <v>0</v>
      </c>
      <c r="D5701">
        <v>1.208</v>
      </c>
      <c r="E5701">
        <v>52.834786000000001</v>
      </c>
      <c r="F5701">
        <v>52.663640000000001</v>
      </c>
      <c r="G5701">
        <v>50.271380999999998</v>
      </c>
      <c r="H5701">
        <v>0.17114599999999999</v>
      </c>
      <c r="I5701">
        <v>-91.276011999999994</v>
      </c>
      <c r="J5701">
        <v>79</v>
      </c>
      <c r="K5701">
        <v>70.287840000000003</v>
      </c>
      <c r="L5701">
        <v>1.4997E-2</v>
      </c>
      <c r="M5701">
        <f>(F5701*CalPhotonTurnigy!$AE$30*CalPhotonTurnigy!$AF$36+CalPhotonTurnigy!$AE$36)/CalPhotonTurnigy!$AE$30</f>
        <v>64.979004170409127</v>
      </c>
    </row>
    <row r="5702" spans="1:13" x14ac:dyDescent="0.3">
      <c r="A5702">
        <v>182.959373</v>
      </c>
      <c r="B5702">
        <v>79</v>
      </c>
      <c r="C5702">
        <v>0</v>
      </c>
      <c r="D5702">
        <v>1.208</v>
      </c>
      <c r="E5702">
        <v>52.825777000000002</v>
      </c>
      <c r="F5702">
        <v>53.101514000000002</v>
      </c>
      <c r="G5702">
        <v>50.259410000000003</v>
      </c>
      <c r="H5702">
        <v>-0.27573700000000001</v>
      </c>
      <c r="I5702">
        <v>-91.290122999999994</v>
      </c>
      <c r="J5702">
        <v>79</v>
      </c>
      <c r="K5702">
        <v>70.284771000000006</v>
      </c>
      <c r="L5702">
        <v>1.4997E-2</v>
      </c>
      <c r="M5702">
        <f>(F5702*CalPhotonTurnigy!$AE$30*CalPhotonTurnigy!$AF$36+CalPhotonTurnigy!$AE$36)/CalPhotonTurnigy!$AE$30</f>
        <v>65.423754758734631</v>
      </c>
    </row>
    <row r="5703" spans="1:13" x14ac:dyDescent="0.3">
      <c r="A5703">
        <v>182.97438099999999</v>
      </c>
      <c r="B5703">
        <v>79</v>
      </c>
      <c r="C5703">
        <v>0</v>
      </c>
      <c r="D5703">
        <v>1.208</v>
      </c>
      <c r="E5703">
        <v>52.820833999999998</v>
      </c>
      <c r="F5703">
        <v>52.833965999999997</v>
      </c>
      <c r="G5703">
        <v>50.248350000000002</v>
      </c>
      <c r="H5703">
        <v>-1.3131E-2</v>
      </c>
      <c r="I5703">
        <v>-91.290794000000005</v>
      </c>
      <c r="J5703">
        <v>79</v>
      </c>
      <c r="K5703">
        <v>70.282129999999995</v>
      </c>
      <c r="L5703">
        <v>1.5008000000000001E-2</v>
      </c>
      <c r="M5703">
        <f>(F5703*CalPhotonTurnigy!$AE$30*CalPhotonTurnigy!$AF$36+CalPhotonTurnigy!$AE$36)/CalPhotonTurnigy!$AE$30</f>
        <v>65.152005053556167</v>
      </c>
    </row>
    <row r="5704" spans="1:13" x14ac:dyDescent="0.3">
      <c r="A5704">
        <v>182.989384</v>
      </c>
      <c r="B5704">
        <v>79</v>
      </c>
      <c r="C5704">
        <v>0</v>
      </c>
      <c r="D5704">
        <v>1.208</v>
      </c>
      <c r="E5704">
        <v>52.813769000000001</v>
      </c>
      <c r="F5704">
        <v>52.663640000000001</v>
      </c>
      <c r="G5704">
        <v>50.238171999999999</v>
      </c>
      <c r="H5704">
        <v>0.15013000000000001</v>
      </c>
      <c r="I5704">
        <v>-91.283145000000005</v>
      </c>
      <c r="J5704">
        <v>79</v>
      </c>
      <c r="K5704">
        <v>70.279857000000007</v>
      </c>
      <c r="L5704">
        <v>1.5003000000000001E-2</v>
      </c>
      <c r="M5704">
        <f>(F5704*CalPhotonTurnigy!$AE$30*CalPhotonTurnigy!$AF$36+CalPhotonTurnigy!$AE$36)/CalPhotonTurnigy!$AE$30</f>
        <v>64.979004170409127</v>
      </c>
    </row>
    <row r="5705" spans="1:13" x14ac:dyDescent="0.3">
      <c r="A5705">
        <v>183.00438500000001</v>
      </c>
      <c r="B5705">
        <v>79</v>
      </c>
      <c r="C5705">
        <v>0</v>
      </c>
      <c r="D5705">
        <v>1.21</v>
      </c>
      <c r="E5705">
        <v>52.816122999999997</v>
      </c>
      <c r="F5705">
        <v>52.979917</v>
      </c>
      <c r="G5705">
        <v>50.228841000000003</v>
      </c>
      <c r="H5705">
        <v>-0.163794</v>
      </c>
      <c r="I5705">
        <v>-91.291517999999996</v>
      </c>
      <c r="J5705">
        <v>79</v>
      </c>
      <c r="K5705">
        <v>70.277900000000002</v>
      </c>
      <c r="L5705">
        <v>1.5001E-2</v>
      </c>
      <c r="M5705">
        <f>(F5705*CalPhotonTurnigy!$AE$30*CalPhotonTurnigy!$AF$36+CalPhotonTurnigy!$AE$36)/CalPhotonTurnigy!$AE$30</f>
        <v>65.300248139733242</v>
      </c>
    </row>
    <row r="5706" spans="1:13" x14ac:dyDescent="0.3">
      <c r="A5706">
        <v>183.01939400000001</v>
      </c>
      <c r="B5706">
        <v>79</v>
      </c>
      <c r="C5706">
        <v>0</v>
      </c>
      <c r="D5706">
        <v>1.208</v>
      </c>
      <c r="E5706">
        <v>52.812525999999998</v>
      </c>
      <c r="F5706">
        <v>52.809637000000002</v>
      </c>
      <c r="G5706">
        <v>50.220314000000002</v>
      </c>
      <c r="H5706">
        <v>2.8900000000000002E-3</v>
      </c>
      <c r="I5706">
        <v>-91.291370999999998</v>
      </c>
      <c r="J5706">
        <v>79</v>
      </c>
      <c r="K5706">
        <v>70.276216000000005</v>
      </c>
      <c r="L5706">
        <v>1.5009E-2</v>
      </c>
      <c r="M5706">
        <f>(F5706*CalPhotonTurnigy!$AE$30*CalPhotonTurnigy!$AF$36+CalPhotonTurnigy!$AE$36)/CalPhotonTurnigy!$AE$30</f>
        <v>65.127293978992768</v>
      </c>
    </row>
    <row r="5707" spans="1:13" x14ac:dyDescent="0.3">
      <c r="A5707">
        <v>183.03439299999999</v>
      </c>
      <c r="B5707">
        <v>79</v>
      </c>
      <c r="C5707">
        <v>0</v>
      </c>
      <c r="D5707">
        <v>1.208</v>
      </c>
      <c r="E5707">
        <v>52.806618999999998</v>
      </c>
      <c r="F5707">
        <v>52.614966000000003</v>
      </c>
      <c r="G5707">
        <v>50.212547000000001</v>
      </c>
      <c r="H5707">
        <v>0.19165399999999999</v>
      </c>
      <c r="I5707">
        <v>-91.281614000000005</v>
      </c>
      <c r="J5707">
        <v>79</v>
      </c>
      <c r="K5707">
        <v>70.274766999999997</v>
      </c>
      <c r="L5707">
        <v>1.4999E-2</v>
      </c>
      <c r="M5707">
        <f>(F5707*CalPhotonTurnigy!$AE$30*CalPhotonTurnigy!$AF$36+CalPhotonTurnigy!$AE$36)/CalPhotonTurnigy!$AE$30</f>
        <v>64.929565770010484</v>
      </c>
    </row>
    <row r="5708" spans="1:13" x14ac:dyDescent="0.3">
      <c r="A5708">
        <v>183.04940500000001</v>
      </c>
      <c r="B5708">
        <v>79</v>
      </c>
      <c r="C5708">
        <v>0</v>
      </c>
      <c r="D5708">
        <v>1.2070000000000001</v>
      </c>
      <c r="E5708">
        <v>52.798723000000003</v>
      </c>
      <c r="F5708">
        <v>53.077196999999998</v>
      </c>
      <c r="G5708">
        <v>50.205491000000002</v>
      </c>
      <c r="H5708">
        <v>-0.278474</v>
      </c>
      <c r="I5708">
        <v>-91.295876000000007</v>
      </c>
      <c r="J5708">
        <v>79</v>
      </c>
      <c r="K5708">
        <v>70.273518999999993</v>
      </c>
      <c r="L5708">
        <v>1.5011999999999999E-2</v>
      </c>
      <c r="M5708">
        <f>(F5708*CalPhotonTurnigy!$AE$30*CalPhotonTurnigy!$AF$36+CalPhotonTurnigy!$AE$36)/CalPhotonTurnigy!$AE$30</f>
        <v>65.399055872625127</v>
      </c>
    </row>
    <row r="5709" spans="1:13" x14ac:dyDescent="0.3">
      <c r="A5709">
        <v>183.06441699999999</v>
      </c>
      <c r="B5709">
        <v>79</v>
      </c>
      <c r="C5709">
        <v>0</v>
      </c>
      <c r="D5709">
        <v>1.208</v>
      </c>
      <c r="E5709">
        <v>52.794739</v>
      </c>
      <c r="F5709">
        <v>52.809637000000002</v>
      </c>
      <c r="G5709">
        <v>50.199097000000002</v>
      </c>
      <c r="H5709">
        <v>-1.4897000000000001E-2</v>
      </c>
      <c r="I5709">
        <v>-91.296637000000004</v>
      </c>
      <c r="J5709">
        <v>79</v>
      </c>
      <c r="K5709">
        <v>70.272445000000005</v>
      </c>
      <c r="L5709">
        <v>1.5011999999999999E-2</v>
      </c>
      <c r="M5709">
        <f>(F5709*CalPhotonTurnigy!$AE$30*CalPhotonTurnigy!$AF$36+CalPhotonTurnigy!$AE$36)/CalPhotonTurnigy!$AE$30</f>
        <v>65.127293978992768</v>
      </c>
    </row>
    <row r="5710" spans="1:13" x14ac:dyDescent="0.3">
      <c r="A5710">
        <v>183.07941299999999</v>
      </c>
      <c r="B5710">
        <v>79</v>
      </c>
      <c r="C5710">
        <v>0</v>
      </c>
      <c r="D5710">
        <v>1.208</v>
      </c>
      <c r="E5710">
        <v>52.791311999999998</v>
      </c>
      <c r="F5710">
        <v>52.614966000000003</v>
      </c>
      <c r="G5710">
        <v>50.193316000000003</v>
      </c>
      <c r="H5710">
        <v>0.176346</v>
      </c>
      <c r="I5710">
        <v>-91.287661</v>
      </c>
      <c r="J5710">
        <v>79</v>
      </c>
      <c r="K5710">
        <v>70.271521000000007</v>
      </c>
      <c r="L5710">
        <v>1.4996000000000001E-2</v>
      </c>
      <c r="M5710">
        <f>(F5710*CalPhotonTurnigy!$AE$30*CalPhotonTurnigy!$AF$36+CalPhotonTurnigy!$AE$36)/CalPhotonTurnigy!$AE$30</f>
        <v>64.929565770010484</v>
      </c>
    </row>
    <row r="5711" spans="1:13" x14ac:dyDescent="0.3">
      <c r="A5711">
        <v>183.09441000000001</v>
      </c>
      <c r="B5711">
        <v>79</v>
      </c>
      <c r="C5711">
        <v>0</v>
      </c>
      <c r="D5711">
        <v>1.2070000000000001</v>
      </c>
      <c r="E5711">
        <v>52.785547999999999</v>
      </c>
      <c r="F5711">
        <v>52.493260999999997</v>
      </c>
      <c r="G5711">
        <v>50.188102000000001</v>
      </c>
      <c r="H5711">
        <v>0.29228700000000002</v>
      </c>
      <c r="I5711">
        <v>-91.272803999999994</v>
      </c>
      <c r="J5711">
        <v>79</v>
      </c>
      <c r="K5711">
        <v>70.270724999999999</v>
      </c>
      <c r="L5711">
        <v>1.4997E-2</v>
      </c>
      <c r="M5711">
        <f>(F5711*CalPhotonTurnigy!$AE$30*CalPhotonTurnigy!$AF$36+CalPhotonTurnigy!$AE$36)/CalPhotonTurnigy!$AE$30</f>
        <v>64.805949454924047</v>
      </c>
    </row>
    <row r="5712" spans="1:13" x14ac:dyDescent="0.3">
      <c r="A5712">
        <v>183.10941299999999</v>
      </c>
      <c r="B5712">
        <v>79</v>
      </c>
      <c r="C5712">
        <v>0</v>
      </c>
      <c r="D5712">
        <v>1.206</v>
      </c>
      <c r="E5712">
        <v>52.777773000000003</v>
      </c>
      <c r="F5712">
        <v>52.833965999999997</v>
      </c>
      <c r="G5712">
        <v>50.183407000000003</v>
      </c>
      <c r="H5712">
        <v>-5.6193E-2</v>
      </c>
      <c r="I5712">
        <v>-91.275672</v>
      </c>
      <c r="J5712">
        <v>79</v>
      </c>
      <c r="K5712">
        <v>70.270041000000006</v>
      </c>
      <c r="L5712">
        <v>1.5003000000000001E-2</v>
      </c>
      <c r="M5712">
        <f>(F5712*CalPhotonTurnigy!$AE$30*CalPhotonTurnigy!$AF$36+CalPhotonTurnigy!$AE$36)/CalPhotonTurnigy!$AE$30</f>
        <v>65.152005053556167</v>
      </c>
    </row>
    <row r="5713" spans="1:13" x14ac:dyDescent="0.3">
      <c r="A5713">
        <v>183.12441100000001</v>
      </c>
      <c r="B5713">
        <v>79</v>
      </c>
      <c r="C5713">
        <v>0</v>
      </c>
      <c r="D5713">
        <v>1.206</v>
      </c>
      <c r="E5713">
        <v>52.771082</v>
      </c>
      <c r="F5713">
        <v>52.663640000000001</v>
      </c>
      <c r="G5713">
        <v>50.179188000000003</v>
      </c>
      <c r="H5713">
        <v>0.107442</v>
      </c>
      <c r="I5713">
        <v>-91.270200000000003</v>
      </c>
      <c r="J5713">
        <v>79</v>
      </c>
      <c r="K5713">
        <v>70.269451000000004</v>
      </c>
      <c r="L5713">
        <v>1.4997999999999999E-2</v>
      </c>
      <c r="M5713">
        <f>(F5713*CalPhotonTurnigy!$AE$30*CalPhotonTurnigy!$AF$36+CalPhotonTurnigy!$AE$36)/CalPhotonTurnigy!$AE$30</f>
        <v>64.979004170409127</v>
      </c>
    </row>
    <row r="5714" spans="1:13" x14ac:dyDescent="0.3">
      <c r="A5714">
        <v>183.139419</v>
      </c>
      <c r="B5714">
        <v>79</v>
      </c>
      <c r="C5714">
        <v>0</v>
      </c>
      <c r="D5714">
        <v>1.2030000000000001</v>
      </c>
      <c r="E5714">
        <v>52.754057000000003</v>
      </c>
      <c r="F5714">
        <v>52.517603999999999</v>
      </c>
      <c r="G5714">
        <v>50.175403000000003</v>
      </c>
      <c r="H5714">
        <v>0.236453</v>
      </c>
      <c r="I5714">
        <v>-91.258168999999995</v>
      </c>
      <c r="J5714">
        <v>79</v>
      </c>
      <c r="K5714">
        <v>70.268944000000005</v>
      </c>
      <c r="L5714">
        <v>1.5008000000000001E-2</v>
      </c>
      <c r="M5714">
        <f>(F5714*CalPhotonTurnigy!$AE$30*CalPhotonTurnigy!$AF$36+CalPhotonTurnigy!$AE$36)/CalPhotonTurnigy!$AE$30</f>
        <v>64.830674749350308</v>
      </c>
    </row>
    <row r="5715" spans="1:13" x14ac:dyDescent="0.3">
      <c r="A5715">
        <v>183.154428</v>
      </c>
      <c r="B5715">
        <v>79</v>
      </c>
      <c r="C5715">
        <v>0</v>
      </c>
      <c r="D5715">
        <v>1.2070000000000001</v>
      </c>
      <c r="E5715">
        <v>52.753489000000002</v>
      </c>
      <c r="F5715">
        <v>52.347180000000002</v>
      </c>
      <c r="G5715">
        <v>50.172013</v>
      </c>
      <c r="H5715">
        <v>0.40630899999999998</v>
      </c>
      <c r="I5715">
        <v>-91.237532999999999</v>
      </c>
      <c r="J5715">
        <v>79</v>
      </c>
      <c r="K5715">
        <v>70.268507999999997</v>
      </c>
      <c r="L5715">
        <v>1.5009E-2</v>
      </c>
      <c r="M5715">
        <f>(F5715*CalPhotonTurnigy!$AE$30*CalPhotonTurnigy!$AF$36+CalPhotonTurnigy!$AE$36)/CalPhotonTurnigy!$AE$30</f>
        <v>64.657574327163132</v>
      </c>
    </row>
    <row r="5716" spans="1:13" x14ac:dyDescent="0.3">
      <c r="A5716">
        <v>183.16943699999999</v>
      </c>
      <c r="B5716">
        <v>79</v>
      </c>
      <c r="C5716">
        <v>0</v>
      </c>
      <c r="D5716">
        <v>1.206</v>
      </c>
      <c r="E5716">
        <v>52.750182000000002</v>
      </c>
      <c r="F5716">
        <v>52.833965999999997</v>
      </c>
      <c r="G5716">
        <v>50.168979999999998</v>
      </c>
      <c r="H5716">
        <v>-8.3783999999999997E-2</v>
      </c>
      <c r="I5716">
        <v>-91.241811999999996</v>
      </c>
      <c r="J5716">
        <v>79</v>
      </c>
      <c r="K5716">
        <v>70.268131999999994</v>
      </c>
      <c r="L5716">
        <v>1.5009E-2</v>
      </c>
      <c r="M5716">
        <f>(F5716*CalPhotonTurnigy!$AE$30*CalPhotonTurnigy!$AF$36+CalPhotonTurnigy!$AE$36)/CalPhotonTurnigy!$AE$30</f>
        <v>65.152005053556167</v>
      </c>
    </row>
    <row r="5717" spans="1:13" x14ac:dyDescent="0.3">
      <c r="A5717">
        <v>183.18444600000001</v>
      </c>
      <c r="B5717">
        <v>79</v>
      </c>
      <c r="C5717">
        <v>0</v>
      </c>
      <c r="D5717">
        <v>1.212</v>
      </c>
      <c r="E5717">
        <v>52.767052999999997</v>
      </c>
      <c r="F5717">
        <v>52.663640000000001</v>
      </c>
      <c r="G5717">
        <v>50.166271000000002</v>
      </c>
      <c r="H5717">
        <v>0.103413</v>
      </c>
      <c r="I5717">
        <v>-91.236541000000003</v>
      </c>
      <c r="J5717">
        <v>79</v>
      </c>
      <c r="K5717">
        <v>70.267808000000002</v>
      </c>
      <c r="L5717">
        <v>1.5009E-2</v>
      </c>
      <c r="M5717">
        <f>(F5717*CalPhotonTurnigy!$AE$30*CalPhotonTurnigy!$AF$36+CalPhotonTurnigy!$AE$36)/CalPhotonTurnigy!$AE$30</f>
        <v>64.979004170409127</v>
      </c>
    </row>
    <row r="5718" spans="1:13" x14ac:dyDescent="0.3">
      <c r="A5718">
        <v>183.199445</v>
      </c>
      <c r="B5718">
        <v>79</v>
      </c>
      <c r="C5718">
        <v>0</v>
      </c>
      <c r="D5718">
        <v>1.204</v>
      </c>
      <c r="E5718">
        <v>52.753405999999998</v>
      </c>
      <c r="F5718">
        <v>52.517603999999999</v>
      </c>
      <c r="G5718">
        <v>50.163854999999998</v>
      </c>
      <c r="H5718">
        <v>0.23580200000000001</v>
      </c>
      <c r="I5718">
        <v>-91.224549999999994</v>
      </c>
      <c r="J5718">
        <v>79</v>
      </c>
      <c r="K5718">
        <v>70.267529999999994</v>
      </c>
      <c r="L5718">
        <v>1.4999E-2</v>
      </c>
      <c r="M5718">
        <f>(F5718*CalPhotonTurnigy!$AE$30*CalPhotonTurnigy!$AF$36+CalPhotonTurnigy!$AE$36)/CalPhotonTurnigy!$AE$30</f>
        <v>64.830674749350308</v>
      </c>
    </row>
    <row r="5719" spans="1:13" x14ac:dyDescent="0.3">
      <c r="A5719">
        <v>183.21444299999999</v>
      </c>
      <c r="B5719">
        <v>79</v>
      </c>
      <c r="C5719">
        <v>0</v>
      </c>
      <c r="D5719">
        <v>1.208</v>
      </c>
      <c r="E5719">
        <v>52.758561</v>
      </c>
      <c r="F5719">
        <v>52.322828999999999</v>
      </c>
      <c r="G5719">
        <v>50.161701999999998</v>
      </c>
      <c r="H5719">
        <v>0.43573200000000001</v>
      </c>
      <c r="I5719">
        <v>-91.202442000000005</v>
      </c>
      <c r="J5719">
        <v>79</v>
      </c>
      <c r="K5719">
        <v>70.267290000000003</v>
      </c>
      <c r="L5719">
        <v>1.4997999999999999E-2</v>
      </c>
      <c r="M5719">
        <f>(F5719*CalPhotonTurnigy!$AE$30*CalPhotonTurnigy!$AF$36+CalPhotonTurnigy!$AE$36)/CalPhotonTurnigy!$AE$30</f>
        <v>64.632840907100942</v>
      </c>
    </row>
    <row r="5720" spans="1:13" x14ac:dyDescent="0.3">
      <c r="A5720">
        <v>183.229446</v>
      </c>
      <c r="B5720">
        <v>79</v>
      </c>
      <c r="C5720">
        <v>0</v>
      </c>
      <c r="D5720">
        <v>1.208</v>
      </c>
      <c r="E5720">
        <v>52.760181000000003</v>
      </c>
      <c r="F5720">
        <v>52.444571000000003</v>
      </c>
      <c r="G5720">
        <v>50.159784999999999</v>
      </c>
      <c r="H5720">
        <v>0.31560899999999997</v>
      </c>
      <c r="I5720">
        <v>-91.186402000000001</v>
      </c>
      <c r="J5720">
        <v>79</v>
      </c>
      <c r="K5720">
        <v>70.267083999999997</v>
      </c>
      <c r="L5720">
        <v>1.5003000000000001E-2</v>
      </c>
      <c r="M5720">
        <f>(F5720*CalPhotonTurnigy!$AE$30*CalPhotonTurnigy!$AF$36+CalPhotonTurnigy!$AE$36)/CalPhotonTurnigy!$AE$30</f>
        <v>64.756494803253545</v>
      </c>
    </row>
    <row r="5721" spans="1:13" x14ac:dyDescent="0.3">
      <c r="A5721">
        <v>183.24445</v>
      </c>
      <c r="B5721">
        <v>79</v>
      </c>
      <c r="C5721">
        <v>0</v>
      </c>
      <c r="D5721">
        <v>1.208</v>
      </c>
      <c r="E5721">
        <v>52.761574000000003</v>
      </c>
      <c r="F5721">
        <v>52.663640000000001</v>
      </c>
      <c r="G5721">
        <v>50.158082</v>
      </c>
      <c r="H5721">
        <v>9.7933999999999993E-2</v>
      </c>
      <c r="I5721">
        <v>-91.181411999999995</v>
      </c>
      <c r="J5721">
        <v>79</v>
      </c>
      <c r="K5721">
        <v>70.266907000000003</v>
      </c>
      <c r="L5721">
        <v>1.5004E-2</v>
      </c>
      <c r="M5721">
        <f>(F5721*CalPhotonTurnigy!$AE$30*CalPhotonTurnigy!$AF$36+CalPhotonTurnigy!$AE$36)/CalPhotonTurnigy!$AE$30</f>
        <v>64.979004170409127</v>
      </c>
    </row>
    <row r="5722" spans="1:13" x14ac:dyDescent="0.3">
      <c r="A5722">
        <v>183.25946200000001</v>
      </c>
      <c r="B5722">
        <v>79</v>
      </c>
      <c r="C5722">
        <v>0</v>
      </c>
      <c r="D5722">
        <v>1.2030000000000001</v>
      </c>
      <c r="E5722">
        <v>52.745871999999999</v>
      </c>
      <c r="F5722">
        <v>52.468916999999998</v>
      </c>
      <c r="G5722">
        <v>50.156568999999998</v>
      </c>
      <c r="H5722">
        <v>0.27695500000000001</v>
      </c>
      <c r="I5722">
        <v>-91.167323999999994</v>
      </c>
      <c r="J5722">
        <v>79</v>
      </c>
      <c r="K5722">
        <v>70.266754000000006</v>
      </c>
      <c r="L5722">
        <v>1.5011999999999999E-2</v>
      </c>
      <c r="M5722">
        <f>(F5722*CalPhotonTurnigy!$AE$30*CalPhotonTurnigy!$AF$36+CalPhotonTurnigy!$AE$36)/CalPhotonTurnigy!$AE$30</f>
        <v>64.781223144793273</v>
      </c>
    </row>
    <row r="5723" spans="1:13" x14ac:dyDescent="0.3">
      <c r="A5723">
        <v>183.27446699999999</v>
      </c>
      <c r="B5723">
        <v>79</v>
      </c>
      <c r="C5723">
        <v>0</v>
      </c>
      <c r="D5723">
        <v>1.1990000000000001</v>
      </c>
      <c r="E5723">
        <v>52.718255999999997</v>
      </c>
      <c r="F5723">
        <v>52.322828999999999</v>
      </c>
      <c r="G5723">
        <v>50.155225999999999</v>
      </c>
      <c r="H5723">
        <v>0.39542699999999997</v>
      </c>
      <c r="I5723">
        <v>-91.147251999999995</v>
      </c>
      <c r="J5723">
        <v>79</v>
      </c>
      <c r="K5723">
        <v>70.266621999999998</v>
      </c>
      <c r="L5723">
        <v>1.5004999999999999E-2</v>
      </c>
      <c r="M5723">
        <f>(F5723*CalPhotonTurnigy!$AE$30*CalPhotonTurnigy!$AF$36+CalPhotonTurnigy!$AE$36)/CalPhotonTurnigy!$AE$30</f>
        <v>64.632840907100942</v>
      </c>
    </row>
    <row r="5724" spans="1:13" x14ac:dyDescent="0.3">
      <c r="A5724">
        <v>183.28946400000001</v>
      </c>
      <c r="B5724">
        <v>79</v>
      </c>
      <c r="C5724">
        <v>0</v>
      </c>
      <c r="D5724">
        <v>1.2030000000000001</v>
      </c>
      <c r="E5724">
        <v>52.708582999999997</v>
      </c>
      <c r="F5724">
        <v>52.201059000000001</v>
      </c>
      <c r="G5724">
        <v>50.154035999999998</v>
      </c>
      <c r="H5724">
        <v>0.50752299999999995</v>
      </c>
      <c r="I5724">
        <v>-91.121538000000001</v>
      </c>
      <c r="J5724">
        <v>79</v>
      </c>
      <c r="K5724">
        <v>70.266508999999999</v>
      </c>
      <c r="L5724">
        <v>1.4997E-2</v>
      </c>
      <c r="M5724">
        <f>(F5724*CalPhotonTurnigy!$AE$30*CalPhotonTurnigy!$AF$36+CalPhotonTurnigy!$AE$36)/CalPhotonTurnigy!$AE$30</f>
        <v>64.509158571222585</v>
      </c>
    </row>
    <row r="5725" spans="1:13" x14ac:dyDescent="0.3">
      <c r="A5725">
        <v>183.304463</v>
      </c>
      <c r="B5725">
        <v>79</v>
      </c>
      <c r="C5725">
        <v>0</v>
      </c>
      <c r="D5725">
        <v>1.2030000000000001</v>
      </c>
      <c r="E5725">
        <v>52.700256000000003</v>
      </c>
      <c r="F5725">
        <v>52.298476999999998</v>
      </c>
      <c r="G5725">
        <v>50.152980999999997</v>
      </c>
      <c r="H5725">
        <v>0.401779</v>
      </c>
      <c r="I5725">
        <v>-91.101157000000001</v>
      </c>
      <c r="J5725">
        <v>79</v>
      </c>
      <c r="K5725">
        <v>70.266412000000003</v>
      </c>
      <c r="L5725">
        <v>1.4999E-2</v>
      </c>
      <c r="M5725">
        <f>(F5725*CalPhotonTurnigy!$AE$30*CalPhotonTurnigy!$AF$36+CalPhotonTurnigy!$AE$36)/CalPhotonTurnigy!$AE$30</f>
        <v>64.608106471334253</v>
      </c>
    </row>
    <row r="5726" spans="1:13" x14ac:dyDescent="0.3">
      <c r="A5726">
        <v>183.31947</v>
      </c>
      <c r="B5726">
        <v>78</v>
      </c>
      <c r="C5726">
        <v>0</v>
      </c>
      <c r="D5726">
        <v>1.1839999999999999</v>
      </c>
      <c r="E5726">
        <v>52.625272000000002</v>
      </c>
      <c r="F5726">
        <v>52.590626999999998</v>
      </c>
      <c r="G5726">
        <v>50.151815999999997</v>
      </c>
      <c r="H5726">
        <v>3.4645000000000002E-2</v>
      </c>
      <c r="I5726">
        <v>-91.099393000000006</v>
      </c>
      <c r="J5726">
        <v>78</v>
      </c>
      <c r="K5726">
        <v>70.241240000000005</v>
      </c>
      <c r="L5726">
        <v>1.5007E-2</v>
      </c>
      <c r="M5726">
        <f>(F5726*CalPhotonTurnigy!$AE$30*CalPhotonTurnigy!$AF$36+CalPhotonTurnigy!$AE$36)/CalPhotonTurnigy!$AE$30</f>
        <v>64.904844538402159</v>
      </c>
    </row>
    <row r="5727" spans="1:13" x14ac:dyDescent="0.3">
      <c r="A5727">
        <v>183.33447200000001</v>
      </c>
      <c r="B5727">
        <v>78</v>
      </c>
      <c r="C5727">
        <v>0</v>
      </c>
      <c r="D5727">
        <v>1.204</v>
      </c>
      <c r="E5727">
        <v>52.634220999999997</v>
      </c>
      <c r="F5727">
        <v>52.444571000000003</v>
      </c>
      <c r="G5727">
        <v>50.149769999999997</v>
      </c>
      <c r="H5727">
        <v>0.18965000000000001</v>
      </c>
      <c r="I5727">
        <v>-91.089754999999997</v>
      </c>
      <c r="J5727">
        <v>78</v>
      </c>
      <c r="K5727">
        <v>70.195708999999994</v>
      </c>
      <c r="L5727">
        <v>1.5002E-2</v>
      </c>
      <c r="M5727">
        <f>(F5727*CalPhotonTurnigy!$AE$30*CalPhotonTurnigy!$AF$36+CalPhotonTurnigy!$AE$36)/CalPhotonTurnigy!$AE$30</f>
        <v>64.756494803253545</v>
      </c>
    </row>
    <row r="5728" spans="1:13" x14ac:dyDescent="0.3">
      <c r="A5728">
        <v>183.349479</v>
      </c>
      <c r="B5728">
        <v>78</v>
      </c>
      <c r="C5728">
        <v>0</v>
      </c>
      <c r="D5728">
        <v>1.206</v>
      </c>
      <c r="E5728">
        <v>52.647573999999999</v>
      </c>
      <c r="F5728">
        <v>52.274124</v>
      </c>
      <c r="G5728">
        <v>50.145887000000002</v>
      </c>
      <c r="H5728">
        <v>0.37344899999999998</v>
      </c>
      <c r="I5728">
        <v>-91.070806000000005</v>
      </c>
      <c r="J5728">
        <v>78</v>
      </c>
      <c r="K5728">
        <v>70.15652</v>
      </c>
      <c r="L5728">
        <v>1.5007E-2</v>
      </c>
      <c r="M5728">
        <f>(F5728*CalPhotonTurnigy!$AE$30*CalPhotonTurnigy!$AF$36+CalPhotonTurnigy!$AE$36)/CalPhotonTurnigy!$AE$30</f>
        <v>64.58337101986308</v>
      </c>
    </row>
    <row r="5729" spans="1:13" x14ac:dyDescent="0.3">
      <c r="A5729">
        <v>183.36447899999999</v>
      </c>
      <c r="B5729">
        <v>78</v>
      </c>
      <c r="C5729">
        <v>0</v>
      </c>
      <c r="D5729">
        <v>1.2</v>
      </c>
      <c r="E5729">
        <v>52.636443999999997</v>
      </c>
      <c r="F5729">
        <v>52.176701999999999</v>
      </c>
      <c r="G5729">
        <v>50.139614000000002</v>
      </c>
      <c r="H5729">
        <v>0.45974199999999998</v>
      </c>
      <c r="I5729">
        <v>-91.047515000000004</v>
      </c>
      <c r="J5729">
        <v>78</v>
      </c>
      <c r="K5729">
        <v>70.122789999999995</v>
      </c>
      <c r="L5729">
        <v>1.4999999999999999E-2</v>
      </c>
      <c r="M5729">
        <f>(F5729*CalPhotonTurnigy!$AE$30*CalPhotonTurnigy!$AF$36+CalPhotonTurnigy!$AE$36)/CalPhotonTurnigy!$AE$30</f>
        <v>64.484419056933433</v>
      </c>
    </row>
    <row r="5730" spans="1:13" x14ac:dyDescent="0.3">
      <c r="A5730">
        <v>183.37948499999999</v>
      </c>
      <c r="B5730">
        <v>78</v>
      </c>
      <c r="C5730">
        <v>0</v>
      </c>
      <c r="D5730">
        <v>1.2010000000000001</v>
      </c>
      <c r="E5730">
        <v>52.632520999999997</v>
      </c>
      <c r="F5730">
        <v>52.054900000000004</v>
      </c>
      <c r="G5730">
        <v>50.130865</v>
      </c>
      <c r="H5730">
        <v>0.57762000000000002</v>
      </c>
      <c r="I5730">
        <v>-91.018281000000002</v>
      </c>
      <c r="J5730">
        <v>78</v>
      </c>
      <c r="K5730">
        <v>70.093759000000006</v>
      </c>
      <c r="L5730">
        <v>1.5006E-2</v>
      </c>
      <c r="M5730">
        <f>(F5730*CalPhotonTurnigy!$AE$30*CalPhotonTurnigy!$AF$36+CalPhotonTurnigy!$AE$36)/CalPhotonTurnigy!$AE$30</f>
        <v>64.360704218511387</v>
      </c>
    </row>
    <row r="5731" spans="1:13" x14ac:dyDescent="0.3">
      <c r="A5731">
        <v>183.394496</v>
      </c>
      <c r="B5731">
        <v>78</v>
      </c>
      <c r="C5731">
        <v>0</v>
      </c>
      <c r="D5731">
        <v>1.1990000000000001</v>
      </c>
      <c r="E5731">
        <v>52.620657999999999</v>
      </c>
      <c r="F5731">
        <v>52.541946000000003</v>
      </c>
      <c r="G5731">
        <v>50.11983</v>
      </c>
      <c r="H5731">
        <v>7.8712000000000004E-2</v>
      </c>
      <c r="I5731">
        <v>-91.014274</v>
      </c>
      <c r="J5731">
        <v>78</v>
      </c>
      <c r="K5731">
        <v>70.068770999999998</v>
      </c>
      <c r="L5731">
        <v>1.5011E-2</v>
      </c>
      <c r="M5731">
        <f>(F5731*CalPhotonTurnigy!$AE$30*CalPhotonTurnigy!$AF$36+CalPhotonTurnigy!$AE$36)/CalPhotonTurnigy!$AE$30</f>
        <v>64.8553990280721</v>
      </c>
    </row>
    <row r="5732" spans="1:13" x14ac:dyDescent="0.3">
      <c r="A5732">
        <v>183.40949800000001</v>
      </c>
      <c r="B5732">
        <v>78</v>
      </c>
      <c r="C5732">
        <v>0</v>
      </c>
      <c r="D5732">
        <v>1.1950000000000001</v>
      </c>
      <c r="E5732">
        <v>52.596291999999998</v>
      </c>
      <c r="F5732">
        <v>52.395878000000003</v>
      </c>
      <c r="G5732">
        <v>50.106853000000001</v>
      </c>
      <c r="H5732">
        <v>0.20041400000000001</v>
      </c>
      <c r="I5732">
        <v>-91.004093999999995</v>
      </c>
      <c r="J5732">
        <v>78</v>
      </c>
      <c r="K5732">
        <v>70.047263999999998</v>
      </c>
      <c r="L5732">
        <v>1.5002E-2</v>
      </c>
      <c r="M5732">
        <f>(F5732*CalPhotonTurnigy!$AE$30*CalPhotonTurnigy!$AF$36+CalPhotonTurnigy!$AE$36)/CalPhotonTurnigy!$AE$30</f>
        <v>64.707037104469578</v>
      </c>
    </row>
    <row r="5733" spans="1:13" x14ac:dyDescent="0.3">
      <c r="A5733">
        <v>183.424509</v>
      </c>
      <c r="B5733">
        <v>78</v>
      </c>
      <c r="C5733">
        <v>0</v>
      </c>
      <c r="D5733">
        <v>1.2090000000000001</v>
      </c>
      <c r="E5733">
        <v>52.626271000000003</v>
      </c>
      <c r="F5733">
        <v>52.274124</v>
      </c>
      <c r="G5733">
        <v>50.092339000000003</v>
      </c>
      <c r="H5733">
        <v>0.35214699999999999</v>
      </c>
      <c r="I5733">
        <v>-90.986221999999998</v>
      </c>
      <c r="J5733">
        <v>78</v>
      </c>
      <c r="K5733">
        <v>70.028751999999997</v>
      </c>
      <c r="L5733">
        <v>1.5011E-2</v>
      </c>
      <c r="M5733">
        <f>(F5733*CalPhotonTurnigy!$AE$30*CalPhotonTurnigy!$AF$36+CalPhotonTurnigy!$AE$36)/CalPhotonTurnigy!$AE$30</f>
        <v>64.58337101986308</v>
      </c>
    </row>
    <row r="5734" spans="1:13" x14ac:dyDescent="0.3">
      <c r="A5734">
        <v>183.43950899999999</v>
      </c>
      <c r="B5734">
        <v>78</v>
      </c>
      <c r="C5734">
        <v>0</v>
      </c>
      <c r="D5734">
        <v>1.1990000000000001</v>
      </c>
      <c r="E5734">
        <v>52.615278000000004</v>
      </c>
      <c r="F5734">
        <v>52.127985000000002</v>
      </c>
      <c r="G5734">
        <v>50.076704999999997</v>
      </c>
      <c r="H5734">
        <v>0.487294</v>
      </c>
      <c r="I5734">
        <v>-90.961547999999993</v>
      </c>
      <c r="J5734">
        <v>78</v>
      </c>
      <c r="K5734">
        <v>70.012818999999993</v>
      </c>
      <c r="L5734">
        <v>1.4999999999999999E-2</v>
      </c>
      <c r="M5734">
        <f>(F5734*CalPhotonTurnigy!$AE$30*CalPhotonTurnigy!$AF$36+CalPhotonTurnigy!$AE$36)/CalPhotonTurnigy!$AE$30</f>
        <v>64.434936981241691</v>
      </c>
    </row>
    <row r="5735" spans="1:13" x14ac:dyDescent="0.3">
      <c r="A5735">
        <v>183.45451199999999</v>
      </c>
      <c r="B5735">
        <v>78</v>
      </c>
      <c r="C5735">
        <v>0</v>
      </c>
      <c r="D5735">
        <v>1.2</v>
      </c>
      <c r="E5735">
        <v>52.608646999999998</v>
      </c>
      <c r="F5735">
        <v>52.006171999999999</v>
      </c>
      <c r="G5735">
        <v>50.060350999999997</v>
      </c>
      <c r="H5735">
        <v>0.60247499999999998</v>
      </c>
      <c r="I5735">
        <v>-90.931078999999997</v>
      </c>
      <c r="J5735">
        <v>78</v>
      </c>
      <c r="K5735">
        <v>69.999105999999998</v>
      </c>
      <c r="L5735">
        <v>1.5003000000000001E-2</v>
      </c>
      <c r="M5735">
        <f>(F5735*CalPhotonTurnigy!$AE$30*CalPhotonTurnigy!$AF$36+CalPhotonTurnigy!$AE$36)/CalPhotonTurnigy!$AE$30</f>
        <v>64.311210970070221</v>
      </c>
    </row>
    <row r="5736" spans="1:13" x14ac:dyDescent="0.3">
      <c r="A5736">
        <v>183.469516</v>
      </c>
      <c r="B5736">
        <v>78</v>
      </c>
      <c r="C5736">
        <v>0</v>
      </c>
      <c r="D5736">
        <v>1.1990000000000001</v>
      </c>
      <c r="E5736">
        <v>52.600107999999999</v>
      </c>
      <c r="F5736">
        <v>52.493260999999997</v>
      </c>
      <c r="G5736">
        <v>50.04363</v>
      </c>
      <c r="H5736">
        <v>0.106847</v>
      </c>
      <c r="I5736">
        <v>-90.925645000000003</v>
      </c>
      <c r="J5736">
        <v>78</v>
      </c>
      <c r="K5736">
        <v>69.987302</v>
      </c>
      <c r="L5736">
        <v>1.5004E-2</v>
      </c>
      <c r="M5736">
        <f>(F5736*CalPhotonTurnigy!$AE$30*CalPhotonTurnigy!$AF$36+CalPhotonTurnigy!$AE$36)/CalPhotonTurnigy!$AE$30</f>
        <v>64.805949454924047</v>
      </c>
    </row>
    <row r="5737" spans="1:13" x14ac:dyDescent="0.3">
      <c r="A5737">
        <v>183.48451900000001</v>
      </c>
      <c r="B5737">
        <v>78</v>
      </c>
      <c r="C5737">
        <v>0</v>
      </c>
      <c r="D5737">
        <v>1.198</v>
      </c>
      <c r="E5737">
        <v>52.589927000000003</v>
      </c>
      <c r="F5737">
        <v>52.468916999999998</v>
      </c>
      <c r="G5737">
        <v>50.026851000000001</v>
      </c>
      <c r="H5737">
        <v>0.12101000000000001</v>
      </c>
      <c r="I5737">
        <v>-90.919493000000003</v>
      </c>
      <c r="J5737">
        <v>78</v>
      </c>
      <c r="K5737">
        <v>69.977142999999998</v>
      </c>
      <c r="L5737">
        <v>1.5003000000000001E-2</v>
      </c>
      <c r="M5737">
        <f>(F5737*CalPhotonTurnigy!$AE$30*CalPhotonTurnigy!$AF$36+CalPhotonTurnigy!$AE$36)/CalPhotonTurnigy!$AE$30</f>
        <v>64.781223144793273</v>
      </c>
    </row>
    <row r="5738" spans="1:13" x14ac:dyDescent="0.3">
      <c r="A5738">
        <v>183.49953099999999</v>
      </c>
      <c r="B5738">
        <v>78</v>
      </c>
      <c r="C5738">
        <v>0</v>
      </c>
      <c r="D5738">
        <v>1.1970000000000001</v>
      </c>
      <c r="E5738">
        <v>52.578330000000001</v>
      </c>
      <c r="F5738">
        <v>52.347180000000002</v>
      </c>
      <c r="G5738">
        <v>50.010271000000003</v>
      </c>
      <c r="H5738">
        <v>0.231151</v>
      </c>
      <c r="I5738">
        <v>-90.907751000000005</v>
      </c>
      <c r="J5738">
        <v>78</v>
      </c>
      <c r="K5738">
        <v>69.968399000000005</v>
      </c>
      <c r="L5738">
        <v>1.5011999999999999E-2</v>
      </c>
      <c r="M5738">
        <f>(F5738*CalPhotonTurnigy!$AE$30*CalPhotonTurnigy!$AF$36+CalPhotonTurnigy!$AE$36)/CalPhotonTurnigy!$AE$30</f>
        <v>64.657574327163132</v>
      </c>
    </row>
    <row r="5739" spans="1:13" x14ac:dyDescent="0.3">
      <c r="A5739">
        <v>183.51454000000001</v>
      </c>
      <c r="B5739">
        <v>78</v>
      </c>
      <c r="C5739">
        <v>0</v>
      </c>
      <c r="D5739">
        <v>1.1970000000000001</v>
      </c>
      <c r="E5739">
        <v>52.568348</v>
      </c>
      <c r="F5739">
        <v>52.201059000000001</v>
      </c>
      <c r="G5739">
        <v>49.994095999999999</v>
      </c>
      <c r="H5739">
        <v>0.36728899999999998</v>
      </c>
      <c r="I5739">
        <v>-90.889127999999999</v>
      </c>
      <c r="J5739">
        <v>78</v>
      </c>
      <c r="K5739">
        <v>69.960873000000007</v>
      </c>
      <c r="L5739">
        <v>1.5009E-2</v>
      </c>
      <c r="M5739">
        <f>(F5739*CalPhotonTurnigy!$AE$30*CalPhotonTurnigy!$AF$36+CalPhotonTurnigy!$AE$36)/CalPhotonTurnigy!$AE$30</f>
        <v>64.509158571222585</v>
      </c>
    </row>
    <row r="5740" spans="1:13" x14ac:dyDescent="0.3">
      <c r="A5740">
        <v>183.529552</v>
      </c>
      <c r="B5740">
        <v>78</v>
      </c>
      <c r="C5740">
        <v>0</v>
      </c>
      <c r="D5740">
        <v>1.1850000000000001</v>
      </c>
      <c r="E5740">
        <v>52.517201</v>
      </c>
      <c r="F5740">
        <v>52.054900000000004</v>
      </c>
      <c r="G5740">
        <v>49.978487999999999</v>
      </c>
      <c r="H5740">
        <v>0.46230100000000002</v>
      </c>
      <c r="I5740">
        <v>-90.865720999999994</v>
      </c>
      <c r="J5740">
        <v>78</v>
      </c>
      <c r="K5740">
        <v>69.954395000000005</v>
      </c>
      <c r="L5740">
        <v>1.5011999999999999E-2</v>
      </c>
      <c r="M5740">
        <f>(F5740*CalPhotonTurnigy!$AE$30*CalPhotonTurnigy!$AF$36+CalPhotonTurnigy!$AE$36)/CalPhotonTurnigy!$AE$30</f>
        <v>64.360704218511387</v>
      </c>
    </row>
    <row r="5741" spans="1:13" x14ac:dyDescent="0.3">
      <c r="A5741">
        <v>183.54456400000001</v>
      </c>
      <c r="B5741">
        <v>78</v>
      </c>
      <c r="C5741">
        <v>0</v>
      </c>
      <c r="D5741">
        <v>1.198</v>
      </c>
      <c r="E5741">
        <v>52.518577999999998</v>
      </c>
      <c r="F5741">
        <v>52.566287000000003</v>
      </c>
      <c r="G5741">
        <v>49.963566999999998</v>
      </c>
      <c r="H5741">
        <v>-4.7709000000000001E-2</v>
      </c>
      <c r="I5741">
        <v>-90.86815</v>
      </c>
      <c r="J5741">
        <v>78</v>
      </c>
      <c r="K5741">
        <v>69.948819</v>
      </c>
      <c r="L5741">
        <v>1.5011999999999999E-2</v>
      </c>
      <c r="M5741">
        <f>(F5741*CalPhotonTurnigy!$AE$30*CalPhotonTurnigy!$AF$36+CalPhotonTurnigy!$AE$36)/CalPhotonTurnigy!$AE$30</f>
        <v>64.880122291089378</v>
      </c>
    </row>
    <row r="5742" spans="1:13" x14ac:dyDescent="0.3">
      <c r="A5742">
        <v>183.55957599999999</v>
      </c>
      <c r="B5742">
        <v>78</v>
      </c>
      <c r="C5742">
        <v>0</v>
      </c>
      <c r="D5742">
        <v>1.181</v>
      </c>
      <c r="E5742">
        <v>52.460089000000004</v>
      </c>
      <c r="F5742">
        <v>52.444571000000003</v>
      </c>
      <c r="G5742">
        <v>49.949416999999997</v>
      </c>
      <c r="H5742">
        <v>1.5517E-2</v>
      </c>
      <c r="I5742">
        <v>-90.867361000000002</v>
      </c>
      <c r="J5742">
        <v>78</v>
      </c>
      <c r="K5742">
        <v>69.944019999999995</v>
      </c>
      <c r="L5742">
        <v>1.5011999999999999E-2</v>
      </c>
      <c r="M5742">
        <f>(F5742*CalPhotonTurnigy!$AE$30*CalPhotonTurnigy!$AF$36+CalPhotonTurnigy!$AE$36)/CalPhotonTurnigy!$AE$30</f>
        <v>64.756494803253545</v>
      </c>
    </row>
    <row r="5743" spans="1:13" x14ac:dyDescent="0.3">
      <c r="A5743">
        <v>183.57458399999999</v>
      </c>
      <c r="B5743">
        <v>78</v>
      </c>
      <c r="C5743">
        <v>0</v>
      </c>
      <c r="D5743">
        <v>1.1930000000000001</v>
      </c>
      <c r="E5743">
        <v>52.452378000000003</v>
      </c>
      <c r="F5743">
        <v>52.274124</v>
      </c>
      <c r="G5743">
        <v>49.936093999999997</v>
      </c>
      <c r="H5743">
        <v>0.17825299999999999</v>
      </c>
      <c r="I5743">
        <v>-90.858316000000002</v>
      </c>
      <c r="J5743">
        <v>78</v>
      </c>
      <c r="K5743">
        <v>69.939890000000005</v>
      </c>
      <c r="L5743">
        <v>1.5008000000000001E-2</v>
      </c>
      <c r="M5743">
        <f>(F5743*CalPhotonTurnigy!$AE$30*CalPhotonTurnigy!$AF$36+CalPhotonTurnigy!$AE$36)/CalPhotonTurnigy!$AE$30</f>
        <v>64.58337101986308</v>
      </c>
    </row>
    <row r="5744" spans="1:13" x14ac:dyDescent="0.3">
      <c r="A5744">
        <v>183.58959400000001</v>
      </c>
      <c r="B5744">
        <v>78</v>
      </c>
      <c r="C5744">
        <v>0</v>
      </c>
      <c r="D5744">
        <v>1.1970000000000001</v>
      </c>
      <c r="E5744">
        <v>52.459966000000001</v>
      </c>
      <c r="F5744">
        <v>52.152343999999999</v>
      </c>
      <c r="G5744">
        <v>49.923625999999999</v>
      </c>
      <c r="H5744">
        <v>0.30762200000000001</v>
      </c>
      <c r="I5744">
        <v>-90.842725000000002</v>
      </c>
      <c r="J5744">
        <v>78</v>
      </c>
      <c r="K5744">
        <v>69.936335</v>
      </c>
      <c r="L5744">
        <v>1.5010000000000001E-2</v>
      </c>
      <c r="M5744">
        <f>(F5744*CalPhotonTurnigy!$AE$30*CalPhotonTurnigy!$AF$36+CalPhotonTurnigy!$AE$36)/CalPhotonTurnigy!$AE$30</f>
        <v>64.459678526939811</v>
      </c>
    </row>
    <row r="5745" spans="1:13" x14ac:dyDescent="0.3">
      <c r="A5745">
        <v>183.60459800000001</v>
      </c>
      <c r="B5745">
        <v>78</v>
      </c>
      <c r="C5745">
        <v>0</v>
      </c>
      <c r="D5745">
        <v>1.194</v>
      </c>
      <c r="E5745">
        <v>52.455117000000001</v>
      </c>
      <c r="F5745">
        <v>52.006171999999999</v>
      </c>
      <c r="G5745">
        <v>49.912022</v>
      </c>
      <c r="H5745">
        <v>0.44894499999999998</v>
      </c>
      <c r="I5745">
        <v>-90.820019000000002</v>
      </c>
      <c r="J5745">
        <v>78</v>
      </c>
      <c r="K5745">
        <v>69.933274999999995</v>
      </c>
      <c r="L5745">
        <v>1.5004E-2</v>
      </c>
      <c r="M5745">
        <f>(F5745*CalPhotonTurnigy!$AE$30*CalPhotonTurnigy!$AF$36+CalPhotonTurnigy!$AE$36)/CalPhotonTurnigy!$AE$30</f>
        <v>64.311210970070221</v>
      </c>
    </row>
    <row r="5746" spans="1:13" x14ac:dyDescent="0.3">
      <c r="A5746">
        <v>183.619597</v>
      </c>
      <c r="B5746">
        <v>78</v>
      </c>
      <c r="C5746">
        <v>0</v>
      </c>
      <c r="D5746">
        <v>1.2</v>
      </c>
      <c r="E5746">
        <v>52.470854000000003</v>
      </c>
      <c r="F5746">
        <v>52.541946000000003</v>
      </c>
      <c r="G5746">
        <v>49.901274999999998</v>
      </c>
      <c r="H5746">
        <v>-7.1092000000000002E-2</v>
      </c>
      <c r="I5746">
        <v>-90.823634999999996</v>
      </c>
      <c r="J5746">
        <v>78</v>
      </c>
      <c r="K5746">
        <v>69.930640999999994</v>
      </c>
      <c r="L5746">
        <v>1.4999E-2</v>
      </c>
      <c r="M5746">
        <f>(F5746*CalPhotonTurnigy!$AE$30*CalPhotonTurnigy!$AF$36+CalPhotonTurnigy!$AE$36)/CalPhotonTurnigy!$AE$30</f>
        <v>64.8553990280721</v>
      </c>
    </row>
    <row r="5747" spans="1:13" x14ac:dyDescent="0.3">
      <c r="A5747">
        <v>183.63459800000001</v>
      </c>
      <c r="B5747">
        <v>78</v>
      </c>
      <c r="C5747">
        <v>0</v>
      </c>
      <c r="D5747">
        <v>1.1930000000000001</v>
      </c>
      <c r="E5747">
        <v>52.461643000000002</v>
      </c>
      <c r="F5747">
        <v>52.468916999999998</v>
      </c>
      <c r="G5747">
        <v>49.891365</v>
      </c>
      <c r="H5747">
        <v>-7.273E-3</v>
      </c>
      <c r="I5747">
        <v>-90.824005</v>
      </c>
      <c r="J5747">
        <v>78</v>
      </c>
      <c r="K5747">
        <v>69.928374000000005</v>
      </c>
      <c r="L5747">
        <v>1.5001E-2</v>
      </c>
      <c r="M5747">
        <f>(F5747*CalPhotonTurnigy!$AE$30*CalPhotonTurnigy!$AF$36+CalPhotonTurnigy!$AE$36)/CalPhotonTurnigy!$AE$30</f>
        <v>64.781223144793273</v>
      </c>
    </row>
    <row r="5748" spans="1:13" x14ac:dyDescent="0.3">
      <c r="A5748">
        <v>183.649598</v>
      </c>
      <c r="B5748">
        <v>78</v>
      </c>
      <c r="C5748">
        <v>0</v>
      </c>
      <c r="D5748">
        <v>1.19</v>
      </c>
      <c r="E5748">
        <v>52.442332999999998</v>
      </c>
      <c r="F5748">
        <v>52.322828999999999</v>
      </c>
      <c r="G5748">
        <v>49.882261999999997</v>
      </c>
      <c r="H5748">
        <v>0.119504</v>
      </c>
      <c r="I5748">
        <v>-90.817941000000005</v>
      </c>
      <c r="J5748">
        <v>78</v>
      </c>
      <c r="K5748">
        <v>69.926423</v>
      </c>
      <c r="L5748">
        <v>1.4999999999999999E-2</v>
      </c>
      <c r="M5748">
        <f>(F5748*CalPhotonTurnigy!$AE$30*CalPhotonTurnigy!$AF$36+CalPhotonTurnigy!$AE$36)/CalPhotonTurnigy!$AE$30</f>
        <v>64.632840907100942</v>
      </c>
    </row>
    <row r="5749" spans="1:13" x14ac:dyDescent="0.3">
      <c r="A5749">
        <v>183.66460699999999</v>
      </c>
      <c r="B5749">
        <v>78</v>
      </c>
      <c r="C5749">
        <v>0</v>
      </c>
      <c r="D5749">
        <v>1.1919999999999999</v>
      </c>
      <c r="E5749">
        <v>52.431403000000003</v>
      </c>
      <c r="F5749">
        <v>52.176701999999999</v>
      </c>
      <c r="G5749">
        <v>49.873930999999999</v>
      </c>
      <c r="H5749">
        <v>0.25469999999999998</v>
      </c>
      <c r="I5749">
        <v>-90.805030000000002</v>
      </c>
      <c r="J5749">
        <v>78</v>
      </c>
      <c r="K5749">
        <v>69.924744000000004</v>
      </c>
      <c r="L5749">
        <v>1.5009E-2</v>
      </c>
      <c r="M5749">
        <f>(F5749*CalPhotonTurnigy!$AE$30*CalPhotonTurnigy!$AF$36+CalPhotonTurnigy!$AE$36)/CalPhotonTurnigy!$AE$30</f>
        <v>64.484419056933433</v>
      </c>
    </row>
    <row r="5750" spans="1:13" x14ac:dyDescent="0.3">
      <c r="A5750">
        <v>183.67961500000001</v>
      </c>
      <c r="B5750">
        <v>78</v>
      </c>
      <c r="C5750">
        <v>0</v>
      </c>
      <c r="D5750">
        <v>1.1859999999999999</v>
      </c>
      <c r="E5750">
        <v>52.402051</v>
      </c>
      <c r="F5750">
        <v>52.054900000000004</v>
      </c>
      <c r="G5750">
        <v>49.866328000000003</v>
      </c>
      <c r="H5750">
        <v>0.34715099999999999</v>
      </c>
      <c r="I5750">
        <v>-90.787457000000003</v>
      </c>
      <c r="J5750">
        <v>78</v>
      </c>
      <c r="K5750">
        <v>69.923299</v>
      </c>
      <c r="L5750">
        <v>1.5008000000000001E-2</v>
      </c>
      <c r="M5750">
        <f>(F5750*CalPhotonTurnigy!$AE$30*CalPhotonTurnigy!$AF$36+CalPhotonTurnigy!$AE$36)/CalPhotonTurnigy!$AE$30</f>
        <v>64.360704218511387</v>
      </c>
    </row>
    <row r="5751" spans="1:13" x14ac:dyDescent="0.3">
      <c r="A5751">
        <v>183.69462200000001</v>
      </c>
      <c r="B5751">
        <v>78</v>
      </c>
      <c r="C5751">
        <v>0</v>
      </c>
      <c r="D5751">
        <v>1.1879999999999999</v>
      </c>
      <c r="E5751">
        <v>52.385328000000001</v>
      </c>
      <c r="F5751">
        <v>52.566287000000003</v>
      </c>
      <c r="G5751">
        <v>49.859411999999999</v>
      </c>
      <c r="H5751">
        <v>-0.18095800000000001</v>
      </c>
      <c r="I5751">
        <v>-90.796668999999994</v>
      </c>
      <c r="J5751">
        <v>78</v>
      </c>
      <c r="K5751">
        <v>69.922054000000003</v>
      </c>
      <c r="L5751">
        <v>1.5007E-2</v>
      </c>
      <c r="M5751">
        <f>(F5751*CalPhotonTurnigy!$AE$30*CalPhotonTurnigy!$AF$36+CalPhotonTurnigy!$AE$36)/CalPhotonTurnigy!$AE$30</f>
        <v>64.880122291089378</v>
      </c>
    </row>
    <row r="5752" spans="1:13" x14ac:dyDescent="0.3">
      <c r="A5752">
        <v>183.70962700000001</v>
      </c>
      <c r="B5752">
        <v>78</v>
      </c>
      <c r="C5752">
        <v>0</v>
      </c>
      <c r="D5752">
        <v>1.1879999999999999</v>
      </c>
      <c r="E5752">
        <v>52.368079000000002</v>
      </c>
      <c r="F5752">
        <v>52.395878000000003</v>
      </c>
      <c r="G5752">
        <v>49.853136999999997</v>
      </c>
      <c r="H5752">
        <v>-2.7799000000000001E-2</v>
      </c>
      <c r="I5752">
        <v>-90.798080999999996</v>
      </c>
      <c r="J5752">
        <v>78</v>
      </c>
      <c r="K5752">
        <v>69.920984000000004</v>
      </c>
      <c r="L5752">
        <v>1.5004999999999999E-2</v>
      </c>
      <c r="M5752">
        <f>(F5752*CalPhotonTurnigy!$AE$30*CalPhotonTurnigy!$AF$36+CalPhotonTurnigy!$AE$36)/CalPhotonTurnigy!$AE$30</f>
        <v>64.707037104469578</v>
      </c>
    </row>
    <row r="5753" spans="1:13" x14ac:dyDescent="0.3">
      <c r="A5753">
        <v>183.724637</v>
      </c>
      <c r="B5753">
        <v>78</v>
      </c>
      <c r="C5753">
        <v>0</v>
      </c>
      <c r="D5753">
        <v>1.1950000000000001</v>
      </c>
      <c r="E5753">
        <v>52.378906999999998</v>
      </c>
      <c r="F5753">
        <v>52.298476999999998</v>
      </c>
      <c r="G5753">
        <v>49.847456999999999</v>
      </c>
      <c r="H5753">
        <v>8.0430000000000001E-2</v>
      </c>
      <c r="I5753">
        <v>-90.793998000000002</v>
      </c>
      <c r="J5753">
        <v>78</v>
      </c>
      <c r="K5753">
        <v>69.920062000000001</v>
      </c>
      <c r="L5753">
        <v>1.5010000000000001E-2</v>
      </c>
      <c r="M5753">
        <f>(F5753*CalPhotonTurnigy!$AE$30*CalPhotonTurnigy!$AF$36+CalPhotonTurnigy!$AE$36)/CalPhotonTurnigy!$AE$30</f>
        <v>64.608106471334253</v>
      </c>
    </row>
    <row r="5754" spans="1:13" x14ac:dyDescent="0.3">
      <c r="A5754">
        <v>183.739634</v>
      </c>
      <c r="B5754">
        <v>78</v>
      </c>
      <c r="C5754">
        <v>0</v>
      </c>
      <c r="D5754">
        <v>1.1879999999999999</v>
      </c>
      <c r="E5754">
        <v>52.362549999999999</v>
      </c>
      <c r="F5754">
        <v>52.152343999999999</v>
      </c>
      <c r="G5754">
        <v>49.842328000000002</v>
      </c>
      <c r="H5754">
        <v>0.210206</v>
      </c>
      <c r="I5754">
        <v>-90.783354000000003</v>
      </c>
      <c r="J5754">
        <v>78</v>
      </c>
      <c r="K5754">
        <v>69.919269</v>
      </c>
      <c r="L5754">
        <v>1.4997E-2</v>
      </c>
      <c r="M5754">
        <f>(F5754*CalPhotonTurnigy!$AE$30*CalPhotonTurnigy!$AF$36+CalPhotonTurnigy!$AE$36)/CalPhotonTurnigy!$AE$30</f>
        <v>64.459678526939811</v>
      </c>
    </row>
    <row r="5755" spans="1:13" x14ac:dyDescent="0.3">
      <c r="A5755">
        <v>183.754636</v>
      </c>
      <c r="B5755">
        <v>78</v>
      </c>
      <c r="C5755">
        <v>0</v>
      </c>
      <c r="D5755">
        <v>1.1879999999999999</v>
      </c>
      <c r="E5755">
        <v>52.348469000000001</v>
      </c>
      <c r="F5755">
        <v>52.030537000000002</v>
      </c>
      <c r="G5755">
        <v>49.837705</v>
      </c>
      <c r="H5755">
        <v>0.31793199999999999</v>
      </c>
      <c r="I5755">
        <v>-90.767272000000006</v>
      </c>
      <c r="J5755">
        <v>78</v>
      </c>
      <c r="K5755">
        <v>69.918586000000005</v>
      </c>
      <c r="L5755">
        <v>1.5002E-2</v>
      </c>
      <c r="M5755">
        <f>(F5755*CalPhotonTurnigy!$AE$30*CalPhotonTurnigy!$AF$36+CalPhotonTurnigy!$AE$36)/CalPhotonTurnigy!$AE$30</f>
        <v>64.335958609995288</v>
      </c>
    </row>
    <row r="5756" spans="1:13" x14ac:dyDescent="0.3">
      <c r="A5756">
        <v>183.76964699999999</v>
      </c>
      <c r="B5756">
        <v>78</v>
      </c>
      <c r="C5756">
        <v>0</v>
      </c>
      <c r="D5756">
        <v>1.1870000000000001</v>
      </c>
      <c r="E5756">
        <v>52.333489999999998</v>
      </c>
      <c r="F5756">
        <v>51.908701999999998</v>
      </c>
      <c r="G5756">
        <v>49.833547000000003</v>
      </c>
      <c r="H5756">
        <v>0.424788</v>
      </c>
      <c r="I5756">
        <v>-90.745801</v>
      </c>
      <c r="J5756">
        <v>78</v>
      </c>
      <c r="K5756">
        <v>69.917997999999997</v>
      </c>
      <c r="L5756">
        <v>1.5011E-2</v>
      </c>
      <c r="M5756">
        <f>(F5756*CalPhotonTurnigy!$AE$30*CalPhotonTurnigy!$AF$36+CalPhotonTurnigy!$AE$36)/CalPhotonTurnigy!$AE$30</f>
        <v>64.212210253325026</v>
      </c>
    </row>
    <row r="5757" spans="1:13" x14ac:dyDescent="0.3">
      <c r="A5757">
        <v>183.78464299999999</v>
      </c>
      <c r="B5757">
        <v>78</v>
      </c>
      <c r="C5757">
        <v>0</v>
      </c>
      <c r="D5757">
        <v>1.1839999999999999</v>
      </c>
      <c r="E5757">
        <v>52.312021999999999</v>
      </c>
      <c r="F5757">
        <v>52.493260999999997</v>
      </c>
      <c r="G5757">
        <v>49.829813000000001</v>
      </c>
      <c r="H5757">
        <v>-0.18123900000000001</v>
      </c>
      <c r="I5757">
        <v>-90.755013000000005</v>
      </c>
      <c r="J5757">
        <v>78</v>
      </c>
      <c r="K5757">
        <v>69.917492999999993</v>
      </c>
      <c r="L5757">
        <v>1.4996000000000001E-2</v>
      </c>
      <c r="M5757">
        <f>(F5757*CalPhotonTurnigy!$AE$30*CalPhotonTurnigy!$AF$36+CalPhotonTurnigy!$AE$36)/CalPhotonTurnigy!$AE$30</f>
        <v>64.805949454924047</v>
      </c>
    </row>
    <row r="5758" spans="1:13" x14ac:dyDescent="0.3">
      <c r="A5758">
        <v>183.79964100000001</v>
      </c>
      <c r="B5758">
        <v>78</v>
      </c>
      <c r="C5758">
        <v>0</v>
      </c>
      <c r="D5758">
        <v>1.1879999999999999</v>
      </c>
      <c r="E5758">
        <v>52.304976000000003</v>
      </c>
      <c r="F5758">
        <v>52.395878000000003</v>
      </c>
      <c r="G5758">
        <v>49.826464999999999</v>
      </c>
      <c r="H5758">
        <v>-9.0901999999999997E-2</v>
      </c>
      <c r="I5758">
        <v>-90.759629000000004</v>
      </c>
      <c r="J5758">
        <v>78</v>
      </c>
      <c r="K5758">
        <v>69.917057</v>
      </c>
      <c r="L5758">
        <v>1.4997999999999999E-2</v>
      </c>
      <c r="M5758">
        <f>(F5758*CalPhotonTurnigy!$AE$30*CalPhotonTurnigy!$AF$36+CalPhotonTurnigy!$AE$36)/CalPhotonTurnigy!$AE$30</f>
        <v>64.707037104469578</v>
      </c>
    </row>
    <row r="5759" spans="1:13" x14ac:dyDescent="0.3">
      <c r="A5759">
        <v>183.81464500000001</v>
      </c>
      <c r="B5759">
        <v>77</v>
      </c>
      <c r="C5759">
        <v>0</v>
      </c>
      <c r="D5759">
        <v>1.1879999999999999</v>
      </c>
      <c r="E5759">
        <v>52.298910999999997</v>
      </c>
      <c r="F5759">
        <v>52.274124</v>
      </c>
      <c r="G5759">
        <v>49.823236999999999</v>
      </c>
      <c r="H5759">
        <v>2.4787E-2</v>
      </c>
      <c r="I5759">
        <v>-90.758370999999997</v>
      </c>
      <c r="J5759">
        <v>77</v>
      </c>
      <c r="K5759">
        <v>69.891271000000003</v>
      </c>
      <c r="L5759">
        <v>1.5004E-2</v>
      </c>
      <c r="M5759">
        <f>(F5759*CalPhotonTurnigy!$AE$30*CalPhotonTurnigy!$AF$36+CalPhotonTurnigy!$AE$36)/CalPhotonTurnigy!$AE$30</f>
        <v>64.58337101986308</v>
      </c>
    </row>
    <row r="5760" spans="1:13" x14ac:dyDescent="0.3">
      <c r="A5760">
        <v>183.82965300000001</v>
      </c>
      <c r="B5760">
        <v>77</v>
      </c>
      <c r="C5760">
        <v>0</v>
      </c>
      <c r="D5760">
        <v>1.1830000000000001</v>
      </c>
      <c r="E5760">
        <v>52.276527000000002</v>
      </c>
      <c r="F5760">
        <v>52.127985000000002</v>
      </c>
      <c r="G5760">
        <v>49.819333</v>
      </c>
      <c r="H5760">
        <v>0.14854200000000001</v>
      </c>
      <c r="I5760">
        <v>-90.750845999999996</v>
      </c>
      <c r="J5760">
        <v>77</v>
      </c>
      <c r="K5760">
        <v>69.844903000000002</v>
      </c>
      <c r="L5760">
        <v>1.5008000000000001E-2</v>
      </c>
      <c r="M5760">
        <f>(F5760*CalPhotonTurnigy!$AE$30*CalPhotonTurnigy!$AF$36+CalPhotonTurnigy!$AE$36)/CalPhotonTurnigy!$AE$30</f>
        <v>64.434936981241691</v>
      </c>
    </row>
    <row r="5761" spans="1:13" x14ac:dyDescent="0.3">
      <c r="A5761">
        <v>183.844651</v>
      </c>
      <c r="B5761">
        <v>77</v>
      </c>
      <c r="C5761">
        <v>0</v>
      </c>
      <c r="D5761">
        <v>1.1879999999999999</v>
      </c>
      <c r="E5761">
        <v>52.277290000000001</v>
      </c>
      <c r="F5761">
        <v>52.030537000000002</v>
      </c>
      <c r="G5761">
        <v>49.813775</v>
      </c>
      <c r="H5761">
        <v>0.246753</v>
      </c>
      <c r="I5761">
        <v>-90.738366999999997</v>
      </c>
      <c r="J5761">
        <v>77</v>
      </c>
      <c r="K5761">
        <v>69.804993999999994</v>
      </c>
      <c r="L5761">
        <v>1.4997999999999999E-2</v>
      </c>
      <c r="M5761">
        <f>(F5761*CalPhotonTurnigy!$AE$30*CalPhotonTurnigy!$AF$36+CalPhotonTurnigy!$AE$36)/CalPhotonTurnigy!$AE$30</f>
        <v>64.335958609995288</v>
      </c>
    </row>
    <row r="5762" spans="1:13" x14ac:dyDescent="0.3">
      <c r="A5762">
        <v>183.85965400000001</v>
      </c>
      <c r="B5762">
        <v>77</v>
      </c>
      <c r="C5762">
        <v>0</v>
      </c>
      <c r="D5762">
        <v>1.1859999999999999</v>
      </c>
      <c r="E5762">
        <v>52.269361000000004</v>
      </c>
      <c r="F5762">
        <v>51.933072000000003</v>
      </c>
      <c r="G5762">
        <v>49.805985</v>
      </c>
      <c r="H5762">
        <v>0.33628999999999998</v>
      </c>
      <c r="I5762">
        <v>-90.721373999999997</v>
      </c>
      <c r="J5762">
        <v>77</v>
      </c>
      <c r="K5762">
        <v>69.770644000000004</v>
      </c>
      <c r="L5762">
        <v>1.5003000000000001E-2</v>
      </c>
      <c r="M5762">
        <f>(F5762*CalPhotonTurnigy!$AE$30*CalPhotonTurnigy!$AF$36+CalPhotonTurnigy!$AE$36)/CalPhotonTurnigy!$AE$30</f>
        <v>64.236962971772556</v>
      </c>
    </row>
    <row r="5763" spans="1:13" x14ac:dyDescent="0.3">
      <c r="A5763">
        <v>183.87465700000001</v>
      </c>
      <c r="B5763">
        <v>77</v>
      </c>
      <c r="C5763">
        <v>0</v>
      </c>
      <c r="D5763">
        <v>1.1870000000000001</v>
      </c>
      <c r="E5763">
        <v>52.2654</v>
      </c>
      <c r="F5763">
        <v>51.908701999999998</v>
      </c>
      <c r="G5763">
        <v>49.795858000000003</v>
      </c>
      <c r="H5763">
        <v>0.35669699999999999</v>
      </c>
      <c r="I5763">
        <v>-90.703354000000004</v>
      </c>
      <c r="J5763">
        <v>77</v>
      </c>
      <c r="K5763">
        <v>69.741078999999999</v>
      </c>
      <c r="L5763">
        <v>1.5003000000000001E-2</v>
      </c>
      <c r="M5763">
        <f>(F5763*CalPhotonTurnigy!$AE$30*CalPhotonTurnigy!$AF$36+CalPhotonTurnigy!$AE$36)/CalPhotonTurnigy!$AE$30</f>
        <v>64.212210253325026</v>
      </c>
    </row>
    <row r="5764" spans="1:13" x14ac:dyDescent="0.3">
      <c r="A5764">
        <v>183.88965400000001</v>
      </c>
      <c r="B5764">
        <v>77</v>
      </c>
      <c r="C5764">
        <v>0</v>
      </c>
      <c r="D5764">
        <v>1.1830000000000001</v>
      </c>
      <c r="E5764">
        <v>52.247672000000001</v>
      </c>
      <c r="F5764">
        <v>52.371529000000002</v>
      </c>
      <c r="G5764">
        <v>49.783566999999998</v>
      </c>
      <c r="H5764">
        <v>-0.12385699999999999</v>
      </c>
      <c r="I5764">
        <v>-90.709641000000005</v>
      </c>
      <c r="J5764">
        <v>77</v>
      </c>
      <c r="K5764">
        <v>69.715631000000002</v>
      </c>
      <c r="L5764">
        <v>1.4997E-2</v>
      </c>
      <c r="M5764">
        <f>(F5764*CalPhotonTurnigy!$AE$30*CalPhotonTurnigy!$AF$36+CalPhotonTurnigy!$AE$36)/CalPhotonTurnigy!$AE$30</f>
        <v>64.682305715816355</v>
      </c>
    </row>
    <row r="5765" spans="1:13" x14ac:dyDescent="0.3">
      <c r="A5765">
        <v>183.90466000000001</v>
      </c>
      <c r="B5765">
        <v>77</v>
      </c>
      <c r="C5765">
        <v>0</v>
      </c>
      <c r="D5765">
        <v>1.1870000000000001</v>
      </c>
      <c r="E5765">
        <v>52.246735999999999</v>
      </c>
      <c r="F5765">
        <v>52.298476999999998</v>
      </c>
      <c r="G5765">
        <v>49.769438999999998</v>
      </c>
      <c r="H5765">
        <v>-5.1742000000000003E-2</v>
      </c>
      <c r="I5765">
        <v>-90.712266999999997</v>
      </c>
      <c r="J5765">
        <v>77</v>
      </c>
      <c r="K5765">
        <v>69.693729000000005</v>
      </c>
      <c r="L5765">
        <v>1.5006E-2</v>
      </c>
      <c r="M5765">
        <f>(F5765*CalPhotonTurnigy!$AE$30*CalPhotonTurnigy!$AF$36+CalPhotonTurnigy!$AE$36)/CalPhotonTurnigy!$AE$30</f>
        <v>64.608106471334253</v>
      </c>
    </row>
    <row r="5766" spans="1:13" x14ac:dyDescent="0.3">
      <c r="A5766">
        <v>183.91966500000001</v>
      </c>
      <c r="B5766">
        <v>77</v>
      </c>
      <c r="C5766">
        <v>0</v>
      </c>
      <c r="D5766">
        <v>1.1850000000000001</v>
      </c>
      <c r="E5766">
        <v>52.240200000000002</v>
      </c>
      <c r="F5766">
        <v>52.201059000000001</v>
      </c>
      <c r="G5766">
        <v>49.753867</v>
      </c>
      <c r="H5766">
        <v>3.9141000000000002E-2</v>
      </c>
      <c r="I5766">
        <v>-90.710283000000004</v>
      </c>
      <c r="J5766">
        <v>77</v>
      </c>
      <c r="K5766">
        <v>69.674876999999995</v>
      </c>
      <c r="L5766">
        <v>1.5004999999999999E-2</v>
      </c>
      <c r="M5766">
        <f>(F5766*CalPhotonTurnigy!$AE$30*CalPhotonTurnigy!$AF$36+CalPhotonTurnigy!$AE$36)/CalPhotonTurnigy!$AE$30</f>
        <v>64.509158571222585</v>
      </c>
    </row>
    <row r="5767" spans="1:13" x14ac:dyDescent="0.3">
      <c r="A5767">
        <v>183.934662</v>
      </c>
      <c r="B5767">
        <v>77</v>
      </c>
      <c r="C5767">
        <v>0</v>
      </c>
      <c r="D5767">
        <v>1.1839999999999999</v>
      </c>
      <c r="E5767">
        <v>52.23171</v>
      </c>
      <c r="F5767">
        <v>52.054900000000004</v>
      </c>
      <c r="G5767">
        <v>49.737260999999997</v>
      </c>
      <c r="H5767">
        <v>0.17680899999999999</v>
      </c>
      <c r="I5767">
        <v>-90.701340000000002</v>
      </c>
      <c r="J5767">
        <v>77</v>
      </c>
      <c r="K5767">
        <v>69.658651000000006</v>
      </c>
      <c r="L5767">
        <v>1.4997E-2</v>
      </c>
      <c r="M5767">
        <f>(F5767*CalPhotonTurnigy!$AE$30*CalPhotonTurnigy!$AF$36+CalPhotonTurnigy!$AE$36)/CalPhotonTurnigy!$AE$30</f>
        <v>64.360704218511387</v>
      </c>
    </row>
    <row r="5768" spans="1:13" x14ac:dyDescent="0.3">
      <c r="A5768">
        <v>183.94967</v>
      </c>
      <c r="B5768">
        <v>77</v>
      </c>
      <c r="C5768">
        <v>0</v>
      </c>
      <c r="D5768">
        <v>1.1870000000000001</v>
      </c>
      <c r="E5768">
        <v>52.233001000000002</v>
      </c>
      <c r="F5768">
        <v>51.981805999999999</v>
      </c>
      <c r="G5768">
        <v>49.720007000000003</v>
      </c>
      <c r="H5768">
        <v>0.25119399999999997</v>
      </c>
      <c r="I5768">
        <v>-90.688635000000005</v>
      </c>
      <c r="J5768">
        <v>77</v>
      </c>
      <c r="K5768">
        <v>69.644685999999993</v>
      </c>
      <c r="L5768">
        <v>1.5008000000000001E-2</v>
      </c>
      <c r="M5768">
        <f>(F5768*CalPhotonTurnigy!$AE$30*CalPhotonTurnigy!$AF$36+CalPhotonTurnigy!$AE$36)/CalPhotonTurnigy!$AE$30</f>
        <v>64.286462314440655</v>
      </c>
    </row>
    <row r="5769" spans="1:13" x14ac:dyDescent="0.3">
      <c r="A5769">
        <v>183.96467999999999</v>
      </c>
      <c r="B5769">
        <v>77</v>
      </c>
      <c r="C5769">
        <v>0</v>
      </c>
      <c r="D5769">
        <v>1.1850000000000001</v>
      </c>
      <c r="E5769">
        <v>52.228378999999997</v>
      </c>
      <c r="F5769">
        <v>51.908701999999998</v>
      </c>
      <c r="G5769">
        <v>49.702455999999998</v>
      </c>
      <c r="H5769">
        <v>0.31967699999999999</v>
      </c>
      <c r="I5769">
        <v>-90.672477999999998</v>
      </c>
      <c r="J5769">
        <v>77</v>
      </c>
      <c r="K5769">
        <v>69.632665000000003</v>
      </c>
      <c r="L5769">
        <v>1.5010000000000001E-2</v>
      </c>
      <c r="M5769">
        <f>(F5769*CalPhotonTurnigy!$AE$30*CalPhotonTurnigy!$AF$36+CalPhotonTurnigy!$AE$36)/CalPhotonTurnigy!$AE$30</f>
        <v>64.212210253325026</v>
      </c>
    </row>
    <row r="5770" spans="1:13" x14ac:dyDescent="0.3">
      <c r="A5770">
        <v>183.979679</v>
      </c>
      <c r="B5770">
        <v>77</v>
      </c>
      <c r="C5770">
        <v>0</v>
      </c>
      <c r="D5770">
        <v>1.1839999999999999</v>
      </c>
      <c r="E5770">
        <v>52.218668000000001</v>
      </c>
      <c r="F5770">
        <v>51.786841000000003</v>
      </c>
      <c r="G5770">
        <v>49.684910000000002</v>
      </c>
      <c r="H5770">
        <v>0.43182700000000002</v>
      </c>
      <c r="I5770">
        <v>-90.650699000000003</v>
      </c>
      <c r="J5770">
        <v>77</v>
      </c>
      <c r="K5770">
        <v>69.622319000000005</v>
      </c>
      <c r="L5770">
        <v>1.4999E-2</v>
      </c>
      <c r="M5770">
        <f>(F5770*CalPhotonTurnigy!$AE$30*CalPhotonTurnigy!$AF$36+CalPhotonTurnigy!$AE$36)/CalPhotonTurnigy!$AE$30</f>
        <v>64.088435488337979</v>
      </c>
    </row>
    <row r="5771" spans="1:13" x14ac:dyDescent="0.3">
      <c r="A5771">
        <v>183.99467799999999</v>
      </c>
      <c r="B5771">
        <v>77</v>
      </c>
      <c r="C5771">
        <v>0</v>
      </c>
      <c r="D5771">
        <v>1.1850000000000001</v>
      </c>
      <c r="E5771">
        <v>52.216045999999999</v>
      </c>
      <c r="F5771">
        <v>52.225416000000003</v>
      </c>
      <c r="G5771">
        <v>49.667622000000001</v>
      </c>
      <c r="H5771">
        <v>-9.3699999999999999E-3</v>
      </c>
      <c r="I5771">
        <v>-90.651173</v>
      </c>
      <c r="J5771">
        <v>77</v>
      </c>
      <c r="K5771">
        <v>69.613414000000006</v>
      </c>
      <c r="L5771">
        <v>1.4999E-2</v>
      </c>
      <c r="M5771">
        <f>(F5771*CalPhotonTurnigy!$AE$30*CalPhotonTurnigy!$AF$36+CalPhotonTurnigy!$AE$36)/CalPhotonTurnigy!$AE$30</f>
        <v>64.533898085511737</v>
      </c>
    </row>
    <row r="5772" spans="1:13" x14ac:dyDescent="0.3">
      <c r="A5772">
        <v>184.00968599999999</v>
      </c>
      <c r="B5772">
        <v>77</v>
      </c>
      <c r="C5772">
        <v>0</v>
      </c>
      <c r="D5772">
        <v>1.1879999999999999</v>
      </c>
      <c r="E5772">
        <v>52.225256999999999</v>
      </c>
      <c r="F5772">
        <v>52.274124</v>
      </c>
      <c r="G5772">
        <v>49.650796</v>
      </c>
      <c r="H5772">
        <v>-4.8867000000000001E-2</v>
      </c>
      <c r="I5772">
        <v>-90.653653000000006</v>
      </c>
      <c r="J5772">
        <v>77</v>
      </c>
      <c r="K5772">
        <v>69.60575</v>
      </c>
      <c r="L5772">
        <v>1.5008000000000001E-2</v>
      </c>
      <c r="M5772">
        <f>(F5772*CalPhotonTurnigy!$AE$30*CalPhotonTurnigy!$AF$36+CalPhotonTurnigy!$AE$36)/CalPhotonTurnigy!$AE$30</f>
        <v>64.58337101986308</v>
      </c>
    </row>
    <row r="5773" spans="1:13" x14ac:dyDescent="0.3">
      <c r="A5773">
        <v>184.02469300000001</v>
      </c>
      <c r="B5773">
        <v>77</v>
      </c>
      <c r="C5773">
        <v>0</v>
      </c>
      <c r="D5773">
        <v>1.1870000000000001</v>
      </c>
      <c r="E5773">
        <v>52.227449</v>
      </c>
      <c r="F5773">
        <v>52.225416000000003</v>
      </c>
      <c r="G5773">
        <v>49.634587000000003</v>
      </c>
      <c r="H5773">
        <v>2.0330000000000001E-3</v>
      </c>
      <c r="I5773">
        <v>-90.653549999999996</v>
      </c>
      <c r="J5773">
        <v>77</v>
      </c>
      <c r="K5773">
        <v>69.599153000000001</v>
      </c>
      <c r="L5773">
        <v>1.5007E-2</v>
      </c>
      <c r="M5773">
        <f>(F5773*CalPhotonTurnigy!$AE$30*CalPhotonTurnigy!$AF$36+CalPhotonTurnigy!$AE$36)/CalPhotonTurnigy!$AE$30</f>
        <v>64.533898085511737</v>
      </c>
    </row>
    <row r="5774" spans="1:13" x14ac:dyDescent="0.3">
      <c r="A5774">
        <v>184.039691</v>
      </c>
      <c r="B5774">
        <v>77</v>
      </c>
      <c r="C5774">
        <v>0</v>
      </c>
      <c r="D5774">
        <v>1.1830000000000001</v>
      </c>
      <c r="E5774">
        <v>52.215000000000003</v>
      </c>
      <c r="F5774">
        <v>52.127985000000002</v>
      </c>
      <c r="G5774">
        <v>49.619114000000003</v>
      </c>
      <c r="H5774">
        <v>8.7014999999999995E-2</v>
      </c>
      <c r="I5774">
        <v>-90.649145000000004</v>
      </c>
      <c r="J5774">
        <v>77</v>
      </c>
      <c r="K5774">
        <v>69.593474999999998</v>
      </c>
      <c r="L5774">
        <v>1.4997999999999999E-2</v>
      </c>
      <c r="M5774">
        <f>(F5774*CalPhotonTurnigy!$AE$30*CalPhotonTurnigy!$AF$36+CalPhotonTurnigy!$AE$36)/CalPhotonTurnigy!$AE$30</f>
        <v>64.434936981241691</v>
      </c>
    </row>
    <row r="5775" spans="1:13" x14ac:dyDescent="0.3">
      <c r="A5775">
        <v>184.054698</v>
      </c>
      <c r="B5775">
        <v>77</v>
      </c>
      <c r="C5775">
        <v>0</v>
      </c>
      <c r="D5775">
        <v>1.1850000000000001</v>
      </c>
      <c r="E5775">
        <v>52.212888999999997</v>
      </c>
      <c r="F5775">
        <v>52.006171999999999</v>
      </c>
      <c r="G5775">
        <v>49.604458000000001</v>
      </c>
      <c r="H5775">
        <v>0.20671700000000001</v>
      </c>
      <c r="I5775">
        <v>-90.638687000000004</v>
      </c>
      <c r="J5775">
        <v>77</v>
      </c>
      <c r="K5775">
        <v>69.588588000000001</v>
      </c>
      <c r="L5775">
        <v>1.5007E-2</v>
      </c>
      <c r="M5775">
        <f>(F5775*CalPhotonTurnigy!$AE$30*CalPhotonTurnigy!$AF$36+CalPhotonTurnigy!$AE$36)/CalPhotonTurnigy!$AE$30</f>
        <v>64.311210970070221</v>
      </c>
    </row>
    <row r="5776" spans="1:13" x14ac:dyDescent="0.3">
      <c r="A5776">
        <v>184.06970799999999</v>
      </c>
      <c r="B5776">
        <v>77</v>
      </c>
      <c r="C5776">
        <v>0</v>
      </c>
      <c r="D5776">
        <v>1.18</v>
      </c>
      <c r="E5776">
        <v>52.193860000000001</v>
      </c>
      <c r="F5776">
        <v>51.884332000000001</v>
      </c>
      <c r="G5776">
        <v>49.590668999999998</v>
      </c>
      <c r="H5776">
        <v>0.309527</v>
      </c>
      <c r="I5776">
        <v>-90.623047999999997</v>
      </c>
      <c r="J5776">
        <v>77</v>
      </c>
      <c r="K5776">
        <v>69.584380999999993</v>
      </c>
      <c r="L5776">
        <v>1.5010000000000001E-2</v>
      </c>
      <c r="M5776">
        <f>(F5776*CalPhotonTurnigy!$AE$30*CalPhotonTurnigy!$AF$36+CalPhotonTurnigy!$AE$36)/CalPhotonTurnigy!$AE$30</f>
        <v>64.187457534877495</v>
      </c>
    </row>
    <row r="5777" spans="1:13" x14ac:dyDescent="0.3">
      <c r="A5777">
        <v>184.08471599999999</v>
      </c>
      <c r="B5777">
        <v>77</v>
      </c>
      <c r="C5777">
        <v>0</v>
      </c>
      <c r="D5777">
        <v>1.181</v>
      </c>
      <c r="E5777">
        <v>52.180346999999998</v>
      </c>
      <c r="F5777">
        <v>51.835588999999999</v>
      </c>
      <c r="G5777">
        <v>49.577775000000003</v>
      </c>
      <c r="H5777">
        <v>0.34475800000000001</v>
      </c>
      <c r="I5777">
        <v>-90.605638999999996</v>
      </c>
      <c r="J5777">
        <v>77</v>
      </c>
      <c r="K5777">
        <v>69.580760999999995</v>
      </c>
      <c r="L5777">
        <v>1.5008000000000001E-2</v>
      </c>
      <c r="M5777">
        <f>(F5777*CalPhotonTurnigy!$AE$30*CalPhotonTurnigy!$AF$36+CalPhotonTurnigy!$AE$36)/CalPhotonTurnigy!$AE$30</f>
        <v>64.137949050868954</v>
      </c>
    </row>
    <row r="5778" spans="1:13" x14ac:dyDescent="0.3">
      <c r="A5778">
        <v>184.09971300000001</v>
      </c>
      <c r="B5778">
        <v>77</v>
      </c>
      <c r="C5778">
        <v>0</v>
      </c>
      <c r="D5778">
        <v>1.1839999999999999</v>
      </c>
      <c r="E5778">
        <v>52.177329999999998</v>
      </c>
      <c r="F5778">
        <v>51.811216000000002</v>
      </c>
      <c r="G5778">
        <v>49.565781999999999</v>
      </c>
      <c r="H5778">
        <v>0.36611399999999999</v>
      </c>
      <c r="I5778">
        <v>-90.587171999999995</v>
      </c>
      <c r="J5778">
        <v>77</v>
      </c>
      <c r="K5778">
        <v>69.577645000000004</v>
      </c>
      <c r="L5778">
        <v>1.4997E-2</v>
      </c>
      <c r="M5778">
        <f>(F5778*CalPhotonTurnigy!$AE$30*CalPhotonTurnigy!$AF$36+CalPhotonTurnigy!$AE$36)/CalPhotonTurnigy!$AE$30</f>
        <v>64.113193285307972</v>
      </c>
    </row>
    <row r="5779" spans="1:13" x14ac:dyDescent="0.3">
      <c r="A5779">
        <v>184.11471399999999</v>
      </c>
      <c r="B5779">
        <v>77</v>
      </c>
      <c r="C5779">
        <v>0</v>
      </c>
      <c r="D5779">
        <v>1.1839999999999999</v>
      </c>
      <c r="E5779">
        <v>52.174733000000003</v>
      </c>
      <c r="F5779">
        <v>52.322828999999999</v>
      </c>
      <c r="G5779">
        <v>49.554679999999998</v>
      </c>
      <c r="H5779">
        <v>-0.14809600000000001</v>
      </c>
      <c r="I5779">
        <v>-90.594686999999993</v>
      </c>
      <c r="J5779">
        <v>77</v>
      </c>
      <c r="K5779">
        <v>69.574962999999997</v>
      </c>
      <c r="L5779">
        <v>1.5001E-2</v>
      </c>
      <c r="M5779">
        <f>(F5779*CalPhotonTurnigy!$AE$30*CalPhotonTurnigy!$AF$36+CalPhotonTurnigy!$AE$36)/CalPhotonTurnigy!$AE$30</f>
        <v>64.632840907100942</v>
      </c>
    </row>
    <row r="5780" spans="1:13" x14ac:dyDescent="0.3">
      <c r="A5780">
        <v>184.12971099999999</v>
      </c>
      <c r="B5780">
        <v>77</v>
      </c>
      <c r="C5780">
        <v>0</v>
      </c>
      <c r="D5780">
        <v>1.18</v>
      </c>
      <c r="E5780">
        <v>52.161009999999997</v>
      </c>
      <c r="F5780">
        <v>52.201059000000001</v>
      </c>
      <c r="G5780">
        <v>49.544446000000001</v>
      </c>
      <c r="H5780">
        <v>-4.0049000000000001E-2</v>
      </c>
      <c r="I5780">
        <v>-90.596716000000001</v>
      </c>
      <c r="J5780">
        <v>77</v>
      </c>
      <c r="K5780">
        <v>69.572654</v>
      </c>
      <c r="L5780">
        <v>1.4997E-2</v>
      </c>
      <c r="M5780">
        <f>(F5780*CalPhotonTurnigy!$AE$30*CalPhotonTurnigy!$AF$36+CalPhotonTurnigy!$AE$36)/CalPhotonTurnigy!$AE$30</f>
        <v>64.509158571222585</v>
      </c>
    </row>
    <row r="5781" spans="1:13" x14ac:dyDescent="0.3">
      <c r="A5781">
        <v>184.144713</v>
      </c>
      <c r="B5781">
        <v>77</v>
      </c>
      <c r="C5781">
        <v>0</v>
      </c>
      <c r="D5781">
        <v>1.177</v>
      </c>
      <c r="E5781">
        <v>52.137700000000002</v>
      </c>
      <c r="F5781">
        <v>52.127985000000002</v>
      </c>
      <c r="G5781">
        <v>49.535049000000001</v>
      </c>
      <c r="H5781">
        <v>9.7149999999999997E-3</v>
      </c>
      <c r="I5781">
        <v>-90.596224000000007</v>
      </c>
      <c r="J5781">
        <v>77</v>
      </c>
      <c r="K5781">
        <v>69.570667</v>
      </c>
      <c r="L5781">
        <v>1.5002E-2</v>
      </c>
      <c r="M5781">
        <f>(F5781*CalPhotonTurnigy!$AE$30*CalPhotonTurnigy!$AF$36+CalPhotonTurnigy!$AE$36)/CalPhotonTurnigy!$AE$30</f>
        <v>64.434936981241691</v>
      </c>
    </row>
    <row r="5782" spans="1:13" x14ac:dyDescent="0.3">
      <c r="A5782">
        <v>184.15970999999999</v>
      </c>
      <c r="B5782">
        <v>77</v>
      </c>
      <c r="C5782">
        <v>0</v>
      </c>
      <c r="D5782">
        <v>1.181</v>
      </c>
      <c r="E5782">
        <v>52.132007999999999</v>
      </c>
      <c r="F5782">
        <v>52.030537000000002</v>
      </c>
      <c r="G5782">
        <v>49.526451000000002</v>
      </c>
      <c r="H5782">
        <v>0.10147100000000001</v>
      </c>
      <c r="I5782">
        <v>-90.591093000000001</v>
      </c>
      <c r="J5782">
        <v>77</v>
      </c>
      <c r="K5782">
        <v>69.568956999999997</v>
      </c>
      <c r="L5782">
        <v>1.4997E-2</v>
      </c>
      <c r="M5782">
        <f>(F5782*CalPhotonTurnigy!$AE$30*CalPhotonTurnigy!$AF$36+CalPhotonTurnigy!$AE$36)/CalPhotonTurnigy!$AE$30</f>
        <v>64.335958609995288</v>
      </c>
    </row>
    <row r="5783" spans="1:13" x14ac:dyDescent="0.3">
      <c r="A5783">
        <v>184.17472100000001</v>
      </c>
      <c r="B5783">
        <v>77</v>
      </c>
      <c r="C5783">
        <v>0</v>
      </c>
      <c r="D5783">
        <v>1.179</v>
      </c>
      <c r="E5783">
        <v>52.121357000000003</v>
      </c>
      <c r="F5783">
        <v>51.957439000000001</v>
      </c>
      <c r="G5783">
        <v>49.518607000000003</v>
      </c>
      <c r="H5783">
        <v>0.16391800000000001</v>
      </c>
      <c r="I5783">
        <v>-90.582802999999998</v>
      </c>
      <c r="J5783">
        <v>77</v>
      </c>
      <c r="K5783">
        <v>69.567485000000005</v>
      </c>
      <c r="L5783">
        <v>1.5011E-2</v>
      </c>
      <c r="M5783">
        <f>(F5783*CalPhotonTurnigy!$AE$30*CalPhotonTurnigy!$AF$36+CalPhotonTurnigy!$AE$36)/CalPhotonTurnigy!$AE$30</f>
        <v>64.261712643106605</v>
      </c>
    </row>
    <row r="5784" spans="1:13" x14ac:dyDescent="0.3">
      <c r="A5784">
        <v>184.189729</v>
      </c>
      <c r="B5784">
        <v>77</v>
      </c>
      <c r="C5784">
        <v>0</v>
      </c>
      <c r="D5784">
        <v>1.2050000000000001</v>
      </c>
      <c r="E5784">
        <v>52.204124</v>
      </c>
      <c r="F5784">
        <v>51.884332000000001</v>
      </c>
      <c r="G5784">
        <v>49.511473000000002</v>
      </c>
      <c r="H5784">
        <v>0.31979200000000002</v>
      </c>
      <c r="I5784">
        <v>-90.566647000000003</v>
      </c>
      <c r="J5784">
        <v>77</v>
      </c>
      <c r="K5784">
        <v>69.566218000000006</v>
      </c>
      <c r="L5784">
        <v>1.5008000000000001E-2</v>
      </c>
      <c r="M5784">
        <f>(F5784*CalPhotonTurnigy!$AE$30*CalPhotonTurnigy!$AF$36+CalPhotonTurnigy!$AE$36)/CalPhotonTurnigy!$AE$30</f>
        <v>64.187457534877495</v>
      </c>
    </row>
    <row r="5785" spans="1:13" x14ac:dyDescent="0.3">
      <c r="A5785">
        <v>184.204736</v>
      </c>
      <c r="B5785">
        <v>77</v>
      </c>
      <c r="C5785">
        <v>0</v>
      </c>
      <c r="D5785">
        <v>1.18</v>
      </c>
      <c r="E5785">
        <v>52.186312999999998</v>
      </c>
      <c r="F5785">
        <v>51.762466000000003</v>
      </c>
      <c r="G5785">
        <v>49.505000000000003</v>
      </c>
      <c r="H5785">
        <v>0.423848</v>
      </c>
      <c r="I5785">
        <v>-90.545264000000003</v>
      </c>
      <c r="J5785">
        <v>77</v>
      </c>
      <c r="K5785">
        <v>69.565128000000001</v>
      </c>
      <c r="L5785">
        <v>1.5007E-2</v>
      </c>
      <c r="M5785">
        <f>(F5785*CalPhotonTurnigy!$AE$30*CalPhotonTurnigy!$AF$36+CalPhotonTurnigy!$AE$36)/CalPhotonTurnigy!$AE$30</f>
        <v>64.063677691368</v>
      </c>
    </row>
    <row r="5786" spans="1:13" x14ac:dyDescent="0.3">
      <c r="A5786">
        <v>184.21974299999999</v>
      </c>
      <c r="B5786">
        <v>77</v>
      </c>
      <c r="C5786">
        <v>0</v>
      </c>
      <c r="D5786">
        <v>1.1779999999999999</v>
      </c>
      <c r="E5786">
        <v>52.162362999999999</v>
      </c>
      <c r="F5786">
        <v>51.713711000000004</v>
      </c>
      <c r="G5786">
        <v>49.499142999999997</v>
      </c>
      <c r="H5786">
        <v>0.44865100000000002</v>
      </c>
      <c r="I5786">
        <v>-90.522643000000002</v>
      </c>
      <c r="J5786">
        <v>77</v>
      </c>
      <c r="K5786">
        <v>69.564188999999999</v>
      </c>
      <c r="L5786">
        <v>1.5007E-2</v>
      </c>
      <c r="M5786">
        <f>(F5786*CalPhotonTurnigy!$AE$30*CalPhotonTurnigy!$AF$36+CalPhotonTurnigy!$AE$36)/CalPhotonTurnigy!$AE$30</f>
        <v>64.014157018905578</v>
      </c>
    </row>
    <row r="5787" spans="1:13" x14ac:dyDescent="0.3">
      <c r="A5787">
        <v>184.23474899999999</v>
      </c>
      <c r="B5787">
        <v>77</v>
      </c>
      <c r="C5787">
        <v>0</v>
      </c>
      <c r="D5787">
        <v>1.1759999999999999</v>
      </c>
      <c r="E5787">
        <v>52.13599</v>
      </c>
      <c r="F5787">
        <v>52.152343999999999</v>
      </c>
      <c r="G5787">
        <v>49.493853000000001</v>
      </c>
      <c r="H5787">
        <v>-1.6354E-2</v>
      </c>
      <c r="I5787">
        <v>-90.523471999999998</v>
      </c>
      <c r="J5787">
        <v>77</v>
      </c>
      <c r="K5787">
        <v>69.563381000000007</v>
      </c>
      <c r="L5787">
        <v>1.5006E-2</v>
      </c>
      <c r="M5787">
        <f>(F5787*CalPhotonTurnigy!$AE$30*CalPhotonTurnigy!$AF$36+CalPhotonTurnigy!$AE$36)/CalPhotonTurnigy!$AE$30</f>
        <v>64.459678526939811</v>
      </c>
    </row>
    <row r="5788" spans="1:13" x14ac:dyDescent="0.3">
      <c r="A5788">
        <v>184.249762</v>
      </c>
      <c r="B5788">
        <v>77</v>
      </c>
      <c r="C5788">
        <v>0</v>
      </c>
      <c r="D5788">
        <v>1.177</v>
      </c>
      <c r="E5788">
        <v>52.116154999999999</v>
      </c>
      <c r="F5788">
        <v>52.201059000000001</v>
      </c>
      <c r="G5788">
        <v>49.489086999999998</v>
      </c>
      <c r="H5788">
        <v>-8.4903999999999993E-2</v>
      </c>
      <c r="I5788">
        <v>-90.527777999999998</v>
      </c>
      <c r="J5788">
        <v>77</v>
      </c>
      <c r="K5788">
        <v>69.562685999999999</v>
      </c>
      <c r="L5788">
        <v>1.5013E-2</v>
      </c>
      <c r="M5788">
        <f>(F5788*CalPhotonTurnigy!$AE$30*CalPhotonTurnigy!$AF$36+CalPhotonTurnigy!$AE$36)/CalPhotonTurnigy!$AE$30</f>
        <v>64.509158571222585</v>
      </c>
    </row>
    <row r="5789" spans="1:13" x14ac:dyDescent="0.3">
      <c r="A5789">
        <v>184.26476199999999</v>
      </c>
      <c r="B5789">
        <v>77</v>
      </c>
      <c r="C5789">
        <v>0</v>
      </c>
      <c r="D5789">
        <v>1.175</v>
      </c>
      <c r="E5789">
        <v>52.093319999999999</v>
      </c>
      <c r="F5789">
        <v>52.103624000000003</v>
      </c>
      <c r="G5789">
        <v>49.484799000000002</v>
      </c>
      <c r="H5789">
        <v>-1.0304000000000001E-2</v>
      </c>
      <c r="I5789">
        <v>-90.528299000000004</v>
      </c>
      <c r="J5789">
        <v>77</v>
      </c>
      <c r="K5789">
        <v>69.562088000000003</v>
      </c>
      <c r="L5789">
        <v>1.4999999999999999E-2</v>
      </c>
      <c r="M5789">
        <f>(F5789*CalPhotonTurnigy!$AE$30*CalPhotonTurnigy!$AF$36+CalPhotonTurnigy!$AE$36)/CalPhotonTurnigy!$AE$30</f>
        <v>64.410193404134588</v>
      </c>
    </row>
    <row r="5790" spans="1:13" x14ac:dyDescent="0.3">
      <c r="A5790">
        <v>184.279774</v>
      </c>
      <c r="B5790">
        <v>77</v>
      </c>
      <c r="C5790">
        <v>0</v>
      </c>
      <c r="D5790">
        <v>1.1759999999999999</v>
      </c>
      <c r="E5790">
        <v>52.076537999999999</v>
      </c>
      <c r="F5790">
        <v>52.006171999999999</v>
      </c>
      <c r="G5790">
        <v>49.48095</v>
      </c>
      <c r="H5790">
        <v>7.0365999999999998E-2</v>
      </c>
      <c r="I5790">
        <v>-90.524738999999997</v>
      </c>
      <c r="J5790">
        <v>77</v>
      </c>
      <c r="K5790">
        <v>69.561571999999998</v>
      </c>
      <c r="L5790">
        <v>1.5011999999999999E-2</v>
      </c>
      <c r="M5790">
        <f>(F5790*CalPhotonTurnigy!$AE$30*CalPhotonTurnigy!$AF$36+CalPhotonTurnigy!$AE$36)/CalPhotonTurnigy!$AE$30</f>
        <v>64.311210970070221</v>
      </c>
    </row>
    <row r="5791" spans="1:13" x14ac:dyDescent="0.3">
      <c r="A5791">
        <v>184.29477199999999</v>
      </c>
      <c r="B5791">
        <v>77</v>
      </c>
      <c r="C5791">
        <v>0</v>
      </c>
      <c r="D5791">
        <v>1.173</v>
      </c>
      <c r="E5791">
        <v>52.050559999999997</v>
      </c>
      <c r="F5791">
        <v>51.957439000000001</v>
      </c>
      <c r="G5791">
        <v>49.477499000000002</v>
      </c>
      <c r="H5791">
        <v>9.3120999999999995E-2</v>
      </c>
      <c r="I5791">
        <v>-90.520032999999998</v>
      </c>
      <c r="J5791">
        <v>77</v>
      </c>
      <c r="K5791">
        <v>69.561128999999994</v>
      </c>
      <c r="L5791">
        <v>1.4997999999999999E-2</v>
      </c>
      <c r="M5791">
        <f>(F5791*CalPhotonTurnigy!$AE$30*CalPhotonTurnigy!$AF$36+CalPhotonTurnigy!$AE$36)/CalPhotonTurnigy!$AE$30</f>
        <v>64.261712643106605</v>
      </c>
    </row>
    <row r="5792" spans="1:13" x14ac:dyDescent="0.3">
      <c r="A5792">
        <v>184.30977200000001</v>
      </c>
      <c r="B5792">
        <v>77</v>
      </c>
      <c r="C5792">
        <v>0</v>
      </c>
      <c r="D5792">
        <v>1.177</v>
      </c>
      <c r="E5792">
        <v>52.042611999999998</v>
      </c>
      <c r="F5792">
        <v>51.908701999999998</v>
      </c>
      <c r="G5792">
        <v>49.474409999999999</v>
      </c>
      <c r="H5792">
        <v>0.13391</v>
      </c>
      <c r="I5792">
        <v>-90.513270000000006</v>
      </c>
      <c r="J5792">
        <v>77</v>
      </c>
      <c r="K5792">
        <v>69.560748000000004</v>
      </c>
      <c r="L5792">
        <v>1.4999999999999999E-2</v>
      </c>
      <c r="M5792">
        <f>(F5792*CalPhotonTurnigy!$AE$30*CalPhotonTurnigy!$AF$36+CalPhotonTurnigy!$AE$36)/CalPhotonTurnigy!$AE$30</f>
        <v>64.212210253325026</v>
      </c>
    </row>
    <row r="5793" spans="1:13" x14ac:dyDescent="0.3">
      <c r="A5793">
        <v>184.324769</v>
      </c>
      <c r="B5793">
        <v>77</v>
      </c>
      <c r="C5793">
        <v>0</v>
      </c>
      <c r="D5793">
        <v>1.175</v>
      </c>
      <c r="E5793">
        <v>52.027116999999997</v>
      </c>
      <c r="F5793">
        <v>51.811216000000002</v>
      </c>
      <c r="G5793">
        <v>49.471649999999997</v>
      </c>
      <c r="H5793">
        <v>0.21590100000000001</v>
      </c>
      <c r="I5793">
        <v>-90.502379000000005</v>
      </c>
      <c r="J5793">
        <v>77</v>
      </c>
      <c r="K5793">
        <v>69.560418999999996</v>
      </c>
      <c r="L5793">
        <v>1.4997E-2</v>
      </c>
      <c r="M5793">
        <f>(F5793*CalPhotonTurnigy!$AE$30*CalPhotonTurnigy!$AF$36+CalPhotonTurnigy!$AE$36)/CalPhotonTurnigy!$AE$30</f>
        <v>64.113193285307972</v>
      </c>
    </row>
    <row r="5794" spans="1:13" x14ac:dyDescent="0.3">
      <c r="A5794">
        <v>184.33977400000001</v>
      </c>
      <c r="B5794">
        <v>77</v>
      </c>
      <c r="C5794">
        <v>0</v>
      </c>
      <c r="D5794">
        <v>1.17</v>
      </c>
      <c r="E5794">
        <v>51.996451999999998</v>
      </c>
      <c r="F5794">
        <v>51.713711000000004</v>
      </c>
      <c r="G5794">
        <v>49.469185000000003</v>
      </c>
      <c r="H5794">
        <v>0.28273999999999999</v>
      </c>
      <c r="I5794">
        <v>-90.488124999999997</v>
      </c>
      <c r="J5794">
        <v>77</v>
      </c>
      <c r="K5794">
        <v>69.560136</v>
      </c>
      <c r="L5794">
        <v>1.5004999999999999E-2</v>
      </c>
      <c r="M5794">
        <f>(F5794*CalPhotonTurnigy!$AE$30*CalPhotonTurnigy!$AF$36+CalPhotonTurnigy!$AE$36)/CalPhotonTurnigy!$AE$30</f>
        <v>64.014157018905578</v>
      </c>
    </row>
    <row r="5795" spans="1:13" x14ac:dyDescent="0.3">
      <c r="A5795">
        <v>184.35477299999999</v>
      </c>
      <c r="B5795">
        <v>77</v>
      </c>
      <c r="C5795">
        <v>0</v>
      </c>
      <c r="D5795">
        <v>1.1719999999999999</v>
      </c>
      <c r="E5795">
        <v>51.978712000000002</v>
      </c>
      <c r="F5795">
        <v>51.689332999999998</v>
      </c>
      <c r="G5795">
        <v>49.466988000000001</v>
      </c>
      <c r="H5795">
        <v>0.289379</v>
      </c>
      <c r="I5795">
        <v>-90.473545999999999</v>
      </c>
      <c r="J5795">
        <v>77</v>
      </c>
      <c r="K5795">
        <v>69.559893000000002</v>
      </c>
      <c r="L5795">
        <v>1.4999E-2</v>
      </c>
      <c r="M5795">
        <f>(F5795*CalPhotonTurnigy!$AE$30*CalPhotonTurnigy!$AF$36+CalPhotonTurnigy!$AE$36)/CalPhotonTurnigy!$AE$30</f>
        <v>63.989396174822119</v>
      </c>
    </row>
    <row r="5796" spans="1:13" x14ac:dyDescent="0.3">
      <c r="A5796">
        <v>184.36977999999999</v>
      </c>
      <c r="B5796">
        <v>77</v>
      </c>
      <c r="C5796">
        <v>0</v>
      </c>
      <c r="D5796">
        <v>1.173</v>
      </c>
      <c r="E5796">
        <v>51.966330999999997</v>
      </c>
      <c r="F5796">
        <v>52.152343999999999</v>
      </c>
      <c r="G5796">
        <v>49.465032000000001</v>
      </c>
      <c r="H5796">
        <v>-0.18601300000000001</v>
      </c>
      <c r="I5796">
        <v>-90.482971000000006</v>
      </c>
      <c r="J5796">
        <v>77</v>
      </c>
      <c r="K5796">
        <v>69.559684000000004</v>
      </c>
      <c r="L5796">
        <v>1.5007E-2</v>
      </c>
      <c r="M5796">
        <f>(F5796*CalPhotonTurnigy!$AE$30*CalPhotonTurnigy!$AF$36+CalPhotonTurnigy!$AE$36)/CalPhotonTurnigy!$AE$30</f>
        <v>64.459678526939811</v>
      </c>
    </row>
    <row r="5797" spans="1:13" x14ac:dyDescent="0.3">
      <c r="A5797">
        <v>184.38478499999999</v>
      </c>
      <c r="B5797">
        <v>77</v>
      </c>
      <c r="C5797">
        <v>0</v>
      </c>
      <c r="D5797">
        <v>1.1779999999999999</v>
      </c>
      <c r="E5797">
        <v>51.973021000000003</v>
      </c>
      <c r="F5797">
        <v>52.176701999999999</v>
      </c>
      <c r="G5797">
        <v>49.463292000000003</v>
      </c>
      <c r="H5797">
        <v>-0.203681</v>
      </c>
      <c r="I5797">
        <v>-90.493292999999994</v>
      </c>
      <c r="J5797">
        <v>77</v>
      </c>
      <c r="K5797">
        <v>69.559503000000007</v>
      </c>
      <c r="L5797">
        <v>1.5004999999999999E-2</v>
      </c>
      <c r="M5797">
        <f>(F5797*CalPhotonTurnigy!$AE$30*CalPhotonTurnigy!$AF$36+CalPhotonTurnigy!$AE$36)/CalPhotonTurnigy!$AE$30</f>
        <v>64.484419056933433</v>
      </c>
    </row>
    <row r="5798" spans="1:13" x14ac:dyDescent="0.3">
      <c r="A5798">
        <v>184.39978300000001</v>
      </c>
      <c r="B5798">
        <v>77</v>
      </c>
      <c r="C5798">
        <v>0</v>
      </c>
      <c r="D5798">
        <v>1.1830000000000001</v>
      </c>
      <c r="E5798">
        <v>51.996113000000001</v>
      </c>
      <c r="F5798">
        <v>52.054900000000004</v>
      </c>
      <c r="G5798">
        <v>49.461745000000001</v>
      </c>
      <c r="H5798">
        <v>-5.8788E-2</v>
      </c>
      <c r="I5798">
        <v>-90.496267000000003</v>
      </c>
      <c r="J5798">
        <v>77</v>
      </c>
      <c r="K5798">
        <v>69.559348</v>
      </c>
      <c r="L5798">
        <v>1.4997999999999999E-2</v>
      </c>
      <c r="M5798">
        <f>(F5798*CalPhotonTurnigy!$AE$30*CalPhotonTurnigy!$AF$36+CalPhotonTurnigy!$AE$36)/CalPhotonTurnigy!$AE$30</f>
        <v>64.360704218511387</v>
      </c>
    </row>
    <row r="5799" spans="1:13" x14ac:dyDescent="0.3">
      <c r="A5799">
        <v>184.41478900000001</v>
      </c>
      <c r="B5799">
        <v>77</v>
      </c>
      <c r="C5799">
        <v>0</v>
      </c>
      <c r="D5799">
        <v>1.1739999999999999</v>
      </c>
      <c r="E5799">
        <v>51.984200000000001</v>
      </c>
      <c r="F5799">
        <v>52.006171999999999</v>
      </c>
      <c r="G5799">
        <v>49.460372</v>
      </c>
      <c r="H5799">
        <v>-2.1971999999999998E-2</v>
      </c>
      <c r="I5799">
        <v>-90.497378999999995</v>
      </c>
      <c r="J5799">
        <v>77</v>
      </c>
      <c r="K5799">
        <v>69.559214999999995</v>
      </c>
      <c r="L5799">
        <v>1.5006E-2</v>
      </c>
      <c r="M5799">
        <f>(F5799*CalPhotonTurnigy!$AE$30*CalPhotonTurnigy!$AF$36+CalPhotonTurnigy!$AE$36)/CalPhotonTurnigy!$AE$30</f>
        <v>64.311210970070221</v>
      </c>
    </row>
    <row r="5800" spans="1:13" x14ac:dyDescent="0.3">
      <c r="A5800">
        <v>184.429788</v>
      </c>
      <c r="B5800">
        <v>77</v>
      </c>
      <c r="C5800">
        <v>0</v>
      </c>
      <c r="D5800">
        <v>1.175</v>
      </c>
      <c r="E5800">
        <v>51.979725999999999</v>
      </c>
      <c r="F5800">
        <v>51.981805999999999</v>
      </c>
      <c r="G5800">
        <v>49.459153999999998</v>
      </c>
      <c r="H5800">
        <v>-2.081E-3</v>
      </c>
      <c r="I5800">
        <v>-90.497484</v>
      </c>
      <c r="J5800">
        <v>77</v>
      </c>
      <c r="K5800">
        <v>69.559100000000001</v>
      </c>
      <c r="L5800">
        <v>1.4999E-2</v>
      </c>
      <c r="M5800">
        <f>(F5800*CalPhotonTurnigy!$AE$30*CalPhotonTurnigy!$AF$36+CalPhotonTurnigy!$AE$36)/CalPhotonTurnigy!$AE$30</f>
        <v>64.286462314440655</v>
      </c>
    </row>
    <row r="5801" spans="1:13" x14ac:dyDescent="0.3">
      <c r="A5801">
        <v>184.444793</v>
      </c>
      <c r="B5801">
        <v>77</v>
      </c>
      <c r="C5801">
        <v>0</v>
      </c>
      <c r="D5801">
        <v>1.175</v>
      </c>
      <c r="E5801">
        <v>51.972985000000001</v>
      </c>
      <c r="F5801">
        <v>51.884332000000001</v>
      </c>
      <c r="G5801">
        <v>49.458075000000001</v>
      </c>
      <c r="H5801">
        <v>8.8652999999999996E-2</v>
      </c>
      <c r="I5801">
        <v>-90.493005999999994</v>
      </c>
      <c r="J5801">
        <v>77</v>
      </c>
      <c r="K5801">
        <v>69.559000999999995</v>
      </c>
      <c r="L5801">
        <v>1.5004999999999999E-2</v>
      </c>
      <c r="M5801">
        <f>(F5801*CalPhotonTurnigy!$AE$30*CalPhotonTurnigy!$AF$36+CalPhotonTurnigy!$AE$36)/CalPhotonTurnigy!$AE$30</f>
        <v>64.187457534877495</v>
      </c>
    </row>
    <row r="5802" spans="1:13" x14ac:dyDescent="0.3">
      <c r="A5802">
        <v>184.459791</v>
      </c>
      <c r="B5802">
        <v>77</v>
      </c>
      <c r="C5802">
        <v>0</v>
      </c>
      <c r="D5802">
        <v>1.175</v>
      </c>
      <c r="E5802">
        <v>51.970075000000001</v>
      </c>
      <c r="F5802">
        <v>51.859960999999998</v>
      </c>
      <c r="G5802">
        <v>49.457120000000003</v>
      </c>
      <c r="H5802">
        <v>0.110113</v>
      </c>
      <c r="I5802">
        <v>-90.487448000000001</v>
      </c>
      <c r="J5802">
        <v>77</v>
      </c>
      <c r="K5802">
        <v>69.558915999999996</v>
      </c>
      <c r="L5802">
        <v>1.4997999999999999E-2</v>
      </c>
      <c r="M5802">
        <f>(F5802*CalPhotonTurnigy!$AE$30*CalPhotonTurnigy!$AF$36+CalPhotonTurnigy!$AE$36)/CalPhotonTurnigy!$AE$30</f>
        <v>64.162703800725467</v>
      </c>
    </row>
    <row r="5803" spans="1:13" x14ac:dyDescent="0.3">
      <c r="A5803">
        <v>184.47478899999999</v>
      </c>
      <c r="B5803">
        <v>77</v>
      </c>
      <c r="C5803">
        <v>0</v>
      </c>
      <c r="D5803">
        <v>1.1739999999999999</v>
      </c>
      <c r="E5803">
        <v>51.961787000000001</v>
      </c>
      <c r="F5803">
        <v>51.786841000000003</v>
      </c>
      <c r="G5803">
        <v>49.456274000000001</v>
      </c>
      <c r="H5803">
        <v>0.17494599999999999</v>
      </c>
      <c r="I5803">
        <v>-90.478624999999994</v>
      </c>
      <c r="J5803">
        <v>77</v>
      </c>
      <c r="K5803">
        <v>69.558841999999999</v>
      </c>
      <c r="L5803">
        <v>1.4997999999999999E-2</v>
      </c>
      <c r="M5803">
        <f>(F5803*CalPhotonTurnigy!$AE$30*CalPhotonTurnigy!$AF$36+CalPhotonTurnigy!$AE$36)/CalPhotonTurnigy!$AE$30</f>
        <v>64.088435488337979</v>
      </c>
    </row>
    <row r="5804" spans="1:13" x14ac:dyDescent="0.3">
      <c r="A5804">
        <v>184.489801</v>
      </c>
      <c r="B5804">
        <v>77</v>
      </c>
      <c r="C5804">
        <v>0</v>
      </c>
      <c r="D5804">
        <v>1.177</v>
      </c>
      <c r="E5804">
        <v>51.966222000000002</v>
      </c>
      <c r="F5804">
        <v>51.689332999999998</v>
      </c>
      <c r="G5804">
        <v>49.455525999999999</v>
      </c>
      <c r="H5804">
        <v>0.276889</v>
      </c>
      <c r="I5804">
        <v>-90.464663000000002</v>
      </c>
      <c r="J5804">
        <v>77</v>
      </c>
      <c r="K5804">
        <v>69.558779000000001</v>
      </c>
      <c r="L5804">
        <v>1.5011999999999999E-2</v>
      </c>
      <c r="M5804">
        <f>(F5804*CalPhotonTurnigy!$AE$30*CalPhotonTurnigy!$AF$36+CalPhotonTurnigy!$AE$36)/CalPhotonTurnigy!$AE$30</f>
        <v>63.989396174822119</v>
      </c>
    </row>
    <row r="5805" spans="1:13" x14ac:dyDescent="0.3">
      <c r="A5805">
        <v>184.50480099999999</v>
      </c>
      <c r="B5805">
        <v>77</v>
      </c>
      <c r="C5805">
        <v>0</v>
      </c>
      <c r="D5805">
        <v>1.175</v>
      </c>
      <c r="E5805">
        <v>51.964255000000001</v>
      </c>
      <c r="F5805">
        <v>51.689332999999998</v>
      </c>
      <c r="G5805">
        <v>49.454866000000003</v>
      </c>
      <c r="H5805">
        <v>0.274922</v>
      </c>
      <c r="I5805">
        <v>-90.450811999999999</v>
      </c>
      <c r="J5805">
        <v>77</v>
      </c>
      <c r="K5805">
        <v>69.558724999999995</v>
      </c>
      <c r="L5805">
        <v>1.4999999999999999E-2</v>
      </c>
      <c r="M5805">
        <f>(F5805*CalPhotonTurnigy!$AE$30*CalPhotonTurnigy!$AF$36+CalPhotonTurnigy!$AE$36)/CalPhotonTurnigy!$AE$30</f>
        <v>63.989396174822119</v>
      </c>
    </row>
    <row r="5806" spans="1:13" x14ac:dyDescent="0.3">
      <c r="A5806">
        <v>184.51979900000001</v>
      </c>
      <c r="B5806">
        <v>77</v>
      </c>
      <c r="C5806">
        <v>0</v>
      </c>
      <c r="D5806">
        <v>1.1719999999999999</v>
      </c>
      <c r="E5806">
        <v>51.950994000000001</v>
      </c>
      <c r="F5806">
        <v>51.591807000000003</v>
      </c>
      <c r="G5806">
        <v>49.454282999999997</v>
      </c>
      <c r="H5806">
        <v>0.35918699999999998</v>
      </c>
      <c r="I5806">
        <v>-90.432737000000003</v>
      </c>
      <c r="J5806">
        <v>77</v>
      </c>
      <c r="K5806">
        <v>69.558678</v>
      </c>
      <c r="L5806">
        <v>1.4997999999999999E-2</v>
      </c>
      <c r="M5806">
        <f>(F5806*CalPhotonTurnigy!$AE$30*CalPhotonTurnigy!$AF$36+CalPhotonTurnigy!$AE$36)/CalPhotonTurnigy!$AE$30</f>
        <v>63.890338578625425</v>
      </c>
    </row>
    <row r="5807" spans="1:13" x14ac:dyDescent="0.3">
      <c r="A5807">
        <v>184.534808</v>
      </c>
      <c r="B5807">
        <v>77</v>
      </c>
      <c r="C5807">
        <v>0</v>
      </c>
      <c r="D5807">
        <v>1.1919999999999999</v>
      </c>
      <c r="E5807">
        <v>52.011836000000002</v>
      </c>
      <c r="F5807">
        <v>51.591807000000003</v>
      </c>
      <c r="G5807">
        <v>49.453767999999997</v>
      </c>
      <c r="H5807">
        <v>0.42002899999999999</v>
      </c>
      <c r="I5807">
        <v>-90.411585000000002</v>
      </c>
      <c r="J5807">
        <v>77</v>
      </c>
      <c r="K5807">
        <v>69.558638000000002</v>
      </c>
      <c r="L5807">
        <v>1.5009E-2</v>
      </c>
      <c r="M5807">
        <f>(F5807*CalPhotonTurnigy!$AE$30*CalPhotonTurnigy!$AF$36+CalPhotonTurnigy!$AE$36)/CalPhotonTurnigy!$AE$30</f>
        <v>63.890338578625425</v>
      </c>
    </row>
    <row r="5808" spans="1:13" x14ac:dyDescent="0.3">
      <c r="A5808">
        <v>184.54981900000001</v>
      </c>
      <c r="B5808">
        <v>77</v>
      </c>
      <c r="C5808">
        <v>0</v>
      </c>
      <c r="D5808">
        <v>1.173</v>
      </c>
      <c r="E5808">
        <v>51.994847</v>
      </c>
      <c r="F5808">
        <v>51.469875000000002</v>
      </c>
      <c r="G5808">
        <v>49.453313999999999</v>
      </c>
      <c r="H5808">
        <v>0.52497099999999997</v>
      </c>
      <c r="I5808">
        <v>-90.385181000000003</v>
      </c>
      <c r="J5808">
        <v>77</v>
      </c>
      <c r="K5808">
        <v>69.558603000000005</v>
      </c>
      <c r="L5808">
        <v>1.5011E-2</v>
      </c>
      <c r="M5808">
        <f>(F5808*CalPhotonTurnigy!$AE$30*CalPhotonTurnigy!$AF$36+CalPhotonTurnigy!$AE$36)/CalPhotonTurnigy!$AE$30</f>
        <v>63.766491698619511</v>
      </c>
    </row>
    <row r="5809" spans="1:13" x14ac:dyDescent="0.3">
      <c r="A5809">
        <v>184.56481700000001</v>
      </c>
      <c r="B5809">
        <v>77</v>
      </c>
      <c r="C5809">
        <v>0</v>
      </c>
      <c r="D5809">
        <v>1.173</v>
      </c>
      <c r="E5809">
        <v>51.980220000000003</v>
      </c>
      <c r="F5809">
        <v>51.494264000000001</v>
      </c>
      <c r="G5809">
        <v>49.452914</v>
      </c>
      <c r="H5809">
        <v>0.485956</v>
      </c>
      <c r="I5809">
        <v>-90.360754</v>
      </c>
      <c r="J5809">
        <v>77</v>
      </c>
      <c r="K5809">
        <v>69.558573999999993</v>
      </c>
      <c r="L5809">
        <v>1.4997999999999999E-2</v>
      </c>
      <c r="M5809">
        <f>(F5809*CalPhotonTurnigy!$AE$30*CalPhotonTurnigy!$AF$36+CalPhotonTurnigy!$AE$36)/CalPhotonTurnigy!$AE$30</f>
        <v>63.791263715452374</v>
      </c>
    </row>
    <row r="5810" spans="1:13" x14ac:dyDescent="0.3">
      <c r="A5810">
        <v>184.57982000000001</v>
      </c>
      <c r="B5810">
        <v>77</v>
      </c>
      <c r="C5810">
        <v>0</v>
      </c>
      <c r="D5810">
        <v>1.171</v>
      </c>
      <c r="E5810">
        <v>51.958953999999999</v>
      </c>
      <c r="F5810">
        <v>51.469875000000002</v>
      </c>
      <c r="G5810">
        <v>49.452562</v>
      </c>
      <c r="H5810">
        <v>0.48907899999999999</v>
      </c>
      <c r="I5810">
        <v>-90.336168999999998</v>
      </c>
      <c r="J5810">
        <v>77</v>
      </c>
      <c r="K5810">
        <v>69.558548000000002</v>
      </c>
      <c r="L5810">
        <v>1.5003000000000001E-2</v>
      </c>
      <c r="M5810">
        <f>(F5810*CalPhotonTurnigy!$AE$30*CalPhotonTurnigy!$AF$36+CalPhotonTurnigy!$AE$36)/CalPhotonTurnigy!$AE$30</f>
        <v>63.766491698619511</v>
      </c>
    </row>
    <row r="5811" spans="1:13" x14ac:dyDescent="0.3">
      <c r="A5811">
        <v>184.59483</v>
      </c>
      <c r="B5811">
        <v>77</v>
      </c>
      <c r="C5811">
        <v>0</v>
      </c>
      <c r="D5811">
        <v>1.169</v>
      </c>
      <c r="E5811">
        <v>51.934856000000003</v>
      </c>
      <c r="F5811">
        <v>51.591807000000003</v>
      </c>
      <c r="G5811">
        <v>49.452250999999997</v>
      </c>
      <c r="H5811">
        <v>0.34304899999999999</v>
      </c>
      <c r="I5811">
        <v>-90.318892000000005</v>
      </c>
      <c r="J5811">
        <v>77</v>
      </c>
      <c r="K5811">
        <v>69.558526000000001</v>
      </c>
      <c r="L5811">
        <v>1.5010000000000001E-2</v>
      </c>
      <c r="M5811">
        <f>(F5811*CalPhotonTurnigy!$AE$30*CalPhotonTurnigy!$AF$36+CalPhotonTurnigy!$AE$36)/CalPhotonTurnigy!$AE$30</f>
        <v>63.890338578625425</v>
      </c>
    </row>
    <row r="5812" spans="1:13" x14ac:dyDescent="0.3">
      <c r="A5812">
        <v>184.60982799999999</v>
      </c>
      <c r="B5812">
        <v>77</v>
      </c>
      <c r="C5812">
        <v>0</v>
      </c>
      <c r="D5812">
        <v>1.173</v>
      </c>
      <c r="E5812">
        <v>51.928583000000003</v>
      </c>
      <c r="F5812">
        <v>51.738089000000002</v>
      </c>
      <c r="G5812">
        <v>49.451977999999997</v>
      </c>
      <c r="H5812">
        <v>0.190494</v>
      </c>
      <c r="I5812">
        <v>-90.309290000000004</v>
      </c>
      <c r="J5812">
        <v>77</v>
      </c>
      <c r="K5812">
        <v>69.558507000000006</v>
      </c>
      <c r="L5812">
        <v>1.4997999999999999E-2</v>
      </c>
      <c r="M5812">
        <f>(F5812*CalPhotonTurnigy!$AE$30*CalPhotonTurnigy!$AF$36+CalPhotonTurnigy!$AE$36)/CalPhotonTurnigy!$AE$30</f>
        <v>64.038917862989038</v>
      </c>
    </row>
    <row r="5813" spans="1:13" x14ac:dyDescent="0.3">
      <c r="A5813">
        <v>184.62482600000001</v>
      </c>
      <c r="B5813">
        <v>77</v>
      </c>
      <c r="C5813">
        <v>0</v>
      </c>
      <c r="D5813">
        <v>1.173</v>
      </c>
      <c r="E5813">
        <v>51.923183000000002</v>
      </c>
      <c r="F5813">
        <v>51.811216000000002</v>
      </c>
      <c r="G5813">
        <v>49.451737999999999</v>
      </c>
      <c r="H5813">
        <v>0.111968</v>
      </c>
      <c r="I5813">
        <v>-90.303641999999996</v>
      </c>
      <c r="J5813">
        <v>77</v>
      </c>
      <c r="K5813">
        <v>69.558491000000004</v>
      </c>
      <c r="L5813">
        <v>1.4997999999999999E-2</v>
      </c>
      <c r="M5813">
        <f>(F5813*CalPhotonTurnigy!$AE$30*CalPhotonTurnigy!$AF$36+CalPhotonTurnigy!$AE$36)/CalPhotonTurnigy!$AE$30</f>
        <v>64.113193285307972</v>
      </c>
    </row>
    <row r="5814" spans="1:13" x14ac:dyDescent="0.3">
      <c r="A5814">
        <v>184.639827</v>
      </c>
      <c r="B5814">
        <v>76</v>
      </c>
      <c r="C5814">
        <v>0</v>
      </c>
      <c r="D5814">
        <v>1.169</v>
      </c>
      <c r="E5814">
        <v>51.904054000000002</v>
      </c>
      <c r="F5814">
        <v>51.884332000000001</v>
      </c>
      <c r="G5814">
        <v>49.451295000000002</v>
      </c>
      <c r="H5814">
        <v>1.9722E-2</v>
      </c>
      <c r="I5814">
        <v>-90.302645999999996</v>
      </c>
      <c r="J5814">
        <v>76</v>
      </c>
      <c r="K5814">
        <v>69.532731999999996</v>
      </c>
      <c r="L5814">
        <v>1.5001E-2</v>
      </c>
      <c r="M5814">
        <f>(F5814*CalPhotonTurnigy!$AE$30*CalPhotonTurnigy!$AF$36+CalPhotonTurnigy!$AE$36)/CalPhotonTurnigy!$AE$30</f>
        <v>64.187457534877495</v>
      </c>
    </row>
    <row r="5815" spans="1:13" x14ac:dyDescent="0.3">
      <c r="A5815">
        <v>184.65482299999999</v>
      </c>
      <c r="B5815">
        <v>76</v>
      </c>
      <c r="C5815">
        <v>0</v>
      </c>
      <c r="D5815">
        <v>1.171</v>
      </c>
      <c r="E5815">
        <v>51.896279999999997</v>
      </c>
      <c r="F5815">
        <v>51.908701999999998</v>
      </c>
      <c r="G5815">
        <v>49.449879000000003</v>
      </c>
      <c r="H5815">
        <v>-1.2423E-2</v>
      </c>
      <c r="I5815">
        <v>-90.303273000000004</v>
      </c>
      <c r="J5815">
        <v>76</v>
      </c>
      <c r="K5815">
        <v>69.486073000000005</v>
      </c>
      <c r="L5815">
        <v>1.4996000000000001E-2</v>
      </c>
      <c r="M5815">
        <f>(F5815*CalPhotonTurnigy!$AE$30*CalPhotonTurnigy!$AF$36+CalPhotonTurnigy!$AE$36)/CalPhotonTurnigy!$AE$30</f>
        <v>64.212210253325026</v>
      </c>
    </row>
    <row r="5816" spans="1:13" x14ac:dyDescent="0.3">
      <c r="A5816">
        <v>184.66983200000001</v>
      </c>
      <c r="B5816">
        <v>76</v>
      </c>
      <c r="C5816">
        <v>0</v>
      </c>
      <c r="D5816">
        <v>1.171</v>
      </c>
      <c r="E5816">
        <v>51.889589000000001</v>
      </c>
      <c r="F5816">
        <v>51.908701999999998</v>
      </c>
      <c r="G5816">
        <v>49.446534999999997</v>
      </c>
      <c r="H5816">
        <v>-1.9113999999999999E-2</v>
      </c>
      <c r="I5816">
        <v>-90.304238999999995</v>
      </c>
      <c r="J5816">
        <v>76</v>
      </c>
      <c r="K5816">
        <v>69.445913000000004</v>
      </c>
      <c r="L5816">
        <v>1.5009E-2</v>
      </c>
      <c r="M5816">
        <f>(F5816*CalPhotonTurnigy!$AE$30*CalPhotonTurnigy!$AF$36+CalPhotonTurnigy!$AE$36)/CalPhotonTurnigy!$AE$30</f>
        <v>64.212210253325026</v>
      </c>
    </row>
    <row r="5817" spans="1:13" x14ac:dyDescent="0.3">
      <c r="A5817">
        <v>184.68483900000001</v>
      </c>
      <c r="B5817">
        <v>76</v>
      </c>
      <c r="C5817">
        <v>0</v>
      </c>
      <c r="D5817">
        <v>1.167</v>
      </c>
      <c r="E5817">
        <v>51.869331000000003</v>
      </c>
      <c r="F5817">
        <v>51.859960999999998</v>
      </c>
      <c r="G5817">
        <v>49.440702999999999</v>
      </c>
      <c r="H5817">
        <v>9.3690000000000006E-3</v>
      </c>
      <c r="I5817">
        <v>-90.303765999999996</v>
      </c>
      <c r="J5817">
        <v>76</v>
      </c>
      <c r="K5817">
        <v>69.411347000000006</v>
      </c>
      <c r="L5817">
        <v>1.5007E-2</v>
      </c>
      <c r="M5817">
        <f>(F5817*CalPhotonTurnigy!$AE$30*CalPhotonTurnigy!$AF$36+CalPhotonTurnigy!$AE$36)/CalPhotonTurnigy!$AE$30</f>
        <v>64.162703800725467</v>
      </c>
    </row>
    <row r="5818" spans="1:13" x14ac:dyDescent="0.3">
      <c r="A5818">
        <v>184.69984299999999</v>
      </c>
      <c r="B5818">
        <v>76</v>
      </c>
      <c r="C5818">
        <v>0</v>
      </c>
      <c r="D5818">
        <v>1.173</v>
      </c>
      <c r="E5818">
        <v>51.872197</v>
      </c>
      <c r="F5818">
        <v>51.859960999999998</v>
      </c>
      <c r="G5818">
        <v>49.432298000000003</v>
      </c>
      <c r="H5818">
        <v>1.2236E-2</v>
      </c>
      <c r="I5818">
        <v>-90.303147999999993</v>
      </c>
      <c r="J5818">
        <v>76</v>
      </c>
      <c r="K5818">
        <v>69.381596000000002</v>
      </c>
      <c r="L5818">
        <v>1.5004E-2</v>
      </c>
      <c r="M5818">
        <f>(F5818*CalPhotonTurnigy!$AE$30*CalPhotonTurnigy!$AF$36+CalPhotonTurnigy!$AE$36)/CalPhotonTurnigy!$AE$30</f>
        <v>64.162703800725467</v>
      </c>
    </row>
    <row r="5819" spans="1:13" x14ac:dyDescent="0.3">
      <c r="A5819">
        <v>184.71485000000001</v>
      </c>
      <c r="B5819">
        <v>76</v>
      </c>
      <c r="C5819">
        <v>0</v>
      </c>
      <c r="D5819">
        <v>1.1719999999999999</v>
      </c>
      <c r="E5819">
        <v>51.871763000000001</v>
      </c>
      <c r="F5819">
        <v>51.811216000000002</v>
      </c>
      <c r="G5819">
        <v>49.421511000000002</v>
      </c>
      <c r="H5819">
        <v>6.0546999999999997E-2</v>
      </c>
      <c r="I5819">
        <v>-90.300092000000006</v>
      </c>
      <c r="J5819">
        <v>76</v>
      </c>
      <c r="K5819">
        <v>69.355988999999994</v>
      </c>
      <c r="L5819">
        <v>1.5007E-2</v>
      </c>
      <c r="M5819">
        <f>(F5819*CalPhotonTurnigy!$AE$30*CalPhotonTurnigy!$AF$36+CalPhotonTurnigy!$AE$36)/CalPhotonTurnigy!$AE$30</f>
        <v>64.113193285307972</v>
      </c>
    </row>
    <row r="5820" spans="1:13" x14ac:dyDescent="0.3">
      <c r="A5820">
        <v>184.72985800000001</v>
      </c>
      <c r="B5820">
        <v>76</v>
      </c>
      <c r="C5820">
        <v>0</v>
      </c>
      <c r="D5820">
        <v>1.17</v>
      </c>
      <c r="E5820">
        <v>51.862687000000001</v>
      </c>
      <c r="F5820">
        <v>51.835588999999999</v>
      </c>
      <c r="G5820">
        <v>49.408689000000003</v>
      </c>
      <c r="H5820">
        <v>2.7099000000000002E-2</v>
      </c>
      <c r="I5820">
        <v>-90.298724000000007</v>
      </c>
      <c r="J5820">
        <v>76</v>
      </c>
      <c r="K5820">
        <v>69.333949000000004</v>
      </c>
      <c r="L5820">
        <v>1.5008000000000001E-2</v>
      </c>
      <c r="M5820">
        <f>(F5820*CalPhotonTurnigy!$AE$30*CalPhotonTurnigy!$AF$36+CalPhotonTurnigy!$AE$36)/CalPhotonTurnigy!$AE$30</f>
        <v>64.137949050868954</v>
      </c>
    </row>
    <row r="5821" spans="1:13" x14ac:dyDescent="0.3">
      <c r="A5821">
        <v>184.744855</v>
      </c>
      <c r="B5821">
        <v>76</v>
      </c>
      <c r="C5821">
        <v>0</v>
      </c>
      <c r="D5821">
        <v>1.171</v>
      </c>
      <c r="E5821">
        <v>51.860678999999998</v>
      </c>
      <c r="F5821">
        <v>51.786841000000003</v>
      </c>
      <c r="G5821">
        <v>49.394246000000003</v>
      </c>
      <c r="H5821">
        <v>7.3838000000000001E-2</v>
      </c>
      <c r="I5821">
        <v>-90.295000000000002</v>
      </c>
      <c r="J5821">
        <v>76</v>
      </c>
      <c r="K5821">
        <v>69.314978999999994</v>
      </c>
      <c r="L5821">
        <v>1.4997E-2</v>
      </c>
      <c r="M5821">
        <f>(F5821*CalPhotonTurnigy!$AE$30*CalPhotonTurnigy!$AF$36+CalPhotonTurnigy!$AE$36)/CalPhotonTurnigy!$AE$30</f>
        <v>64.088435488337979</v>
      </c>
    </row>
    <row r="5822" spans="1:13" x14ac:dyDescent="0.3">
      <c r="A5822">
        <v>184.75986800000001</v>
      </c>
      <c r="B5822">
        <v>76</v>
      </c>
      <c r="C5822">
        <v>0</v>
      </c>
      <c r="D5822">
        <v>1.17</v>
      </c>
      <c r="E5822">
        <v>51.853147999999997</v>
      </c>
      <c r="F5822">
        <v>51.762466000000003</v>
      </c>
      <c r="G5822">
        <v>49.378607000000002</v>
      </c>
      <c r="H5822">
        <v>9.0681999999999999E-2</v>
      </c>
      <c r="I5822">
        <v>-90.290424000000002</v>
      </c>
      <c r="J5822">
        <v>76</v>
      </c>
      <c r="K5822">
        <v>69.298651000000007</v>
      </c>
      <c r="L5822">
        <v>1.5013E-2</v>
      </c>
      <c r="M5822">
        <f>(F5822*CalPhotonTurnigy!$AE$30*CalPhotonTurnigy!$AF$36+CalPhotonTurnigy!$AE$36)/CalPhotonTurnigy!$AE$30</f>
        <v>64.063677691368</v>
      </c>
    </row>
    <row r="5823" spans="1:13" x14ac:dyDescent="0.3">
      <c r="A5823">
        <v>184.774867</v>
      </c>
      <c r="B5823">
        <v>76</v>
      </c>
      <c r="C5823">
        <v>0</v>
      </c>
      <c r="D5823">
        <v>1.171</v>
      </c>
      <c r="E5823">
        <v>51.852469999999997</v>
      </c>
      <c r="F5823">
        <v>51.738089000000002</v>
      </c>
      <c r="G5823">
        <v>49.362177000000003</v>
      </c>
      <c r="H5823">
        <v>0.114381</v>
      </c>
      <c r="I5823">
        <v>-90.284657999999993</v>
      </c>
      <c r="J5823">
        <v>76</v>
      </c>
      <c r="K5823">
        <v>69.284597000000005</v>
      </c>
      <c r="L5823">
        <v>1.4999E-2</v>
      </c>
      <c r="M5823">
        <f>(F5823*CalPhotonTurnigy!$AE$30*CalPhotonTurnigy!$AF$36+CalPhotonTurnigy!$AE$36)/CalPhotonTurnigy!$AE$30</f>
        <v>64.038917862989038</v>
      </c>
    </row>
    <row r="5824" spans="1:13" x14ac:dyDescent="0.3">
      <c r="A5824">
        <v>184.78986499999999</v>
      </c>
      <c r="B5824">
        <v>76</v>
      </c>
      <c r="C5824">
        <v>0</v>
      </c>
      <c r="D5824">
        <v>1.169</v>
      </c>
      <c r="E5824">
        <v>51.843179999999997</v>
      </c>
      <c r="F5824">
        <v>51.762466000000003</v>
      </c>
      <c r="G5824">
        <v>49.345325000000003</v>
      </c>
      <c r="H5824">
        <v>8.0713999999999994E-2</v>
      </c>
      <c r="I5824">
        <v>-90.280587999999995</v>
      </c>
      <c r="J5824">
        <v>76</v>
      </c>
      <c r="K5824">
        <v>69.272501000000005</v>
      </c>
      <c r="L5824">
        <v>1.4997999999999999E-2</v>
      </c>
      <c r="M5824">
        <f>(F5824*CalPhotonTurnigy!$AE$30*CalPhotonTurnigy!$AF$36+CalPhotonTurnigy!$AE$36)/CalPhotonTurnigy!$AE$30</f>
        <v>64.063677691368</v>
      </c>
    </row>
    <row r="5825" spans="1:13" x14ac:dyDescent="0.3">
      <c r="A5825">
        <v>184.804877</v>
      </c>
      <c r="B5825">
        <v>76</v>
      </c>
      <c r="C5825">
        <v>0</v>
      </c>
      <c r="D5825">
        <v>1.1679999999999999</v>
      </c>
      <c r="E5825">
        <v>51.832279</v>
      </c>
      <c r="F5825">
        <v>51.713711000000004</v>
      </c>
      <c r="G5825">
        <v>49.328367</v>
      </c>
      <c r="H5825">
        <v>0.11856800000000001</v>
      </c>
      <c r="I5825">
        <v>-90.274608000000001</v>
      </c>
      <c r="J5825">
        <v>76</v>
      </c>
      <c r="K5825">
        <v>69.262090000000001</v>
      </c>
      <c r="L5825">
        <v>1.5011999999999999E-2</v>
      </c>
      <c r="M5825">
        <f>(F5825*CalPhotonTurnigy!$AE$30*CalPhotonTurnigy!$AF$36+CalPhotonTurnigy!$AE$36)/CalPhotonTurnigy!$AE$30</f>
        <v>64.014157018905578</v>
      </c>
    </row>
    <row r="5826" spans="1:13" x14ac:dyDescent="0.3">
      <c r="A5826">
        <v>184.819875</v>
      </c>
      <c r="B5826">
        <v>76</v>
      </c>
      <c r="C5826">
        <v>0</v>
      </c>
      <c r="D5826">
        <v>1.167</v>
      </c>
      <c r="E5826">
        <v>51.817086000000003</v>
      </c>
      <c r="F5826">
        <v>51.738089000000002</v>
      </c>
      <c r="G5826">
        <v>49.311571000000001</v>
      </c>
      <c r="H5826">
        <v>7.8996999999999998E-2</v>
      </c>
      <c r="I5826">
        <v>-90.270625999999993</v>
      </c>
      <c r="J5826">
        <v>76</v>
      </c>
      <c r="K5826">
        <v>69.253129000000001</v>
      </c>
      <c r="L5826">
        <v>1.4997999999999999E-2</v>
      </c>
      <c r="M5826">
        <f>(F5826*CalPhotonTurnigy!$AE$30*CalPhotonTurnigy!$AF$36+CalPhotonTurnigy!$AE$36)/CalPhotonTurnigy!$AE$30</f>
        <v>64.038917862989038</v>
      </c>
    </row>
    <row r="5827" spans="1:13" x14ac:dyDescent="0.3">
      <c r="A5827">
        <v>184.83488500000001</v>
      </c>
      <c r="B5827">
        <v>76</v>
      </c>
      <c r="C5827">
        <v>0</v>
      </c>
      <c r="D5827">
        <v>1.163</v>
      </c>
      <c r="E5827">
        <v>51.792377000000002</v>
      </c>
      <c r="F5827">
        <v>51.689332999999998</v>
      </c>
      <c r="G5827">
        <v>49.295150999999997</v>
      </c>
      <c r="H5827">
        <v>0.103045</v>
      </c>
      <c r="I5827">
        <v>-90.265431000000007</v>
      </c>
      <c r="J5827">
        <v>76</v>
      </c>
      <c r="K5827">
        <v>69.245417000000003</v>
      </c>
      <c r="L5827">
        <v>1.5010000000000001E-2</v>
      </c>
      <c r="M5827">
        <f>(F5827*CalPhotonTurnigy!$AE$30*CalPhotonTurnigy!$AF$36+CalPhotonTurnigy!$AE$36)/CalPhotonTurnigy!$AE$30</f>
        <v>63.989396174822119</v>
      </c>
    </row>
    <row r="5828" spans="1:13" x14ac:dyDescent="0.3">
      <c r="A5828">
        <v>184.84988100000001</v>
      </c>
      <c r="B5828">
        <v>76</v>
      </c>
      <c r="C5828">
        <v>0</v>
      </c>
      <c r="D5828">
        <v>1.167</v>
      </c>
      <c r="E5828">
        <v>51.785646</v>
      </c>
      <c r="F5828">
        <v>51.640571999999999</v>
      </c>
      <c r="G5828">
        <v>49.279277</v>
      </c>
      <c r="H5828">
        <v>0.14507400000000001</v>
      </c>
      <c r="I5828">
        <v>-90.258127999999999</v>
      </c>
      <c r="J5828">
        <v>76</v>
      </c>
      <c r="K5828">
        <v>69.238777999999996</v>
      </c>
      <c r="L5828">
        <v>1.4996000000000001E-2</v>
      </c>
      <c r="M5828">
        <f>(F5828*CalPhotonTurnigy!$AE$30*CalPhotonTurnigy!$AF$36+CalPhotonTurnigy!$AE$36)/CalPhotonTurnigy!$AE$30</f>
        <v>63.939869408132743</v>
      </c>
    </row>
    <row r="5829" spans="1:13" x14ac:dyDescent="0.3">
      <c r="A5829">
        <v>184.86488600000001</v>
      </c>
      <c r="B5829">
        <v>76</v>
      </c>
      <c r="C5829">
        <v>0</v>
      </c>
      <c r="D5829">
        <v>1.175</v>
      </c>
      <c r="E5829">
        <v>51.806024000000001</v>
      </c>
      <c r="F5829">
        <v>51.664952999999997</v>
      </c>
      <c r="G5829">
        <v>49.264077999999998</v>
      </c>
      <c r="H5829">
        <v>0.141071</v>
      </c>
      <c r="I5829">
        <v>-90.251019999999997</v>
      </c>
      <c r="J5829">
        <v>76</v>
      </c>
      <c r="K5829">
        <v>69.233064999999996</v>
      </c>
      <c r="L5829">
        <v>1.5004999999999999E-2</v>
      </c>
      <c r="M5829">
        <f>(F5829*CalPhotonTurnigy!$AE$30*CalPhotonTurnigy!$AF$36+CalPhotonTurnigy!$AE$36)/CalPhotonTurnigy!$AE$30</f>
        <v>63.96463329932967</v>
      </c>
    </row>
    <row r="5830" spans="1:13" x14ac:dyDescent="0.3">
      <c r="A5830">
        <v>184.87989400000001</v>
      </c>
      <c r="B5830">
        <v>76</v>
      </c>
      <c r="C5830">
        <v>0</v>
      </c>
      <c r="D5830">
        <v>1.169</v>
      </c>
      <c r="E5830">
        <v>51.803206000000003</v>
      </c>
      <c r="F5830">
        <v>51.616190000000003</v>
      </c>
      <c r="G5830">
        <v>49.249642999999999</v>
      </c>
      <c r="H5830">
        <v>0.18701599999999999</v>
      </c>
      <c r="I5830">
        <v>-90.241600000000005</v>
      </c>
      <c r="J5830">
        <v>76</v>
      </c>
      <c r="K5830">
        <v>69.228147000000007</v>
      </c>
      <c r="L5830">
        <v>1.5008000000000001E-2</v>
      </c>
      <c r="M5830">
        <f>(F5830*CalPhotonTurnigy!$AE$30*CalPhotonTurnigy!$AF$36+CalPhotonTurnigy!$AE$36)/CalPhotonTurnigy!$AE$30</f>
        <v>63.915104501231326</v>
      </c>
    </row>
    <row r="5831" spans="1:13" x14ac:dyDescent="0.3">
      <c r="A5831">
        <v>184.89489399999999</v>
      </c>
      <c r="B5831">
        <v>76</v>
      </c>
      <c r="C5831">
        <v>0</v>
      </c>
      <c r="D5831">
        <v>1.1679999999999999</v>
      </c>
      <c r="E5831">
        <v>51.797874</v>
      </c>
      <c r="F5831">
        <v>51.616190000000003</v>
      </c>
      <c r="G5831">
        <v>49.236032000000002</v>
      </c>
      <c r="H5831">
        <v>0.18168400000000001</v>
      </c>
      <c r="I5831">
        <v>-90.232454000000004</v>
      </c>
      <c r="J5831">
        <v>76</v>
      </c>
      <c r="K5831">
        <v>69.223913999999994</v>
      </c>
      <c r="L5831">
        <v>1.4999999999999999E-2</v>
      </c>
      <c r="M5831">
        <f>(F5831*CalPhotonTurnigy!$AE$30*CalPhotonTurnigy!$AF$36+CalPhotonTurnigy!$AE$36)/CalPhotonTurnigy!$AE$30</f>
        <v>63.915104501231326</v>
      </c>
    </row>
    <row r="5832" spans="1:13" x14ac:dyDescent="0.3">
      <c r="A5832">
        <v>184.90989500000001</v>
      </c>
      <c r="B5832">
        <v>76</v>
      </c>
      <c r="C5832">
        <v>0</v>
      </c>
      <c r="D5832">
        <v>1.167</v>
      </c>
      <c r="E5832">
        <v>51.790376999999999</v>
      </c>
      <c r="F5832">
        <v>51.616190000000003</v>
      </c>
      <c r="G5832">
        <v>49.223278000000001</v>
      </c>
      <c r="H5832">
        <v>0.17418700000000001</v>
      </c>
      <c r="I5832">
        <v>-90.223684000000006</v>
      </c>
      <c r="J5832">
        <v>76</v>
      </c>
      <c r="K5832">
        <v>69.220270999999997</v>
      </c>
      <c r="L5832">
        <v>1.5001E-2</v>
      </c>
      <c r="M5832">
        <f>(F5832*CalPhotonTurnigy!$AE$30*CalPhotonTurnigy!$AF$36+CalPhotonTurnigy!$AE$36)/CalPhotonTurnigy!$AE$30</f>
        <v>63.915104501231326</v>
      </c>
    </row>
    <row r="5833" spans="1:13" x14ac:dyDescent="0.3">
      <c r="A5833">
        <v>184.924903</v>
      </c>
      <c r="B5833">
        <v>76</v>
      </c>
      <c r="C5833">
        <v>0</v>
      </c>
      <c r="D5833">
        <v>1.163</v>
      </c>
      <c r="E5833">
        <v>51.769378000000003</v>
      </c>
      <c r="F5833">
        <v>51.567422999999998</v>
      </c>
      <c r="G5833">
        <v>49.211395000000003</v>
      </c>
      <c r="H5833">
        <v>0.201955</v>
      </c>
      <c r="I5833">
        <v>-90.213516999999996</v>
      </c>
      <c r="J5833">
        <v>76</v>
      </c>
      <c r="K5833">
        <v>69.217134999999999</v>
      </c>
      <c r="L5833">
        <v>1.5008000000000001E-2</v>
      </c>
      <c r="M5833">
        <f>(F5833*CalPhotonTurnigy!$AE$30*CalPhotonTurnigy!$AF$36+CalPhotonTurnigy!$AE$36)/CalPhotonTurnigy!$AE$30</f>
        <v>63.865571640315018</v>
      </c>
    </row>
    <row r="5834" spans="1:13" x14ac:dyDescent="0.3">
      <c r="A5834">
        <v>184.93990299999999</v>
      </c>
      <c r="B5834">
        <v>76</v>
      </c>
      <c r="C5834">
        <v>0</v>
      </c>
      <c r="D5834">
        <v>1.165</v>
      </c>
      <c r="E5834">
        <v>51.75712</v>
      </c>
      <c r="F5834">
        <v>51.567422999999998</v>
      </c>
      <c r="G5834">
        <v>49.200375999999999</v>
      </c>
      <c r="H5834">
        <v>0.18969800000000001</v>
      </c>
      <c r="I5834">
        <v>-90.203973000000005</v>
      </c>
      <c r="J5834">
        <v>76</v>
      </c>
      <c r="K5834">
        <v>69.214436000000006</v>
      </c>
      <c r="L5834">
        <v>1.4999999999999999E-2</v>
      </c>
      <c r="M5834">
        <f>(F5834*CalPhotonTurnigy!$AE$30*CalPhotonTurnigy!$AF$36+CalPhotonTurnigy!$AE$36)/CalPhotonTurnigy!$AE$30</f>
        <v>63.865571640315018</v>
      </c>
    </row>
    <row r="5835" spans="1:13" x14ac:dyDescent="0.3">
      <c r="A5835">
        <v>184.95490799999999</v>
      </c>
      <c r="B5835">
        <v>76</v>
      </c>
      <c r="C5835">
        <v>0</v>
      </c>
      <c r="D5835">
        <v>1.1639999999999999</v>
      </c>
      <c r="E5835">
        <v>51.743656999999999</v>
      </c>
      <c r="F5835">
        <v>51.543038000000003</v>
      </c>
      <c r="G5835">
        <v>49.190204999999999</v>
      </c>
      <c r="H5835">
        <v>0.20061899999999999</v>
      </c>
      <c r="I5835">
        <v>-90.193877999999998</v>
      </c>
      <c r="J5835">
        <v>76</v>
      </c>
      <c r="K5835">
        <v>69.212113000000002</v>
      </c>
      <c r="L5835">
        <v>1.5004999999999999E-2</v>
      </c>
      <c r="M5835">
        <f>(F5835*CalPhotonTurnigy!$AE$30*CalPhotonTurnigy!$AF$36+CalPhotonTurnigy!$AE$36)/CalPhotonTurnigy!$AE$30</f>
        <v>63.84080368630012</v>
      </c>
    </row>
    <row r="5836" spans="1:13" x14ac:dyDescent="0.3">
      <c r="A5836">
        <v>184.96991299999999</v>
      </c>
      <c r="B5836">
        <v>76</v>
      </c>
      <c r="C5836">
        <v>0</v>
      </c>
      <c r="D5836">
        <v>1.1659999999999999</v>
      </c>
      <c r="E5836">
        <v>51.737893999999997</v>
      </c>
      <c r="F5836">
        <v>51.518650999999998</v>
      </c>
      <c r="G5836">
        <v>49.180852999999999</v>
      </c>
      <c r="H5836">
        <v>0.21924199999999999</v>
      </c>
      <c r="I5836">
        <v>-90.182850000000002</v>
      </c>
      <c r="J5836">
        <v>76</v>
      </c>
      <c r="K5836">
        <v>69.210113000000007</v>
      </c>
      <c r="L5836">
        <v>1.5004999999999999E-2</v>
      </c>
      <c r="M5836">
        <f>(F5836*CalPhotonTurnigy!$AE$30*CalPhotonTurnigy!$AF$36+CalPhotonTurnigy!$AE$36)/CalPhotonTurnigy!$AE$30</f>
        <v>63.816033700876247</v>
      </c>
    </row>
    <row r="5837" spans="1:13" x14ac:dyDescent="0.3">
      <c r="A5837">
        <v>184.98492100000001</v>
      </c>
      <c r="B5837">
        <v>76</v>
      </c>
      <c r="C5837">
        <v>0</v>
      </c>
      <c r="D5837">
        <v>1.1639999999999999</v>
      </c>
      <c r="E5837">
        <v>51.727105999999999</v>
      </c>
      <c r="F5837">
        <v>51.518650999999998</v>
      </c>
      <c r="G5837">
        <v>49.172286</v>
      </c>
      <c r="H5837">
        <v>0.208455</v>
      </c>
      <c r="I5837">
        <v>-90.172362000000007</v>
      </c>
      <c r="J5837">
        <v>76</v>
      </c>
      <c r="K5837">
        <v>69.208393000000001</v>
      </c>
      <c r="L5837">
        <v>1.5008000000000001E-2</v>
      </c>
      <c r="M5837">
        <f>(F5837*CalPhotonTurnigy!$AE$30*CalPhotonTurnigy!$AF$36+CalPhotonTurnigy!$AE$36)/CalPhotonTurnigy!$AE$30</f>
        <v>63.816033700876247</v>
      </c>
    </row>
    <row r="5838" spans="1:13" x14ac:dyDescent="0.3">
      <c r="A5838">
        <v>184.99992900000001</v>
      </c>
      <c r="B5838">
        <v>76</v>
      </c>
      <c r="C5838">
        <v>0</v>
      </c>
      <c r="D5838">
        <v>1.161</v>
      </c>
      <c r="E5838">
        <v>51.706158000000002</v>
      </c>
      <c r="F5838">
        <v>51.469875000000002</v>
      </c>
      <c r="G5838">
        <v>49.164462</v>
      </c>
      <c r="H5838">
        <v>0.23628299999999999</v>
      </c>
      <c r="I5838">
        <v>-90.160480000000007</v>
      </c>
      <c r="J5838">
        <v>76</v>
      </c>
      <c r="K5838">
        <v>69.206911000000005</v>
      </c>
      <c r="L5838">
        <v>1.5008000000000001E-2</v>
      </c>
      <c r="M5838">
        <f>(F5838*CalPhotonTurnigy!$AE$30*CalPhotonTurnigy!$AF$36+CalPhotonTurnigy!$AE$36)/CalPhotonTurnigy!$AE$30</f>
        <v>63.766491698619511</v>
      </c>
    </row>
    <row r="5839" spans="1:13" x14ac:dyDescent="0.3">
      <c r="A5839">
        <v>185.01492999999999</v>
      </c>
      <c r="B5839">
        <v>76</v>
      </c>
      <c r="C5839">
        <v>0</v>
      </c>
      <c r="D5839">
        <v>1.163</v>
      </c>
      <c r="E5839">
        <v>51.693956999999997</v>
      </c>
      <c r="F5839">
        <v>51.445486000000002</v>
      </c>
      <c r="G5839">
        <v>49.157339</v>
      </c>
      <c r="H5839">
        <v>0.248471</v>
      </c>
      <c r="I5839">
        <v>-90.147994999999995</v>
      </c>
      <c r="J5839">
        <v>76</v>
      </c>
      <c r="K5839">
        <v>69.205635999999998</v>
      </c>
      <c r="L5839">
        <v>1.5001E-2</v>
      </c>
      <c r="M5839">
        <f>(F5839*CalPhotonTurnigy!$AE$30*CalPhotonTurnigy!$AF$36+CalPhotonTurnigy!$AE$36)/CalPhotonTurnigy!$AE$30</f>
        <v>63.741719681786655</v>
      </c>
    </row>
    <row r="5840" spans="1:13" x14ac:dyDescent="0.3">
      <c r="A5840">
        <v>185.02993900000001</v>
      </c>
      <c r="B5840">
        <v>76</v>
      </c>
      <c r="C5840">
        <v>0</v>
      </c>
      <c r="D5840">
        <v>1.163</v>
      </c>
      <c r="E5840">
        <v>51.683453999999998</v>
      </c>
      <c r="F5840">
        <v>51.494264000000001</v>
      </c>
      <c r="G5840">
        <v>49.150872</v>
      </c>
      <c r="H5840">
        <v>0.18919</v>
      </c>
      <c r="I5840">
        <v>-90.138478000000006</v>
      </c>
      <c r="J5840">
        <v>76</v>
      </c>
      <c r="K5840">
        <v>69.204538999999997</v>
      </c>
      <c r="L5840">
        <v>1.5009E-2</v>
      </c>
      <c r="M5840">
        <f>(F5840*CalPhotonTurnigy!$AE$30*CalPhotonTurnigy!$AF$36+CalPhotonTurnigy!$AE$36)/CalPhotonTurnigy!$AE$30</f>
        <v>63.791263715452374</v>
      </c>
    </row>
    <row r="5841" spans="1:13" x14ac:dyDescent="0.3">
      <c r="A5841">
        <v>185.044938</v>
      </c>
      <c r="B5841">
        <v>76</v>
      </c>
      <c r="C5841">
        <v>0</v>
      </c>
      <c r="D5841">
        <v>1.163</v>
      </c>
      <c r="E5841">
        <v>51.677332999999997</v>
      </c>
      <c r="F5841">
        <v>51.421095000000001</v>
      </c>
      <c r="G5841">
        <v>49.145014000000003</v>
      </c>
      <c r="H5841">
        <v>0.25623800000000002</v>
      </c>
      <c r="I5841">
        <v>-90.125608</v>
      </c>
      <c r="J5841">
        <v>76</v>
      </c>
      <c r="K5841">
        <v>69.203595000000007</v>
      </c>
      <c r="L5841">
        <v>1.4999E-2</v>
      </c>
      <c r="M5841">
        <f>(F5841*CalPhotonTurnigy!$AE$30*CalPhotonTurnigy!$AF$36+CalPhotonTurnigy!$AE$36)/CalPhotonTurnigy!$AE$30</f>
        <v>63.716945633544817</v>
      </c>
    </row>
    <row r="5842" spans="1:13" x14ac:dyDescent="0.3">
      <c r="A5842">
        <v>185.059945</v>
      </c>
      <c r="B5842">
        <v>76</v>
      </c>
      <c r="C5842">
        <v>0</v>
      </c>
      <c r="D5842">
        <v>1.161</v>
      </c>
      <c r="E5842">
        <v>51.663305000000001</v>
      </c>
      <c r="F5842">
        <v>51.421095000000001</v>
      </c>
      <c r="G5842">
        <v>49.139719999999997</v>
      </c>
      <c r="H5842">
        <v>0.24221000000000001</v>
      </c>
      <c r="I5842">
        <v>-90.113435999999993</v>
      </c>
      <c r="J5842">
        <v>76</v>
      </c>
      <c r="K5842">
        <v>69.202781999999999</v>
      </c>
      <c r="L5842">
        <v>1.5007E-2</v>
      </c>
      <c r="M5842">
        <f>(F5842*CalPhotonTurnigy!$AE$30*CalPhotonTurnigy!$AF$36+CalPhotonTurnigy!$AE$36)/CalPhotonTurnigy!$AE$30</f>
        <v>63.716945633544817</v>
      </c>
    </row>
    <row r="5843" spans="1:13" x14ac:dyDescent="0.3">
      <c r="A5843">
        <v>185.07495499999999</v>
      </c>
      <c r="B5843">
        <v>76</v>
      </c>
      <c r="C5843">
        <v>0</v>
      </c>
      <c r="D5843">
        <v>1.161</v>
      </c>
      <c r="E5843">
        <v>51.651229999999998</v>
      </c>
      <c r="F5843">
        <v>51.445486000000002</v>
      </c>
      <c r="G5843">
        <v>49.134945999999999</v>
      </c>
      <c r="H5843">
        <v>0.20574400000000001</v>
      </c>
      <c r="I5843">
        <v>-90.103091000000006</v>
      </c>
      <c r="J5843">
        <v>76</v>
      </c>
      <c r="K5843">
        <v>69.202082000000004</v>
      </c>
      <c r="L5843">
        <v>1.5010000000000001E-2</v>
      </c>
      <c r="M5843">
        <f>(F5843*CalPhotonTurnigy!$AE$30*CalPhotonTurnigy!$AF$36+CalPhotonTurnigy!$AE$36)/CalPhotonTurnigy!$AE$30</f>
        <v>63.741719681786655</v>
      </c>
    </row>
    <row r="5844" spans="1:13" x14ac:dyDescent="0.3">
      <c r="A5844">
        <v>185.08996500000001</v>
      </c>
      <c r="B5844">
        <v>76</v>
      </c>
      <c r="C5844">
        <v>0</v>
      </c>
      <c r="D5844">
        <v>1.163</v>
      </c>
      <c r="E5844">
        <v>51.649602000000002</v>
      </c>
      <c r="F5844">
        <v>51.445486000000002</v>
      </c>
      <c r="G5844">
        <v>49.130648999999998</v>
      </c>
      <c r="H5844">
        <v>0.20411599999999999</v>
      </c>
      <c r="I5844">
        <v>-90.092828999999995</v>
      </c>
      <c r="J5844">
        <v>76</v>
      </c>
      <c r="K5844">
        <v>69.201480000000004</v>
      </c>
      <c r="L5844">
        <v>1.5010000000000001E-2</v>
      </c>
      <c r="M5844">
        <f>(F5844*CalPhotonTurnigy!$AE$30*CalPhotonTurnigy!$AF$36+CalPhotonTurnigy!$AE$36)/CalPhotonTurnigy!$AE$30</f>
        <v>63.741719681786655</v>
      </c>
    </row>
    <row r="5845" spans="1:13" x14ac:dyDescent="0.3">
      <c r="A5845">
        <v>185.10497100000001</v>
      </c>
      <c r="B5845">
        <v>76</v>
      </c>
      <c r="C5845">
        <v>0</v>
      </c>
      <c r="D5845">
        <v>1.159</v>
      </c>
      <c r="E5845">
        <v>51.633588000000003</v>
      </c>
      <c r="F5845">
        <v>51.469875000000002</v>
      </c>
      <c r="G5845">
        <v>49.126789000000002</v>
      </c>
      <c r="H5845">
        <v>0.163713</v>
      </c>
      <c r="I5845">
        <v>-90.084597000000002</v>
      </c>
      <c r="J5845">
        <v>76</v>
      </c>
      <c r="K5845">
        <v>69.200961000000007</v>
      </c>
      <c r="L5845">
        <v>1.5006E-2</v>
      </c>
      <c r="M5845">
        <f>(F5845*CalPhotonTurnigy!$AE$30*CalPhotonTurnigy!$AF$36+CalPhotonTurnigy!$AE$36)/CalPhotonTurnigy!$AE$30</f>
        <v>63.766491698619511</v>
      </c>
    </row>
    <row r="5846" spans="1:13" x14ac:dyDescent="0.3">
      <c r="A5846">
        <v>185.11998399999999</v>
      </c>
      <c r="B5846">
        <v>76</v>
      </c>
      <c r="C5846">
        <v>0</v>
      </c>
      <c r="D5846">
        <v>1.1599999999999999</v>
      </c>
      <c r="E5846">
        <v>51.622726999999998</v>
      </c>
      <c r="F5846">
        <v>51.421095000000001</v>
      </c>
      <c r="G5846">
        <v>49.123325999999999</v>
      </c>
      <c r="H5846">
        <v>0.20163200000000001</v>
      </c>
      <c r="I5846">
        <v>-90.074460000000002</v>
      </c>
      <c r="J5846">
        <v>76</v>
      </c>
      <c r="K5846">
        <v>69.200514999999996</v>
      </c>
      <c r="L5846">
        <v>1.5013E-2</v>
      </c>
      <c r="M5846">
        <f>(F5846*CalPhotonTurnigy!$AE$30*CalPhotonTurnigy!$AF$36+CalPhotonTurnigy!$AE$36)/CalPhotonTurnigy!$AE$30</f>
        <v>63.716945633544817</v>
      </c>
    </row>
    <row r="5847" spans="1:13" x14ac:dyDescent="0.3">
      <c r="A5847">
        <v>185.13498799999999</v>
      </c>
      <c r="B5847">
        <v>76</v>
      </c>
      <c r="C5847">
        <v>0</v>
      </c>
      <c r="D5847">
        <v>1.155</v>
      </c>
      <c r="E5847">
        <v>51.592894999999999</v>
      </c>
      <c r="F5847">
        <v>51.469875000000002</v>
      </c>
      <c r="G5847">
        <v>49.120226000000002</v>
      </c>
      <c r="H5847">
        <v>0.123019</v>
      </c>
      <c r="I5847">
        <v>-90.068275999999997</v>
      </c>
      <c r="J5847">
        <v>76</v>
      </c>
      <c r="K5847">
        <v>69.200130999999999</v>
      </c>
      <c r="L5847">
        <v>1.5004E-2</v>
      </c>
      <c r="M5847">
        <f>(F5847*CalPhotonTurnigy!$AE$30*CalPhotonTurnigy!$AF$36+CalPhotonTurnigy!$AE$36)/CalPhotonTurnigy!$AE$30</f>
        <v>63.766491698619511</v>
      </c>
    </row>
    <row r="5848" spans="1:13" x14ac:dyDescent="0.3">
      <c r="A5848">
        <v>185.14998600000001</v>
      </c>
      <c r="B5848">
        <v>76</v>
      </c>
      <c r="C5848">
        <v>0</v>
      </c>
      <c r="D5848">
        <v>1.1599999999999999</v>
      </c>
      <c r="E5848">
        <v>51.587702</v>
      </c>
      <c r="F5848">
        <v>51.494264000000001</v>
      </c>
      <c r="G5848">
        <v>49.117452999999998</v>
      </c>
      <c r="H5848">
        <v>9.3437999999999993E-2</v>
      </c>
      <c r="I5848">
        <v>-90.063579000000004</v>
      </c>
      <c r="J5848">
        <v>76</v>
      </c>
      <c r="K5848">
        <v>69.199800999999994</v>
      </c>
      <c r="L5848">
        <v>1.4997999999999999E-2</v>
      </c>
      <c r="M5848">
        <f>(F5848*CalPhotonTurnigy!$AE$30*CalPhotonTurnigy!$AF$36+CalPhotonTurnigy!$AE$36)/CalPhotonTurnigy!$AE$30</f>
        <v>63.791263715452374</v>
      </c>
    </row>
    <row r="5849" spans="1:13" x14ac:dyDescent="0.3">
      <c r="A5849">
        <v>185.164984</v>
      </c>
      <c r="B5849">
        <v>76</v>
      </c>
      <c r="C5849">
        <v>0</v>
      </c>
      <c r="D5849">
        <v>1.161</v>
      </c>
      <c r="E5849">
        <v>51.586160999999997</v>
      </c>
      <c r="F5849">
        <v>51.469875000000002</v>
      </c>
      <c r="G5849">
        <v>49.114975999999999</v>
      </c>
      <c r="H5849">
        <v>0.116286</v>
      </c>
      <c r="I5849">
        <v>-90.057736000000006</v>
      </c>
      <c r="J5849">
        <v>76</v>
      </c>
      <c r="K5849">
        <v>69.199516000000003</v>
      </c>
      <c r="L5849">
        <v>1.4997999999999999E-2</v>
      </c>
      <c r="M5849">
        <f>(F5849*CalPhotonTurnigy!$AE$30*CalPhotonTurnigy!$AF$36+CalPhotonTurnigy!$AE$36)/CalPhotonTurnigy!$AE$30</f>
        <v>63.766491698619511</v>
      </c>
    </row>
    <row r="5850" spans="1:13" x14ac:dyDescent="0.3">
      <c r="A5850">
        <v>185.17998600000001</v>
      </c>
      <c r="B5850">
        <v>76</v>
      </c>
      <c r="C5850">
        <v>0</v>
      </c>
      <c r="D5850">
        <v>1.1599999999999999</v>
      </c>
      <c r="E5850">
        <v>51.581907000000001</v>
      </c>
      <c r="F5850">
        <v>51.518650999999998</v>
      </c>
      <c r="G5850">
        <v>49.112766999999998</v>
      </c>
      <c r="H5850">
        <v>6.3256000000000007E-2</v>
      </c>
      <c r="I5850">
        <v>-90.054553999999996</v>
      </c>
      <c r="J5850">
        <v>76</v>
      </c>
      <c r="K5850">
        <v>69.199271999999993</v>
      </c>
      <c r="L5850">
        <v>1.5002E-2</v>
      </c>
      <c r="M5850">
        <f>(F5850*CalPhotonTurnigy!$AE$30*CalPhotonTurnigy!$AF$36+CalPhotonTurnigy!$AE$36)/CalPhotonTurnigy!$AE$30</f>
        <v>63.816033700876247</v>
      </c>
    </row>
    <row r="5851" spans="1:13" x14ac:dyDescent="0.3">
      <c r="A5851">
        <v>185.19498200000001</v>
      </c>
      <c r="B5851">
        <v>76</v>
      </c>
      <c r="C5851">
        <v>0</v>
      </c>
      <c r="D5851">
        <v>1.159</v>
      </c>
      <c r="E5851">
        <v>51.572389000000001</v>
      </c>
      <c r="F5851">
        <v>51.543038000000003</v>
      </c>
      <c r="G5851">
        <v>49.110799999999998</v>
      </c>
      <c r="H5851">
        <v>2.9350999999999999E-2</v>
      </c>
      <c r="I5851">
        <v>-90.053077999999999</v>
      </c>
      <c r="J5851">
        <v>76</v>
      </c>
      <c r="K5851">
        <v>69.199061</v>
      </c>
      <c r="L5851">
        <v>1.4996000000000001E-2</v>
      </c>
      <c r="M5851">
        <f>(F5851*CalPhotonTurnigy!$AE$30*CalPhotonTurnigy!$AF$36+CalPhotonTurnigy!$AE$36)/CalPhotonTurnigy!$AE$30</f>
        <v>63.84080368630012</v>
      </c>
    </row>
    <row r="5852" spans="1:13" x14ac:dyDescent="0.3">
      <c r="A5852">
        <v>185.20998599999999</v>
      </c>
      <c r="B5852">
        <v>76</v>
      </c>
      <c r="C5852">
        <v>0</v>
      </c>
      <c r="D5852">
        <v>1.159</v>
      </c>
      <c r="E5852">
        <v>51.564196000000003</v>
      </c>
      <c r="F5852">
        <v>51.567422999999998</v>
      </c>
      <c r="G5852">
        <v>49.109048999999999</v>
      </c>
      <c r="H5852">
        <v>-3.2269999999999998E-3</v>
      </c>
      <c r="I5852">
        <v>-90.053241</v>
      </c>
      <c r="J5852">
        <v>76</v>
      </c>
      <c r="K5852">
        <v>69.198879000000005</v>
      </c>
      <c r="L5852">
        <v>1.5004E-2</v>
      </c>
      <c r="M5852">
        <f>(F5852*CalPhotonTurnigy!$AE$30*CalPhotonTurnigy!$AF$36+CalPhotonTurnigy!$AE$36)/CalPhotonTurnigy!$AE$30</f>
        <v>63.865571640315018</v>
      </c>
    </row>
    <row r="5853" spans="1:13" x14ac:dyDescent="0.3">
      <c r="A5853">
        <v>185.224998</v>
      </c>
      <c r="B5853">
        <v>76</v>
      </c>
      <c r="C5853">
        <v>0</v>
      </c>
      <c r="D5853">
        <v>1.155</v>
      </c>
      <c r="E5853">
        <v>51.542487999999999</v>
      </c>
      <c r="F5853">
        <v>51.323521999999997</v>
      </c>
      <c r="G5853">
        <v>49.107492000000001</v>
      </c>
      <c r="H5853">
        <v>0.21896599999999999</v>
      </c>
      <c r="I5853">
        <v>-90.042244999999994</v>
      </c>
      <c r="J5853">
        <v>76</v>
      </c>
      <c r="K5853">
        <v>69.198723000000001</v>
      </c>
      <c r="L5853">
        <v>1.5011999999999999E-2</v>
      </c>
      <c r="M5853">
        <f>(F5853*CalPhotonTurnigy!$AE$30*CalPhotonTurnigy!$AF$36+CalPhotonTurnigy!$AE$36)/CalPhotonTurnigy!$AE$30</f>
        <v>63.617840299237038</v>
      </c>
    </row>
    <row r="5854" spans="1:13" x14ac:dyDescent="0.3">
      <c r="A5854">
        <v>185.23999599999999</v>
      </c>
      <c r="B5854">
        <v>76</v>
      </c>
      <c r="C5854">
        <v>0</v>
      </c>
      <c r="D5854">
        <v>1.1579999999999999</v>
      </c>
      <c r="E5854">
        <v>51.535530000000001</v>
      </c>
      <c r="F5854">
        <v>50.933056000000001</v>
      </c>
      <c r="G5854">
        <v>49.106108999999996</v>
      </c>
      <c r="H5854">
        <v>0.60247399999999995</v>
      </c>
      <c r="I5854">
        <v>-90.012153999999995</v>
      </c>
      <c r="J5854">
        <v>76</v>
      </c>
      <c r="K5854">
        <v>69.198588999999998</v>
      </c>
      <c r="L5854">
        <v>1.4997999999999999E-2</v>
      </c>
      <c r="M5854">
        <f>(F5854*CalPhotonTurnigy!$AE$30*CalPhotonTurnigy!$AF$36+CalPhotonTurnigy!$AE$36)/CalPhotonTurnigy!$AE$30</f>
        <v>63.221242229424462</v>
      </c>
    </row>
    <row r="5855" spans="1:13" x14ac:dyDescent="0.3">
      <c r="A5855">
        <v>185.25499500000001</v>
      </c>
      <c r="B5855">
        <v>76</v>
      </c>
      <c r="C5855">
        <v>0</v>
      </c>
      <c r="D5855">
        <v>1.1559999999999999</v>
      </c>
      <c r="E5855">
        <v>51.523674</v>
      </c>
      <c r="F5855">
        <v>50.957467999999999</v>
      </c>
      <c r="G5855">
        <v>49.104883000000001</v>
      </c>
      <c r="H5855">
        <v>0.56620599999999999</v>
      </c>
      <c r="I5855">
        <v>-89.983863999999997</v>
      </c>
      <c r="J5855">
        <v>76</v>
      </c>
      <c r="K5855">
        <v>69.198473000000007</v>
      </c>
      <c r="L5855">
        <v>1.4999E-2</v>
      </c>
      <c r="M5855">
        <f>(F5855*CalPhotonTurnigy!$AE$30*CalPhotonTurnigy!$AF$36+CalPhotonTurnigy!$AE$36)/CalPhotonTurnigy!$AE$30</f>
        <v>63.246037607460615</v>
      </c>
    </row>
    <row r="5856" spans="1:13" x14ac:dyDescent="0.3">
      <c r="A5856">
        <v>185.269993</v>
      </c>
      <c r="B5856">
        <v>76</v>
      </c>
      <c r="C5856">
        <v>0</v>
      </c>
      <c r="D5856">
        <v>1.159</v>
      </c>
      <c r="E5856">
        <v>51.522272000000001</v>
      </c>
      <c r="F5856">
        <v>51.079512999999999</v>
      </c>
      <c r="G5856">
        <v>49.103794999999998</v>
      </c>
      <c r="H5856">
        <v>0.44275900000000001</v>
      </c>
      <c r="I5856">
        <v>-89.961713000000003</v>
      </c>
      <c r="J5856">
        <v>76</v>
      </c>
      <c r="K5856">
        <v>69.198374000000001</v>
      </c>
      <c r="L5856">
        <v>1.4997999999999999E-2</v>
      </c>
      <c r="M5856">
        <f>(F5856*CalPhotonTurnigy!$AE$30*CalPhotonTurnigy!$AF$36+CalPhotonTurnigy!$AE$36)/CalPhotonTurnigy!$AE$30</f>
        <v>63.369999262074018</v>
      </c>
    </row>
    <row r="5857" spans="1:13" x14ac:dyDescent="0.3">
      <c r="A5857">
        <v>185.28499099999999</v>
      </c>
      <c r="B5857">
        <v>76</v>
      </c>
      <c r="C5857">
        <v>0</v>
      </c>
      <c r="D5857">
        <v>1.167</v>
      </c>
      <c r="E5857">
        <v>51.553322999999999</v>
      </c>
      <c r="F5857">
        <v>51.103918999999998</v>
      </c>
      <c r="G5857">
        <v>49.102831999999999</v>
      </c>
      <c r="H5857">
        <v>0.44940400000000003</v>
      </c>
      <c r="I5857">
        <v>-89.939222999999998</v>
      </c>
      <c r="J5857">
        <v>76</v>
      </c>
      <c r="K5857">
        <v>69.198288000000005</v>
      </c>
      <c r="L5857">
        <v>1.4997999999999999E-2</v>
      </c>
      <c r="M5857">
        <f>(F5857*CalPhotonTurnigy!$AE$30*CalPhotonTurnigy!$AF$36+CalPhotonTurnigy!$AE$36)/CalPhotonTurnigy!$AE$30</f>
        <v>63.394788545883223</v>
      </c>
    </row>
    <row r="5858" spans="1:13" x14ac:dyDescent="0.3">
      <c r="A5858">
        <v>185.29998800000001</v>
      </c>
      <c r="B5858">
        <v>76</v>
      </c>
      <c r="C5858">
        <v>0</v>
      </c>
      <c r="D5858">
        <v>1.155</v>
      </c>
      <c r="E5858">
        <v>51.533126000000003</v>
      </c>
      <c r="F5858">
        <v>51.128323000000002</v>
      </c>
      <c r="G5858">
        <v>49.101979999999998</v>
      </c>
      <c r="H5858">
        <v>0.404802</v>
      </c>
      <c r="I5858">
        <v>-89.918960999999996</v>
      </c>
      <c r="J5858">
        <v>76</v>
      </c>
      <c r="K5858">
        <v>69.198213999999993</v>
      </c>
      <c r="L5858">
        <v>1.4997E-2</v>
      </c>
      <c r="M5858">
        <f>(F5858*CalPhotonTurnigy!$AE$30*CalPhotonTurnigy!$AF$36+CalPhotonTurnigy!$AE$36)/CalPhotonTurnigy!$AE$30</f>
        <v>63.419575798283454</v>
      </c>
    </row>
    <row r="5859" spans="1:13" x14ac:dyDescent="0.3">
      <c r="A5859">
        <v>185.31499500000001</v>
      </c>
      <c r="B5859">
        <v>76</v>
      </c>
      <c r="C5859">
        <v>0</v>
      </c>
      <c r="D5859">
        <v>1.1579999999999999</v>
      </c>
      <c r="E5859">
        <v>51.527472000000003</v>
      </c>
      <c r="F5859">
        <v>51.250331000000003</v>
      </c>
      <c r="G5859">
        <v>49.101225999999997</v>
      </c>
      <c r="H5859">
        <v>0.277142</v>
      </c>
      <c r="I5859">
        <v>-89.905060000000006</v>
      </c>
      <c r="J5859">
        <v>76</v>
      </c>
      <c r="K5859">
        <v>69.198150999999996</v>
      </c>
      <c r="L5859">
        <v>1.5007E-2</v>
      </c>
      <c r="M5859">
        <f>(F5859*CalPhotonTurnigy!$AE$30*CalPhotonTurnigy!$AF$36+CalPhotonTurnigy!$AE$36)/CalPhotonTurnigy!$AE$30</f>
        <v>63.54349987183069</v>
      </c>
    </row>
    <row r="5860" spans="1:13" x14ac:dyDescent="0.3">
      <c r="A5860">
        <v>185.330006</v>
      </c>
      <c r="B5860">
        <v>76</v>
      </c>
      <c r="C5860">
        <v>0</v>
      </c>
      <c r="D5860">
        <v>1.155</v>
      </c>
      <c r="E5860">
        <v>51.513803000000003</v>
      </c>
      <c r="F5860">
        <v>51.225931000000003</v>
      </c>
      <c r="G5860">
        <v>49.100560000000002</v>
      </c>
      <c r="H5860">
        <v>0.28787200000000002</v>
      </c>
      <c r="I5860">
        <v>-89.890620999999996</v>
      </c>
      <c r="J5860">
        <v>76</v>
      </c>
      <c r="K5860">
        <v>69.198096000000007</v>
      </c>
      <c r="L5860">
        <v>1.5011E-2</v>
      </c>
      <c r="M5860">
        <f>(F5860*CalPhotonTurnigy!$AE$30*CalPhotonTurnigy!$AF$36+CalPhotonTurnigy!$AE$36)/CalPhotonTurnigy!$AE$30</f>
        <v>63.518716682248417</v>
      </c>
    </row>
    <row r="5861" spans="1:13" x14ac:dyDescent="0.3">
      <c r="A5861">
        <v>185.34500600000001</v>
      </c>
      <c r="B5861">
        <v>76</v>
      </c>
      <c r="C5861">
        <v>0</v>
      </c>
      <c r="D5861">
        <v>1.159</v>
      </c>
      <c r="E5861">
        <v>51.513778000000002</v>
      </c>
      <c r="F5861">
        <v>51.323521999999997</v>
      </c>
      <c r="G5861">
        <v>49.099970999999996</v>
      </c>
      <c r="H5861">
        <v>0.19025700000000001</v>
      </c>
      <c r="I5861">
        <v>-89.881074999999996</v>
      </c>
      <c r="J5861">
        <v>76</v>
      </c>
      <c r="K5861">
        <v>69.198048999999997</v>
      </c>
      <c r="L5861">
        <v>1.4999999999999999E-2</v>
      </c>
      <c r="M5861">
        <f>(F5861*CalPhotonTurnigy!$AE$30*CalPhotonTurnigy!$AF$36+CalPhotonTurnigy!$AE$36)/CalPhotonTurnigy!$AE$30</f>
        <v>63.617840299237038</v>
      </c>
    </row>
    <row r="5862" spans="1:13" x14ac:dyDescent="0.3">
      <c r="A5862">
        <v>185.360005</v>
      </c>
      <c r="B5862">
        <v>75</v>
      </c>
      <c r="C5862">
        <v>0</v>
      </c>
      <c r="D5862">
        <v>1.157</v>
      </c>
      <c r="E5862">
        <v>51.507886999999997</v>
      </c>
      <c r="F5862">
        <v>51.396703000000002</v>
      </c>
      <c r="G5862">
        <v>49.099218</v>
      </c>
      <c r="H5862">
        <v>0.111183</v>
      </c>
      <c r="I5862">
        <v>-89.875491999999994</v>
      </c>
      <c r="J5862">
        <v>75</v>
      </c>
      <c r="K5862">
        <v>69.171923000000007</v>
      </c>
      <c r="L5862">
        <v>1.4999E-2</v>
      </c>
      <c r="M5862">
        <f>(F5862*CalPhotonTurnigy!$AE$30*CalPhotonTurnigy!$AF$36+CalPhotonTurnigy!$AE$36)/CalPhotonTurnigy!$AE$30</f>
        <v>63.692170569598488</v>
      </c>
    </row>
    <row r="5863" spans="1:13" x14ac:dyDescent="0.3">
      <c r="A5863">
        <v>185.37501</v>
      </c>
      <c r="B5863">
        <v>76</v>
      </c>
      <c r="C5863">
        <v>0</v>
      </c>
      <c r="D5863">
        <v>1.159</v>
      </c>
      <c r="E5863">
        <v>51.511623</v>
      </c>
      <c r="F5863">
        <v>51.225931000000003</v>
      </c>
      <c r="G5863">
        <v>49.097759000000003</v>
      </c>
      <c r="H5863">
        <v>0.28569099999999997</v>
      </c>
      <c r="I5863">
        <v>-89.861168000000006</v>
      </c>
      <c r="J5863">
        <v>76</v>
      </c>
      <c r="K5863">
        <v>69.150709000000006</v>
      </c>
      <c r="L5863">
        <v>1.5004999999999999E-2</v>
      </c>
      <c r="M5863">
        <f>(F5863*CalPhotonTurnigy!$AE$30*CalPhotonTurnigy!$AF$36+CalPhotonTurnigy!$AE$36)/CalPhotonTurnigy!$AE$30</f>
        <v>63.518716682248417</v>
      </c>
    </row>
    <row r="5864" spans="1:13" x14ac:dyDescent="0.3">
      <c r="A5864">
        <v>185.39001999999999</v>
      </c>
      <c r="B5864">
        <v>76</v>
      </c>
      <c r="C5864">
        <v>0</v>
      </c>
      <c r="D5864">
        <v>1.159</v>
      </c>
      <c r="E5864">
        <v>51.511901999999999</v>
      </c>
      <c r="F5864">
        <v>50.835396000000003</v>
      </c>
      <c r="G5864">
        <v>49.095391999999997</v>
      </c>
      <c r="H5864">
        <v>0.67650600000000005</v>
      </c>
      <c r="I5864">
        <v>-89.827389999999994</v>
      </c>
      <c r="J5864">
        <v>76</v>
      </c>
      <c r="K5864">
        <v>69.157263</v>
      </c>
      <c r="L5864">
        <v>1.5010000000000001E-2</v>
      </c>
      <c r="M5864">
        <f>(F5864*CalPhotonTurnigy!$AE$30*CalPhotonTurnigy!$AF$36+CalPhotonTurnigy!$AE$36)/CalPhotonTurnigy!$AE$30</f>
        <v>63.122048528825964</v>
      </c>
    </row>
    <row r="5865" spans="1:13" x14ac:dyDescent="0.3">
      <c r="A5865">
        <v>185.40503200000001</v>
      </c>
      <c r="B5865">
        <v>76</v>
      </c>
      <c r="C5865">
        <v>0</v>
      </c>
      <c r="D5865">
        <v>1.1679999999999999</v>
      </c>
      <c r="E5865">
        <v>51.547341000000003</v>
      </c>
      <c r="F5865">
        <v>50.933056000000001</v>
      </c>
      <c r="G5865">
        <v>49.092509999999997</v>
      </c>
      <c r="H5865">
        <v>0.614286</v>
      </c>
      <c r="I5865">
        <v>-89.796679999999995</v>
      </c>
      <c r="J5865">
        <v>76</v>
      </c>
      <c r="K5865">
        <v>69.162903</v>
      </c>
      <c r="L5865">
        <v>1.5011999999999999E-2</v>
      </c>
      <c r="M5865">
        <f>(F5865*CalPhotonTurnigy!$AE$30*CalPhotonTurnigy!$AF$36+CalPhotonTurnigy!$AE$36)/CalPhotonTurnigy!$AE$30</f>
        <v>63.221242229424462</v>
      </c>
    </row>
    <row r="5866" spans="1:13" x14ac:dyDescent="0.3">
      <c r="A5866">
        <v>185.42003199999999</v>
      </c>
      <c r="B5866">
        <v>76</v>
      </c>
      <c r="C5866">
        <v>0</v>
      </c>
      <c r="D5866">
        <v>1.157</v>
      </c>
      <c r="E5866">
        <v>51.536774000000001</v>
      </c>
      <c r="F5866">
        <v>50.981878999999999</v>
      </c>
      <c r="G5866">
        <v>49.089578000000003</v>
      </c>
      <c r="H5866">
        <v>0.55489500000000003</v>
      </c>
      <c r="I5866">
        <v>-89.768945000000002</v>
      </c>
      <c r="J5866">
        <v>76</v>
      </c>
      <c r="K5866">
        <v>69.167758000000006</v>
      </c>
      <c r="L5866">
        <v>1.4999999999999999E-2</v>
      </c>
      <c r="M5866">
        <f>(F5866*CalPhotonTurnigy!$AE$30*CalPhotonTurnigy!$AF$36+CalPhotonTurnigy!$AE$36)/CalPhotonTurnigy!$AE$30</f>
        <v>63.270831969792276</v>
      </c>
    </row>
    <row r="5867" spans="1:13" x14ac:dyDescent="0.3">
      <c r="A5867">
        <v>185.43504200000001</v>
      </c>
      <c r="B5867">
        <v>76</v>
      </c>
      <c r="C5867">
        <v>0</v>
      </c>
      <c r="D5867">
        <v>1.159</v>
      </c>
      <c r="E5867">
        <v>51.533544999999997</v>
      </c>
      <c r="F5867">
        <v>51.030698000000001</v>
      </c>
      <c r="G5867">
        <v>49.086874999999999</v>
      </c>
      <c r="H5867">
        <v>0.50284700000000004</v>
      </c>
      <c r="I5867">
        <v>-89.743781999999996</v>
      </c>
      <c r="J5867">
        <v>76</v>
      </c>
      <c r="K5867">
        <v>69.171937</v>
      </c>
      <c r="L5867">
        <v>1.5010000000000001E-2</v>
      </c>
      <c r="M5867">
        <f>(F5867*CalPhotonTurnigy!$AE$30*CalPhotonTurnigy!$AF$36+CalPhotonTurnigy!$AE$36)/CalPhotonTurnigy!$AE$30</f>
        <v>63.320417647342133</v>
      </c>
    </row>
    <row r="5868" spans="1:13" x14ac:dyDescent="0.3">
      <c r="A5868">
        <v>185.45004</v>
      </c>
      <c r="B5868">
        <v>76</v>
      </c>
      <c r="C5868">
        <v>0</v>
      </c>
      <c r="D5868">
        <v>1.159</v>
      </c>
      <c r="E5868">
        <v>51.530766</v>
      </c>
      <c r="F5868">
        <v>51.103918999999998</v>
      </c>
      <c r="G5868">
        <v>49.084553</v>
      </c>
      <c r="H5868">
        <v>0.42684800000000001</v>
      </c>
      <c r="I5868">
        <v>-89.722420999999997</v>
      </c>
      <c r="J5868">
        <v>76</v>
      </c>
      <c r="K5868">
        <v>69.175533999999999</v>
      </c>
      <c r="L5868">
        <v>1.4997999999999999E-2</v>
      </c>
      <c r="M5868">
        <f>(F5868*CalPhotonTurnigy!$AE$30*CalPhotonTurnigy!$AF$36+CalPhotonTurnigy!$AE$36)/CalPhotonTurnigy!$AE$30</f>
        <v>63.394788545883223</v>
      </c>
    </row>
    <row r="5869" spans="1:13" x14ac:dyDescent="0.3">
      <c r="A5869">
        <v>185.46504100000001</v>
      </c>
      <c r="B5869">
        <v>76</v>
      </c>
      <c r="C5869">
        <v>0</v>
      </c>
      <c r="D5869">
        <v>1.159</v>
      </c>
      <c r="E5869">
        <v>51.528374999999997</v>
      </c>
      <c r="F5869">
        <v>51.152726999999999</v>
      </c>
      <c r="G5869">
        <v>49.082676999999997</v>
      </c>
      <c r="H5869">
        <v>0.37564799999999998</v>
      </c>
      <c r="I5869">
        <v>-89.703608000000003</v>
      </c>
      <c r="J5869">
        <v>76</v>
      </c>
      <c r="K5869">
        <v>69.178629999999998</v>
      </c>
      <c r="L5869">
        <v>1.5001E-2</v>
      </c>
      <c r="M5869">
        <f>(F5869*CalPhotonTurnigy!$AE$30*CalPhotonTurnigy!$AF$36+CalPhotonTurnigy!$AE$36)/CalPhotonTurnigy!$AE$30</f>
        <v>63.44436305068367</v>
      </c>
    </row>
    <row r="5870" spans="1:13" x14ac:dyDescent="0.3">
      <c r="A5870">
        <v>185.48004700000001</v>
      </c>
      <c r="B5870">
        <v>76</v>
      </c>
      <c r="C5870">
        <v>0</v>
      </c>
      <c r="D5870">
        <v>1.163</v>
      </c>
      <c r="E5870">
        <v>51.540982</v>
      </c>
      <c r="F5870">
        <v>51.225931000000003</v>
      </c>
      <c r="G5870">
        <v>49.081259000000003</v>
      </c>
      <c r="H5870">
        <v>0.31505</v>
      </c>
      <c r="I5870">
        <v>-89.687810999999996</v>
      </c>
      <c r="J5870">
        <v>76</v>
      </c>
      <c r="K5870">
        <v>69.181293999999994</v>
      </c>
      <c r="L5870">
        <v>1.5006E-2</v>
      </c>
      <c r="M5870">
        <f>(F5870*CalPhotonTurnigy!$AE$30*CalPhotonTurnigy!$AF$36+CalPhotonTurnigy!$AE$36)/CalPhotonTurnigy!$AE$30</f>
        <v>63.518716682248417</v>
      </c>
    </row>
    <row r="5871" spans="1:13" x14ac:dyDescent="0.3">
      <c r="A5871">
        <v>185.495059</v>
      </c>
      <c r="B5871">
        <v>76</v>
      </c>
      <c r="C5871">
        <v>0</v>
      </c>
      <c r="D5871">
        <v>1.1519999999999999</v>
      </c>
      <c r="E5871">
        <v>51.513697000000001</v>
      </c>
      <c r="F5871">
        <v>51.201531000000003</v>
      </c>
      <c r="G5871">
        <v>49.080275999999998</v>
      </c>
      <c r="H5871">
        <v>0.312166</v>
      </c>
      <c r="I5871">
        <v>-89.672156999999999</v>
      </c>
      <c r="J5871">
        <v>76</v>
      </c>
      <c r="K5871">
        <v>69.183587000000003</v>
      </c>
      <c r="L5871">
        <v>1.5011999999999999E-2</v>
      </c>
      <c r="M5871">
        <f>(F5871*CalPhotonTurnigy!$AE$30*CalPhotonTurnigy!$AF$36+CalPhotonTurnigy!$AE$36)/CalPhotonTurnigy!$AE$30</f>
        <v>63.493933492666159</v>
      </c>
    </row>
    <row r="5872" spans="1:13" x14ac:dyDescent="0.3">
      <c r="A5872">
        <v>185.51007100000001</v>
      </c>
      <c r="B5872">
        <v>76</v>
      </c>
      <c r="C5872">
        <v>0</v>
      </c>
      <c r="D5872">
        <v>1.1579999999999999</v>
      </c>
      <c r="E5872">
        <v>51.510750999999999</v>
      </c>
      <c r="F5872">
        <v>51.299126000000001</v>
      </c>
      <c r="G5872">
        <v>49.079686000000002</v>
      </c>
      <c r="H5872">
        <v>0.21162600000000001</v>
      </c>
      <c r="I5872">
        <v>-89.661533000000006</v>
      </c>
      <c r="J5872">
        <v>76</v>
      </c>
      <c r="K5872">
        <v>69.185561000000007</v>
      </c>
      <c r="L5872">
        <v>1.5011999999999999E-2</v>
      </c>
      <c r="M5872">
        <f>(F5872*CalPhotonTurnigy!$AE$30*CalPhotonTurnigy!$AF$36+CalPhotonTurnigy!$AE$36)/CalPhotonTurnigy!$AE$30</f>
        <v>63.593061172472744</v>
      </c>
    </row>
    <row r="5873" spans="1:13" x14ac:dyDescent="0.3">
      <c r="A5873">
        <v>185.52507399999999</v>
      </c>
      <c r="B5873">
        <v>75</v>
      </c>
      <c r="C5873">
        <v>0</v>
      </c>
      <c r="D5873">
        <v>1.1519999999999999</v>
      </c>
      <c r="E5873">
        <v>51.487662999999998</v>
      </c>
      <c r="F5873">
        <v>51.372311000000003</v>
      </c>
      <c r="G5873">
        <v>49.079203999999997</v>
      </c>
      <c r="H5873">
        <v>0.115352</v>
      </c>
      <c r="I5873">
        <v>-89.655741000000006</v>
      </c>
      <c r="J5873">
        <v>75</v>
      </c>
      <c r="K5873">
        <v>69.161175</v>
      </c>
      <c r="L5873">
        <v>1.5003000000000001E-2</v>
      </c>
      <c r="M5873">
        <f>(F5873*CalPhotonTurnigy!$AE$30*CalPhotonTurnigy!$AF$36+CalPhotonTurnigy!$AE$36)/CalPhotonTurnigy!$AE$30</f>
        <v>63.667395505652152</v>
      </c>
    </row>
    <row r="5874" spans="1:13" x14ac:dyDescent="0.3">
      <c r="A5874">
        <v>185.540075</v>
      </c>
      <c r="B5874">
        <v>75</v>
      </c>
      <c r="C5874">
        <v>0</v>
      </c>
      <c r="D5874">
        <v>1.159</v>
      </c>
      <c r="E5874">
        <v>51.494224000000003</v>
      </c>
      <c r="F5874">
        <v>51.274729000000001</v>
      </c>
      <c r="G5874">
        <v>49.078009000000002</v>
      </c>
      <c r="H5874">
        <v>0.219495</v>
      </c>
      <c r="I5874">
        <v>-89.644733000000002</v>
      </c>
      <c r="J5874">
        <v>75</v>
      </c>
      <c r="K5874">
        <v>69.115373000000005</v>
      </c>
      <c r="L5874">
        <v>1.5001E-2</v>
      </c>
      <c r="M5874">
        <f>(F5874*CalPhotonTurnigy!$AE$30*CalPhotonTurnigy!$AF$36+CalPhotonTurnigy!$AE$36)/CalPhotonTurnigy!$AE$30</f>
        <v>63.568281030003952</v>
      </c>
    </row>
    <row r="5875" spans="1:13" x14ac:dyDescent="0.3">
      <c r="A5875">
        <v>185.55507700000001</v>
      </c>
      <c r="B5875">
        <v>75</v>
      </c>
      <c r="C5875">
        <v>0</v>
      </c>
      <c r="D5875">
        <v>1.155</v>
      </c>
      <c r="E5875">
        <v>51.485182999999999</v>
      </c>
      <c r="F5875">
        <v>50.810977999999999</v>
      </c>
      <c r="G5875">
        <v>49.075087000000003</v>
      </c>
      <c r="H5875">
        <v>0.67420500000000005</v>
      </c>
      <c r="I5875">
        <v>-89.611097000000001</v>
      </c>
      <c r="J5875">
        <v>75</v>
      </c>
      <c r="K5875">
        <v>69.075950000000006</v>
      </c>
      <c r="L5875">
        <v>1.5002E-2</v>
      </c>
      <c r="M5875">
        <f>(F5875*CalPhotonTurnigy!$AE$30*CalPhotonTurnigy!$AF$36+CalPhotonTurnigy!$AE$36)/CalPhotonTurnigy!$AE$30</f>
        <v>63.097247056562864</v>
      </c>
    </row>
    <row r="5876" spans="1:13" x14ac:dyDescent="0.3">
      <c r="A5876">
        <v>185.570086</v>
      </c>
      <c r="B5876">
        <v>75</v>
      </c>
      <c r="C5876">
        <v>0</v>
      </c>
      <c r="D5876">
        <v>1.1579999999999999</v>
      </c>
      <c r="E5876">
        <v>51.486215999999999</v>
      </c>
      <c r="F5876">
        <v>50.835396000000003</v>
      </c>
      <c r="G5876">
        <v>49.069828999999999</v>
      </c>
      <c r="H5876">
        <v>0.65081999999999995</v>
      </c>
      <c r="I5876">
        <v>-89.578603000000001</v>
      </c>
      <c r="J5876">
        <v>75</v>
      </c>
      <c r="K5876">
        <v>69.042018999999996</v>
      </c>
      <c r="L5876">
        <v>1.5009E-2</v>
      </c>
      <c r="M5876">
        <f>(F5876*CalPhotonTurnigy!$AE$30*CalPhotonTurnigy!$AF$36+CalPhotonTurnigy!$AE$36)/CalPhotonTurnigy!$AE$30</f>
        <v>63.122048528825964</v>
      </c>
    </row>
    <row r="5877" spans="1:13" x14ac:dyDescent="0.3">
      <c r="A5877">
        <v>185.585094</v>
      </c>
      <c r="B5877">
        <v>75</v>
      </c>
      <c r="C5877">
        <v>0</v>
      </c>
      <c r="D5877">
        <v>1.1579999999999999</v>
      </c>
      <c r="E5877">
        <v>51.487105</v>
      </c>
      <c r="F5877">
        <v>50.933056000000001</v>
      </c>
      <c r="G5877">
        <v>49.062100000000001</v>
      </c>
      <c r="H5877">
        <v>0.55404900000000001</v>
      </c>
      <c r="I5877">
        <v>-89.550910999999999</v>
      </c>
      <c r="J5877">
        <v>75</v>
      </c>
      <c r="K5877">
        <v>69.012812999999994</v>
      </c>
      <c r="L5877">
        <v>1.5008000000000001E-2</v>
      </c>
      <c r="M5877">
        <f>(F5877*CalPhotonTurnigy!$AE$30*CalPhotonTurnigy!$AF$36+CalPhotonTurnigy!$AE$36)/CalPhotonTurnigy!$AE$30</f>
        <v>63.221242229424462</v>
      </c>
    </row>
    <row r="5878" spans="1:13" x14ac:dyDescent="0.3">
      <c r="A5878">
        <v>185.60010500000001</v>
      </c>
      <c r="B5878">
        <v>75</v>
      </c>
      <c r="C5878">
        <v>0</v>
      </c>
      <c r="D5878">
        <v>1.1619999999999999</v>
      </c>
      <c r="E5878">
        <v>51.502552999999999</v>
      </c>
      <c r="F5878">
        <v>50.981878999999999</v>
      </c>
      <c r="G5878">
        <v>49.052053999999998</v>
      </c>
      <c r="H5878">
        <v>0.52067300000000005</v>
      </c>
      <c r="I5878">
        <v>-89.524868999999995</v>
      </c>
      <c r="J5878">
        <v>75</v>
      </c>
      <c r="K5878">
        <v>68.987675999999993</v>
      </c>
      <c r="L5878">
        <v>1.5011E-2</v>
      </c>
      <c r="M5878">
        <f>(F5878*CalPhotonTurnigy!$AE$30*CalPhotonTurnigy!$AF$36+CalPhotonTurnigy!$AE$36)/CalPhotonTurnigy!$AE$30</f>
        <v>63.270831969792276</v>
      </c>
    </row>
    <row r="5879" spans="1:13" x14ac:dyDescent="0.3">
      <c r="A5879">
        <v>185.61511200000001</v>
      </c>
      <c r="B5879">
        <v>75</v>
      </c>
      <c r="C5879">
        <v>0</v>
      </c>
      <c r="D5879">
        <v>1.1539999999999999</v>
      </c>
      <c r="E5879">
        <v>51.486477999999998</v>
      </c>
      <c r="F5879">
        <v>51.006289000000002</v>
      </c>
      <c r="G5879">
        <v>49.040004000000003</v>
      </c>
      <c r="H5879">
        <v>0.48018899999999998</v>
      </c>
      <c r="I5879">
        <v>-89.50085</v>
      </c>
      <c r="J5879">
        <v>75</v>
      </c>
      <c r="K5879">
        <v>68.966041000000004</v>
      </c>
      <c r="L5879">
        <v>1.5007E-2</v>
      </c>
      <c r="M5879">
        <f>(F5879*CalPhotonTurnigy!$AE$30*CalPhotonTurnigy!$AF$36+CalPhotonTurnigy!$AE$36)/CalPhotonTurnigy!$AE$30</f>
        <v>63.295625316419461</v>
      </c>
    </row>
    <row r="5880" spans="1:13" x14ac:dyDescent="0.3">
      <c r="A5880">
        <v>185.63011499999999</v>
      </c>
      <c r="B5880">
        <v>75</v>
      </c>
      <c r="C5880">
        <v>0</v>
      </c>
      <c r="D5880">
        <v>1.155</v>
      </c>
      <c r="E5880">
        <v>51.478516999999997</v>
      </c>
      <c r="F5880">
        <v>51.128323000000002</v>
      </c>
      <c r="G5880">
        <v>49.026339</v>
      </c>
      <c r="H5880">
        <v>0.35019299999999998</v>
      </c>
      <c r="I5880">
        <v>-89.483315000000005</v>
      </c>
      <c r="J5880">
        <v>75</v>
      </c>
      <c r="K5880">
        <v>68.947418999999996</v>
      </c>
      <c r="L5880">
        <v>1.5003000000000001E-2</v>
      </c>
      <c r="M5880">
        <f>(F5880*CalPhotonTurnigy!$AE$30*CalPhotonTurnigy!$AF$36+CalPhotonTurnigy!$AE$36)/CalPhotonTurnigy!$AE$30</f>
        <v>63.419575798283454</v>
      </c>
    </row>
    <row r="5881" spans="1:13" x14ac:dyDescent="0.3">
      <c r="A5881">
        <v>185.64511999999999</v>
      </c>
      <c r="B5881">
        <v>75</v>
      </c>
      <c r="C5881">
        <v>0</v>
      </c>
      <c r="D5881">
        <v>1.1559999999999999</v>
      </c>
      <c r="E5881">
        <v>51.474603000000002</v>
      </c>
      <c r="F5881">
        <v>51.177129000000001</v>
      </c>
      <c r="G5881">
        <v>49.011467000000003</v>
      </c>
      <c r="H5881">
        <v>0.29747400000000002</v>
      </c>
      <c r="I5881">
        <v>-89.468408999999994</v>
      </c>
      <c r="J5881">
        <v>75</v>
      </c>
      <c r="K5881">
        <v>68.931391000000005</v>
      </c>
      <c r="L5881">
        <v>1.5004999999999999E-2</v>
      </c>
      <c r="M5881">
        <f>(F5881*CalPhotonTurnigy!$AE$30*CalPhotonTurnigy!$AF$36+CalPhotonTurnigy!$AE$36)/CalPhotonTurnigy!$AE$30</f>
        <v>63.469148271674911</v>
      </c>
    </row>
    <row r="5882" spans="1:13" x14ac:dyDescent="0.3">
      <c r="A5882">
        <v>185.66012900000001</v>
      </c>
      <c r="B5882">
        <v>75</v>
      </c>
      <c r="C5882">
        <v>0</v>
      </c>
      <c r="D5882">
        <v>1.163</v>
      </c>
      <c r="E5882">
        <v>51.497675000000001</v>
      </c>
      <c r="F5882">
        <v>51.225931000000003</v>
      </c>
      <c r="G5882">
        <v>48.995778000000001</v>
      </c>
      <c r="H5882">
        <v>0.27174300000000001</v>
      </c>
      <c r="I5882">
        <v>-89.454780999999997</v>
      </c>
      <c r="J5882">
        <v>75</v>
      </c>
      <c r="K5882">
        <v>68.917595000000006</v>
      </c>
      <c r="L5882">
        <v>1.5009E-2</v>
      </c>
      <c r="M5882">
        <f>(F5882*CalPhotonTurnigy!$AE$30*CalPhotonTurnigy!$AF$36+CalPhotonTurnigy!$AE$36)/CalPhotonTurnigy!$AE$30</f>
        <v>63.518716682248417</v>
      </c>
    </row>
    <row r="5883" spans="1:13" x14ac:dyDescent="0.3">
      <c r="A5883">
        <v>185.67513400000001</v>
      </c>
      <c r="B5883">
        <v>75</v>
      </c>
      <c r="C5883">
        <v>0</v>
      </c>
      <c r="D5883">
        <v>1.159</v>
      </c>
      <c r="E5883">
        <v>51.502837</v>
      </c>
      <c r="F5883">
        <v>51.225931000000003</v>
      </c>
      <c r="G5883">
        <v>48.97963</v>
      </c>
      <c r="H5883">
        <v>0.27690500000000001</v>
      </c>
      <c r="I5883">
        <v>-89.440897000000007</v>
      </c>
      <c r="J5883">
        <v>75</v>
      </c>
      <c r="K5883">
        <v>68.905721</v>
      </c>
      <c r="L5883">
        <v>1.5004999999999999E-2</v>
      </c>
      <c r="M5883">
        <f>(F5883*CalPhotonTurnigy!$AE$30*CalPhotonTurnigy!$AF$36+CalPhotonTurnigy!$AE$36)/CalPhotonTurnigy!$AE$30</f>
        <v>63.518716682248417</v>
      </c>
    </row>
    <row r="5884" spans="1:13" x14ac:dyDescent="0.3">
      <c r="A5884">
        <v>185.69014300000001</v>
      </c>
      <c r="B5884">
        <v>75</v>
      </c>
      <c r="C5884">
        <v>0</v>
      </c>
      <c r="D5884">
        <v>1.155</v>
      </c>
      <c r="E5884">
        <v>51.492597000000004</v>
      </c>
      <c r="F5884">
        <v>51.299126000000001</v>
      </c>
      <c r="G5884">
        <v>48.963332999999999</v>
      </c>
      <c r="H5884">
        <v>0.193471</v>
      </c>
      <c r="I5884">
        <v>-89.431186999999994</v>
      </c>
      <c r="J5884">
        <v>75</v>
      </c>
      <c r="K5884">
        <v>68.895501999999993</v>
      </c>
      <c r="L5884">
        <v>1.5009E-2</v>
      </c>
      <c r="M5884">
        <f>(F5884*CalPhotonTurnigy!$AE$30*CalPhotonTurnigy!$AF$36+CalPhotonTurnigy!$AE$36)/CalPhotonTurnigy!$AE$30</f>
        <v>63.593061172472744</v>
      </c>
    </row>
    <row r="5885" spans="1:13" x14ac:dyDescent="0.3">
      <c r="A5885">
        <v>185.70515399999999</v>
      </c>
      <c r="B5885">
        <v>75</v>
      </c>
      <c r="C5885">
        <v>0</v>
      </c>
      <c r="D5885">
        <v>1.155</v>
      </c>
      <c r="E5885">
        <v>51.483783000000003</v>
      </c>
      <c r="F5885">
        <v>51.347917000000002</v>
      </c>
      <c r="G5885">
        <v>48.947150999999998</v>
      </c>
      <c r="H5885">
        <v>0.13586699999999999</v>
      </c>
      <c r="I5885">
        <v>-89.424363</v>
      </c>
      <c r="J5885">
        <v>75</v>
      </c>
      <c r="K5885">
        <v>68.886705000000006</v>
      </c>
      <c r="L5885">
        <v>1.5011E-2</v>
      </c>
      <c r="M5885">
        <f>(F5885*CalPhotonTurnigy!$AE$30*CalPhotonTurnigy!$AF$36+CalPhotonTurnigy!$AE$36)/CalPhotonTurnigy!$AE$30</f>
        <v>63.642618410296841</v>
      </c>
    </row>
    <row r="5886" spans="1:13" x14ac:dyDescent="0.3">
      <c r="A5886">
        <v>185.72015999999999</v>
      </c>
      <c r="B5886">
        <v>75</v>
      </c>
      <c r="C5886">
        <v>0</v>
      </c>
      <c r="D5886">
        <v>1.159</v>
      </c>
      <c r="E5886">
        <v>51.490886000000003</v>
      </c>
      <c r="F5886">
        <v>50.908642</v>
      </c>
      <c r="G5886">
        <v>48.931299000000003</v>
      </c>
      <c r="H5886">
        <v>0.58224399999999998</v>
      </c>
      <c r="I5886">
        <v>-89.395274000000001</v>
      </c>
      <c r="J5886">
        <v>75</v>
      </c>
      <c r="K5886">
        <v>68.879133999999993</v>
      </c>
      <c r="L5886">
        <v>1.5006E-2</v>
      </c>
      <c r="M5886">
        <f>(F5886*CalPhotonTurnigy!$AE$30*CalPhotonTurnigy!$AF$36+CalPhotonTurnigy!$AE$36)/CalPhotonTurnigy!$AE$30</f>
        <v>63.196444819979334</v>
      </c>
    </row>
    <row r="5887" spans="1:13" x14ac:dyDescent="0.3">
      <c r="A5887">
        <v>185.73515599999999</v>
      </c>
      <c r="B5887">
        <v>75</v>
      </c>
      <c r="C5887">
        <v>0</v>
      </c>
      <c r="D5887">
        <v>1.153</v>
      </c>
      <c r="E5887">
        <v>51.473495999999997</v>
      </c>
      <c r="F5887">
        <v>50.908642</v>
      </c>
      <c r="G5887">
        <v>48.915945000000001</v>
      </c>
      <c r="H5887">
        <v>0.56485399999999997</v>
      </c>
      <c r="I5887">
        <v>-89.367073000000005</v>
      </c>
      <c r="J5887">
        <v>75</v>
      </c>
      <c r="K5887">
        <v>68.872618000000003</v>
      </c>
      <c r="L5887">
        <v>1.4996000000000001E-2</v>
      </c>
      <c r="M5887">
        <f>(F5887*CalPhotonTurnigy!$AE$30*CalPhotonTurnigy!$AF$36+CalPhotonTurnigy!$AE$36)/CalPhotonTurnigy!$AE$30</f>
        <v>63.196444819979334</v>
      </c>
    </row>
    <row r="5888" spans="1:13" x14ac:dyDescent="0.3">
      <c r="A5888">
        <v>185.75016600000001</v>
      </c>
      <c r="B5888">
        <v>75</v>
      </c>
      <c r="C5888">
        <v>0</v>
      </c>
      <c r="D5888">
        <v>1.1639999999999999</v>
      </c>
      <c r="E5888">
        <v>51.499659000000001</v>
      </c>
      <c r="F5888">
        <v>50.981878999999999</v>
      </c>
      <c r="G5888">
        <v>48.901220000000002</v>
      </c>
      <c r="H5888">
        <v>0.51778000000000002</v>
      </c>
      <c r="I5888">
        <v>-89.341177000000002</v>
      </c>
      <c r="J5888">
        <v>75</v>
      </c>
      <c r="K5888">
        <v>68.867008999999996</v>
      </c>
      <c r="L5888">
        <v>1.5010000000000001E-2</v>
      </c>
      <c r="M5888">
        <f>(F5888*CalPhotonTurnigy!$AE$30*CalPhotonTurnigy!$AF$36+CalPhotonTurnigy!$AE$36)/CalPhotonTurnigy!$AE$30</f>
        <v>63.270831969792276</v>
      </c>
    </row>
    <row r="5889" spans="1:13" x14ac:dyDescent="0.3">
      <c r="A5889">
        <v>185.765163</v>
      </c>
      <c r="B5889">
        <v>75</v>
      </c>
      <c r="C5889">
        <v>0</v>
      </c>
      <c r="D5889">
        <v>1.1519999999999999</v>
      </c>
      <c r="E5889">
        <v>51.478110999999998</v>
      </c>
      <c r="F5889">
        <v>51.030698000000001</v>
      </c>
      <c r="G5889">
        <v>48.887214</v>
      </c>
      <c r="H5889">
        <v>0.44741300000000001</v>
      </c>
      <c r="I5889">
        <v>-89.318807000000007</v>
      </c>
      <c r="J5889">
        <v>75</v>
      </c>
      <c r="K5889">
        <v>68.862181000000007</v>
      </c>
      <c r="L5889">
        <v>1.4997E-2</v>
      </c>
      <c r="M5889">
        <f>(F5889*CalPhotonTurnigy!$AE$30*CalPhotonTurnigy!$AF$36+CalPhotonTurnigy!$AE$36)/CalPhotonTurnigy!$AE$30</f>
        <v>63.320417647342133</v>
      </c>
    </row>
    <row r="5890" spans="1:13" x14ac:dyDescent="0.3">
      <c r="A5890">
        <v>185.78017199999999</v>
      </c>
      <c r="B5890">
        <v>75</v>
      </c>
      <c r="C5890">
        <v>0</v>
      </c>
      <c r="D5890">
        <v>1.149</v>
      </c>
      <c r="E5890">
        <v>51.447794999999999</v>
      </c>
      <c r="F5890">
        <v>51.079512999999999</v>
      </c>
      <c r="G5890">
        <v>48.873989999999999</v>
      </c>
      <c r="H5890">
        <v>0.368282</v>
      </c>
      <c r="I5890">
        <v>-89.300368000000006</v>
      </c>
      <c r="J5890">
        <v>75</v>
      </c>
      <c r="K5890">
        <v>68.858025999999995</v>
      </c>
      <c r="L5890">
        <v>1.5009E-2</v>
      </c>
      <c r="M5890">
        <f>(F5890*CalPhotonTurnigy!$AE$30*CalPhotonTurnigy!$AF$36+CalPhotonTurnigy!$AE$36)/CalPhotonTurnigy!$AE$30</f>
        <v>63.369999262074018</v>
      </c>
    </row>
    <row r="5891" spans="1:13" x14ac:dyDescent="0.3">
      <c r="A5891">
        <v>185.795174</v>
      </c>
      <c r="B5891">
        <v>75</v>
      </c>
      <c r="C5891">
        <v>0</v>
      </c>
      <c r="D5891">
        <v>1.137</v>
      </c>
      <c r="E5891">
        <v>51.377496000000001</v>
      </c>
      <c r="F5891">
        <v>51.152726999999999</v>
      </c>
      <c r="G5891">
        <v>48.861584000000001</v>
      </c>
      <c r="H5891">
        <v>0.224769</v>
      </c>
      <c r="I5891">
        <v>-89.289111000000005</v>
      </c>
      <c r="J5891">
        <v>75</v>
      </c>
      <c r="K5891">
        <v>68.85445</v>
      </c>
      <c r="L5891">
        <v>1.5002E-2</v>
      </c>
      <c r="M5891">
        <f>(F5891*CalPhotonTurnigy!$AE$30*CalPhotonTurnigy!$AF$36+CalPhotonTurnigy!$AE$36)/CalPhotonTurnigy!$AE$30</f>
        <v>63.44436305068367</v>
      </c>
    </row>
    <row r="5892" spans="1:13" x14ac:dyDescent="0.3">
      <c r="A5892">
        <v>185.81018700000001</v>
      </c>
      <c r="B5892">
        <v>75</v>
      </c>
      <c r="C5892">
        <v>0</v>
      </c>
      <c r="D5892">
        <v>1.1499999999999999</v>
      </c>
      <c r="E5892">
        <v>51.367050999999996</v>
      </c>
      <c r="F5892">
        <v>51.152726999999999</v>
      </c>
      <c r="G5892">
        <v>48.850011000000002</v>
      </c>
      <c r="H5892">
        <v>0.21432399999999999</v>
      </c>
      <c r="I5892">
        <v>-89.278368</v>
      </c>
      <c r="J5892">
        <v>75</v>
      </c>
      <c r="K5892">
        <v>68.851371</v>
      </c>
      <c r="L5892">
        <v>1.5013E-2</v>
      </c>
      <c r="M5892">
        <f>(F5892*CalPhotonTurnigy!$AE$30*CalPhotonTurnigy!$AF$36+CalPhotonTurnigy!$AE$36)/CalPhotonTurnigy!$AE$30</f>
        <v>63.44436305068367</v>
      </c>
    </row>
    <row r="5893" spans="1:13" x14ac:dyDescent="0.3">
      <c r="A5893">
        <v>185.825187</v>
      </c>
      <c r="B5893">
        <v>75</v>
      </c>
      <c r="C5893">
        <v>0</v>
      </c>
      <c r="D5893">
        <v>1.1499999999999999</v>
      </c>
      <c r="E5893">
        <v>51.358060000000002</v>
      </c>
      <c r="F5893">
        <v>51.274729000000001</v>
      </c>
      <c r="G5893">
        <v>48.839269999999999</v>
      </c>
      <c r="H5893">
        <v>8.3332000000000003E-2</v>
      </c>
      <c r="I5893">
        <v>-89.274189000000007</v>
      </c>
      <c r="J5893">
        <v>75</v>
      </c>
      <c r="K5893">
        <v>68.848721999999995</v>
      </c>
      <c r="L5893">
        <v>1.4999999999999999E-2</v>
      </c>
      <c r="M5893">
        <f>(F5893*CalPhotonTurnigy!$AE$30*CalPhotonTurnigy!$AF$36+CalPhotonTurnigy!$AE$36)/CalPhotonTurnigy!$AE$30</f>
        <v>63.568281030003952</v>
      </c>
    </row>
    <row r="5894" spans="1:13" x14ac:dyDescent="0.3">
      <c r="A5894">
        <v>185.84019499999999</v>
      </c>
      <c r="B5894">
        <v>75</v>
      </c>
      <c r="C5894">
        <v>0</v>
      </c>
      <c r="D5894">
        <v>1.149</v>
      </c>
      <c r="E5894">
        <v>51.34442</v>
      </c>
      <c r="F5894">
        <v>51.323521999999997</v>
      </c>
      <c r="G5894">
        <v>48.829345000000004</v>
      </c>
      <c r="H5894">
        <v>2.0899000000000001E-2</v>
      </c>
      <c r="I5894">
        <v>-89.273139999999998</v>
      </c>
      <c r="J5894">
        <v>75</v>
      </c>
      <c r="K5894">
        <v>68.846441999999996</v>
      </c>
      <c r="L5894">
        <v>1.5008000000000001E-2</v>
      </c>
      <c r="M5894">
        <f>(F5894*CalPhotonTurnigy!$AE$30*CalPhotonTurnigy!$AF$36+CalPhotonTurnigy!$AE$36)/CalPhotonTurnigy!$AE$30</f>
        <v>63.617840299237038</v>
      </c>
    </row>
    <row r="5895" spans="1:13" x14ac:dyDescent="0.3">
      <c r="A5895">
        <v>185.85519600000001</v>
      </c>
      <c r="B5895">
        <v>75</v>
      </c>
      <c r="C5895">
        <v>0</v>
      </c>
      <c r="D5895">
        <v>1.121</v>
      </c>
      <c r="E5895">
        <v>51.229166999999997</v>
      </c>
      <c r="F5895">
        <v>51.372311000000003</v>
      </c>
      <c r="G5895">
        <v>48.820213000000003</v>
      </c>
      <c r="H5895">
        <v>-0.14314399999999999</v>
      </c>
      <c r="I5895">
        <v>-89.280327</v>
      </c>
      <c r="J5895">
        <v>75</v>
      </c>
      <c r="K5895">
        <v>68.844479000000007</v>
      </c>
      <c r="L5895">
        <v>1.5001E-2</v>
      </c>
      <c r="M5895">
        <f>(F5895*CalPhotonTurnigy!$AE$30*CalPhotonTurnigy!$AF$36+CalPhotonTurnigy!$AE$36)/CalPhotonTurnigy!$AE$30</f>
        <v>63.667395505652152</v>
      </c>
    </row>
    <row r="5896" spans="1:13" x14ac:dyDescent="0.3">
      <c r="A5896">
        <v>185.870205</v>
      </c>
      <c r="B5896">
        <v>75</v>
      </c>
      <c r="C5896">
        <v>0</v>
      </c>
      <c r="D5896">
        <v>1.1559999999999999</v>
      </c>
      <c r="E5896">
        <v>51.260142000000002</v>
      </c>
      <c r="F5896">
        <v>51.299126000000001</v>
      </c>
      <c r="G5896">
        <v>48.811838999999999</v>
      </c>
      <c r="H5896">
        <v>-3.8983999999999998E-2</v>
      </c>
      <c r="I5896">
        <v>-89.282284000000004</v>
      </c>
      <c r="J5896">
        <v>75</v>
      </c>
      <c r="K5896">
        <v>68.842789999999994</v>
      </c>
      <c r="L5896">
        <v>1.5009E-2</v>
      </c>
      <c r="M5896">
        <f>(F5896*CalPhotonTurnigy!$AE$30*CalPhotonTurnigy!$AF$36+CalPhotonTurnigy!$AE$36)/CalPhotonTurnigy!$AE$30</f>
        <v>63.593061172472744</v>
      </c>
    </row>
    <row r="5897" spans="1:13" x14ac:dyDescent="0.3">
      <c r="A5897">
        <v>185.88521299999999</v>
      </c>
      <c r="B5897">
        <v>75</v>
      </c>
      <c r="C5897">
        <v>0</v>
      </c>
      <c r="D5897">
        <v>1.1539999999999999</v>
      </c>
      <c r="E5897">
        <v>51.277898</v>
      </c>
      <c r="F5897">
        <v>50.859813000000003</v>
      </c>
      <c r="G5897">
        <v>48.804188000000003</v>
      </c>
      <c r="H5897">
        <v>0.41808499999999998</v>
      </c>
      <c r="I5897">
        <v>-89.261404999999996</v>
      </c>
      <c r="J5897">
        <v>75</v>
      </c>
      <c r="K5897">
        <v>68.841335999999998</v>
      </c>
      <c r="L5897">
        <v>1.5008000000000001E-2</v>
      </c>
      <c r="M5897">
        <f>(F5897*CalPhotonTurnigy!$AE$30*CalPhotonTurnigy!$AF$36+CalPhotonTurnigy!$AE$36)/CalPhotonTurnigy!$AE$30</f>
        <v>63.14684898538458</v>
      </c>
    </row>
    <row r="5898" spans="1:13" x14ac:dyDescent="0.3">
      <c r="A5898">
        <v>185.900218</v>
      </c>
      <c r="B5898">
        <v>75</v>
      </c>
      <c r="C5898">
        <v>0</v>
      </c>
      <c r="D5898">
        <v>1.149</v>
      </c>
      <c r="E5898">
        <v>51.275424999999998</v>
      </c>
      <c r="F5898">
        <v>50.884228</v>
      </c>
      <c r="G5898">
        <v>48.797215999999999</v>
      </c>
      <c r="H5898">
        <v>0.39119700000000002</v>
      </c>
      <c r="I5898">
        <v>-89.241867999999997</v>
      </c>
      <c r="J5898">
        <v>75</v>
      </c>
      <c r="K5898">
        <v>68.840084000000004</v>
      </c>
      <c r="L5898">
        <v>1.5004999999999999E-2</v>
      </c>
      <c r="M5898">
        <f>(F5898*CalPhotonTurnigy!$AE$30*CalPhotonTurnigy!$AF$36+CalPhotonTurnigy!$AE$36)/CalPhotonTurnigy!$AE$30</f>
        <v>63.171647410534199</v>
      </c>
    </row>
    <row r="5899" spans="1:13" x14ac:dyDescent="0.3">
      <c r="A5899">
        <v>185.91522399999999</v>
      </c>
      <c r="B5899">
        <v>75</v>
      </c>
      <c r="C5899">
        <v>0</v>
      </c>
      <c r="D5899">
        <v>1.1479999999999999</v>
      </c>
      <c r="E5899">
        <v>51.270339</v>
      </c>
      <c r="F5899">
        <v>50.884228</v>
      </c>
      <c r="G5899">
        <v>48.790882000000003</v>
      </c>
      <c r="H5899">
        <v>0.38611099999999998</v>
      </c>
      <c r="I5899">
        <v>-89.222583999999998</v>
      </c>
      <c r="J5899">
        <v>75</v>
      </c>
      <c r="K5899">
        <v>68.839006999999995</v>
      </c>
      <c r="L5899">
        <v>1.5006E-2</v>
      </c>
      <c r="M5899">
        <f>(F5899*CalPhotonTurnigy!$AE$30*CalPhotonTurnigy!$AF$36+CalPhotonTurnigy!$AE$36)/CalPhotonTurnigy!$AE$30</f>
        <v>63.171647410534199</v>
      </c>
    </row>
    <row r="5900" spans="1:13" x14ac:dyDescent="0.3">
      <c r="A5900">
        <v>185.93022999999999</v>
      </c>
      <c r="B5900">
        <v>75</v>
      </c>
      <c r="C5900">
        <v>0</v>
      </c>
      <c r="D5900">
        <v>1.147</v>
      </c>
      <c r="E5900">
        <v>51.263002</v>
      </c>
      <c r="F5900">
        <v>50.981878999999999</v>
      </c>
      <c r="G5900">
        <v>48.785142</v>
      </c>
      <c r="H5900">
        <v>0.28112300000000001</v>
      </c>
      <c r="I5900">
        <v>-89.208527000000004</v>
      </c>
      <c r="J5900">
        <v>75</v>
      </c>
      <c r="K5900">
        <v>68.838080000000005</v>
      </c>
      <c r="L5900">
        <v>1.5006E-2</v>
      </c>
      <c r="M5900">
        <f>(F5900*CalPhotonTurnigy!$AE$30*CalPhotonTurnigy!$AF$36+CalPhotonTurnigy!$AE$36)/CalPhotonTurnigy!$AE$30</f>
        <v>63.270831969792276</v>
      </c>
    </row>
    <row r="5901" spans="1:13" x14ac:dyDescent="0.3">
      <c r="A5901">
        <v>185.94524000000001</v>
      </c>
      <c r="B5901">
        <v>75</v>
      </c>
      <c r="C5901">
        <v>0</v>
      </c>
      <c r="D5901">
        <v>1.151</v>
      </c>
      <c r="E5901">
        <v>51.271484000000001</v>
      </c>
      <c r="F5901">
        <v>51.030698000000001</v>
      </c>
      <c r="G5901">
        <v>48.779950999999997</v>
      </c>
      <c r="H5901">
        <v>0.240785</v>
      </c>
      <c r="I5901">
        <v>-89.196477999999999</v>
      </c>
      <c r="J5901">
        <v>75</v>
      </c>
      <c r="K5901">
        <v>68.837282000000002</v>
      </c>
      <c r="L5901">
        <v>1.5010000000000001E-2</v>
      </c>
      <c r="M5901">
        <f>(F5901*CalPhotonTurnigy!$AE$30*CalPhotonTurnigy!$AF$36+CalPhotonTurnigy!$AE$36)/CalPhotonTurnigy!$AE$30</f>
        <v>63.320417647342133</v>
      </c>
    </row>
    <row r="5902" spans="1:13" x14ac:dyDescent="0.3">
      <c r="A5902">
        <v>185.960249</v>
      </c>
      <c r="B5902">
        <v>75</v>
      </c>
      <c r="C5902">
        <v>0</v>
      </c>
      <c r="D5902">
        <v>1.151</v>
      </c>
      <c r="E5902">
        <v>51.278779999999998</v>
      </c>
      <c r="F5902">
        <v>51.103918999999998</v>
      </c>
      <c r="G5902">
        <v>48.775267999999997</v>
      </c>
      <c r="H5902">
        <v>0.17486099999999999</v>
      </c>
      <c r="I5902">
        <v>-89.187720999999996</v>
      </c>
      <c r="J5902">
        <v>75</v>
      </c>
      <c r="K5902">
        <v>68.836595000000003</v>
      </c>
      <c r="L5902">
        <v>1.5009E-2</v>
      </c>
      <c r="M5902">
        <f>(F5902*CalPhotonTurnigy!$AE$30*CalPhotonTurnigy!$AF$36+CalPhotonTurnigy!$AE$36)/CalPhotonTurnigy!$AE$30</f>
        <v>63.394788545883223</v>
      </c>
    </row>
    <row r="5903" spans="1:13" x14ac:dyDescent="0.3">
      <c r="A5903">
        <v>185.975257</v>
      </c>
      <c r="B5903">
        <v>75</v>
      </c>
      <c r="C5903">
        <v>0</v>
      </c>
      <c r="D5903">
        <v>1.151</v>
      </c>
      <c r="E5903">
        <v>51.285055999999997</v>
      </c>
      <c r="F5903">
        <v>51.128323000000002</v>
      </c>
      <c r="G5903">
        <v>48.771051</v>
      </c>
      <c r="H5903">
        <v>0.15673300000000001</v>
      </c>
      <c r="I5903">
        <v>-89.179869999999994</v>
      </c>
      <c r="J5903">
        <v>75</v>
      </c>
      <c r="K5903">
        <v>68.836004000000003</v>
      </c>
      <c r="L5903">
        <v>1.5008000000000001E-2</v>
      </c>
      <c r="M5903">
        <f>(F5903*CalPhotonTurnigy!$AE$30*CalPhotonTurnigy!$AF$36+CalPhotonTurnigy!$AE$36)/CalPhotonTurnigy!$AE$30</f>
        <v>63.419575798283454</v>
      </c>
    </row>
    <row r="5904" spans="1:13" x14ac:dyDescent="0.3">
      <c r="A5904">
        <v>185.99026900000001</v>
      </c>
      <c r="B5904">
        <v>75</v>
      </c>
      <c r="C5904">
        <v>0</v>
      </c>
      <c r="D5904">
        <v>1.1499999999999999</v>
      </c>
      <c r="E5904">
        <v>51.287498999999997</v>
      </c>
      <c r="F5904">
        <v>51.177129000000001</v>
      </c>
      <c r="G5904">
        <v>48.76726</v>
      </c>
      <c r="H5904">
        <v>0.11037</v>
      </c>
      <c r="I5904">
        <v>-89.174336999999994</v>
      </c>
      <c r="J5904">
        <v>75</v>
      </c>
      <c r="K5904">
        <v>68.835494999999995</v>
      </c>
      <c r="L5904">
        <v>1.5011999999999999E-2</v>
      </c>
      <c r="M5904">
        <f>(F5904*CalPhotonTurnigy!$AE$30*CalPhotonTurnigy!$AF$36+CalPhotonTurnigy!$AE$36)/CalPhotonTurnigy!$AE$30</f>
        <v>63.469148271674911</v>
      </c>
    </row>
    <row r="5905" spans="1:13" x14ac:dyDescent="0.3">
      <c r="A5905">
        <v>186.005279</v>
      </c>
      <c r="B5905">
        <v>75</v>
      </c>
      <c r="C5905">
        <v>0</v>
      </c>
      <c r="D5905">
        <v>1.155</v>
      </c>
      <c r="E5905">
        <v>51.304380999999999</v>
      </c>
      <c r="F5905">
        <v>51.201531000000003</v>
      </c>
      <c r="G5905">
        <v>48.763857999999999</v>
      </c>
      <c r="H5905">
        <v>0.10285</v>
      </c>
      <c r="I5905">
        <v>-89.169179999999997</v>
      </c>
      <c r="J5905">
        <v>75</v>
      </c>
      <c r="K5905">
        <v>68.835057000000006</v>
      </c>
      <c r="L5905">
        <v>1.5010000000000001E-2</v>
      </c>
      <c r="M5905">
        <f>(F5905*CalPhotonTurnigy!$AE$30*CalPhotonTurnigy!$AF$36+CalPhotonTurnigy!$AE$36)/CalPhotonTurnigy!$AE$30</f>
        <v>63.493933492666159</v>
      </c>
    </row>
    <row r="5906" spans="1:13" x14ac:dyDescent="0.3">
      <c r="A5906">
        <v>186.020284</v>
      </c>
      <c r="B5906">
        <v>75</v>
      </c>
      <c r="C5906">
        <v>0</v>
      </c>
      <c r="D5906">
        <v>1.1519999999999999</v>
      </c>
      <c r="E5906">
        <v>51.310037000000001</v>
      </c>
      <c r="F5906">
        <v>51.274729000000001</v>
      </c>
      <c r="G5906">
        <v>48.760810999999997</v>
      </c>
      <c r="H5906">
        <v>3.5307999999999999E-2</v>
      </c>
      <c r="I5906">
        <v>-89.167409000000006</v>
      </c>
      <c r="J5906">
        <v>75</v>
      </c>
      <c r="K5906">
        <v>68.834680000000006</v>
      </c>
      <c r="L5906">
        <v>1.5004999999999999E-2</v>
      </c>
      <c r="M5906">
        <f>(F5906*CalPhotonTurnigy!$AE$30*CalPhotonTurnigy!$AF$36+CalPhotonTurnigy!$AE$36)/CalPhotonTurnigy!$AE$30</f>
        <v>63.568281030003952</v>
      </c>
    </row>
    <row r="5907" spans="1:13" x14ac:dyDescent="0.3">
      <c r="A5907">
        <v>186.03529499999999</v>
      </c>
      <c r="B5907">
        <v>75</v>
      </c>
      <c r="C5907">
        <v>0</v>
      </c>
      <c r="D5907">
        <v>1.1519999999999999</v>
      </c>
      <c r="E5907">
        <v>51.314903000000001</v>
      </c>
      <c r="F5907">
        <v>50.786560000000001</v>
      </c>
      <c r="G5907">
        <v>48.758085000000001</v>
      </c>
      <c r="H5907">
        <v>0.52834300000000001</v>
      </c>
      <c r="I5907">
        <v>-89.141041000000001</v>
      </c>
      <c r="J5907">
        <v>75</v>
      </c>
      <c r="K5907">
        <v>68.834356</v>
      </c>
      <c r="L5907">
        <v>1.5011E-2</v>
      </c>
      <c r="M5907">
        <f>(F5907*CalPhotonTurnigy!$AE$30*CalPhotonTurnigy!$AF$36+CalPhotonTurnigy!$AE$36)/CalPhotonTurnigy!$AE$30</f>
        <v>63.072445584299771</v>
      </c>
    </row>
    <row r="5908" spans="1:13" x14ac:dyDescent="0.3">
      <c r="A5908">
        <v>186.05029300000001</v>
      </c>
      <c r="B5908">
        <v>75</v>
      </c>
      <c r="C5908">
        <v>0</v>
      </c>
      <c r="D5908">
        <v>1.153</v>
      </c>
      <c r="E5908">
        <v>51.322043000000001</v>
      </c>
      <c r="F5908">
        <v>50.835396000000003</v>
      </c>
      <c r="G5908">
        <v>48.755648999999998</v>
      </c>
      <c r="H5908">
        <v>0.486647</v>
      </c>
      <c r="I5908">
        <v>-89.116760999999997</v>
      </c>
      <c r="J5908">
        <v>75</v>
      </c>
      <c r="K5908">
        <v>68.834075999999996</v>
      </c>
      <c r="L5908">
        <v>1.4997999999999999E-2</v>
      </c>
      <c r="M5908">
        <f>(F5908*CalPhotonTurnigy!$AE$30*CalPhotonTurnigy!$AF$36+CalPhotonTurnigy!$AE$36)/CalPhotonTurnigy!$AE$30</f>
        <v>63.122048528825964</v>
      </c>
    </row>
    <row r="5909" spans="1:13" x14ac:dyDescent="0.3">
      <c r="A5909">
        <v>186.06529599999999</v>
      </c>
      <c r="B5909">
        <v>75</v>
      </c>
      <c r="C5909">
        <v>0</v>
      </c>
      <c r="D5909">
        <v>1.151</v>
      </c>
      <c r="E5909">
        <v>51.322279000000002</v>
      </c>
      <c r="F5909">
        <v>50.908642</v>
      </c>
      <c r="G5909">
        <v>48.753475999999999</v>
      </c>
      <c r="H5909">
        <v>0.413636</v>
      </c>
      <c r="I5909">
        <v>-89.096101000000004</v>
      </c>
      <c r="J5909">
        <v>75</v>
      </c>
      <c r="K5909">
        <v>68.833836000000005</v>
      </c>
      <c r="L5909">
        <v>1.5003000000000001E-2</v>
      </c>
      <c r="M5909">
        <f>(F5909*CalPhotonTurnigy!$AE$30*CalPhotonTurnigy!$AF$36+CalPhotonTurnigy!$AE$36)/CalPhotonTurnigy!$AE$30</f>
        <v>63.196444819979334</v>
      </c>
    </row>
    <row r="5910" spans="1:13" x14ac:dyDescent="0.3">
      <c r="A5910">
        <v>186.080296</v>
      </c>
      <c r="B5910">
        <v>75</v>
      </c>
      <c r="C5910">
        <v>0</v>
      </c>
      <c r="D5910">
        <v>1.149</v>
      </c>
      <c r="E5910">
        <v>51.31362</v>
      </c>
      <c r="F5910">
        <v>50.981878999999999</v>
      </c>
      <c r="G5910">
        <v>48.751539000000001</v>
      </c>
      <c r="H5910">
        <v>0.33174100000000001</v>
      </c>
      <c r="I5910">
        <v>-89.079520000000002</v>
      </c>
      <c r="J5910">
        <v>75</v>
      </c>
      <c r="K5910">
        <v>68.833629000000002</v>
      </c>
      <c r="L5910">
        <v>1.4999999999999999E-2</v>
      </c>
      <c r="M5910">
        <f>(F5910*CalPhotonTurnigy!$AE$30*CalPhotonTurnigy!$AF$36+CalPhotonTurnigy!$AE$36)/CalPhotonTurnigy!$AE$30</f>
        <v>63.270831969792276</v>
      </c>
    </row>
    <row r="5911" spans="1:13" x14ac:dyDescent="0.3">
      <c r="A5911">
        <v>186.095294</v>
      </c>
      <c r="B5911">
        <v>75</v>
      </c>
      <c r="C5911">
        <v>0</v>
      </c>
      <c r="D5911">
        <v>1.1519999999999999</v>
      </c>
      <c r="E5911">
        <v>51.317985</v>
      </c>
      <c r="F5911">
        <v>51.030698000000001</v>
      </c>
      <c r="G5911">
        <v>48.749814999999998</v>
      </c>
      <c r="H5911">
        <v>0.28728700000000001</v>
      </c>
      <c r="I5911">
        <v>-89.065155000000004</v>
      </c>
      <c r="J5911">
        <v>75</v>
      </c>
      <c r="K5911">
        <v>68.833450999999997</v>
      </c>
      <c r="L5911">
        <v>1.4997999999999999E-2</v>
      </c>
      <c r="M5911">
        <f>(F5911*CalPhotonTurnigy!$AE$30*CalPhotonTurnigy!$AF$36+CalPhotonTurnigy!$AE$36)/CalPhotonTurnigy!$AE$30</f>
        <v>63.320417647342133</v>
      </c>
    </row>
    <row r="5912" spans="1:13" x14ac:dyDescent="0.3">
      <c r="A5912">
        <v>186.11030099999999</v>
      </c>
      <c r="B5912">
        <v>75</v>
      </c>
      <c r="C5912">
        <v>0</v>
      </c>
      <c r="D5912">
        <v>1.1459999999999999</v>
      </c>
      <c r="E5912">
        <v>51.298104000000002</v>
      </c>
      <c r="F5912">
        <v>51.152726999999999</v>
      </c>
      <c r="G5912">
        <v>48.748283000000001</v>
      </c>
      <c r="H5912">
        <v>0.14537700000000001</v>
      </c>
      <c r="I5912">
        <v>-89.057871000000006</v>
      </c>
      <c r="J5912">
        <v>75</v>
      </c>
      <c r="K5912">
        <v>68.833297999999999</v>
      </c>
      <c r="L5912">
        <v>1.5007E-2</v>
      </c>
      <c r="M5912">
        <f>(F5912*CalPhotonTurnigy!$AE$30*CalPhotonTurnigy!$AF$36+CalPhotonTurnigy!$AE$36)/CalPhotonTurnigy!$AE$30</f>
        <v>63.44436305068367</v>
      </c>
    </row>
    <row r="5913" spans="1:13" x14ac:dyDescent="0.3">
      <c r="A5913">
        <v>186.12529699999999</v>
      </c>
      <c r="B5913">
        <v>75</v>
      </c>
      <c r="C5913">
        <v>0</v>
      </c>
      <c r="D5913">
        <v>1.149</v>
      </c>
      <c r="E5913">
        <v>51.292814</v>
      </c>
      <c r="F5913">
        <v>51.177129000000001</v>
      </c>
      <c r="G5913">
        <v>48.746921</v>
      </c>
      <c r="H5913">
        <v>0.115684</v>
      </c>
      <c r="I5913">
        <v>-89.052077999999995</v>
      </c>
      <c r="J5913">
        <v>75</v>
      </c>
      <c r="K5913">
        <v>68.833166000000006</v>
      </c>
      <c r="L5913">
        <v>1.4996000000000001E-2</v>
      </c>
      <c r="M5913">
        <f>(F5913*CalPhotonTurnigy!$AE$30*CalPhotonTurnigy!$AF$36+CalPhotonTurnigy!$AE$36)/CalPhotonTurnigy!$AE$30</f>
        <v>63.469148271674911</v>
      </c>
    </row>
    <row r="5914" spans="1:13" x14ac:dyDescent="0.3">
      <c r="A5914">
        <v>186.14029600000001</v>
      </c>
      <c r="B5914">
        <v>75</v>
      </c>
      <c r="C5914">
        <v>0</v>
      </c>
      <c r="D5914">
        <v>1.149</v>
      </c>
      <c r="E5914">
        <v>51.288260999999999</v>
      </c>
      <c r="F5914">
        <v>51.250331000000003</v>
      </c>
      <c r="G5914">
        <v>48.745711999999997</v>
      </c>
      <c r="H5914">
        <v>3.7929999999999998E-2</v>
      </c>
      <c r="I5914">
        <v>-89.050175999999993</v>
      </c>
      <c r="J5914">
        <v>75</v>
      </c>
      <c r="K5914">
        <v>68.833051999999995</v>
      </c>
      <c r="L5914">
        <v>1.4999E-2</v>
      </c>
      <c r="M5914">
        <f>(F5914*CalPhotonTurnigy!$AE$30*CalPhotonTurnigy!$AF$36+CalPhotonTurnigy!$AE$36)/CalPhotonTurnigy!$AE$30</f>
        <v>63.54349987183069</v>
      </c>
    </row>
    <row r="5915" spans="1:13" x14ac:dyDescent="0.3">
      <c r="A5915">
        <v>186.15530100000001</v>
      </c>
      <c r="B5915">
        <v>75</v>
      </c>
      <c r="C5915">
        <v>0</v>
      </c>
      <c r="D5915">
        <v>1.1499999999999999</v>
      </c>
      <c r="E5915">
        <v>51.287300000000002</v>
      </c>
      <c r="F5915">
        <v>50.737718999999998</v>
      </c>
      <c r="G5915">
        <v>48.744641000000001</v>
      </c>
      <c r="H5915">
        <v>0.54958099999999999</v>
      </c>
      <c r="I5915">
        <v>-89.022774999999996</v>
      </c>
      <c r="J5915">
        <v>75</v>
      </c>
      <c r="K5915">
        <v>68.832954999999998</v>
      </c>
      <c r="L5915">
        <v>1.5004999999999999E-2</v>
      </c>
      <c r="M5915">
        <f>(F5915*CalPhotonTurnigy!$AE$30*CalPhotonTurnigy!$AF$36+CalPhotonTurnigy!$AE$36)/CalPhotonTurnigy!$AE$30</f>
        <v>63.022837561251109</v>
      </c>
    </row>
    <row r="5916" spans="1:13" x14ac:dyDescent="0.3">
      <c r="A5916">
        <v>186.17029700000001</v>
      </c>
      <c r="B5916">
        <v>75</v>
      </c>
      <c r="C5916">
        <v>0</v>
      </c>
      <c r="D5916">
        <v>1.137</v>
      </c>
      <c r="E5916">
        <v>51.239125000000001</v>
      </c>
      <c r="F5916">
        <v>50.786560000000001</v>
      </c>
      <c r="G5916">
        <v>48.743690999999998</v>
      </c>
      <c r="H5916">
        <v>0.452565</v>
      </c>
      <c r="I5916">
        <v>-89.000212000000005</v>
      </c>
      <c r="J5916">
        <v>75</v>
      </c>
      <c r="K5916">
        <v>68.832870999999997</v>
      </c>
      <c r="L5916">
        <v>1.4996000000000001E-2</v>
      </c>
      <c r="M5916">
        <f>(F5916*CalPhotonTurnigy!$AE$30*CalPhotonTurnigy!$AF$36+CalPhotonTurnigy!$AE$36)/CalPhotonTurnigy!$AE$30</f>
        <v>63.072445584299771</v>
      </c>
    </row>
    <row r="5917" spans="1:13" x14ac:dyDescent="0.3">
      <c r="A5917">
        <v>186.185306</v>
      </c>
      <c r="B5917">
        <v>75</v>
      </c>
      <c r="C5917">
        <v>0</v>
      </c>
      <c r="D5917">
        <v>1.1479999999999999</v>
      </c>
      <c r="E5917">
        <v>51.239100999999998</v>
      </c>
      <c r="F5917">
        <v>50.810977999999999</v>
      </c>
      <c r="G5917">
        <v>48.742851000000002</v>
      </c>
      <c r="H5917">
        <v>0.42812299999999998</v>
      </c>
      <c r="I5917">
        <v>-88.978842</v>
      </c>
      <c r="J5917">
        <v>75</v>
      </c>
      <c r="K5917">
        <v>68.832797999999997</v>
      </c>
      <c r="L5917">
        <v>1.5009E-2</v>
      </c>
      <c r="M5917">
        <f>(F5917*CalPhotonTurnigy!$AE$30*CalPhotonTurnigy!$AF$36+CalPhotonTurnigy!$AE$36)/CalPhotonTurnigy!$AE$30</f>
        <v>63.097247056562864</v>
      </c>
    </row>
    <row r="5918" spans="1:13" x14ac:dyDescent="0.3">
      <c r="A5918">
        <v>186.20030600000001</v>
      </c>
      <c r="B5918">
        <v>75</v>
      </c>
      <c r="C5918">
        <v>0</v>
      </c>
      <c r="D5918">
        <v>1.147</v>
      </c>
      <c r="E5918">
        <v>51.236119000000002</v>
      </c>
      <c r="F5918">
        <v>50.884228</v>
      </c>
      <c r="G5918">
        <v>48.742106999999997</v>
      </c>
      <c r="H5918">
        <v>0.35189100000000001</v>
      </c>
      <c r="I5918">
        <v>-88.961274000000003</v>
      </c>
      <c r="J5918">
        <v>75</v>
      </c>
      <c r="K5918">
        <v>68.832735999999997</v>
      </c>
      <c r="L5918">
        <v>1.4999999999999999E-2</v>
      </c>
      <c r="M5918">
        <f>(F5918*CalPhotonTurnigy!$AE$30*CalPhotonTurnigy!$AF$36+CalPhotonTurnigy!$AE$36)/CalPhotonTurnigy!$AE$30</f>
        <v>63.171647410534199</v>
      </c>
    </row>
    <row r="5919" spans="1:13" x14ac:dyDescent="0.3">
      <c r="A5919">
        <v>186.215306</v>
      </c>
      <c r="B5919">
        <v>75</v>
      </c>
      <c r="C5919">
        <v>0</v>
      </c>
      <c r="D5919">
        <v>1.143</v>
      </c>
      <c r="E5919">
        <v>51.218738000000002</v>
      </c>
      <c r="F5919">
        <v>50.981878999999999</v>
      </c>
      <c r="G5919">
        <v>48.74145</v>
      </c>
      <c r="H5919">
        <v>0.23685899999999999</v>
      </c>
      <c r="I5919">
        <v>-88.949436000000006</v>
      </c>
      <c r="J5919">
        <v>75</v>
      </c>
      <c r="K5919">
        <v>68.832682000000005</v>
      </c>
      <c r="L5919">
        <v>1.4999999999999999E-2</v>
      </c>
      <c r="M5919">
        <f>(F5919*CalPhotonTurnigy!$AE$30*CalPhotonTurnigy!$AF$36+CalPhotonTurnigy!$AE$36)/CalPhotonTurnigy!$AE$30</f>
        <v>63.270831969792276</v>
      </c>
    </row>
    <row r="5920" spans="1:13" x14ac:dyDescent="0.3">
      <c r="A5920">
        <v>186.23030600000001</v>
      </c>
      <c r="B5920">
        <v>75</v>
      </c>
      <c r="C5920">
        <v>0</v>
      </c>
      <c r="D5920">
        <v>1.147</v>
      </c>
      <c r="E5920">
        <v>51.218595999999998</v>
      </c>
      <c r="F5920">
        <v>51.079512999999999</v>
      </c>
      <c r="G5920">
        <v>48.740869000000004</v>
      </c>
      <c r="H5920">
        <v>0.13908300000000001</v>
      </c>
      <c r="I5920">
        <v>-88.942475999999999</v>
      </c>
      <c r="J5920">
        <v>75</v>
      </c>
      <c r="K5920">
        <v>68.832635999999994</v>
      </c>
      <c r="L5920">
        <v>1.4999999999999999E-2</v>
      </c>
      <c r="M5920">
        <f>(F5920*CalPhotonTurnigy!$AE$30*CalPhotonTurnigy!$AF$36+CalPhotonTurnigy!$AE$36)/CalPhotonTurnigy!$AE$30</f>
        <v>63.369999262074018</v>
      </c>
    </row>
    <row r="5921" spans="1:13" x14ac:dyDescent="0.3">
      <c r="A5921">
        <v>186.24530899999999</v>
      </c>
      <c r="B5921">
        <v>75</v>
      </c>
      <c r="C5921">
        <v>0</v>
      </c>
      <c r="D5921">
        <v>1.1499999999999999</v>
      </c>
      <c r="E5921">
        <v>51.230325999999998</v>
      </c>
      <c r="F5921">
        <v>51.152726999999999</v>
      </c>
      <c r="G5921">
        <v>48.740357000000003</v>
      </c>
      <c r="H5921">
        <v>7.7599000000000001E-2</v>
      </c>
      <c r="I5921">
        <v>-88.938590000000005</v>
      </c>
      <c r="J5921">
        <v>75</v>
      </c>
      <c r="K5921">
        <v>68.832595999999995</v>
      </c>
      <c r="L5921">
        <v>1.5003000000000001E-2</v>
      </c>
      <c r="M5921">
        <f>(F5921*CalPhotonTurnigy!$AE$30*CalPhotonTurnigy!$AF$36+CalPhotonTurnigy!$AE$36)/CalPhotonTurnigy!$AE$30</f>
        <v>63.44436305068367</v>
      </c>
    </row>
    <row r="5922" spans="1:13" x14ac:dyDescent="0.3">
      <c r="A5922">
        <v>186.26031499999999</v>
      </c>
      <c r="B5922">
        <v>75</v>
      </c>
      <c r="C5922">
        <v>0</v>
      </c>
      <c r="D5922">
        <v>1.1479999999999999</v>
      </c>
      <c r="E5922">
        <v>51.231529999999999</v>
      </c>
      <c r="F5922">
        <v>51.225931000000003</v>
      </c>
      <c r="G5922">
        <v>48.739905</v>
      </c>
      <c r="H5922">
        <v>5.5989999999999998E-3</v>
      </c>
      <c r="I5922">
        <v>-88.938309000000004</v>
      </c>
      <c r="J5922">
        <v>75</v>
      </c>
      <c r="K5922">
        <v>68.832561999999996</v>
      </c>
      <c r="L5922">
        <v>1.5006E-2</v>
      </c>
      <c r="M5922">
        <f>(F5922*CalPhotonTurnigy!$AE$30*CalPhotonTurnigy!$AF$36+CalPhotonTurnigy!$AE$36)/CalPhotonTurnigy!$AE$30</f>
        <v>63.518716682248417</v>
      </c>
    </row>
    <row r="5923" spans="1:13" x14ac:dyDescent="0.3">
      <c r="A5923">
        <v>186.27532299999999</v>
      </c>
      <c r="B5923">
        <v>75</v>
      </c>
      <c r="C5923">
        <v>0</v>
      </c>
      <c r="D5923">
        <v>1.1459999999999999</v>
      </c>
      <c r="E5923">
        <v>51.226641000000001</v>
      </c>
      <c r="F5923">
        <v>51.201531000000003</v>
      </c>
      <c r="G5923">
        <v>48.739505999999999</v>
      </c>
      <c r="H5923">
        <v>2.511E-2</v>
      </c>
      <c r="I5923">
        <v>-88.937049999999999</v>
      </c>
      <c r="J5923">
        <v>75</v>
      </c>
      <c r="K5923">
        <v>68.832532999999998</v>
      </c>
      <c r="L5923">
        <v>1.5008000000000001E-2</v>
      </c>
      <c r="M5923">
        <f>(F5923*CalPhotonTurnigy!$AE$30*CalPhotonTurnigy!$AF$36+CalPhotonTurnigy!$AE$36)/CalPhotonTurnigy!$AE$30</f>
        <v>63.493933492666159</v>
      </c>
    </row>
    <row r="5924" spans="1:13" x14ac:dyDescent="0.3">
      <c r="A5924">
        <v>186.29031900000001</v>
      </c>
      <c r="B5924">
        <v>75</v>
      </c>
      <c r="C5924">
        <v>0</v>
      </c>
      <c r="D5924">
        <v>1.1499999999999999</v>
      </c>
      <c r="E5924">
        <v>51.237245999999999</v>
      </c>
      <c r="F5924">
        <v>50.737718999999998</v>
      </c>
      <c r="G5924">
        <v>48.739154999999997</v>
      </c>
      <c r="H5924">
        <v>0.499527</v>
      </c>
      <c r="I5924">
        <v>-88.912159000000003</v>
      </c>
      <c r="J5924">
        <v>75</v>
      </c>
      <c r="K5924">
        <v>68.832507000000007</v>
      </c>
      <c r="L5924">
        <v>1.4996000000000001E-2</v>
      </c>
      <c r="M5924">
        <f>(F5924*CalPhotonTurnigy!$AE$30*CalPhotonTurnigy!$AF$36+CalPhotonTurnigy!$AE$36)/CalPhotonTurnigy!$AE$30</f>
        <v>63.022837561251109</v>
      </c>
    </row>
    <row r="5925" spans="1:13" x14ac:dyDescent="0.3">
      <c r="A5925">
        <v>186.30532600000001</v>
      </c>
      <c r="B5925">
        <v>75</v>
      </c>
      <c r="C5925">
        <v>0</v>
      </c>
      <c r="D5925">
        <v>1.147</v>
      </c>
      <c r="E5925">
        <v>51.234521999999998</v>
      </c>
      <c r="F5925">
        <v>50.835396000000003</v>
      </c>
      <c r="G5925">
        <v>48.738844999999998</v>
      </c>
      <c r="H5925">
        <v>0.39912599999999998</v>
      </c>
      <c r="I5925">
        <v>-88.892234000000002</v>
      </c>
      <c r="J5925">
        <v>75</v>
      </c>
      <c r="K5925">
        <v>68.832486000000003</v>
      </c>
      <c r="L5925">
        <v>1.5007E-2</v>
      </c>
      <c r="M5925">
        <f>(F5925*CalPhotonTurnigy!$AE$30*CalPhotonTurnigy!$AF$36+CalPhotonTurnigy!$AE$36)/CalPhotonTurnigy!$AE$30</f>
        <v>63.122048528825964</v>
      </c>
    </row>
    <row r="5926" spans="1:13" x14ac:dyDescent="0.3">
      <c r="A5926">
        <v>186.32033000000001</v>
      </c>
      <c r="B5926">
        <v>75</v>
      </c>
      <c r="C5926">
        <v>0</v>
      </c>
      <c r="D5926">
        <v>1.1499999999999999</v>
      </c>
      <c r="E5926">
        <v>51.241064000000001</v>
      </c>
      <c r="F5926">
        <v>50.908642</v>
      </c>
      <c r="G5926">
        <v>48.738573000000002</v>
      </c>
      <c r="H5926">
        <v>0.33242100000000002</v>
      </c>
      <c r="I5926">
        <v>-88.875629000000004</v>
      </c>
      <c r="J5926">
        <v>75</v>
      </c>
      <c r="K5926">
        <v>68.832466999999994</v>
      </c>
      <c r="L5926">
        <v>1.5004E-2</v>
      </c>
      <c r="M5926">
        <f>(F5926*CalPhotonTurnigy!$AE$30*CalPhotonTurnigy!$AF$36+CalPhotonTurnigy!$AE$36)/CalPhotonTurnigy!$AE$30</f>
        <v>63.196444819979334</v>
      </c>
    </row>
    <row r="5927" spans="1:13" x14ac:dyDescent="0.3">
      <c r="A5927">
        <v>186.335339</v>
      </c>
      <c r="B5927">
        <v>75</v>
      </c>
      <c r="C5927">
        <v>0</v>
      </c>
      <c r="D5927">
        <v>1.143</v>
      </c>
      <c r="E5927">
        <v>51.222996000000002</v>
      </c>
      <c r="F5927">
        <v>50.957467999999999</v>
      </c>
      <c r="G5927">
        <v>48.738332999999997</v>
      </c>
      <c r="H5927">
        <v>0.26552799999999999</v>
      </c>
      <c r="I5927">
        <v>-88.862352999999999</v>
      </c>
      <c r="J5927">
        <v>75</v>
      </c>
      <c r="K5927">
        <v>68.832451000000006</v>
      </c>
      <c r="L5927">
        <v>1.5009E-2</v>
      </c>
      <c r="M5927">
        <f>(F5927*CalPhotonTurnigy!$AE$30*CalPhotonTurnigy!$AF$36+CalPhotonTurnigy!$AE$36)/CalPhotonTurnigy!$AE$30</f>
        <v>63.246037607460615</v>
      </c>
    </row>
    <row r="5928" spans="1:13" x14ac:dyDescent="0.3">
      <c r="A5928">
        <v>186.35034400000001</v>
      </c>
      <c r="B5928">
        <v>75</v>
      </c>
      <c r="C5928">
        <v>0</v>
      </c>
      <c r="D5928">
        <v>1.1479999999999999</v>
      </c>
      <c r="E5928">
        <v>51.225223</v>
      </c>
      <c r="F5928">
        <v>51.055106000000002</v>
      </c>
      <c r="G5928">
        <v>48.738121999999997</v>
      </c>
      <c r="H5928">
        <v>0.17011699999999999</v>
      </c>
      <c r="I5928">
        <v>-88.853841000000003</v>
      </c>
      <c r="J5928">
        <v>75</v>
      </c>
      <c r="K5928">
        <v>68.832436999999999</v>
      </c>
      <c r="L5928">
        <v>1.5004999999999999E-2</v>
      </c>
      <c r="M5928">
        <f>(F5928*CalPhotonTurnigy!$AE$30*CalPhotonTurnigy!$AF$36+CalPhotonTurnigy!$AE$36)/CalPhotonTurnigy!$AE$30</f>
        <v>63.345208962560321</v>
      </c>
    </row>
    <row r="5929" spans="1:13" x14ac:dyDescent="0.3">
      <c r="A5929">
        <v>186.36534800000001</v>
      </c>
      <c r="B5929">
        <v>75</v>
      </c>
      <c r="C5929">
        <v>0</v>
      </c>
      <c r="D5929">
        <v>1.149</v>
      </c>
      <c r="E5929">
        <v>51.230102000000002</v>
      </c>
      <c r="F5929">
        <v>51.128323000000002</v>
      </c>
      <c r="G5929">
        <v>48.737937000000002</v>
      </c>
      <c r="H5929">
        <v>0.10177799999999999</v>
      </c>
      <c r="I5929">
        <v>-88.848743999999996</v>
      </c>
      <c r="J5929">
        <v>75</v>
      </c>
      <c r="K5929">
        <v>68.832425000000001</v>
      </c>
      <c r="L5929">
        <v>1.5004E-2</v>
      </c>
      <c r="M5929">
        <f>(F5929*CalPhotonTurnigy!$AE$30*CalPhotonTurnigy!$AF$36+CalPhotonTurnigy!$AE$36)/CalPhotonTurnigy!$AE$30</f>
        <v>63.419575798283454</v>
      </c>
    </row>
    <row r="5930" spans="1:13" x14ac:dyDescent="0.3">
      <c r="A5930">
        <v>186.38035600000001</v>
      </c>
      <c r="B5930">
        <v>75</v>
      </c>
      <c r="C5930">
        <v>0</v>
      </c>
      <c r="D5930">
        <v>1.1459999999999999</v>
      </c>
      <c r="E5930">
        <v>51.225411999999999</v>
      </c>
      <c r="F5930">
        <v>51.201531000000003</v>
      </c>
      <c r="G5930">
        <v>48.737774000000002</v>
      </c>
      <c r="H5930">
        <v>2.3880999999999999E-2</v>
      </c>
      <c r="I5930">
        <v>-88.847547000000006</v>
      </c>
      <c r="J5930">
        <v>75</v>
      </c>
      <c r="K5930">
        <v>68.832414999999997</v>
      </c>
      <c r="L5930">
        <v>1.5008000000000001E-2</v>
      </c>
      <c r="M5930">
        <f>(F5930*CalPhotonTurnigy!$AE$30*CalPhotonTurnigy!$AF$36+CalPhotonTurnigy!$AE$36)/CalPhotonTurnigy!$AE$30</f>
        <v>63.493933492666159</v>
      </c>
    </row>
    <row r="5931" spans="1:13" x14ac:dyDescent="0.3">
      <c r="A5931">
        <v>186.39537100000001</v>
      </c>
      <c r="B5931">
        <v>75</v>
      </c>
      <c r="C5931">
        <v>0</v>
      </c>
      <c r="D5931">
        <v>1.1419999999999999</v>
      </c>
      <c r="E5931">
        <v>51.203589999999998</v>
      </c>
      <c r="F5931">
        <v>51.250331000000003</v>
      </c>
      <c r="G5931">
        <v>48.737631</v>
      </c>
      <c r="H5931">
        <v>-4.6739999999999997E-2</v>
      </c>
      <c r="I5931">
        <v>-88.849891999999997</v>
      </c>
      <c r="J5931">
        <v>75</v>
      </c>
      <c r="K5931">
        <v>68.832406000000006</v>
      </c>
      <c r="L5931">
        <v>1.5015000000000001E-2</v>
      </c>
      <c r="M5931">
        <f>(F5931*CalPhotonTurnigy!$AE$30*CalPhotonTurnigy!$AF$36+CalPhotonTurnigy!$AE$36)/CalPhotonTurnigy!$AE$30</f>
        <v>63.54349987183069</v>
      </c>
    </row>
    <row r="5932" spans="1:13" x14ac:dyDescent="0.3">
      <c r="A5932">
        <v>186.41036700000001</v>
      </c>
      <c r="B5932">
        <v>75</v>
      </c>
      <c r="C5932">
        <v>0</v>
      </c>
      <c r="D5932">
        <v>1.1439999999999999</v>
      </c>
      <c r="E5932">
        <v>51.193700999999997</v>
      </c>
      <c r="F5932">
        <v>50.713296999999997</v>
      </c>
      <c r="G5932">
        <v>48.737506000000003</v>
      </c>
      <c r="H5932">
        <v>0.480404</v>
      </c>
      <c r="I5932">
        <v>-88.825961000000007</v>
      </c>
      <c r="J5932">
        <v>75</v>
      </c>
      <c r="K5932">
        <v>68.832397999999998</v>
      </c>
      <c r="L5932">
        <v>1.4996000000000001E-2</v>
      </c>
      <c r="M5932">
        <f>(F5932*CalPhotonTurnigy!$AE$30*CalPhotonTurnigy!$AF$36+CalPhotonTurnigy!$AE$36)/CalPhotonTurnigy!$AE$30</f>
        <v>62.998032026170051</v>
      </c>
    </row>
    <row r="5933" spans="1:13" x14ac:dyDescent="0.3">
      <c r="A5933">
        <v>186.42536999999999</v>
      </c>
      <c r="B5933">
        <v>75</v>
      </c>
      <c r="C5933">
        <v>0</v>
      </c>
      <c r="D5933">
        <v>1.137</v>
      </c>
      <c r="E5933">
        <v>51.158475000000003</v>
      </c>
      <c r="F5933">
        <v>50.810977999999999</v>
      </c>
      <c r="G5933">
        <v>48.737394999999999</v>
      </c>
      <c r="H5933">
        <v>0.34749600000000003</v>
      </c>
      <c r="I5933">
        <v>-88.808622999999997</v>
      </c>
      <c r="J5933">
        <v>75</v>
      </c>
      <c r="K5933">
        <v>68.832391000000001</v>
      </c>
      <c r="L5933">
        <v>1.5003000000000001E-2</v>
      </c>
      <c r="M5933">
        <f>(F5933*CalPhotonTurnigy!$AE$30*CalPhotonTurnigy!$AF$36+CalPhotonTurnigy!$AE$36)/CalPhotonTurnigy!$AE$30</f>
        <v>63.097247056562864</v>
      </c>
    </row>
    <row r="5934" spans="1:13" x14ac:dyDescent="0.3">
      <c r="A5934">
        <v>186.44037499999999</v>
      </c>
      <c r="B5934">
        <v>75</v>
      </c>
      <c r="C5934">
        <v>0</v>
      </c>
      <c r="D5934">
        <v>1.1439999999999999</v>
      </c>
      <c r="E5934">
        <v>51.154871999999997</v>
      </c>
      <c r="F5934">
        <v>50.835396000000003</v>
      </c>
      <c r="G5934">
        <v>48.737299</v>
      </c>
      <c r="H5934">
        <v>0.31947599999999998</v>
      </c>
      <c r="I5934">
        <v>-88.792676999999998</v>
      </c>
      <c r="J5934">
        <v>75</v>
      </c>
      <c r="K5934">
        <v>68.832386</v>
      </c>
      <c r="L5934">
        <v>1.5004999999999999E-2</v>
      </c>
      <c r="M5934">
        <f>(F5934*CalPhotonTurnigy!$AE$30*CalPhotonTurnigy!$AF$36+CalPhotonTurnigy!$AE$36)/CalPhotonTurnigy!$AE$30</f>
        <v>63.122048528825964</v>
      </c>
    </row>
    <row r="5935" spans="1:13" x14ac:dyDescent="0.3">
      <c r="A5935">
        <v>186.455376</v>
      </c>
      <c r="B5935">
        <v>75</v>
      </c>
      <c r="C5935">
        <v>0</v>
      </c>
      <c r="D5935">
        <v>1.1459999999999999</v>
      </c>
      <c r="E5935">
        <v>51.157710999999999</v>
      </c>
      <c r="F5935">
        <v>50.908642</v>
      </c>
      <c r="G5935">
        <v>48.737214000000002</v>
      </c>
      <c r="H5935">
        <v>0.24906800000000001</v>
      </c>
      <c r="I5935">
        <v>-88.780237999999997</v>
      </c>
      <c r="J5935">
        <v>75</v>
      </c>
      <c r="K5935">
        <v>68.832380999999998</v>
      </c>
      <c r="L5935">
        <v>1.5001E-2</v>
      </c>
      <c r="M5935">
        <f>(F5935*CalPhotonTurnigy!$AE$30*CalPhotonTurnigy!$AF$36+CalPhotonTurnigy!$AE$36)/CalPhotonTurnigy!$AE$30</f>
        <v>63.196444819979334</v>
      </c>
    </row>
    <row r="5936" spans="1:13" x14ac:dyDescent="0.3">
      <c r="A5936">
        <v>186.47037599999999</v>
      </c>
      <c r="B5936">
        <v>75</v>
      </c>
      <c r="C5936">
        <v>0</v>
      </c>
      <c r="D5936">
        <v>1.1419999999999999</v>
      </c>
      <c r="E5936">
        <v>51.148274000000001</v>
      </c>
      <c r="F5936">
        <v>51.055106000000002</v>
      </c>
      <c r="G5936">
        <v>48.737139999999997</v>
      </c>
      <c r="H5936">
        <v>9.3167E-2</v>
      </c>
      <c r="I5936">
        <v>-88.775576999999998</v>
      </c>
      <c r="J5936">
        <v>75</v>
      </c>
      <c r="K5936">
        <v>68.832376999999994</v>
      </c>
      <c r="L5936">
        <v>1.4999999999999999E-2</v>
      </c>
      <c r="M5936">
        <f>(F5936*CalPhotonTurnigy!$AE$30*CalPhotonTurnigy!$AF$36+CalPhotonTurnigy!$AE$36)/CalPhotonTurnigy!$AE$30</f>
        <v>63.345208962560321</v>
      </c>
    </row>
    <row r="5937" spans="1:13" x14ac:dyDescent="0.3">
      <c r="A5937">
        <v>186.485377</v>
      </c>
      <c r="B5937">
        <v>75</v>
      </c>
      <c r="C5937">
        <v>0</v>
      </c>
      <c r="D5937">
        <v>1.1419999999999999</v>
      </c>
      <c r="E5937">
        <v>51.140151000000003</v>
      </c>
      <c r="F5937">
        <v>51.079512999999999</v>
      </c>
      <c r="G5937">
        <v>48.737074</v>
      </c>
      <c r="H5937">
        <v>6.0637999999999997E-2</v>
      </c>
      <c r="I5937">
        <v>-88.772542999999999</v>
      </c>
      <c r="J5937">
        <v>75</v>
      </c>
      <c r="K5937">
        <v>68.832373000000004</v>
      </c>
      <c r="L5937">
        <v>1.5001E-2</v>
      </c>
      <c r="M5937">
        <f>(F5937*CalPhotonTurnigy!$AE$30*CalPhotonTurnigy!$AF$36+CalPhotonTurnigy!$AE$36)/CalPhotonTurnigy!$AE$30</f>
        <v>63.369999262074018</v>
      </c>
    </row>
    <row r="5938" spans="1:13" x14ac:dyDescent="0.3">
      <c r="A5938">
        <v>186.500382</v>
      </c>
      <c r="B5938">
        <v>75</v>
      </c>
      <c r="C5938">
        <v>0</v>
      </c>
      <c r="D5938">
        <v>1.1419999999999999</v>
      </c>
      <c r="E5938">
        <v>51.130187999999997</v>
      </c>
      <c r="F5938">
        <v>51.201531000000003</v>
      </c>
      <c r="G5938">
        <v>48.737017000000002</v>
      </c>
      <c r="H5938">
        <v>-7.1343000000000004E-2</v>
      </c>
      <c r="I5938">
        <v>-88.776118999999994</v>
      </c>
      <c r="J5938">
        <v>75</v>
      </c>
      <c r="K5938">
        <v>68.832369999999997</v>
      </c>
      <c r="L5938">
        <v>1.5004999999999999E-2</v>
      </c>
      <c r="M5938">
        <f>(F5938*CalPhotonTurnigy!$AE$30*CalPhotonTurnigy!$AF$36+CalPhotonTurnigy!$AE$36)/CalPhotonTurnigy!$AE$30</f>
        <v>63.493933492666159</v>
      </c>
    </row>
    <row r="5939" spans="1:13" x14ac:dyDescent="0.3">
      <c r="A5939">
        <v>186.51538400000001</v>
      </c>
      <c r="B5939">
        <v>75</v>
      </c>
      <c r="C5939">
        <v>0</v>
      </c>
      <c r="D5939">
        <v>1.1399999999999999</v>
      </c>
      <c r="E5939">
        <v>51.115665999999997</v>
      </c>
      <c r="F5939">
        <v>50.786560000000001</v>
      </c>
      <c r="G5939">
        <v>48.736967</v>
      </c>
      <c r="H5939">
        <v>0.32910600000000001</v>
      </c>
      <c r="I5939">
        <v>-88.759703999999999</v>
      </c>
      <c r="J5939">
        <v>75</v>
      </c>
      <c r="K5939">
        <v>68.832367000000005</v>
      </c>
      <c r="L5939">
        <v>1.5002E-2</v>
      </c>
      <c r="M5939">
        <f>(F5939*CalPhotonTurnigy!$AE$30*CalPhotonTurnigy!$AF$36+CalPhotonTurnigy!$AE$36)/CalPhotonTurnigy!$AE$30</f>
        <v>63.072445584299771</v>
      </c>
    </row>
    <row r="5940" spans="1:13" x14ac:dyDescent="0.3">
      <c r="A5940">
        <v>186.53039100000001</v>
      </c>
      <c r="B5940">
        <v>75</v>
      </c>
      <c r="C5940">
        <v>0</v>
      </c>
      <c r="D5940">
        <v>1.1419999999999999</v>
      </c>
      <c r="E5940">
        <v>51.112088</v>
      </c>
      <c r="F5940">
        <v>50.762140000000002</v>
      </c>
      <c r="G5940">
        <v>48.736924000000002</v>
      </c>
      <c r="H5940">
        <v>0.34994799999999998</v>
      </c>
      <c r="I5940">
        <v>-88.742249000000001</v>
      </c>
      <c r="J5940">
        <v>75</v>
      </c>
      <c r="K5940">
        <v>68.832364999999996</v>
      </c>
      <c r="L5940">
        <v>1.5007E-2</v>
      </c>
      <c r="M5940">
        <f>(F5940*CalPhotonTurnigy!$AE$30*CalPhotonTurnigy!$AF$36+CalPhotonTurnigy!$AE$36)/CalPhotonTurnigy!$AE$30</f>
        <v>63.047642080627682</v>
      </c>
    </row>
    <row r="5941" spans="1:13" x14ac:dyDescent="0.3">
      <c r="A5941">
        <v>186.54539500000001</v>
      </c>
      <c r="B5941">
        <v>75</v>
      </c>
      <c r="C5941">
        <v>0</v>
      </c>
      <c r="D5941">
        <v>1.1419999999999999</v>
      </c>
      <c r="E5941">
        <v>51.109009</v>
      </c>
      <c r="F5941">
        <v>50.859813000000003</v>
      </c>
      <c r="G5941">
        <v>48.736885000000001</v>
      </c>
      <c r="H5941">
        <v>0.249196</v>
      </c>
      <c r="I5941">
        <v>-88.729808000000006</v>
      </c>
      <c r="J5941">
        <v>75</v>
      </c>
      <c r="K5941">
        <v>68.832363000000001</v>
      </c>
      <c r="L5941">
        <v>1.5004E-2</v>
      </c>
      <c r="M5941">
        <f>(F5941*CalPhotonTurnigy!$AE$30*CalPhotonTurnigy!$AF$36+CalPhotonTurnigy!$AE$36)/CalPhotonTurnigy!$AE$30</f>
        <v>63.14684898538458</v>
      </c>
    </row>
    <row r="5942" spans="1:13" x14ac:dyDescent="0.3">
      <c r="A5942">
        <v>186.560394</v>
      </c>
      <c r="B5942">
        <v>74</v>
      </c>
      <c r="C5942">
        <v>0</v>
      </c>
      <c r="D5942">
        <v>1.141</v>
      </c>
      <c r="E5942">
        <v>51.100408999999999</v>
      </c>
      <c r="F5942">
        <v>50.908642</v>
      </c>
      <c r="G5942">
        <v>48.736618</v>
      </c>
      <c r="H5942">
        <v>0.19176699999999999</v>
      </c>
      <c r="I5942">
        <v>-88.720231999999996</v>
      </c>
      <c r="J5942">
        <v>74</v>
      </c>
      <c r="K5942">
        <v>68.805925999999999</v>
      </c>
      <c r="L5942">
        <v>1.4999E-2</v>
      </c>
      <c r="M5942">
        <f>(F5942*CalPhotonTurnigy!$AE$30*CalPhotonTurnigy!$AF$36+CalPhotonTurnigy!$AE$36)/CalPhotonTurnigy!$AE$30</f>
        <v>63.196444819979334</v>
      </c>
    </row>
    <row r="5943" spans="1:13" x14ac:dyDescent="0.3">
      <c r="A5943">
        <v>186.57539399999999</v>
      </c>
      <c r="B5943">
        <v>74</v>
      </c>
      <c r="C5943">
        <v>0</v>
      </c>
      <c r="D5943">
        <v>1.1399999999999999</v>
      </c>
      <c r="E5943">
        <v>51.090031000000003</v>
      </c>
      <c r="F5943">
        <v>51.006289000000002</v>
      </c>
      <c r="G5943">
        <v>48.735348999999999</v>
      </c>
      <c r="H5943">
        <v>8.3741999999999997E-2</v>
      </c>
      <c r="I5943">
        <v>-88.716044999999994</v>
      </c>
      <c r="J5943">
        <v>74</v>
      </c>
      <c r="K5943">
        <v>68.758025000000004</v>
      </c>
      <c r="L5943">
        <v>1.4999999999999999E-2</v>
      </c>
      <c r="M5943">
        <f>(F5943*CalPhotonTurnigy!$AE$30*CalPhotonTurnigy!$AF$36+CalPhotonTurnigy!$AE$36)/CalPhotonTurnigy!$AE$30</f>
        <v>63.295625316419461</v>
      </c>
    </row>
    <row r="5944" spans="1:13" x14ac:dyDescent="0.3">
      <c r="A5944">
        <v>186.590394</v>
      </c>
      <c r="B5944">
        <v>74</v>
      </c>
      <c r="C5944">
        <v>0</v>
      </c>
      <c r="D5944">
        <v>1.1419999999999999</v>
      </c>
      <c r="E5944">
        <v>51.090029000000001</v>
      </c>
      <c r="F5944">
        <v>51.103918999999998</v>
      </c>
      <c r="G5944">
        <v>48.732114000000003</v>
      </c>
      <c r="H5944">
        <v>-1.389E-2</v>
      </c>
      <c r="I5944">
        <v>-88.716740000000001</v>
      </c>
      <c r="J5944">
        <v>74</v>
      </c>
      <c r="K5944">
        <v>68.716797</v>
      </c>
      <c r="L5944">
        <v>1.4999999999999999E-2</v>
      </c>
      <c r="M5944">
        <f>(F5944*CalPhotonTurnigy!$AE$30*CalPhotonTurnigy!$AF$36+CalPhotonTurnigy!$AE$36)/CalPhotonTurnigy!$AE$30</f>
        <v>63.394788545883223</v>
      </c>
    </row>
    <row r="5945" spans="1:13" x14ac:dyDescent="0.3">
      <c r="A5945">
        <v>186.605391</v>
      </c>
      <c r="B5945">
        <v>74</v>
      </c>
      <c r="C5945">
        <v>0</v>
      </c>
      <c r="D5945">
        <v>1.129</v>
      </c>
      <c r="E5945">
        <v>51.039389</v>
      </c>
      <c r="F5945">
        <v>51.201531000000003</v>
      </c>
      <c r="G5945">
        <v>48.726345999999999</v>
      </c>
      <c r="H5945">
        <v>-0.16214200000000001</v>
      </c>
      <c r="I5945">
        <v>-88.724862999999999</v>
      </c>
      <c r="J5945">
        <v>74</v>
      </c>
      <c r="K5945">
        <v>68.681310999999994</v>
      </c>
      <c r="L5945">
        <v>1.4997E-2</v>
      </c>
      <c r="M5945">
        <f>(F5945*CalPhotonTurnigy!$AE$30*CalPhotonTurnigy!$AF$36+CalPhotonTurnigy!$AE$36)/CalPhotonTurnigy!$AE$30</f>
        <v>63.493933492666159</v>
      </c>
    </row>
    <row r="5946" spans="1:13" x14ac:dyDescent="0.3">
      <c r="A5946">
        <v>186.62040200000001</v>
      </c>
      <c r="B5946">
        <v>74</v>
      </c>
      <c r="C5946">
        <v>0</v>
      </c>
      <c r="D5946">
        <v>1.1459999999999999</v>
      </c>
      <c r="E5946">
        <v>51.058377</v>
      </c>
      <c r="F5946">
        <v>50.591171000000003</v>
      </c>
      <c r="G5946">
        <v>48.717948999999997</v>
      </c>
      <c r="H5946">
        <v>0.46720600000000001</v>
      </c>
      <c r="I5946">
        <v>-88.701598000000004</v>
      </c>
      <c r="J5946">
        <v>74</v>
      </c>
      <c r="K5946">
        <v>68.650767999999999</v>
      </c>
      <c r="L5946">
        <v>1.5011E-2</v>
      </c>
      <c r="M5946">
        <f>(F5946*CalPhotonTurnigy!$AE$30*CalPhotonTurnigy!$AF$36+CalPhotonTurnigy!$AE$36)/CalPhotonTurnigy!$AE$30</f>
        <v>62.873988099492877</v>
      </c>
    </row>
    <row r="5947" spans="1:13" x14ac:dyDescent="0.3">
      <c r="A5947">
        <v>186.63540900000001</v>
      </c>
      <c r="B5947">
        <v>74</v>
      </c>
      <c r="C5947">
        <v>0</v>
      </c>
      <c r="D5947">
        <v>1.143</v>
      </c>
      <c r="E5947">
        <v>51.065773</v>
      </c>
      <c r="F5947">
        <v>50.713296999999997</v>
      </c>
      <c r="G5947">
        <v>48.707110999999998</v>
      </c>
      <c r="H5947">
        <v>0.35247499999999998</v>
      </c>
      <c r="I5947">
        <v>-88.684027</v>
      </c>
      <c r="J5947">
        <v>74</v>
      </c>
      <c r="K5947">
        <v>68.624478999999994</v>
      </c>
      <c r="L5947">
        <v>1.5007E-2</v>
      </c>
      <c r="M5947">
        <f>(F5947*CalPhotonTurnigy!$AE$30*CalPhotonTurnigy!$AF$36+CalPhotonTurnigy!$AE$36)/CalPhotonTurnigy!$AE$30</f>
        <v>62.998032026170051</v>
      </c>
    </row>
    <row r="5948" spans="1:13" x14ac:dyDescent="0.3">
      <c r="A5948">
        <v>186.65041400000001</v>
      </c>
      <c r="B5948">
        <v>74</v>
      </c>
      <c r="C5948">
        <v>0</v>
      </c>
      <c r="D5948">
        <v>1.1399999999999999</v>
      </c>
      <c r="E5948">
        <v>51.060220000000001</v>
      </c>
      <c r="F5948">
        <v>50.786560000000001</v>
      </c>
      <c r="G5948">
        <v>48.694177000000003</v>
      </c>
      <c r="H5948">
        <v>0.27366000000000001</v>
      </c>
      <c r="I5948">
        <v>-88.670375000000007</v>
      </c>
      <c r="J5948">
        <v>74</v>
      </c>
      <c r="K5948">
        <v>68.601853000000006</v>
      </c>
      <c r="L5948">
        <v>1.5004999999999999E-2</v>
      </c>
      <c r="M5948">
        <f>(F5948*CalPhotonTurnigy!$AE$30*CalPhotonTurnigy!$AF$36+CalPhotonTurnigy!$AE$36)/CalPhotonTurnigy!$AE$30</f>
        <v>63.072445584299771</v>
      </c>
    </row>
    <row r="5949" spans="1:13" x14ac:dyDescent="0.3">
      <c r="A5949">
        <v>186.66542100000001</v>
      </c>
      <c r="B5949">
        <v>74</v>
      </c>
      <c r="C5949">
        <v>0</v>
      </c>
      <c r="D5949">
        <v>1.1419999999999999</v>
      </c>
      <c r="E5949">
        <v>51.064379000000002</v>
      </c>
      <c r="F5949">
        <v>50.884228</v>
      </c>
      <c r="G5949">
        <v>48.679564999999997</v>
      </c>
      <c r="H5949">
        <v>0.18015100000000001</v>
      </c>
      <c r="I5949">
        <v>-88.661377000000002</v>
      </c>
      <c r="J5949">
        <v>74</v>
      </c>
      <c r="K5949">
        <v>68.582378000000006</v>
      </c>
      <c r="L5949">
        <v>1.5007E-2</v>
      </c>
      <c r="M5949">
        <f>(F5949*CalPhotonTurnigy!$AE$30*CalPhotonTurnigy!$AF$36+CalPhotonTurnigy!$AE$36)/CalPhotonTurnigy!$AE$30</f>
        <v>63.171647410534199</v>
      </c>
    </row>
    <row r="5950" spans="1:13" x14ac:dyDescent="0.3">
      <c r="A5950">
        <v>186.680421</v>
      </c>
      <c r="B5950">
        <v>74</v>
      </c>
      <c r="C5950">
        <v>0</v>
      </c>
      <c r="D5950">
        <v>1.139</v>
      </c>
      <c r="E5950">
        <v>51.056041</v>
      </c>
      <c r="F5950">
        <v>50.981878999999999</v>
      </c>
      <c r="G5950">
        <v>48.663705</v>
      </c>
      <c r="H5950">
        <v>7.4162000000000006E-2</v>
      </c>
      <c r="I5950">
        <v>-88.657669999999996</v>
      </c>
      <c r="J5950">
        <v>74</v>
      </c>
      <c r="K5950">
        <v>68.565614999999994</v>
      </c>
      <c r="L5950">
        <v>1.4999999999999999E-2</v>
      </c>
      <c r="M5950">
        <f>(F5950*CalPhotonTurnigy!$AE$30*CalPhotonTurnigy!$AF$36+CalPhotonTurnigy!$AE$36)/CalPhotonTurnigy!$AE$30</f>
        <v>63.270831969792276</v>
      </c>
    </row>
    <row r="5951" spans="1:13" x14ac:dyDescent="0.3">
      <c r="A5951">
        <v>186.695426</v>
      </c>
      <c r="B5951">
        <v>74</v>
      </c>
      <c r="C5951">
        <v>0</v>
      </c>
      <c r="D5951">
        <v>1.141</v>
      </c>
      <c r="E5951">
        <v>51.054825000000001</v>
      </c>
      <c r="F5951">
        <v>51.079512999999999</v>
      </c>
      <c r="G5951">
        <v>48.647010000000002</v>
      </c>
      <c r="H5951">
        <v>-2.4688000000000002E-2</v>
      </c>
      <c r="I5951">
        <v>-88.658906000000002</v>
      </c>
      <c r="J5951">
        <v>74</v>
      </c>
      <c r="K5951">
        <v>68.551187999999996</v>
      </c>
      <c r="L5951">
        <v>1.5004999999999999E-2</v>
      </c>
      <c r="M5951">
        <f>(F5951*CalPhotonTurnigy!$AE$30*CalPhotonTurnigy!$AF$36+CalPhotonTurnigy!$AE$36)/CalPhotonTurnigy!$AE$30</f>
        <v>63.369999262074018</v>
      </c>
    </row>
    <row r="5952" spans="1:13" x14ac:dyDescent="0.3">
      <c r="A5952">
        <v>186.71043299999999</v>
      </c>
      <c r="B5952">
        <v>74</v>
      </c>
      <c r="C5952">
        <v>0</v>
      </c>
      <c r="D5952">
        <v>1.1419999999999999</v>
      </c>
      <c r="E5952">
        <v>51.056758000000002</v>
      </c>
      <c r="F5952">
        <v>51.128323000000002</v>
      </c>
      <c r="G5952">
        <v>48.629854000000002</v>
      </c>
      <c r="H5952">
        <v>-7.1565000000000004E-2</v>
      </c>
      <c r="I5952">
        <v>-88.662490000000005</v>
      </c>
      <c r="J5952">
        <v>74</v>
      </c>
      <c r="K5952">
        <v>68.53877</v>
      </c>
      <c r="L5952">
        <v>1.5007E-2</v>
      </c>
      <c r="M5952">
        <f>(F5952*CalPhotonTurnigy!$AE$30*CalPhotonTurnigy!$AF$36+CalPhotonTurnigy!$AE$36)/CalPhotonTurnigy!$AE$30</f>
        <v>63.419575798283454</v>
      </c>
    </row>
    <row r="5953" spans="1:13" x14ac:dyDescent="0.3">
      <c r="A5953">
        <v>186.72544300000001</v>
      </c>
      <c r="B5953">
        <v>74</v>
      </c>
      <c r="C5953">
        <v>0</v>
      </c>
      <c r="D5953">
        <v>1.1379999999999999</v>
      </c>
      <c r="E5953">
        <v>51.043520999999998</v>
      </c>
      <c r="F5953">
        <v>50.615597999999999</v>
      </c>
      <c r="G5953">
        <v>48.612560999999999</v>
      </c>
      <c r="H5953">
        <v>0.427923</v>
      </c>
      <c r="I5953">
        <v>-88.641176999999999</v>
      </c>
      <c r="J5953">
        <v>74</v>
      </c>
      <c r="K5953">
        <v>68.528081999999998</v>
      </c>
      <c r="L5953">
        <v>1.5010000000000001E-2</v>
      </c>
      <c r="M5953">
        <f>(F5953*CalPhotonTurnigy!$AE$30*CalPhotonTurnigy!$AF$36+CalPhotonTurnigy!$AE$36)/CalPhotonTurnigy!$AE$30</f>
        <v>62.89879871309639</v>
      </c>
    </row>
    <row r="5954" spans="1:13" x14ac:dyDescent="0.3">
      <c r="A5954">
        <v>186.740455</v>
      </c>
      <c r="B5954">
        <v>74</v>
      </c>
      <c r="C5954">
        <v>0</v>
      </c>
      <c r="D5954">
        <v>1.1379999999999999</v>
      </c>
      <c r="E5954">
        <v>51.035108000000001</v>
      </c>
      <c r="F5954">
        <v>50.737718999999998</v>
      </c>
      <c r="G5954">
        <v>48.595405999999997</v>
      </c>
      <c r="H5954">
        <v>0.29738900000000001</v>
      </c>
      <c r="I5954">
        <v>-88.626343000000006</v>
      </c>
      <c r="J5954">
        <v>74</v>
      </c>
      <c r="K5954">
        <v>68.518882000000005</v>
      </c>
      <c r="L5954">
        <v>1.5011999999999999E-2</v>
      </c>
      <c r="M5954">
        <f>(F5954*CalPhotonTurnigy!$AE$30*CalPhotonTurnigy!$AF$36+CalPhotonTurnigy!$AE$36)/CalPhotonTurnigy!$AE$30</f>
        <v>63.022837561251109</v>
      </c>
    </row>
    <row r="5955" spans="1:13" x14ac:dyDescent="0.3">
      <c r="A5955">
        <v>186.75546</v>
      </c>
      <c r="B5955">
        <v>74</v>
      </c>
      <c r="C5955">
        <v>0</v>
      </c>
      <c r="D5955">
        <v>1.1459999999999999</v>
      </c>
      <c r="E5955">
        <v>51.054696999999997</v>
      </c>
      <c r="F5955">
        <v>50.810977999999999</v>
      </c>
      <c r="G5955">
        <v>48.578612</v>
      </c>
      <c r="H5955">
        <v>0.24371799999999999</v>
      </c>
      <c r="I5955">
        <v>-88.614181000000002</v>
      </c>
      <c r="J5955">
        <v>74</v>
      </c>
      <c r="K5955">
        <v>68.510964999999999</v>
      </c>
      <c r="L5955">
        <v>1.5004999999999999E-2</v>
      </c>
      <c r="M5955">
        <f>(F5955*CalPhotonTurnigy!$AE$30*CalPhotonTurnigy!$AF$36+CalPhotonTurnigy!$AE$36)/CalPhotonTurnigy!$AE$30</f>
        <v>63.097247056562864</v>
      </c>
    </row>
    <row r="5956" spans="1:13" x14ac:dyDescent="0.3">
      <c r="A5956">
        <v>186.77046200000001</v>
      </c>
      <c r="B5956">
        <v>74</v>
      </c>
      <c r="C5956">
        <v>0</v>
      </c>
      <c r="D5956">
        <v>1.1399999999999999</v>
      </c>
      <c r="E5956">
        <v>51.050688000000001</v>
      </c>
      <c r="F5956">
        <v>50.981878999999999</v>
      </c>
      <c r="G5956">
        <v>48.562356999999999</v>
      </c>
      <c r="H5956">
        <v>6.8808999999999995E-2</v>
      </c>
      <c r="I5956">
        <v>-88.610741000000004</v>
      </c>
      <c r="J5956">
        <v>74</v>
      </c>
      <c r="K5956">
        <v>68.504148999999998</v>
      </c>
      <c r="L5956">
        <v>1.5002E-2</v>
      </c>
      <c r="M5956">
        <f>(F5956*CalPhotonTurnigy!$AE$30*CalPhotonTurnigy!$AF$36+CalPhotonTurnigy!$AE$36)/CalPhotonTurnigy!$AE$30</f>
        <v>63.270831969792276</v>
      </c>
    </row>
    <row r="5957" spans="1:13" x14ac:dyDescent="0.3">
      <c r="A5957">
        <v>186.78546700000001</v>
      </c>
      <c r="B5957">
        <v>74</v>
      </c>
      <c r="C5957">
        <v>0</v>
      </c>
      <c r="D5957">
        <v>1.129</v>
      </c>
      <c r="E5957">
        <v>51.005484000000003</v>
      </c>
      <c r="F5957">
        <v>51.006289000000002</v>
      </c>
      <c r="G5957">
        <v>48.546773999999999</v>
      </c>
      <c r="H5957">
        <v>-8.0500000000000005E-4</v>
      </c>
      <c r="I5957">
        <v>-88.610782</v>
      </c>
      <c r="J5957">
        <v>74</v>
      </c>
      <c r="K5957">
        <v>68.498283999999998</v>
      </c>
      <c r="L5957">
        <v>1.5004999999999999E-2</v>
      </c>
      <c r="M5957">
        <f>(F5957*CalPhotonTurnigy!$AE$30*CalPhotonTurnigy!$AF$36+CalPhotonTurnigy!$AE$36)/CalPhotonTurnigy!$AE$30</f>
        <v>63.295625316419461</v>
      </c>
    </row>
    <row r="5958" spans="1:13" x14ac:dyDescent="0.3">
      <c r="A5958">
        <v>186.80046400000001</v>
      </c>
      <c r="B5958">
        <v>74</v>
      </c>
      <c r="C5958">
        <v>0</v>
      </c>
      <c r="D5958">
        <v>1.1359999999999999</v>
      </c>
      <c r="E5958">
        <v>50.993416000000003</v>
      </c>
      <c r="F5958">
        <v>51.128323000000002</v>
      </c>
      <c r="G5958">
        <v>48.531958000000003</v>
      </c>
      <c r="H5958">
        <v>-0.134907</v>
      </c>
      <c r="I5958">
        <v>-88.617534000000006</v>
      </c>
      <c r="J5958">
        <v>74</v>
      </c>
      <c r="K5958">
        <v>68.493234999999999</v>
      </c>
      <c r="L5958">
        <v>1.4997E-2</v>
      </c>
      <c r="M5958">
        <f>(F5958*CalPhotonTurnigy!$AE$30*CalPhotonTurnigy!$AF$36+CalPhotonTurnigy!$AE$36)/CalPhotonTurnigy!$AE$30</f>
        <v>63.419575798283454</v>
      </c>
    </row>
    <row r="5959" spans="1:13" x14ac:dyDescent="0.3">
      <c r="A5959">
        <v>186.81547399999999</v>
      </c>
      <c r="B5959">
        <v>74</v>
      </c>
      <c r="C5959">
        <v>0</v>
      </c>
      <c r="D5959">
        <v>1.135</v>
      </c>
      <c r="E5959">
        <v>50.980041999999997</v>
      </c>
      <c r="F5959">
        <v>50.640025000000001</v>
      </c>
      <c r="G5959">
        <v>48.517972999999998</v>
      </c>
      <c r="H5959">
        <v>0.34001700000000001</v>
      </c>
      <c r="I5959">
        <v>-88.600594999999998</v>
      </c>
      <c r="J5959">
        <v>74</v>
      </c>
      <c r="K5959">
        <v>68.488889999999998</v>
      </c>
      <c r="L5959">
        <v>1.5010000000000001E-2</v>
      </c>
      <c r="M5959">
        <f>(F5959*CalPhotonTurnigy!$AE$30*CalPhotonTurnigy!$AF$36+CalPhotonTurnigy!$AE$36)/CalPhotonTurnigy!$AE$30</f>
        <v>62.923609326699918</v>
      </c>
    </row>
    <row r="5960" spans="1:13" x14ac:dyDescent="0.3">
      <c r="A5960">
        <v>186.83047199999999</v>
      </c>
      <c r="B5960">
        <v>74</v>
      </c>
      <c r="C5960">
        <v>0</v>
      </c>
      <c r="D5960">
        <v>1.131</v>
      </c>
      <c r="E5960">
        <v>50.953583999999999</v>
      </c>
      <c r="F5960">
        <v>50.615597999999999</v>
      </c>
      <c r="G5960">
        <v>48.504854999999999</v>
      </c>
      <c r="H5960">
        <v>0.33798600000000001</v>
      </c>
      <c r="I5960">
        <v>-88.583775000000003</v>
      </c>
      <c r="J5960">
        <v>74</v>
      </c>
      <c r="K5960">
        <v>68.485149000000007</v>
      </c>
      <c r="L5960">
        <v>1.4997999999999999E-2</v>
      </c>
      <c r="M5960">
        <f>(F5960*CalPhotonTurnigy!$AE$30*CalPhotonTurnigy!$AF$36+CalPhotonTurnigy!$AE$36)/CalPhotonTurnigy!$AE$30</f>
        <v>62.89879871309639</v>
      </c>
    </row>
    <row r="5961" spans="1:13" x14ac:dyDescent="0.3">
      <c r="A5961">
        <v>186.84547599999999</v>
      </c>
      <c r="B5961">
        <v>74</v>
      </c>
      <c r="C5961">
        <v>0</v>
      </c>
      <c r="D5961">
        <v>1.133</v>
      </c>
      <c r="E5961">
        <v>50.936782999999998</v>
      </c>
      <c r="F5961">
        <v>50.737718999999998</v>
      </c>
      <c r="G5961">
        <v>48.492621</v>
      </c>
      <c r="H5961">
        <v>0.19906399999999999</v>
      </c>
      <c r="I5961">
        <v>-88.573849999999993</v>
      </c>
      <c r="J5961">
        <v>74</v>
      </c>
      <c r="K5961">
        <v>68.481930000000006</v>
      </c>
      <c r="L5961">
        <v>1.5004E-2</v>
      </c>
      <c r="M5961">
        <f>(F5961*CalPhotonTurnigy!$AE$30*CalPhotonTurnigy!$AF$36+CalPhotonTurnigy!$AE$36)/CalPhotonTurnigy!$AE$30</f>
        <v>63.022837561251109</v>
      </c>
    </row>
    <row r="5962" spans="1:13" x14ac:dyDescent="0.3">
      <c r="A5962">
        <v>186.86048199999999</v>
      </c>
      <c r="B5962">
        <v>74</v>
      </c>
      <c r="C5962">
        <v>0</v>
      </c>
      <c r="D5962">
        <v>1.135</v>
      </c>
      <c r="E5962">
        <v>50.931296000000003</v>
      </c>
      <c r="F5962">
        <v>50.835396000000003</v>
      </c>
      <c r="G5962">
        <v>48.481267000000003</v>
      </c>
      <c r="H5962">
        <v>9.5899999999999999E-2</v>
      </c>
      <c r="I5962">
        <v>-88.569063</v>
      </c>
      <c r="J5962">
        <v>74</v>
      </c>
      <c r="K5962">
        <v>68.479158999999996</v>
      </c>
      <c r="L5962">
        <v>1.5006E-2</v>
      </c>
      <c r="M5962">
        <f>(F5962*CalPhotonTurnigy!$AE$30*CalPhotonTurnigy!$AF$36+CalPhotonTurnigy!$AE$36)/CalPhotonTurnigy!$AE$30</f>
        <v>63.122048528825964</v>
      </c>
    </row>
    <row r="5963" spans="1:13" x14ac:dyDescent="0.3">
      <c r="A5963">
        <v>186.87548699999999</v>
      </c>
      <c r="B5963">
        <v>74</v>
      </c>
      <c r="C5963">
        <v>0</v>
      </c>
      <c r="D5963">
        <v>1.133</v>
      </c>
      <c r="E5963">
        <v>50.917594999999999</v>
      </c>
      <c r="F5963">
        <v>50.933056000000001</v>
      </c>
      <c r="G5963">
        <v>48.470778000000003</v>
      </c>
      <c r="H5963">
        <v>-1.5461000000000001E-2</v>
      </c>
      <c r="I5963">
        <v>-88.569835999999995</v>
      </c>
      <c r="J5963">
        <v>74</v>
      </c>
      <c r="K5963">
        <v>68.476775000000004</v>
      </c>
      <c r="L5963">
        <v>1.5004999999999999E-2</v>
      </c>
      <c r="M5963">
        <f>(F5963*CalPhotonTurnigy!$AE$30*CalPhotonTurnigy!$AF$36+CalPhotonTurnigy!$AE$36)/CalPhotonTurnigy!$AE$30</f>
        <v>63.221242229424462</v>
      </c>
    </row>
    <row r="5964" spans="1:13" x14ac:dyDescent="0.3">
      <c r="A5964">
        <v>186.89049700000001</v>
      </c>
      <c r="B5964">
        <v>74</v>
      </c>
      <c r="C5964">
        <v>0</v>
      </c>
      <c r="D5964">
        <v>1.1299999999999999</v>
      </c>
      <c r="E5964">
        <v>50.896816999999999</v>
      </c>
      <c r="F5964">
        <v>50.981878999999999</v>
      </c>
      <c r="G5964">
        <v>48.461125000000003</v>
      </c>
      <c r="H5964">
        <v>-8.5061999999999999E-2</v>
      </c>
      <c r="I5964">
        <v>-88.574089999999998</v>
      </c>
      <c r="J5964">
        <v>74</v>
      </c>
      <c r="K5964">
        <v>68.474722</v>
      </c>
      <c r="L5964">
        <v>1.5010000000000001E-2</v>
      </c>
      <c r="M5964">
        <f>(F5964*CalPhotonTurnigy!$AE$30*CalPhotonTurnigy!$AF$36+CalPhotonTurnigy!$AE$36)/CalPhotonTurnigy!$AE$30</f>
        <v>63.270831969792276</v>
      </c>
    </row>
    <row r="5965" spans="1:13" x14ac:dyDescent="0.3">
      <c r="A5965">
        <v>186.905507</v>
      </c>
      <c r="B5965">
        <v>74</v>
      </c>
      <c r="C5965">
        <v>0</v>
      </c>
      <c r="D5965">
        <v>1.127</v>
      </c>
      <c r="E5965">
        <v>50.866934999999998</v>
      </c>
      <c r="F5965">
        <v>50.981878999999999</v>
      </c>
      <c r="G5965">
        <v>48.452275</v>
      </c>
      <c r="H5965">
        <v>-0.114944</v>
      </c>
      <c r="I5965">
        <v>-88.579839000000007</v>
      </c>
      <c r="J5965">
        <v>74</v>
      </c>
      <c r="K5965">
        <v>68.472954999999999</v>
      </c>
      <c r="L5965">
        <v>1.5010000000000001E-2</v>
      </c>
      <c r="M5965">
        <f>(F5965*CalPhotonTurnigy!$AE$30*CalPhotonTurnigy!$AF$36+CalPhotonTurnigy!$AE$36)/CalPhotonTurnigy!$AE$30</f>
        <v>63.270831969792276</v>
      </c>
    </row>
    <row r="5966" spans="1:13" x14ac:dyDescent="0.3">
      <c r="A5966">
        <v>186.920514</v>
      </c>
      <c r="B5966">
        <v>74</v>
      </c>
      <c r="C5966">
        <v>0</v>
      </c>
      <c r="D5966">
        <v>1.1299999999999999</v>
      </c>
      <c r="E5966">
        <v>50.850200999999998</v>
      </c>
      <c r="F5966">
        <v>50.591171000000003</v>
      </c>
      <c r="G5966">
        <v>48.444187999999997</v>
      </c>
      <c r="H5966">
        <v>0.25902999999999998</v>
      </c>
      <c r="I5966">
        <v>-88.566944000000007</v>
      </c>
      <c r="J5966">
        <v>74</v>
      </c>
      <c r="K5966">
        <v>68.471435</v>
      </c>
      <c r="L5966">
        <v>1.5007E-2</v>
      </c>
      <c r="M5966">
        <f>(F5966*CalPhotonTurnigy!$AE$30*CalPhotonTurnigy!$AF$36+CalPhotonTurnigy!$AE$36)/CalPhotonTurnigy!$AE$30</f>
        <v>62.873988099492877</v>
      </c>
    </row>
    <row r="5967" spans="1:13" x14ac:dyDescent="0.3">
      <c r="A5967">
        <v>186.935518</v>
      </c>
      <c r="B5967">
        <v>74</v>
      </c>
      <c r="C5967">
        <v>0</v>
      </c>
      <c r="D5967">
        <v>1.129</v>
      </c>
      <c r="E5967">
        <v>50.832793000000002</v>
      </c>
      <c r="F5967">
        <v>50.713296999999997</v>
      </c>
      <c r="G5967">
        <v>48.436819999999997</v>
      </c>
      <c r="H5967">
        <v>0.119496</v>
      </c>
      <c r="I5967">
        <v>-88.560987999999995</v>
      </c>
      <c r="J5967">
        <v>74</v>
      </c>
      <c r="K5967">
        <v>68.470125999999993</v>
      </c>
      <c r="L5967">
        <v>1.5004E-2</v>
      </c>
      <c r="M5967">
        <f>(F5967*CalPhotonTurnigy!$AE$30*CalPhotonTurnigy!$AF$36+CalPhotonTurnigy!$AE$36)/CalPhotonTurnigy!$AE$30</f>
        <v>62.998032026170051</v>
      </c>
    </row>
    <row r="5968" spans="1:13" x14ac:dyDescent="0.3">
      <c r="A5968">
        <v>186.95052899999999</v>
      </c>
      <c r="B5968">
        <v>74</v>
      </c>
      <c r="C5968">
        <v>0</v>
      </c>
      <c r="D5968">
        <v>1.1299999999999999</v>
      </c>
      <c r="E5968">
        <v>50.820808999999997</v>
      </c>
      <c r="F5968">
        <v>50.810977999999999</v>
      </c>
      <c r="G5968">
        <v>48.430124999999997</v>
      </c>
      <c r="H5968">
        <v>9.8300000000000002E-3</v>
      </c>
      <c r="I5968">
        <v>-88.560496999999998</v>
      </c>
      <c r="J5968">
        <v>74</v>
      </c>
      <c r="K5968">
        <v>68.468998999999997</v>
      </c>
      <c r="L5968">
        <v>1.5011E-2</v>
      </c>
      <c r="M5968">
        <f>(F5968*CalPhotonTurnigy!$AE$30*CalPhotonTurnigy!$AF$36+CalPhotonTurnigy!$AE$36)/CalPhotonTurnigy!$AE$30</f>
        <v>63.097247056562864</v>
      </c>
    </row>
    <row r="5969" spans="1:13" x14ac:dyDescent="0.3">
      <c r="A5969">
        <v>186.96554</v>
      </c>
      <c r="B5969">
        <v>74</v>
      </c>
      <c r="C5969">
        <v>0</v>
      </c>
      <c r="D5969">
        <v>1.129</v>
      </c>
      <c r="E5969">
        <v>50.807488999999997</v>
      </c>
      <c r="F5969">
        <v>50.908642</v>
      </c>
      <c r="G5969">
        <v>48.424058000000002</v>
      </c>
      <c r="H5969">
        <v>-0.10115399999999999</v>
      </c>
      <c r="I5969">
        <v>-88.565551999999997</v>
      </c>
      <c r="J5969">
        <v>74</v>
      </c>
      <c r="K5969">
        <v>68.468029999999999</v>
      </c>
      <c r="L5969">
        <v>1.5011E-2</v>
      </c>
      <c r="M5969">
        <f>(F5969*CalPhotonTurnigy!$AE$30*CalPhotonTurnigy!$AF$36+CalPhotonTurnigy!$AE$36)/CalPhotonTurnigy!$AE$30</f>
        <v>63.196444819979334</v>
      </c>
    </row>
    <row r="5970" spans="1:13" x14ac:dyDescent="0.3">
      <c r="A5970">
        <v>186.980549</v>
      </c>
      <c r="B5970">
        <v>74</v>
      </c>
      <c r="C5970">
        <v>0</v>
      </c>
      <c r="D5970">
        <v>1.127</v>
      </c>
      <c r="E5970">
        <v>50.790011999999997</v>
      </c>
      <c r="F5970">
        <v>50.981878999999999</v>
      </c>
      <c r="G5970">
        <v>48.418571</v>
      </c>
      <c r="H5970">
        <v>-0.19186800000000001</v>
      </c>
      <c r="I5970">
        <v>-88.575147999999999</v>
      </c>
      <c r="J5970">
        <v>74</v>
      </c>
      <c r="K5970">
        <v>68.467195000000004</v>
      </c>
      <c r="L5970">
        <v>1.5009E-2</v>
      </c>
      <c r="M5970">
        <f>(F5970*CalPhotonTurnigy!$AE$30*CalPhotonTurnigy!$AF$36+CalPhotonTurnigy!$AE$36)/CalPhotonTurnigy!$AE$30</f>
        <v>63.270831969792276</v>
      </c>
    </row>
    <row r="5971" spans="1:13" x14ac:dyDescent="0.3">
      <c r="A5971">
        <v>186.99554699999999</v>
      </c>
      <c r="B5971">
        <v>74</v>
      </c>
      <c r="C5971">
        <v>0</v>
      </c>
      <c r="D5971">
        <v>1.1299999999999999</v>
      </c>
      <c r="E5971">
        <v>50.783985999999999</v>
      </c>
      <c r="F5971">
        <v>50.786560000000001</v>
      </c>
      <c r="G5971">
        <v>48.413620999999999</v>
      </c>
      <c r="H5971">
        <v>-2.5739999999999999E-3</v>
      </c>
      <c r="I5971">
        <v>-88.575276000000002</v>
      </c>
      <c r="J5971">
        <v>74</v>
      </c>
      <c r="K5971">
        <v>68.466476999999998</v>
      </c>
      <c r="L5971">
        <v>1.4997999999999999E-2</v>
      </c>
      <c r="M5971">
        <f>(F5971*CalPhotonTurnigy!$AE$30*CalPhotonTurnigy!$AF$36+CalPhotonTurnigy!$AE$36)/CalPhotonTurnigy!$AE$30</f>
        <v>63.072445584299771</v>
      </c>
    </row>
    <row r="5972" spans="1:13" x14ac:dyDescent="0.3">
      <c r="A5972">
        <v>187.010549</v>
      </c>
      <c r="B5972">
        <v>74</v>
      </c>
      <c r="C5972">
        <v>0</v>
      </c>
      <c r="D5972">
        <v>1.1259999999999999</v>
      </c>
      <c r="E5972">
        <v>50.763761000000002</v>
      </c>
      <c r="F5972">
        <v>50.542313</v>
      </c>
      <c r="G5972">
        <v>48.409162999999999</v>
      </c>
      <c r="H5972">
        <v>0.22144800000000001</v>
      </c>
      <c r="I5972">
        <v>-88.564261999999999</v>
      </c>
      <c r="J5972">
        <v>74</v>
      </c>
      <c r="K5972">
        <v>68.465857999999997</v>
      </c>
      <c r="L5972">
        <v>1.5002E-2</v>
      </c>
      <c r="M5972">
        <f>(F5972*CalPhotonTurnigy!$AE$30*CalPhotonTurnigy!$AF$36+CalPhotonTurnigy!$AE$36)/CalPhotonTurnigy!$AE$30</f>
        <v>62.824362809467871</v>
      </c>
    </row>
    <row r="5973" spans="1:13" x14ac:dyDescent="0.3">
      <c r="A5973">
        <v>187.02555000000001</v>
      </c>
      <c r="B5973">
        <v>74</v>
      </c>
      <c r="C5973">
        <v>0</v>
      </c>
      <c r="D5973">
        <v>1.1240000000000001</v>
      </c>
      <c r="E5973">
        <v>50.740327000000001</v>
      </c>
      <c r="F5973">
        <v>50.713296999999997</v>
      </c>
      <c r="G5973">
        <v>48.405155999999998</v>
      </c>
      <c r="H5973">
        <v>2.7029999999999998E-2</v>
      </c>
      <c r="I5973">
        <v>-88.562915000000004</v>
      </c>
      <c r="J5973">
        <v>74</v>
      </c>
      <c r="K5973">
        <v>68.465326000000005</v>
      </c>
      <c r="L5973">
        <v>1.5001E-2</v>
      </c>
      <c r="M5973">
        <f>(F5973*CalPhotonTurnigy!$AE$30*CalPhotonTurnigy!$AF$36+CalPhotonTurnigy!$AE$36)/CalPhotonTurnigy!$AE$30</f>
        <v>62.998032026170051</v>
      </c>
    </row>
    <row r="5974" spans="1:13" x14ac:dyDescent="0.3">
      <c r="A5974">
        <v>187.040548</v>
      </c>
      <c r="B5974">
        <v>74</v>
      </c>
      <c r="C5974">
        <v>0</v>
      </c>
      <c r="D5974">
        <v>1.1259999999999999</v>
      </c>
      <c r="E5974">
        <v>50.726173000000003</v>
      </c>
      <c r="F5974">
        <v>50.810977999999999</v>
      </c>
      <c r="G5974">
        <v>48.401560000000003</v>
      </c>
      <c r="H5974">
        <v>-8.4806000000000006E-2</v>
      </c>
      <c r="I5974">
        <v>-88.567144999999996</v>
      </c>
      <c r="J5974">
        <v>74</v>
      </c>
      <c r="K5974">
        <v>68.464867999999996</v>
      </c>
      <c r="L5974">
        <v>1.4997999999999999E-2</v>
      </c>
      <c r="M5974">
        <f>(F5974*CalPhotonTurnigy!$AE$30*CalPhotonTurnigy!$AF$36+CalPhotonTurnigy!$AE$36)/CalPhotonTurnigy!$AE$30</f>
        <v>63.097247056562864</v>
      </c>
    </row>
    <row r="5975" spans="1:13" x14ac:dyDescent="0.3">
      <c r="A5975">
        <v>187.05554599999999</v>
      </c>
      <c r="B5975">
        <v>74</v>
      </c>
      <c r="C5975">
        <v>0</v>
      </c>
      <c r="D5975">
        <v>1.123</v>
      </c>
      <c r="E5975">
        <v>50.704946999999997</v>
      </c>
      <c r="F5975">
        <v>50.933056000000001</v>
      </c>
      <c r="G5975">
        <v>48.398338000000003</v>
      </c>
      <c r="H5975">
        <v>-0.22810900000000001</v>
      </c>
      <c r="I5975">
        <v>-88.578537999999995</v>
      </c>
      <c r="J5975">
        <v>74</v>
      </c>
      <c r="K5975">
        <v>68.464473999999996</v>
      </c>
      <c r="L5975">
        <v>1.4997999999999999E-2</v>
      </c>
      <c r="M5975">
        <f>(F5975*CalPhotonTurnigy!$AE$30*CalPhotonTurnigy!$AF$36+CalPhotonTurnigy!$AE$36)/CalPhotonTurnigy!$AE$30</f>
        <v>63.221242229424462</v>
      </c>
    </row>
    <row r="5976" spans="1:13" x14ac:dyDescent="0.3">
      <c r="A5976">
        <v>187.07055099999999</v>
      </c>
      <c r="B5976">
        <v>73</v>
      </c>
      <c r="C5976">
        <v>0</v>
      </c>
      <c r="D5976">
        <v>1.1240000000000001</v>
      </c>
      <c r="E5976">
        <v>50.689686000000002</v>
      </c>
      <c r="F5976">
        <v>50.420149000000002</v>
      </c>
      <c r="G5976">
        <v>48.395220999999999</v>
      </c>
      <c r="H5976">
        <v>0.26953700000000003</v>
      </c>
      <c r="I5976">
        <v>-88.565147999999994</v>
      </c>
      <c r="J5976">
        <v>73</v>
      </c>
      <c r="K5976">
        <v>68.437340000000006</v>
      </c>
      <c r="L5976">
        <v>1.5004999999999999E-2</v>
      </c>
      <c r="M5976">
        <f>(F5976*CalPhotonTurnigy!$AE$30*CalPhotonTurnigy!$AF$36+CalPhotonTurnigy!$AE$36)/CalPhotonTurnigy!$AE$30</f>
        <v>62.700280286020046</v>
      </c>
    </row>
    <row r="5977" spans="1:13" x14ac:dyDescent="0.3">
      <c r="A5977">
        <v>187.08554899999999</v>
      </c>
      <c r="B5977">
        <v>73</v>
      </c>
      <c r="C5977">
        <v>0</v>
      </c>
      <c r="D5977">
        <v>1.125</v>
      </c>
      <c r="E5977">
        <v>50.679566000000001</v>
      </c>
      <c r="F5977">
        <v>50.591171000000003</v>
      </c>
      <c r="G5977">
        <v>48.391401999999999</v>
      </c>
      <c r="H5977">
        <v>8.8395000000000001E-2</v>
      </c>
      <c r="I5977">
        <v>-88.560749999999999</v>
      </c>
      <c r="J5977">
        <v>73</v>
      </c>
      <c r="K5977">
        <v>68.388497000000001</v>
      </c>
      <c r="L5977">
        <v>1.4997999999999999E-2</v>
      </c>
      <c r="M5977">
        <f>(F5977*CalPhotonTurnigy!$AE$30*CalPhotonTurnigy!$AF$36+CalPhotonTurnigy!$AE$36)/CalPhotonTurnigy!$AE$30</f>
        <v>62.873988099492877</v>
      </c>
    </row>
    <row r="5978" spans="1:13" x14ac:dyDescent="0.3">
      <c r="A5978">
        <v>187.10055700000001</v>
      </c>
      <c r="B5978">
        <v>73</v>
      </c>
      <c r="C5978">
        <v>0</v>
      </c>
      <c r="D5978">
        <v>1.123</v>
      </c>
      <c r="E5978">
        <v>50.664819999999999</v>
      </c>
      <c r="F5978">
        <v>50.640025000000001</v>
      </c>
      <c r="G5978">
        <v>48.385880999999998</v>
      </c>
      <c r="H5978">
        <v>2.4795000000000001E-2</v>
      </c>
      <c r="I5978">
        <v>-88.559515000000005</v>
      </c>
      <c r="J5978">
        <v>73</v>
      </c>
      <c r="K5978">
        <v>68.346457000000001</v>
      </c>
      <c r="L5978">
        <v>1.5008000000000001E-2</v>
      </c>
      <c r="M5978">
        <f>(F5978*CalPhotonTurnigy!$AE$30*CalPhotonTurnigy!$AF$36+CalPhotonTurnigy!$AE$36)/CalPhotonTurnigy!$AE$30</f>
        <v>62.923609326699918</v>
      </c>
    </row>
    <row r="5979" spans="1:13" x14ac:dyDescent="0.3">
      <c r="A5979">
        <v>187.11556100000001</v>
      </c>
      <c r="B5979">
        <v>73</v>
      </c>
      <c r="C5979">
        <v>0</v>
      </c>
      <c r="D5979">
        <v>1.1240000000000001</v>
      </c>
      <c r="E5979">
        <v>50.655144</v>
      </c>
      <c r="F5979">
        <v>50.835396000000003</v>
      </c>
      <c r="G5979">
        <v>48.378056000000001</v>
      </c>
      <c r="H5979">
        <v>-0.180252</v>
      </c>
      <c r="I5979">
        <v>-88.568511999999998</v>
      </c>
      <c r="J5979">
        <v>73</v>
      </c>
      <c r="K5979">
        <v>68.310272999999995</v>
      </c>
      <c r="L5979">
        <v>1.5004E-2</v>
      </c>
      <c r="M5979">
        <f>(F5979*CalPhotonTurnigy!$AE$30*CalPhotonTurnigy!$AF$36+CalPhotonTurnigy!$AE$36)/CalPhotonTurnigy!$AE$30</f>
        <v>63.122048528825964</v>
      </c>
    </row>
    <row r="5980" spans="1:13" x14ac:dyDescent="0.3">
      <c r="A5980">
        <v>187.13056900000001</v>
      </c>
      <c r="B5980">
        <v>73</v>
      </c>
      <c r="C5980">
        <v>0</v>
      </c>
      <c r="D5980">
        <v>1.121</v>
      </c>
      <c r="E5980">
        <v>50.634734000000002</v>
      </c>
      <c r="F5980">
        <v>50.322398999999997</v>
      </c>
      <c r="G5980">
        <v>48.367804</v>
      </c>
      <c r="H5980">
        <v>0.31233499999999997</v>
      </c>
      <c r="I5980">
        <v>-88.55301</v>
      </c>
      <c r="J5980">
        <v>73</v>
      </c>
      <c r="K5980">
        <v>68.279128999999998</v>
      </c>
      <c r="L5980">
        <v>1.5008000000000001E-2</v>
      </c>
      <c r="M5980">
        <f>(F5980*CalPhotonTurnigy!$AE$30*CalPhotonTurnigy!$AF$36+CalPhotonTurnigy!$AE$36)/CalPhotonTurnigy!$AE$30</f>
        <v>62.600995172017335</v>
      </c>
    </row>
    <row r="5981" spans="1:13" x14ac:dyDescent="0.3">
      <c r="A5981">
        <v>187.14557400000001</v>
      </c>
      <c r="B5981">
        <v>73</v>
      </c>
      <c r="C5981">
        <v>0</v>
      </c>
      <c r="D5981">
        <v>1.121</v>
      </c>
      <c r="E5981">
        <v>50.620182999999997</v>
      </c>
      <c r="F5981">
        <v>50.420149000000002</v>
      </c>
      <c r="G5981">
        <v>48.355288000000002</v>
      </c>
      <c r="H5981">
        <v>0.20003399999999999</v>
      </c>
      <c r="I5981">
        <v>-88.543071999999995</v>
      </c>
      <c r="J5981">
        <v>73</v>
      </c>
      <c r="K5981">
        <v>68.252324000000002</v>
      </c>
      <c r="L5981">
        <v>1.5004999999999999E-2</v>
      </c>
      <c r="M5981">
        <f>(F5981*CalPhotonTurnigy!$AE$30*CalPhotonTurnigy!$AF$36+CalPhotonTurnigy!$AE$36)/CalPhotonTurnigy!$AE$30</f>
        <v>62.700280286020046</v>
      </c>
    </row>
    <row r="5982" spans="1:13" x14ac:dyDescent="0.3">
      <c r="A5982">
        <v>187.160573</v>
      </c>
      <c r="B5982">
        <v>73</v>
      </c>
      <c r="C5982">
        <v>0</v>
      </c>
      <c r="D5982">
        <v>1.1259999999999999</v>
      </c>
      <c r="E5982">
        <v>50.625796000000001</v>
      </c>
      <c r="F5982">
        <v>50.591171000000003</v>
      </c>
      <c r="G5982">
        <v>48.340831999999999</v>
      </c>
      <c r="H5982">
        <v>3.4625000000000003E-2</v>
      </c>
      <c r="I5982">
        <v>-88.541349999999994</v>
      </c>
      <c r="J5982">
        <v>73</v>
      </c>
      <c r="K5982">
        <v>68.229252000000002</v>
      </c>
      <c r="L5982">
        <v>1.4999E-2</v>
      </c>
      <c r="M5982">
        <f>(F5982*CalPhotonTurnigy!$AE$30*CalPhotonTurnigy!$AF$36+CalPhotonTurnigy!$AE$36)/CalPhotonTurnigy!$AE$30</f>
        <v>62.873988099492877</v>
      </c>
    </row>
    <row r="5983" spans="1:13" x14ac:dyDescent="0.3">
      <c r="A5983">
        <v>187.17557600000001</v>
      </c>
      <c r="B5983">
        <v>73</v>
      </c>
      <c r="C5983">
        <v>0</v>
      </c>
      <c r="D5983">
        <v>1.1240000000000001</v>
      </c>
      <c r="E5983">
        <v>50.621558</v>
      </c>
      <c r="F5983">
        <v>50.713296999999997</v>
      </c>
      <c r="G5983">
        <v>48.324835</v>
      </c>
      <c r="H5983">
        <v>-9.1739000000000001E-2</v>
      </c>
      <c r="I5983">
        <v>-88.545922000000004</v>
      </c>
      <c r="J5983">
        <v>73</v>
      </c>
      <c r="K5983">
        <v>68.209394000000003</v>
      </c>
      <c r="L5983">
        <v>1.5003000000000001E-2</v>
      </c>
      <c r="M5983">
        <f>(F5983*CalPhotonTurnigy!$AE$30*CalPhotonTurnigy!$AF$36+CalPhotonTurnigy!$AE$36)/CalPhotonTurnigy!$AE$30</f>
        <v>62.998032026170051</v>
      </c>
    </row>
    <row r="5984" spans="1:13" x14ac:dyDescent="0.3">
      <c r="A5984">
        <v>187.19057699999999</v>
      </c>
      <c r="B5984">
        <v>73</v>
      </c>
      <c r="C5984">
        <v>0</v>
      </c>
      <c r="D5984">
        <v>1.1259999999999999</v>
      </c>
      <c r="E5984">
        <v>50.623956</v>
      </c>
      <c r="F5984">
        <v>50.273516999999998</v>
      </c>
      <c r="G5984">
        <v>48.30771</v>
      </c>
      <c r="H5984">
        <v>0.350439</v>
      </c>
      <c r="I5984">
        <v>-88.528547000000003</v>
      </c>
      <c r="J5984">
        <v>73</v>
      </c>
      <c r="K5984">
        <v>68.192301999999998</v>
      </c>
      <c r="L5984">
        <v>1.5001E-2</v>
      </c>
      <c r="M5984">
        <f>(F5984*CalPhotonTurnigy!$AE$30*CalPhotonTurnigy!$AF$36+CalPhotonTurnigy!$AE$36)/CalPhotonTurnigy!$AE$30</f>
        <v>62.551345505084548</v>
      </c>
    </row>
    <row r="5985" spans="1:13" x14ac:dyDescent="0.3">
      <c r="A5985">
        <v>187.20558399999999</v>
      </c>
      <c r="B5985">
        <v>73</v>
      </c>
      <c r="C5985">
        <v>0</v>
      </c>
      <c r="D5985">
        <v>1.121</v>
      </c>
      <c r="E5985">
        <v>50.607880999999999</v>
      </c>
      <c r="F5985">
        <v>50.420149000000002</v>
      </c>
      <c r="G5985">
        <v>48.289858000000002</v>
      </c>
      <c r="H5985">
        <v>0.18773200000000001</v>
      </c>
      <c r="I5985">
        <v>-88.519219000000007</v>
      </c>
      <c r="J5985">
        <v>73</v>
      </c>
      <c r="K5985">
        <v>68.177589999999995</v>
      </c>
      <c r="L5985">
        <v>1.5007E-2</v>
      </c>
      <c r="M5985">
        <f>(F5985*CalPhotonTurnigy!$AE$30*CalPhotonTurnigy!$AF$36+CalPhotonTurnigy!$AE$36)/CalPhotonTurnigy!$AE$30</f>
        <v>62.700280286020046</v>
      </c>
    </row>
    <row r="5986" spans="1:13" x14ac:dyDescent="0.3">
      <c r="A5986">
        <v>187.220583</v>
      </c>
      <c r="B5986">
        <v>73</v>
      </c>
      <c r="C5986">
        <v>0</v>
      </c>
      <c r="D5986">
        <v>1.1180000000000001</v>
      </c>
      <c r="E5986">
        <v>50.584964999999997</v>
      </c>
      <c r="F5986">
        <v>50.542313</v>
      </c>
      <c r="G5986">
        <v>48.271642</v>
      </c>
      <c r="H5986">
        <v>4.2652000000000002E-2</v>
      </c>
      <c r="I5986">
        <v>-88.517098000000004</v>
      </c>
      <c r="J5986">
        <v>73</v>
      </c>
      <c r="K5986">
        <v>68.164928000000003</v>
      </c>
      <c r="L5986">
        <v>1.4999E-2</v>
      </c>
      <c r="M5986">
        <f>(F5986*CalPhotonTurnigy!$AE$30*CalPhotonTurnigy!$AF$36+CalPhotonTurnigy!$AE$36)/CalPhotonTurnigy!$AE$30</f>
        <v>62.824362809467871</v>
      </c>
    </row>
    <row r="5987" spans="1:13" x14ac:dyDescent="0.3">
      <c r="A5987">
        <v>187.23558299999999</v>
      </c>
      <c r="B5987">
        <v>73</v>
      </c>
      <c r="C5987">
        <v>0</v>
      </c>
      <c r="D5987">
        <v>1.123</v>
      </c>
      <c r="E5987">
        <v>50.583396</v>
      </c>
      <c r="F5987">
        <v>50.737718999999998</v>
      </c>
      <c r="G5987">
        <v>48.253379000000002</v>
      </c>
      <c r="H5987">
        <v>-0.15432299999999999</v>
      </c>
      <c r="I5987">
        <v>-88.524789999999996</v>
      </c>
      <c r="J5987">
        <v>73</v>
      </c>
      <c r="K5987">
        <v>68.154030000000006</v>
      </c>
      <c r="L5987">
        <v>1.4999999999999999E-2</v>
      </c>
      <c r="M5987">
        <f>(F5987*CalPhotonTurnigy!$AE$30*CalPhotonTurnigy!$AF$36+CalPhotonTurnigy!$AE$36)/CalPhotonTurnigy!$AE$30</f>
        <v>63.022837561251109</v>
      </c>
    </row>
    <row r="5988" spans="1:13" x14ac:dyDescent="0.3">
      <c r="A5988">
        <v>187.250586</v>
      </c>
      <c r="B5988">
        <v>73</v>
      </c>
      <c r="C5988">
        <v>0</v>
      </c>
      <c r="D5988">
        <v>1.1200000000000001</v>
      </c>
      <c r="E5988">
        <v>50.569938</v>
      </c>
      <c r="F5988">
        <v>50.249074999999998</v>
      </c>
      <c r="G5988">
        <v>48.235334999999999</v>
      </c>
      <c r="H5988">
        <v>0.32086300000000001</v>
      </c>
      <c r="I5988">
        <v>-88.508882999999997</v>
      </c>
      <c r="J5988">
        <v>73</v>
      </c>
      <c r="K5988">
        <v>68.144649999999999</v>
      </c>
      <c r="L5988">
        <v>1.5003000000000001E-2</v>
      </c>
      <c r="M5988">
        <f>(F5988*CalPhotonTurnigy!$AE$30*CalPhotonTurnigy!$AF$36+CalPhotonTurnigy!$AE$36)/CalPhotonTurnigy!$AE$30</f>
        <v>62.52651965591366</v>
      </c>
    </row>
    <row r="5989" spans="1:13" x14ac:dyDescent="0.3">
      <c r="A5989">
        <v>187.26559900000001</v>
      </c>
      <c r="B5989">
        <v>73</v>
      </c>
      <c r="C5989">
        <v>0</v>
      </c>
      <c r="D5989">
        <v>1.123</v>
      </c>
      <c r="E5989">
        <v>50.570466000000003</v>
      </c>
      <c r="F5989">
        <v>50.420149000000002</v>
      </c>
      <c r="G5989">
        <v>48.217726999999996</v>
      </c>
      <c r="H5989">
        <v>0.15031700000000001</v>
      </c>
      <c r="I5989">
        <v>-88.501412000000002</v>
      </c>
      <c r="J5989">
        <v>73</v>
      </c>
      <c r="K5989">
        <v>68.136576000000005</v>
      </c>
      <c r="L5989">
        <v>1.5013E-2</v>
      </c>
      <c r="M5989">
        <f>(F5989*CalPhotonTurnigy!$AE$30*CalPhotonTurnigy!$AF$36+CalPhotonTurnigy!$AE$36)/CalPhotonTurnigy!$AE$30</f>
        <v>62.700280286020046</v>
      </c>
    </row>
    <row r="5990" spans="1:13" x14ac:dyDescent="0.3">
      <c r="A5990">
        <v>187.28060199999999</v>
      </c>
      <c r="B5990">
        <v>73</v>
      </c>
      <c r="C5990">
        <v>0</v>
      </c>
      <c r="D5990">
        <v>1.127</v>
      </c>
      <c r="E5990">
        <v>50.586055000000002</v>
      </c>
      <c r="F5990">
        <v>50.591171000000003</v>
      </c>
      <c r="G5990">
        <v>48.200723000000004</v>
      </c>
      <c r="H5990">
        <v>-5.1159999999999999E-3</v>
      </c>
      <c r="I5990">
        <v>-88.501666999999998</v>
      </c>
      <c r="J5990">
        <v>73</v>
      </c>
      <c r="K5990">
        <v>68.129626999999999</v>
      </c>
      <c r="L5990">
        <v>1.5003000000000001E-2</v>
      </c>
      <c r="M5990">
        <f>(F5990*CalPhotonTurnigy!$AE$30*CalPhotonTurnigy!$AF$36+CalPhotonTurnigy!$AE$36)/CalPhotonTurnigy!$AE$30</f>
        <v>62.873988099492877</v>
      </c>
    </row>
    <row r="5991" spans="1:13" x14ac:dyDescent="0.3">
      <c r="A5991">
        <v>187.29561200000001</v>
      </c>
      <c r="B5991">
        <v>73</v>
      </c>
      <c r="C5991">
        <v>0</v>
      </c>
      <c r="D5991">
        <v>1.1220000000000001</v>
      </c>
      <c r="E5991">
        <v>50.581308</v>
      </c>
      <c r="F5991">
        <v>50.664450000000002</v>
      </c>
      <c r="G5991">
        <v>48.184454000000002</v>
      </c>
      <c r="H5991">
        <v>-8.3141999999999994E-2</v>
      </c>
      <c r="I5991">
        <v>-88.505809999999997</v>
      </c>
      <c r="J5991">
        <v>73</v>
      </c>
      <c r="K5991">
        <v>68.123645999999994</v>
      </c>
      <c r="L5991">
        <v>1.5010000000000001E-2</v>
      </c>
      <c r="M5991">
        <f>(F5991*CalPhotonTurnigy!$AE$30*CalPhotonTurnigy!$AF$36+CalPhotonTurnigy!$AE$36)/CalPhotonTurnigy!$AE$30</f>
        <v>62.948417908894449</v>
      </c>
    </row>
    <row r="5992" spans="1:13" x14ac:dyDescent="0.3">
      <c r="A5992">
        <v>187.31062</v>
      </c>
      <c r="B5992">
        <v>73</v>
      </c>
      <c r="C5992">
        <v>0</v>
      </c>
      <c r="D5992">
        <v>1.1220000000000001</v>
      </c>
      <c r="E5992">
        <v>50.577222999999996</v>
      </c>
      <c r="F5992">
        <v>50.273516999999998</v>
      </c>
      <c r="G5992">
        <v>48.16901</v>
      </c>
      <c r="H5992">
        <v>0.30370599999999998</v>
      </c>
      <c r="I5992">
        <v>-88.490745000000004</v>
      </c>
      <c r="J5992">
        <v>73</v>
      </c>
      <c r="K5992">
        <v>68.118498000000002</v>
      </c>
      <c r="L5992">
        <v>1.5008000000000001E-2</v>
      </c>
      <c r="M5992">
        <f>(F5992*CalPhotonTurnigy!$AE$30*CalPhotonTurnigy!$AF$36+CalPhotonTurnigy!$AE$36)/CalPhotonTurnigy!$AE$30</f>
        <v>62.551345505084548</v>
      </c>
    </row>
    <row r="5993" spans="1:13" x14ac:dyDescent="0.3">
      <c r="A5993">
        <v>187.325624</v>
      </c>
      <c r="B5993">
        <v>73</v>
      </c>
      <c r="C5993">
        <v>0</v>
      </c>
      <c r="D5993">
        <v>1.121</v>
      </c>
      <c r="E5993">
        <v>50.570678999999998</v>
      </c>
      <c r="F5993">
        <v>50.444583999999999</v>
      </c>
      <c r="G5993">
        <v>48.154451000000002</v>
      </c>
      <c r="H5993">
        <v>0.12609500000000001</v>
      </c>
      <c r="I5993">
        <v>-88.484478999999993</v>
      </c>
      <c r="J5993">
        <v>73</v>
      </c>
      <c r="K5993">
        <v>68.114067000000006</v>
      </c>
      <c r="L5993">
        <v>1.5004E-2</v>
      </c>
      <c r="M5993">
        <f>(F5993*CalPhotonTurnigy!$AE$30*CalPhotonTurnigy!$AF$36+CalPhotonTurnigy!$AE$36)/CalPhotonTurnigy!$AE$30</f>
        <v>62.725099025259489</v>
      </c>
    </row>
    <row r="5994" spans="1:13" x14ac:dyDescent="0.3">
      <c r="A5994">
        <v>187.340622</v>
      </c>
      <c r="B5994">
        <v>73</v>
      </c>
      <c r="C5994">
        <v>0</v>
      </c>
      <c r="D5994">
        <v>1.121</v>
      </c>
      <c r="E5994">
        <v>50.562019999999997</v>
      </c>
      <c r="F5994">
        <v>50.615597999999999</v>
      </c>
      <c r="G5994">
        <v>48.140810000000002</v>
      </c>
      <c r="H5994">
        <v>-5.3579000000000002E-2</v>
      </c>
      <c r="I5994">
        <v>-88.487145999999996</v>
      </c>
      <c r="J5994">
        <v>73</v>
      </c>
      <c r="K5994">
        <v>68.110253</v>
      </c>
      <c r="L5994">
        <v>1.4997999999999999E-2</v>
      </c>
      <c r="M5994">
        <f>(F5994*CalPhotonTurnigy!$AE$30*CalPhotonTurnigy!$AF$36+CalPhotonTurnigy!$AE$36)/CalPhotonTurnigy!$AE$30</f>
        <v>62.89879871309639</v>
      </c>
    </row>
    <row r="5995" spans="1:13" x14ac:dyDescent="0.3">
      <c r="A5995">
        <v>187.35563400000001</v>
      </c>
      <c r="B5995">
        <v>73</v>
      </c>
      <c r="C5995">
        <v>0</v>
      </c>
      <c r="D5995">
        <v>1.125</v>
      </c>
      <c r="E5995">
        <v>50.569709000000003</v>
      </c>
      <c r="F5995">
        <v>50.273516999999998</v>
      </c>
      <c r="G5995">
        <v>48.128098999999999</v>
      </c>
      <c r="H5995">
        <v>0.29619200000000001</v>
      </c>
      <c r="I5995">
        <v>-88.472448999999997</v>
      </c>
      <c r="J5995">
        <v>73</v>
      </c>
      <c r="K5995">
        <v>68.106970000000004</v>
      </c>
      <c r="L5995">
        <v>1.5011999999999999E-2</v>
      </c>
      <c r="M5995">
        <f>(F5995*CalPhotonTurnigy!$AE$30*CalPhotonTurnigy!$AF$36+CalPhotonTurnigy!$AE$36)/CalPhotonTurnigy!$AE$30</f>
        <v>62.551345505084548</v>
      </c>
    </row>
    <row r="5996" spans="1:13" x14ac:dyDescent="0.3">
      <c r="A5996">
        <v>187.370633</v>
      </c>
      <c r="B5996">
        <v>73</v>
      </c>
      <c r="C5996">
        <v>0</v>
      </c>
      <c r="D5996">
        <v>1.1180000000000001</v>
      </c>
      <c r="E5996">
        <v>50.552097000000003</v>
      </c>
      <c r="F5996">
        <v>50.322398999999997</v>
      </c>
      <c r="G5996">
        <v>48.116311000000003</v>
      </c>
      <c r="H5996">
        <v>0.22969800000000001</v>
      </c>
      <c r="I5996">
        <v>-88.461055999999999</v>
      </c>
      <c r="J5996">
        <v>73</v>
      </c>
      <c r="K5996">
        <v>68.104145000000003</v>
      </c>
      <c r="L5996">
        <v>1.4999E-2</v>
      </c>
      <c r="M5996">
        <f>(F5996*CalPhotonTurnigy!$AE$30*CalPhotonTurnigy!$AF$36+CalPhotonTurnigy!$AE$36)/CalPhotonTurnigy!$AE$30</f>
        <v>62.600995172017335</v>
      </c>
    </row>
    <row r="5997" spans="1:13" x14ac:dyDescent="0.3">
      <c r="A5997">
        <v>187.38564400000001</v>
      </c>
      <c r="B5997">
        <v>73</v>
      </c>
      <c r="C5997">
        <v>0</v>
      </c>
      <c r="D5997">
        <v>1.121</v>
      </c>
      <c r="E5997">
        <v>50.549056</v>
      </c>
      <c r="F5997">
        <v>50.420149000000002</v>
      </c>
      <c r="G5997">
        <v>48.105426999999999</v>
      </c>
      <c r="H5997">
        <v>0.12890699999999999</v>
      </c>
      <c r="I5997">
        <v>-88.454649000000003</v>
      </c>
      <c r="J5997">
        <v>73</v>
      </c>
      <c r="K5997">
        <v>68.101713000000004</v>
      </c>
      <c r="L5997">
        <v>1.5011E-2</v>
      </c>
      <c r="M5997">
        <f>(F5997*CalPhotonTurnigy!$AE$30*CalPhotonTurnigy!$AF$36+CalPhotonTurnigy!$AE$36)/CalPhotonTurnigy!$AE$30</f>
        <v>62.700280286020046</v>
      </c>
    </row>
    <row r="5998" spans="1:13" x14ac:dyDescent="0.3">
      <c r="A5998">
        <v>187.40065300000001</v>
      </c>
      <c r="B5998">
        <v>73</v>
      </c>
      <c r="C5998">
        <v>0</v>
      </c>
      <c r="D5998">
        <v>1.1259999999999999</v>
      </c>
      <c r="E5998">
        <v>50.561585999999998</v>
      </c>
      <c r="F5998">
        <v>50.591171000000003</v>
      </c>
      <c r="G5998">
        <v>48.095416</v>
      </c>
      <c r="H5998">
        <v>-2.9585E-2</v>
      </c>
      <c r="I5998">
        <v>-88.456121999999993</v>
      </c>
      <c r="J5998">
        <v>73</v>
      </c>
      <c r="K5998">
        <v>68.099620000000002</v>
      </c>
      <c r="L5998">
        <v>1.5009E-2</v>
      </c>
      <c r="M5998">
        <f>(F5998*CalPhotonTurnigy!$AE$30*CalPhotonTurnigy!$AF$36+CalPhotonTurnigy!$AE$36)/CalPhotonTurnigy!$AE$30</f>
        <v>62.873988099492877</v>
      </c>
    </row>
    <row r="5999" spans="1:13" x14ac:dyDescent="0.3">
      <c r="A5999">
        <v>187.41565900000001</v>
      </c>
      <c r="B5999">
        <v>73</v>
      </c>
      <c r="C5999">
        <v>0</v>
      </c>
      <c r="D5999">
        <v>1.121</v>
      </c>
      <c r="E5999">
        <v>50.557223</v>
      </c>
      <c r="F5999">
        <v>50.151294</v>
      </c>
      <c r="G5999">
        <v>48.086243000000003</v>
      </c>
      <c r="H5999">
        <v>0.40592899999999998</v>
      </c>
      <c r="I5999">
        <v>-88.436017000000007</v>
      </c>
      <c r="J5999">
        <v>73</v>
      </c>
      <c r="K5999">
        <v>68.097819000000001</v>
      </c>
      <c r="L5999">
        <v>1.5006E-2</v>
      </c>
      <c r="M5999">
        <f>(F5999*CalPhotonTurnigy!$AE$30*CalPhotonTurnigy!$AF$36+CalPhotonTurnigy!$AE$36)/CalPhotonTurnigy!$AE$30</f>
        <v>62.427203055071736</v>
      </c>
    </row>
    <row r="6000" spans="1:13" x14ac:dyDescent="0.3">
      <c r="A6000">
        <v>187.43066200000001</v>
      </c>
      <c r="B6000">
        <v>73</v>
      </c>
      <c r="C6000">
        <v>0</v>
      </c>
      <c r="D6000">
        <v>1.1200000000000001</v>
      </c>
      <c r="E6000">
        <v>50.547407</v>
      </c>
      <c r="F6000">
        <v>50.346837999999998</v>
      </c>
      <c r="G6000">
        <v>48.077863000000001</v>
      </c>
      <c r="H6000">
        <v>0.200569</v>
      </c>
      <c r="I6000">
        <v>-88.426062999999999</v>
      </c>
      <c r="J6000">
        <v>73</v>
      </c>
      <c r="K6000">
        <v>68.096267999999995</v>
      </c>
      <c r="L6000">
        <v>1.5003000000000001E-2</v>
      </c>
      <c r="M6000">
        <f>(F6000*CalPhotonTurnigy!$AE$30*CalPhotonTurnigy!$AF$36+CalPhotonTurnigy!$AE$36)/CalPhotonTurnigy!$AE$30</f>
        <v>62.625817974074749</v>
      </c>
    </row>
    <row r="6001" spans="1:13" x14ac:dyDescent="0.3">
      <c r="A6001">
        <v>187.445661</v>
      </c>
      <c r="B6001">
        <v>73</v>
      </c>
      <c r="C6001">
        <v>0</v>
      </c>
      <c r="D6001">
        <v>1.119</v>
      </c>
      <c r="E6001">
        <v>50.535927999999998</v>
      </c>
      <c r="F6001">
        <v>50.493451</v>
      </c>
      <c r="G6001">
        <v>48.070230000000002</v>
      </c>
      <c r="H6001">
        <v>4.2478000000000002E-2</v>
      </c>
      <c r="I6001">
        <v>-88.423952</v>
      </c>
      <c r="J6001">
        <v>73</v>
      </c>
      <c r="K6001">
        <v>68.094933999999995</v>
      </c>
      <c r="L6001">
        <v>1.4999E-2</v>
      </c>
      <c r="M6001">
        <f>(F6001*CalPhotonTurnigy!$AE$30*CalPhotonTurnigy!$AF$36+CalPhotonTurnigy!$AE$36)/CalPhotonTurnigy!$AE$30</f>
        <v>62.774733456624915</v>
      </c>
    </row>
    <row r="6002" spans="1:13" x14ac:dyDescent="0.3">
      <c r="A6002">
        <v>187.460668</v>
      </c>
      <c r="B6002">
        <v>73</v>
      </c>
      <c r="C6002">
        <v>0</v>
      </c>
      <c r="D6002">
        <v>1.121</v>
      </c>
      <c r="E6002">
        <v>50.535142999999998</v>
      </c>
      <c r="F6002">
        <v>50.664450000000002</v>
      </c>
      <c r="G6002">
        <v>48.063296999999999</v>
      </c>
      <c r="H6002">
        <v>-0.12930700000000001</v>
      </c>
      <c r="I6002">
        <v>-88.430395000000004</v>
      </c>
      <c r="J6002">
        <v>73</v>
      </c>
      <c r="K6002">
        <v>68.093784999999997</v>
      </c>
      <c r="L6002">
        <v>1.5007E-2</v>
      </c>
      <c r="M6002">
        <f>(F6002*CalPhotonTurnigy!$AE$30*CalPhotonTurnigy!$AF$36+CalPhotonTurnigy!$AE$36)/CalPhotonTurnigy!$AE$30</f>
        <v>62.948417908894449</v>
      </c>
    </row>
    <row r="6003" spans="1:13" x14ac:dyDescent="0.3">
      <c r="A6003">
        <v>187.475674</v>
      </c>
      <c r="B6003">
        <v>73</v>
      </c>
      <c r="C6003">
        <v>0</v>
      </c>
      <c r="D6003">
        <v>1.117</v>
      </c>
      <c r="E6003">
        <v>50.519306</v>
      </c>
      <c r="F6003">
        <v>50.102397000000003</v>
      </c>
      <c r="G6003">
        <v>48.057015</v>
      </c>
      <c r="H6003">
        <v>0.41690899999999997</v>
      </c>
      <c r="I6003">
        <v>-88.409756999999999</v>
      </c>
      <c r="J6003">
        <v>73</v>
      </c>
      <c r="K6003">
        <v>68.092796000000007</v>
      </c>
      <c r="L6003">
        <v>1.5006E-2</v>
      </c>
      <c r="M6003">
        <f>(F6003*CalPhotonTurnigy!$AE$30*CalPhotonTurnigy!$AF$36+CalPhotonTurnigy!$AE$36)/CalPhotonTurnigy!$AE$30</f>
        <v>62.377538152571589</v>
      </c>
    </row>
    <row r="6004" spans="1:13" x14ac:dyDescent="0.3">
      <c r="A6004">
        <v>187.490678</v>
      </c>
      <c r="B6004">
        <v>73</v>
      </c>
      <c r="C6004">
        <v>0</v>
      </c>
      <c r="D6004">
        <v>1.1200000000000001</v>
      </c>
      <c r="E6004">
        <v>50.514774000000003</v>
      </c>
      <c r="F6004">
        <v>50.371276000000002</v>
      </c>
      <c r="G6004">
        <v>48.051335999999999</v>
      </c>
      <c r="H6004">
        <v>0.14349799999999999</v>
      </c>
      <c r="I6004">
        <v>-88.402632999999994</v>
      </c>
      <c r="J6004">
        <v>73</v>
      </c>
      <c r="K6004">
        <v>68.091944999999996</v>
      </c>
      <c r="L6004">
        <v>1.5004E-2</v>
      </c>
      <c r="M6004">
        <f>(F6004*CalPhotonTurnigy!$AE$30*CalPhotonTurnigy!$AF$36+CalPhotonTurnigy!$AE$36)/CalPhotonTurnigy!$AE$30</f>
        <v>62.650639760427673</v>
      </c>
    </row>
    <row r="6005" spans="1:13" x14ac:dyDescent="0.3">
      <c r="A6005">
        <v>187.505685</v>
      </c>
      <c r="B6005">
        <v>73</v>
      </c>
      <c r="C6005">
        <v>0</v>
      </c>
      <c r="D6005">
        <v>1.1180000000000001</v>
      </c>
      <c r="E6005">
        <v>50.504804999999998</v>
      </c>
      <c r="F6005">
        <v>50.566743000000002</v>
      </c>
      <c r="G6005">
        <v>48.046211999999997</v>
      </c>
      <c r="H6005">
        <v>-6.1936999999999999E-2</v>
      </c>
      <c r="I6005">
        <v>-88.405715999999998</v>
      </c>
      <c r="J6005">
        <v>73</v>
      </c>
      <c r="K6005">
        <v>68.091212999999996</v>
      </c>
      <c r="L6005">
        <v>1.5007E-2</v>
      </c>
      <c r="M6005">
        <f>(F6005*CalPhotonTurnigy!$AE$30*CalPhotonTurnigy!$AF$36+CalPhotonTurnigy!$AE$36)/CalPhotonTurnigy!$AE$30</f>
        <v>62.849176470184872</v>
      </c>
    </row>
    <row r="6006" spans="1:13" x14ac:dyDescent="0.3">
      <c r="A6006">
        <v>187.52069399999999</v>
      </c>
      <c r="B6006">
        <v>73</v>
      </c>
      <c r="C6006">
        <v>0</v>
      </c>
      <c r="D6006">
        <v>1.1200000000000001</v>
      </c>
      <c r="E6006">
        <v>50.502294999999997</v>
      </c>
      <c r="F6006">
        <v>50.151294</v>
      </c>
      <c r="G6006">
        <v>48.041598</v>
      </c>
      <c r="H6006">
        <v>0.35100100000000001</v>
      </c>
      <c r="I6006">
        <v>-88.388328000000001</v>
      </c>
      <c r="J6006">
        <v>73</v>
      </c>
      <c r="K6006">
        <v>68.090582999999995</v>
      </c>
      <c r="L6006">
        <v>1.5009E-2</v>
      </c>
      <c r="M6006">
        <f>(F6006*CalPhotonTurnigy!$AE$30*CalPhotonTurnigy!$AF$36+CalPhotonTurnigy!$AE$36)/CalPhotonTurnigy!$AE$30</f>
        <v>62.427203055071736</v>
      </c>
    </row>
    <row r="6007" spans="1:13" x14ac:dyDescent="0.3">
      <c r="A6007">
        <v>187.53570400000001</v>
      </c>
      <c r="B6007">
        <v>73</v>
      </c>
      <c r="C6007">
        <v>0</v>
      </c>
      <c r="D6007">
        <v>1.1240000000000001</v>
      </c>
      <c r="E6007">
        <v>50.515304999999998</v>
      </c>
      <c r="F6007">
        <v>50.249074999999998</v>
      </c>
      <c r="G6007">
        <v>48.037452000000002</v>
      </c>
      <c r="H6007">
        <v>0.266231</v>
      </c>
      <c r="I6007">
        <v>-88.375123000000002</v>
      </c>
      <c r="J6007">
        <v>73</v>
      </c>
      <c r="K6007">
        <v>68.090040000000002</v>
      </c>
      <c r="L6007">
        <v>1.5010000000000001E-2</v>
      </c>
      <c r="M6007">
        <f>(F6007*CalPhotonTurnigy!$AE$30*CalPhotonTurnigy!$AF$36+CalPhotonTurnigy!$AE$36)/CalPhotonTurnigy!$AE$30</f>
        <v>62.52651965591366</v>
      </c>
    </row>
    <row r="6008" spans="1:13" x14ac:dyDescent="0.3">
      <c r="A6008">
        <v>187.550713</v>
      </c>
      <c r="B6008">
        <v>73</v>
      </c>
      <c r="C6008">
        <v>0</v>
      </c>
      <c r="D6008">
        <v>1.119</v>
      </c>
      <c r="E6008">
        <v>50.508296999999999</v>
      </c>
      <c r="F6008">
        <v>50.420149000000002</v>
      </c>
      <c r="G6008">
        <v>48.033731000000003</v>
      </c>
      <c r="H6008">
        <v>8.8148000000000004E-2</v>
      </c>
      <c r="I6008">
        <v>-88.370743000000004</v>
      </c>
      <c r="J6008">
        <v>73</v>
      </c>
      <c r="K6008">
        <v>68.089573000000001</v>
      </c>
      <c r="L6008">
        <v>1.5009E-2</v>
      </c>
      <c r="M6008">
        <f>(F6008*CalPhotonTurnigy!$AE$30*CalPhotonTurnigy!$AF$36+CalPhotonTurnigy!$AE$36)/CalPhotonTurnigy!$AE$30</f>
        <v>62.700280286020046</v>
      </c>
    </row>
    <row r="6009" spans="1:13" x14ac:dyDescent="0.3">
      <c r="A6009">
        <v>187.56571199999999</v>
      </c>
      <c r="B6009">
        <v>73</v>
      </c>
      <c r="C6009">
        <v>0</v>
      </c>
      <c r="D6009">
        <v>1.1259999999999999</v>
      </c>
      <c r="E6009">
        <v>50.526533000000001</v>
      </c>
      <c r="F6009">
        <v>50.591171000000003</v>
      </c>
      <c r="G6009">
        <v>48.030397000000001</v>
      </c>
      <c r="H6009">
        <v>-6.4638000000000001E-2</v>
      </c>
      <c r="I6009">
        <v>-88.373958999999999</v>
      </c>
      <c r="J6009">
        <v>73</v>
      </c>
      <c r="K6009">
        <v>68.089170999999993</v>
      </c>
      <c r="L6009">
        <v>1.4999E-2</v>
      </c>
      <c r="M6009">
        <f>(F6009*CalPhotonTurnigy!$AE$30*CalPhotonTurnigy!$AF$36+CalPhotonTurnigy!$AE$36)/CalPhotonTurnigy!$AE$30</f>
        <v>62.873988099492877</v>
      </c>
    </row>
    <row r="6010" spans="1:13" x14ac:dyDescent="0.3">
      <c r="A6010">
        <v>187.58072000000001</v>
      </c>
      <c r="B6010">
        <v>73</v>
      </c>
      <c r="C6010">
        <v>0</v>
      </c>
      <c r="D6010">
        <v>1.119</v>
      </c>
      <c r="E6010">
        <v>50.517960000000002</v>
      </c>
      <c r="F6010">
        <v>50.151294</v>
      </c>
      <c r="G6010">
        <v>48.027414999999998</v>
      </c>
      <c r="H6010">
        <v>0.36666599999999999</v>
      </c>
      <c r="I6010">
        <v>-88.355796999999995</v>
      </c>
      <c r="J6010">
        <v>73</v>
      </c>
      <c r="K6010">
        <v>68.088825</v>
      </c>
      <c r="L6010">
        <v>1.5008000000000001E-2</v>
      </c>
      <c r="M6010">
        <f>(F6010*CalPhotonTurnigy!$AE$30*CalPhotonTurnigy!$AF$36+CalPhotonTurnigy!$AE$36)/CalPhotonTurnigy!$AE$30</f>
        <v>62.427203055071736</v>
      </c>
    </row>
    <row r="6011" spans="1:13" x14ac:dyDescent="0.3">
      <c r="A6011">
        <v>187.59572299999999</v>
      </c>
      <c r="B6011">
        <v>73</v>
      </c>
      <c r="C6011">
        <v>0</v>
      </c>
      <c r="D6011">
        <v>1.119</v>
      </c>
      <c r="E6011">
        <v>50.510581999999999</v>
      </c>
      <c r="F6011">
        <v>50.273516999999998</v>
      </c>
      <c r="G6011">
        <v>48.024751000000002</v>
      </c>
      <c r="H6011">
        <v>0.237065</v>
      </c>
      <c r="I6011">
        <v>-88.344041000000004</v>
      </c>
      <c r="J6011">
        <v>73</v>
      </c>
      <c r="K6011">
        <v>68.088526999999999</v>
      </c>
      <c r="L6011">
        <v>1.5003000000000001E-2</v>
      </c>
      <c r="M6011">
        <f>(F6011*CalPhotonTurnigy!$AE$30*CalPhotonTurnigy!$AF$36+CalPhotonTurnigy!$AE$36)/CalPhotonTurnigy!$AE$30</f>
        <v>62.551345505084548</v>
      </c>
    </row>
    <row r="6012" spans="1:13" x14ac:dyDescent="0.3">
      <c r="A6012">
        <v>187.61072999999999</v>
      </c>
      <c r="B6012">
        <v>73</v>
      </c>
      <c r="C6012">
        <v>0</v>
      </c>
      <c r="D6012">
        <v>1.1200000000000001</v>
      </c>
      <c r="E6012">
        <v>50.507266000000001</v>
      </c>
      <c r="F6012">
        <v>50.517882</v>
      </c>
      <c r="G6012">
        <v>48.022373999999999</v>
      </c>
      <c r="H6012">
        <v>-1.0616E-2</v>
      </c>
      <c r="I6012">
        <v>-88.344569000000007</v>
      </c>
      <c r="J6012">
        <v>73</v>
      </c>
      <c r="K6012">
        <v>68.088271000000006</v>
      </c>
      <c r="L6012">
        <v>1.5007E-2</v>
      </c>
      <c r="M6012">
        <f>(F6012*CalPhotonTurnigy!$AE$30*CalPhotonTurnigy!$AF$36+CalPhotonTurnigy!$AE$36)/CalPhotonTurnigy!$AE$30</f>
        <v>62.799548133046386</v>
      </c>
    </row>
    <row r="6013" spans="1:13" x14ac:dyDescent="0.3">
      <c r="A6013">
        <v>187.62574000000001</v>
      </c>
      <c r="B6013">
        <v>73</v>
      </c>
      <c r="C6013">
        <v>0</v>
      </c>
      <c r="D6013">
        <v>1.121</v>
      </c>
      <c r="E6013">
        <v>50.507446999999999</v>
      </c>
      <c r="F6013">
        <v>50.542313</v>
      </c>
      <c r="G6013">
        <v>48.020256000000003</v>
      </c>
      <c r="H6013">
        <v>-3.4866000000000001E-2</v>
      </c>
      <c r="I6013">
        <v>-88.346304000000003</v>
      </c>
      <c r="J6013">
        <v>73</v>
      </c>
      <c r="K6013">
        <v>68.088049999999996</v>
      </c>
      <c r="L6013">
        <v>1.5010000000000001E-2</v>
      </c>
      <c r="M6013">
        <f>(F6013*CalPhotonTurnigy!$AE$30*CalPhotonTurnigy!$AF$36+CalPhotonTurnigy!$AE$36)/CalPhotonTurnigy!$AE$30</f>
        <v>62.824362809467871</v>
      </c>
    </row>
    <row r="6014" spans="1:13" x14ac:dyDescent="0.3">
      <c r="A6014">
        <v>187.64073999999999</v>
      </c>
      <c r="B6014">
        <v>73</v>
      </c>
      <c r="C6014">
        <v>0</v>
      </c>
      <c r="D6014">
        <v>1.1200000000000001</v>
      </c>
      <c r="E6014">
        <v>50.504567999999999</v>
      </c>
      <c r="F6014">
        <v>50.200186000000002</v>
      </c>
      <c r="G6014">
        <v>48.018369999999997</v>
      </c>
      <c r="H6014">
        <v>0.30438199999999999</v>
      </c>
      <c r="I6014">
        <v>-88.331226000000001</v>
      </c>
      <c r="J6014">
        <v>73</v>
      </c>
      <c r="K6014">
        <v>68.087860000000006</v>
      </c>
      <c r="L6014">
        <v>1.4999999999999999E-2</v>
      </c>
      <c r="M6014">
        <f>(F6014*CalPhotonTurnigy!$AE$30*CalPhotonTurnigy!$AF$36+CalPhotonTurnigy!$AE$36)/CalPhotonTurnigy!$AE$30</f>
        <v>62.476862879049442</v>
      </c>
    </row>
    <row r="6015" spans="1:13" x14ac:dyDescent="0.3">
      <c r="A6015">
        <v>187.65574799999999</v>
      </c>
      <c r="B6015">
        <v>73</v>
      </c>
      <c r="C6015">
        <v>0</v>
      </c>
      <c r="D6015">
        <v>1.1220000000000001</v>
      </c>
      <c r="E6015">
        <v>50.511194000000003</v>
      </c>
      <c r="F6015">
        <v>50.371276000000002</v>
      </c>
      <c r="G6015">
        <v>48.016692999999997</v>
      </c>
      <c r="H6015">
        <v>0.13991799999999999</v>
      </c>
      <c r="I6015">
        <v>-88.324278000000007</v>
      </c>
      <c r="J6015">
        <v>73</v>
      </c>
      <c r="K6015">
        <v>68.087697000000006</v>
      </c>
      <c r="L6015">
        <v>1.5008000000000001E-2</v>
      </c>
      <c r="M6015">
        <f>(F6015*CalPhotonTurnigy!$AE$30*CalPhotonTurnigy!$AF$36+CalPhotonTurnigy!$AE$36)/CalPhotonTurnigy!$AE$30</f>
        <v>62.650639760427673</v>
      </c>
    </row>
    <row r="6016" spans="1:13" x14ac:dyDescent="0.3">
      <c r="A6016">
        <v>187.67074700000001</v>
      </c>
      <c r="B6016">
        <v>73</v>
      </c>
      <c r="C6016">
        <v>0</v>
      </c>
      <c r="D6016">
        <v>1.119</v>
      </c>
      <c r="E6016">
        <v>50.504758000000002</v>
      </c>
      <c r="F6016">
        <v>50.517882</v>
      </c>
      <c r="G6016">
        <v>48.015203</v>
      </c>
      <c r="H6016">
        <v>-1.3124E-2</v>
      </c>
      <c r="I6016">
        <v>-88.324929999999995</v>
      </c>
      <c r="J6016">
        <v>73</v>
      </c>
      <c r="K6016">
        <v>68.087556000000006</v>
      </c>
      <c r="L6016">
        <v>1.4999E-2</v>
      </c>
      <c r="M6016">
        <f>(F6016*CalPhotonTurnigy!$AE$30*CalPhotonTurnigy!$AF$36+CalPhotonTurnigy!$AE$36)/CalPhotonTurnigy!$AE$30</f>
        <v>62.799548133046386</v>
      </c>
    </row>
    <row r="6017" spans="1:13" x14ac:dyDescent="0.3">
      <c r="A6017">
        <v>187.68574599999999</v>
      </c>
      <c r="B6017">
        <v>73</v>
      </c>
      <c r="C6017">
        <v>0</v>
      </c>
      <c r="D6017">
        <v>1.119</v>
      </c>
      <c r="E6017">
        <v>50.499220000000001</v>
      </c>
      <c r="F6017">
        <v>50.175741000000002</v>
      </c>
      <c r="G6017">
        <v>48.013880999999998</v>
      </c>
      <c r="H6017">
        <v>0.32347900000000002</v>
      </c>
      <c r="I6017">
        <v>-88.308912000000007</v>
      </c>
      <c r="J6017">
        <v>73</v>
      </c>
      <c r="K6017">
        <v>68.087434999999999</v>
      </c>
      <c r="L6017">
        <v>1.4999E-2</v>
      </c>
      <c r="M6017">
        <f>(F6017*CalPhotonTurnigy!$AE$30*CalPhotonTurnigy!$AF$36+CalPhotonTurnigy!$AE$36)/CalPhotonTurnigy!$AE$30</f>
        <v>62.452033982765087</v>
      </c>
    </row>
    <row r="6018" spans="1:13" x14ac:dyDescent="0.3">
      <c r="A6018">
        <v>187.70075499999999</v>
      </c>
      <c r="B6018">
        <v>73</v>
      </c>
      <c r="C6018">
        <v>0</v>
      </c>
      <c r="D6018">
        <v>1.117</v>
      </c>
      <c r="E6018">
        <v>50.488382000000001</v>
      </c>
      <c r="F6018">
        <v>50.273516999999998</v>
      </c>
      <c r="G6018">
        <v>48.012709000000001</v>
      </c>
      <c r="H6018">
        <v>0.214865</v>
      </c>
      <c r="I6018">
        <v>-88.298253000000003</v>
      </c>
      <c r="J6018">
        <v>73</v>
      </c>
      <c r="K6018">
        <v>68.087331000000006</v>
      </c>
      <c r="L6018">
        <v>1.5009E-2</v>
      </c>
      <c r="M6018">
        <f>(F6018*CalPhotonTurnigy!$AE$30*CalPhotonTurnigy!$AF$36+CalPhotonTurnigy!$AE$36)/CalPhotonTurnigy!$AE$30</f>
        <v>62.551345505084548</v>
      </c>
    </row>
    <row r="6019" spans="1:13" x14ac:dyDescent="0.3">
      <c r="A6019">
        <v>187.715757</v>
      </c>
      <c r="B6019">
        <v>73</v>
      </c>
      <c r="C6019">
        <v>0</v>
      </c>
      <c r="D6019">
        <v>1.117</v>
      </c>
      <c r="E6019">
        <v>50.479053</v>
      </c>
      <c r="F6019">
        <v>50.420149000000002</v>
      </c>
      <c r="G6019">
        <v>48.011670000000002</v>
      </c>
      <c r="H6019">
        <v>5.8903999999999998E-2</v>
      </c>
      <c r="I6019">
        <v>-88.295327</v>
      </c>
      <c r="J6019">
        <v>73</v>
      </c>
      <c r="K6019">
        <v>68.087241000000006</v>
      </c>
      <c r="L6019">
        <v>1.5002E-2</v>
      </c>
      <c r="M6019">
        <f>(F6019*CalPhotonTurnigy!$AE$30*CalPhotonTurnigy!$AF$36+CalPhotonTurnigy!$AE$36)/CalPhotonTurnigy!$AE$30</f>
        <v>62.700280286020046</v>
      </c>
    </row>
    <row r="6020" spans="1:13" x14ac:dyDescent="0.3">
      <c r="A6020">
        <v>187.73075499999999</v>
      </c>
      <c r="B6020">
        <v>73</v>
      </c>
      <c r="C6020">
        <v>0</v>
      </c>
      <c r="D6020">
        <v>1.115</v>
      </c>
      <c r="E6020">
        <v>50.461908999999999</v>
      </c>
      <c r="F6020">
        <v>50.591171000000003</v>
      </c>
      <c r="G6020">
        <v>48.010750000000002</v>
      </c>
      <c r="H6020">
        <v>-0.12926199999999999</v>
      </c>
      <c r="I6020">
        <v>-88.301758000000007</v>
      </c>
      <c r="J6020">
        <v>73</v>
      </c>
      <c r="K6020">
        <v>68.087164000000001</v>
      </c>
      <c r="L6020">
        <v>1.4997999999999999E-2</v>
      </c>
      <c r="M6020">
        <f>(F6020*CalPhotonTurnigy!$AE$30*CalPhotonTurnigy!$AF$36+CalPhotonTurnigy!$AE$36)/CalPhotonTurnigy!$AE$30</f>
        <v>62.873988099492877</v>
      </c>
    </row>
    <row r="6021" spans="1:13" x14ac:dyDescent="0.3">
      <c r="A6021">
        <v>187.745758</v>
      </c>
      <c r="B6021">
        <v>73</v>
      </c>
      <c r="C6021">
        <v>0</v>
      </c>
      <c r="D6021">
        <v>1.1220000000000001</v>
      </c>
      <c r="E6021">
        <v>50.474499000000002</v>
      </c>
      <c r="F6021">
        <v>50.151294</v>
      </c>
      <c r="G6021">
        <v>48.009937000000001</v>
      </c>
      <c r="H6021">
        <v>0.32320500000000002</v>
      </c>
      <c r="I6021">
        <v>-88.285753999999997</v>
      </c>
      <c r="J6021">
        <v>73</v>
      </c>
      <c r="K6021">
        <v>68.087097999999997</v>
      </c>
      <c r="L6021">
        <v>1.5003000000000001E-2</v>
      </c>
      <c r="M6021">
        <f>(F6021*CalPhotonTurnigy!$AE$30*CalPhotonTurnigy!$AF$36+CalPhotonTurnigy!$AE$36)/CalPhotonTurnigy!$AE$30</f>
        <v>62.427203055071736</v>
      </c>
    </row>
    <row r="6022" spans="1:13" x14ac:dyDescent="0.3">
      <c r="A6022">
        <v>187.76075599999999</v>
      </c>
      <c r="B6022">
        <v>73</v>
      </c>
      <c r="C6022">
        <v>0</v>
      </c>
      <c r="D6022">
        <v>1.113</v>
      </c>
      <c r="E6022">
        <v>50.451909000000001</v>
      </c>
      <c r="F6022">
        <v>50.322398999999997</v>
      </c>
      <c r="G6022">
        <v>48.009217</v>
      </c>
      <c r="H6022">
        <v>0.12951099999999999</v>
      </c>
      <c r="I6022">
        <v>-88.279330000000002</v>
      </c>
      <c r="J6022">
        <v>73</v>
      </c>
      <c r="K6022">
        <v>68.087040999999999</v>
      </c>
      <c r="L6022">
        <v>1.4997999999999999E-2</v>
      </c>
      <c r="M6022">
        <f>(F6022*CalPhotonTurnigy!$AE$30*CalPhotonTurnigy!$AF$36+CalPhotonTurnigy!$AE$36)/CalPhotonTurnigy!$AE$30</f>
        <v>62.600995172017335</v>
      </c>
    </row>
    <row r="6023" spans="1:13" x14ac:dyDescent="0.3">
      <c r="A6023">
        <v>187.77576300000001</v>
      </c>
      <c r="B6023">
        <v>73</v>
      </c>
      <c r="C6023">
        <v>0</v>
      </c>
      <c r="D6023">
        <v>1.105</v>
      </c>
      <c r="E6023">
        <v>50.402026999999997</v>
      </c>
      <c r="F6023">
        <v>50.493451</v>
      </c>
      <c r="G6023">
        <v>48.008581999999997</v>
      </c>
      <c r="H6023">
        <v>-9.1424000000000005E-2</v>
      </c>
      <c r="I6023">
        <v>-88.283876000000006</v>
      </c>
      <c r="J6023">
        <v>73</v>
      </c>
      <c r="K6023">
        <v>68.086990999999998</v>
      </c>
      <c r="L6023">
        <v>1.5007E-2</v>
      </c>
      <c r="M6023">
        <f>(F6023*CalPhotonTurnigy!$AE$30*CalPhotonTurnigy!$AF$36+CalPhotonTurnigy!$AE$36)/CalPhotonTurnigy!$AE$30</f>
        <v>62.774733456624915</v>
      </c>
    </row>
    <row r="6024" spans="1:13" x14ac:dyDescent="0.3">
      <c r="A6024">
        <v>187.790773</v>
      </c>
      <c r="B6024">
        <v>73</v>
      </c>
      <c r="C6024">
        <v>0</v>
      </c>
      <c r="D6024">
        <v>1.117</v>
      </c>
      <c r="E6024">
        <v>50.404738999999999</v>
      </c>
      <c r="F6024">
        <v>50.688873999999998</v>
      </c>
      <c r="G6024">
        <v>48.008020999999999</v>
      </c>
      <c r="H6024">
        <v>-0.28413500000000003</v>
      </c>
      <c r="I6024">
        <v>-88.29804</v>
      </c>
      <c r="J6024">
        <v>73</v>
      </c>
      <c r="K6024">
        <v>68.086949000000004</v>
      </c>
      <c r="L6024">
        <v>1.5010000000000001E-2</v>
      </c>
      <c r="M6024">
        <f>(F6024*CalPhotonTurnigy!$AE$30*CalPhotonTurnigy!$AF$36+CalPhotonTurnigy!$AE$36)/CalPhotonTurnigy!$AE$30</f>
        <v>62.973225475384496</v>
      </c>
    </row>
    <row r="6025" spans="1:13" x14ac:dyDescent="0.3">
      <c r="A6025">
        <v>187.80577700000001</v>
      </c>
      <c r="B6025">
        <v>73</v>
      </c>
      <c r="C6025">
        <v>0</v>
      </c>
      <c r="D6025">
        <v>1.117</v>
      </c>
      <c r="E6025">
        <v>50.404029000000001</v>
      </c>
      <c r="F6025">
        <v>50.151294</v>
      </c>
      <c r="G6025">
        <v>48.007525999999999</v>
      </c>
      <c r="H6025">
        <v>0.25273499999999999</v>
      </c>
      <c r="I6025">
        <v>-88.285523999999995</v>
      </c>
      <c r="J6025">
        <v>73</v>
      </c>
      <c r="K6025">
        <v>68.086911999999998</v>
      </c>
      <c r="L6025">
        <v>1.5004E-2</v>
      </c>
      <c r="M6025">
        <f>(F6025*CalPhotonTurnigy!$AE$30*CalPhotonTurnigy!$AF$36+CalPhotonTurnigy!$AE$36)/CalPhotonTurnigy!$AE$30</f>
        <v>62.427203055071736</v>
      </c>
    </row>
    <row r="6026" spans="1:13" x14ac:dyDescent="0.3">
      <c r="A6026">
        <v>187.820784</v>
      </c>
      <c r="B6026">
        <v>73</v>
      </c>
      <c r="C6026">
        <v>0</v>
      </c>
      <c r="D6026">
        <v>1.1140000000000001</v>
      </c>
      <c r="E6026">
        <v>50.394283000000001</v>
      </c>
      <c r="F6026">
        <v>50.346837999999998</v>
      </c>
      <c r="G6026">
        <v>48.007089999999998</v>
      </c>
      <c r="H6026">
        <v>4.7445000000000001E-2</v>
      </c>
      <c r="I6026">
        <v>-88.283168000000003</v>
      </c>
      <c r="J6026">
        <v>73</v>
      </c>
      <c r="K6026">
        <v>68.086881000000005</v>
      </c>
      <c r="L6026">
        <v>1.5007E-2</v>
      </c>
      <c r="M6026">
        <f>(F6026*CalPhotonTurnigy!$AE$30*CalPhotonTurnigy!$AF$36+CalPhotonTurnigy!$AE$36)/CalPhotonTurnigy!$AE$30</f>
        <v>62.625817974074749</v>
      </c>
    </row>
    <row r="6027" spans="1:13" x14ac:dyDescent="0.3">
      <c r="A6027">
        <v>187.835781</v>
      </c>
      <c r="B6027">
        <v>73</v>
      </c>
      <c r="C6027">
        <v>0</v>
      </c>
      <c r="D6027">
        <v>1.117</v>
      </c>
      <c r="E6027">
        <v>50.395032</v>
      </c>
      <c r="F6027">
        <v>50.517882</v>
      </c>
      <c r="G6027">
        <v>48.006704999999997</v>
      </c>
      <c r="H6027">
        <v>-0.122851</v>
      </c>
      <c r="I6027">
        <v>-88.289275000000004</v>
      </c>
      <c r="J6027">
        <v>73</v>
      </c>
      <c r="K6027">
        <v>68.086854000000002</v>
      </c>
      <c r="L6027">
        <v>1.4997E-2</v>
      </c>
      <c r="M6027">
        <f>(F6027*CalPhotonTurnigy!$AE$30*CalPhotonTurnigy!$AF$36+CalPhotonTurnigy!$AE$36)/CalPhotonTurnigy!$AE$30</f>
        <v>62.799548133046386</v>
      </c>
    </row>
    <row r="6028" spans="1:13" x14ac:dyDescent="0.3">
      <c r="A6028">
        <v>187.850787</v>
      </c>
      <c r="B6028">
        <v>73</v>
      </c>
      <c r="C6028">
        <v>0</v>
      </c>
      <c r="D6028">
        <v>1.1140000000000001</v>
      </c>
      <c r="E6028">
        <v>50.386538000000002</v>
      </c>
      <c r="F6028">
        <v>50.151294</v>
      </c>
      <c r="G6028">
        <v>48.006366999999997</v>
      </c>
      <c r="H6028">
        <v>0.23524500000000001</v>
      </c>
      <c r="I6028">
        <v>-88.277624000000003</v>
      </c>
      <c r="J6028">
        <v>73</v>
      </c>
      <c r="K6028">
        <v>68.086831000000004</v>
      </c>
      <c r="L6028">
        <v>1.5006E-2</v>
      </c>
      <c r="M6028">
        <f>(F6028*CalPhotonTurnigy!$AE$30*CalPhotonTurnigy!$AF$36+CalPhotonTurnigy!$AE$36)/CalPhotonTurnigy!$AE$30</f>
        <v>62.427203055071736</v>
      </c>
    </row>
    <row r="6029" spans="1:13" x14ac:dyDescent="0.3">
      <c r="A6029">
        <v>187.86578399999999</v>
      </c>
      <c r="B6029">
        <v>73</v>
      </c>
      <c r="C6029">
        <v>0</v>
      </c>
      <c r="D6029">
        <v>1.115</v>
      </c>
      <c r="E6029">
        <v>50.382275</v>
      </c>
      <c r="F6029">
        <v>50.224631000000002</v>
      </c>
      <c r="G6029">
        <v>48.006068999999997</v>
      </c>
      <c r="H6029">
        <v>0.15764400000000001</v>
      </c>
      <c r="I6029">
        <v>-88.269813999999997</v>
      </c>
      <c r="J6029">
        <v>73</v>
      </c>
      <c r="K6029">
        <v>68.086810999999997</v>
      </c>
      <c r="L6029">
        <v>1.4997E-2</v>
      </c>
      <c r="M6029">
        <f>(F6029*CalPhotonTurnigy!$AE$30*CalPhotonTurnigy!$AF$36+CalPhotonTurnigy!$AE$36)/CalPhotonTurnigy!$AE$30</f>
        <v>62.501691775333803</v>
      </c>
    </row>
    <row r="6030" spans="1:13" x14ac:dyDescent="0.3">
      <c r="A6030">
        <v>187.88078100000001</v>
      </c>
      <c r="B6030">
        <v>73</v>
      </c>
      <c r="C6030">
        <v>0</v>
      </c>
      <c r="D6030">
        <v>1.1120000000000001</v>
      </c>
      <c r="E6030">
        <v>50.366416000000001</v>
      </c>
      <c r="F6030">
        <v>50.395713000000001</v>
      </c>
      <c r="G6030">
        <v>48.005806</v>
      </c>
      <c r="H6030">
        <v>-2.9297E-2</v>
      </c>
      <c r="I6030">
        <v>-88.271268000000006</v>
      </c>
      <c r="J6030">
        <v>73</v>
      </c>
      <c r="K6030">
        <v>68.086793999999998</v>
      </c>
      <c r="L6030">
        <v>1.4997E-2</v>
      </c>
      <c r="M6030">
        <f>(F6030*CalPhotonTurnigy!$AE$30*CalPhotonTurnigy!$AF$36+CalPhotonTurnigy!$AE$36)/CalPhotonTurnigy!$AE$30</f>
        <v>62.675460531076098</v>
      </c>
    </row>
    <row r="6031" spans="1:13" x14ac:dyDescent="0.3">
      <c r="A6031">
        <v>187.895792</v>
      </c>
      <c r="B6031">
        <v>73</v>
      </c>
      <c r="C6031">
        <v>0</v>
      </c>
      <c r="D6031">
        <v>1.113</v>
      </c>
      <c r="E6031">
        <v>50.358860999999997</v>
      </c>
      <c r="F6031">
        <v>50.346837999999998</v>
      </c>
      <c r="G6031">
        <v>48.005575999999998</v>
      </c>
      <c r="H6031">
        <v>1.2023000000000001E-2</v>
      </c>
      <c r="I6031">
        <v>-88.270670999999993</v>
      </c>
      <c r="J6031">
        <v>73</v>
      </c>
      <c r="K6031">
        <v>68.086779000000007</v>
      </c>
      <c r="L6031">
        <v>1.5011E-2</v>
      </c>
      <c r="M6031">
        <f>(F6031*CalPhotonTurnigy!$AE$30*CalPhotonTurnigy!$AF$36+CalPhotonTurnigy!$AE$36)/CalPhotonTurnigy!$AE$30</f>
        <v>62.625817974074749</v>
      </c>
    </row>
    <row r="6032" spans="1:13" x14ac:dyDescent="0.3">
      <c r="A6032">
        <v>187.910788</v>
      </c>
      <c r="B6032">
        <v>73</v>
      </c>
      <c r="C6032">
        <v>0</v>
      </c>
      <c r="D6032">
        <v>1.113</v>
      </c>
      <c r="E6032">
        <v>50.349310000000003</v>
      </c>
      <c r="F6032">
        <v>50.126846</v>
      </c>
      <c r="G6032">
        <v>48.005372999999999</v>
      </c>
      <c r="H6032">
        <v>0.222464</v>
      </c>
      <c r="I6032">
        <v>-88.259663000000003</v>
      </c>
      <c r="J6032">
        <v>73</v>
      </c>
      <c r="K6032">
        <v>68.086765999999997</v>
      </c>
      <c r="L6032">
        <v>1.4996000000000001E-2</v>
      </c>
      <c r="M6032">
        <f>(F6032*CalPhotonTurnigy!$AE$30*CalPhotonTurnigy!$AF$36+CalPhotonTurnigy!$AE$36)/CalPhotonTurnigy!$AE$30</f>
        <v>62.402371111673908</v>
      </c>
    </row>
    <row r="6033" spans="1:13" x14ac:dyDescent="0.3">
      <c r="A6033">
        <v>187.92580100000001</v>
      </c>
      <c r="B6033">
        <v>73</v>
      </c>
      <c r="C6033">
        <v>0</v>
      </c>
      <c r="D6033">
        <v>1.1100000000000001</v>
      </c>
      <c r="E6033">
        <v>50.331933999999997</v>
      </c>
      <c r="F6033">
        <v>50.346837999999998</v>
      </c>
      <c r="G6033">
        <v>48.005194000000003</v>
      </c>
      <c r="H6033">
        <v>-1.4904000000000001E-2</v>
      </c>
      <c r="I6033">
        <v>-88.260403999999994</v>
      </c>
      <c r="J6033">
        <v>73</v>
      </c>
      <c r="K6033">
        <v>68.086754999999997</v>
      </c>
      <c r="L6033">
        <v>1.5013E-2</v>
      </c>
      <c r="M6033">
        <f>(F6033*CalPhotonTurnigy!$AE$30*CalPhotonTurnigy!$AF$36+CalPhotonTurnigy!$AE$36)/CalPhotonTurnigy!$AE$30</f>
        <v>62.625817974074749</v>
      </c>
    </row>
    <row r="6034" spans="1:13" x14ac:dyDescent="0.3">
      <c r="A6034">
        <v>187.94081299999999</v>
      </c>
      <c r="B6034">
        <v>73</v>
      </c>
      <c r="C6034">
        <v>0</v>
      </c>
      <c r="D6034">
        <v>1.111</v>
      </c>
      <c r="E6034">
        <v>50.320028999999998</v>
      </c>
      <c r="F6034">
        <v>50.493451</v>
      </c>
      <c r="G6034">
        <v>48.005037999999999</v>
      </c>
      <c r="H6034">
        <v>-0.17342199999999999</v>
      </c>
      <c r="I6034">
        <v>-88.269030000000001</v>
      </c>
      <c r="J6034">
        <v>73</v>
      </c>
      <c r="K6034">
        <v>68.086746000000005</v>
      </c>
      <c r="L6034">
        <v>1.5011999999999999E-2</v>
      </c>
      <c r="M6034">
        <f>(F6034*CalPhotonTurnigy!$AE$30*CalPhotonTurnigy!$AF$36+CalPhotonTurnigy!$AE$36)/CalPhotonTurnigy!$AE$30</f>
        <v>62.774733456624915</v>
      </c>
    </row>
    <row r="6035" spans="1:13" x14ac:dyDescent="0.3">
      <c r="A6035">
        <v>187.955817</v>
      </c>
      <c r="B6035">
        <v>73</v>
      </c>
      <c r="C6035">
        <v>0</v>
      </c>
      <c r="D6035">
        <v>1.113</v>
      </c>
      <c r="E6035">
        <v>50.318941000000002</v>
      </c>
      <c r="F6035">
        <v>50.126846</v>
      </c>
      <c r="G6035">
        <v>48.004899999999999</v>
      </c>
      <c r="H6035">
        <v>0.19209499999999999</v>
      </c>
      <c r="I6035">
        <v>-88.259519999999995</v>
      </c>
      <c r="J6035">
        <v>73</v>
      </c>
      <c r="K6035">
        <v>68.086736999999999</v>
      </c>
      <c r="L6035">
        <v>1.5004E-2</v>
      </c>
      <c r="M6035">
        <f>(F6035*CalPhotonTurnigy!$AE$30*CalPhotonTurnigy!$AF$36+CalPhotonTurnigy!$AE$36)/CalPhotonTurnigy!$AE$30</f>
        <v>62.402371111673908</v>
      </c>
    </row>
    <row r="6036" spans="1:13" x14ac:dyDescent="0.3">
      <c r="A6036">
        <v>187.97081499999999</v>
      </c>
      <c r="B6036">
        <v>73</v>
      </c>
      <c r="C6036">
        <v>0</v>
      </c>
      <c r="D6036">
        <v>1.113</v>
      </c>
      <c r="E6036">
        <v>50.314951999999998</v>
      </c>
      <c r="F6036">
        <v>50.297958000000001</v>
      </c>
      <c r="G6036">
        <v>48.004779999999997</v>
      </c>
      <c r="H6036">
        <v>1.6993999999999999E-2</v>
      </c>
      <c r="I6036">
        <v>-88.258677000000006</v>
      </c>
      <c r="J6036">
        <v>73</v>
      </c>
      <c r="K6036">
        <v>68.086730000000003</v>
      </c>
      <c r="L6036">
        <v>1.4997999999999999E-2</v>
      </c>
      <c r="M6036">
        <f>(F6036*CalPhotonTurnigy!$AE$30*CalPhotonTurnigy!$AF$36+CalPhotonTurnigy!$AE$36)/CalPhotonTurnigy!$AE$30</f>
        <v>62.576170338550938</v>
      </c>
    </row>
    <row r="6037" spans="1:13" x14ac:dyDescent="0.3">
      <c r="A6037">
        <v>187.985814</v>
      </c>
      <c r="B6037">
        <v>73</v>
      </c>
      <c r="C6037">
        <v>0</v>
      </c>
      <c r="D6037">
        <v>1.1100000000000001</v>
      </c>
      <c r="E6037">
        <v>50.302356000000003</v>
      </c>
      <c r="F6037">
        <v>50.469017999999998</v>
      </c>
      <c r="G6037">
        <v>48.004674000000001</v>
      </c>
      <c r="H6037">
        <v>-0.166662</v>
      </c>
      <c r="I6037">
        <v>-88.266958000000002</v>
      </c>
      <c r="J6037">
        <v>73</v>
      </c>
      <c r="K6037">
        <v>68.086724000000004</v>
      </c>
      <c r="L6037">
        <v>1.4999E-2</v>
      </c>
      <c r="M6037">
        <f>(F6037*CalPhotonTurnigy!$AE$30*CalPhotonTurnigy!$AF$36+CalPhotonTurnigy!$AE$36)/CalPhotonTurnigy!$AE$30</f>
        <v>62.74991674879444</v>
      </c>
    </row>
    <row r="6038" spans="1:13" x14ac:dyDescent="0.3">
      <c r="A6038">
        <v>188.000811</v>
      </c>
      <c r="B6038">
        <v>73</v>
      </c>
      <c r="C6038">
        <v>0</v>
      </c>
      <c r="D6038">
        <v>1.1120000000000001</v>
      </c>
      <c r="E6038">
        <v>50.297624999999996</v>
      </c>
      <c r="F6038">
        <v>50.053496000000003</v>
      </c>
      <c r="G6038">
        <v>48.004581000000002</v>
      </c>
      <c r="H6038">
        <v>0.24412900000000001</v>
      </c>
      <c r="I6038">
        <v>-88.254887999999994</v>
      </c>
      <c r="J6038">
        <v>73</v>
      </c>
      <c r="K6038">
        <v>68.086719000000002</v>
      </c>
      <c r="L6038">
        <v>1.4997E-2</v>
      </c>
      <c r="M6038">
        <f>(F6038*CalPhotonTurnigy!$AE$30*CalPhotonTurnigy!$AF$36+CalPhotonTurnigy!$AE$36)/CalPhotonTurnigy!$AE$30</f>
        <v>62.327869187253469</v>
      </c>
    </row>
    <row r="6039" spans="1:13" x14ac:dyDescent="0.3">
      <c r="A6039">
        <v>188.01582400000001</v>
      </c>
      <c r="B6039">
        <v>73</v>
      </c>
      <c r="C6039">
        <v>0</v>
      </c>
      <c r="D6039">
        <v>1.109</v>
      </c>
      <c r="E6039">
        <v>50.284385</v>
      </c>
      <c r="F6039">
        <v>50.249074999999998</v>
      </c>
      <c r="G6039">
        <v>48.0045</v>
      </c>
      <c r="H6039">
        <v>3.5310000000000001E-2</v>
      </c>
      <c r="I6039">
        <v>-88.253135999999998</v>
      </c>
      <c r="J6039">
        <v>73</v>
      </c>
      <c r="K6039">
        <v>68.086714999999998</v>
      </c>
      <c r="L6039">
        <v>1.5013E-2</v>
      </c>
      <c r="M6039">
        <f>(F6039*CalPhotonTurnigy!$AE$30*CalPhotonTurnigy!$AF$36+CalPhotonTurnigy!$AE$36)/CalPhotonTurnigy!$AE$30</f>
        <v>62.52651965591366</v>
      </c>
    </row>
    <row r="6040" spans="1:13" x14ac:dyDescent="0.3">
      <c r="A6040">
        <v>188.030835</v>
      </c>
      <c r="B6040">
        <v>72</v>
      </c>
      <c r="C6040">
        <v>0</v>
      </c>
      <c r="D6040">
        <v>1.1100000000000001</v>
      </c>
      <c r="E6040">
        <v>50.276045000000003</v>
      </c>
      <c r="F6040">
        <v>50.395713000000001</v>
      </c>
      <c r="G6040">
        <v>48.004193000000001</v>
      </c>
      <c r="H6040">
        <v>-0.119668</v>
      </c>
      <c r="I6040">
        <v>-88.259080999999995</v>
      </c>
      <c r="J6040">
        <v>72</v>
      </c>
      <c r="K6040">
        <v>68.059545999999997</v>
      </c>
      <c r="L6040">
        <v>1.5011E-2</v>
      </c>
      <c r="M6040">
        <f>(F6040*CalPhotonTurnigy!$AE$30*CalPhotonTurnigy!$AF$36+CalPhotonTurnigy!$AE$36)/CalPhotonTurnigy!$AE$30</f>
        <v>62.675460531076098</v>
      </c>
    </row>
    <row r="6041" spans="1:13" x14ac:dyDescent="0.3">
      <c r="A6041">
        <v>188.04583199999999</v>
      </c>
      <c r="B6041">
        <v>72</v>
      </c>
      <c r="C6041">
        <v>0</v>
      </c>
      <c r="D6041">
        <v>1.109</v>
      </c>
      <c r="E6041">
        <v>50.262749999999997</v>
      </c>
      <c r="F6041">
        <v>50.077947000000002</v>
      </c>
      <c r="G6041">
        <v>48.002882</v>
      </c>
      <c r="H6041">
        <v>0.184804</v>
      </c>
      <c r="I6041">
        <v>-88.249942000000004</v>
      </c>
      <c r="J6041">
        <v>72</v>
      </c>
      <c r="K6041">
        <v>68.010322000000002</v>
      </c>
      <c r="L6041">
        <v>1.4997E-2</v>
      </c>
      <c r="M6041">
        <f>(F6041*CalPhotonTurnigy!$AE$30*CalPhotonTurnigy!$AF$36+CalPhotonTurnigy!$AE$36)/CalPhotonTurnigy!$AE$30</f>
        <v>62.352704177764778</v>
      </c>
    </row>
    <row r="6042" spans="1:13" x14ac:dyDescent="0.3">
      <c r="A6042">
        <v>188.06084100000001</v>
      </c>
      <c r="B6042">
        <v>72</v>
      </c>
      <c r="C6042">
        <v>0</v>
      </c>
      <c r="D6042">
        <v>1.1120000000000001</v>
      </c>
      <c r="E6042">
        <v>50.263542999999999</v>
      </c>
      <c r="F6042">
        <v>50.273516999999998</v>
      </c>
      <c r="G6042">
        <v>47.999589999999998</v>
      </c>
      <c r="H6042">
        <v>-9.9740000000000002E-3</v>
      </c>
      <c r="I6042">
        <v>-88.250435999999993</v>
      </c>
      <c r="J6042">
        <v>72</v>
      </c>
      <c r="K6042">
        <v>67.967955000000003</v>
      </c>
      <c r="L6042">
        <v>1.5009E-2</v>
      </c>
      <c r="M6042">
        <f>(F6042*CalPhotonTurnigy!$AE$30*CalPhotonTurnigy!$AF$36+CalPhotonTurnigy!$AE$36)/CalPhotonTurnigy!$AE$30</f>
        <v>62.551345505084548</v>
      </c>
    </row>
    <row r="6043" spans="1:13" x14ac:dyDescent="0.3">
      <c r="A6043">
        <v>188.07584</v>
      </c>
      <c r="B6043">
        <v>72</v>
      </c>
      <c r="C6043">
        <v>0</v>
      </c>
      <c r="D6043">
        <v>1.1060000000000001</v>
      </c>
      <c r="E6043">
        <v>50.242807999999997</v>
      </c>
      <c r="F6043">
        <v>49.906765999999998</v>
      </c>
      <c r="G6043">
        <v>47.993735999999998</v>
      </c>
      <c r="H6043">
        <v>0.33604099999999998</v>
      </c>
      <c r="I6043">
        <v>-88.233846999999997</v>
      </c>
      <c r="J6043">
        <v>72</v>
      </c>
      <c r="K6043">
        <v>67.931488999999999</v>
      </c>
      <c r="L6043">
        <v>1.4999E-2</v>
      </c>
      <c r="M6043">
        <f>(F6043*CalPhotonTurnigy!$AE$30*CalPhotonTurnigy!$AF$36+CalPhotonTurnigy!$AE$36)/CalPhotonTurnigy!$AE$30</f>
        <v>62.17883486727785</v>
      </c>
    </row>
    <row r="6044" spans="1:13" x14ac:dyDescent="0.3">
      <c r="A6044">
        <v>188.09085099999999</v>
      </c>
      <c r="B6044">
        <v>72</v>
      </c>
      <c r="C6044">
        <v>0</v>
      </c>
      <c r="D6044">
        <v>1.109</v>
      </c>
      <c r="E6044">
        <v>50.237202000000003</v>
      </c>
      <c r="F6044">
        <v>50.00459</v>
      </c>
      <c r="G6044">
        <v>47.985216000000001</v>
      </c>
      <c r="H6044">
        <v>0.23261200000000001</v>
      </c>
      <c r="I6044">
        <v>-88.222341999999998</v>
      </c>
      <c r="J6044">
        <v>72</v>
      </c>
      <c r="K6044">
        <v>67.900102000000004</v>
      </c>
      <c r="L6044">
        <v>1.5011E-2</v>
      </c>
      <c r="M6044">
        <f>(F6044*CalPhotonTurnigy!$AE$30*CalPhotonTurnigy!$AF$36+CalPhotonTurnigy!$AE$36)/CalPhotonTurnigy!$AE$30</f>
        <v>62.278195143412901</v>
      </c>
    </row>
    <row r="6045" spans="1:13" x14ac:dyDescent="0.3">
      <c r="A6045">
        <v>188.10584700000001</v>
      </c>
      <c r="B6045">
        <v>72</v>
      </c>
      <c r="C6045">
        <v>0</v>
      </c>
      <c r="D6045">
        <v>1.1080000000000001</v>
      </c>
      <c r="E6045">
        <v>50.226253</v>
      </c>
      <c r="F6045">
        <v>50.224631000000002</v>
      </c>
      <c r="G6045">
        <v>47.974210999999997</v>
      </c>
      <c r="H6045">
        <v>1.622E-3</v>
      </c>
      <c r="I6045">
        <v>-88.222262000000001</v>
      </c>
      <c r="J6045">
        <v>72</v>
      </c>
      <c r="K6045">
        <v>67.873086999999998</v>
      </c>
      <c r="L6045">
        <v>1.4996000000000001E-2</v>
      </c>
      <c r="M6045">
        <f>(F6045*CalPhotonTurnigy!$AE$30*CalPhotonTurnigy!$AF$36+CalPhotonTurnigy!$AE$36)/CalPhotonTurnigy!$AE$30</f>
        <v>62.501691775333803</v>
      </c>
    </row>
    <row r="6046" spans="1:13" x14ac:dyDescent="0.3">
      <c r="A6046">
        <v>188.120859</v>
      </c>
      <c r="B6046">
        <v>72</v>
      </c>
      <c r="C6046">
        <v>0</v>
      </c>
      <c r="D6046">
        <v>1.113</v>
      </c>
      <c r="E6046">
        <v>50.238264999999998</v>
      </c>
      <c r="F6046">
        <v>49.882308000000002</v>
      </c>
      <c r="G6046">
        <v>47.961064999999998</v>
      </c>
      <c r="H6046">
        <v>0.35595700000000002</v>
      </c>
      <c r="I6046">
        <v>-88.204678999999999</v>
      </c>
      <c r="J6046">
        <v>72</v>
      </c>
      <c r="K6046">
        <v>67.849834999999999</v>
      </c>
      <c r="L6046">
        <v>1.5011999999999999E-2</v>
      </c>
      <c r="M6046">
        <f>(F6046*CalPhotonTurnigy!$AE$30*CalPhotonTurnigy!$AF$36+CalPhotonTurnigy!$AE$36)/CalPhotonTurnigy!$AE$30</f>
        <v>62.153992766835117</v>
      </c>
    </row>
    <row r="6047" spans="1:13" x14ac:dyDescent="0.3">
      <c r="A6047">
        <v>188.13586699999999</v>
      </c>
      <c r="B6047">
        <v>72</v>
      </c>
      <c r="C6047">
        <v>0</v>
      </c>
      <c r="D6047">
        <v>1.109</v>
      </c>
      <c r="E6047">
        <v>50.230231000000003</v>
      </c>
      <c r="F6047">
        <v>50.077947000000002</v>
      </c>
      <c r="G6047">
        <v>47.946193000000001</v>
      </c>
      <c r="H6047">
        <v>0.152284</v>
      </c>
      <c r="I6047">
        <v>-88.197141999999999</v>
      </c>
      <c r="J6047">
        <v>72</v>
      </c>
      <c r="K6047">
        <v>67.829821999999993</v>
      </c>
      <c r="L6047">
        <v>1.5008000000000001E-2</v>
      </c>
      <c r="M6047">
        <f>(F6047*CalPhotonTurnigy!$AE$30*CalPhotonTurnigy!$AF$36+CalPhotonTurnigy!$AE$36)/CalPhotonTurnigy!$AE$30</f>
        <v>62.352704177764778</v>
      </c>
    </row>
    <row r="6048" spans="1:13" x14ac:dyDescent="0.3">
      <c r="A6048">
        <v>188.15087500000001</v>
      </c>
      <c r="B6048">
        <v>72</v>
      </c>
      <c r="C6048">
        <v>0</v>
      </c>
      <c r="D6048">
        <v>1.1060000000000001</v>
      </c>
      <c r="E6048">
        <v>50.214126</v>
      </c>
      <c r="F6048">
        <v>50.273516999999998</v>
      </c>
      <c r="G6048">
        <v>47.930028999999998</v>
      </c>
      <c r="H6048">
        <v>-5.9390999999999999E-2</v>
      </c>
      <c r="I6048">
        <v>-88.200087999999994</v>
      </c>
      <c r="J6048">
        <v>72</v>
      </c>
      <c r="K6048">
        <v>67.812596999999997</v>
      </c>
      <c r="L6048">
        <v>1.5008000000000001E-2</v>
      </c>
      <c r="M6048">
        <f>(F6048*CalPhotonTurnigy!$AE$30*CalPhotonTurnigy!$AF$36+CalPhotonTurnigy!$AE$36)/CalPhotonTurnigy!$AE$30</f>
        <v>62.551345505084548</v>
      </c>
    </row>
    <row r="6049" spans="1:13" x14ac:dyDescent="0.3">
      <c r="A6049">
        <v>188.165887</v>
      </c>
      <c r="B6049">
        <v>72</v>
      </c>
      <c r="C6049">
        <v>0</v>
      </c>
      <c r="D6049">
        <v>1.1060000000000001</v>
      </c>
      <c r="E6049">
        <v>50.200260999999998</v>
      </c>
      <c r="F6049">
        <v>49.808925000000002</v>
      </c>
      <c r="G6049">
        <v>47.912990999999998</v>
      </c>
      <c r="H6049">
        <v>0.39133600000000002</v>
      </c>
      <c r="I6049">
        <v>-88.180774999999997</v>
      </c>
      <c r="J6049">
        <v>72</v>
      </c>
      <c r="K6049">
        <v>67.797770999999997</v>
      </c>
      <c r="L6049">
        <v>1.5011999999999999E-2</v>
      </c>
      <c r="M6049">
        <f>(F6049*CalPhotonTurnigy!$AE$30*CalPhotonTurnigy!$AF$36+CalPhotonTurnigy!$AE$36)/CalPhotonTurnigy!$AE$30</f>
        <v>62.079457324166476</v>
      </c>
    </row>
    <row r="6050" spans="1:13" x14ac:dyDescent="0.3">
      <c r="A6050">
        <v>188.18088599999999</v>
      </c>
      <c r="B6050">
        <v>72</v>
      </c>
      <c r="C6050">
        <v>0</v>
      </c>
      <c r="D6050">
        <v>1.1060000000000001</v>
      </c>
      <c r="E6050">
        <v>50.188326000000004</v>
      </c>
      <c r="F6050">
        <v>50.077947000000002</v>
      </c>
      <c r="G6050">
        <v>47.89546</v>
      </c>
      <c r="H6050">
        <v>0.110379</v>
      </c>
      <c r="I6050">
        <v>-88.175314999999998</v>
      </c>
      <c r="J6050">
        <v>72</v>
      </c>
      <c r="K6050">
        <v>67.78501</v>
      </c>
      <c r="L6050">
        <v>1.4999E-2</v>
      </c>
      <c r="M6050">
        <f>(F6050*CalPhotonTurnigy!$AE$30*CalPhotonTurnigy!$AF$36+CalPhotonTurnigy!$AE$36)/CalPhotonTurnigy!$AE$30</f>
        <v>62.352704177764778</v>
      </c>
    </row>
    <row r="6051" spans="1:13" x14ac:dyDescent="0.3">
      <c r="A6051">
        <v>188.195885</v>
      </c>
      <c r="B6051">
        <v>72</v>
      </c>
      <c r="C6051">
        <v>0</v>
      </c>
      <c r="D6051">
        <v>1.1080000000000001</v>
      </c>
      <c r="E6051">
        <v>50.184187000000001</v>
      </c>
      <c r="F6051">
        <v>50.297958000000001</v>
      </c>
      <c r="G6051">
        <v>47.877769000000001</v>
      </c>
      <c r="H6051">
        <v>-0.113771</v>
      </c>
      <c r="I6051">
        <v>-88.180957000000006</v>
      </c>
      <c r="J6051">
        <v>72</v>
      </c>
      <c r="K6051">
        <v>67.774027000000004</v>
      </c>
      <c r="L6051">
        <v>1.4999E-2</v>
      </c>
      <c r="M6051">
        <f>(F6051*CalPhotonTurnigy!$AE$30*CalPhotonTurnigy!$AF$36+CalPhotonTurnigy!$AE$36)/CalPhotonTurnigy!$AE$30</f>
        <v>62.576170338550938</v>
      </c>
    </row>
    <row r="6052" spans="1:13" x14ac:dyDescent="0.3">
      <c r="A6052">
        <v>188.210891</v>
      </c>
      <c r="B6052">
        <v>72</v>
      </c>
      <c r="C6052">
        <v>0</v>
      </c>
      <c r="D6052">
        <v>1.107</v>
      </c>
      <c r="E6052">
        <v>50.177557999999998</v>
      </c>
      <c r="F6052">
        <v>49.882308000000002</v>
      </c>
      <c r="G6052">
        <v>47.860199000000001</v>
      </c>
      <c r="H6052">
        <v>0.29525000000000001</v>
      </c>
      <c r="I6052">
        <v>-88.166379000000006</v>
      </c>
      <c r="J6052">
        <v>72</v>
      </c>
      <c r="K6052">
        <v>67.764572999999999</v>
      </c>
      <c r="L6052">
        <v>1.5006E-2</v>
      </c>
      <c r="M6052">
        <f>(F6052*CalPhotonTurnigy!$AE$30*CalPhotonTurnigy!$AF$36+CalPhotonTurnigy!$AE$36)/CalPhotonTurnigy!$AE$30</f>
        <v>62.153992766835117</v>
      </c>
    </row>
    <row r="6053" spans="1:13" x14ac:dyDescent="0.3">
      <c r="A6053">
        <v>188.22590299999999</v>
      </c>
      <c r="B6053">
        <v>72</v>
      </c>
      <c r="C6053">
        <v>0</v>
      </c>
      <c r="D6053">
        <v>1.107</v>
      </c>
      <c r="E6053">
        <v>50.171852000000001</v>
      </c>
      <c r="F6053">
        <v>50.102397000000003</v>
      </c>
      <c r="G6053">
        <v>47.842979</v>
      </c>
      <c r="H6053">
        <v>6.9455000000000003E-2</v>
      </c>
      <c r="I6053">
        <v>-88.162938999999994</v>
      </c>
      <c r="J6053">
        <v>72</v>
      </c>
      <c r="K6053">
        <v>67.756437000000005</v>
      </c>
      <c r="L6053">
        <v>1.5011999999999999E-2</v>
      </c>
      <c r="M6053">
        <f>(F6053*CalPhotonTurnigy!$AE$30*CalPhotonTurnigy!$AF$36+CalPhotonTurnigy!$AE$36)/CalPhotonTurnigy!$AE$30</f>
        <v>62.377538152571589</v>
      </c>
    </row>
    <row r="6054" spans="1:13" x14ac:dyDescent="0.3">
      <c r="A6054">
        <v>188.24091200000001</v>
      </c>
      <c r="B6054">
        <v>72</v>
      </c>
      <c r="C6054">
        <v>0</v>
      </c>
      <c r="D6054">
        <v>1.1060000000000001</v>
      </c>
      <c r="E6054">
        <v>50.163873000000002</v>
      </c>
      <c r="F6054">
        <v>50.029043999999999</v>
      </c>
      <c r="G6054">
        <v>47.82629</v>
      </c>
      <c r="H6054">
        <v>0.134829</v>
      </c>
      <c r="I6054">
        <v>-88.156268999999995</v>
      </c>
      <c r="J6054">
        <v>72</v>
      </c>
      <c r="K6054">
        <v>67.749432999999996</v>
      </c>
      <c r="L6054">
        <v>1.5009E-2</v>
      </c>
      <c r="M6054">
        <f>(F6054*CalPhotonTurnigy!$AE$30*CalPhotonTurnigy!$AF$36+CalPhotonTurnigy!$AE$36)/CalPhotonTurnigy!$AE$30</f>
        <v>62.303033181037669</v>
      </c>
    </row>
    <row r="6055" spans="1:13" x14ac:dyDescent="0.3">
      <c r="A6055">
        <v>188.25591</v>
      </c>
      <c r="B6055">
        <v>72</v>
      </c>
      <c r="C6055">
        <v>0</v>
      </c>
      <c r="D6055">
        <v>1.109</v>
      </c>
      <c r="E6055">
        <v>50.169280999999998</v>
      </c>
      <c r="F6055">
        <v>49.906765999999998</v>
      </c>
      <c r="G6055">
        <v>47.810274</v>
      </c>
      <c r="H6055">
        <v>0.262515</v>
      </c>
      <c r="I6055">
        <v>-88.143310999999997</v>
      </c>
      <c r="J6055">
        <v>72</v>
      </c>
      <c r="K6055">
        <v>67.743404999999996</v>
      </c>
      <c r="L6055">
        <v>1.4997999999999999E-2</v>
      </c>
      <c r="M6055">
        <f>(F6055*CalPhotonTurnigy!$AE$30*CalPhotonTurnigy!$AF$36+CalPhotonTurnigy!$AE$36)/CalPhotonTurnigy!$AE$30</f>
        <v>62.17883486727785</v>
      </c>
    </row>
    <row r="6056" spans="1:13" x14ac:dyDescent="0.3">
      <c r="A6056">
        <v>188.270914</v>
      </c>
      <c r="B6056">
        <v>72</v>
      </c>
      <c r="C6056">
        <v>0</v>
      </c>
      <c r="D6056">
        <v>1.109</v>
      </c>
      <c r="E6056">
        <v>50.173934000000003</v>
      </c>
      <c r="F6056">
        <v>50.175741000000002</v>
      </c>
      <c r="G6056">
        <v>47.795029999999997</v>
      </c>
      <c r="H6056">
        <v>-1.807E-3</v>
      </c>
      <c r="I6056">
        <v>-88.1434</v>
      </c>
      <c r="J6056">
        <v>72</v>
      </c>
      <c r="K6056">
        <v>67.738217000000006</v>
      </c>
      <c r="L6056">
        <v>1.5004E-2</v>
      </c>
      <c r="M6056">
        <f>(F6056*CalPhotonTurnigy!$AE$30*CalPhotonTurnigy!$AF$36+CalPhotonTurnigy!$AE$36)/CalPhotonTurnigy!$AE$30</f>
        <v>62.452033982765087</v>
      </c>
    </row>
    <row r="6057" spans="1:13" x14ac:dyDescent="0.3">
      <c r="A6057">
        <v>188.285922</v>
      </c>
      <c r="B6057">
        <v>72</v>
      </c>
      <c r="C6057">
        <v>0</v>
      </c>
      <c r="D6057">
        <v>1.107</v>
      </c>
      <c r="E6057">
        <v>50.168733000000003</v>
      </c>
      <c r="F6057">
        <v>49.808925000000002</v>
      </c>
      <c r="G6057">
        <v>47.780627000000003</v>
      </c>
      <c r="H6057">
        <v>0.35980800000000002</v>
      </c>
      <c r="I6057">
        <v>-88.125647999999998</v>
      </c>
      <c r="J6057">
        <v>72</v>
      </c>
      <c r="K6057">
        <v>67.733751999999996</v>
      </c>
      <c r="L6057">
        <v>1.5008000000000001E-2</v>
      </c>
      <c r="M6057">
        <f>(F6057*CalPhotonTurnigy!$AE$30*CalPhotonTurnigy!$AF$36+CalPhotonTurnigy!$AE$36)/CalPhotonTurnigy!$AE$30</f>
        <v>62.079457324166476</v>
      </c>
    </row>
    <row r="6058" spans="1:13" x14ac:dyDescent="0.3">
      <c r="A6058">
        <v>188.30092999999999</v>
      </c>
      <c r="B6058">
        <v>72</v>
      </c>
      <c r="C6058">
        <v>0</v>
      </c>
      <c r="D6058">
        <v>1.1060000000000001</v>
      </c>
      <c r="E6058">
        <v>50.161189</v>
      </c>
      <c r="F6058">
        <v>50.00459</v>
      </c>
      <c r="G6058">
        <v>47.767104000000003</v>
      </c>
      <c r="H6058">
        <v>0.15659899999999999</v>
      </c>
      <c r="I6058">
        <v>-88.117903999999996</v>
      </c>
      <c r="J6058">
        <v>72</v>
      </c>
      <c r="K6058">
        <v>67.729907999999995</v>
      </c>
      <c r="L6058">
        <v>1.5008000000000001E-2</v>
      </c>
      <c r="M6058">
        <f>(F6058*CalPhotonTurnigy!$AE$30*CalPhotonTurnigy!$AF$36+CalPhotonTurnigy!$AE$36)/CalPhotonTurnigy!$AE$30</f>
        <v>62.278195143412901</v>
      </c>
    </row>
    <row r="6059" spans="1:13" x14ac:dyDescent="0.3">
      <c r="A6059">
        <v>188.315935</v>
      </c>
      <c r="B6059">
        <v>72</v>
      </c>
      <c r="C6059">
        <v>0</v>
      </c>
      <c r="D6059">
        <v>1.1080000000000001</v>
      </c>
      <c r="E6059">
        <v>50.160834000000001</v>
      </c>
      <c r="F6059">
        <v>50.249074999999998</v>
      </c>
      <c r="G6059">
        <v>47.754480000000001</v>
      </c>
      <c r="H6059">
        <v>-8.8239999999999999E-2</v>
      </c>
      <c r="I6059">
        <v>-88.122279000000006</v>
      </c>
      <c r="J6059">
        <v>72</v>
      </c>
      <c r="K6059">
        <v>67.726600000000005</v>
      </c>
      <c r="L6059">
        <v>1.5004999999999999E-2</v>
      </c>
      <c r="M6059">
        <f>(F6059*CalPhotonTurnigy!$AE$30*CalPhotonTurnigy!$AF$36+CalPhotonTurnigy!$AE$36)/CalPhotonTurnigy!$AE$30</f>
        <v>62.52651965591366</v>
      </c>
    </row>
    <row r="6060" spans="1:13" x14ac:dyDescent="0.3">
      <c r="A6060">
        <v>188.33093099999999</v>
      </c>
      <c r="B6060">
        <v>72</v>
      </c>
      <c r="C6060">
        <v>0</v>
      </c>
      <c r="D6060">
        <v>1.1040000000000001</v>
      </c>
      <c r="E6060">
        <v>50.145180000000003</v>
      </c>
      <c r="F6060">
        <v>49.808925000000002</v>
      </c>
      <c r="G6060">
        <v>47.742753999999998</v>
      </c>
      <c r="H6060">
        <v>0.33625500000000003</v>
      </c>
      <c r="I6060">
        <v>-88.105700999999996</v>
      </c>
      <c r="J6060">
        <v>72</v>
      </c>
      <c r="K6060">
        <v>67.723753000000002</v>
      </c>
      <c r="L6060">
        <v>1.4996000000000001E-2</v>
      </c>
      <c r="M6060">
        <f>(F6060*CalPhotonTurnigy!$AE$30*CalPhotonTurnigy!$AF$36+CalPhotonTurnigy!$AE$36)/CalPhotonTurnigy!$AE$30</f>
        <v>62.079457324166476</v>
      </c>
    </row>
    <row r="6061" spans="1:13" x14ac:dyDescent="0.3">
      <c r="A6061">
        <v>188.34593899999999</v>
      </c>
      <c r="B6061">
        <v>72</v>
      </c>
      <c r="C6061">
        <v>0</v>
      </c>
      <c r="D6061">
        <v>1.1060000000000001</v>
      </c>
      <c r="E6061">
        <v>50.140917999999999</v>
      </c>
      <c r="F6061">
        <v>50.053496000000003</v>
      </c>
      <c r="G6061">
        <v>47.731912000000001</v>
      </c>
      <c r="H6061">
        <v>8.7422E-2</v>
      </c>
      <c r="I6061">
        <v>-88.101375000000004</v>
      </c>
      <c r="J6061">
        <v>72</v>
      </c>
      <c r="K6061">
        <v>67.721301999999994</v>
      </c>
      <c r="L6061">
        <v>1.5008000000000001E-2</v>
      </c>
      <c r="M6061">
        <f>(F6061*CalPhotonTurnigy!$AE$30*CalPhotonTurnigy!$AF$36+CalPhotonTurnigy!$AE$36)/CalPhotonTurnigy!$AE$30</f>
        <v>62.327869187253469</v>
      </c>
    </row>
    <row r="6062" spans="1:13" x14ac:dyDescent="0.3">
      <c r="A6062">
        <v>188.36093600000001</v>
      </c>
      <c r="B6062">
        <v>72</v>
      </c>
      <c r="C6062">
        <v>0</v>
      </c>
      <c r="D6062">
        <v>1.101</v>
      </c>
      <c r="E6062">
        <v>50.115741999999997</v>
      </c>
      <c r="F6062">
        <v>50.029043999999999</v>
      </c>
      <c r="G6062">
        <v>47.721927000000001</v>
      </c>
      <c r="H6062">
        <v>8.6698999999999998E-2</v>
      </c>
      <c r="I6062">
        <v>-88.097089999999994</v>
      </c>
      <c r="J6062">
        <v>72</v>
      </c>
      <c r="K6062">
        <v>67.719193000000004</v>
      </c>
      <c r="L6062">
        <v>1.4997E-2</v>
      </c>
      <c r="M6062">
        <f>(F6062*CalPhotonTurnigy!$AE$30*CalPhotonTurnigy!$AF$36+CalPhotonTurnigy!$AE$36)/CalPhotonTurnigy!$AE$30</f>
        <v>62.303033181037669</v>
      </c>
    </row>
    <row r="6063" spans="1:13" x14ac:dyDescent="0.3">
      <c r="A6063">
        <v>188.37594799999999</v>
      </c>
      <c r="B6063">
        <v>72</v>
      </c>
      <c r="C6063">
        <v>0</v>
      </c>
      <c r="D6063">
        <v>1.103</v>
      </c>
      <c r="E6063">
        <v>50.103288999999997</v>
      </c>
      <c r="F6063">
        <v>49.857847999999997</v>
      </c>
      <c r="G6063">
        <v>47.712766000000002</v>
      </c>
      <c r="H6063">
        <v>0.24544099999999999</v>
      </c>
      <c r="I6063">
        <v>-88.084969999999998</v>
      </c>
      <c r="J6063">
        <v>72</v>
      </c>
      <c r="K6063">
        <v>67.717376999999999</v>
      </c>
      <c r="L6063">
        <v>1.5011999999999999E-2</v>
      </c>
      <c r="M6063">
        <f>(F6063*CalPhotonTurnigy!$AE$30*CalPhotonTurnigy!$AF$36+CalPhotonTurnigy!$AE$36)/CalPhotonTurnigy!$AE$30</f>
        <v>62.12914863498338</v>
      </c>
    </row>
    <row r="6064" spans="1:13" x14ac:dyDescent="0.3">
      <c r="A6064">
        <v>188.39095499999999</v>
      </c>
      <c r="B6064">
        <v>72</v>
      </c>
      <c r="C6064">
        <v>0</v>
      </c>
      <c r="D6064">
        <v>1.107</v>
      </c>
      <c r="E6064">
        <v>50.107945000000001</v>
      </c>
      <c r="F6064">
        <v>50.126846</v>
      </c>
      <c r="G6064">
        <v>47.704386999999997</v>
      </c>
      <c r="H6064">
        <v>-1.89E-2</v>
      </c>
      <c r="I6064">
        <v>-88.085905999999994</v>
      </c>
      <c r="J6064">
        <v>72</v>
      </c>
      <c r="K6064">
        <v>67.715813999999995</v>
      </c>
      <c r="L6064">
        <v>1.5007E-2</v>
      </c>
      <c r="M6064">
        <f>(F6064*CalPhotonTurnigy!$AE$30*CalPhotonTurnigy!$AF$36+CalPhotonTurnigy!$AE$36)/CalPhotonTurnigy!$AE$30</f>
        <v>62.402371111673908</v>
      </c>
    </row>
    <row r="6065" spans="1:13" x14ac:dyDescent="0.3">
      <c r="A6065">
        <v>188.405958</v>
      </c>
      <c r="B6065">
        <v>72</v>
      </c>
      <c r="C6065">
        <v>0</v>
      </c>
      <c r="D6065">
        <v>1.105</v>
      </c>
      <c r="E6065">
        <v>50.102727999999999</v>
      </c>
      <c r="F6065">
        <v>49.711067</v>
      </c>
      <c r="G6065">
        <v>47.696748999999997</v>
      </c>
      <c r="H6065">
        <v>0.39166099999999998</v>
      </c>
      <c r="I6065">
        <v>-88.066609</v>
      </c>
      <c r="J6065">
        <v>72</v>
      </c>
      <c r="K6065">
        <v>67.714470000000006</v>
      </c>
      <c r="L6065">
        <v>1.5003000000000001E-2</v>
      </c>
      <c r="M6065">
        <f>(F6065*CalPhotonTurnigy!$AE$30*CalPhotonTurnigy!$AF$36+CalPhotonTurnigy!$AE$36)/CalPhotonTurnigy!$AE$30</f>
        <v>61.980062514078725</v>
      </c>
    </row>
    <row r="6066" spans="1:13" x14ac:dyDescent="0.3">
      <c r="A6066">
        <v>188.42095599999999</v>
      </c>
      <c r="B6066">
        <v>72</v>
      </c>
      <c r="C6066">
        <v>0</v>
      </c>
      <c r="D6066">
        <v>1.085</v>
      </c>
      <c r="E6066">
        <v>50.024337000000003</v>
      </c>
      <c r="F6066">
        <v>49.931224</v>
      </c>
      <c r="G6066">
        <v>47.689804000000002</v>
      </c>
      <c r="H6066">
        <v>9.3113000000000001E-2</v>
      </c>
      <c r="I6066">
        <v>-88.062011999999996</v>
      </c>
      <c r="J6066">
        <v>72</v>
      </c>
      <c r="K6066">
        <v>67.713312000000002</v>
      </c>
      <c r="L6066">
        <v>1.4997999999999999E-2</v>
      </c>
      <c r="M6066">
        <f>(F6066*CalPhotonTurnigy!$AE$30*CalPhotonTurnigy!$AF$36+CalPhotonTurnigy!$AE$36)/CalPhotonTurnigy!$AE$30</f>
        <v>62.203676967720597</v>
      </c>
    </row>
    <row r="6067" spans="1:13" x14ac:dyDescent="0.3">
      <c r="A6067">
        <v>188.43596099999999</v>
      </c>
      <c r="B6067">
        <v>72</v>
      </c>
      <c r="C6067">
        <v>0</v>
      </c>
      <c r="D6067">
        <v>1.103</v>
      </c>
      <c r="E6067">
        <v>50.024622000000001</v>
      </c>
      <c r="F6067">
        <v>50.224631000000002</v>
      </c>
      <c r="G6067">
        <v>47.683504999999997</v>
      </c>
      <c r="H6067">
        <v>-0.20000899999999999</v>
      </c>
      <c r="I6067">
        <v>-88.071926000000005</v>
      </c>
      <c r="J6067">
        <v>72</v>
      </c>
      <c r="K6067">
        <v>67.712315000000004</v>
      </c>
      <c r="L6067">
        <v>1.5004999999999999E-2</v>
      </c>
      <c r="M6067">
        <f>(F6067*CalPhotonTurnigy!$AE$30*CalPhotonTurnigy!$AF$36+CalPhotonTurnigy!$AE$36)/CalPhotonTurnigy!$AE$30</f>
        <v>62.501691775333803</v>
      </c>
    </row>
    <row r="6068" spans="1:13" x14ac:dyDescent="0.3">
      <c r="A6068">
        <v>188.45096100000001</v>
      </c>
      <c r="B6068">
        <v>72</v>
      </c>
      <c r="C6068">
        <v>0</v>
      </c>
      <c r="D6068">
        <v>1.097</v>
      </c>
      <c r="E6068">
        <v>50.000194</v>
      </c>
      <c r="F6068">
        <v>49.808925000000002</v>
      </c>
      <c r="G6068">
        <v>47.677807000000001</v>
      </c>
      <c r="H6068">
        <v>0.19126899999999999</v>
      </c>
      <c r="I6068">
        <v>-88.062493000000003</v>
      </c>
      <c r="J6068">
        <v>72</v>
      </c>
      <c r="K6068">
        <v>67.711457999999993</v>
      </c>
      <c r="L6068">
        <v>1.4999999999999999E-2</v>
      </c>
      <c r="M6068">
        <f>(F6068*CalPhotonTurnigy!$AE$30*CalPhotonTurnigy!$AF$36+CalPhotonTurnigy!$AE$36)/CalPhotonTurnigy!$AE$30</f>
        <v>62.079457324166476</v>
      </c>
    </row>
    <row r="6069" spans="1:13" x14ac:dyDescent="0.3">
      <c r="A6069">
        <v>188.465971</v>
      </c>
      <c r="B6069">
        <v>72</v>
      </c>
      <c r="C6069">
        <v>0</v>
      </c>
      <c r="D6069">
        <v>1.1000000000000001</v>
      </c>
      <c r="E6069">
        <v>49.991506999999999</v>
      </c>
      <c r="F6069">
        <v>50.053496000000003</v>
      </c>
      <c r="G6069">
        <v>47.672662000000003</v>
      </c>
      <c r="H6069">
        <v>-6.1989000000000002E-2</v>
      </c>
      <c r="I6069">
        <v>-88.065561000000002</v>
      </c>
      <c r="J6069">
        <v>72</v>
      </c>
      <c r="K6069">
        <v>67.710719999999995</v>
      </c>
      <c r="L6069">
        <v>1.5010000000000001E-2</v>
      </c>
      <c r="M6069">
        <f>(F6069*CalPhotonTurnigy!$AE$30*CalPhotonTurnigy!$AF$36+CalPhotonTurnigy!$AE$36)/CalPhotonTurnigy!$AE$30</f>
        <v>62.327869187253469</v>
      </c>
    </row>
    <row r="6070" spans="1:13" x14ac:dyDescent="0.3">
      <c r="A6070">
        <v>188.480974</v>
      </c>
      <c r="B6070">
        <v>72</v>
      </c>
      <c r="C6070">
        <v>0</v>
      </c>
      <c r="D6070">
        <v>1.101</v>
      </c>
      <c r="E6070">
        <v>49.987116</v>
      </c>
      <c r="F6070">
        <v>49.662131000000002</v>
      </c>
      <c r="G6070">
        <v>47.668025999999998</v>
      </c>
      <c r="H6070">
        <v>0.324986</v>
      </c>
      <c r="I6070">
        <v>-88.049559000000002</v>
      </c>
      <c r="J6070">
        <v>72</v>
      </c>
      <c r="K6070">
        <v>67.710083999999995</v>
      </c>
      <c r="L6070">
        <v>1.5003000000000001E-2</v>
      </c>
      <c r="M6070">
        <f>(F6070*CalPhotonTurnigy!$AE$30*CalPhotonTurnigy!$AF$36+CalPhotonTurnigy!$AE$36)/CalPhotonTurnigy!$AE$30</f>
        <v>61.930357999103428</v>
      </c>
    </row>
    <row r="6071" spans="1:13" x14ac:dyDescent="0.3">
      <c r="A6071">
        <v>188.495983</v>
      </c>
      <c r="B6071">
        <v>72</v>
      </c>
      <c r="C6071">
        <v>0</v>
      </c>
      <c r="D6071">
        <v>1.0980000000000001</v>
      </c>
      <c r="E6071">
        <v>49.974074999999999</v>
      </c>
      <c r="F6071">
        <v>49.882308000000002</v>
      </c>
      <c r="G6071">
        <v>47.663856000000003</v>
      </c>
      <c r="H6071">
        <v>9.1768000000000002E-2</v>
      </c>
      <c r="I6071">
        <v>-88.045027000000005</v>
      </c>
      <c r="J6071">
        <v>72</v>
      </c>
      <c r="K6071">
        <v>67.709537999999995</v>
      </c>
      <c r="L6071">
        <v>1.5009E-2</v>
      </c>
      <c r="M6071">
        <f>(F6071*CalPhotonTurnigy!$AE$30*CalPhotonTurnigy!$AF$36+CalPhotonTurnigy!$AE$36)/CalPhotonTurnigy!$AE$30</f>
        <v>62.153992766835117</v>
      </c>
    </row>
    <row r="6072" spans="1:13" x14ac:dyDescent="0.3">
      <c r="A6072">
        <v>188.510988</v>
      </c>
      <c r="B6072">
        <v>72</v>
      </c>
      <c r="C6072">
        <v>0</v>
      </c>
      <c r="D6072">
        <v>1.1000000000000001</v>
      </c>
      <c r="E6072">
        <v>49.969026999999997</v>
      </c>
      <c r="F6072">
        <v>50.151294</v>
      </c>
      <c r="G6072">
        <v>47.660113000000003</v>
      </c>
      <c r="H6072">
        <v>-0.18226700000000001</v>
      </c>
      <c r="I6072">
        <v>-88.054052999999996</v>
      </c>
      <c r="J6072">
        <v>72</v>
      </c>
      <c r="K6072">
        <v>67.709067000000005</v>
      </c>
      <c r="L6072">
        <v>1.5004999999999999E-2</v>
      </c>
      <c r="M6072">
        <f>(F6072*CalPhotonTurnigy!$AE$30*CalPhotonTurnigy!$AF$36+CalPhotonTurnigy!$AE$36)/CalPhotonTurnigy!$AE$30</f>
        <v>62.427203055071736</v>
      </c>
    </row>
    <row r="6073" spans="1:13" x14ac:dyDescent="0.3">
      <c r="A6073">
        <v>188.52598800000001</v>
      </c>
      <c r="B6073">
        <v>72</v>
      </c>
      <c r="C6073">
        <v>0</v>
      </c>
      <c r="D6073">
        <v>1.097</v>
      </c>
      <c r="E6073">
        <v>49.952323999999997</v>
      </c>
      <c r="F6073">
        <v>49.759998000000003</v>
      </c>
      <c r="G6073">
        <v>47.656756999999999</v>
      </c>
      <c r="H6073">
        <v>0.192326</v>
      </c>
      <c r="I6073">
        <v>-88.044573999999997</v>
      </c>
      <c r="J6073">
        <v>72</v>
      </c>
      <c r="K6073">
        <v>67.708662000000004</v>
      </c>
      <c r="L6073">
        <v>1.4999999999999999E-2</v>
      </c>
      <c r="M6073">
        <f>(F6073*CalPhotonTurnigy!$AE$30*CalPhotonTurnigy!$AF$36+CalPhotonTurnigy!$AE$36)/CalPhotonTurnigy!$AE$30</f>
        <v>62.029761950531579</v>
      </c>
    </row>
    <row r="6074" spans="1:13" x14ac:dyDescent="0.3">
      <c r="A6074">
        <v>188.54099099999999</v>
      </c>
      <c r="B6074">
        <v>72</v>
      </c>
      <c r="C6074">
        <v>0</v>
      </c>
      <c r="D6074">
        <v>1.0980000000000001</v>
      </c>
      <c r="E6074">
        <v>49.944127000000002</v>
      </c>
      <c r="F6074">
        <v>50.053496000000003</v>
      </c>
      <c r="G6074">
        <v>47.653753000000002</v>
      </c>
      <c r="H6074">
        <v>-0.10936899999999999</v>
      </c>
      <c r="I6074">
        <v>-88.049983999999995</v>
      </c>
      <c r="J6074">
        <v>72</v>
      </c>
      <c r="K6074">
        <v>67.708313000000004</v>
      </c>
      <c r="L6074">
        <v>1.5003000000000001E-2</v>
      </c>
      <c r="M6074">
        <f>(F6074*CalPhotonTurnigy!$AE$30*CalPhotonTurnigy!$AF$36+CalPhotonTurnigy!$AE$36)/CalPhotonTurnigy!$AE$30</f>
        <v>62.327869187253469</v>
      </c>
    </row>
    <row r="6075" spans="1:13" x14ac:dyDescent="0.3">
      <c r="A6075">
        <v>188.555992</v>
      </c>
      <c r="B6075">
        <v>72</v>
      </c>
      <c r="C6075">
        <v>0</v>
      </c>
      <c r="D6075">
        <v>1.097</v>
      </c>
      <c r="E6075">
        <v>49.930888000000003</v>
      </c>
      <c r="F6075">
        <v>49.662131000000002</v>
      </c>
      <c r="G6075">
        <v>47.651068000000002</v>
      </c>
      <c r="H6075">
        <v>0.26875700000000002</v>
      </c>
      <c r="I6075">
        <v>-88.036752000000007</v>
      </c>
      <c r="J6075">
        <v>72</v>
      </c>
      <c r="K6075">
        <v>67.708012999999994</v>
      </c>
      <c r="L6075">
        <v>1.5001E-2</v>
      </c>
      <c r="M6075">
        <f>(F6075*CalPhotonTurnigy!$AE$30*CalPhotonTurnigy!$AF$36+CalPhotonTurnigy!$AE$36)/CalPhotonTurnigy!$AE$30</f>
        <v>61.930357999103428</v>
      </c>
    </row>
    <row r="6076" spans="1:13" x14ac:dyDescent="0.3">
      <c r="A6076">
        <v>188.57100199999999</v>
      </c>
      <c r="B6076">
        <v>72</v>
      </c>
      <c r="C6076">
        <v>0</v>
      </c>
      <c r="D6076">
        <v>1.0920000000000001</v>
      </c>
      <c r="E6076">
        <v>49.900924000000003</v>
      </c>
      <c r="F6076">
        <v>49.882308000000002</v>
      </c>
      <c r="G6076">
        <v>47.648671999999998</v>
      </c>
      <c r="H6076">
        <v>1.8616000000000001E-2</v>
      </c>
      <c r="I6076">
        <v>-88.035832999999997</v>
      </c>
      <c r="J6076">
        <v>72</v>
      </c>
      <c r="K6076">
        <v>67.707755000000006</v>
      </c>
      <c r="L6076">
        <v>1.5010000000000001E-2</v>
      </c>
      <c r="M6076">
        <f>(F6076*CalPhotonTurnigy!$AE$30*CalPhotonTurnigy!$AF$36+CalPhotonTurnigy!$AE$36)/CalPhotonTurnigy!$AE$30</f>
        <v>62.153992766835117</v>
      </c>
    </row>
    <row r="6077" spans="1:13" x14ac:dyDescent="0.3">
      <c r="A6077">
        <v>188.586006</v>
      </c>
      <c r="B6077">
        <v>72</v>
      </c>
      <c r="C6077">
        <v>0</v>
      </c>
      <c r="D6077">
        <v>1.133</v>
      </c>
      <c r="E6077">
        <v>50.032713999999999</v>
      </c>
      <c r="F6077">
        <v>49.539772999999997</v>
      </c>
      <c r="G6077">
        <v>47.646535</v>
      </c>
      <c r="H6077">
        <v>0.49294100000000002</v>
      </c>
      <c r="I6077">
        <v>-88.011593000000005</v>
      </c>
      <c r="J6077">
        <v>72</v>
      </c>
      <c r="K6077">
        <v>67.707532</v>
      </c>
      <c r="L6077">
        <v>1.5004E-2</v>
      </c>
      <c r="M6077">
        <f>(F6077*CalPhotonTurnigy!$AE$30*CalPhotonTurnigy!$AF$36+CalPhotonTurnigy!$AE$36)/CalPhotonTurnigy!$AE$30</f>
        <v>61.806078428984321</v>
      </c>
    </row>
    <row r="6078" spans="1:13" x14ac:dyDescent="0.3">
      <c r="A6078">
        <v>188.60101499999999</v>
      </c>
      <c r="B6078">
        <v>72</v>
      </c>
      <c r="C6078">
        <v>0</v>
      </c>
      <c r="D6078">
        <v>1.0980000000000001</v>
      </c>
      <c r="E6078">
        <v>50.013331000000001</v>
      </c>
      <c r="F6078">
        <v>49.808925000000002</v>
      </c>
      <c r="G6078">
        <v>47.644632000000001</v>
      </c>
      <c r="H6078">
        <v>0.204406</v>
      </c>
      <c r="I6078">
        <v>-88.001507000000004</v>
      </c>
      <c r="J6078">
        <v>72</v>
      </c>
      <c r="K6078">
        <v>67.707341</v>
      </c>
      <c r="L6078">
        <v>1.5009E-2</v>
      </c>
      <c r="M6078">
        <f>(F6078*CalPhotonTurnigy!$AE$30*CalPhotonTurnigy!$AF$36+CalPhotonTurnigy!$AE$36)/CalPhotonTurnigy!$AE$30</f>
        <v>62.079457324166476</v>
      </c>
    </row>
    <row r="6079" spans="1:13" x14ac:dyDescent="0.3">
      <c r="A6079">
        <v>188.61602199999999</v>
      </c>
      <c r="B6079">
        <v>72</v>
      </c>
      <c r="C6079">
        <v>0</v>
      </c>
      <c r="D6079">
        <v>1.097</v>
      </c>
      <c r="E6079">
        <v>49.993557000000003</v>
      </c>
      <c r="F6079">
        <v>49.466344999999997</v>
      </c>
      <c r="G6079">
        <v>47.642938999999998</v>
      </c>
      <c r="H6079">
        <v>0.52721300000000004</v>
      </c>
      <c r="I6079">
        <v>-87.975599000000003</v>
      </c>
      <c r="J6079">
        <v>72</v>
      </c>
      <c r="K6079">
        <v>67.707176000000004</v>
      </c>
      <c r="L6079">
        <v>1.5007E-2</v>
      </c>
      <c r="M6079">
        <f>(F6079*CalPhotonTurnigy!$AE$30*CalPhotonTurnigy!$AF$36+CalPhotonTurnigy!$AE$36)/CalPhotonTurnigy!$AE$30</f>
        <v>61.731497279613563</v>
      </c>
    </row>
    <row r="6080" spans="1:13" x14ac:dyDescent="0.3">
      <c r="A6080">
        <v>188.63102900000001</v>
      </c>
      <c r="B6080">
        <v>72</v>
      </c>
      <c r="C6080">
        <v>0</v>
      </c>
      <c r="D6080">
        <v>1.0920000000000001</v>
      </c>
      <c r="E6080">
        <v>49.957999999999998</v>
      </c>
      <c r="F6080">
        <v>49.735532999999997</v>
      </c>
      <c r="G6080">
        <v>47.641433999999997</v>
      </c>
      <c r="H6080">
        <v>0.222467</v>
      </c>
      <c r="I6080">
        <v>-87.964631999999995</v>
      </c>
      <c r="J6080">
        <v>72</v>
      </c>
      <c r="K6080">
        <v>67.707035000000005</v>
      </c>
      <c r="L6080">
        <v>1.5007E-2</v>
      </c>
      <c r="M6080">
        <f>(F6080*CalPhotonTurnigy!$AE$30*CalPhotonTurnigy!$AF$36+CalPhotonTurnigy!$AE$36)/CalPhotonTurnigy!$AE$30</f>
        <v>62.004912740157401</v>
      </c>
    </row>
    <row r="6081" spans="1:13" x14ac:dyDescent="0.3">
      <c r="A6081">
        <v>188.64603099999999</v>
      </c>
      <c r="B6081">
        <v>72</v>
      </c>
      <c r="C6081">
        <v>0</v>
      </c>
      <c r="D6081">
        <v>1.0960000000000001</v>
      </c>
      <c r="E6081">
        <v>49.939739000000003</v>
      </c>
      <c r="F6081">
        <v>49.759998000000003</v>
      </c>
      <c r="G6081">
        <v>47.640098000000002</v>
      </c>
      <c r="H6081">
        <v>0.17974100000000001</v>
      </c>
      <c r="I6081">
        <v>-87.955772999999994</v>
      </c>
      <c r="J6081">
        <v>72</v>
      </c>
      <c r="K6081">
        <v>67.706913</v>
      </c>
      <c r="L6081">
        <v>1.5002E-2</v>
      </c>
      <c r="M6081">
        <f>(F6081*CalPhotonTurnigy!$AE$30*CalPhotonTurnigy!$AF$36+CalPhotonTurnigy!$AE$36)/CalPhotonTurnigy!$AE$30</f>
        <v>62.029761950531579</v>
      </c>
    </row>
    <row r="6082" spans="1:13" x14ac:dyDescent="0.3">
      <c r="A6082">
        <v>188.66104100000001</v>
      </c>
      <c r="B6082">
        <v>72</v>
      </c>
      <c r="C6082">
        <v>0</v>
      </c>
      <c r="D6082">
        <v>1.087</v>
      </c>
      <c r="E6082">
        <v>49.889972999999998</v>
      </c>
      <c r="F6082">
        <v>49.686599000000001</v>
      </c>
      <c r="G6082">
        <v>47.638913000000002</v>
      </c>
      <c r="H6082">
        <v>0.203374</v>
      </c>
      <c r="I6082">
        <v>-87.945751000000001</v>
      </c>
      <c r="J6082">
        <v>72</v>
      </c>
      <c r="K6082">
        <v>67.706807999999995</v>
      </c>
      <c r="L6082">
        <v>1.5010000000000001E-2</v>
      </c>
      <c r="M6082">
        <f>(F6082*CalPhotonTurnigy!$AE$30*CalPhotonTurnigy!$AF$36+CalPhotonTurnigy!$AE$36)/CalPhotonTurnigy!$AE$30</f>
        <v>61.955210256591073</v>
      </c>
    </row>
    <row r="6083" spans="1:13" x14ac:dyDescent="0.3">
      <c r="A6083">
        <v>188.67604700000001</v>
      </c>
      <c r="B6083">
        <v>72</v>
      </c>
      <c r="C6083">
        <v>0</v>
      </c>
      <c r="D6083">
        <v>1.0920000000000001</v>
      </c>
      <c r="E6083">
        <v>49.865685999999997</v>
      </c>
      <c r="F6083">
        <v>49.931224</v>
      </c>
      <c r="G6083">
        <v>47.637863000000003</v>
      </c>
      <c r="H6083">
        <v>-6.5537999999999999E-2</v>
      </c>
      <c r="I6083">
        <v>-87.948988999999997</v>
      </c>
      <c r="J6083">
        <v>72</v>
      </c>
      <c r="K6083">
        <v>67.706716999999998</v>
      </c>
      <c r="L6083">
        <v>1.5006E-2</v>
      </c>
      <c r="M6083">
        <f>(F6083*CalPhotonTurnigy!$AE$30*CalPhotonTurnigy!$AF$36+CalPhotonTurnigy!$AE$36)/CalPhotonTurnigy!$AE$30</f>
        <v>62.203676967720597</v>
      </c>
    </row>
    <row r="6084" spans="1:13" x14ac:dyDescent="0.3">
      <c r="A6084">
        <v>188.691059</v>
      </c>
      <c r="B6084">
        <v>71</v>
      </c>
      <c r="C6084">
        <v>0</v>
      </c>
      <c r="D6084">
        <v>1.0960000000000001</v>
      </c>
      <c r="E6084">
        <v>49.860275000000001</v>
      </c>
      <c r="F6084">
        <v>49.564245999999997</v>
      </c>
      <c r="G6084">
        <v>47.636696999999998</v>
      </c>
      <c r="H6084">
        <v>0.29602899999999999</v>
      </c>
      <c r="I6084">
        <v>-87.934420000000003</v>
      </c>
      <c r="J6084">
        <v>71</v>
      </c>
      <c r="K6084">
        <v>67.679095000000004</v>
      </c>
      <c r="L6084">
        <v>1.5011999999999999E-2</v>
      </c>
      <c r="M6084">
        <f>(F6084*CalPhotonTurnigy!$AE$30*CalPhotonTurnigy!$AF$36+CalPhotonTurnigy!$AE$36)/CalPhotonTurnigy!$AE$30</f>
        <v>61.830935764994422</v>
      </c>
    </row>
    <row r="6085" spans="1:13" x14ac:dyDescent="0.3">
      <c r="A6085">
        <v>188.70606699999999</v>
      </c>
      <c r="B6085">
        <v>71</v>
      </c>
      <c r="C6085">
        <v>0</v>
      </c>
      <c r="D6085">
        <v>1.091</v>
      </c>
      <c r="E6085">
        <v>49.837012000000001</v>
      </c>
      <c r="F6085">
        <v>49.833387000000002</v>
      </c>
      <c r="G6085">
        <v>47.634621000000003</v>
      </c>
      <c r="H6085">
        <v>3.6250000000000002E-3</v>
      </c>
      <c r="I6085">
        <v>-87.934241</v>
      </c>
      <c r="J6085">
        <v>71</v>
      </c>
      <c r="K6085">
        <v>67.629119000000003</v>
      </c>
      <c r="L6085">
        <v>1.5008000000000001E-2</v>
      </c>
      <c r="M6085">
        <f>(F6085*CalPhotonTurnigy!$AE$30*CalPhotonTurnigy!$AF$36+CalPhotonTurnigy!$AE$36)/CalPhotonTurnigy!$AE$30</f>
        <v>62.104303487427181</v>
      </c>
    </row>
    <row r="6086" spans="1:13" x14ac:dyDescent="0.3">
      <c r="A6086">
        <v>188.72107399999999</v>
      </c>
      <c r="B6086">
        <v>71</v>
      </c>
      <c r="C6086">
        <v>0</v>
      </c>
      <c r="D6086">
        <v>1.093</v>
      </c>
      <c r="E6086">
        <v>49.826290999999998</v>
      </c>
      <c r="F6086">
        <v>49.539772999999997</v>
      </c>
      <c r="G6086">
        <v>47.630640999999997</v>
      </c>
      <c r="H6086">
        <v>0.28651799999999999</v>
      </c>
      <c r="I6086">
        <v>-87.920148999999995</v>
      </c>
      <c r="J6086">
        <v>71</v>
      </c>
      <c r="K6086">
        <v>67.586104000000006</v>
      </c>
      <c r="L6086">
        <v>1.5007E-2</v>
      </c>
      <c r="M6086">
        <f>(F6086*CalPhotonTurnigy!$AE$30*CalPhotonTurnigy!$AF$36+CalPhotonTurnigy!$AE$36)/CalPhotonTurnigy!$AE$30</f>
        <v>61.806078428984321</v>
      </c>
    </row>
    <row r="6087" spans="1:13" x14ac:dyDescent="0.3">
      <c r="A6087">
        <v>188.73607200000001</v>
      </c>
      <c r="B6087">
        <v>71</v>
      </c>
      <c r="C6087">
        <v>0</v>
      </c>
      <c r="D6087">
        <v>1.095</v>
      </c>
      <c r="E6087">
        <v>49.823270999999998</v>
      </c>
      <c r="F6087">
        <v>49.808925000000002</v>
      </c>
      <c r="G6087">
        <v>47.624161999999998</v>
      </c>
      <c r="H6087">
        <v>1.4345999999999999E-2</v>
      </c>
      <c r="I6087">
        <v>-87.919442000000004</v>
      </c>
      <c r="J6087">
        <v>71</v>
      </c>
      <c r="K6087">
        <v>67.549081000000001</v>
      </c>
      <c r="L6087">
        <v>1.4997999999999999E-2</v>
      </c>
      <c r="M6087">
        <f>(F6087*CalPhotonTurnigy!$AE$30*CalPhotonTurnigy!$AF$36+CalPhotonTurnigy!$AE$36)/CalPhotonTurnigy!$AE$30</f>
        <v>62.079457324166476</v>
      </c>
    </row>
    <row r="6088" spans="1:13" x14ac:dyDescent="0.3">
      <c r="A6088">
        <v>188.751068</v>
      </c>
      <c r="B6088">
        <v>71</v>
      </c>
      <c r="C6088">
        <v>0</v>
      </c>
      <c r="D6088">
        <v>1.093</v>
      </c>
      <c r="E6088">
        <v>49.814463000000003</v>
      </c>
      <c r="F6088">
        <v>49.441867000000002</v>
      </c>
      <c r="G6088">
        <v>47.615068000000001</v>
      </c>
      <c r="H6088">
        <v>0.37259700000000001</v>
      </c>
      <c r="I6088">
        <v>-87.901150000000001</v>
      </c>
      <c r="J6088">
        <v>71</v>
      </c>
      <c r="K6088">
        <v>67.517213999999996</v>
      </c>
      <c r="L6088">
        <v>1.4996000000000001E-2</v>
      </c>
      <c r="M6088">
        <f>(F6088*CalPhotonTurnigy!$AE$30*CalPhotonTurnigy!$AF$36+CalPhotonTurnigy!$AE$36)/CalPhotonTurnigy!$AE$30</f>
        <v>61.706634865081014</v>
      </c>
    </row>
    <row r="6089" spans="1:13" x14ac:dyDescent="0.3">
      <c r="A6089">
        <v>188.76606699999999</v>
      </c>
      <c r="B6089">
        <v>71</v>
      </c>
      <c r="C6089">
        <v>0</v>
      </c>
      <c r="D6089">
        <v>1.0940000000000001</v>
      </c>
      <c r="E6089">
        <v>49.809987999999997</v>
      </c>
      <c r="F6089">
        <v>49.808925000000002</v>
      </c>
      <c r="G6089">
        <v>47.603527</v>
      </c>
      <c r="H6089">
        <v>1.0629999999999999E-3</v>
      </c>
      <c r="I6089">
        <v>-87.901098000000005</v>
      </c>
      <c r="J6089">
        <v>71</v>
      </c>
      <c r="K6089">
        <v>67.489787000000007</v>
      </c>
      <c r="L6089">
        <v>1.4999E-2</v>
      </c>
      <c r="M6089">
        <f>(F6089*CalPhotonTurnigy!$AE$30*CalPhotonTurnigy!$AF$36+CalPhotonTurnigy!$AE$36)/CalPhotonTurnigy!$AE$30</f>
        <v>62.079457324166476</v>
      </c>
    </row>
    <row r="6090" spans="1:13" x14ac:dyDescent="0.3">
      <c r="A6090">
        <v>188.78107399999999</v>
      </c>
      <c r="B6090">
        <v>71</v>
      </c>
      <c r="C6090">
        <v>0</v>
      </c>
      <c r="D6090">
        <v>1.0960000000000001</v>
      </c>
      <c r="E6090">
        <v>49.812345999999998</v>
      </c>
      <c r="F6090">
        <v>49.441867000000002</v>
      </c>
      <c r="G6090">
        <v>47.589874000000002</v>
      </c>
      <c r="H6090">
        <v>0.37047999999999998</v>
      </c>
      <c r="I6090">
        <v>-87.882897</v>
      </c>
      <c r="J6090">
        <v>71</v>
      </c>
      <c r="K6090">
        <v>67.466179999999994</v>
      </c>
      <c r="L6090">
        <v>1.5007E-2</v>
      </c>
      <c r="M6090">
        <f>(F6090*CalPhotonTurnigy!$AE$30*CalPhotonTurnigy!$AF$36+CalPhotonTurnigy!$AE$36)/CalPhotonTurnigy!$AE$30</f>
        <v>61.706634865081014</v>
      </c>
    </row>
    <row r="6091" spans="1:13" x14ac:dyDescent="0.3">
      <c r="A6091">
        <v>188.79608500000001</v>
      </c>
      <c r="B6091">
        <v>71</v>
      </c>
      <c r="C6091">
        <v>0</v>
      </c>
      <c r="D6091">
        <v>1.0920000000000001</v>
      </c>
      <c r="E6091">
        <v>49.798850000000002</v>
      </c>
      <c r="F6091">
        <v>49.759998000000003</v>
      </c>
      <c r="G6091">
        <v>47.574517</v>
      </c>
      <c r="H6091">
        <v>3.8851999999999998E-2</v>
      </c>
      <c r="I6091">
        <v>-87.880981000000006</v>
      </c>
      <c r="J6091">
        <v>71</v>
      </c>
      <c r="K6091">
        <v>67.445860999999994</v>
      </c>
      <c r="L6091">
        <v>1.5011E-2</v>
      </c>
      <c r="M6091">
        <f>(F6091*CalPhotonTurnigy!$AE$30*CalPhotonTurnigy!$AF$36+CalPhotonTurnigy!$AE$36)/CalPhotonTurnigy!$AE$30</f>
        <v>62.029761950531579</v>
      </c>
    </row>
    <row r="6092" spans="1:13" x14ac:dyDescent="0.3">
      <c r="A6092">
        <v>188.81108900000001</v>
      </c>
      <c r="B6092">
        <v>71</v>
      </c>
      <c r="C6092">
        <v>0</v>
      </c>
      <c r="D6092">
        <v>1.0920000000000001</v>
      </c>
      <c r="E6092">
        <v>49.790337999999998</v>
      </c>
      <c r="F6092">
        <v>49.441867000000002</v>
      </c>
      <c r="G6092">
        <v>47.557887000000001</v>
      </c>
      <c r="H6092">
        <v>0.348472</v>
      </c>
      <c r="I6092">
        <v>-87.863865000000004</v>
      </c>
      <c r="J6092">
        <v>71</v>
      </c>
      <c r="K6092">
        <v>67.428371999999996</v>
      </c>
      <c r="L6092">
        <v>1.5004E-2</v>
      </c>
      <c r="M6092">
        <f>(F6092*CalPhotonTurnigy!$AE$30*CalPhotonTurnigy!$AF$36+CalPhotonTurnigy!$AE$36)/CalPhotonTurnigy!$AE$30</f>
        <v>61.706634865081014</v>
      </c>
    </row>
    <row r="6093" spans="1:13" x14ac:dyDescent="0.3">
      <c r="A6093">
        <v>188.82608500000001</v>
      </c>
      <c r="B6093">
        <v>71</v>
      </c>
      <c r="C6093">
        <v>0</v>
      </c>
      <c r="D6093">
        <v>1.0880000000000001</v>
      </c>
      <c r="E6093">
        <v>49.767470000000003</v>
      </c>
      <c r="F6093">
        <v>49.686599000000001</v>
      </c>
      <c r="G6093">
        <v>47.540402</v>
      </c>
      <c r="H6093">
        <v>8.0870999999999998E-2</v>
      </c>
      <c r="I6093">
        <v>-87.859882999999996</v>
      </c>
      <c r="J6093">
        <v>71</v>
      </c>
      <c r="K6093">
        <v>67.413319999999999</v>
      </c>
      <c r="L6093">
        <v>1.4996000000000001E-2</v>
      </c>
      <c r="M6093">
        <f>(F6093*CalPhotonTurnigy!$AE$30*CalPhotonTurnigy!$AF$36+CalPhotonTurnigy!$AE$36)/CalPhotonTurnigy!$AE$30</f>
        <v>61.955210256591073</v>
      </c>
    </row>
    <row r="6094" spans="1:13" x14ac:dyDescent="0.3">
      <c r="A6094">
        <v>188.84109000000001</v>
      </c>
      <c r="B6094">
        <v>71</v>
      </c>
      <c r="C6094">
        <v>0</v>
      </c>
      <c r="D6094">
        <v>1.0920000000000001</v>
      </c>
      <c r="E6094">
        <v>49.760221999999999</v>
      </c>
      <c r="F6094">
        <v>49.417386999999998</v>
      </c>
      <c r="G6094">
        <v>47.522440000000003</v>
      </c>
      <c r="H6094">
        <v>0.342835</v>
      </c>
      <c r="I6094">
        <v>-87.843047999999996</v>
      </c>
      <c r="J6094">
        <v>71</v>
      </c>
      <c r="K6094">
        <v>67.400363999999996</v>
      </c>
      <c r="L6094">
        <v>1.5004999999999999E-2</v>
      </c>
      <c r="M6094">
        <f>(F6094*CalPhotonTurnigy!$AE$30*CalPhotonTurnigy!$AF$36+CalPhotonTurnigy!$AE$36)/CalPhotonTurnigy!$AE$30</f>
        <v>61.681770419139454</v>
      </c>
    </row>
    <row r="6095" spans="1:13" x14ac:dyDescent="0.3">
      <c r="A6095">
        <v>188.856087</v>
      </c>
      <c r="B6095">
        <v>71</v>
      </c>
      <c r="C6095">
        <v>0</v>
      </c>
      <c r="D6095">
        <v>1.0900000000000001</v>
      </c>
      <c r="E6095">
        <v>49.747762000000002</v>
      </c>
      <c r="F6095">
        <v>49.735532999999997</v>
      </c>
      <c r="G6095">
        <v>47.504331999999998</v>
      </c>
      <c r="H6095">
        <v>1.2229E-2</v>
      </c>
      <c r="I6095">
        <v>-87.842444999999998</v>
      </c>
      <c r="J6095">
        <v>71</v>
      </c>
      <c r="K6095">
        <v>67.389212999999998</v>
      </c>
      <c r="L6095">
        <v>1.4997E-2</v>
      </c>
      <c r="M6095">
        <f>(F6095*CalPhotonTurnigy!$AE$30*CalPhotonTurnigy!$AF$36+CalPhotonTurnigy!$AE$36)/CalPhotonTurnigy!$AE$30</f>
        <v>62.004912740157401</v>
      </c>
    </row>
    <row r="6096" spans="1:13" x14ac:dyDescent="0.3">
      <c r="A6096">
        <v>188.87108499999999</v>
      </c>
      <c r="B6096">
        <v>71</v>
      </c>
      <c r="C6096">
        <v>0</v>
      </c>
      <c r="D6096">
        <v>1.0900000000000001</v>
      </c>
      <c r="E6096">
        <v>49.737036000000003</v>
      </c>
      <c r="F6096">
        <v>49.392907000000001</v>
      </c>
      <c r="G6096">
        <v>47.486361000000002</v>
      </c>
      <c r="H6096">
        <v>0.34412900000000002</v>
      </c>
      <c r="I6096">
        <v>-87.825558999999998</v>
      </c>
      <c r="J6096">
        <v>71</v>
      </c>
      <c r="K6096">
        <v>67.379615000000001</v>
      </c>
      <c r="L6096">
        <v>1.4997999999999999E-2</v>
      </c>
      <c r="M6096">
        <f>(F6096*CalPhotonTurnigy!$AE$30*CalPhotonTurnigy!$AF$36+CalPhotonTurnigy!$AE$36)/CalPhotonTurnigy!$AE$30</f>
        <v>61.656905973197915</v>
      </c>
    </row>
    <row r="6097" spans="1:13" x14ac:dyDescent="0.3">
      <c r="A6097">
        <v>188.88608400000001</v>
      </c>
      <c r="B6097">
        <v>71</v>
      </c>
      <c r="C6097">
        <v>0</v>
      </c>
      <c r="D6097">
        <v>1.0920000000000001</v>
      </c>
      <c r="E6097">
        <v>49.734029999999997</v>
      </c>
      <c r="F6097">
        <v>49.686599000000001</v>
      </c>
      <c r="G6097">
        <v>47.468755999999999</v>
      </c>
      <c r="H6097">
        <v>4.7431000000000001E-2</v>
      </c>
      <c r="I6097">
        <v>-87.823222999999999</v>
      </c>
      <c r="J6097">
        <v>71</v>
      </c>
      <c r="K6097">
        <v>67.371353999999997</v>
      </c>
      <c r="L6097">
        <v>1.4999E-2</v>
      </c>
      <c r="M6097">
        <f>(F6097*CalPhotonTurnigy!$AE$30*CalPhotonTurnigy!$AF$36+CalPhotonTurnigy!$AE$36)/CalPhotonTurnigy!$AE$30</f>
        <v>61.955210256591073</v>
      </c>
    </row>
    <row r="6098" spans="1:13" x14ac:dyDescent="0.3">
      <c r="A6098">
        <v>188.90108599999999</v>
      </c>
      <c r="B6098">
        <v>71</v>
      </c>
      <c r="C6098">
        <v>0</v>
      </c>
      <c r="D6098">
        <v>1.0900000000000001</v>
      </c>
      <c r="E6098">
        <v>49.725216000000003</v>
      </c>
      <c r="F6098">
        <v>49.392907000000001</v>
      </c>
      <c r="G6098">
        <v>47.451701</v>
      </c>
      <c r="H6098">
        <v>0.33230900000000002</v>
      </c>
      <c r="I6098">
        <v>-87.806911999999997</v>
      </c>
      <c r="J6098">
        <v>71</v>
      </c>
      <c r="K6098">
        <v>67.364243999999999</v>
      </c>
      <c r="L6098">
        <v>1.5002E-2</v>
      </c>
      <c r="M6098">
        <f>(F6098*CalPhotonTurnigy!$AE$30*CalPhotonTurnigy!$AF$36+CalPhotonTurnigy!$AE$36)/CalPhotonTurnigy!$AE$30</f>
        <v>61.656905973197915</v>
      </c>
    </row>
    <row r="6099" spans="1:13" x14ac:dyDescent="0.3">
      <c r="A6099">
        <v>188.91609800000001</v>
      </c>
      <c r="B6099">
        <v>71</v>
      </c>
      <c r="C6099">
        <v>0</v>
      </c>
      <c r="D6099">
        <v>1.091</v>
      </c>
      <c r="E6099">
        <v>49.720745000000001</v>
      </c>
      <c r="F6099">
        <v>49.686599000000001</v>
      </c>
      <c r="G6099">
        <v>47.435333</v>
      </c>
      <c r="H6099">
        <v>3.4146000000000003E-2</v>
      </c>
      <c r="I6099">
        <v>-87.805228999999997</v>
      </c>
      <c r="J6099">
        <v>71</v>
      </c>
      <c r="K6099">
        <v>67.358124000000004</v>
      </c>
      <c r="L6099">
        <v>1.5011999999999999E-2</v>
      </c>
      <c r="M6099">
        <f>(F6099*CalPhotonTurnigy!$AE$30*CalPhotonTurnigy!$AF$36+CalPhotonTurnigy!$AE$36)/CalPhotonTurnigy!$AE$30</f>
        <v>61.955210256591073</v>
      </c>
    </row>
    <row r="6100" spans="1:13" x14ac:dyDescent="0.3">
      <c r="A6100">
        <v>188.931095</v>
      </c>
      <c r="B6100">
        <v>71</v>
      </c>
      <c r="C6100">
        <v>0</v>
      </c>
      <c r="D6100">
        <v>1.0720000000000001</v>
      </c>
      <c r="E6100">
        <v>49.642057000000001</v>
      </c>
      <c r="F6100">
        <v>49.392907000000001</v>
      </c>
      <c r="G6100">
        <v>47.419755000000002</v>
      </c>
      <c r="H6100">
        <v>0.24915000000000001</v>
      </c>
      <c r="I6100">
        <v>-87.793003999999996</v>
      </c>
      <c r="J6100">
        <v>71</v>
      </c>
      <c r="K6100">
        <v>67.352856000000003</v>
      </c>
      <c r="L6100">
        <v>1.4997E-2</v>
      </c>
      <c r="M6100">
        <f>(F6100*CalPhotonTurnigy!$AE$30*CalPhotonTurnigy!$AF$36+CalPhotonTurnigy!$AE$36)/CalPhotonTurnigy!$AE$30</f>
        <v>61.656905973197915</v>
      </c>
    </row>
    <row r="6101" spans="1:13" x14ac:dyDescent="0.3">
      <c r="A6101">
        <v>188.94609299999999</v>
      </c>
      <c r="B6101">
        <v>71</v>
      </c>
      <c r="C6101">
        <v>0</v>
      </c>
      <c r="D6101">
        <v>1.0960000000000001</v>
      </c>
      <c r="E6101">
        <v>49.667915000000001</v>
      </c>
      <c r="F6101">
        <v>49.686599000000001</v>
      </c>
      <c r="G6101">
        <v>47.405034999999998</v>
      </c>
      <c r="H6101">
        <v>-1.8683999999999999E-2</v>
      </c>
      <c r="I6101">
        <v>-87.793924000000004</v>
      </c>
      <c r="J6101">
        <v>71</v>
      </c>
      <c r="K6101">
        <v>67.348322999999993</v>
      </c>
      <c r="L6101">
        <v>1.4997999999999999E-2</v>
      </c>
      <c r="M6101">
        <f>(F6101*CalPhotonTurnigy!$AE$30*CalPhotonTurnigy!$AF$36+CalPhotonTurnigy!$AE$36)/CalPhotonTurnigy!$AE$30</f>
        <v>61.955210256591073</v>
      </c>
    </row>
    <row r="6102" spans="1:13" x14ac:dyDescent="0.3">
      <c r="A6102">
        <v>188.96108899999999</v>
      </c>
      <c r="B6102">
        <v>71</v>
      </c>
      <c r="C6102">
        <v>0</v>
      </c>
      <c r="D6102">
        <v>1.0920000000000001</v>
      </c>
      <c r="E6102">
        <v>49.674557999999998</v>
      </c>
      <c r="F6102">
        <v>49.343943000000003</v>
      </c>
      <c r="G6102">
        <v>47.391215000000003</v>
      </c>
      <c r="H6102">
        <v>0.33061400000000002</v>
      </c>
      <c r="I6102">
        <v>-87.777711999999994</v>
      </c>
      <c r="J6102">
        <v>71</v>
      </c>
      <c r="K6102">
        <v>67.34442</v>
      </c>
      <c r="L6102">
        <v>1.4996000000000001E-2</v>
      </c>
      <c r="M6102">
        <f>(F6102*CalPhotonTurnigy!$AE$30*CalPhotonTurnigy!$AF$36+CalPhotonTurnigy!$AE$36)/CalPhotonTurnigy!$AE$30</f>
        <v>61.607173018496866</v>
      </c>
    </row>
    <row r="6103" spans="1:13" x14ac:dyDescent="0.3">
      <c r="A6103">
        <v>188.976101</v>
      </c>
      <c r="B6103">
        <v>71</v>
      </c>
      <c r="C6103">
        <v>0</v>
      </c>
      <c r="D6103">
        <v>1.0509999999999999</v>
      </c>
      <c r="E6103">
        <v>49.520823</v>
      </c>
      <c r="F6103">
        <v>49.637661000000001</v>
      </c>
      <c r="G6103">
        <v>47.378312000000001</v>
      </c>
      <c r="H6103">
        <v>-0.116839</v>
      </c>
      <c r="I6103">
        <v>-87.783467000000002</v>
      </c>
      <c r="J6103">
        <v>71</v>
      </c>
      <c r="K6103">
        <v>67.341061999999994</v>
      </c>
      <c r="L6103">
        <v>1.5011999999999999E-2</v>
      </c>
      <c r="M6103">
        <f>(F6103*CalPhotonTurnigy!$AE$30*CalPhotonTurnigy!$AF$36+CalPhotonTurnigy!$AE$36)/CalPhotonTurnigy!$AE$30</f>
        <v>61.905503710206787</v>
      </c>
    </row>
    <row r="6104" spans="1:13" x14ac:dyDescent="0.3">
      <c r="A6104">
        <v>188.991108</v>
      </c>
      <c r="B6104">
        <v>71</v>
      </c>
      <c r="C6104">
        <v>0</v>
      </c>
      <c r="D6104">
        <v>1.0920000000000001</v>
      </c>
      <c r="E6104">
        <v>49.54806</v>
      </c>
      <c r="F6104">
        <v>49.319459999999999</v>
      </c>
      <c r="G6104">
        <v>47.366325000000003</v>
      </c>
      <c r="H6104">
        <v>0.228601</v>
      </c>
      <c r="I6104">
        <v>-87.772251999999995</v>
      </c>
      <c r="J6104">
        <v>71</v>
      </c>
      <c r="K6104">
        <v>67.338171000000003</v>
      </c>
      <c r="L6104">
        <v>1.5007E-2</v>
      </c>
      <c r="M6104">
        <f>(F6104*CalPhotonTurnigy!$AE$30*CalPhotonTurnigy!$AF$36+CalPhotonTurnigy!$AE$36)/CalPhotonTurnigy!$AE$30</f>
        <v>61.582305525441846</v>
      </c>
    </row>
    <row r="6105" spans="1:13" x14ac:dyDescent="0.3">
      <c r="A6105">
        <v>189.00611000000001</v>
      </c>
      <c r="B6105">
        <v>71</v>
      </c>
      <c r="C6105">
        <v>0</v>
      </c>
      <c r="D6105">
        <v>1.0880000000000001</v>
      </c>
      <c r="E6105">
        <v>49.558956999999999</v>
      </c>
      <c r="F6105">
        <v>49.613191</v>
      </c>
      <c r="G6105">
        <v>47.355238999999997</v>
      </c>
      <c r="H6105">
        <v>-5.4233000000000003E-2</v>
      </c>
      <c r="I6105">
        <v>-87.774921000000006</v>
      </c>
      <c r="J6105">
        <v>71</v>
      </c>
      <c r="K6105">
        <v>67.335683000000003</v>
      </c>
      <c r="L6105">
        <v>1.5002E-2</v>
      </c>
      <c r="M6105">
        <f>(F6105*CalPhotonTurnigy!$AE$30*CalPhotonTurnigy!$AF$36+CalPhotonTurnigy!$AE$36)/CalPhotonTurnigy!$AE$30</f>
        <v>61.880649421310153</v>
      </c>
    </row>
    <row r="6106" spans="1:13" x14ac:dyDescent="0.3">
      <c r="A6106">
        <v>189.02111099999999</v>
      </c>
      <c r="B6106">
        <v>71</v>
      </c>
      <c r="C6106">
        <v>0</v>
      </c>
      <c r="D6106">
        <v>1.0900000000000001</v>
      </c>
      <c r="E6106">
        <v>49.574590000000001</v>
      </c>
      <c r="F6106">
        <v>49.319459999999999</v>
      </c>
      <c r="G6106">
        <v>47.345027000000002</v>
      </c>
      <c r="H6106">
        <v>0.25513000000000002</v>
      </c>
      <c r="I6106">
        <v>-87.762410000000003</v>
      </c>
      <c r="J6106">
        <v>71</v>
      </c>
      <c r="K6106">
        <v>67.333540999999997</v>
      </c>
      <c r="L6106">
        <v>1.5001E-2</v>
      </c>
      <c r="M6106">
        <f>(F6106*CalPhotonTurnigy!$AE$30*CalPhotonTurnigy!$AF$36+CalPhotonTurnigy!$AE$36)/CalPhotonTurnigy!$AE$30</f>
        <v>61.582305525441846</v>
      </c>
    </row>
    <row r="6107" spans="1:13" x14ac:dyDescent="0.3">
      <c r="A6107">
        <v>189.03611599999999</v>
      </c>
      <c r="B6107">
        <v>71</v>
      </c>
      <c r="C6107">
        <v>0</v>
      </c>
      <c r="D6107">
        <v>1.0880000000000001</v>
      </c>
      <c r="E6107">
        <v>49.581778</v>
      </c>
      <c r="F6107">
        <v>49.613191</v>
      </c>
      <c r="G6107">
        <v>47.335656</v>
      </c>
      <c r="H6107">
        <v>-3.1413000000000003E-2</v>
      </c>
      <c r="I6107">
        <v>-87.763955999999993</v>
      </c>
      <c r="J6107">
        <v>71</v>
      </c>
      <c r="K6107">
        <v>67.331698000000003</v>
      </c>
      <c r="L6107">
        <v>1.5004999999999999E-2</v>
      </c>
      <c r="M6107">
        <f>(F6107*CalPhotonTurnigy!$AE$30*CalPhotonTurnigy!$AF$36+CalPhotonTurnigy!$AE$36)/CalPhotonTurnigy!$AE$30</f>
        <v>61.880649421310153</v>
      </c>
    </row>
    <row r="6108" spans="1:13" x14ac:dyDescent="0.3">
      <c r="A6108">
        <v>189.05112299999999</v>
      </c>
      <c r="B6108">
        <v>71</v>
      </c>
      <c r="C6108">
        <v>0</v>
      </c>
      <c r="D6108">
        <v>1.085</v>
      </c>
      <c r="E6108">
        <v>49.575448000000002</v>
      </c>
      <c r="F6108">
        <v>49.270488999999998</v>
      </c>
      <c r="G6108">
        <v>47.327084999999997</v>
      </c>
      <c r="H6108">
        <v>0.30495899999999998</v>
      </c>
      <c r="I6108">
        <v>-87.749003999999999</v>
      </c>
      <c r="J6108">
        <v>71</v>
      </c>
      <c r="K6108">
        <v>67.330111000000002</v>
      </c>
      <c r="L6108">
        <v>1.5007E-2</v>
      </c>
      <c r="M6108">
        <f>(F6108*CalPhotonTurnigy!$AE$30*CalPhotonTurnigy!$AF$36+CalPhotonTurnigy!$AE$36)/CalPhotonTurnigy!$AE$30</f>
        <v>61.532565460809352</v>
      </c>
    </row>
    <row r="6109" spans="1:13" x14ac:dyDescent="0.3">
      <c r="A6109">
        <v>189.066135</v>
      </c>
      <c r="B6109">
        <v>71</v>
      </c>
      <c r="C6109">
        <v>0</v>
      </c>
      <c r="D6109">
        <v>1.089</v>
      </c>
      <c r="E6109">
        <v>49.585645</v>
      </c>
      <c r="F6109">
        <v>49.564245999999997</v>
      </c>
      <c r="G6109">
        <v>47.319268999999998</v>
      </c>
      <c r="H6109">
        <v>2.1398E-2</v>
      </c>
      <c r="I6109">
        <v>-87.747951</v>
      </c>
      <c r="J6109">
        <v>71</v>
      </c>
      <c r="K6109">
        <v>67.328745999999995</v>
      </c>
      <c r="L6109">
        <v>1.5011999999999999E-2</v>
      </c>
      <c r="M6109">
        <f>(F6109*CalPhotonTurnigy!$AE$30*CalPhotonTurnigy!$AF$36+CalPhotonTurnigy!$AE$36)/CalPhotonTurnigy!$AE$30</f>
        <v>61.830935764994422</v>
      </c>
    </row>
    <row r="6110" spans="1:13" x14ac:dyDescent="0.3">
      <c r="A6110">
        <v>189.081141</v>
      </c>
      <c r="B6110">
        <v>71</v>
      </c>
      <c r="C6110">
        <v>0</v>
      </c>
      <c r="D6110">
        <v>1.0940000000000001</v>
      </c>
      <c r="E6110">
        <v>49.613171999999999</v>
      </c>
      <c r="F6110">
        <v>49.417386999999998</v>
      </c>
      <c r="G6110">
        <v>47.312159999999999</v>
      </c>
      <c r="H6110">
        <v>0.19578499999999999</v>
      </c>
      <c r="I6110">
        <v>-87.738336000000004</v>
      </c>
      <c r="J6110">
        <v>71</v>
      </c>
      <c r="K6110">
        <v>67.327569999999994</v>
      </c>
      <c r="L6110">
        <v>1.5006E-2</v>
      </c>
      <c r="M6110">
        <f>(F6110*CalPhotonTurnigy!$AE$30*CalPhotonTurnigy!$AF$36+CalPhotonTurnigy!$AE$36)/CalPhotonTurnigy!$AE$30</f>
        <v>61.681770419139454</v>
      </c>
    </row>
    <row r="6111" spans="1:13" x14ac:dyDescent="0.3">
      <c r="A6111">
        <v>189.09614199999999</v>
      </c>
      <c r="B6111">
        <v>71</v>
      </c>
      <c r="C6111">
        <v>0</v>
      </c>
      <c r="D6111">
        <v>1.089</v>
      </c>
      <c r="E6111">
        <v>49.618096999999999</v>
      </c>
      <c r="F6111">
        <v>49.564245999999997</v>
      </c>
      <c r="G6111">
        <v>47.305712999999997</v>
      </c>
      <c r="H6111">
        <v>5.3851000000000003E-2</v>
      </c>
      <c r="I6111">
        <v>-87.735686999999999</v>
      </c>
      <c r="J6111">
        <v>71</v>
      </c>
      <c r="K6111">
        <v>67.326559000000003</v>
      </c>
      <c r="L6111">
        <v>1.5001E-2</v>
      </c>
      <c r="M6111">
        <f>(F6111*CalPhotonTurnigy!$AE$30*CalPhotonTurnigy!$AF$36+CalPhotonTurnigy!$AE$36)/CalPhotonTurnigy!$AE$30</f>
        <v>61.830935764994422</v>
      </c>
    </row>
    <row r="6112" spans="1:13" x14ac:dyDescent="0.3">
      <c r="A6112">
        <v>189.111153</v>
      </c>
      <c r="B6112">
        <v>71</v>
      </c>
      <c r="C6112">
        <v>0</v>
      </c>
      <c r="D6112">
        <v>1.0880000000000001</v>
      </c>
      <c r="E6112">
        <v>49.616084999999998</v>
      </c>
      <c r="F6112">
        <v>49.392907000000001</v>
      </c>
      <c r="G6112">
        <v>47.299878</v>
      </c>
      <c r="H6112">
        <v>0.22317799999999999</v>
      </c>
      <c r="I6112">
        <v>-87.724727000000001</v>
      </c>
      <c r="J6112">
        <v>71</v>
      </c>
      <c r="K6112">
        <v>67.325688</v>
      </c>
      <c r="L6112">
        <v>1.5011E-2</v>
      </c>
      <c r="M6112">
        <f>(F6112*CalPhotonTurnigy!$AE$30*CalPhotonTurnigy!$AF$36+CalPhotonTurnigy!$AE$36)/CalPhotonTurnigy!$AE$30</f>
        <v>61.656905973197915</v>
      </c>
    </row>
    <row r="6113" spans="1:13" x14ac:dyDescent="0.3">
      <c r="A6113">
        <v>189.12615299999999</v>
      </c>
      <c r="B6113">
        <v>71</v>
      </c>
      <c r="C6113">
        <v>0</v>
      </c>
      <c r="D6113">
        <v>1.0900000000000001</v>
      </c>
      <c r="E6113">
        <v>49.623727000000002</v>
      </c>
      <c r="F6113">
        <v>49.539772999999997</v>
      </c>
      <c r="G6113">
        <v>47.294609000000001</v>
      </c>
      <c r="H6113">
        <v>8.3954000000000001E-2</v>
      </c>
      <c r="I6113">
        <v>-87.720599000000007</v>
      </c>
      <c r="J6113">
        <v>71</v>
      </c>
      <c r="K6113">
        <v>67.324939000000001</v>
      </c>
      <c r="L6113">
        <v>1.4999999999999999E-2</v>
      </c>
      <c r="M6113">
        <f>(F6113*CalPhotonTurnigy!$AE$30*CalPhotonTurnigy!$AF$36+CalPhotonTurnigy!$AE$36)/CalPhotonTurnigy!$AE$30</f>
        <v>61.806078428984321</v>
      </c>
    </row>
    <row r="6114" spans="1:13" x14ac:dyDescent="0.3">
      <c r="A6114">
        <v>189.14116100000001</v>
      </c>
      <c r="B6114">
        <v>71</v>
      </c>
      <c r="C6114">
        <v>0</v>
      </c>
      <c r="D6114">
        <v>1.0880000000000001</v>
      </c>
      <c r="E6114">
        <v>49.624053000000004</v>
      </c>
      <c r="F6114">
        <v>49.246003000000002</v>
      </c>
      <c r="G6114">
        <v>47.289861000000002</v>
      </c>
      <c r="H6114">
        <v>0.37805100000000003</v>
      </c>
      <c r="I6114">
        <v>-87.702067</v>
      </c>
      <c r="J6114">
        <v>71</v>
      </c>
      <c r="K6114">
        <v>67.324293999999995</v>
      </c>
      <c r="L6114">
        <v>1.5008000000000001E-2</v>
      </c>
      <c r="M6114">
        <f>(F6114*CalPhotonTurnigy!$AE$30*CalPhotonTurnigy!$AF$36+CalPhotonTurnigy!$AE$36)/CalPhotonTurnigy!$AE$30</f>
        <v>61.507694920640859</v>
      </c>
    </row>
    <row r="6115" spans="1:13" x14ac:dyDescent="0.3">
      <c r="A6115">
        <v>189.15616800000001</v>
      </c>
      <c r="B6115">
        <v>71</v>
      </c>
      <c r="C6115">
        <v>0</v>
      </c>
      <c r="D6115">
        <v>1.0860000000000001</v>
      </c>
      <c r="E6115">
        <v>49.614961000000001</v>
      </c>
      <c r="F6115">
        <v>49.515298000000001</v>
      </c>
      <c r="G6115">
        <v>47.285589000000002</v>
      </c>
      <c r="H6115">
        <v>9.9664000000000003E-2</v>
      </c>
      <c r="I6115">
        <v>-87.697166999999993</v>
      </c>
      <c r="J6115">
        <v>71</v>
      </c>
      <c r="K6115">
        <v>67.323738000000006</v>
      </c>
      <c r="L6115">
        <v>1.5007E-2</v>
      </c>
      <c r="M6115">
        <f>(F6115*CalPhotonTurnigy!$AE$30*CalPhotonTurnigy!$AF$36+CalPhotonTurnigy!$AE$36)/CalPhotonTurnigy!$AE$30</f>
        <v>61.781219061565231</v>
      </c>
    </row>
    <row r="6116" spans="1:13" x14ac:dyDescent="0.3">
      <c r="A6116">
        <v>189.171164</v>
      </c>
      <c r="B6116">
        <v>71</v>
      </c>
      <c r="C6116">
        <v>0</v>
      </c>
      <c r="D6116">
        <v>1.083</v>
      </c>
      <c r="E6116">
        <v>49.594630000000002</v>
      </c>
      <c r="F6116">
        <v>49.172536000000001</v>
      </c>
      <c r="G6116">
        <v>47.281753999999999</v>
      </c>
      <c r="H6116">
        <v>0.42209400000000002</v>
      </c>
      <c r="I6116">
        <v>-87.676509999999993</v>
      </c>
      <c r="J6116">
        <v>71</v>
      </c>
      <c r="K6116">
        <v>67.323261000000002</v>
      </c>
      <c r="L6116">
        <v>1.4996000000000001E-2</v>
      </c>
      <c r="M6116">
        <f>(F6116*CalPhotonTurnigy!$AE$30*CalPhotonTurnigy!$AF$36+CalPhotonTurnigy!$AE$36)/CalPhotonTurnigy!$AE$30</f>
        <v>61.433074158794952</v>
      </c>
    </row>
    <row r="6117" spans="1:13" x14ac:dyDescent="0.3">
      <c r="A6117">
        <v>189.186161</v>
      </c>
      <c r="B6117">
        <v>71</v>
      </c>
      <c r="C6117">
        <v>0</v>
      </c>
      <c r="D6117">
        <v>1.087</v>
      </c>
      <c r="E6117">
        <v>49.592765</v>
      </c>
      <c r="F6117">
        <v>49.490822000000001</v>
      </c>
      <c r="G6117">
        <v>47.278314999999999</v>
      </c>
      <c r="H6117">
        <v>0.10194300000000001</v>
      </c>
      <c r="I6117">
        <v>-87.671503000000001</v>
      </c>
      <c r="J6117">
        <v>71</v>
      </c>
      <c r="K6117">
        <v>67.322849000000005</v>
      </c>
      <c r="L6117">
        <v>1.4997E-2</v>
      </c>
      <c r="M6117">
        <f>(F6117*CalPhotonTurnigy!$AE$30*CalPhotonTurnigy!$AF$36+CalPhotonTurnigy!$AE$36)/CalPhotonTurnigy!$AE$30</f>
        <v>61.75635867844165</v>
      </c>
    </row>
    <row r="6118" spans="1:13" x14ac:dyDescent="0.3">
      <c r="A6118">
        <v>189.20116899999999</v>
      </c>
      <c r="B6118">
        <v>71</v>
      </c>
      <c r="C6118">
        <v>0</v>
      </c>
      <c r="D6118">
        <v>1.0840000000000001</v>
      </c>
      <c r="E6118">
        <v>49.581775999999998</v>
      </c>
      <c r="F6118">
        <v>49.246003000000002</v>
      </c>
      <c r="G6118">
        <v>47.275236</v>
      </c>
      <c r="H6118">
        <v>0.33577299999999999</v>
      </c>
      <c r="I6118">
        <v>-87.655043000000006</v>
      </c>
      <c r="J6118">
        <v>71</v>
      </c>
      <c r="K6118">
        <v>67.322495000000004</v>
      </c>
      <c r="L6118">
        <v>1.5008000000000001E-2</v>
      </c>
      <c r="M6118">
        <f>(F6118*CalPhotonTurnigy!$AE$30*CalPhotonTurnigy!$AF$36+CalPhotonTurnigy!$AE$36)/CalPhotonTurnigy!$AE$30</f>
        <v>61.507694920640859</v>
      </c>
    </row>
    <row r="6119" spans="1:13" x14ac:dyDescent="0.3">
      <c r="A6119">
        <v>189.21616900000001</v>
      </c>
      <c r="B6119">
        <v>71</v>
      </c>
      <c r="C6119">
        <v>0</v>
      </c>
      <c r="D6119">
        <v>1.087</v>
      </c>
      <c r="E6119">
        <v>49.581704000000002</v>
      </c>
      <c r="F6119">
        <v>49.588718999999998</v>
      </c>
      <c r="G6119">
        <v>47.272483999999999</v>
      </c>
      <c r="H6119">
        <v>-7.0150000000000004E-3</v>
      </c>
      <c r="I6119">
        <v>-87.655388000000002</v>
      </c>
      <c r="J6119">
        <v>71</v>
      </c>
      <c r="K6119">
        <v>67.322191000000004</v>
      </c>
      <c r="L6119">
        <v>1.4999999999999999E-2</v>
      </c>
      <c r="M6119">
        <f>(F6119*CalPhotonTurnigy!$AE$30*CalPhotonTurnigy!$AF$36+CalPhotonTurnigy!$AE$36)/CalPhotonTurnigy!$AE$30</f>
        <v>61.855793101004529</v>
      </c>
    </row>
    <row r="6120" spans="1:13" x14ac:dyDescent="0.3">
      <c r="A6120">
        <v>189.23117199999999</v>
      </c>
      <c r="B6120">
        <v>71</v>
      </c>
      <c r="C6120">
        <v>0</v>
      </c>
      <c r="D6120">
        <v>1.0860000000000001</v>
      </c>
      <c r="E6120">
        <v>49.578513999999998</v>
      </c>
      <c r="F6120">
        <v>49.270488999999998</v>
      </c>
      <c r="G6120">
        <v>47.270026000000001</v>
      </c>
      <c r="H6120">
        <v>0.30802400000000002</v>
      </c>
      <c r="I6120">
        <v>-87.640289999999993</v>
      </c>
      <c r="J6120">
        <v>71</v>
      </c>
      <c r="K6120">
        <v>67.321928</v>
      </c>
      <c r="L6120">
        <v>1.5003000000000001E-2</v>
      </c>
      <c r="M6120">
        <f>(F6120*CalPhotonTurnigy!$AE$30*CalPhotonTurnigy!$AF$36+CalPhotonTurnigy!$AE$36)/CalPhotonTurnigy!$AE$30</f>
        <v>61.532565460809352</v>
      </c>
    </row>
    <row r="6121" spans="1:13" x14ac:dyDescent="0.3">
      <c r="A6121">
        <v>189.24617900000001</v>
      </c>
      <c r="B6121">
        <v>71</v>
      </c>
      <c r="C6121">
        <v>0</v>
      </c>
      <c r="D6121">
        <v>1.0840000000000001</v>
      </c>
      <c r="E6121">
        <v>49.566378999999998</v>
      </c>
      <c r="F6121">
        <v>49.613191</v>
      </c>
      <c r="G6121">
        <v>47.267834999999998</v>
      </c>
      <c r="H6121">
        <v>-4.6810999999999998E-2</v>
      </c>
      <c r="I6121">
        <v>-87.642594000000003</v>
      </c>
      <c r="J6121">
        <v>71</v>
      </c>
      <c r="K6121">
        <v>67.321702999999999</v>
      </c>
      <c r="L6121">
        <v>1.5007E-2</v>
      </c>
      <c r="M6121">
        <f>(F6121*CalPhotonTurnigy!$AE$30*CalPhotonTurnigy!$AF$36+CalPhotonTurnigy!$AE$36)/CalPhotonTurnigy!$AE$30</f>
        <v>61.880649421310153</v>
      </c>
    </row>
    <row r="6122" spans="1:13" x14ac:dyDescent="0.3">
      <c r="A6122">
        <v>189.26117600000001</v>
      </c>
      <c r="B6122">
        <v>71</v>
      </c>
      <c r="C6122">
        <v>0</v>
      </c>
      <c r="D6122">
        <v>1.0840000000000001</v>
      </c>
      <c r="E6122">
        <v>49.559066000000001</v>
      </c>
      <c r="F6122">
        <v>49.294975000000001</v>
      </c>
      <c r="G6122">
        <v>47.265883000000002</v>
      </c>
      <c r="H6122">
        <v>0.26409100000000002</v>
      </c>
      <c r="I6122">
        <v>-87.629650999999996</v>
      </c>
      <c r="J6122">
        <v>71</v>
      </c>
      <c r="K6122">
        <v>67.321507999999994</v>
      </c>
      <c r="L6122">
        <v>1.4997E-2</v>
      </c>
      <c r="M6122">
        <f>(F6122*CalPhotonTurnigy!$AE$30*CalPhotonTurnigy!$AF$36+CalPhotonTurnigy!$AE$36)/CalPhotonTurnigy!$AE$30</f>
        <v>61.557436000977852</v>
      </c>
    </row>
    <row r="6123" spans="1:13" x14ac:dyDescent="0.3">
      <c r="A6123">
        <v>189.27617900000001</v>
      </c>
      <c r="B6123">
        <v>71</v>
      </c>
      <c r="C6123">
        <v>0</v>
      </c>
      <c r="D6123">
        <v>1.085</v>
      </c>
      <c r="E6123">
        <v>49.555902000000003</v>
      </c>
      <c r="F6123">
        <v>49.001075</v>
      </c>
      <c r="G6123">
        <v>47.264147000000001</v>
      </c>
      <c r="H6123">
        <v>0.55482699999999996</v>
      </c>
      <c r="I6123">
        <v>-87.602540000000005</v>
      </c>
      <c r="J6123">
        <v>71</v>
      </c>
      <c r="K6123">
        <v>67.321341000000004</v>
      </c>
      <c r="L6123">
        <v>1.5003000000000001E-2</v>
      </c>
      <c r="M6123">
        <f>(F6123*CalPhotonTurnigy!$AE$30*CalPhotonTurnigy!$AF$36+CalPhotonTurnigy!$AE$36)/CalPhotonTurnigy!$AE$30</f>
        <v>61.258920451050543</v>
      </c>
    </row>
    <row r="6124" spans="1:13" x14ac:dyDescent="0.3">
      <c r="A6124">
        <v>189.291179</v>
      </c>
      <c r="B6124">
        <v>71</v>
      </c>
      <c r="C6124">
        <v>0</v>
      </c>
      <c r="D6124">
        <v>1.083</v>
      </c>
      <c r="E6124">
        <v>49.543784000000002</v>
      </c>
      <c r="F6124">
        <v>49.319459999999999</v>
      </c>
      <c r="G6124">
        <v>47.262602999999999</v>
      </c>
      <c r="H6124">
        <v>0.224324</v>
      </c>
      <c r="I6124">
        <v>-87.591539999999995</v>
      </c>
      <c r="J6124">
        <v>71</v>
      </c>
      <c r="K6124">
        <v>67.321196999999998</v>
      </c>
      <c r="L6124">
        <v>1.4999999999999999E-2</v>
      </c>
      <c r="M6124">
        <f>(F6124*CalPhotonTurnigy!$AE$30*CalPhotonTurnigy!$AF$36+CalPhotonTurnigy!$AE$36)/CalPhotonTurnigy!$AE$30</f>
        <v>61.582305525441846</v>
      </c>
    </row>
    <row r="6125" spans="1:13" x14ac:dyDescent="0.3">
      <c r="A6125">
        <v>189.30619100000001</v>
      </c>
      <c r="B6125">
        <v>71</v>
      </c>
      <c r="C6125">
        <v>0</v>
      </c>
      <c r="D6125">
        <v>1.085</v>
      </c>
      <c r="E6125">
        <v>49.542752</v>
      </c>
      <c r="F6125">
        <v>49.050069000000001</v>
      </c>
      <c r="G6125">
        <v>47.261232999999997</v>
      </c>
      <c r="H6125">
        <v>0.49268200000000001</v>
      </c>
      <c r="I6125">
        <v>-87.567436999999998</v>
      </c>
      <c r="J6125">
        <v>71</v>
      </c>
      <c r="K6125">
        <v>67.321072999999998</v>
      </c>
      <c r="L6125">
        <v>1.5011999999999999E-2</v>
      </c>
      <c r="M6125">
        <f>(F6125*CalPhotonTurnigy!$AE$30*CalPhotonTurnigy!$AF$36+CalPhotonTurnigy!$AE$36)/CalPhotonTurnigy!$AE$30</f>
        <v>61.308683876886327</v>
      </c>
    </row>
    <row r="6126" spans="1:13" x14ac:dyDescent="0.3">
      <c r="A6126">
        <v>189.32120399999999</v>
      </c>
      <c r="B6126">
        <v>71</v>
      </c>
      <c r="C6126">
        <v>0</v>
      </c>
      <c r="D6126">
        <v>1.0900000000000001</v>
      </c>
      <c r="E6126">
        <v>49.560653000000002</v>
      </c>
      <c r="F6126">
        <v>49.417386999999998</v>
      </c>
      <c r="G6126">
        <v>47.260016999999998</v>
      </c>
      <c r="H6126">
        <v>0.143266</v>
      </c>
      <c r="I6126">
        <v>-87.560398000000006</v>
      </c>
      <c r="J6126">
        <v>71</v>
      </c>
      <c r="K6126">
        <v>67.320966999999996</v>
      </c>
      <c r="L6126">
        <v>1.5013E-2</v>
      </c>
      <c r="M6126">
        <f>(F6126*CalPhotonTurnigy!$AE$30*CalPhotonTurnigy!$AF$36+CalPhotonTurnigy!$AE$36)/CalPhotonTurnigy!$AE$30</f>
        <v>61.681770419139454</v>
      </c>
    </row>
    <row r="6127" spans="1:13" x14ac:dyDescent="0.3">
      <c r="A6127">
        <v>189.33621500000001</v>
      </c>
      <c r="B6127">
        <v>71</v>
      </c>
      <c r="C6127">
        <v>0</v>
      </c>
      <c r="D6127">
        <v>1.087</v>
      </c>
      <c r="E6127">
        <v>49.563529000000003</v>
      </c>
      <c r="F6127">
        <v>49.074565</v>
      </c>
      <c r="G6127">
        <v>47.258938999999998</v>
      </c>
      <c r="H6127">
        <v>0.48896400000000001</v>
      </c>
      <c r="I6127">
        <v>-87.536472000000003</v>
      </c>
      <c r="J6127">
        <v>71</v>
      </c>
      <c r="K6127">
        <v>67.320875000000001</v>
      </c>
      <c r="L6127">
        <v>1.5011E-2</v>
      </c>
      <c r="M6127">
        <f>(F6127*CalPhotonTurnigy!$AE$30*CalPhotonTurnigy!$AF$36+CalPhotonTurnigy!$AE$36)/CalPhotonTurnigy!$AE$30</f>
        <v>61.333564574099732</v>
      </c>
    </row>
    <row r="6128" spans="1:13" x14ac:dyDescent="0.3">
      <c r="A6128">
        <v>189.351223</v>
      </c>
      <c r="B6128">
        <v>71</v>
      </c>
      <c r="C6128">
        <v>0</v>
      </c>
      <c r="D6128">
        <v>1.0840000000000001</v>
      </c>
      <c r="E6128">
        <v>49.556612999999999</v>
      </c>
      <c r="F6128">
        <v>49.490822000000001</v>
      </c>
      <c r="G6128">
        <v>47.257984</v>
      </c>
      <c r="H6128">
        <v>6.5791000000000002E-2</v>
      </c>
      <c r="I6128">
        <v>-87.533237999999997</v>
      </c>
      <c r="J6128">
        <v>71</v>
      </c>
      <c r="K6128">
        <v>67.320796000000001</v>
      </c>
      <c r="L6128">
        <v>1.5008000000000001E-2</v>
      </c>
      <c r="M6128">
        <f>(F6128*CalPhotonTurnigy!$AE$30*CalPhotonTurnigy!$AF$36+CalPhotonTurnigy!$AE$36)/CalPhotonTurnigy!$AE$30</f>
        <v>61.75635867844165</v>
      </c>
    </row>
    <row r="6129" spans="1:13" x14ac:dyDescent="0.3">
      <c r="A6129">
        <v>189.366221</v>
      </c>
      <c r="B6129">
        <v>71</v>
      </c>
      <c r="C6129">
        <v>0</v>
      </c>
      <c r="D6129">
        <v>1.085</v>
      </c>
      <c r="E6129">
        <v>49.553790999999997</v>
      </c>
      <c r="F6129">
        <v>49.172536000000001</v>
      </c>
      <c r="G6129">
        <v>47.257139000000002</v>
      </c>
      <c r="H6129">
        <v>0.38125500000000001</v>
      </c>
      <c r="I6129">
        <v>-87.514577000000003</v>
      </c>
      <c r="J6129">
        <v>71</v>
      </c>
      <c r="K6129">
        <v>67.320728000000003</v>
      </c>
      <c r="L6129">
        <v>1.4997999999999999E-2</v>
      </c>
      <c r="M6129">
        <f>(F6129*CalPhotonTurnigy!$AE$30*CalPhotonTurnigy!$AF$36+CalPhotonTurnigy!$AE$36)/CalPhotonTurnigy!$AE$30</f>
        <v>61.433074158794952</v>
      </c>
    </row>
    <row r="6130" spans="1:13" x14ac:dyDescent="0.3">
      <c r="A6130">
        <v>189.38123200000001</v>
      </c>
      <c r="B6130">
        <v>71</v>
      </c>
      <c r="C6130">
        <v>0</v>
      </c>
      <c r="D6130">
        <v>1.081</v>
      </c>
      <c r="E6130">
        <v>49.535701000000003</v>
      </c>
      <c r="F6130">
        <v>49.123551999999997</v>
      </c>
      <c r="G6130">
        <v>47.256391999999998</v>
      </c>
      <c r="H6130">
        <v>0.41214899999999999</v>
      </c>
      <c r="I6130">
        <v>-87.494399000000001</v>
      </c>
      <c r="J6130">
        <v>71</v>
      </c>
      <c r="K6130">
        <v>67.320668999999995</v>
      </c>
      <c r="L6130">
        <v>1.5011E-2</v>
      </c>
      <c r="M6130">
        <f>(F6130*CalPhotonTurnigy!$AE$30*CalPhotonTurnigy!$AF$36+CalPhotonTurnigy!$AE$36)/CalPhotonTurnigy!$AE$30</f>
        <v>61.383320890004079</v>
      </c>
    </row>
    <row r="6131" spans="1:13" x14ac:dyDescent="0.3">
      <c r="A6131">
        <v>189.396232</v>
      </c>
      <c r="B6131">
        <v>71</v>
      </c>
      <c r="C6131">
        <v>0</v>
      </c>
      <c r="D6131">
        <v>1.0840000000000001</v>
      </c>
      <c r="E6131">
        <v>49.529530000000001</v>
      </c>
      <c r="F6131">
        <v>49.246003000000002</v>
      </c>
      <c r="G6131">
        <v>47.255732000000002</v>
      </c>
      <c r="H6131">
        <v>0.28352699999999997</v>
      </c>
      <c r="I6131">
        <v>-87.480508</v>
      </c>
      <c r="J6131">
        <v>71</v>
      </c>
      <c r="K6131">
        <v>67.320618999999994</v>
      </c>
      <c r="L6131">
        <v>1.4999999999999999E-2</v>
      </c>
      <c r="M6131">
        <f>(F6131*CalPhotonTurnigy!$AE$30*CalPhotonTurnigy!$AF$36+CalPhotonTurnigy!$AE$36)/CalPhotonTurnigy!$AE$30</f>
        <v>61.507694920640859</v>
      </c>
    </row>
    <row r="6132" spans="1:13" x14ac:dyDescent="0.3">
      <c r="A6132">
        <v>189.41124199999999</v>
      </c>
      <c r="B6132">
        <v>71</v>
      </c>
      <c r="C6132">
        <v>0</v>
      </c>
      <c r="D6132">
        <v>1.08</v>
      </c>
      <c r="E6132">
        <v>49.508543000000003</v>
      </c>
      <c r="F6132">
        <v>48.927576000000002</v>
      </c>
      <c r="G6132">
        <v>47.255149000000003</v>
      </c>
      <c r="H6132">
        <v>0.58096700000000001</v>
      </c>
      <c r="I6132">
        <v>-87.452130999999994</v>
      </c>
      <c r="J6132">
        <v>71</v>
      </c>
      <c r="K6132">
        <v>67.320576000000003</v>
      </c>
      <c r="L6132">
        <v>1.5010000000000001E-2</v>
      </c>
      <c r="M6132">
        <f>(F6132*CalPhotonTurnigy!$AE$30*CalPhotonTurnigy!$AF$36+CalPhotonTurnigy!$AE$36)/CalPhotonTurnigy!$AE$30</f>
        <v>61.184267186660939</v>
      </c>
    </row>
    <row r="6133" spans="1:13" x14ac:dyDescent="0.3">
      <c r="A6133">
        <v>189.426242</v>
      </c>
      <c r="B6133">
        <v>71</v>
      </c>
      <c r="C6133">
        <v>0</v>
      </c>
      <c r="D6133">
        <v>1.083</v>
      </c>
      <c r="E6133">
        <v>49.503020999999997</v>
      </c>
      <c r="F6133">
        <v>49.368425999999999</v>
      </c>
      <c r="G6133">
        <v>47.254634000000003</v>
      </c>
      <c r="H6133">
        <v>0.13459599999999999</v>
      </c>
      <c r="I6133">
        <v>-87.445526999999998</v>
      </c>
      <c r="J6133">
        <v>71</v>
      </c>
      <c r="K6133">
        <v>67.320537999999999</v>
      </c>
      <c r="L6133">
        <v>1.4999999999999999E-2</v>
      </c>
      <c r="M6133">
        <f>(F6133*CalPhotonTurnigy!$AE$30*CalPhotonTurnigy!$AF$36+CalPhotonTurnigy!$AE$36)/CalPhotonTurnigy!$AE$30</f>
        <v>61.632040511551878</v>
      </c>
    </row>
    <row r="6134" spans="1:13" x14ac:dyDescent="0.3">
      <c r="A6134">
        <v>189.44124199999999</v>
      </c>
      <c r="B6134">
        <v>71</v>
      </c>
      <c r="C6134">
        <v>0</v>
      </c>
      <c r="D6134">
        <v>1.0840000000000001</v>
      </c>
      <c r="E6134">
        <v>49.504542999999998</v>
      </c>
      <c r="F6134">
        <v>49.050069000000001</v>
      </c>
      <c r="G6134">
        <v>47.254179999999998</v>
      </c>
      <c r="H6134">
        <v>0.45447300000000002</v>
      </c>
      <c r="I6134">
        <v>-87.423310999999998</v>
      </c>
      <c r="J6134">
        <v>71</v>
      </c>
      <c r="K6134">
        <v>67.320505999999995</v>
      </c>
      <c r="L6134">
        <v>1.4999999999999999E-2</v>
      </c>
      <c r="M6134">
        <f>(F6134*CalPhotonTurnigy!$AE$30*CalPhotonTurnigy!$AF$36+CalPhotonTurnigy!$AE$36)/CalPhotonTurnigy!$AE$30</f>
        <v>61.308683876886327</v>
      </c>
    </row>
    <row r="6135" spans="1:13" x14ac:dyDescent="0.3">
      <c r="A6135">
        <v>189.45624100000001</v>
      </c>
      <c r="B6135">
        <v>71</v>
      </c>
      <c r="C6135">
        <v>0</v>
      </c>
      <c r="D6135">
        <v>1.083</v>
      </c>
      <c r="E6135">
        <v>49.499578999999997</v>
      </c>
      <c r="F6135">
        <v>49.392907000000001</v>
      </c>
      <c r="G6135">
        <v>47.253779999999999</v>
      </c>
      <c r="H6135">
        <v>0.106672</v>
      </c>
      <c r="I6135">
        <v>-87.418076999999997</v>
      </c>
      <c r="J6135">
        <v>71</v>
      </c>
      <c r="K6135">
        <v>67.320479000000006</v>
      </c>
      <c r="L6135">
        <v>1.4999E-2</v>
      </c>
      <c r="M6135">
        <f>(F6135*CalPhotonTurnigy!$AE$30*CalPhotonTurnigy!$AF$36+CalPhotonTurnigy!$AE$36)/CalPhotonTurnigy!$AE$30</f>
        <v>61.656905973197915</v>
      </c>
    </row>
    <row r="6136" spans="1:13" x14ac:dyDescent="0.3">
      <c r="A6136">
        <v>189.47124600000001</v>
      </c>
      <c r="B6136">
        <v>71</v>
      </c>
      <c r="C6136">
        <v>0</v>
      </c>
      <c r="D6136">
        <v>1.0840000000000001</v>
      </c>
      <c r="E6136">
        <v>49.498443999999999</v>
      </c>
      <c r="F6136">
        <v>49.221514999999997</v>
      </c>
      <c r="G6136">
        <v>47.253427000000002</v>
      </c>
      <c r="H6136">
        <v>0.27692899999999998</v>
      </c>
      <c r="I6136">
        <v>-87.404508000000007</v>
      </c>
      <c r="J6136">
        <v>71</v>
      </c>
      <c r="K6136">
        <v>67.320454999999995</v>
      </c>
      <c r="L6136">
        <v>1.5004999999999999E-2</v>
      </c>
      <c r="M6136">
        <f>(F6136*CalPhotonTurnigy!$AE$30*CalPhotonTurnigy!$AF$36+CalPhotonTurnigy!$AE$36)/CalPhotonTurnigy!$AE$30</f>
        <v>61.482822349063383</v>
      </c>
    </row>
    <row r="6137" spans="1:13" x14ac:dyDescent="0.3">
      <c r="A6137">
        <v>189.48625899999999</v>
      </c>
      <c r="B6137">
        <v>71</v>
      </c>
      <c r="C6137">
        <v>0</v>
      </c>
      <c r="D6137">
        <v>1.0820000000000001</v>
      </c>
      <c r="E6137">
        <v>49.491193000000003</v>
      </c>
      <c r="F6137">
        <v>48.854067000000001</v>
      </c>
      <c r="G6137">
        <v>47.253117000000003</v>
      </c>
      <c r="H6137">
        <v>0.63712500000000005</v>
      </c>
      <c r="I6137">
        <v>-87.373407999999998</v>
      </c>
      <c r="J6137">
        <v>71</v>
      </c>
      <c r="K6137">
        <v>67.320434000000006</v>
      </c>
      <c r="L6137">
        <v>1.5013E-2</v>
      </c>
      <c r="M6137">
        <f>(F6137*CalPhotonTurnigy!$AE$30*CalPhotonTurnigy!$AF$36+CalPhotonTurnigy!$AE$36)/CalPhotonTurnigy!$AE$30</f>
        <v>61.10960376522641</v>
      </c>
    </row>
    <row r="6138" spans="1:13" x14ac:dyDescent="0.3">
      <c r="A6138">
        <v>189.50125800000001</v>
      </c>
      <c r="B6138">
        <v>71</v>
      </c>
      <c r="C6138">
        <v>0</v>
      </c>
      <c r="D6138">
        <v>1.0840000000000001</v>
      </c>
      <c r="E6138">
        <v>49.491228</v>
      </c>
      <c r="F6138">
        <v>49.246003000000002</v>
      </c>
      <c r="G6138">
        <v>47.252844000000003</v>
      </c>
      <c r="H6138">
        <v>0.245225</v>
      </c>
      <c r="I6138">
        <v>-87.361395000000002</v>
      </c>
      <c r="J6138">
        <v>71</v>
      </c>
      <c r="K6138">
        <v>67.320417000000006</v>
      </c>
      <c r="L6138">
        <v>1.4999E-2</v>
      </c>
      <c r="M6138">
        <f>(F6138*CalPhotonTurnigy!$AE$30*CalPhotonTurnigy!$AF$36+CalPhotonTurnigy!$AE$36)/CalPhotonTurnigy!$AE$30</f>
        <v>61.507694920640859</v>
      </c>
    </row>
    <row r="6139" spans="1:13" x14ac:dyDescent="0.3">
      <c r="A6139">
        <v>189.516256</v>
      </c>
      <c r="B6139">
        <v>71</v>
      </c>
      <c r="C6139">
        <v>0</v>
      </c>
      <c r="D6139">
        <v>1.083</v>
      </c>
      <c r="E6139">
        <v>49.488120000000002</v>
      </c>
      <c r="F6139">
        <v>48.976576999999999</v>
      </c>
      <c r="G6139">
        <v>47.252603000000001</v>
      </c>
      <c r="H6139">
        <v>0.51154299999999997</v>
      </c>
      <c r="I6139">
        <v>-87.336414000000005</v>
      </c>
      <c r="J6139">
        <v>71</v>
      </c>
      <c r="K6139">
        <v>67.320402000000001</v>
      </c>
      <c r="L6139">
        <v>1.4997999999999999E-2</v>
      </c>
      <c r="M6139">
        <f>(F6139*CalPhotonTurnigy!$AE$30*CalPhotonTurnigy!$AF$36+CalPhotonTurnigy!$AE$36)/CalPhotonTurnigy!$AE$30</f>
        <v>61.234037722428162</v>
      </c>
    </row>
    <row r="6140" spans="1:13" x14ac:dyDescent="0.3">
      <c r="A6140">
        <v>189.53126</v>
      </c>
      <c r="B6140">
        <v>71</v>
      </c>
      <c r="C6140">
        <v>0</v>
      </c>
      <c r="D6140">
        <v>1.0780000000000001</v>
      </c>
      <c r="E6140">
        <v>49.466610000000003</v>
      </c>
      <c r="F6140">
        <v>49.368425999999999</v>
      </c>
      <c r="G6140">
        <v>47.252392</v>
      </c>
      <c r="H6140">
        <v>9.8183999999999994E-2</v>
      </c>
      <c r="I6140">
        <v>-87.331596000000005</v>
      </c>
      <c r="J6140">
        <v>71</v>
      </c>
      <c r="K6140">
        <v>67.320389000000006</v>
      </c>
      <c r="L6140">
        <v>1.5004E-2</v>
      </c>
      <c r="M6140">
        <f>(F6140*CalPhotonTurnigy!$AE$30*CalPhotonTurnigy!$AF$36+CalPhotonTurnigy!$AE$36)/CalPhotonTurnigy!$AE$30</f>
        <v>61.632040511551878</v>
      </c>
    </row>
    <row r="6141" spans="1:13" x14ac:dyDescent="0.3">
      <c r="A6141">
        <v>189.546266</v>
      </c>
      <c r="B6141">
        <v>71</v>
      </c>
      <c r="C6141">
        <v>0</v>
      </c>
      <c r="D6141">
        <v>1.0820000000000001</v>
      </c>
      <c r="E6141">
        <v>49.463796000000002</v>
      </c>
      <c r="F6141">
        <v>49.074565</v>
      </c>
      <c r="G6141">
        <v>47.252206000000001</v>
      </c>
      <c r="H6141">
        <v>0.38923099999999999</v>
      </c>
      <c r="I6141">
        <v>-87.312556000000001</v>
      </c>
      <c r="J6141">
        <v>71</v>
      </c>
      <c r="K6141">
        <v>67.320376999999993</v>
      </c>
      <c r="L6141">
        <v>1.5006E-2</v>
      </c>
      <c r="M6141">
        <f>(F6141*CalPhotonTurnigy!$AE$30*CalPhotonTurnigy!$AF$36+CalPhotonTurnigy!$AE$36)/CalPhotonTurnigy!$AE$30</f>
        <v>61.333564574099732</v>
      </c>
    </row>
    <row r="6142" spans="1:13" x14ac:dyDescent="0.3">
      <c r="A6142">
        <v>189.561272</v>
      </c>
      <c r="B6142">
        <v>71</v>
      </c>
      <c r="C6142">
        <v>0</v>
      </c>
      <c r="D6142">
        <v>1.0820000000000001</v>
      </c>
      <c r="E6142">
        <v>49.461373999999999</v>
      </c>
      <c r="F6142">
        <v>48.829562000000003</v>
      </c>
      <c r="G6142">
        <v>47.252043</v>
      </c>
      <c r="H6142">
        <v>0.63181200000000004</v>
      </c>
      <c r="I6142">
        <v>-87.281739000000002</v>
      </c>
      <c r="J6142">
        <v>71</v>
      </c>
      <c r="K6142">
        <v>67.320368000000002</v>
      </c>
      <c r="L6142">
        <v>1.5006E-2</v>
      </c>
      <c r="M6142">
        <f>(F6142*CalPhotonTurnigy!$AE$30*CalPhotonTurnigy!$AF$36+CalPhotonTurnigy!$AE$36)/CalPhotonTurnigy!$AE$30</f>
        <v>61.084713926672585</v>
      </c>
    </row>
    <row r="6143" spans="1:13" x14ac:dyDescent="0.3">
      <c r="A6143">
        <v>189.57626999999999</v>
      </c>
      <c r="B6143">
        <v>71</v>
      </c>
      <c r="C6143">
        <v>0</v>
      </c>
      <c r="D6143">
        <v>1.08</v>
      </c>
      <c r="E6143">
        <v>49.453007999999997</v>
      </c>
      <c r="F6143">
        <v>49.172536000000001</v>
      </c>
      <c r="G6143">
        <v>47.251899000000002</v>
      </c>
      <c r="H6143">
        <v>0.280472</v>
      </c>
      <c r="I6143">
        <v>-87.268011000000001</v>
      </c>
      <c r="J6143">
        <v>71</v>
      </c>
      <c r="K6143">
        <v>67.320358999999996</v>
      </c>
      <c r="L6143">
        <v>1.4997999999999999E-2</v>
      </c>
      <c r="M6143">
        <f>(F6143*CalPhotonTurnigy!$AE$30*CalPhotonTurnigy!$AF$36+CalPhotonTurnigy!$AE$36)/CalPhotonTurnigy!$AE$30</f>
        <v>61.433074158794952</v>
      </c>
    </row>
    <row r="6144" spans="1:13" x14ac:dyDescent="0.3">
      <c r="A6144">
        <v>189.59127599999999</v>
      </c>
      <c r="B6144">
        <v>71</v>
      </c>
      <c r="C6144">
        <v>0</v>
      </c>
      <c r="D6144">
        <v>1.081</v>
      </c>
      <c r="E6144">
        <v>49.448948999999999</v>
      </c>
      <c r="F6144">
        <v>48.927576000000002</v>
      </c>
      <c r="G6144">
        <v>47.251773999999997</v>
      </c>
      <c r="H6144">
        <v>0.52137299999999998</v>
      </c>
      <c r="I6144">
        <v>-87.242552000000003</v>
      </c>
      <c r="J6144">
        <v>71</v>
      </c>
      <c r="K6144">
        <v>67.320352</v>
      </c>
      <c r="L6144">
        <v>1.5006E-2</v>
      </c>
      <c r="M6144">
        <f>(F6144*CalPhotonTurnigy!$AE$30*CalPhotonTurnigy!$AF$36+CalPhotonTurnigy!$AE$36)/CalPhotonTurnigy!$AE$30</f>
        <v>61.184267186660939</v>
      </c>
    </row>
    <row r="6145" spans="1:13" x14ac:dyDescent="0.3">
      <c r="A6145">
        <v>189.606281</v>
      </c>
      <c r="B6145">
        <v>71</v>
      </c>
      <c r="C6145">
        <v>0</v>
      </c>
      <c r="D6145">
        <v>1.081</v>
      </c>
      <c r="E6145">
        <v>49.445456</v>
      </c>
      <c r="F6145">
        <v>49.294975000000001</v>
      </c>
      <c r="G6145">
        <v>47.251663000000001</v>
      </c>
      <c r="H6145">
        <v>0.150481</v>
      </c>
      <c r="I6145">
        <v>-87.235173000000003</v>
      </c>
      <c r="J6145">
        <v>71</v>
      </c>
      <c r="K6145">
        <v>67.320346000000001</v>
      </c>
      <c r="L6145">
        <v>1.5004999999999999E-2</v>
      </c>
      <c r="M6145">
        <f>(F6145*CalPhotonTurnigy!$AE$30*CalPhotonTurnigy!$AF$36+CalPhotonTurnigy!$AE$36)/CalPhotonTurnigy!$AE$30</f>
        <v>61.557436000977852</v>
      </c>
    </row>
    <row r="6146" spans="1:13" x14ac:dyDescent="0.3">
      <c r="A6146">
        <v>189.62128200000001</v>
      </c>
      <c r="B6146">
        <v>71</v>
      </c>
      <c r="C6146">
        <v>0</v>
      </c>
      <c r="D6146">
        <v>1.0840000000000001</v>
      </c>
      <c r="E6146">
        <v>49.451877000000003</v>
      </c>
      <c r="F6146">
        <v>49.050069000000001</v>
      </c>
      <c r="G6146">
        <v>47.251565999999997</v>
      </c>
      <c r="H6146">
        <v>0.401808</v>
      </c>
      <c r="I6146">
        <v>-87.215530000000001</v>
      </c>
      <c r="J6146">
        <v>71</v>
      </c>
      <c r="K6146">
        <v>67.320340999999999</v>
      </c>
      <c r="L6146">
        <v>1.5001E-2</v>
      </c>
      <c r="M6146">
        <f>(F6146*CalPhotonTurnigy!$AE$30*CalPhotonTurnigy!$AF$36+CalPhotonTurnigy!$AE$36)/CalPhotonTurnigy!$AE$30</f>
        <v>61.308683876886327</v>
      </c>
    </row>
    <row r="6147" spans="1:13" x14ac:dyDescent="0.3">
      <c r="A6147">
        <v>189.636278</v>
      </c>
      <c r="B6147">
        <v>71</v>
      </c>
      <c r="C6147">
        <v>0</v>
      </c>
      <c r="D6147">
        <v>1.08</v>
      </c>
      <c r="E6147">
        <v>49.444834</v>
      </c>
      <c r="F6147">
        <v>48.878571000000001</v>
      </c>
      <c r="G6147">
        <v>47.251480999999998</v>
      </c>
      <c r="H6147">
        <v>0.56626200000000004</v>
      </c>
      <c r="I6147">
        <v>-87.187912999999995</v>
      </c>
      <c r="J6147">
        <v>71</v>
      </c>
      <c r="K6147">
        <v>67.320335999999998</v>
      </c>
      <c r="L6147">
        <v>1.4996000000000001E-2</v>
      </c>
      <c r="M6147">
        <f>(F6147*CalPhotonTurnigy!$AE$30*CalPhotonTurnigy!$AF$36+CalPhotonTurnigy!$AE$36)/CalPhotonTurnigy!$AE$30</f>
        <v>61.134492588075737</v>
      </c>
    </row>
    <row r="6148" spans="1:13" x14ac:dyDescent="0.3">
      <c r="A6148">
        <v>189.651275</v>
      </c>
      <c r="B6148">
        <v>70</v>
      </c>
      <c r="C6148">
        <v>0</v>
      </c>
      <c r="D6148">
        <v>1.077</v>
      </c>
      <c r="E6148">
        <v>49.426195999999997</v>
      </c>
      <c r="F6148">
        <v>49.123551999999997</v>
      </c>
      <c r="G6148">
        <v>47.251170000000002</v>
      </c>
      <c r="H6148">
        <v>0.30264400000000002</v>
      </c>
      <c r="I6148">
        <v>-87.173108999999997</v>
      </c>
      <c r="J6148">
        <v>70</v>
      </c>
      <c r="K6148">
        <v>67.292396999999994</v>
      </c>
      <c r="L6148">
        <v>1.4997E-2</v>
      </c>
      <c r="M6148">
        <f>(F6148*CalPhotonTurnigy!$AE$30*CalPhotonTurnigy!$AF$36+CalPhotonTurnigy!$AE$36)/CalPhotonTurnigy!$AE$30</f>
        <v>61.383320890004079</v>
      </c>
    </row>
    <row r="6149" spans="1:13" x14ac:dyDescent="0.3">
      <c r="A6149">
        <v>189.66627399999999</v>
      </c>
      <c r="B6149">
        <v>70</v>
      </c>
      <c r="C6149">
        <v>0</v>
      </c>
      <c r="D6149">
        <v>1.08</v>
      </c>
      <c r="E6149">
        <v>49.419587</v>
      </c>
      <c r="F6149">
        <v>48.903073999999997</v>
      </c>
      <c r="G6149">
        <v>47.249848</v>
      </c>
      <c r="H6149">
        <v>0.516513</v>
      </c>
      <c r="I6149">
        <v>-87.147906000000006</v>
      </c>
      <c r="J6149">
        <v>70</v>
      </c>
      <c r="K6149">
        <v>67.241776000000002</v>
      </c>
      <c r="L6149">
        <v>1.4999E-2</v>
      </c>
      <c r="M6149">
        <f>(F6149*CalPhotonTurnigy!$AE$30*CalPhotonTurnigy!$AF$36+CalPhotonTurnigy!$AE$36)/CalPhotonTurnigy!$AE$30</f>
        <v>61.15938039522058</v>
      </c>
    </row>
    <row r="6150" spans="1:13" x14ac:dyDescent="0.3">
      <c r="A6150">
        <v>189.68127799999999</v>
      </c>
      <c r="B6150">
        <v>70</v>
      </c>
      <c r="C6150">
        <v>0</v>
      </c>
      <c r="D6150">
        <v>1.08</v>
      </c>
      <c r="E6150">
        <v>49.413899000000001</v>
      </c>
      <c r="F6150">
        <v>49.294975000000001</v>
      </c>
      <c r="G6150">
        <v>47.246527</v>
      </c>
      <c r="H6150">
        <v>0.118924</v>
      </c>
      <c r="I6150">
        <v>-87.142075000000006</v>
      </c>
      <c r="J6150">
        <v>70</v>
      </c>
      <c r="K6150">
        <v>67.198206999999996</v>
      </c>
      <c r="L6150">
        <v>1.5004E-2</v>
      </c>
      <c r="M6150">
        <f>(F6150*CalPhotonTurnigy!$AE$30*CalPhotonTurnigy!$AF$36+CalPhotonTurnigy!$AE$36)/CalPhotonTurnigy!$AE$30</f>
        <v>61.557436000977852</v>
      </c>
    </row>
    <row r="6151" spans="1:13" x14ac:dyDescent="0.3">
      <c r="A6151">
        <v>189.69627399999999</v>
      </c>
      <c r="B6151">
        <v>70</v>
      </c>
      <c r="C6151">
        <v>0</v>
      </c>
      <c r="D6151">
        <v>1.0760000000000001</v>
      </c>
      <c r="E6151">
        <v>49.393267999999999</v>
      </c>
      <c r="F6151">
        <v>49.001075</v>
      </c>
      <c r="G6151">
        <v>47.240613000000003</v>
      </c>
      <c r="H6151">
        <v>0.39219300000000001</v>
      </c>
      <c r="I6151">
        <v>-87.122919999999993</v>
      </c>
      <c r="J6151">
        <v>70</v>
      </c>
      <c r="K6151">
        <v>67.160706000000005</v>
      </c>
      <c r="L6151">
        <v>1.4996000000000001E-2</v>
      </c>
      <c r="M6151">
        <f>(F6151*CalPhotonTurnigy!$AE$30*CalPhotonTurnigy!$AF$36+CalPhotonTurnigy!$AE$36)/CalPhotonTurnigy!$AE$30</f>
        <v>61.258920451050543</v>
      </c>
    </row>
    <row r="6152" spans="1:13" x14ac:dyDescent="0.3">
      <c r="A6152">
        <v>189.71127000000001</v>
      </c>
      <c r="B6152">
        <v>70</v>
      </c>
      <c r="C6152">
        <v>0</v>
      </c>
      <c r="D6152">
        <v>1.08</v>
      </c>
      <c r="E6152">
        <v>49.391249999999999</v>
      </c>
      <c r="F6152">
        <v>49.319459999999999</v>
      </c>
      <c r="G6152">
        <v>47.231993000000003</v>
      </c>
      <c r="H6152">
        <v>7.1790000000000007E-2</v>
      </c>
      <c r="I6152">
        <v>-87.119399999999999</v>
      </c>
      <c r="J6152">
        <v>70</v>
      </c>
      <c r="K6152">
        <v>67.128428999999997</v>
      </c>
      <c r="L6152">
        <v>1.4996000000000001E-2</v>
      </c>
      <c r="M6152">
        <f>(F6152*CalPhotonTurnigy!$AE$30*CalPhotonTurnigy!$AF$36+CalPhotonTurnigy!$AE$36)/CalPhotonTurnigy!$AE$30</f>
        <v>61.582305525441846</v>
      </c>
    </row>
    <row r="6153" spans="1:13" x14ac:dyDescent="0.3">
      <c r="A6153">
        <v>189.72627800000001</v>
      </c>
      <c r="B6153">
        <v>70</v>
      </c>
      <c r="C6153">
        <v>0</v>
      </c>
      <c r="D6153">
        <v>1.08</v>
      </c>
      <c r="E6153">
        <v>49.389513000000001</v>
      </c>
      <c r="F6153">
        <v>49.123551999999997</v>
      </c>
      <c r="G6153">
        <v>47.220841</v>
      </c>
      <c r="H6153">
        <v>0.26595999999999997</v>
      </c>
      <c r="I6153">
        <v>-87.106381999999996</v>
      </c>
      <c r="J6153">
        <v>70</v>
      </c>
      <c r="K6153">
        <v>67.100648000000007</v>
      </c>
      <c r="L6153">
        <v>1.5008000000000001E-2</v>
      </c>
      <c r="M6153">
        <f>(F6153*CalPhotonTurnigy!$AE$30*CalPhotonTurnigy!$AF$36+CalPhotonTurnigy!$AE$36)/CalPhotonTurnigy!$AE$30</f>
        <v>61.383320890004079</v>
      </c>
    </row>
    <row r="6154" spans="1:13" x14ac:dyDescent="0.3">
      <c r="A6154">
        <v>189.74127999999999</v>
      </c>
      <c r="B6154">
        <v>70</v>
      </c>
      <c r="C6154">
        <v>0</v>
      </c>
      <c r="D6154">
        <v>1.079</v>
      </c>
      <c r="E6154">
        <v>49.384869000000002</v>
      </c>
      <c r="F6154">
        <v>48.829562000000003</v>
      </c>
      <c r="G6154">
        <v>47.207495000000002</v>
      </c>
      <c r="H6154">
        <v>0.555307</v>
      </c>
      <c r="I6154">
        <v>-87.079302999999996</v>
      </c>
      <c r="J6154">
        <v>70</v>
      </c>
      <c r="K6154">
        <v>67.076736999999994</v>
      </c>
      <c r="L6154">
        <v>1.5002E-2</v>
      </c>
      <c r="M6154">
        <f>(F6154*CalPhotonTurnigy!$AE$30*CalPhotonTurnigy!$AF$36+CalPhotonTurnigy!$AE$36)/CalPhotonTurnigy!$AE$30</f>
        <v>61.084713926672585</v>
      </c>
    </row>
    <row r="6155" spans="1:13" x14ac:dyDescent="0.3">
      <c r="A6155">
        <v>189.75628699999999</v>
      </c>
      <c r="B6155">
        <v>70</v>
      </c>
      <c r="C6155">
        <v>0</v>
      </c>
      <c r="D6155">
        <v>1.079</v>
      </c>
      <c r="E6155">
        <v>49.380873000000001</v>
      </c>
      <c r="F6155">
        <v>49.197026000000001</v>
      </c>
      <c r="G6155">
        <v>47.192373000000003</v>
      </c>
      <c r="H6155">
        <v>0.18384800000000001</v>
      </c>
      <c r="I6155">
        <v>-87.070296999999997</v>
      </c>
      <c r="J6155">
        <v>70</v>
      </c>
      <c r="K6155">
        <v>67.056156000000001</v>
      </c>
      <c r="L6155">
        <v>1.5007E-2</v>
      </c>
      <c r="M6155">
        <f>(F6155*CalPhotonTurnigy!$AE$30*CalPhotonTurnigy!$AF$36+CalPhotonTurnigy!$AE$36)/CalPhotonTurnigy!$AE$30</f>
        <v>61.457948761781424</v>
      </c>
    </row>
    <row r="6156" spans="1:13" x14ac:dyDescent="0.3">
      <c r="A6156">
        <v>189.771299</v>
      </c>
      <c r="B6156">
        <v>70</v>
      </c>
      <c r="C6156">
        <v>0</v>
      </c>
      <c r="D6156">
        <v>1.079</v>
      </c>
      <c r="E6156">
        <v>49.377434999999998</v>
      </c>
      <c r="F6156">
        <v>48.952077000000003</v>
      </c>
      <c r="G6156">
        <v>47.175910999999999</v>
      </c>
      <c r="H6156">
        <v>0.42535800000000001</v>
      </c>
      <c r="I6156">
        <v>-87.049511999999993</v>
      </c>
      <c r="J6156">
        <v>70</v>
      </c>
      <c r="K6156">
        <v>67.038442000000003</v>
      </c>
      <c r="L6156">
        <v>1.5011999999999999E-2</v>
      </c>
      <c r="M6156">
        <f>(F6156*CalPhotonTurnigy!$AE$30*CalPhotonTurnigy!$AF$36+CalPhotonTurnigy!$AE$36)/CalPhotonTurnigy!$AE$30</f>
        <v>61.209152962396793</v>
      </c>
    </row>
    <row r="6157" spans="1:13" x14ac:dyDescent="0.3">
      <c r="A6157">
        <v>189.786305</v>
      </c>
      <c r="B6157">
        <v>70</v>
      </c>
      <c r="C6157">
        <v>0</v>
      </c>
      <c r="D6157">
        <v>1.08</v>
      </c>
      <c r="E6157">
        <v>49.380774000000002</v>
      </c>
      <c r="F6157">
        <v>49.319459999999999</v>
      </c>
      <c r="G6157">
        <v>47.158532999999998</v>
      </c>
      <c r="H6157">
        <v>6.1315000000000001E-2</v>
      </c>
      <c r="I6157">
        <v>-87.046503999999999</v>
      </c>
      <c r="J6157">
        <v>70</v>
      </c>
      <c r="K6157">
        <v>67.023195000000001</v>
      </c>
      <c r="L6157">
        <v>1.5006E-2</v>
      </c>
      <c r="M6157">
        <f>(F6157*CalPhotonTurnigy!$AE$30*CalPhotonTurnigy!$AF$36+CalPhotonTurnigy!$AE$36)/CalPhotonTurnigy!$AE$30</f>
        <v>61.582305525441846</v>
      </c>
    </row>
    <row r="6158" spans="1:13" x14ac:dyDescent="0.3">
      <c r="A6158">
        <v>189.801301</v>
      </c>
      <c r="B6158">
        <v>70</v>
      </c>
      <c r="C6158">
        <v>0</v>
      </c>
      <c r="D6158">
        <v>1.079</v>
      </c>
      <c r="E6158">
        <v>49.377349000000002</v>
      </c>
      <c r="F6158">
        <v>49.074565</v>
      </c>
      <c r="G6158">
        <v>47.140625999999997</v>
      </c>
      <c r="H6158">
        <v>0.30278500000000003</v>
      </c>
      <c r="I6158">
        <v>-87.031702999999993</v>
      </c>
      <c r="J6158">
        <v>70</v>
      </c>
      <c r="K6158">
        <v>67.010071999999994</v>
      </c>
      <c r="L6158">
        <v>1.4996000000000001E-2</v>
      </c>
      <c r="M6158">
        <f>(F6158*CalPhotonTurnigy!$AE$30*CalPhotonTurnigy!$AF$36+CalPhotonTurnigy!$AE$36)/CalPhotonTurnigy!$AE$30</f>
        <v>61.333564574099732</v>
      </c>
    </row>
    <row r="6159" spans="1:13" x14ac:dyDescent="0.3">
      <c r="A6159">
        <v>189.81630999999999</v>
      </c>
      <c r="B6159">
        <v>70</v>
      </c>
      <c r="C6159">
        <v>0</v>
      </c>
      <c r="D6159">
        <v>1.0760000000000001</v>
      </c>
      <c r="E6159">
        <v>49.364950999999998</v>
      </c>
      <c r="F6159">
        <v>49.343943000000003</v>
      </c>
      <c r="G6159">
        <v>47.122531000000002</v>
      </c>
      <c r="H6159">
        <v>2.1007999999999999E-2</v>
      </c>
      <c r="I6159">
        <v>-87.030671999999996</v>
      </c>
      <c r="J6159">
        <v>70</v>
      </c>
      <c r="K6159">
        <v>66.998777000000004</v>
      </c>
      <c r="L6159">
        <v>1.5009E-2</v>
      </c>
      <c r="M6159">
        <f>(F6159*CalPhotonTurnigy!$AE$30*CalPhotonTurnigy!$AF$36+CalPhotonTurnigy!$AE$36)/CalPhotonTurnigy!$AE$30</f>
        <v>61.607173018496866</v>
      </c>
    </row>
    <row r="6160" spans="1:13" x14ac:dyDescent="0.3">
      <c r="A6160">
        <v>189.83131700000001</v>
      </c>
      <c r="B6160">
        <v>70</v>
      </c>
      <c r="C6160">
        <v>0</v>
      </c>
      <c r="D6160">
        <v>1.079</v>
      </c>
      <c r="E6160">
        <v>49.363733000000003</v>
      </c>
      <c r="F6160">
        <v>49.148045000000003</v>
      </c>
      <c r="G6160">
        <v>47.104533000000004</v>
      </c>
      <c r="H6160">
        <v>0.21568799999999999</v>
      </c>
      <c r="I6160">
        <v>-87.020111999999997</v>
      </c>
      <c r="J6160">
        <v>70</v>
      </c>
      <c r="K6160">
        <v>66.989056000000005</v>
      </c>
      <c r="L6160">
        <v>1.5007E-2</v>
      </c>
      <c r="M6160">
        <f>(F6160*CalPhotonTurnigy!$AE$30*CalPhotonTurnigy!$AF$36+CalPhotonTurnigy!$AE$36)/CalPhotonTurnigy!$AE$30</f>
        <v>61.408198540104017</v>
      </c>
    </row>
    <row r="6161" spans="1:13" x14ac:dyDescent="0.3">
      <c r="A6161">
        <v>189.84631999999999</v>
      </c>
      <c r="B6161">
        <v>70</v>
      </c>
      <c r="C6161">
        <v>0</v>
      </c>
      <c r="D6161">
        <v>1.08</v>
      </c>
      <c r="E6161">
        <v>49.365834999999997</v>
      </c>
      <c r="F6161">
        <v>48.854067000000001</v>
      </c>
      <c r="G6161">
        <v>47.086872</v>
      </c>
      <c r="H6161">
        <v>0.511768</v>
      </c>
      <c r="I6161">
        <v>-86.995147000000003</v>
      </c>
      <c r="J6161">
        <v>70</v>
      </c>
      <c r="K6161">
        <v>66.980688000000001</v>
      </c>
      <c r="L6161">
        <v>1.5003000000000001E-2</v>
      </c>
      <c r="M6161">
        <f>(F6161*CalPhotonTurnigy!$AE$30*CalPhotonTurnigy!$AF$36+CalPhotonTurnigy!$AE$36)/CalPhotonTurnigy!$AE$30</f>
        <v>61.10960376522641</v>
      </c>
    </row>
    <row r="6162" spans="1:13" x14ac:dyDescent="0.3">
      <c r="A6162">
        <v>189.86133100000001</v>
      </c>
      <c r="B6162">
        <v>70</v>
      </c>
      <c r="C6162">
        <v>0</v>
      </c>
      <c r="D6162">
        <v>1.08</v>
      </c>
      <c r="E6162">
        <v>49.370795000000001</v>
      </c>
      <c r="F6162">
        <v>49.172536000000001</v>
      </c>
      <c r="G6162">
        <v>47.069735999999999</v>
      </c>
      <c r="H6162">
        <v>0.19825899999999999</v>
      </c>
      <c r="I6162">
        <v>-86.985434999999995</v>
      </c>
      <c r="J6162">
        <v>70</v>
      </c>
      <c r="K6162">
        <v>66.973485999999994</v>
      </c>
      <c r="L6162">
        <v>1.5011E-2</v>
      </c>
      <c r="M6162">
        <f>(F6162*CalPhotonTurnigy!$AE$30*CalPhotonTurnigy!$AF$36+CalPhotonTurnigy!$AE$36)/CalPhotonTurnigy!$AE$30</f>
        <v>61.433074158794952</v>
      </c>
    </row>
    <row r="6163" spans="1:13" x14ac:dyDescent="0.3">
      <c r="A6163">
        <v>189.87633400000001</v>
      </c>
      <c r="B6163">
        <v>70</v>
      </c>
      <c r="C6163">
        <v>0</v>
      </c>
      <c r="D6163">
        <v>1.0780000000000001</v>
      </c>
      <c r="E6163">
        <v>49.365611000000001</v>
      </c>
      <c r="F6163">
        <v>49.001075</v>
      </c>
      <c r="G6163">
        <v>47.053269</v>
      </c>
      <c r="H6163">
        <v>0.36453600000000003</v>
      </c>
      <c r="I6163">
        <v>-86.967623000000003</v>
      </c>
      <c r="J6163">
        <v>70</v>
      </c>
      <c r="K6163">
        <v>66.967286999999999</v>
      </c>
      <c r="L6163">
        <v>1.5003000000000001E-2</v>
      </c>
      <c r="M6163">
        <f>(F6163*CalPhotonTurnigy!$AE$30*CalPhotonTurnigy!$AF$36+CalPhotonTurnigy!$AE$36)/CalPhotonTurnigy!$AE$30</f>
        <v>61.258920451050543</v>
      </c>
    </row>
    <row r="6164" spans="1:13" x14ac:dyDescent="0.3">
      <c r="A6164">
        <v>189.89134100000001</v>
      </c>
      <c r="B6164">
        <v>70</v>
      </c>
      <c r="C6164">
        <v>0</v>
      </c>
      <c r="D6164">
        <v>1.08</v>
      </c>
      <c r="E6164">
        <v>49.367452</v>
      </c>
      <c r="F6164">
        <v>49.343943000000003</v>
      </c>
      <c r="G6164">
        <v>47.037579000000001</v>
      </c>
      <c r="H6164">
        <v>2.3508999999999999E-2</v>
      </c>
      <c r="I6164">
        <v>-86.966469000000004</v>
      </c>
      <c r="J6164">
        <v>70</v>
      </c>
      <c r="K6164">
        <v>66.961951999999997</v>
      </c>
      <c r="L6164">
        <v>1.5007E-2</v>
      </c>
      <c r="M6164">
        <f>(F6164*CalPhotonTurnigy!$AE$30*CalPhotonTurnigy!$AF$36+CalPhotonTurnigy!$AE$36)/CalPhotonTurnigy!$AE$30</f>
        <v>61.607173018496866</v>
      </c>
    </row>
    <row r="6165" spans="1:13" x14ac:dyDescent="0.3">
      <c r="A6165">
        <v>189.90634700000001</v>
      </c>
      <c r="B6165">
        <v>70</v>
      </c>
      <c r="C6165">
        <v>0</v>
      </c>
      <c r="D6165">
        <v>1.079</v>
      </c>
      <c r="E6165">
        <v>49.365884999999999</v>
      </c>
      <c r="F6165">
        <v>49.050069000000001</v>
      </c>
      <c r="G6165">
        <v>47.022736999999999</v>
      </c>
      <c r="H6165">
        <v>0.31581500000000001</v>
      </c>
      <c r="I6165">
        <v>-86.951025000000001</v>
      </c>
      <c r="J6165">
        <v>70</v>
      </c>
      <c r="K6165">
        <v>66.957359999999994</v>
      </c>
      <c r="L6165">
        <v>1.5006E-2</v>
      </c>
      <c r="M6165">
        <f>(F6165*CalPhotonTurnigy!$AE$30*CalPhotonTurnigy!$AF$36+CalPhotonTurnigy!$AE$36)/CalPhotonTurnigy!$AE$30</f>
        <v>61.308683876886327</v>
      </c>
    </row>
    <row r="6166" spans="1:13" x14ac:dyDescent="0.3">
      <c r="A6166">
        <v>189.921356</v>
      </c>
      <c r="B6166">
        <v>70</v>
      </c>
      <c r="C6166">
        <v>0</v>
      </c>
      <c r="D6166">
        <v>1.0780000000000001</v>
      </c>
      <c r="E6166">
        <v>49.361384999999999</v>
      </c>
      <c r="F6166">
        <v>49.417386999999998</v>
      </c>
      <c r="G6166">
        <v>47.008789</v>
      </c>
      <c r="H6166">
        <v>-5.6002000000000003E-2</v>
      </c>
      <c r="I6166">
        <v>-86.953776000000005</v>
      </c>
      <c r="J6166">
        <v>70</v>
      </c>
      <c r="K6166">
        <v>66.953406999999999</v>
      </c>
      <c r="L6166">
        <v>1.5009E-2</v>
      </c>
      <c r="M6166">
        <f>(F6166*CalPhotonTurnigy!$AE$30*CalPhotonTurnigy!$AF$36+CalPhotonTurnigy!$AE$36)/CalPhotonTurnigy!$AE$30</f>
        <v>61.681770419139454</v>
      </c>
    </row>
    <row r="6167" spans="1:13" x14ac:dyDescent="0.3">
      <c r="A6167">
        <v>189.93636799999999</v>
      </c>
      <c r="B6167">
        <v>70</v>
      </c>
      <c r="C6167">
        <v>0</v>
      </c>
      <c r="D6167">
        <v>1.077</v>
      </c>
      <c r="E6167">
        <v>49.354360999999997</v>
      </c>
      <c r="F6167">
        <v>49.148045000000003</v>
      </c>
      <c r="G6167">
        <v>46.995753999999998</v>
      </c>
      <c r="H6167">
        <v>0.206316</v>
      </c>
      <c r="I6167">
        <v>-86.943670999999995</v>
      </c>
      <c r="J6167">
        <v>70</v>
      </c>
      <c r="K6167">
        <v>66.950005000000004</v>
      </c>
      <c r="L6167">
        <v>1.5011999999999999E-2</v>
      </c>
      <c r="M6167">
        <f>(F6167*CalPhotonTurnigy!$AE$30*CalPhotonTurnigy!$AF$36+CalPhotonTurnigy!$AE$36)/CalPhotonTurnigy!$AE$30</f>
        <v>61.408198540104017</v>
      </c>
    </row>
    <row r="6168" spans="1:13" x14ac:dyDescent="0.3">
      <c r="A6168">
        <v>189.95137</v>
      </c>
      <c r="B6168">
        <v>70</v>
      </c>
      <c r="C6168">
        <v>0</v>
      </c>
      <c r="D6168">
        <v>1.0740000000000001</v>
      </c>
      <c r="E6168">
        <v>49.335703000000002</v>
      </c>
      <c r="F6168">
        <v>48.878571000000001</v>
      </c>
      <c r="G6168">
        <v>46.983635</v>
      </c>
      <c r="H6168">
        <v>0.45713100000000001</v>
      </c>
      <c r="I6168">
        <v>-86.921367000000004</v>
      </c>
      <c r="J6168">
        <v>70</v>
      </c>
      <c r="K6168">
        <v>66.947076999999993</v>
      </c>
      <c r="L6168">
        <v>1.5002E-2</v>
      </c>
      <c r="M6168">
        <f>(F6168*CalPhotonTurnigy!$AE$30*CalPhotonTurnigy!$AF$36+CalPhotonTurnigy!$AE$36)/CalPhotonTurnigy!$AE$30</f>
        <v>61.134492588075737</v>
      </c>
    </row>
    <row r="6169" spans="1:13" x14ac:dyDescent="0.3">
      <c r="A6169">
        <v>189.96638100000001</v>
      </c>
      <c r="B6169">
        <v>70</v>
      </c>
      <c r="C6169">
        <v>0</v>
      </c>
      <c r="D6169">
        <v>1.079</v>
      </c>
      <c r="E6169">
        <v>49.338566</v>
      </c>
      <c r="F6169">
        <v>49.270488999999998</v>
      </c>
      <c r="G6169">
        <v>46.972419000000002</v>
      </c>
      <c r="H6169">
        <v>6.8076999999999999E-2</v>
      </c>
      <c r="I6169">
        <v>-86.918029000000004</v>
      </c>
      <c r="J6169">
        <v>70</v>
      </c>
      <c r="K6169">
        <v>66.944557000000003</v>
      </c>
      <c r="L6169">
        <v>1.5011E-2</v>
      </c>
      <c r="M6169">
        <f>(F6169*CalPhotonTurnigy!$AE$30*CalPhotonTurnigy!$AF$36+CalPhotonTurnigy!$AE$36)/CalPhotonTurnigy!$AE$30</f>
        <v>61.532565460809352</v>
      </c>
    </row>
    <row r="6170" spans="1:13" x14ac:dyDescent="0.3">
      <c r="A6170">
        <v>189.98138</v>
      </c>
      <c r="B6170">
        <v>70</v>
      </c>
      <c r="C6170">
        <v>0</v>
      </c>
      <c r="D6170">
        <v>1.075</v>
      </c>
      <c r="E6170">
        <v>49.325259000000003</v>
      </c>
      <c r="F6170">
        <v>48.976576999999999</v>
      </c>
      <c r="G6170">
        <v>46.962080999999998</v>
      </c>
      <c r="H6170">
        <v>0.34868199999999999</v>
      </c>
      <c r="I6170">
        <v>-86.900999999999996</v>
      </c>
      <c r="J6170">
        <v>70</v>
      </c>
      <c r="K6170">
        <v>66.942387999999994</v>
      </c>
      <c r="L6170">
        <v>1.4999E-2</v>
      </c>
      <c r="M6170">
        <f>(F6170*CalPhotonTurnigy!$AE$30*CalPhotonTurnigy!$AF$36+CalPhotonTurnigy!$AE$36)/CalPhotonTurnigy!$AE$30</f>
        <v>61.234037722428162</v>
      </c>
    </row>
    <row r="6171" spans="1:13" x14ac:dyDescent="0.3">
      <c r="A6171">
        <v>189.99638300000001</v>
      </c>
      <c r="B6171">
        <v>70</v>
      </c>
      <c r="C6171">
        <v>0</v>
      </c>
      <c r="D6171">
        <v>1.079</v>
      </c>
      <c r="E6171">
        <v>49.329580999999997</v>
      </c>
      <c r="F6171">
        <v>49.343943000000003</v>
      </c>
      <c r="G6171">
        <v>46.952587999999999</v>
      </c>
      <c r="H6171">
        <v>-1.4362E-2</v>
      </c>
      <c r="I6171">
        <v>-86.901705000000007</v>
      </c>
      <c r="J6171">
        <v>70</v>
      </c>
      <c r="K6171">
        <v>66.940521000000004</v>
      </c>
      <c r="L6171">
        <v>1.5003000000000001E-2</v>
      </c>
      <c r="M6171">
        <f>(F6171*CalPhotonTurnigy!$AE$30*CalPhotonTurnigy!$AF$36+CalPhotonTurnigy!$AE$36)/CalPhotonTurnigy!$AE$30</f>
        <v>61.607173018496866</v>
      </c>
    </row>
    <row r="6172" spans="1:13" x14ac:dyDescent="0.3">
      <c r="A6172">
        <v>190.01138</v>
      </c>
      <c r="B6172">
        <v>70</v>
      </c>
      <c r="C6172">
        <v>0</v>
      </c>
      <c r="D6172">
        <v>1.073</v>
      </c>
      <c r="E6172">
        <v>49.311211999999998</v>
      </c>
      <c r="F6172">
        <v>49.025573000000001</v>
      </c>
      <c r="G6172">
        <v>46.943899000000002</v>
      </c>
      <c r="H6172">
        <v>0.28563899999999998</v>
      </c>
      <c r="I6172">
        <v>-86.887748999999999</v>
      </c>
      <c r="J6172">
        <v>70</v>
      </c>
      <c r="K6172">
        <v>66.938913999999997</v>
      </c>
      <c r="L6172">
        <v>1.4997E-2</v>
      </c>
      <c r="M6172">
        <f>(F6172*CalPhotonTurnigy!$AE$30*CalPhotonTurnigy!$AF$36+CalPhotonTurnigy!$AE$36)/CalPhotonTurnigy!$AE$30</f>
        <v>61.28380317967293</v>
      </c>
    </row>
    <row r="6173" spans="1:13" x14ac:dyDescent="0.3">
      <c r="A6173">
        <v>190.026388</v>
      </c>
      <c r="B6173">
        <v>70</v>
      </c>
      <c r="C6173">
        <v>0</v>
      </c>
      <c r="D6173">
        <v>1.0740000000000001</v>
      </c>
      <c r="E6173">
        <v>49.298555</v>
      </c>
      <c r="F6173">
        <v>49.417386999999998</v>
      </c>
      <c r="G6173">
        <v>46.935972</v>
      </c>
      <c r="H6173">
        <v>-0.11883199999999999</v>
      </c>
      <c r="I6173">
        <v>-86.893585999999999</v>
      </c>
      <c r="J6173">
        <v>70</v>
      </c>
      <c r="K6173">
        <v>66.937531000000007</v>
      </c>
      <c r="L6173">
        <v>1.5008000000000001E-2</v>
      </c>
      <c r="M6173">
        <f>(F6173*CalPhotonTurnigy!$AE$30*CalPhotonTurnigy!$AF$36+CalPhotonTurnigy!$AE$36)/CalPhotonTurnigy!$AE$30</f>
        <v>61.681770419139454</v>
      </c>
    </row>
    <row r="6174" spans="1:13" x14ac:dyDescent="0.3">
      <c r="A6174">
        <v>190.04138699999999</v>
      </c>
      <c r="B6174">
        <v>70</v>
      </c>
      <c r="C6174">
        <v>0</v>
      </c>
      <c r="D6174">
        <v>1.0760000000000001</v>
      </c>
      <c r="E6174">
        <v>49.297136000000002</v>
      </c>
      <c r="F6174">
        <v>49.172536000000001</v>
      </c>
      <c r="G6174">
        <v>46.928758999999999</v>
      </c>
      <c r="H6174">
        <v>0.1246</v>
      </c>
      <c r="I6174">
        <v>-86.887486999999993</v>
      </c>
      <c r="J6174">
        <v>70</v>
      </c>
      <c r="K6174">
        <v>66.936340000000001</v>
      </c>
      <c r="L6174">
        <v>1.4999E-2</v>
      </c>
      <c r="M6174">
        <f>(F6174*CalPhotonTurnigy!$AE$30*CalPhotonTurnigy!$AF$36+CalPhotonTurnigy!$AE$36)/CalPhotonTurnigy!$AE$30</f>
        <v>61.433074158794952</v>
      </c>
    </row>
    <row r="6175" spans="1:13" x14ac:dyDescent="0.3">
      <c r="A6175">
        <v>190.05639099999999</v>
      </c>
      <c r="B6175">
        <v>70</v>
      </c>
      <c r="C6175">
        <v>0</v>
      </c>
      <c r="D6175">
        <v>1.0740000000000001</v>
      </c>
      <c r="E6175">
        <v>49.286437999999997</v>
      </c>
      <c r="F6175">
        <v>48.878571000000001</v>
      </c>
      <c r="G6175">
        <v>46.922212999999999</v>
      </c>
      <c r="H6175">
        <v>0.40786699999999998</v>
      </c>
      <c r="I6175">
        <v>-86.867583999999994</v>
      </c>
      <c r="J6175">
        <v>70</v>
      </c>
      <c r="K6175">
        <v>66.935315000000003</v>
      </c>
      <c r="L6175">
        <v>1.5004E-2</v>
      </c>
      <c r="M6175">
        <f>(F6175*CalPhotonTurnigy!$AE$30*CalPhotonTurnigy!$AF$36+CalPhotonTurnigy!$AE$36)/CalPhotonTurnigy!$AE$30</f>
        <v>61.134492588075737</v>
      </c>
    </row>
    <row r="6176" spans="1:13" x14ac:dyDescent="0.3">
      <c r="A6176">
        <v>190.07139000000001</v>
      </c>
      <c r="B6176">
        <v>70</v>
      </c>
      <c r="C6176">
        <v>0</v>
      </c>
      <c r="D6176">
        <v>1.0760000000000001</v>
      </c>
      <c r="E6176">
        <v>49.286709000000002</v>
      </c>
      <c r="F6176">
        <v>49.197026000000001</v>
      </c>
      <c r="G6176">
        <v>46.916285999999999</v>
      </c>
      <c r="H6176">
        <v>8.9682999999999999E-2</v>
      </c>
      <c r="I6176">
        <v>-86.863192999999995</v>
      </c>
      <c r="J6176">
        <v>70</v>
      </c>
      <c r="K6176">
        <v>66.934432999999999</v>
      </c>
      <c r="L6176">
        <v>1.4999E-2</v>
      </c>
      <c r="M6176">
        <f>(F6176*CalPhotonTurnigy!$AE$30*CalPhotonTurnigy!$AF$36+CalPhotonTurnigy!$AE$36)/CalPhotonTurnigy!$AE$30</f>
        <v>61.457948761781424</v>
      </c>
    </row>
    <row r="6177" spans="1:13" x14ac:dyDescent="0.3">
      <c r="A6177">
        <v>190.08640199999999</v>
      </c>
      <c r="B6177">
        <v>70</v>
      </c>
      <c r="C6177">
        <v>0</v>
      </c>
      <c r="D6177">
        <v>1.0740000000000001</v>
      </c>
      <c r="E6177">
        <v>49.277464000000002</v>
      </c>
      <c r="F6177">
        <v>49.001075</v>
      </c>
      <c r="G6177">
        <v>46.910930999999998</v>
      </c>
      <c r="H6177">
        <v>0.27638800000000002</v>
      </c>
      <c r="I6177">
        <v>-86.849678999999995</v>
      </c>
      <c r="J6177">
        <v>70</v>
      </c>
      <c r="K6177">
        <v>66.933673999999996</v>
      </c>
      <c r="L6177">
        <v>1.5011999999999999E-2</v>
      </c>
      <c r="M6177">
        <f>(F6177*CalPhotonTurnigy!$AE$30*CalPhotonTurnigy!$AF$36+CalPhotonTurnigy!$AE$36)/CalPhotonTurnigy!$AE$30</f>
        <v>61.258920451050543</v>
      </c>
    </row>
    <row r="6178" spans="1:13" x14ac:dyDescent="0.3">
      <c r="A6178">
        <v>190.10140200000001</v>
      </c>
      <c r="B6178">
        <v>70</v>
      </c>
      <c r="C6178">
        <v>0</v>
      </c>
      <c r="D6178">
        <v>1.069</v>
      </c>
      <c r="E6178">
        <v>49.250534999999999</v>
      </c>
      <c r="F6178">
        <v>49.343943000000003</v>
      </c>
      <c r="G6178">
        <v>46.906103999999999</v>
      </c>
      <c r="H6178">
        <v>-9.3408000000000005E-2</v>
      </c>
      <c r="I6178">
        <v>-86.854260999999994</v>
      </c>
      <c r="J6178">
        <v>70</v>
      </c>
      <c r="K6178">
        <v>66.933020999999997</v>
      </c>
      <c r="L6178">
        <v>1.4999999999999999E-2</v>
      </c>
      <c r="M6178">
        <f>(F6178*CalPhotonTurnigy!$AE$30*CalPhotonTurnigy!$AF$36+CalPhotonTurnigy!$AE$36)/CalPhotonTurnigy!$AE$30</f>
        <v>61.607173018496866</v>
      </c>
    </row>
    <row r="6179" spans="1:13" x14ac:dyDescent="0.3">
      <c r="A6179">
        <v>190.11641399999999</v>
      </c>
      <c r="B6179">
        <v>70</v>
      </c>
      <c r="C6179">
        <v>0</v>
      </c>
      <c r="D6179">
        <v>1.071</v>
      </c>
      <c r="E6179">
        <v>49.233674000000001</v>
      </c>
      <c r="F6179">
        <v>49.074565</v>
      </c>
      <c r="G6179">
        <v>46.901758999999998</v>
      </c>
      <c r="H6179">
        <v>0.159109</v>
      </c>
      <c r="I6179">
        <v>-86.846474999999998</v>
      </c>
      <c r="J6179">
        <v>70</v>
      </c>
      <c r="K6179">
        <v>66.932458999999994</v>
      </c>
      <c r="L6179">
        <v>1.5011999999999999E-2</v>
      </c>
      <c r="M6179">
        <f>(F6179*CalPhotonTurnigy!$AE$30*CalPhotonTurnigy!$AF$36+CalPhotonTurnigy!$AE$36)/CalPhotonTurnigy!$AE$30</f>
        <v>61.333564574099732</v>
      </c>
    </row>
    <row r="6180" spans="1:13" x14ac:dyDescent="0.3">
      <c r="A6180">
        <v>190.13140999999999</v>
      </c>
      <c r="B6180">
        <v>70</v>
      </c>
      <c r="C6180">
        <v>0</v>
      </c>
      <c r="D6180">
        <v>1.0740000000000001</v>
      </c>
      <c r="E6180">
        <v>49.231820999999997</v>
      </c>
      <c r="F6180">
        <v>49.319459999999999</v>
      </c>
      <c r="G6180">
        <v>46.897855999999997</v>
      </c>
      <c r="H6180">
        <v>-8.7638999999999995E-2</v>
      </c>
      <c r="I6180">
        <v>-86.850770999999995</v>
      </c>
      <c r="J6180">
        <v>70</v>
      </c>
      <c r="K6180">
        <v>66.931974999999994</v>
      </c>
      <c r="L6180">
        <v>1.4996000000000001E-2</v>
      </c>
      <c r="M6180">
        <f>(F6180*CalPhotonTurnigy!$AE$30*CalPhotonTurnigy!$AF$36+CalPhotonTurnigy!$AE$36)/CalPhotonTurnigy!$AE$30</f>
        <v>61.582305525441846</v>
      </c>
    </row>
    <row r="6181" spans="1:13" x14ac:dyDescent="0.3">
      <c r="A6181">
        <v>190.146411</v>
      </c>
      <c r="B6181">
        <v>70</v>
      </c>
      <c r="C6181">
        <v>0</v>
      </c>
      <c r="D6181">
        <v>1.07</v>
      </c>
      <c r="E6181">
        <v>49.214396999999998</v>
      </c>
      <c r="F6181">
        <v>49.172536000000001</v>
      </c>
      <c r="G6181">
        <v>46.894356000000002</v>
      </c>
      <c r="H6181">
        <v>4.1861000000000002E-2</v>
      </c>
      <c r="I6181">
        <v>-86.848721999999995</v>
      </c>
      <c r="J6181">
        <v>70</v>
      </c>
      <c r="K6181">
        <v>66.931557999999995</v>
      </c>
      <c r="L6181">
        <v>1.5001E-2</v>
      </c>
      <c r="M6181">
        <f>(F6181*CalPhotonTurnigy!$AE$30*CalPhotonTurnigy!$AF$36+CalPhotonTurnigy!$AE$36)/CalPhotonTurnigy!$AE$30</f>
        <v>61.433074158794952</v>
      </c>
    </row>
    <row r="6182" spans="1:13" x14ac:dyDescent="0.3">
      <c r="A6182">
        <v>190.16142099999999</v>
      </c>
      <c r="B6182">
        <v>70</v>
      </c>
      <c r="C6182">
        <v>0</v>
      </c>
      <c r="D6182">
        <v>1.069</v>
      </c>
      <c r="E6182">
        <v>49.196227</v>
      </c>
      <c r="F6182">
        <v>48.878571000000001</v>
      </c>
      <c r="G6182">
        <v>46.891221000000002</v>
      </c>
      <c r="H6182">
        <v>0.31765599999999999</v>
      </c>
      <c r="I6182">
        <v>-86.833214999999996</v>
      </c>
      <c r="J6182">
        <v>70</v>
      </c>
      <c r="K6182">
        <v>66.931200000000004</v>
      </c>
      <c r="L6182">
        <v>1.5010000000000001E-2</v>
      </c>
      <c r="M6182">
        <f>(F6182*CalPhotonTurnigy!$AE$30*CalPhotonTurnigy!$AF$36+CalPhotonTurnigy!$AE$36)/CalPhotonTurnigy!$AE$30</f>
        <v>61.134492588075737</v>
      </c>
    </row>
    <row r="6183" spans="1:13" x14ac:dyDescent="0.3">
      <c r="A6183">
        <v>190.17642900000001</v>
      </c>
      <c r="B6183">
        <v>70</v>
      </c>
      <c r="C6183">
        <v>0</v>
      </c>
      <c r="D6183">
        <v>1.0740000000000001</v>
      </c>
      <c r="E6183">
        <v>49.199599999999997</v>
      </c>
      <c r="F6183">
        <v>49.246003000000002</v>
      </c>
      <c r="G6183">
        <v>46.888416999999997</v>
      </c>
      <c r="H6183">
        <v>-4.6403E-2</v>
      </c>
      <c r="I6183">
        <v>-86.835488999999995</v>
      </c>
      <c r="J6183">
        <v>70</v>
      </c>
      <c r="K6183">
        <v>66.930891000000003</v>
      </c>
      <c r="L6183">
        <v>1.5008000000000001E-2</v>
      </c>
      <c r="M6183">
        <f>(F6183*CalPhotonTurnigy!$AE$30*CalPhotonTurnigy!$AF$36+CalPhotonTurnigy!$AE$36)/CalPhotonTurnigy!$AE$30</f>
        <v>61.507694920640859</v>
      </c>
    </row>
    <row r="6184" spans="1:13" x14ac:dyDescent="0.3">
      <c r="A6184">
        <v>190.19143500000001</v>
      </c>
      <c r="B6184">
        <v>70</v>
      </c>
      <c r="C6184">
        <v>0</v>
      </c>
      <c r="D6184">
        <v>1.0549999999999999</v>
      </c>
      <c r="E6184">
        <v>49.129551999999997</v>
      </c>
      <c r="F6184">
        <v>49.025573000000001</v>
      </c>
      <c r="G6184">
        <v>46.885913000000002</v>
      </c>
      <c r="H6184">
        <v>0.103979</v>
      </c>
      <c r="I6184">
        <v>-86.830405999999996</v>
      </c>
      <c r="J6184">
        <v>70</v>
      </c>
      <c r="K6184">
        <v>66.930625000000006</v>
      </c>
      <c r="L6184">
        <v>1.5006E-2</v>
      </c>
      <c r="M6184">
        <f>(F6184*CalPhotonTurnigy!$AE$30*CalPhotonTurnigy!$AF$36+CalPhotonTurnigy!$AE$36)/CalPhotonTurnigy!$AE$30</f>
        <v>61.28380317967293</v>
      </c>
    </row>
    <row r="6185" spans="1:13" x14ac:dyDescent="0.3">
      <c r="A6185">
        <v>190.206433</v>
      </c>
      <c r="B6185">
        <v>70</v>
      </c>
      <c r="C6185">
        <v>0</v>
      </c>
      <c r="D6185">
        <v>1.0649999999999999</v>
      </c>
      <c r="E6185">
        <v>49.107306999999999</v>
      </c>
      <c r="F6185">
        <v>49.368425999999999</v>
      </c>
      <c r="G6185">
        <v>46.883679999999998</v>
      </c>
      <c r="H6185">
        <v>-0.26111899999999999</v>
      </c>
      <c r="I6185">
        <v>-86.843215999999998</v>
      </c>
      <c r="J6185">
        <v>70</v>
      </c>
      <c r="K6185">
        <v>66.930396999999999</v>
      </c>
      <c r="L6185">
        <v>1.4997999999999999E-2</v>
      </c>
      <c r="M6185">
        <f>(F6185*CalPhotonTurnigy!$AE$30*CalPhotonTurnigy!$AF$36+CalPhotonTurnigy!$AE$36)/CalPhotonTurnigy!$AE$30</f>
        <v>61.632040511551878</v>
      </c>
    </row>
    <row r="6186" spans="1:13" x14ac:dyDescent="0.3">
      <c r="A6186">
        <v>190.22144399999999</v>
      </c>
      <c r="B6186">
        <v>70</v>
      </c>
      <c r="C6186">
        <v>0</v>
      </c>
      <c r="D6186">
        <v>1.0640000000000001</v>
      </c>
      <c r="E6186">
        <v>49.084972999999998</v>
      </c>
      <c r="F6186">
        <v>49.099058999999997</v>
      </c>
      <c r="G6186">
        <v>46.881689999999999</v>
      </c>
      <c r="H6186">
        <v>-1.4087000000000001E-2</v>
      </c>
      <c r="I6186">
        <v>-86.843905000000007</v>
      </c>
      <c r="J6186">
        <v>70</v>
      </c>
      <c r="K6186">
        <v>66.930199999999999</v>
      </c>
      <c r="L6186">
        <v>1.5011E-2</v>
      </c>
      <c r="M6186">
        <f>(F6186*CalPhotonTurnigy!$AE$30*CalPhotonTurnigy!$AF$36+CalPhotonTurnigy!$AE$36)/CalPhotonTurnigy!$AE$30</f>
        <v>61.358443239904148</v>
      </c>
    </row>
    <row r="6187" spans="1:13" x14ac:dyDescent="0.3">
      <c r="A6187">
        <v>190.236447</v>
      </c>
      <c r="B6187">
        <v>70</v>
      </c>
      <c r="C6187">
        <v>0</v>
      </c>
      <c r="D6187">
        <v>1.0680000000000001</v>
      </c>
      <c r="E6187">
        <v>49.081648000000001</v>
      </c>
      <c r="F6187">
        <v>48.829562000000003</v>
      </c>
      <c r="G6187">
        <v>46.879919000000001</v>
      </c>
      <c r="H6187">
        <v>0.25208599999999998</v>
      </c>
      <c r="I6187">
        <v>-86.831612000000007</v>
      </c>
      <c r="J6187">
        <v>70</v>
      </c>
      <c r="K6187">
        <v>66.930030000000002</v>
      </c>
      <c r="L6187">
        <v>1.5003000000000001E-2</v>
      </c>
      <c r="M6187">
        <f>(F6187*CalPhotonTurnigy!$AE$30*CalPhotonTurnigy!$AF$36+CalPhotonTurnigy!$AE$36)/CalPhotonTurnigy!$AE$30</f>
        <v>61.084713926672585</v>
      </c>
    </row>
    <row r="6188" spans="1:13" x14ac:dyDescent="0.3">
      <c r="A6188">
        <v>190.251451</v>
      </c>
      <c r="B6188">
        <v>70</v>
      </c>
      <c r="C6188">
        <v>0</v>
      </c>
      <c r="D6188">
        <v>1.0669999999999999</v>
      </c>
      <c r="E6188">
        <v>49.072425000000003</v>
      </c>
      <c r="F6188">
        <v>49.172536000000001</v>
      </c>
      <c r="G6188">
        <v>46.878343999999998</v>
      </c>
      <c r="H6188">
        <v>-0.10011</v>
      </c>
      <c r="I6188">
        <v>-86.836513999999994</v>
      </c>
      <c r="J6188">
        <v>70</v>
      </c>
      <c r="K6188">
        <v>66.929884999999999</v>
      </c>
      <c r="L6188">
        <v>1.5004E-2</v>
      </c>
      <c r="M6188">
        <f>(F6188*CalPhotonTurnigy!$AE$30*CalPhotonTurnigy!$AF$36+CalPhotonTurnigy!$AE$36)/CalPhotonTurnigy!$AE$30</f>
        <v>61.433074158794952</v>
      </c>
    </row>
    <row r="6189" spans="1:13" x14ac:dyDescent="0.3">
      <c r="A6189">
        <v>190.26645300000001</v>
      </c>
      <c r="B6189">
        <v>70</v>
      </c>
      <c r="C6189">
        <v>0</v>
      </c>
      <c r="D6189">
        <v>1.0629999999999999</v>
      </c>
      <c r="E6189">
        <v>49.048571000000003</v>
      </c>
      <c r="F6189">
        <v>48.952077000000003</v>
      </c>
      <c r="G6189">
        <v>46.876944999999999</v>
      </c>
      <c r="H6189">
        <v>9.6493999999999996E-2</v>
      </c>
      <c r="I6189">
        <v>-86.831801999999996</v>
      </c>
      <c r="J6189">
        <v>70</v>
      </c>
      <c r="K6189">
        <v>66.929759000000004</v>
      </c>
      <c r="L6189">
        <v>1.5002E-2</v>
      </c>
      <c r="M6189">
        <f>(F6189*CalPhotonTurnigy!$AE$30*CalPhotonTurnigy!$AF$36+CalPhotonTurnigy!$AE$36)/CalPhotonTurnigy!$AE$30</f>
        <v>61.209152962396793</v>
      </c>
    </row>
    <row r="6190" spans="1:13" x14ac:dyDescent="0.3">
      <c r="A6190">
        <v>190.281464</v>
      </c>
      <c r="B6190">
        <v>70</v>
      </c>
      <c r="C6190">
        <v>0</v>
      </c>
      <c r="D6190">
        <v>1.0589999999999999</v>
      </c>
      <c r="E6190">
        <v>49.015282999999997</v>
      </c>
      <c r="F6190">
        <v>49.294975000000001</v>
      </c>
      <c r="G6190">
        <v>46.875703999999999</v>
      </c>
      <c r="H6190">
        <v>-0.279692</v>
      </c>
      <c r="I6190">
        <v>-86.845523</v>
      </c>
      <c r="J6190">
        <v>70</v>
      </c>
      <c r="K6190">
        <v>66.929651000000007</v>
      </c>
      <c r="L6190">
        <v>1.5011E-2</v>
      </c>
      <c r="M6190">
        <f>(F6190*CalPhotonTurnigy!$AE$30*CalPhotonTurnigy!$AF$36+CalPhotonTurnigy!$AE$36)/CalPhotonTurnigy!$AE$30</f>
        <v>61.557436000977852</v>
      </c>
    </row>
    <row r="6191" spans="1:13" x14ac:dyDescent="0.3">
      <c r="A6191">
        <v>190.296469</v>
      </c>
      <c r="B6191">
        <v>69</v>
      </c>
      <c r="C6191">
        <v>0</v>
      </c>
      <c r="D6191">
        <v>1.0589999999999999</v>
      </c>
      <c r="E6191">
        <v>48.986609999999999</v>
      </c>
      <c r="F6191">
        <v>49.050069000000001</v>
      </c>
      <c r="G6191">
        <v>46.874366000000002</v>
      </c>
      <c r="H6191">
        <v>-6.3460000000000003E-2</v>
      </c>
      <c r="I6191">
        <v>-86.848625999999996</v>
      </c>
      <c r="J6191">
        <v>69</v>
      </c>
      <c r="K6191">
        <v>66.901221000000007</v>
      </c>
      <c r="L6191">
        <v>1.5004999999999999E-2</v>
      </c>
      <c r="M6191">
        <f>(F6191*CalPhotonTurnigy!$AE$30*CalPhotonTurnigy!$AF$36+CalPhotonTurnigy!$AE$36)/CalPhotonTurnigy!$AE$30</f>
        <v>61.308683876886327</v>
      </c>
    </row>
    <row r="6192" spans="1:13" x14ac:dyDescent="0.3">
      <c r="A6192">
        <v>190.31146899999999</v>
      </c>
      <c r="B6192">
        <v>69</v>
      </c>
      <c r="C6192">
        <v>0</v>
      </c>
      <c r="D6192">
        <v>1.0580000000000001</v>
      </c>
      <c r="E6192">
        <v>48.955528999999999</v>
      </c>
      <c r="F6192">
        <v>48.780549000000001</v>
      </c>
      <c r="G6192">
        <v>46.872131000000003</v>
      </c>
      <c r="H6192">
        <v>0.174981</v>
      </c>
      <c r="I6192">
        <v>-86.840098999999995</v>
      </c>
      <c r="J6192">
        <v>69</v>
      </c>
      <c r="K6192">
        <v>66.849795999999998</v>
      </c>
      <c r="L6192">
        <v>1.4999999999999999E-2</v>
      </c>
      <c r="M6192">
        <f>(F6192*CalPhotonTurnigy!$AE$30*CalPhotonTurnigy!$AF$36+CalPhotonTurnigy!$AE$36)/CalPhotonTurnigy!$AE$30</f>
        <v>61.034931202451467</v>
      </c>
    </row>
    <row r="6193" spans="1:13" x14ac:dyDescent="0.3">
      <c r="A6193">
        <v>190.326481</v>
      </c>
      <c r="B6193">
        <v>69</v>
      </c>
      <c r="C6193">
        <v>0</v>
      </c>
      <c r="D6193">
        <v>1.0620000000000001</v>
      </c>
      <c r="E6193">
        <v>48.944738999999998</v>
      </c>
      <c r="F6193">
        <v>49.197026000000001</v>
      </c>
      <c r="G6193">
        <v>46.867989000000001</v>
      </c>
      <c r="H6193">
        <v>-0.25228699999999998</v>
      </c>
      <c r="I6193">
        <v>-86.852462000000003</v>
      </c>
      <c r="J6193">
        <v>69</v>
      </c>
      <c r="K6193">
        <v>66.805532999999997</v>
      </c>
      <c r="L6193">
        <v>1.5011999999999999E-2</v>
      </c>
      <c r="M6193">
        <f>(F6193*CalPhotonTurnigy!$AE$30*CalPhotonTurnigy!$AF$36+CalPhotonTurnigy!$AE$36)/CalPhotonTurnigy!$AE$30</f>
        <v>61.457948761781424</v>
      </c>
    </row>
    <row r="6194" spans="1:13" x14ac:dyDescent="0.3">
      <c r="A6194">
        <v>190.341489</v>
      </c>
      <c r="B6194">
        <v>69</v>
      </c>
      <c r="C6194">
        <v>0</v>
      </c>
      <c r="D6194">
        <v>1.0549999999999999</v>
      </c>
      <c r="E6194">
        <v>48.906672999999998</v>
      </c>
      <c r="F6194">
        <v>48.976576999999999</v>
      </c>
      <c r="G6194">
        <v>46.861331</v>
      </c>
      <c r="H6194">
        <v>-6.9903000000000007E-2</v>
      </c>
      <c r="I6194">
        <v>-86.855878000000004</v>
      </c>
      <c r="J6194">
        <v>69</v>
      </c>
      <c r="K6194">
        <v>66.767436000000004</v>
      </c>
      <c r="L6194">
        <v>1.5008000000000001E-2</v>
      </c>
      <c r="M6194">
        <f>(F6194*CalPhotonTurnigy!$AE$30*CalPhotonTurnigy!$AF$36+CalPhotonTurnigy!$AE$36)/CalPhotonTurnigy!$AE$30</f>
        <v>61.234037722428162</v>
      </c>
    </row>
    <row r="6195" spans="1:13" x14ac:dyDescent="0.3">
      <c r="A6195">
        <v>190.35649100000001</v>
      </c>
      <c r="B6195">
        <v>69</v>
      </c>
      <c r="C6195">
        <v>0</v>
      </c>
      <c r="D6195">
        <v>1.056</v>
      </c>
      <c r="E6195">
        <v>48.880285999999998</v>
      </c>
      <c r="F6195">
        <v>48.70702</v>
      </c>
      <c r="G6195">
        <v>46.852027</v>
      </c>
      <c r="H6195">
        <v>0.173265</v>
      </c>
      <c r="I6195">
        <v>-86.847441000000003</v>
      </c>
      <c r="J6195">
        <v>69</v>
      </c>
      <c r="K6195">
        <v>66.734645999999998</v>
      </c>
      <c r="L6195">
        <v>1.5002E-2</v>
      </c>
      <c r="M6195">
        <f>(F6195*CalPhotonTurnigy!$AE$30*CalPhotonTurnigy!$AF$36+CalPhotonTurnigy!$AE$36)/CalPhotonTurnigy!$AE$30</f>
        <v>60.960247466927122</v>
      </c>
    </row>
    <row r="6196" spans="1:13" x14ac:dyDescent="0.3">
      <c r="A6196">
        <v>190.371488</v>
      </c>
      <c r="B6196">
        <v>69</v>
      </c>
      <c r="C6196">
        <v>0</v>
      </c>
      <c r="D6196">
        <v>1.0509999999999999</v>
      </c>
      <c r="E6196">
        <v>48.838329999999999</v>
      </c>
      <c r="F6196">
        <v>49.099058999999997</v>
      </c>
      <c r="G6196">
        <v>46.840240999999999</v>
      </c>
      <c r="H6196">
        <v>-0.26072899999999999</v>
      </c>
      <c r="I6196">
        <v>-86.860191</v>
      </c>
      <c r="J6196">
        <v>69</v>
      </c>
      <c r="K6196">
        <v>66.706423000000001</v>
      </c>
      <c r="L6196">
        <v>1.4997E-2</v>
      </c>
      <c r="M6196">
        <f>(F6196*CalPhotonTurnigy!$AE$30*CalPhotonTurnigy!$AF$36+CalPhotonTurnigy!$AE$36)/CalPhotonTurnigy!$AE$30</f>
        <v>61.358443239904148</v>
      </c>
    </row>
    <row r="6197" spans="1:13" x14ac:dyDescent="0.3">
      <c r="A6197">
        <v>190.38648599999999</v>
      </c>
      <c r="B6197">
        <v>69</v>
      </c>
      <c r="C6197">
        <v>0</v>
      </c>
      <c r="D6197">
        <v>1.0429999999999999</v>
      </c>
      <c r="E6197">
        <v>48.766849999999998</v>
      </c>
      <c r="F6197">
        <v>48.878571000000001</v>
      </c>
      <c r="G6197">
        <v>46.826304</v>
      </c>
      <c r="H6197">
        <v>-0.111721</v>
      </c>
      <c r="I6197">
        <v>-86.865640999999997</v>
      </c>
      <c r="J6197">
        <v>69</v>
      </c>
      <c r="K6197">
        <v>66.682130999999998</v>
      </c>
      <c r="L6197">
        <v>1.4997999999999999E-2</v>
      </c>
      <c r="M6197">
        <f>(F6197*CalPhotonTurnigy!$AE$30*CalPhotonTurnigy!$AF$36+CalPhotonTurnigy!$AE$36)/CalPhotonTurnigy!$AE$30</f>
        <v>61.134492588075737</v>
      </c>
    </row>
    <row r="6198" spans="1:13" x14ac:dyDescent="0.3">
      <c r="A6198">
        <v>190.40149600000001</v>
      </c>
      <c r="B6198">
        <v>69</v>
      </c>
      <c r="C6198">
        <v>0</v>
      </c>
      <c r="D6198">
        <v>1.0489999999999999</v>
      </c>
      <c r="E6198">
        <v>48.730961000000001</v>
      </c>
      <c r="F6198">
        <v>48.633482000000001</v>
      </c>
      <c r="G6198">
        <v>46.810620999999998</v>
      </c>
      <c r="H6198">
        <v>9.7478999999999996E-2</v>
      </c>
      <c r="I6198">
        <v>-86.860895999999997</v>
      </c>
      <c r="J6198">
        <v>69</v>
      </c>
      <c r="K6198">
        <v>66.661223000000007</v>
      </c>
      <c r="L6198">
        <v>1.5010000000000001E-2</v>
      </c>
      <c r="M6198">
        <f>(F6198*CalPhotonTurnigy!$AE$30*CalPhotonTurnigy!$AF$36+CalPhotonTurnigy!$AE$36)/CalPhotonTurnigy!$AE$30</f>
        <v>60.885554590062362</v>
      </c>
    </row>
    <row r="6199" spans="1:13" x14ac:dyDescent="0.3">
      <c r="A6199">
        <v>190.41650100000001</v>
      </c>
      <c r="B6199">
        <v>69</v>
      </c>
      <c r="C6199">
        <v>0</v>
      </c>
      <c r="D6199">
        <v>1.046</v>
      </c>
      <c r="E6199">
        <v>48.687159999999999</v>
      </c>
      <c r="F6199">
        <v>49.001075</v>
      </c>
      <c r="G6199">
        <v>46.793626000000003</v>
      </c>
      <c r="H6199">
        <v>-0.31391599999999997</v>
      </c>
      <c r="I6199">
        <v>-86.876237000000003</v>
      </c>
      <c r="J6199">
        <v>69</v>
      </c>
      <c r="K6199">
        <v>66.643227999999993</v>
      </c>
      <c r="L6199">
        <v>1.5004999999999999E-2</v>
      </c>
      <c r="M6199">
        <f>(F6199*CalPhotonTurnigy!$AE$30*CalPhotonTurnigy!$AF$36+CalPhotonTurnigy!$AE$36)/CalPhotonTurnigy!$AE$30</f>
        <v>61.258920451050543</v>
      </c>
    </row>
    <row r="6200" spans="1:13" x14ac:dyDescent="0.3">
      <c r="A6200">
        <v>190.43150700000001</v>
      </c>
      <c r="B6200">
        <v>69</v>
      </c>
      <c r="C6200">
        <v>0</v>
      </c>
      <c r="D6200">
        <v>1.0469999999999999</v>
      </c>
      <c r="E6200">
        <v>48.655870999999998</v>
      </c>
      <c r="F6200">
        <v>48.829562000000003</v>
      </c>
      <c r="G6200">
        <v>46.775739000000002</v>
      </c>
      <c r="H6200">
        <v>-0.17369100000000001</v>
      </c>
      <c r="I6200">
        <v>-86.884709000000001</v>
      </c>
      <c r="J6200">
        <v>69</v>
      </c>
      <c r="K6200">
        <v>66.627739000000005</v>
      </c>
      <c r="L6200">
        <v>1.5006E-2</v>
      </c>
      <c r="M6200">
        <f>(F6200*CalPhotonTurnigy!$AE$30*CalPhotonTurnigy!$AF$36+CalPhotonTurnigy!$AE$36)/CalPhotonTurnigy!$AE$30</f>
        <v>61.084713926672585</v>
      </c>
    </row>
    <row r="6201" spans="1:13" x14ac:dyDescent="0.3">
      <c r="A6201">
        <v>190.446506</v>
      </c>
      <c r="B6201">
        <v>69</v>
      </c>
      <c r="C6201">
        <v>0</v>
      </c>
      <c r="D6201">
        <v>1.0469999999999999</v>
      </c>
      <c r="E6201">
        <v>48.628922000000003</v>
      </c>
      <c r="F6201">
        <v>48.584451000000001</v>
      </c>
      <c r="G6201">
        <v>46.757342999999999</v>
      </c>
      <c r="H6201">
        <v>4.4470999999999997E-2</v>
      </c>
      <c r="I6201">
        <v>-86.882547000000002</v>
      </c>
      <c r="J6201">
        <v>69</v>
      </c>
      <c r="K6201">
        <v>66.614407</v>
      </c>
      <c r="L6201">
        <v>1.4999E-2</v>
      </c>
      <c r="M6201">
        <f>(F6201*CalPhotonTurnigy!$AE$30*CalPhotonTurnigy!$AF$36+CalPhotonTurnigy!$AE$36)/CalPhotonTurnigy!$AE$30</f>
        <v>60.835753583160404</v>
      </c>
    </row>
    <row r="6202" spans="1:13" x14ac:dyDescent="0.3">
      <c r="A6202">
        <v>190.461512</v>
      </c>
      <c r="B6202">
        <v>69</v>
      </c>
      <c r="C6202">
        <v>0</v>
      </c>
      <c r="D6202">
        <v>1.0469999999999999</v>
      </c>
      <c r="E6202">
        <v>48.605713999999999</v>
      </c>
      <c r="F6202">
        <v>49.001075</v>
      </c>
      <c r="G6202">
        <v>46.738779000000001</v>
      </c>
      <c r="H6202">
        <v>-0.39536100000000002</v>
      </c>
      <c r="I6202">
        <v>-86.901870000000002</v>
      </c>
      <c r="J6202">
        <v>69</v>
      </c>
      <c r="K6202">
        <v>66.602931999999996</v>
      </c>
      <c r="L6202">
        <v>1.5006E-2</v>
      </c>
      <c r="M6202">
        <f>(F6202*CalPhotonTurnigy!$AE$30*CalPhotonTurnigy!$AF$36+CalPhotonTurnigy!$AE$36)/CalPhotonTurnigy!$AE$30</f>
        <v>61.258920451050543</v>
      </c>
    </row>
    <row r="6203" spans="1:13" x14ac:dyDescent="0.3">
      <c r="A6203">
        <v>190.47651400000001</v>
      </c>
      <c r="B6203">
        <v>69</v>
      </c>
      <c r="C6203">
        <v>0</v>
      </c>
      <c r="D6203">
        <v>1.048</v>
      </c>
      <c r="E6203">
        <v>48.588963</v>
      </c>
      <c r="F6203">
        <v>48.780549000000001</v>
      </c>
      <c r="G6203">
        <v>46.720331999999999</v>
      </c>
      <c r="H6203">
        <v>-0.19158500000000001</v>
      </c>
      <c r="I6203">
        <v>-86.911206000000007</v>
      </c>
      <c r="J6203">
        <v>69</v>
      </c>
      <c r="K6203">
        <v>66.593056000000004</v>
      </c>
      <c r="L6203">
        <v>1.5002E-2</v>
      </c>
      <c r="M6203">
        <f>(F6203*CalPhotonTurnigy!$AE$30*CalPhotonTurnigy!$AF$36+CalPhotonTurnigy!$AE$36)/CalPhotonTurnigy!$AE$30</f>
        <v>61.034931202451467</v>
      </c>
    </row>
    <row r="6204" spans="1:13" x14ac:dyDescent="0.3">
      <c r="A6204">
        <v>190.491523</v>
      </c>
      <c r="B6204">
        <v>68</v>
      </c>
      <c r="C6204">
        <v>0</v>
      </c>
      <c r="D6204">
        <v>1.046</v>
      </c>
      <c r="E6204">
        <v>48.564838000000002</v>
      </c>
      <c r="F6204">
        <v>48.608967</v>
      </c>
      <c r="G6204">
        <v>46.702002999999998</v>
      </c>
      <c r="H6204">
        <v>-4.4129000000000002E-2</v>
      </c>
      <c r="I6204">
        <v>-86.913353999999998</v>
      </c>
      <c r="J6204">
        <v>68</v>
      </c>
      <c r="K6204">
        <v>66.555805000000007</v>
      </c>
      <c r="L6204">
        <v>1.5009E-2</v>
      </c>
      <c r="M6204">
        <f>(F6204*CalPhotonTurnigy!$AE$30*CalPhotonTurnigy!$AF$36+CalPhotonTurnigy!$AE$36)/CalPhotonTurnigy!$AE$30</f>
        <v>60.860654594463625</v>
      </c>
    </row>
    <row r="6205" spans="1:13" x14ac:dyDescent="0.3">
      <c r="A6205">
        <v>190.50653199999999</v>
      </c>
      <c r="B6205">
        <v>68</v>
      </c>
      <c r="C6205">
        <v>0</v>
      </c>
      <c r="D6205">
        <v>1.0469999999999999</v>
      </c>
      <c r="E6205">
        <v>48.550538000000003</v>
      </c>
      <c r="F6205">
        <v>48.682507999999999</v>
      </c>
      <c r="G6205">
        <v>46.683190000000003</v>
      </c>
      <c r="H6205">
        <v>-0.131971</v>
      </c>
      <c r="I6205">
        <v>-86.919781</v>
      </c>
      <c r="J6205">
        <v>68</v>
      </c>
      <c r="K6205">
        <v>66.496392999999998</v>
      </c>
      <c r="L6205">
        <v>1.5009E-2</v>
      </c>
      <c r="M6205">
        <f>(F6205*CalPhotonTurnigy!$AE$30*CalPhotonTurnigy!$AF$36+CalPhotonTurnigy!$AE$36)/CalPhotonTurnigy!$AE$30</f>
        <v>60.935350518441865</v>
      </c>
    </row>
    <row r="6206" spans="1:13" x14ac:dyDescent="0.3">
      <c r="A6206">
        <v>190.52152899999999</v>
      </c>
      <c r="B6206">
        <v>68</v>
      </c>
      <c r="C6206">
        <v>0</v>
      </c>
      <c r="D6206">
        <v>1.0449999999999999</v>
      </c>
      <c r="E6206">
        <v>48.528511000000002</v>
      </c>
      <c r="F6206">
        <v>48.829562000000003</v>
      </c>
      <c r="G6206">
        <v>46.663041999999997</v>
      </c>
      <c r="H6206">
        <v>-0.30105100000000001</v>
      </c>
      <c r="I6206">
        <v>-86.934455999999997</v>
      </c>
      <c r="J6206">
        <v>68</v>
      </c>
      <c r="K6206">
        <v>66.445256999999998</v>
      </c>
      <c r="L6206">
        <v>1.4997E-2</v>
      </c>
      <c r="M6206">
        <f>(F6206*CalPhotonTurnigy!$AE$30*CalPhotonTurnigy!$AF$36+CalPhotonTurnigy!$AE$36)/CalPhotonTurnigy!$AE$30</f>
        <v>61.084713926672585</v>
      </c>
    </row>
    <row r="6207" spans="1:13" x14ac:dyDescent="0.3">
      <c r="A6207">
        <v>190.536531</v>
      </c>
      <c r="B6207">
        <v>68</v>
      </c>
      <c r="C6207">
        <v>0</v>
      </c>
      <c r="D6207">
        <v>1.0469999999999999</v>
      </c>
      <c r="E6207">
        <v>48.519267999999997</v>
      </c>
      <c r="F6207">
        <v>48.608967</v>
      </c>
      <c r="G6207">
        <v>46.641061999999998</v>
      </c>
      <c r="H6207">
        <v>-8.9699000000000001E-2</v>
      </c>
      <c r="I6207">
        <v>-86.938818999999995</v>
      </c>
      <c r="J6207">
        <v>68</v>
      </c>
      <c r="K6207">
        <v>66.401244000000005</v>
      </c>
      <c r="L6207">
        <v>1.5002E-2</v>
      </c>
      <c r="M6207">
        <f>(F6207*CalPhotonTurnigy!$AE$30*CalPhotonTurnigy!$AF$36+CalPhotonTurnigy!$AE$36)/CalPhotonTurnigy!$AE$30</f>
        <v>60.860654594463625</v>
      </c>
    </row>
    <row r="6208" spans="1:13" x14ac:dyDescent="0.3">
      <c r="A6208">
        <v>190.55153100000001</v>
      </c>
      <c r="B6208">
        <v>68</v>
      </c>
      <c r="C6208">
        <v>0</v>
      </c>
      <c r="D6208">
        <v>1.0469999999999999</v>
      </c>
      <c r="E6208">
        <v>48.511311999999997</v>
      </c>
      <c r="F6208">
        <v>48.461855</v>
      </c>
      <c r="G6208">
        <v>46.617198000000002</v>
      </c>
      <c r="H6208">
        <v>4.9457000000000001E-2</v>
      </c>
      <c r="I6208">
        <v>-86.936418000000003</v>
      </c>
      <c r="J6208">
        <v>68</v>
      </c>
      <c r="K6208">
        <v>66.363360999999998</v>
      </c>
      <c r="L6208">
        <v>1.4999999999999999E-2</v>
      </c>
      <c r="M6208">
        <f>(F6208*CalPhotonTurnigy!$AE$30*CalPhotonTurnigy!$AF$36+CalPhotonTurnigy!$AE$36)/CalPhotonTurnigy!$AE$30</f>
        <v>60.711232275372424</v>
      </c>
    </row>
    <row r="6209" spans="1:13" x14ac:dyDescent="0.3">
      <c r="A6209">
        <v>190.566529</v>
      </c>
      <c r="B6209">
        <v>68</v>
      </c>
      <c r="C6209">
        <v>0</v>
      </c>
      <c r="D6209">
        <v>1.0449999999999999</v>
      </c>
      <c r="E6209">
        <v>48.494737000000001</v>
      </c>
      <c r="F6209">
        <v>48.584451000000001</v>
      </c>
      <c r="G6209">
        <v>46.591664000000002</v>
      </c>
      <c r="H6209">
        <v>-8.9714000000000002E-2</v>
      </c>
      <c r="I6209">
        <v>-86.940779000000006</v>
      </c>
      <c r="J6209">
        <v>68</v>
      </c>
      <c r="K6209">
        <v>66.330755999999994</v>
      </c>
      <c r="L6209">
        <v>1.4997999999999999E-2</v>
      </c>
      <c r="M6209">
        <f>(F6209*CalPhotonTurnigy!$AE$30*CalPhotonTurnigy!$AF$36+CalPhotonTurnigy!$AE$36)/CalPhotonTurnigy!$AE$30</f>
        <v>60.835753583160404</v>
      </c>
    </row>
    <row r="6210" spans="1:13" x14ac:dyDescent="0.3">
      <c r="A6210">
        <v>190.58153300000001</v>
      </c>
      <c r="B6210">
        <v>68</v>
      </c>
      <c r="C6210">
        <v>0</v>
      </c>
      <c r="D6210">
        <v>1.0569999999999999</v>
      </c>
      <c r="E6210">
        <v>48.529094999999998</v>
      </c>
      <c r="F6210">
        <v>48.682507999999999</v>
      </c>
      <c r="G6210">
        <v>46.564816999999998</v>
      </c>
      <c r="H6210">
        <v>-0.15341299999999999</v>
      </c>
      <c r="I6210">
        <v>-86.948248000000007</v>
      </c>
      <c r="J6210">
        <v>68</v>
      </c>
      <c r="K6210">
        <v>66.302691999999993</v>
      </c>
      <c r="L6210">
        <v>1.5004E-2</v>
      </c>
      <c r="M6210">
        <f>(F6210*CalPhotonTurnigy!$AE$30*CalPhotonTurnigy!$AF$36+CalPhotonTurnigy!$AE$36)/CalPhotonTurnigy!$AE$30</f>
        <v>60.935350518441865</v>
      </c>
    </row>
    <row r="6211" spans="1:13" x14ac:dyDescent="0.3">
      <c r="A6211">
        <v>190.59653599999999</v>
      </c>
      <c r="B6211">
        <v>68</v>
      </c>
      <c r="C6211">
        <v>0</v>
      </c>
      <c r="D6211">
        <v>1.046</v>
      </c>
      <c r="E6211">
        <v>48.513289999999998</v>
      </c>
      <c r="F6211">
        <v>48.559933999999998</v>
      </c>
      <c r="G6211">
        <v>46.537072999999999</v>
      </c>
      <c r="H6211">
        <v>-4.6644999999999999E-2</v>
      </c>
      <c r="I6211">
        <v>-86.950515999999993</v>
      </c>
      <c r="J6211">
        <v>68</v>
      </c>
      <c r="K6211">
        <v>66.278537</v>
      </c>
      <c r="L6211">
        <v>1.5003000000000001E-2</v>
      </c>
      <c r="M6211">
        <f>(F6211*CalPhotonTurnigy!$AE$30*CalPhotonTurnigy!$AF$36+CalPhotonTurnigy!$AE$36)/CalPhotonTurnigy!$AE$30</f>
        <v>60.810851556152691</v>
      </c>
    </row>
    <row r="6212" spans="1:13" x14ac:dyDescent="0.3">
      <c r="A6212">
        <v>190.611548</v>
      </c>
      <c r="B6212">
        <v>68</v>
      </c>
      <c r="C6212">
        <v>0</v>
      </c>
      <c r="D6212">
        <v>1.0449999999999999</v>
      </c>
      <c r="E6212">
        <v>48.49644</v>
      </c>
      <c r="F6212">
        <v>48.339232000000003</v>
      </c>
      <c r="G6212">
        <v>46.508859999999999</v>
      </c>
      <c r="H6212">
        <v>0.15720799999999999</v>
      </c>
      <c r="I6212">
        <v>-86.942888999999994</v>
      </c>
      <c r="J6212">
        <v>68</v>
      </c>
      <c r="K6212">
        <v>66.257745999999997</v>
      </c>
      <c r="L6212">
        <v>1.5011999999999999E-2</v>
      </c>
      <c r="M6212">
        <f>(F6212*CalPhotonTurnigy!$AE$30*CalPhotonTurnigy!$AF$36+CalPhotonTurnigy!$AE$36)/CalPhotonTurnigy!$AE$30</f>
        <v>60.586683543563183</v>
      </c>
    </row>
    <row r="6213" spans="1:13" x14ac:dyDescent="0.3">
      <c r="A6213">
        <v>190.62655799999999</v>
      </c>
      <c r="B6213">
        <v>68</v>
      </c>
      <c r="C6213">
        <v>0</v>
      </c>
      <c r="D6213">
        <v>1.044</v>
      </c>
      <c r="E6213">
        <v>48.47869</v>
      </c>
      <c r="F6213">
        <v>48.535415999999998</v>
      </c>
      <c r="G6213">
        <v>46.480578000000001</v>
      </c>
      <c r="H6213">
        <v>-5.6725999999999999E-2</v>
      </c>
      <c r="I6213">
        <v>-86.945646999999994</v>
      </c>
      <c r="J6213">
        <v>68</v>
      </c>
      <c r="K6213">
        <v>66.239851999999999</v>
      </c>
      <c r="L6213">
        <v>1.5010000000000001E-2</v>
      </c>
      <c r="M6213">
        <f>(F6213*CalPhotonTurnigy!$AE$30*CalPhotonTurnigy!$AF$36+CalPhotonTurnigy!$AE$36)/CalPhotonTurnigy!$AE$30</f>
        <v>60.785948513440474</v>
      </c>
    </row>
    <row r="6214" spans="1:13" x14ac:dyDescent="0.3">
      <c r="A6214">
        <v>190.64156800000001</v>
      </c>
      <c r="B6214">
        <v>68</v>
      </c>
      <c r="C6214">
        <v>0</v>
      </c>
      <c r="D6214">
        <v>1.044</v>
      </c>
      <c r="E6214">
        <v>48.463408000000001</v>
      </c>
      <c r="F6214">
        <v>48.682507999999999</v>
      </c>
      <c r="G6214">
        <v>46.452587999999999</v>
      </c>
      <c r="H6214">
        <v>-0.21910099999999999</v>
      </c>
      <c r="I6214">
        <v>-86.956317999999996</v>
      </c>
      <c r="J6214">
        <v>68</v>
      </c>
      <c r="K6214">
        <v>66.224450000000004</v>
      </c>
      <c r="L6214">
        <v>1.5010000000000001E-2</v>
      </c>
      <c r="M6214">
        <f>(F6214*CalPhotonTurnigy!$AE$30*CalPhotonTurnigy!$AF$36+CalPhotonTurnigy!$AE$36)/CalPhotonTurnigy!$AE$30</f>
        <v>60.935350518441865</v>
      </c>
    </row>
    <row r="6215" spans="1:13" x14ac:dyDescent="0.3">
      <c r="A6215">
        <v>190.65656899999999</v>
      </c>
      <c r="B6215">
        <v>68</v>
      </c>
      <c r="C6215">
        <v>0</v>
      </c>
      <c r="D6215">
        <v>1.036</v>
      </c>
      <c r="E6215">
        <v>48.417757999999999</v>
      </c>
      <c r="F6215">
        <v>48.461855</v>
      </c>
      <c r="G6215">
        <v>46.425196999999997</v>
      </c>
      <c r="H6215">
        <v>-4.4096999999999997E-2</v>
      </c>
      <c r="I6215">
        <v>-86.958459000000005</v>
      </c>
      <c r="J6215">
        <v>68</v>
      </c>
      <c r="K6215">
        <v>66.211192999999994</v>
      </c>
      <c r="L6215">
        <v>1.5001E-2</v>
      </c>
      <c r="M6215">
        <f>(F6215*CalPhotonTurnigy!$AE$30*CalPhotonTurnigy!$AF$36+CalPhotonTurnigy!$AE$36)/CalPhotonTurnigy!$AE$30</f>
        <v>60.711232275372424</v>
      </c>
    </row>
    <row r="6216" spans="1:13" x14ac:dyDescent="0.3">
      <c r="A6216">
        <v>190.67156700000001</v>
      </c>
      <c r="B6216">
        <v>68</v>
      </c>
      <c r="C6216">
        <v>0</v>
      </c>
      <c r="D6216">
        <v>1.0389999999999999</v>
      </c>
      <c r="E6216">
        <v>48.391441999999998</v>
      </c>
      <c r="F6216">
        <v>48.339232000000003</v>
      </c>
      <c r="G6216">
        <v>46.398657999999998</v>
      </c>
      <c r="H6216">
        <v>5.2208999999999998E-2</v>
      </c>
      <c r="I6216">
        <v>-86.955928</v>
      </c>
      <c r="J6216">
        <v>68</v>
      </c>
      <c r="K6216">
        <v>66.199782999999996</v>
      </c>
      <c r="L6216">
        <v>1.4997999999999999E-2</v>
      </c>
      <c r="M6216">
        <f>(F6216*CalPhotonTurnigy!$AE$30*CalPhotonTurnigy!$AF$36+CalPhotonTurnigy!$AE$36)/CalPhotonTurnigy!$AE$30</f>
        <v>60.586683543563183</v>
      </c>
    </row>
    <row r="6217" spans="1:13" x14ac:dyDescent="0.3">
      <c r="A6217">
        <v>190.68657300000001</v>
      </c>
      <c r="B6217">
        <v>68</v>
      </c>
      <c r="C6217">
        <v>0</v>
      </c>
      <c r="D6217">
        <v>1.0389999999999999</v>
      </c>
      <c r="E6217">
        <v>48.368779000000004</v>
      </c>
      <c r="F6217">
        <v>48.167515000000002</v>
      </c>
      <c r="G6217">
        <v>46.373165999999998</v>
      </c>
      <c r="H6217">
        <v>0.201264</v>
      </c>
      <c r="I6217">
        <v>-86.946186999999995</v>
      </c>
      <c r="J6217">
        <v>68</v>
      </c>
      <c r="K6217">
        <v>66.189963000000006</v>
      </c>
      <c r="L6217">
        <v>1.5006E-2</v>
      </c>
      <c r="M6217">
        <f>(F6217*CalPhotonTurnigy!$AE$30*CalPhotonTurnigy!$AF$36+CalPhotonTurnigy!$AE$36)/CalPhotonTurnigy!$AE$30</f>
        <v>60.412269815469045</v>
      </c>
    </row>
    <row r="6218" spans="1:13" x14ac:dyDescent="0.3">
      <c r="A6218">
        <v>190.70157</v>
      </c>
      <c r="B6218">
        <v>68</v>
      </c>
      <c r="C6218">
        <v>0</v>
      </c>
      <c r="D6218">
        <v>1.0369999999999999</v>
      </c>
      <c r="E6218">
        <v>48.339488000000003</v>
      </c>
      <c r="F6218">
        <v>48.657995999999997</v>
      </c>
      <c r="G6218">
        <v>46.348869999999998</v>
      </c>
      <c r="H6218">
        <v>-0.31850800000000001</v>
      </c>
      <c r="I6218">
        <v>-86.961681999999996</v>
      </c>
      <c r="J6218">
        <v>68</v>
      </c>
      <c r="K6218">
        <v>66.181510000000003</v>
      </c>
      <c r="L6218">
        <v>1.4997E-2</v>
      </c>
      <c r="M6218">
        <f>(F6218*CalPhotonTurnigy!$AE$30*CalPhotonTurnigy!$AF$36+CalPhotonTurnigy!$AE$36)/CalPhotonTurnigy!$AE$30</f>
        <v>60.910453569956601</v>
      </c>
    </row>
    <row r="6219" spans="1:13" x14ac:dyDescent="0.3">
      <c r="A6219">
        <v>190.716577</v>
      </c>
      <c r="B6219">
        <v>68</v>
      </c>
      <c r="C6219">
        <v>0</v>
      </c>
      <c r="D6219">
        <v>1.0349999999999999</v>
      </c>
      <c r="E6219">
        <v>48.307735000000001</v>
      </c>
      <c r="F6219">
        <v>48.510897</v>
      </c>
      <c r="G6219">
        <v>46.325870999999999</v>
      </c>
      <c r="H6219">
        <v>-0.20316100000000001</v>
      </c>
      <c r="I6219">
        <v>-86.971556000000007</v>
      </c>
      <c r="J6219">
        <v>68</v>
      </c>
      <c r="K6219">
        <v>66.174234999999996</v>
      </c>
      <c r="L6219">
        <v>1.5007E-2</v>
      </c>
      <c r="M6219">
        <f>(F6219*CalPhotonTurnigy!$AE$30*CalPhotonTurnigy!$AF$36+CalPhotonTurnigy!$AE$36)/CalPhotonTurnigy!$AE$30</f>
        <v>60.761044455023779</v>
      </c>
    </row>
    <row r="6220" spans="1:13" x14ac:dyDescent="0.3">
      <c r="A6220">
        <v>190.731584</v>
      </c>
      <c r="B6220">
        <v>68</v>
      </c>
      <c r="C6220">
        <v>0</v>
      </c>
      <c r="D6220">
        <v>1.038</v>
      </c>
      <c r="E6220">
        <v>48.290182999999999</v>
      </c>
      <c r="F6220">
        <v>48.339232000000003</v>
      </c>
      <c r="G6220">
        <v>46.304234000000001</v>
      </c>
      <c r="H6220">
        <v>-4.9049000000000002E-2</v>
      </c>
      <c r="I6220">
        <v>-86.973934999999997</v>
      </c>
      <c r="J6220">
        <v>68</v>
      </c>
      <c r="K6220">
        <v>66.167973000000003</v>
      </c>
      <c r="L6220">
        <v>1.5007E-2</v>
      </c>
      <c r="M6220">
        <f>(F6220*CalPhotonTurnigy!$AE$30*CalPhotonTurnigy!$AF$36+CalPhotonTurnigy!$AE$36)/CalPhotonTurnigy!$AE$30</f>
        <v>60.586683543563183</v>
      </c>
    </row>
    <row r="6221" spans="1:13" x14ac:dyDescent="0.3">
      <c r="A6221">
        <v>190.74658199999999</v>
      </c>
      <c r="B6221">
        <v>68</v>
      </c>
      <c r="C6221">
        <v>0</v>
      </c>
      <c r="D6221">
        <v>1.0329999999999999</v>
      </c>
      <c r="E6221">
        <v>48.255467000000003</v>
      </c>
      <c r="F6221">
        <v>48.192048999999997</v>
      </c>
      <c r="G6221">
        <v>46.283990000000003</v>
      </c>
      <c r="H6221">
        <v>6.3418000000000002E-2</v>
      </c>
      <c r="I6221">
        <v>-86.970866000000001</v>
      </c>
      <c r="J6221">
        <v>68</v>
      </c>
      <c r="K6221">
        <v>66.162582999999998</v>
      </c>
      <c r="L6221">
        <v>1.4997999999999999E-2</v>
      </c>
      <c r="M6221">
        <f>(F6221*CalPhotonTurnigy!$AE$30*CalPhotonTurnigy!$AF$36+CalPhotonTurnigy!$AE$36)/CalPhotonTurnigy!$AE$30</f>
        <v>60.437189109453108</v>
      </c>
    </row>
    <row r="6222" spans="1:13" x14ac:dyDescent="0.3">
      <c r="A6222">
        <v>190.761585</v>
      </c>
      <c r="B6222">
        <v>68</v>
      </c>
      <c r="C6222">
        <v>0</v>
      </c>
      <c r="D6222">
        <v>1.034</v>
      </c>
      <c r="E6222">
        <v>48.232106000000002</v>
      </c>
      <c r="F6222">
        <v>48.167515000000002</v>
      </c>
      <c r="G6222">
        <v>46.265143000000002</v>
      </c>
      <c r="H6222">
        <v>6.4590999999999996E-2</v>
      </c>
      <c r="I6222">
        <v>-86.967740000000006</v>
      </c>
      <c r="J6222">
        <v>68</v>
      </c>
      <c r="K6222">
        <v>66.157944000000001</v>
      </c>
      <c r="L6222">
        <v>1.5003000000000001E-2</v>
      </c>
      <c r="M6222">
        <f>(F6222*CalPhotonTurnigy!$AE$30*CalPhotonTurnigy!$AF$36+CalPhotonTurnigy!$AE$36)/CalPhotonTurnigy!$AE$30</f>
        <v>60.412269815469045</v>
      </c>
    </row>
    <row r="6223" spans="1:13" x14ac:dyDescent="0.3">
      <c r="A6223">
        <v>190.77659299999999</v>
      </c>
      <c r="B6223">
        <v>68</v>
      </c>
      <c r="C6223">
        <v>0</v>
      </c>
      <c r="D6223">
        <v>1.026</v>
      </c>
      <c r="E6223">
        <v>48.175961000000001</v>
      </c>
      <c r="F6223">
        <v>48.510897</v>
      </c>
      <c r="G6223">
        <v>46.247675999999998</v>
      </c>
      <c r="H6223">
        <v>-0.33493499999999998</v>
      </c>
      <c r="I6223">
        <v>-86.984019000000004</v>
      </c>
      <c r="J6223">
        <v>68</v>
      </c>
      <c r="K6223">
        <v>66.153951000000006</v>
      </c>
      <c r="L6223">
        <v>1.5008000000000001E-2</v>
      </c>
      <c r="M6223">
        <f>(F6223*CalPhotonTurnigy!$AE$30*CalPhotonTurnigy!$AF$36+CalPhotonTurnigy!$AE$36)/CalPhotonTurnigy!$AE$30</f>
        <v>60.761044455023779</v>
      </c>
    </row>
    <row r="6224" spans="1:13" x14ac:dyDescent="0.3">
      <c r="A6224">
        <v>190.791596</v>
      </c>
      <c r="B6224">
        <v>68</v>
      </c>
      <c r="C6224">
        <v>0</v>
      </c>
      <c r="D6224">
        <v>1.026</v>
      </c>
      <c r="E6224">
        <v>48.130850000000002</v>
      </c>
      <c r="F6224">
        <v>48.437333000000002</v>
      </c>
      <c r="G6224">
        <v>46.231552000000001</v>
      </c>
      <c r="H6224">
        <v>-0.30648300000000001</v>
      </c>
      <c r="I6224">
        <v>-86.998896000000002</v>
      </c>
      <c r="J6224">
        <v>68</v>
      </c>
      <c r="K6224">
        <v>66.150514999999999</v>
      </c>
      <c r="L6224">
        <v>1.5003000000000001E-2</v>
      </c>
      <c r="M6224">
        <f>(F6224*CalPhotonTurnigy!$AE$30*CalPhotonTurnigy!$AF$36+CalPhotonTurnigy!$AE$36)/CalPhotonTurnigy!$AE$30</f>
        <v>60.686325169842256</v>
      </c>
    </row>
    <row r="6225" spans="1:13" x14ac:dyDescent="0.3">
      <c r="A6225">
        <v>190.80660399999999</v>
      </c>
      <c r="B6225">
        <v>67</v>
      </c>
      <c r="C6225">
        <v>0</v>
      </c>
      <c r="D6225">
        <v>1.026</v>
      </c>
      <c r="E6225">
        <v>48.091979000000002</v>
      </c>
      <c r="F6225">
        <v>48.241115000000001</v>
      </c>
      <c r="G6225">
        <v>46.216484999999999</v>
      </c>
      <c r="H6225">
        <v>-0.14913499999999999</v>
      </c>
      <c r="I6225">
        <v>-87.006120999999993</v>
      </c>
      <c r="J6225">
        <v>67</v>
      </c>
      <c r="K6225">
        <v>66.118380000000002</v>
      </c>
      <c r="L6225">
        <v>1.5008000000000001E-2</v>
      </c>
      <c r="M6225">
        <f>(F6225*CalPhotonTurnigy!$AE$30*CalPhotonTurnigy!$AF$36+CalPhotonTurnigy!$AE$36)/CalPhotonTurnigy!$AE$30</f>
        <v>60.487025666012251</v>
      </c>
    </row>
    <row r="6226" spans="1:13" x14ac:dyDescent="0.3">
      <c r="A6226">
        <v>190.82160200000001</v>
      </c>
      <c r="B6226">
        <v>67</v>
      </c>
      <c r="C6226">
        <v>0</v>
      </c>
      <c r="D6226">
        <v>1.0289999999999999</v>
      </c>
      <c r="E6226">
        <v>48.068361000000003</v>
      </c>
      <c r="F6226">
        <v>48.118442999999999</v>
      </c>
      <c r="G6226">
        <v>46.201624000000002</v>
      </c>
      <c r="H6226">
        <v>-5.0082000000000002E-2</v>
      </c>
      <c r="I6226">
        <v>-87.008543000000003</v>
      </c>
      <c r="J6226">
        <v>67</v>
      </c>
      <c r="K6226">
        <v>66.062967</v>
      </c>
      <c r="L6226">
        <v>1.4997999999999999E-2</v>
      </c>
      <c r="M6226">
        <f>(F6226*CalPhotonTurnigy!$AE$30*CalPhotonTurnigy!$AF$36+CalPhotonTurnigy!$AE$36)/CalPhotonTurnigy!$AE$30</f>
        <v>60.362427164682956</v>
      </c>
    </row>
    <row r="6227" spans="1:13" x14ac:dyDescent="0.3">
      <c r="A6227">
        <v>190.83661000000001</v>
      </c>
      <c r="B6227">
        <v>67</v>
      </c>
      <c r="C6227">
        <v>0</v>
      </c>
      <c r="D6227">
        <v>1.0269999999999999</v>
      </c>
      <c r="E6227">
        <v>48.041440000000001</v>
      </c>
      <c r="F6227">
        <v>48.044826999999998</v>
      </c>
      <c r="G6227">
        <v>46.185899999999997</v>
      </c>
      <c r="H6227">
        <v>-3.3869999999999998E-3</v>
      </c>
      <c r="I6227">
        <v>-87.008706000000004</v>
      </c>
      <c r="J6227">
        <v>67</v>
      </c>
      <c r="K6227">
        <v>66.015272999999993</v>
      </c>
      <c r="L6227">
        <v>1.5008000000000001E-2</v>
      </c>
      <c r="M6227">
        <f>(F6227*CalPhotonTurnigy!$AE$30*CalPhotonTurnigy!$AF$36+CalPhotonTurnigy!$AE$36)/CalPhotonTurnigy!$AE$30</f>
        <v>60.287655062867884</v>
      </c>
    </row>
    <row r="6228" spans="1:13" x14ac:dyDescent="0.3">
      <c r="A6228">
        <v>190.85161400000001</v>
      </c>
      <c r="B6228">
        <v>67</v>
      </c>
      <c r="C6228">
        <v>0</v>
      </c>
      <c r="D6228">
        <v>1.0269999999999999</v>
      </c>
      <c r="E6228">
        <v>48.018256999999998</v>
      </c>
      <c r="F6228">
        <v>48.486376999999997</v>
      </c>
      <c r="G6228">
        <v>46.168633999999997</v>
      </c>
      <c r="H6228">
        <v>-0.46811999999999998</v>
      </c>
      <c r="I6228">
        <v>-87.031445000000005</v>
      </c>
      <c r="J6228">
        <v>67</v>
      </c>
      <c r="K6228">
        <v>65.974221999999997</v>
      </c>
      <c r="L6228">
        <v>1.5004E-2</v>
      </c>
      <c r="M6228">
        <f>(F6228*CalPhotonTurnigy!$AE$30*CalPhotonTurnigy!$AF$36+CalPhotonTurnigy!$AE$36)/CalPhotonTurnigy!$AE$30</f>
        <v>60.736139380902586</v>
      </c>
    </row>
    <row r="6229" spans="1:13" x14ac:dyDescent="0.3">
      <c r="A6229">
        <v>190.866615</v>
      </c>
      <c r="B6229">
        <v>67</v>
      </c>
      <c r="C6229">
        <v>0</v>
      </c>
      <c r="D6229">
        <v>1.03</v>
      </c>
      <c r="E6229">
        <v>48.008181999999998</v>
      </c>
      <c r="F6229">
        <v>48.412809000000003</v>
      </c>
      <c r="G6229">
        <v>46.149624000000003</v>
      </c>
      <c r="H6229">
        <v>-0.40462700000000001</v>
      </c>
      <c r="I6229">
        <v>-87.051078000000004</v>
      </c>
      <c r="J6229">
        <v>67</v>
      </c>
      <c r="K6229">
        <v>65.938889000000003</v>
      </c>
      <c r="L6229">
        <v>1.5001E-2</v>
      </c>
      <c r="M6229">
        <f>(F6229*CalPhotonTurnigy!$AE$30*CalPhotonTurnigy!$AF$36+CalPhotonTurnigy!$AE$36)/CalPhotonTurnigy!$AE$30</f>
        <v>60.661416032903105</v>
      </c>
    </row>
    <row r="6230" spans="1:13" x14ac:dyDescent="0.3">
      <c r="A6230">
        <v>190.88162</v>
      </c>
      <c r="B6230">
        <v>67</v>
      </c>
      <c r="C6230">
        <v>0</v>
      </c>
      <c r="D6230">
        <v>1.028</v>
      </c>
      <c r="E6230">
        <v>47.992916999999998</v>
      </c>
      <c r="F6230">
        <v>48.216582000000002</v>
      </c>
      <c r="G6230">
        <v>46.128965000000001</v>
      </c>
      <c r="H6230">
        <v>-0.223666</v>
      </c>
      <c r="I6230">
        <v>-87.061909</v>
      </c>
      <c r="J6230">
        <v>67</v>
      </c>
      <c r="K6230">
        <v>65.908478000000002</v>
      </c>
      <c r="L6230">
        <v>1.5004999999999999E-2</v>
      </c>
      <c r="M6230">
        <f>(F6230*CalPhotonTurnigy!$AE$30*CalPhotonTurnigy!$AF$36+CalPhotonTurnigy!$AE$36)/CalPhotonTurnigy!$AE$30</f>
        <v>60.462107387732686</v>
      </c>
    </row>
    <row r="6231" spans="1:13" x14ac:dyDescent="0.3">
      <c r="A6231">
        <v>190.89663100000001</v>
      </c>
      <c r="B6231">
        <v>67</v>
      </c>
      <c r="C6231">
        <v>0</v>
      </c>
      <c r="D6231">
        <v>1.028</v>
      </c>
      <c r="E6231">
        <v>47.979774999999997</v>
      </c>
      <c r="F6231">
        <v>48.118442999999999</v>
      </c>
      <c r="G6231">
        <v>46.106918</v>
      </c>
      <c r="H6231">
        <v>-0.13866800000000001</v>
      </c>
      <c r="I6231">
        <v>-87.068618999999998</v>
      </c>
      <c r="J6231">
        <v>67</v>
      </c>
      <c r="K6231">
        <v>65.882302999999993</v>
      </c>
      <c r="L6231">
        <v>1.5011E-2</v>
      </c>
      <c r="M6231">
        <f>(F6231*CalPhotonTurnigy!$AE$30*CalPhotonTurnigy!$AF$36+CalPhotonTurnigy!$AE$36)/CalPhotonTurnigy!$AE$30</f>
        <v>60.362427164682956</v>
      </c>
    </row>
    <row r="6232" spans="1:13" x14ac:dyDescent="0.3">
      <c r="A6232">
        <v>190.911632</v>
      </c>
      <c r="B6232">
        <v>67</v>
      </c>
      <c r="C6232">
        <v>0</v>
      </c>
      <c r="D6232">
        <v>1.0269999999999999</v>
      </c>
      <c r="E6232">
        <v>47.965162999999997</v>
      </c>
      <c r="F6232">
        <v>48.020285999999999</v>
      </c>
      <c r="G6232">
        <v>46.083831000000004</v>
      </c>
      <c r="H6232">
        <v>-5.5122999999999998E-2</v>
      </c>
      <c r="I6232">
        <v>-87.071280999999999</v>
      </c>
      <c r="J6232">
        <v>67</v>
      </c>
      <c r="K6232">
        <v>65.859774000000002</v>
      </c>
      <c r="L6232">
        <v>1.5001E-2</v>
      </c>
      <c r="M6232">
        <f>(F6232*CalPhotonTurnigy!$AE$30*CalPhotonTurnigy!$AF$36+CalPhotonTurnigy!$AE$36)/CalPhotonTurnigy!$AE$30</f>
        <v>60.262728658952383</v>
      </c>
    </row>
    <row r="6233" spans="1:13" x14ac:dyDescent="0.3">
      <c r="A6233">
        <v>190.92662799999999</v>
      </c>
      <c r="B6233">
        <v>67</v>
      </c>
      <c r="C6233">
        <v>0</v>
      </c>
      <c r="D6233">
        <v>1.0249999999999999</v>
      </c>
      <c r="E6233">
        <v>47.942678000000001</v>
      </c>
      <c r="F6233">
        <v>47.897565999999998</v>
      </c>
      <c r="G6233">
        <v>46.060082999999999</v>
      </c>
      <c r="H6233">
        <v>4.5111999999999999E-2</v>
      </c>
      <c r="I6233">
        <v>-87.069106000000005</v>
      </c>
      <c r="J6233">
        <v>67</v>
      </c>
      <c r="K6233">
        <v>65.840383000000003</v>
      </c>
      <c r="L6233">
        <v>1.4996000000000001E-2</v>
      </c>
      <c r="M6233">
        <f>(F6233*CalPhotonTurnigy!$AE$30*CalPhotonTurnigy!$AF$36+CalPhotonTurnigy!$AE$36)/CalPhotonTurnigy!$AE$30</f>
        <v>60.138081403807519</v>
      </c>
    </row>
    <row r="6234" spans="1:13" x14ac:dyDescent="0.3">
      <c r="A6234">
        <v>190.94162900000001</v>
      </c>
      <c r="B6234">
        <v>67</v>
      </c>
      <c r="C6234">
        <v>0</v>
      </c>
      <c r="D6234">
        <v>1.03</v>
      </c>
      <c r="E6234">
        <v>47.946441</v>
      </c>
      <c r="F6234">
        <v>48.339232000000003</v>
      </c>
      <c r="G6234">
        <v>46.036039000000002</v>
      </c>
      <c r="H6234">
        <v>-0.392791</v>
      </c>
      <c r="I6234">
        <v>-87.088149000000001</v>
      </c>
      <c r="J6234">
        <v>67</v>
      </c>
      <c r="K6234">
        <v>65.823693000000006</v>
      </c>
      <c r="L6234">
        <v>1.5001E-2</v>
      </c>
      <c r="M6234">
        <f>(F6234*CalPhotonTurnigy!$AE$30*CalPhotonTurnigy!$AF$36+CalPhotonTurnigy!$AE$36)/CalPhotonTurnigy!$AE$30</f>
        <v>60.586683543563183</v>
      </c>
    </row>
    <row r="6235" spans="1:13" x14ac:dyDescent="0.3">
      <c r="A6235">
        <v>190.95663200000001</v>
      </c>
      <c r="B6235">
        <v>67</v>
      </c>
      <c r="C6235">
        <v>0</v>
      </c>
      <c r="D6235">
        <v>1.026</v>
      </c>
      <c r="E6235">
        <v>47.929861000000002</v>
      </c>
      <c r="F6235">
        <v>48.314703999999999</v>
      </c>
      <c r="G6235">
        <v>46.012034</v>
      </c>
      <c r="H6235">
        <v>-0.38484299999999999</v>
      </c>
      <c r="I6235">
        <v>-87.106803999999997</v>
      </c>
      <c r="J6235">
        <v>67</v>
      </c>
      <c r="K6235">
        <v>65.809327999999994</v>
      </c>
      <c r="L6235">
        <v>1.5003000000000001E-2</v>
      </c>
      <c r="M6235">
        <f>(F6235*CalPhotonTurnigy!$AE$30*CalPhotonTurnigy!$AF$36+CalPhotonTurnigy!$AE$36)/CalPhotonTurnigy!$AE$30</f>
        <v>60.56177034380606</v>
      </c>
    </row>
    <row r="6236" spans="1:13" x14ac:dyDescent="0.3">
      <c r="A6236">
        <v>190.971631</v>
      </c>
      <c r="B6236">
        <v>67</v>
      </c>
      <c r="C6236">
        <v>0</v>
      </c>
      <c r="D6236">
        <v>1.028</v>
      </c>
      <c r="E6236">
        <v>47.925502999999999</v>
      </c>
      <c r="F6236">
        <v>48.192048999999997</v>
      </c>
      <c r="G6236">
        <v>45.988362000000002</v>
      </c>
      <c r="H6236">
        <v>-0.26654699999999998</v>
      </c>
      <c r="I6236">
        <v>-87.119702000000004</v>
      </c>
      <c r="J6236">
        <v>67</v>
      </c>
      <c r="K6236">
        <v>65.796963000000005</v>
      </c>
      <c r="L6236">
        <v>1.4999E-2</v>
      </c>
      <c r="M6236">
        <f>(F6236*CalPhotonTurnigy!$AE$30*CalPhotonTurnigy!$AF$36+CalPhotonTurnigy!$AE$36)/CalPhotonTurnigy!$AE$30</f>
        <v>60.437189109453108</v>
      </c>
    </row>
    <row r="6237" spans="1:13" x14ac:dyDescent="0.3">
      <c r="A6237">
        <v>190.986638</v>
      </c>
      <c r="B6237">
        <v>67</v>
      </c>
      <c r="C6237">
        <v>0</v>
      </c>
      <c r="D6237">
        <v>1.024</v>
      </c>
      <c r="E6237">
        <v>47.905222999999999</v>
      </c>
      <c r="F6237">
        <v>48.093904999999999</v>
      </c>
      <c r="G6237">
        <v>45.965268999999999</v>
      </c>
      <c r="H6237">
        <v>-0.18868299999999999</v>
      </c>
      <c r="I6237">
        <v>-87.128827000000001</v>
      </c>
      <c r="J6237">
        <v>67</v>
      </c>
      <c r="K6237">
        <v>65.786321000000001</v>
      </c>
      <c r="L6237">
        <v>1.5007E-2</v>
      </c>
      <c r="M6237">
        <f>(F6237*CalPhotonTurnigy!$AE$30*CalPhotonTurnigy!$AF$36+CalPhotonTurnigy!$AE$36)/CalPhotonTurnigy!$AE$30</f>
        <v>60.337503807880928</v>
      </c>
    </row>
    <row r="6238" spans="1:13" x14ac:dyDescent="0.3">
      <c r="A6238">
        <v>191.001642</v>
      </c>
      <c r="B6238">
        <v>67</v>
      </c>
      <c r="C6238">
        <v>0</v>
      </c>
      <c r="D6238">
        <v>1.0229999999999999</v>
      </c>
      <c r="E6238">
        <v>47.884453000000001</v>
      </c>
      <c r="F6238">
        <v>47.971201000000001</v>
      </c>
      <c r="G6238">
        <v>45.942954999999998</v>
      </c>
      <c r="H6238">
        <v>-8.6749000000000007E-2</v>
      </c>
      <c r="I6238">
        <v>-87.133015</v>
      </c>
      <c r="J6238">
        <v>67</v>
      </c>
      <c r="K6238">
        <v>65.777162000000004</v>
      </c>
      <c r="L6238">
        <v>1.5004E-2</v>
      </c>
      <c r="M6238">
        <f>(F6238*CalPhotonTurnigy!$AE$30*CalPhotonTurnigy!$AF$36+CalPhotonTurnigy!$AE$36)/CalPhotonTurnigy!$AE$30</f>
        <v>60.212872804007908</v>
      </c>
    </row>
    <row r="6239" spans="1:13" x14ac:dyDescent="0.3">
      <c r="A6239">
        <v>191.016639</v>
      </c>
      <c r="B6239">
        <v>67</v>
      </c>
      <c r="C6239">
        <v>0</v>
      </c>
      <c r="D6239">
        <v>1.022</v>
      </c>
      <c r="E6239">
        <v>47.863258000000002</v>
      </c>
      <c r="F6239">
        <v>47.897565999999998</v>
      </c>
      <c r="G6239">
        <v>45.921574999999997</v>
      </c>
      <c r="H6239">
        <v>-3.4307999999999998E-2</v>
      </c>
      <c r="I6239">
        <v>-87.134669000000002</v>
      </c>
      <c r="J6239">
        <v>67</v>
      </c>
      <c r="K6239">
        <v>65.769278</v>
      </c>
      <c r="L6239">
        <v>1.4997E-2</v>
      </c>
      <c r="M6239">
        <f>(F6239*CalPhotonTurnigy!$AE$30*CalPhotonTurnigy!$AF$36+CalPhotonTurnigy!$AE$36)/CalPhotonTurnigy!$AE$30</f>
        <v>60.138081403807519</v>
      </c>
    </row>
    <row r="6240" spans="1:13" x14ac:dyDescent="0.3">
      <c r="A6240">
        <v>191.03165000000001</v>
      </c>
      <c r="B6240">
        <v>67</v>
      </c>
      <c r="C6240">
        <v>0</v>
      </c>
      <c r="D6240">
        <v>1.022</v>
      </c>
      <c r="E6240">
        <v>47.845010000000002</v>
      </c>
      <c r="F6240">
        <v>47.823920999999999</v>
      </c>
      <c r="G6240">
        <v>45.901242000000003</v>
      </c>
      <c r="H6240">
        <v>2.1089E-2</v>
      </c>
      <c r="I6240">
        <v>-87.133652999999995</v>
      </c>
      <c r="J6240">
        <v>67</v>
      </c>
      <c r="K6240">
        <v>65.762491999999995</v>
      </c>
      <c r="L6240">
        <v>1.5011E-2</v>
      </c>
      <c r="M6240">
        <f>(F6240*CalPhotonTurnigy!$AE$30*CalPhotonTurnigy!$AF$36+CalPhotonTurnigy!$AE$36)/CalPhotonTurnigy!$AE$30</f>
        <v>60.063279846562203</v>
      </c>
    </row>
    <row r="6241" spans="1:13" x14ac:dyDescent="0.3">
      <c r="A6241">
        <v>191.04665299999999</v>
      </c>
      <c r="B6241">
        <v>67</v>
      </c>
      <c r="C6241">
        <v>0</v>
      </c>
      <c r="D6241">
        <v>1.0229999999999999</v>
      </c>
      <c r="E6241">
        <v>47.832613000000002</v>
      </c>
      <c r="F6241">
        <v>47.701158</v>
      </c>
      <c r="G6241">
        <v>45.882030999999998</v>
      </c>
      <c r="H6241">
        <v>0.13145499999999999</v>
      </c>
      <c r="I6241">
        <v>-87.127325999999996</v>
      </c>
      <c r="J6241">
        <v>67</v>
      </c>
      <c r="K6241">
        <v>65.756652000000003</v>
      </c>
      <c r="L6241">
        <v>1.5003000000000001E-2</v>
      </c>
      <c r="M6241">
        <f>(F6241*CalPhotonTurnigy!$AE$30*CalPhotonTurnigy!$AF$36+CalPhotonTurnigy!$AE$36)/CalPhotonTurnigy!$AE$30</f>
        <v>59.93858891612421</v>
      </c>
    </row>
    <row r="6242" spans="1:13" x14ac:dyDescent="0.3">
      <c r="A6242">
        <v>191.06164999999999</v>
      </c>
      <c r="B6242">
        <v>67</v>
      </c>
      <c r="C6242">
        <v>0</v>
      </c>
      <c r="D6242">
        <v>1.022</v>
      </c>
      <c r="E6242">
        <v>47.818626000000002</v>
      </c>
      <c r="F6242">
        <v>47.676602000000003</v>
      </c>
      <c r="G6242">
        <v>45.863988999999997</v>
      </c>
      <c r="H6242">
        <v>0.14202500000000001</v>
      </c>
      <c r="I6242">
        <v>-87.120496000000003</v>
      </c>
      <c r="J6242">
        <v>67</v>
      </c>
      <c r="K6242">
        <v>65.751625000000004</v>
      </c>
      <c r="L6242">
        <v>1.4997E-2</v>
      </c>
      <c r="M6242">
        <f>(F6242*CalPhotonTurnigy!$AE$30*CalPhotonTurnigy!$AF$36+CalPhotonTurnigy!$AE$36)/CalPhotonTurnigy!$AE$30</f>
        <v>59.913647276641349</v>
      </c>
    </row>
    <row r="6243" spans="1:13" x14ac:dyDescent="0.3">
      <c r="A6243">
        <v>191.07666</v>
      </c>
      <c r="B6243">
        <v>67</v>
      </c>
      <c r="C6243">
        <v>0</v>
      </c>
      <c r="D6243">
        <v>1.0209999999999999</v>
      </c>
      <c r="E6243">
        <v>47.799950000000003</v>
      </c>
      <c r="F6243">
        <v>47.995744000000002</v>
      </c>
      <c r="G6243">
        <v>45.847133999999997</v>
      </c>
      <c r="H6243">
        <v>-0.195794</v>
      </c>
      <c r="I6243">
        <v>-87.129956000000007</v>
      </c>
      <c r="J6243">
        <v>67</v>
      </c>
      <c r="K6243">
        <v>65.747298000000001</v>
      </c>
      <c r="L6243">
        <v>1.5010000000000001E-2</v>
      </c>
      <c r="M6243">
        <f>(F6243*CalPhotonTurnigy!$AE$30*CalPhotonTurnigy!$AF$36+CalPhotonTurnigy!$AE$36)/CalPhotonTurnigy!$AE$30</f>
        <v>60.237801239332391</v>
      </c>
    </row>
    <row r="6244" spans="1:13" x14ac:dyDescent="0.3">
      <c r="A6244">
        <v>191.09166300000001</v>
      </c>
      <c r="B6244">
        <v>67</v>
      </c>
      <c r="C6244">
        <v>0</v>
      </c>
      <c r="D6244">
        <v>1.02</v>
      </c>
      <c r="E6244">
        <v>47.780551000000003</v>
      </c>
      <c r="F6244">
        <v>48.093904999999999</v>
      </c>
      <c r="G6244">
        <v>45.831463999999997</v>
      </c>
      <c r="H6244">
        <v>-0.31335499999999999</v>
      </c>
      <c r="I6244">
        <v>-87.145105999999998</v>
      </c>
      <c r="J6244">
        <v>67</v>
      </c>
      <c r="K6244">
        <v>65.743573999999995</v>
      </c>
      <c r="L6244">
        <v>1.5003000000000001E-2</v>
      </c>
      <c r="M6244">
        <f>(F6244*CalPhotonTurnigy!$AE$30*CalPhotonTurnigy!$AF$36+CalPhotonTurnigy!$AE$36)/CalPhotonTurnigy!$AE$30</f>
        <v>60.337503807880928</v>
      </c>
    </row>
    <row r="6245" spans="1:13" x14ac:dyDescent="0.3">
      <c r="A6245">
        <v>191.106663</v>
      </c>
      <c r="B6245">
        <v>67</v>
      </c>
      <c r="C6245">
        <v>0</v>
      </c>
      <c r="D6245">
        <v>1.0489999999999999</v>
      </c>
      <c r="E6245">
        <v>47.883211000000003</v>
      </c>
      <c r="F6245">
        <v>48.069367</v>
      </c>
      <c r="G6245">
        <v>45.816958</v>
      </c>
      <c r="H6245">
        <v>-0.18615499999999999</v>
      </c>
      <c r="I6245">
        <v>-87.154101999999995</v>
      </c>
      <c r="J6245">
        <v>67</v>
      </c>
      <c r="K6245">
        <v>65.740369000000001</v>
      </c>
      <c r="L6245">
        <v>1.4999999999999999E-2</v>
      </c>
      <c r="M6245">
        <f>(F6245*CalPhotonTurnigy!$AE$30*CalPhotonTurnigy!$AF$36+CalPhotonTurnigy!$AE$36)/CalPhotonTurnigy!$AE$30</f>
        <v>60.312580451078894</v>
      </c>
    </row>
    <row r="6246" spans="1:13" x14ac:dyDescent="0.3">
      <c r="A6246">
        <v>191.12166300000001</v>
      </c>
      <c r="B6246">
        <v>67</v>
      </c>
      <c r="C6246">
        <v>0</v>
      </c>
      <c r="D6246">
        <v>1.0169999999999999</v>
      </c>
      <c r="E6246">
        <v>47.839001000000003</v>
      </c>
      <c r="F6246">
        <v>47.971201000000001</v>
      </c>
      <c r="G6246">
        <v>45.803581999999999</v>
      </c>
      <c r="H6246">
        <v>-0.13220100000000001</v>
      </c>
      <c r="I6246">
        <v>-87.160482999999999</v>
      </c>
      <c r="J6246">
        <v>67</v>
      </c>
      <c r="K6246">
        <v>65.737610000000004</v>
      </c>
      <c r="L6246">
        <v>1.4999999999999999E-2</v>
      </c>
      <c r="M6246">
        <f>(F6246*CalPhotonTurnigy!$AE$30*CalPhotonTurnigy!$AF$36+CalPhotonTurnigy!$AE$36)/CalPhotonTurnigy!$AE$30</f>
        <v>60.212872804007908</v>
      </c>
    </row>
    <row r="6247" spans="1:13" x14ac:dyDescent="0.3">
      <c r="A6247">
        <v>191.136672</v>
      </c>
      <c r="B6247">
        <v>67</v>
      </c>
      <c r="C6247">
        <v>0</v>
      </c>
      <c r="D6247">
        <v>1.026</v>
      </c>
      <c r="E6247">
        <v>47.840699000000001</v>
      </c>
      <c r="F6247">
        <v>47.971201000000001</v>
      </c>
      <c r="G6247">
        <v>45.791293000000003</v>
      </c>
      <c r="H6247">
        <v>-0.13050300000000001</v>
      </c>
      <c r="I6247">
        <v>-87.166786000000002</v>
      </c>
      <c r="J6247">
        <v>67</v>
      </c>
      <c r="K6247">
        <v>65.735235000000003</v>
      </c>
      <c r="L6247">
        <v>1.5009E-2</v>
      </c>
      <c r="M6247">
        <f>(F6247*CalPhotonTurnigy!$AE$30*CalPhotonTurnigy!$AF$36+CalPhotonTurnigy!$AE$36)/CalPhotonTurnigy!$AE$30</f>
        <v>60.212872804007908</v>
      </c>
    </row>
    <row r="6248" spans="1:13" x14ac:dyDescent="0.3">
      <c r="A6248">
        <v>191.151668</v>
      </c>
      <c r="B6248">
        <v>67</v>
      </c>
      <c r="C6248">
        <v>0</v>
      </c>
      <c r="D6248">
        <v>1.0229999999999999</v>
      </c>
      <c r="E6248">
        <v>47.828901999999999</v>
      </c>
      <c r="F6248">
        <v>47.873018999999999</v>
      </c>
      <c r="G6248">
        <v>45.780039000000002</v>
      </c>
      <c r="H6248">
        <v>-4.4117000000000003E-2</v>
      </c>
      <c r="I6248">
        <v>-87.168912000000006</v>
      </c>
      <c r="J6248">
        <v>67</v>
      </c>
      <c r="K6248">
        <v>65.733191000000005</v>
      </c>
      <c r="L6248">
        <v>1.4996000000000001E-2</v>
      </c>
      <c r="M6248">
        <f>(F6248*CalPhotonTurnigy!$AE$30*CalPhotonTurnigy!$AF$36+CalPhotonTurnigy!$AE$36)/CalPhotonTurnigy!$AE$30</f>
        <v>60.113148905665064</v>
      </c>
    </row>
    <row r="6249" spans="1:13" x14ac:dyDescent="0.3">
      <c r="A6249">
        <v>191.166664</v>
      </c>
      <c r="B6249">
        <v>67</v>
      </c>
      <c r="C6249">
        <v>0</v>
      </c>
      <c r="D6249">
        <v>1.022</v>
      </c>
      <c r="E6249">
        <v>47.815432000000001</v>
      </c>
      <c r="F6249">
        <v>47.873018999999999</v>
      </c>
      <c r="G6249">
        <v>45.769764000000002</v>
      </c>
      <c r="H6249">
        <v>-5.7586999999999999E-2</v>
      </c>
      <c r="I6249">
        <v>-87.171688000000003</v>
      </c>
      <c r="J6249">
        <v>67</v>
      </c>
      <c r="K6249">
        <v>65.731431999999998</v>
      </c>
      <c r="L6249">
        <v>1.4996000000000001E-2</v>
      </c>
      <c r="M6249">
        <f>(F6249*CalPhotonTurnigy!$AE$30*CalPhotonTurnigy!$AF$36+CalPhotonTurnigy!$AE$36)/CalPhotonTurnigy!$AE$30</f>
        <v>60.113148905665064</v>
      </c>
    </row>
    <row r="6250" spans="1:13" x14ac:dyDescent="0.3">
      <c r="A6250">
        <v>191.18166400000001</v>
      </c>
      <c r="B6250">
        <v>67</v>
      </c>
      <c r="C6250">
        <v>0</v>
      </c>
      <c r="D6250">
        <v>1.0209999999999999</v>
      </c>
      <c r="E6250">
        <v>47.797199999999997</v>
      </c>
      <c r="F6250">
        <v>47.799371000000001</v>
      </c>
      <c r="G6250">
        <v>45.760407999999998</v>
      </c>
      <c r="H6250">
        <v>-2.1710000000000002E-3</v>
      </c>
      <c r="I6250">
        <v>-87.171791999999996</v>
      </c>
      <c r="J6250">
        <v>67</v>
      </c>
      <c r="K6250">
        <v>65.729917999999998</v>
      </c>
      <c r="L6250">
        <v>1.4999999999999999E-2</v>
      </c>
      <c r="M6250">
        <f>(F6250*CalPhotonTurnigy!$AE$30*CalPhotonTurnigy!$AF$36+CalPhotonTurnigy!$AE$36)/CalPhotonTurnigy!$AE$30</f>
        <v>60.038344301306282</v>
      </c>
    </row>
    <row r="6251" spans="1:13" x14ac:dyDescent="0.3">
      <c r="A6251">
        <v>191.196664</v>
      </c>
      <c r="B6251">
        <v>67</v>
      </c>
      <c r="C6251">
        <v>0</v>
      </c>
      <c r="D6251">
        <v>1.022</v>
      </c>
      <c r="E6251">
        <v>47.784823000000003</v>
      </c>
      <c r="F6251">
        <v>47.774819000000001</v>
      </c>
      <c r="G6251">
        <v>45.751911</v>
      </c>
      <c r="H6251">
        <v>1.0004000000000001E-2</v>
      </c>
      <c r="I6251">
        <v>-87.171310000000005</v>
      </c>
      <c r="J6251">
        <v>67</v>
      </c>
      <c r="K6251">
        <v>65.728615000000005</v>
      </c>
      <c r="L6251">
        <v>1.4999999999999999E-2</v>
      </c>
      <c r="M6251">
        <f>(F6251*CalPhotonTurnigy!$AE$30*CalPhotonTurnigy!$AF$36+CalPhotonTurnigy!$AE$36)/CalPhotonTurnigy!$AE$30</f>
        <v>60.013406724641385</v>
      </c>
    </row>
    <row r="6252" spans="1:13" x14ac:dyDescent="0.3">
      <c r="A6252">
        <v>191.21165999999999</v>
      </c>
      <c r="B6252">
        <v>67</v>
      </c>
      <c r="C6252">
        <v>0</v>
      </c>
      <c r="D6252">
        <v>1.022</v>
      </c>
      <c r="E6252">
        <v>47.77749</v>
      </c>
      <c r="F6252">
        <v>47.725712000000001</v>
      </c>
      <c r="G6252">
        <v>45.744213000000002</v>
      </c>
      <c r="H6252">
        <v>5.1777999999999998E-2</v>
      </c>
      <c r="I6252">
        <v>-87.168818999999999</v>
      </c>
      <c r="J6252">
        <v>67</v>
      </c>
      <c r="K6252">
        <v>65.727492999999996</v>
      </c>
      <c r="L6252">
        <v>1.4996000000000001E-2</v>
      </c>
      <c r="M6252">
        <f>(F6252*CalPhotonTurnigy!$AE$30*CalPhotonTurnigy!$AF$36+CalPhotonTurnigy!$AE$36)/CalPhotonTurnigy!$AE$30</f>
        <v>59.963528524198104</v>
      </c>
    </row>
    <row r="6253" spans="1:13" x14ac:dyDescent="0.3">
      <c r="A6253">
        <v>191.22665599999999</v>
      </c>
      <c r="B6253">
        <v>67</v>
      </c>
      <c r="C6253">
        <v>0</v>
      </c>
      <c r="D6253">
        <v>1.0229999999999999</v>
      </c>
      <c r="E6253">
        <v>47.774500000000003</v>
      </c>
      <c r="F6253">
        <v>47.725712000000001</v>
      </c>
      <c r="G6253">
        <v>45.737251999999998</v>
      </c>
      <c r="H6253">
        <v>4.8787999999999998E-2</v>
      </c>
      <c r="I6253">
        <v>-87.166471999999999</v>
      </c>
      <c r="J6253">
        <v>67</v>
      </c>
      <c r="K6253">
        <v>65.726528000000002</v>
      </c>
      <c r="L6253">
        <v>1.4996000000000001E-2</v>
      </c>
      <c r="M6253">
        <f>(F6253*CalPhotonTurnigy!$AE$30*CalPhotonTurnigy!$AF$36+CalPhotonTurnigy!$AE$36)/CalPhotonTurnigy!$AE$30</f>
        <v>59.963528524198104</v>
      </c>
    </row>
    <row r="6254" spans="1:13" x14ac:dyDescent="0.3">
      <c r="A6254">
        <v>191.24165500000001</v>
      </c>
      <c r="B6254">
        <v>67</v>
      </c>
      <c r="C6254">
        <v>0</v>
      </c>
      <c r="D6254">
        <v>1.02</v>
      </c>
      <c r="E6254">
        <v>47.758639000000002</v>
      </c>
      <c r="F6254">
        <v>47.652045000000001</v>
      </c>
      <c r="G6254">
        <v>45.730970999999997</v>
      </c>
      <c r="H6254">
        <v>0.10659399999999999</v>
      </c>
      <c r="I6254">
        <v>-87.161345999999995</v>
      </c>
      <c r="J6254">
        <v>67</v>
      </c>
      <c r="K6254">
        <v>65.725696999999997</v>
      </c>
      <c r="L6254">
        <v>1.4999E-2</v>
      </c>
      <c r="M6254">
        <f>(F6254*CalPhotonTurnigy!$AE$30*CalPhotonTurnigy!$AF$36+CalPhotonTurnigy!$AE$36)/CalPhotonTurnigy!$AE$30</f>
        <v>59.888704621453996</v>
      </c>
    </row>
    <row r="6255" spans="1:13" x14ac:dyDescent="0.3">
      <c r="A6255">
        <v>191.25665100000001</v>
      </c>
      <c r="B6255">
        <v>67</v>
      </c>
      <c r="C6255">
        <v>0</v>
      </c>
      <c r="D6255">
        <v>1.024</v>
      </c>
      <c r="E6255">
        <v>47.761600999999999</v>
      </c>
      <c r="F6255">
        <v>47.676602000000003</v>
      </c>
      <c r="G6255">
        <v>45.725315000000002</v>
      </c>
      <c r="H6255">
        <v>8.5000000000000006E-2</v>
      </c>
      <c r="I6255">
        <v>-87.157258999999996</v>
      </c>
      <c r="J6255">
        <v>67</v>
      </c>
      <c r="K6255">
        <v>65.724981999999997</v>
      </c>
      <c r="L6255">
        <v>1.4996000000000001E-2</v>
      </c>
      <c r="M6255">
        <f>(F6255*CalPhotonTurnigy!$AE$30*CalPhotonTurnigy!$AF$36+CalPhotonTurnigy!$AE$36)/CalPhotonTurnigy!$AE$30</f>
        <v>59.913647276641349</v>
      </c>
    </row>
    <row r="6256" spans="1:13" x14ac:dyDescent="0.3">
      <c r="A6256">
        <v>191.271647</v>
      </c>
      <c r="B6256">
        <v>67</v>
      </c>
      <c r="C6256">
        <v>0</v>
      </c>
      <c r="D6256">
        <v>1.022</v>
      </c>
      <c r="E6256">
        <v>47.757505000000002</v>
      </c>
      <c r="F6256">
        <v>47.652045000000001</v>
      </c>
      <c r="G6256">
        <v>45.720229000000003</v>
      </c>
      <c r="H6256">
        <v>0.10546</v>
      </c>
      <c r="I6256">
        <v>-87.152189000000007</v>
      </c>
      <c r="J6256">
        <v>67</v>
      </c>
      <c r="K6256">
        <v>65.724366000000003</v>
      </c>
      <c r="L6256">
        <v>1.4996000000000001E-2</v>
      </c>
      <c r="M6256">
        <f>(F6256*CalPhotonTurnigy!$AE$30*CalPhotonTurnigy!$AF$36+CalPhotonTurnigy!$AE$36)/CalPhotonTurnigy!$AE$30</f>
        <v>59.888704621453996</v>
      </c>
    </row>
    <row r="6257" spans="1:13" x14ac:dyDescent="0.3">
      <c r="A6257">
        <v>191.286655</v>
      </c>
      <c r="B6257">
        <v>67</v>
      </c>
      <c r="C6257">
        <v>0</v>
      </c>
      <c r="D6257">
        <v>1.0189999999999999</v>
      </c>
      <c r="E6257">
        <v>47.740682999999997</v>
      </c>
      <c r="F6257">
        <v>47.676602000000003</v>
      </c>
      <c r="G6257">
        <v>45.715665000000001</v>
      </c>
      <c r="H6257">
        <v>6.4082E-2</v>
      </c>
      <c r="I6257">
        <v>-87.149105000000006</v>
      </c>
      <c r="J6257">
        <v>67</v>
      </c>
      <c r="K6257">
        <v>65.723836000000006</v>
      </c>
      <c r="L6257">
        <v>1.5008000000000001E-2</v>
      </c>
      <c r="M6257">
        <f>(F6257*CalPhotonTurnigy!$AE$30*CalPhotonTurnigy!$AF$36+CalPhotonTurnigy!$AE$36)/CalPhotonTurnigy!$AE$30</f>
        <v>59.913647276641349</v>
      </c>
    </row>
    <row r="6258" spans="1:13" x14ac:dyDescent="0.3">
      <c r="A6258">
        <v>191.30166299999999</v>
      </c>
      <c r="B6258">
        <v>67</v>
      </c>
      <c r="C6258">
        <v>0</v>
      </c>
      <c r="D6258">
        <v>1.022</v>
      </c>
      <c r="E6258">
        <v>47.736179</v>
      </c>
      <c r="F6258">
        <v>47.602927000000001</v>
      </c>
      <c r="G6258">
        <v>45.711573999999999</v>
      </c>
      <c r="H6258">
        <v>0.13325200000000001</v>
      </c>
      <c r="I6258">
        <v>-87.142697999999996</v>
      </c>
      <c r="J6258">
        <v>67</v>
      </c>
      <c r="K6258">
        <v>65.723380000000006</v>
      </c>
      <c r="L6258">
        <v>1.5008000000000001E-2</v>
      </c>
      <c r="M6258">
        <f>(F6258*CalPhotonTurnigy!$AE$30*CalPhotonTurnigy!$AF$36+CalPhotonTurnigy!$AE$36)/CalPhotonTurnigy!$AE$30</f>
        <v>59.838815248261305</v>
      </c>
    </row>
    <row r="6259" spans="1:13" x14ac:dyDescent="0.3">
      <c r="A6259">
        <v>191.316664</v>
      </c>
      <c r="B6259">
        <v>67</v>
      </c>
      <c r="C6259">
        <v>0</v>
      </c>
      <c r="D6259">
        <v>1.022</v>
      </c>
      <c r="E6259">
        <v>47.732303000000002</v>
      </c>
      <c r="F6259">
        <v>47.676602000000003</v>
      </c>
      <c r="G6259">
        <v>45.707912</v>
      </c>
      <c r="H6259">
        <v>5.5701000000000001E-2</v>
      </c>
      <c r="I6259">
        <v>-87.140017999999998</v>
      </c>
      <c r="J6259">
        <v>67</v>
      </c>
      <c r="K6259">
        <v>65.722988000000001</v>
      </c>
      <c r="L6259">
        <v>1.5001E-2</v>
      </c>
      <c r="M6259">
        <f>(F6259*CalPhotonTurnigy!$AE$30*CalPhotonTurnigy!$AF$36+CalPhotonTurnigy!$AE$36)/CalPhotonTurnigy!$AE$30</f>
        <v>59.913647276641349</v>
      </c>
    </row>
    <row r="6260" spans="1:13" x14ac:dyDescent="0.3">
      <c r="A6260">
        <v>191.33166</v>
      </c>
      <c r="B6260">
        <v>67</v>
      </c>
      <c r="C6260">
        <v>0</v>
      </c>
      <c r="D6260">
        <v>1.022</v>
      </c>
      <c r="E6260">
        <v>47.728966999999997</v>
      </c>
      <c r="F6260">
        <v>47.602927000000001</v>
      </c>
      <c r="G6260">
        <v>45.704639999999998</v>
      </c>
      <c r="H6260">
        <v>0.12603900000000001</v>
      </c>
      <c r="I6260">
        <v>-87.133962999999994</v>
      </c>
      <c r="J6260">
        <v>67</v>
      </c>
      <c r="K6260">
        <v>65.722650000000002</v>
      </c>
      <c r="L6260">
        <v>1.4996000000000001E-2</v>
      </c>
      <c r="M6260">
        <f>(F6260*CalPhotonTurnigy!$AE$30*CalPhotonTurnigy!$AF$36+CalPhotonTurnigy!$AE$36)/CalPhotonTurnigy!$AE$30</f>
        <v>59.838815248261305</v>
      </c>
    </row>
    <row r="6261" spans="1:13" x14ac:dyDescent="0.3">
      <c r="A6261">
        <v>191.346664</v>
      </c>
      <c r="B6261">
        <v>67</v>
      </c>
      <c r="C6261">
        <v>0</v>
      </c>
      <c r="D6261">
        <v>1.0229999999999999</v>
      </c>
      <c r="E6261">
        <v>47.732748000000001</v>
      </c>
      <c r="F6261">
        <v>47.676602000000003</v>
      </c>
      <c r="G6261">
        <v>45.701718999999997</v>
      </c>
      <c r="H6261">
        <v>5.6147000000000002E-2</v>
      </c>
      <c r="I6261">
        <v>-87.131260999999995</v>
      </c>
      <c r="J6261">
        <v>67</v>
      </c>
      <c r="K6261">
        <v>65.722358999999997</v>
      </c>
      <c r="L6261">
        <v>1.5004E-2</v>
      </c>
      <c r="M6261">
        <f>(F6261*CalPhotonTurnigy!$AE$30*CalPhotonTurnigy!$AF$36+CalPhotonTurnigy!$AE$36)/CalPhotonTurnigy!$AE$30</f>
        <v>59.913647276641349</v>
      </c>
    </row>
    <row r="6262" spans="1:13" x14ac:dyDescent="0.3">
      <c r="A6262">
        <v>191.361662</v>
      </c>
      <c r="B6262">
        <v>67</v>
      </c>
      <c r="C6262">
        <v>0</v>
      </c>
      <c r="D6262">
        <v>1.0229999999999999</v>
      </c>
      <c r="E6262">
        <v>47.736001999999999</v>
      </c>
      <c r="F6262">
        <v>47.652045000000001</v>
      </c>
      <c r="G6262">
        <v>45.699114999999999</v>
      </c>
      <c r="H6262">
        <v>8.3957000000000004E-2</v>
      </c>
      <c r="I6262">
        <v>-87.127224999999996</v>
      </c>
      <c r="J6262">
        <v>67</v>
      </c>
      <c r="K6262">
        <v>65.722109000000003</v>
      </c>
      <c r="L6262">
        <v>1.4997999999999999E-2</v>
      </c>
      <c r="M6262">
        <f>(F6262*CalPhotonTurnigy!$AE$30*CalPhotonTurnigy!$AF$36+CalPhotonTurnigy!$AE$36)/CalPhotonTurnigy!$AE$30</f>
        <v>59.888704621453996</v>
      </c>
    </row>
    <row r="6263" spans="1:13" x14ac:dyDescent="0.3">
      <c r="A6263">
        <v>191.376665</v>
      </c>
      <c r="B6263">
        <v>67</v>
      </c>
      <c r="C6263">
        <v>0</v>
      </c>
      <c r="D6263">
        <v>1.0249999999999999</v>
      </c>
      <c r="E6263">
        <v>47.745449999999998</v>
      </c>
      <c r="F6263">
        <v>47.652045000000001</v>
      </c>
      <c r="G6263">
        <v>45.696795000000002</v>
      </c>
      <c r="H6263">
        <v>9.3405000000000002E-2</v>
      </c>
      <c r="I6263">
        <v>-87.122731999999999</v>
      </c>
      <c r="J6263">
        <v>67</v>
      </c>
      <c r="K6263">
        <v>65.721894000000006</v>
      </c>
      <c r="L6263">
        <v>1.5003000000000001E-2</v>
      </c>
      <c r="M6263">
        <f>(F6263*CalPhotonTurnigy!$AE$30*CalPhotonTurnigy!$AF$36+CalPhotonTurnigy!$AE$36)/CalPhotonTurnigy!$AE$30</f>
        <v>59.888704621453996</v>
      </c>
    </row>
    <row r="6264" spans="1:13" x14ac:dyDescent="0.3">
      <c r="A6264">
        <v>191.391673</v>
      </c>
      <c r="B6264">
        <v>67</v>
      </c>
      <c r="C6264">
        <v>0</v>
      </c>
      <c r="D6264">
        <v>1.0249999999999999</v>
      </c>
      <c r="E6264">
        <v>47.753577</v>
      </c>
      <c r="F6264">
        <v>47.602927000000001</v>
      </c>
      <c r="G6264">
        <v>45.694732000000002</v>
      </c>
      <c r="H6264">
        <v>0.15065000000000001</v>
      </c>
      <c r="I6264">
        <v>-87.115487999999999</v>
      </c>
      <c r="J6264">
        <v>67</v>
      </c>
      <c r="K6264">
        <v>65.721708000000007</v>
      </c>
      <c r="L6264">
        <v>1.5008000000000001E-2</v>
      </c>
      <c r="M6264">
        <f>(F6264*CalPhotonTurnigy!$AE$30*CalPhotonTurnigy!$AF$36+CalPhotonTurnigy!$AE$36)/CalPhotonTurnigy!$AE$30</f>
        <v>59.838815248261305</v>
      </c>
    </row>
    <row r="6265" spans="1:13" x14ac:dyDescent="0.3">
      <c r="A6265">
        <v>191.40667199999999</v>
      </c>
      <c r="B6265">
        <v>67</v>
      </c>
      <c r="C6265">
        <v>0</v>
      </c>
      <c r="D6265">
        <v>1.022</v>
      </c>
      <c r="E6265">
        <v>47.750599999999999</v>
      </c>
      <c r="F6265">
        <v>47.406415000000003</v>
      </c>
      <c r="G6265">
        <v>45.692898</v>
      </c>
      <c r="H6265">
        <v>0.34418399999999999</v>
      </c>
      <c r="I6265">
        <v>-87.098979</v>
      </c>
      <c r="J6265">
        <v>67</v>
      </c>
      <c r="K6265">
        <v>65.721548999999996</v>
      </c>
      <c r="L6265">
        <v>1.4999E-2</v>
      </c>
      <c r="M6265">
        <f>(F6265*CalPhotonTurnigy!$AE$30*CalPhotonTurnigy!$AF$36+CalPhotonTurnigy!$AE$36)/CalPhotonTurnigy!$AE$30</f>
        <v>59.639217127310935</v>
      </c>
    </row>
    <row r="6266" spans="1:13" x14ac:dyDescent="0.3">
      <c r="A6266">
        <v>191.42167800000001</v>
      </c>
      <c r="B6266">
        <v>67</v>
      </c>
      <c r="C6266">
        <v>0</v>
      </c>
      <c r="D6266">
        <v>1.0229999999999999</v>
      </c>
      <c r="E6266">
        <v>47.751361000000003</v>
      </c>
      <c r="F6266">
        <v>47.258986</v>
      </c>
      <c r="G6266">
        <v>45.691270000000003</v>
      </c>
      <c r="H6266">
        <v>0.49237500000000001</v>
      </c>
      <c r="I6266">
        <v>-87.075374999999994</v>
      </c>
      <c r="J6266">
        <v>67</v>
      </c>
      <c r="K6266">
        <v>65.721411000000003</v>
      </c>
      <c r="L6266">
        <v>1.5006E-2</v>
      </c>
      <c r="M6266">
        <f>(F6266*CalPhotonTurnigy!$AE$30*CalPhotonTurnigy!$AF$36+CalPhotonTurnigy!$AE$36)/CalPhotonTurnigy!$AE$30</f>
        <v>59.489472829896059</v>
      </c>
    </row>
    <row r="6267" spans="1:13" x14ac:dyDescent="0.3">
      <c r="A6267">
        <v>191.43668299999999</v>
      </c>
      <c r="B6267">
        <v>67</v>
      </c>
      <c r="C6267">
        <v>0</v>
      </c>
      <c r="D6267">
        <v>1.022</v>
      </c>
      <c r="E6267">
        <v>47.748691999999998</v>
      </c>
      <c r="F6267">
        <v>47.037768999999997</v>
      </c>
      <c r="G6267">
        <v>45.689824999999999</v>
      </c>
      <c r="H6267">
        <v>0.710924</v>
      </c>
      <c r="I6267">
        <v>-87.041348999999997</v>
      </c>
      <c r="J6267">
        <v>67</v>
      </c>
      <c r="K6267">
        <v>65.721293000000003</v>
      </c>
      <c r="L6267">
        <v>1.5004999999999999E-2</v>
      </c>
      <c r="M6267">
        <f>(F6267*CalPhotonTurnigy!$AE$30*CalPhotonTurnigy!$AF$36+CalPhotonTurnigy!$AE$36)/CalPhotonTurnigy!$AE$30</f>
        <v>59.264781729493649</v>
      </c>
    </row>
    <row r="6268" spans="1:13" x14ac:dyDescent="0.3">
      <c r="A6268">
        <v>191.45169200000001</v>
      </c>
      <c r="B6268">
        <v>67</v>
      </c>
      <c r="C6268">
        <v>0</v>
      </c>
      <c r="D6268">
        <v>1.024</v>
      </c>
      <c r="E6268">
        <v>47.753044000000003</v>
      </c>
      <c r="F6268">
        <v>47.037768999999997</v>
      </c>
      <c r="G6268">
        <v>45.688544999999998</v>
      </c>
      <c r="H6268">
        <v>0.71527499999999999</v>
      </c>
      <c r="I6268">
        <v>-87.007105999999993</v>
      </c>
      <c r="J6268">
        <v>67</v>
      </c>
      <c r="K6268">
        <v>65.721191000000005</v>
      </c>
      <c r="L6268">
        <v>1.5009E-2</v>
      </c>
      <c r="M6268">
        <f>(F6268*CalPhotonTurnigy!$AE$30*CalPhotonTurnigy!$AF$36+CalPhotonTurnigy!$AE$36)/CalPhotonTurnigy!$AE$30</f>
        <v>59.264781729493649</v>
      </c>
    </row>
    <row r="6269" spans="1:13" x14ac:dyDescent="0.3">
      <c r="A6269">
        <v>191.46669800000001</v>
      </c>
      <c r="B6269">
        <v>67</v>
      </c>
      <c r="C6269">
        <v>0</v>
      </c>
      <c r="D6269">
        <v>1.022</v>
      </c>
      <c r="E6269">
        <v>47.750140000000002</v>
      </c>
      <c r="F6269">
        <v>47.062353000000002</v>
      </c>
      <c r="G6269">
        <v>45.687410999999997</v>
      </c>
      <c r="H6269">
        <v>0.68778799999999995</v>
      </c>
      <c r="I6269">
        <v>-86.974179000000007</v>
      </c>
      <c r="J6269">
        <v>67</v>
      </c>
      <c r="K6269">
        <v>65.721103999999997</v>
      </c>
      <c r="L6269">
        <v>1.5006E-2</v>
      </c>
      <c r="M6269">
        <f>(F6269*CalPhotonTurnigy!$AE$30*CalPhotonTurnigy!$AF$36+CalPhotonTurnigy!$AE$36)/CalPhotonTurnigy!$AE$30</f>
        <v>59.28975180870227</v>
      </c>
    </row>
    <row r="6270" spans="1:13" x14ac:dyDescent="0.3">
      <c r="A6270">
        <v>191.481697</v>
      </c>
      <c r="B6270">
        <v>67</v>
      </c>
      <c r="C6270">
        <v>0</v>
      </c>
      <c r="D6270">
        <v>1.028</v>
      </c>
      <c r="E6270">
        <v>47.770901000000002</v>
      </c>
      <c r="F6270">
        <v>47.111516999999999</v>
      </c>
      <c r="G6270">
        <v>45.686407000000003</v>
      </c>
      <c r="H6270">
        <v>0.65938300000000005</v>
      </c>
      <c r="I6270">
        <v>-86.942616000000001</v>
      </c>
      <c r="J6270">
        <v>67</v>
      </c>
      <c r="K6270">
        <v>65.721028000000004</v>
      </c>
      <c r="L6270">
        <v>1.4999E-2</v>
      </c>
      <c r="M6270">
        <f>(F6270*CalPhotonTurnigy!$AE$30*CalPhotonTurnigy!$AF$36+CalPhotonTurnigy!$AE$36)/CalPhotonTurnigy!$AE$30</f>
        <v>59.339687904301535</v>
      </c>
    </row>
    <row r="6271" spans="1:13" x14ac:dyDescent="0.3">
      <c r="A6271">
        <v>191.496701</v>
      </c>
      <c r="B6271">
        <v>67</v>
      </c>
      <c r="C6271">
        <v>0</v>
      </c>
      <c r="D6271">
        <v>1.034</v>
      </c>
      <c r="E6271">
        <v>47.811981000000003</v>
      </c>
      <c r="F6271">
        <v>47.062353000000002</v>
      </c>
      <c r="G6271">
        <v>45.685519999999997</v>
      </c>
      <c r="H6271">
        <v>0.74962799999999996</v>
      </c>
      <c r="I6271">
        <v>-86.906734</v>
      </c>
      <c r="J6271">
        <v>67</v>
      </c>
      <c r="K6271">
        <v>65.720962999999998</v>
      </c>
      <c r="L6271">
        <v>1.5004E-2</v>
      </c>
      <c r="M6271">
        <f>(F6271*CalPhotonTurnigy!$AE$30*CalPhotonTurnigy!$AF$36+CalPhotonTurnigy!$AE$36)/CalPhotonTurnigy!$AE$30</f>
        <v>59.28975180870227</v>
      </c>
    </row>
    <row r="6272" spans="1:13" x14ac:dyDescent="0.3">
      <c r="A6272">
        <v>191.51170500000001</v>
      </c>
      <c r="B6272">
        <v>67</v>
      </c>
      <c r="C6272">
        <v>0</v>
      </c>
      <c r="D6272">
        <v>1.0209999999999999</v>
      </c>
      <c r="E6272">
        <v>47.794227999999997</v>
      </c>
      <c r="F6272">
        <v>47.160677999999997</v>
      </c>
      <c r="G6272">
        <v>45.684735000000003</v>
      </c>
      <c r="H6272">
        <v>0.63354999999999995</v>
      </c>
      <c r="I6272">
        <v>-86.876386999999994</v>
      </c>
      <c r="J6272">
        <v>67</v>
      </c>
      <c r="K6272">
        <v>65.720907999999994</v>
      </c>
      <c r="L6272">
        <v>1.5004E-2</v>
      </c>
      <c r="M6272">
        <f>(F6272*CalPhotonTurnigy!$AE$30*CalPhotonTurnigy!$AF$36+CalPhotonTurnigy!$AE$36)/CalPhotonTurnigy!$AE$30</f>
        <v>59.38962095278734</v>
      </c>
    </row>
    <row r="6273" spans="1:13" x14ac:dyDescent="0.3">
      <c r="A6273">
        <v>191.526713</v>
      </c>
      <c r="B6273">
        <v>67</v>
      </c>
      <c r="C6273">
        <v>0</v>
      </c>
      <c r="D6273">
        <v>1.022</v>
      </c>
      <c r="E6273">
        <v>47.785584999999998</v>
      </c>
      <c r="F6273">
        <v>47.111516999999999</v>
      </c>
      <c r="G6273">
        <v>45.684041999999998</v>
      </c>
      <c r="H6273">
        <v>0.674068</v>
      </c>
      <c r="I6273">
        <v>-86.844102000000007</v>
      </c>
      <c r="J6273">
        <v>67</v>
      </c>
      <c r="K6273">
        <v>65.720859000000004</v>
      </c>
      <c r="L6273">
        <v>1.5008000000000001E-2</v>
      </c>
      <c r="M6273">
        <f>(F6273*CalPhotonTurnigy!$AE$30*CalPhotonTurnigy!$AF$36+CalPhotonTurnigy!$AE$36)/CalPhotonTurnigy!$AE$30</f>
        <v>59.339687904301535</v>
      </c>
    </row>
    <row r="6274" spans="1:13" x14ac:dyDescent="0.3">
      <c r="A6274">
        <v>191.541719</v>
      </c>
      <c r="B6274">
        <v>67</v>
      </c>
      <c r="C6274">
        <v>0</v>
      </c>
      <c r="D6274">
        <v>1.026</v>
      </c>
      <c r="E6274">
        <v>47.791426000000001</v>
      </c>
      <c r="F6274">
        <v>47.185256000000003</v>
      </c>
      <c r="G6274">
        <v>45.683430999999999</v>
      </c>
      <c r="H6274">
        <v>0.60616899999999996</v>
      </c>
      <c r="I6274">
        <v>-86.815057999999993</v>
      </c>
      <c r="J6274">
        <v>67</v>
      </c>
      <c r="K6274">
        <v>65.720817999999994</v>
      </c>
      <c r="L6274">
        <v>1.5006E-2</v>
      </c>
      <c r="M6274">
        <f>(F6274*CalPhotonTurnigy!$AE$30*CalPhotonTurnigy!$AF$36+CalPhotonTurnigy!$AE$36)/CalPhotonTurnigy!$AE$30</f>
        <v>59.414584937769014</v>
      </c>
    </row>
    <row r="6275" spans="1:13" x14ac:dyDescent="0.3">
      <c r="A6275">
        <v>191.55671699999999</v>
      </c>
      <c r="B6275">
        <v>67</v>
      </c>
      <c r="C6275">
        <v>0</v>
      </c>
      <c r="D6275">
        <v>1.022</v>
      </c>
      <c r="E6275">
        <v>47.779853000000003</v>
      </c>
      <c r="F6275">
        <v>47.185256000000003</v>
      </c>
      <c r="G6275">
        <v>45.682892000000002</v>
      </c>
      <c r="H6275">
        <v>0.59459600000000001</v>
      </c>
      <c r="I6275">
        <v>-86.786582999999993</v>
      </c>
      <c r="J6275">
        <v>67</v>
      </c>
      <c r="K6275">
        <v>65.720782</v>
      </c>
      <c r="L6275">
        <v>1.4997999999999999E-2</v>
      </c>
      <c r="M6275">
        <f>(F6275*CalPhotonTurnigy!$AE$30*CalPhotonTurnigy!$AF$36+CalPhotonTurnigy!$AE$36)/CalPhotonTurnigy!$AE$30</f>
        <v>59.414584937769014</v>
      </c>
    </row>
    <row r="6276" spans="1:13" x14ac:dyDescent="0.3">
      <c r="A6276">
        <v>191.57172299999999</v>
      </c>
      <c r="B6276">
        <v>67</v>
      </c>
      <c r="C6276">
        <v>0</v>
      </c>
      <c r="D6276">
        <v>1.024</v>
      </c>
      <c r="E6276">
        <v>47.779854</v>
      </c>
      <c r="F6276">
        <v>47.234409999999997</v>
      </c>
      <c r="G6276">
        <v>45.682416000000003</v>
      </c>
      <c r="H6276">
        <v>0.54544300000000001</v>
      </c>
      <c r="I6276">
        <v>-86.760440000000003</v>
      </c>
      <c r="J6276">
        <v>67</v>
      </c>
      <c r="K6276">
        <v>65.720752000000005</v>
      </c>
      <c r="L6276">
        <v>1.5006E-2</v>
      </c>
      <c r="M6276">
        <f>(F6276*CalPhotonTurnigy!$AE$30*CalPhotonTurnigy!$AF$36+CalPhotonTurnigy!$AE$36)/CalPhotonTurnigy!$AE$30</f>
        <v>59.464510876323359</v>
      </c>
    </row>
    <row r="6277" spans="1:13" x14ac:dyDescent="0.3">
      <c r="A6277">
        <v>191.586727</v>
      </c>
      <c r="B6277">
        <v>67</v>
      </c>
      <c r="C6277">
        <v>0</v>
      </c>
      <c r="D6277">
        <v>1.02</v>
      </c>
      <c r="E6277">
        <v>47.763247999999997</v>
      </c>
      <c r="F6277">
        <v>47.209834000000001</v>
      </c>
      <c r="G6277">
        <v>45.681997000000003</v>
      </c>
      <c r="H6277">
        <v>0.55341399999999996</v>
      </c>
      <c r="I6277">
        <v>-86.733922000000007</v>
      </c>
      <c r="J6277">
        <v>67</v>
      </c>
      <c r="K6277">
        <v>65.720725000000002</v>
      </c>
      <c r="L6277">
        <v>1.5004E-2</v>
      </c>
      <c r="M6277">
        <f>(F6277*CalPhotonTurnigy!$AE$30*CalPhotonTurnigy!$AF$36+CalPhotonTurnigy!$AE$36)/CalPhotonTurnigy!$AE$30</f>
        <v>59.439548922750681</v>
      </c>
    </row>
    <row r="6278" spans="1:13" x14ac:dyDescent="0.3">
      <c r="A6278">
        <v>191.60173399999999</v>
      </c>
      <c r="B6278">
        <v>67</v>
      </c>
      <c r="C6278">
        <v>0</v>
      </c>
      <c r="D6278">
        <v>1.0229999999999999</v>
      </c>
      <c r="E6278">
        <v>47.762245</v>
      </c>
      <c r="F6278">
        <v>47.258986</v>
      </c>
      <c r="G6278">
        <v>45.681628000000003</v>
      </c>
      <c r="H6278">
        <v>0.50325900000000001</v>
      </c>
      <c r="I6278">
        <v>-86.709795</v>
      </c>
      <c r="J6278">
        <v>67</v>
      </c>
      <c r="K6278">
        <v>65.720703</v>
      </c>
      <c r="L6278">
        <v>1.5007E-2</v>
      </c>
      <c r="M6278">
        <f>(F6278*CalPhotonTurnigy!$AE$30*CalPhotonTurnigy!$AF$36+CalPhotonTurnigy!$AE$36)/CalPhotonTurnigy!$AE$30</f>
        <v>59.489472829896059</v>
      </c>
    </row>
    <row r="6279" spans="1:13" x14ac:dyDescent="0.3">
      <c r="A6279">
        <v>191.616739</v>
      </c>
      <c r="B6279">
        <v>67</v>
      </c>
      <c r="C6279">
        <v>0</v>
      </c>
      <c r="D6279">
        <v>1.024</v>
      </c>
      <c r="E6279">
        <v>47.764704000000002</v>
      </c>
      <c r="F6279">
        <v>47.258986</v>
      </c>
      <c r="G6279">
        <v>45.681303</v>
      </c>
      <c r="H6279">
        <v>0.505718</v>
      </c>
      <c r="I6279">
        <v>-86.685552999999999</v>
      </c>
      <c r="J6279">
        <v>67</v>
      </c>
      <c r="K6279">
        <v>65.720682999999994</v>
      </c>
      <c r="L6279">
        <v>1.5004999999999999E-2</v>
      </c>
      <c r="M6279">
        <f>(F6279*CalPhotonTurnigy!$AE$30*CalPhotonTurnigy!$AF$36+CalPhotonTurnigy!$AE$36)/CalPhotonTurnigy!$AE$30</f>
        <v>59.489472829896059</v>
      </c>
    </row>
    <row r="6280" spans="1:13" x14ac:dyDescent="0.3">
      <c r="A6280">
        <v>191.631742</v>
      </c>
      <c r="B6280">
        <v>67</v>
      </c>
      <c r="C6280">
        <v>0</v>
      </c>
      <c r="D6280">
        <v>1.022</v>
      </c>
      <c r="E6280">
        <v>47.756852000000002</v>
      </c>
      <c r="F6280">
        <v>47.283560000000001</v>
      </c>
      <c r="G6280">
        <v>45.681018000000002</v>
      </c>
      <c r="H6280">
        <v>0.47329199999999999</v>
      </c>
      <c r="I6280">
        <v>-86.662864999999996</v>
      </c>
      <c r="J6280">
        <v>67</v>
      </c>
      <c r="K6280">
        <v>65.720665999999994</v>
      </c>
      <c r="L6280">
        <v>1.5003000000000001E-2</v>
      </c>
      <c r="M6280">
        <f>(F6280*CalPhotonTurnigy!$AE$30*CalPhotonTurnigy!$AF$36+CalPhotonTurnigy!$AE$36)/CalPhotonTurnigy!$AE$30</f>
        <v>59.514432752059768</v>
      </c>
    </row>
    <row r="6281" spans="1:13" x14ac:dyDescent="0.3">
      <c r="A6281">
        <v>191.64674500000001</v>
      </c>
      <c r="B6281">
        <v>67</v>
      </c>
      <c r="C6281">
        <v>0</v>
      </c>
      <c r="D6281">
        <v>1.02</v>
      </c>
      <c r="E6281">
        <v>47.743445999999999</v>
      </c>
      <c r="F6281">
        <v>47.283560000000001</v>
      </c>
      <c r="G6281">
        <v>45.680765999999998</v>
      </c>
      <c r="H6281">
        <v>0.45988600000000002</v>
      </c>
      <c r="I6281">
        <v>-86.640818999999993</v>
      </c>
      <c r="J6281">
        <v>67</v>
      </c>
      <c r="K6281">
        <v>65.720652000000001</v>
      </c>
      <c r="L6281">
        <v>1.5003000000000001E-2</v>
      </c>
      <c r="M6281">
        <f>(F6281*CalPhotonTurnigy!$AE$30*CalPhotonTurnigy!$AF$36+CalPhotonTurnigy!$AE$36)/CalPhotonTurnigy!$AE$30</f>
        <v>59.514432752059768</v>
      </c>
    </row>
    <row r="6282" spans="1:13" x14ac:dyDescent="0.3">
      <c r="A6282">
        <v>191.661754</v>
      </c>
      <c r="B6282">
        <v>67</v>
      </c>
      <c r="C6282">
        <v>0</v>
      </c>
      <c r="D6282">
        <v>1.02</v>
      </c>
      <c r="E6282">
        <v>47.731906000000002</v>
      </c>
      <c r="F6282">
        <v>47.308132999999998</v>
      </c>
      <c r="G6282">
        <v>45.680546</v>
      </c>
      <c r="H6282">
        <v>0.42377199999999998</v>
      </c>
      <c r="I6282">
        <v>-86.620492999999996</v>
      </c>
      <c r="J6282">
        <v>67</v>
      </c>
      <c r="K6282">
        <v>65.720639000000006</v>
      </c>
      <c r="L6282">
        <v>1.5009E-2</v>
      </c>
      <c r="M6282">
        <f>(F6282*CalPhotonTurnigy!$AE$30*CalPhotonTurnigy!$AF$36+CalPhotonTurnigy!$AE$36)/CalPhotonTurnigy!$AE$30</f>
        <v>59.53939165851898</v>
      </c>
    </row>
    <row r="6283" spans="1:13" x14ac:dyDescent="0.3">
      <c r="A6283">
        <v>191.67675600000001</v>
      </c>
      <c r="B6283">
        <v>67</v>
      </c>
      <c r="C6283">
        <v>0</v>
      </c>
      <c r="D6283">
        <v>1.0209999999999999</v>
      </c>
      <c r="E6283">
        <v>47.725299</v>
      </c>
      <c r="F6283">
        <v>47.357275999999999</v>
      </c>
      <c r="G6283">
        <v>45.680351999999999</v>
      </c>
      <c r="H6283">
        <v>0.36802299999999999</v>
      </c>
      <c r="I6283">
        <v>-86.602842999999993</v>
      </c>
      <c r="J6283">
        <v>67</v>
      </c>
      <c r="K6283">
        <v>65.720629000000002</v>
      </c>
      <c r="L6283">
        <v>1.5002E-2</v>
      </c>
      <c r="M6283">
        <f>(F6283*CalPhotonTurnigy!$AE$30*CalPhotonTurnigy!$AF$36+CalPhotonTurnigy!$AE$36)/CalPhotonTurnigy!$AE$30</f>
        <v>59.589306424323944</v>
      </c>
    </row>
    <row r="6284" spans="1:13" x14ac:dyDescent="0.3">
      <c r="A6284">
        <v>191.69175899999999</v>
      </c>
      <c r="B6284">
        <v>67</v>
      </c>
      <c r="C6284">
        <v>0</v>
      </c>
      <c r="D6284">
        <v>1.0209999999999999</v>
      </c>
      <c r="E6284">
        <v>47.719613000000003</v>
      </c>
      <c r="F6284">
        <v>47.381846000000003</v>
      </c>
      <c r="G6284">
        <v>45.680180999999997</v>
      </c>
      <c r="H6284">
        <v>0.33776699999999998</v>
      </c>
      <c r="I6284">
        <v>-86.586640000000003</v>
      </c>
      <c r="J6284">
        <v>67</v>
      </c>
      <c r="K6284">
        <v>65.720618999999999</v>
      </c>
      <c r="L6284">
        <v>1.5003000000000001E-2</v>
      </c>
      <c r="M6284">
        <f>(F6284*CalPhotonTurnigy!$AE$30*CalPhotonTurnigy!$AF$36+CalPhotonTurnigy!$AE$36)/CalPhotonTurnigy!$AE$30</f>
        <v>59.614262283669689</v>
      </c>
    </row>
    <row r="6285" spans="1:13" x14ac:dyDescent="0.3">
      <c r="A6285">
        <v>191.706761</v>
      </c>
      <c r="B6285">
        <v>67</v>
      </c>
      <c r="C6285">
        <v>0</v>
      </c>
      <c r="D6285">
        <v>1.0189999999999999</v>
      </c>
      <c r="E6285">
        <v>47.708064</v>
      </c>
      <c r="F6285">
        <v>47.406415000000003</v>
      </c>
      <c r="G6285">
        <v>45.680031999999997</v>
      </c>
      <c r="H6285">
        <v>0.30164800000000003</v>
      </c>
      <c r="I6285">
        <v>-86.572169000000002</v>
      </c>
      <c r="J6285">
        <v>67</v>
      </c>
      <c r="K6285">
        <v>65.720612000000003</v>
      </c>
      <c r="L6285">
        <v>1.5002E-2</v>
      </c>
      <c r="M6285">
        <f>(F6285*CalPhotonTurnigy!$AE$30*CalPhotonTurnigy!$AF$36+CalPhotonTurnigy!$AE$36)/CalPhotonTurnigy!$AE$30</f>
        <v>59.639217127310935</v>
      </c>
    </row>
    <row r="6286" spans="1:13" x14ac:dyDescent="0.3">
      <c r="A6286">
        <v>191.721766</v>
      </c>
      <c r="B6286">
        <v>67</v>
      </c>
      <c r="C6286">
        <v>0</v>
      </c>
      <c r="D6286">
        <v>1.018</v>
      </c>
      <c r="E6286">
        <v>47.691462999999999</v>
      </c>
      <c r="F6286">
        <v>47.430982999999998</v>
      </c>
      <c r="G6286">
        <v>45.679900000000004</v>
      </c>
      <c r="H6286">
        <v>0.26047999999999999</v>
      </c>
      <c r="I6286">
        <v>-86.559667000000005</v>
      </c>
      <c r="J6286">
        <v>67</v>
      </c>
      <c r="K6286">
        <v>65.720605000000006</v>
      </c>
      <c r="L6286">
        <v>1.5004999999999999E-2</v>
      </c>
      <c r="M6286">
        <f>(F6286*CalPhotonTurnigy!$AE$30*CalPhotonTurnigy!$AF$36+CalPhotonTurnigy!$AE$36)/CalPhotonTurnigy!$AE$30</f>
        <v>59.664170955247691</v>
      </c>
    </row>
    <row r="6287" spans="1:13" x14ac:dyDescent="0.3">
      <c r="A6287">
        <v>191.73677499999999</v>
      </c>
      <c r="B6287">
        <v>67</v>
      </c>
      <c r="C6287">
        <v>0</v>
      </c>
      <c r="D6287">
        <v>1.022</v>
      </c>
      <c r="E6287">
        <v>47.693824999999997</v>
      </c>
      <c r="F6287">
        <v>47.455550000000002</v>
      </c>
      <c r="G6287">
        <v>45.679785000000003</v>
      </c>
      <c r="H6287">
        <v>0.23827499999999999</v>
      </c>
      <c r="I6287">
        <v>-86.548226999999997</v>
      </c>
      <c r="J6287">
        <v>67</v>
      </c>
      <c r="K6287">
        <v>65.720599000000007</v>
      </c>
      <c r="L6287">
        <v>1.5009E-2</v>
      </c>
      <c r="M6287">
        <f>(F6287*CalPhotonTurnigy!$AE$30*CalPhotonTurnigy!$AF$36+CalPhotonTurnigy!$AE$36)/CalPhotonTurnigy!$AE$30</f>
        <v>59.68912376747997</v>
      </c>
    </row>
    <row r="6288" spans="1:13" x14ac:dyDescent="0.3">
      <c r="A6288">
        <v>191.75178500000001</v>
      </c>
      <c r="B6288">
        <v>67</v>
      </c>
      <c r="C6288">
        <v>0</v>
      </c>
      <c r="D6288">
        <v>1.018</v>
      </c>
      <c r="E6288">
        <v>47.682535999999999</v>
      </c>
      <c r="F6288">
        <v>47.50468</v>
      </c>
      <c r="G6288">
        <v>45.679684000000002</v>
      </c>
      <c r="H6288">
        <v>0.17785599999999999</v>
      </c>
      <c r="I6288">
        <v>-86.539683999999994</v>
      </c>
      <c r="J6288">
        <v>67</v>
      </c>
      <c r="K6288">
        <v>65.720594000000006</v>
      </c>
      <c r="L6288">
        <v>1.5010000000000001E-2</v>
      </c>
      <c r="M6288">
        <f>(F6288*CalPhotonTurnigy!$AE$30*CalPhotonTurnigy!$AF$36+CalPhotonTurnigy!$AE$36)/CalPhotonTurnigy!$AE$30</f>
        <v>59.739025329126541</v>
      </c>
    </row>
    <row r="6289" spans="1:13" x14ac:dyDescent="0.3">
      <c r="A6289">
        <v>191.76679300000001</v>
      </c>
      <c r="B6289">
        <v>67</v>
      </c>
      <c r="C6289">
        <v>0</v>
      </c>
      <c r="D6289">
        <v>1.0189999999999999</v>
      </c>
      <c r="E6289">
        <v>47.67615</v>
      </c>
      <c r="F6289">
        <v>47.480114999999998</v>
      </c>
      <c r="G6289">
        <v>45.679595999999997</v>
      </c>
      <c r="H6289">
        <v>0.19603499999999999</v>
      </c>
      <c r="I6289">
        <v>-86.530270000000002</v>
      </c>
      <c r="J6289">
        <v>67</v>
      </c>
      <c r="K6289">
        <v>65.720589000000004</v>
      </c>
      <c r="L6289">
        <v>1.5008000000000001E-2</v>
      </c>
      <c r="M6289">
        <f>(F6289*CalPhotonTurnigy!$AE$30*CalPhotonTurnigy!$AF$36+CalPhotonTurnigy!$AE$36)/CalPhotonTurnigy!$AE$30</f>
        <v>59.714074548303259</v>
      </c>
    </row>
    <row r="6290" spans="1:13" x14ac:dyDescent="0.3">
      <c r="A6290">
        <v>191.78179800000001</v>
      </c>
      <c r="B6290">
        <v>66</v>
      </c>
      <c r="C6290">
        <v>0</v>
      </c>
      <c r="D6290">
        <v>1.0169999999999999</v>
      </c>
      <c r="E6290">
        <v>47.660656000000003</v>
      </c>
      <c r="F6290">
        <v>47.480114999999998</v>
      </c>
      <c r="G6290">
        <v>45.679279000000001</v>
      </c>
      <c r="H6290">
        <v>0.18054000000000001</v>
      </c>
      <c r="I6290">
        <v>-86.521602999999999</v>
      </c>
      <c r="J6290">
        <v>66</v>
      </c>
      <c r="K6290">
        <v>65.690969999999993</v>
      </c>
      <c r="L6290">
        <v>1.5004999999999999E-2</v>
      </c>
      <c r="M6290">
        <f>(F6290*CalPhotonTurnigy!$AE$30*CalPhotonTurnigy!$AF$36+CalPhotonTurnigy!$AE$36)/CalPhotonTurnigy!$AE$30</f>
        <v>59.714074548303259</v>
      </c>
    </row>
    <row r="6291" spans="1:13" x14ac:dyDescent="0.3">
      <c r="A6291">
        <v>191.79680200000001</v>
      </c>
      <c r="B6291">
        <v>66</v>
      </c>
      <c r="C6291">
        <v>0</v>
      </c>
      <c r="D6291">
        <v>1.0189999999999999</v>
      </c>
      <c r="E6291">
        <v>47.657321000000003</v>
      </c>
      <c r="F6291">
        <v>47.357275999999999</v>
      </c>
      <c r="G6291">
        <v>45.677937</v>
      </c>
      <c r="H6291">
        <v>0.30004399999999998</v>
      </c>
      <c r="I6291">
        <v>-86.507210999999998</v>
      </c>
      <c r="J6291">
        <v>66</v>
      </c>
      <c r="K6291">
        <v>65.637304999999998</v>
      </c>
      <c r="L6291">
        <v>1.5004E-2</v>
      </c>
      <c r="M6291">
        <f>(F6291*CalPhotonTurnigy!$AE$30*CalPhotonTurnigy!$AF$36+CalPhotonTurnigy!$AE$36)/CalPhotonTurnigy!$AE$30</f>
        <v>59.589306424323944</v>
      </c>
    </row>
    <row r="6292" spans="1:13" x14ac:dyDescent="0.3">
      <c r="A6292">
        <v>191.811803</v>
      </c>
      <c r="B6292">
        <v>66</v>
      </c>
      <c r="C6292">
        <v>0</v>
      </c>
      <c r="D6292">
        <v>1.018</v>
      </c>
      <c r="E6292">
        <v>47.647781000000002</v>
      </c>
      <c r="F6292">
        <v>47.111516999999999</v>
      </c>
      <c r="G6292">
        <v>45.67456</v>
      </c>
      <c r="H6292">
        <v>0.53626399999999996</v>
      </c>
      <c r="I6292">
        <v>-86.481538</v>
      </c>
      <c r="J6292">
        <v>66</v>
      </c>
      <c r="K6292">
        <v>65.591115000000002</v>
      </c>
      <c r="L6292">
        <v>1.5001E-2</v>
      </c>
      <c r="M6292">
        <f>(F6292*CalPhotonTurnigy!$AE$30*CalPhotonTurnigy!$AF$36+CalPhotonTurnigy!$AE$36)/CalPhotonTurnigy!$AE$30</f>
        <v>59.339687904301535</v>
      </c>
    </row>
    <row r="6293" spans="1:13" x14ac:dyDescent="0.3">
      <c r="A6293">
        <v>191.826809</v>
      </c>
      <c r="B6293">
        <v>66</v>
      </c>
      <c r="C6293">
        <v>0</v>
      </c>
      <c r="D6293">
        <v>1.018</v>
      </c>
      <c r="E6293">
        <v>47.639569999999999</v>
      </c>
      <c r="F6293">
        <v>46.988596999999999</v>
      </c>
      <c r="G6293">
        <v>45.668528999999999</v>
      </c>
      <c r="H6293">
        <v>0.65097300000000002</v>
      </c>
      <c r="I6293">
        <v>-86.450389999999999</v>
      </c>
      <c r="J6293">
        <v>66</v>
      </c>
      <c r="K6293">
        <v>65.551359000000005</v>
      </c>
      <c r="L6293">
        <v>1.5006E-2</v>
      </c>
      <c r="M6293">
        <f>(F6293*CalPhotonTurnigy!$AE$30*CalPhotonTurnigy!$AF$36+CalPhotonTurnigy!$AE$36)/CalPhotonTurnigy!$AE$30</f>
        <v>59.214837508258448</v>
      </c>
    </row>
    <row r="6294" spans="1:13" x14ac:dyDescent="0.3">
      <c r="A6294">
        <v>191.841814</v>
      </c>
      <c r="B6294">
        <v>66</v>
      </c>
      <c r="C6294">
        <v>0</v>
      </c>
      <c r="D6294">
        <v>1.0149999999999999</v>
      </c>
      <c r="E6294">
        <v>47.622492000000001</v>
      </c>
      <c r="F6294">
        <v>46.988596999999999</v>
      </c>
      <c r="G6294">
        <v>45.659706</v>
      </c>
      <c r="H6294">
        <v>0.63389499999999999</v>
      </c>
      <c r="I6294">
        <v>-86.420061000000004</v>
      </c>
      <c r="J6294">
        <v>66</v>
      </c>
      <c r="K6294">
        <v>65.517139999999998</v>
      </c>
      <c r="L6294">
        <v>1.5004999999999999E-2</v>
      </c>
      <c r="M6294">
        <f>(F6294*CalPhotonTurnigy!$AE$30*CalPhotonTurnigy!$AF$36+CalPhotonTurnigy!$AE$36)/CalPhotonTurnigy!$AE$30</f>
        <v>59.214837508258448</v>
      </c>
    </row>
    <row r="6295" spans="1:13" x14ac:dyDescent="0.3">
      <c r="A6295">
        <v>191.85682</v>
      </c>
      <c r="B6295">
        <v>66</v>
      </c>
      <c r="C6295">
        <v>0</v>
      </c>
      <c r="D6295">
        <v>1.0229999999999999</v>
      </c>
      <c r="E6295">
        <v>47.641164000000003</v>
      </c>
      <c r="F6295">
        <v>47.037768999999997</v>
      </c>
      <c r="G6295">
        <v>45.648251999999999</v>
      </c>
      <c r="H6295">
        <v>0.60339600000000004</v>
      </c>
      <c r="I6295">
        <v>-86.391178999999994</v>
      </c>
      <c r="J6295">
        <v>66</v>
      </c>
      <c r="K6295">
        <v>65.487688000000006</v>
      </c>
      <c r="L6295">
        <v>1.5006E-2</v>
      </c>
      <c r="M6295">
        <f>(F6295*CalPhotonTurnigy!$AE$30*CalPhotonTurnigy!$AF$36+CalPhotonTurnigy!$AE$36)/CalPhotonTurnigy!$AE$30</f>
        <v>59.264781729493649</v>
      </c>
    </row>
    <row r="6296" spans="1:13" x14ac:dyDescent="0.3">
      <c r="A6296">
        <v>191.87181799999999</v>
      </c>
      <c r="B6296">
        <v>66</v>
      </c>
      <c r="C6296">
        <v>0</v>
      </c>
      <c r="D6296">
        <v>1.016</v>
      </c>
      <c r="E6296">
        <v>47.627201999999997</v>
      </c>
      <c r="F6296">
        <v>47.013184000000003</v>
      </c>
      <c r="G6296">
        <v>45.634498999999998</v>
      </c>
      <c r="H6296">
        <v>0.61401799999999995</v>
      </c>
      <c r="I6296">
        <v>-86.361810000000006</v>
      </c>
      <c r="J6296">
        <v>66</v>
      </c>
      <c r="K6296">
        <v>65.462339</v>
      </c>
      <c r="L6296">
        <v>1.4997999999999999E-2</v>
      </c>
      <c r="M6296">
        <f>(F6296*CalPhotonTurnigy!$AE$30*CalPhotonTurnigy!$AF$36+CalPhotonTurnigy!$AE$36)/CalPhotonTurnigy!$AE$30</f>
        <v>59.239810634580543</v>
      </c>
    </row>
    <row r="6297" spans="1:13" x14ac:dyDescent="0.3">
      <c r="A6297">
        <v>191.88682600000001</v>
      </c>
      <c r="B6297">
        <v>66</v>
      </c>
      <c r="C6297">
        <v>0</v>
      </c>
      <c r="D6297">
        <v>1.014</v>
      </c>
      <c r="E6297">
        <v>47.608504000000003</v>
      </c>
      <c r="F6297">
        <v>47.062353000000002</v>
      </c>
      <c r="G6297">
        <v>45.618864000000002</v>
      </c>
      <c r="H6297">
        <v>0.54615100000000005</v>
      </c>
      <c r="I6297">
        <v>-86.335660000000004</v>
      </c>
      <c r="J6297">
        <v>66</v>
      </c>
      <c r="K6297">
        <v>65.440520000000006</v>
      </c>
      <c r="L6297">
        <v>1.5008000000000001E-2</v>
      </c>
      <c r="M6297">
        <f>(F6297*CalPhotonTurnigy!$AE$30*CalPhotonTurnigy!$AF$36+CalPhotonTurnigy!$AE$36)/CalPhotonTurnigy!$AE$30</f>
        <v>59.28975180870227</v>
      </c>
    </row>
    <row r="6298" spans="1:13" x14ac:dyDescent="0.3">
      <c r="A6298">
        <v>191.90182899999999</v>
      </c>
      <c r="B6298">
        <v>66</v>
      </c>
      <c r="C6298">
        <v>0</v>
      </c>
      <c r="D6298">
        <v>1.0169999999999999</v>
      </c>
      <c r="E6298">
        <v>47.602428000000003</v>
      </c>
      <c r="F6298">
        <v>47.111516999999999</v>
      </c>
      <c r="G6298">
        <v>45.601787999999999</v>
      </c>
      <c r="H6298">
        <v>0.49091099999999999</v>
      </c>
      <c r="I6298">
        <v>-86.312156000000002</v>
      </c>
      <c r="J6298">
        <v>66</v>
      </c>
      <c r="K6298">
        <v>65.421740999999997</v>
      </c>
      <c r="L6298">
        <v>1.5003000000000001E-2</v>
      </c>
      <c r="M6298">
        <f>(F6298*CalPhotonTurnigy!$AE$30*CalPhotonTurnigy!$AF$36+CalPhotonTurnigy!$AE$36)/CalPhotonTurnigy!$AE$30</f>
        <v>59.339687904301535</v>
      </c>
    </row>
    <row r="6299" spans="1:13" x14ac:dyDescent="0.3">
      <c r="A6299">
        <v>191.91682700000001</v>
      </c>
      <c r="B6299">
        <v>66</v>
      </c>
      <c r="C6299">
        <v>0</v>
      </c>
      <c r="D6299">
        <v>1.024</v>
      </c>
      <c r="E6299">
        <v>47.627248999999999</v>
      </c>
      <c r="F6299">
        <v>47.111516999999999</v>
      </c>
      <c r="G6299">
        <v>45.583705999999999</v>
      </c>
      <c r="H6299">
        <v>0.51573100000000005</v>
      </c>
      <c r="I6299">
        <v>-86.287470999999996</v>
      </c>
      <c r="J6299">
        <v>66</v>
      </c>
      <c r="K6299">
        <v>65.405576999999994</v>
      </c>
      <c r="L6299">
        <v>1.4997999999999999E-2</v>
      </c>
      <c r="M6299">
        <f>(F6299*CalPhotonTurnigy!$AE$30*CalPhotonTurnigy!$AF$36+CalPhotonTurnigy!$AE$36)/CalPhotonTurnigy!$AE$30</f>
        <v>59.339687904301535</v>
      </c>
    </row>
    <row r="6300" spans="1:13" x14ac:dyDescent="0.3">
      <c r="A6300">
        <v>191.931836</v>
      </c>
      <c r="B6300">
        <v>66</v>
      </c>
      <c r="C6300">
        <v>0</v>
      </c>
      <c r="D6300">
        <v>1.018</v>
      </c>
      <c r="E6300">
        <v>47.621898999999999</v>
      </c>
      <c r="F6300">
        <v>47.111516999999999</v>
      </c>
      <c r="G6300">
        <v>45.565013999999998</v>
      </c>
      <c r="H6300">
        <v>0.510382</v>
      </c>
      <c r="I6300">
        <v>-86.263024000000001</v>
      </c>
      <c r="J6300">
        <v>66</v>
      </c>
      <c r="K6300">
        <v>65.391665000000003</v>
      </c>
      <c r="L6300">
        <v>1.5009E-2</v>
      </c>
      <c r="M6300">
        <f>(F6300*CalPhotonTurnigy!$AE$30*CalPhotonTurnigy!$AF$36+CalPhotonTurnigy!$AE$36)/CalPhotonTurnigy!$AE$30</f>
        <v>59.339687904301535</v>
      </c>
    </row>
    <row r="6301" spans="1:13" x14ac:dyDescent="0.3">
      <c r="A6301">
        <v>191.94683800000001</v>
      </c>
      <c r="B6301">
        <v>66</v>
      </c>
      <c r="C6301">
        <v>0</v>
      </c>
      <c r="D6301">
        <v>1.02</v>
      </c>
      <c r="E6301">
        <v>47.627307999999999</v>
      </c>
      <c r="F6301">
        <v>47.185256000000003</v>
      </c>
      <c r="G6301">
        <v>45.546067000000001</v>
      </c>
      <c r="H6301">
        <v>0.442052</v>
      </c>
      <c r="I6301">
        <v>-86.241849000000002</v>
      </c>
      <c r="J6301">
        <v>66</v>
      </c>
      <c r="K6301">
        <v>65.379690999999994</v>
      </c>
      <c r="L6301">
        <v>1.5002E-2</v>
      </c>
      <c r="M6301">
        <f>(F6301*CalPhotonTurnigy!$AE$30*CalPhotonTurnigy!$AF$36+CalPhotonTurnigy!$AE$36)/CalPhotonTurnigy!$AE$30</f>
        <v>59.414584937769014</v>
      </c>
    </row>
    <row r="6302" spans="1:13" x14ac:dyDescent="0.3">
      <c r="A6302">
        <v>191.96184700000001</v>
      </c>
      <c r="B6302">
        <v>66</v>
      </c>
      <c r="C6302">
        <v>0</v>
      </c>
      <c r="D6302">
        <v>1.0189999999999999</v>
      </c>
      <c r="E6302">
        <v>47.628625</v>
      </c>
      <c r="F6302">
        <v>47.111516999999999</v>
      </c>
      <c r="G6302">
        <v>45.527169000000001</v>
      </c>
      <c r="H6302">
        <v>0.51710800000000001</v>
      </c>
      <c r="I6302">
        <v>-86.217079999999996</v>
      </c>
      <c r="J6302">
        <v>66</v>
      </c>
      <c r="K6302">
        <v>65.369383999999997</v>
      </c>
      <c r="L6302">
        <v>1.5009E-2</v>
      </c>
      <c r="M6302">
        <f>(F6302*CalPhotonTurnigy!$AE$30*CalPhotonTurnigy!$AF$36+CalPhotonTurnigy!$AE$36)/CalPhotonTurnigy!$AE$30</f>
        <v>59.339687904301535</v>
      </c>
    </row>
    <row r="6303" spans="1:13" x14ac:dyDescent="0.3">
      <c r="A6303">
        <v>191.97684599999999</v>
      </c>
      <c r="B6303">
        <v>66</v>
      </c>
      <c r="C6303">
        <v>0</v>
      </c>
      <c r="D6303">
        <v>1.018</v>
      </c>
      <c r="E6303">
        <v>47.623083999999999</v>
      </c>
      <c r="F6303">
        <v>47.185256000000003</v>
      </c>
      <c r="G6303">
        <v>45.508571000000003</v>
      </c>
      <c r="H6303">
        <v>0.43782700000000002</v>
      </c>
      <c r="I6303">
        <v>-86.196111000000002</v>
      </c>
      <c r="J6303">
        <v>66</v>
      </c>
      <c r="K6303">
        <v>65.360512999999997</v>
      </c>
      <c r="L6303">
        <v>1.4999E-2</v>
      </c>
      <c r="M6303">
        <f>(F6303*CalPhotonTurnigy!$AE$30*CalPhotonTurnigy!$AF$36+CalPhotonTurnigy!$AE$36)/CalPhotonTurnigy!$AE$30</f>
        <v>59.414584937769014</v>
      </c>
    </row>
    <row r="6304" spans="1:13" x14ac:dyDescent="0.3">
      <c r="A6304">
        <v>191.99185199999999</v>
      </c>
      <c r="B6304">
        <v>66</v>
      </c>
      <c r="C6304">
        <v>0</v>
      </c>
      <c r="D6304">
        <v>1.018</v>
      </c>
      <c r="E6304">
        <v>47.621653000000002</v>
      </c>
      <c r="F6304">
        <v>47.234409999999997</v>
      </c>
      <c r="G6304">
        <v>45.490478000000003</v>
      </c>
      <c r="H6304">
        <v>0.38724199999999998</v>
      </c>
      <c r="I6304">
        <v>-86.177550999999994</v>
      </c>
      <c r="J6304">
        <v>66</v>
      </c>
      <c r="K6304">
        <v>65.352878000000004</v>
      </c>
      <c r="L6304">
        <v>1.5006E-2</v>
      </c>
      <c r="M6304">
        <f>(F6304*CalPhotonTurnigy!$AE$30*CalPhotonTurnigy!$AF$36+CalPhotonTurnigy!$AE$36)/CalPhotonTurnigy!$AE$30</f>
        <v>59.464510876323359</v>
      </c>
    </row>
    <row r="6305" spans="1:13" x14ac:dyDescent="0.3">
      <c r="A6305">
        <v>192.00684799999999</v>
      </c>
      <c r="B6305">
        <v>66</v>
      </c>
      <c r="C6305">
        <v>0</v>
      </c>
      <c r="D6305">
        <v>1.016</v>
      </c>
      <c r="E6305">
        <v>47.610405</v>
      </c>
      <c r="F6305">
        <v>47.258986</v>
      </c>
      <c r="G6305">
        <v>45.473047999999999</v>
      </c>
      <c r="H6305">
        <v>0.35142000000000001</v>
      </c>
      <c r="I6305">
        <v>-86.160714999999996</v>
      </c>
      <c r="J6305">
        <v>66</v>
      </c>
      <c r="K6305">
        <v>65.346306999999996</v>
      </c>
      <c r="L6305">
        <v>1.4996000000000001E-2</v>
      </c>
      <c r="M6305">
        <f>(F6305*CalPhotonTurnigy!$AE$30*CalPhotonTurnigy!$AF$36+CalPhotonTurnigy!$AE$36)/CalPhotonTurnigy!$AE$30</f>
        <v>59.489472829896059</v>
      </c>
    </row>
    <row r="6306" spans="1:13" x14ac:dyDescent="0.3">
      <c r="A6306">
        <v>192.02185499999999</v>
      </c>
      <c r="B6306">
        <v>66</v>
      </c>
      <c r="C6306">
        <v>0</v>
      </c>
      <c r="D6306">
        <v>1.016</v>
      </c>
      <c r="E6306">
        <v>47.600724</v>
      </c>
      <c r="F6306">
        <v>47.209834000000001</v>
      </c>
      <c r="G6306">
        <v>45.456397000000003</v>
      </c>
      <c r="H6306">
        <v>0.39089000000000002</v>
      </c>
      <c r="I6306">
        <v>-86.141981000000001</v>
      </c>
      <c r="J6306">
        <v>66</v>
      </c>
      <c r="K6306">
        <v>65.340649999999997</v>
      </c>
      <c r="L6306">
        <v>1.5007E-2</v>
      </c>
      <c r="M6306">
        <f>(F6306*CalPhotonTurnigy!$AE$30*CalPhotonTurnigy!$AF$36+CalPhotonTurnigy!$AE$36)/CalPhotonTurnigy!$AE$30</f>
        <v>59.439548922750681</v>
      </c>
    </row>
    <row r="6307" spans="1:13" x14ac:dyDescent="0.3">
      <c r="A6307">
        <v>192.03685300000001</v>
      </c>
      <c r="B6307">
        <v>66</v>
      </c>
      <c r="C6307">
        <v>0</v>
      </c>
      <c r="D6307">
        <v>1.0189999999999999</v>
      </c>
      <c r="E6307">
        <v>47.605753</v>
      </c>
      <c r="F6307">
        <v>47.308132999999998</v>
      </c>
      <c r="G6307">
        <v>45.440609000000002</v>
      </c>
      <c r="H6307">
        <v>0.29762</v>
      </c>
      <c r="I6307">
        <v>-86.127717000000004</v>
      </c>
      <c r="J6307">
        <v>66</v>
      </c>
      <c r="K6307">
        <v>65.335781999999995</v>
      </c>
      <c r="L6307">
        <v>1.4997999999999999E-2</v>
      </c>
      <c r="M6307">
        <f>(F6307*CalPhotonTurnigy!$AE$30*CalPhotonTurnigy!$AF$36+CalPhotonTurnigy!$AE$36)/CalPhotonTurnigy!$AE$30</f>
        <v>59.53939165851898</v>
      </c>
    </row>
    <row r="6308" spans="1:13" x14ac:dyDescent="0.3">
      <c r="A6308">
        <v>192.05185599999999</v>
      </c>
      <c r="B6308">
        <v>66</v>
      </c>
      <c r="C6308">
        <v>0</v>
      </c>
      <c r="D6308">
        <v>1.0189999999999999</v>
      </c>
      <c r="E6308">
        <v>47.610078999999999</v>
      </c>
      <c r="F6308">
        <v>47.258986</v>
      </c>
      <c r="G6308">
        <v>45.425736000000001</v>
      </c>
      <c r="H6308">
        <v>0.35109299999999999</v>
      </c>
      <c r="I6308">
        <v>-86.110889</v>
      </c>
      <c r="J6308">
        <v>66</v>
      </c>
      <c r="K6308">
        <v>65.331592000000001</v>
      </c>
      <c r="L6308">
        <v>1.5003000000000001E-2</v>
      </c>
      <c r="M6308">
        <f>(F6308*CalPhotonTurnigy!$AE$30*CalPhotonTurnigy!$AF$36+CalPhotonTurnigy!$AE$36)/CalPhotonTurnigy!$AE$30</f>
        <v>59.489472829896059</v>
      </c>
    </row>
    <row r="6309" spans="1:13" x14ac:dyDescent="0.3">
      <c r="A6309">
        <v>192.066866</v>
      </c>
      <c r="B6309">
        <v>66</v>
      </c>
      <c r="C6309">
        <v>0</v>
      </c>
      <c r="D6309">
        <v>1.018</v>
      </c>
      <c r="E6309">
        <v>47.610463000000003</v>
      </c>
      <c r="F6309">
        <v>47.332704999999997</v>
      </c>
      <c r="G6309">
        <v>45.411807000000003</v>
      </c>
      <c r="H6309">
        <v>0.27775699999999998</v>
      </c>
      <c r="I6309">
        <v>-86.097562999999994</v>
      </c>
      <c r="J6309">
        <v>66</v>
      </c>
      <c r="K6309">
        <v>65.327984999999998</v>
      </c>
      <c r="L6309">
        <v>1.5010000000000001E-2</v>
      </c>
      <c r="M6309">
        <f>(F6309*CalPhotonTurnigy!$AE$30*CalPhotonTurnigy!$AF$36+CalPhotonTurnigy!$AE$36)/CalPhotonTurnigy!$AE$30</f>
        <v>59.564349549273707</v>
      </c>
    </row>
    <row r="6310" spans="1:13" x14ac:dyDescent="0.3">
      <c r="A6310">
        <v>192.081872</v>
      </c>
      <c r="B6310">
        <v>66</v>
      </c>
      <c r="C6310">
        <v>0</v>
      </c>
      <c r="D6310">
        <v>1.0309999999999999</v>
      </c>
      <c r="E6310">
        <v>47.664169999999999</v>
      </c>
      <c r="F6310">
        <v>47.283560000000001</v>
      </c>
      <c r="G6310">
        <v>45.398828000000002</v>
      </c>
      <c r="H6310">
        <v>0.38061</v>
      </c>
      <c r="I6310">
        <v>-86.079313999999997</v>
      </c>
      <c r="J6310">
        <v>66</v>
      </c>
      <c r="K6310">
        <v>65.324881000000005</v>
      </c>
      <c r="L6310">
        <v>1.5006E-2</v>
      </c>
      <c r="M6310">
        <f>(F6310*CalPhotonTurnigy!$AE$30*CalPhotonTurnigy!$AF$36+CalPhotonTurnigy!$AE$36)/CalPhotonTurnigy!$AE$30</f>
        <v>59.514432752059768</v>
      </c>
    </row>
    <row r="6311" spans="1:13" x14ac:dyDescent="0.3">
      <c r="A6311">
        <v>192.09687</v>
      </c>
      <c r="B6311">
        <v>66</v>
      </c>
      <c r="C6311">
        <v>0</v>
      </c>
      <c r="D6311">
        <v>1.018</v>
      </c>
      <c r="E6311">
        <v>47.653677000000002</v>
      </c>
      <c r="F6311">
        <v>47.381846000000003</v>
      </c>
      <c r="G6311">
        <v>45.386791000000002</v>
      </c>
      <c r="H6311">
        <v>0.27183000000000002</v>
      </c>
      <c r="I6311">
        <v>-86.066278999999994</v>
      </c>
      <c r="J6311">
        <v>66</v>
      </c>
      <c r="K6311">
        <v>65.322209000000001</v>
      </c>
      <c r="L6311">
        <v>1.4997999999999999E-2</v>
      </c>
      <c r="M6311">
        <f>(F6311*CalPhotonTurnigy!$AE$30*CalPhotonTurnigy!$AF$36+CalPhotonTurnigy!$AE$36)/CalPhotonTurnigy!$AE$30</f>
        <v>59.614262283669689</v>
      </c>
    </row>
    <row r="6312" spans="1:13" x14ac:dyDescent="0.3">
      <c r="A6312">
        <v>192.11188200000001</v>
      </c>
      <c r="B6312">
        <v>66</v>
      </c>
      <c r="C6312">
        <v>0</v>
      </c>
      <c r="D6312">
        <v>1.022</v>
      </c>
      <c r="E6312">
        <v>47.664650000000002</v>
      </c>
      <c r="F6312">
        <v>47.406415000000003</v>
      </c>
      <c r="G6312">
        <v>45.375673999999997</v>
      </c>
      <c r="H6312">
        <v>0.25823499999999999</v>
      </c>
      <c r="I6312">
        <v>-86.053882000000002</v>
      </c>
      <c r="J6312">
        <v>66</v>
      </c>
      <c r="K6312">
        <v>65.319908999999996</v>
      </c>
      <c r="L6312">
        <v>1.5011999999999999E-2</v>
      </c>
      <c r="M6312">
        <f>(F6312*CalPhotonTurnigy!$AE$30*CalPhotonTurnigy!$AF$36+CalPhotonTurnigy!$AE$36)/CalPhotonTurnigy!$AE$30</f>
        <v>59.639217127310935</v>
      </c>
    </row>
    <row r="6313" spans="1:13" x14ac:dyDescent="0.3">
      <c r="A6313">
        <v>192.126878</v>
      </c>
      <c r="B6313">
        <v>66</v>
      </c>
      <c r="C6313">
        <v>0</v>
      </c>
      <c r="D6313">
        <v>1.0169999999999999</v>
      </c>
      <c r="E6313">
        <v>47.650756000000001</v>
      </c>
      <c r="F6313">
        <v>47.430982999999998</v>
      </c>
      <c r="G6313">
        <v>45.365445000000001</v>
      </c>
      <c r="H6313">
        <v>0.219772</v>
      </c>
      <c r="I6313">
        <v>-86.043340000000001</v>
      </c>
      <c r="J6313">
        <v>66</v>
      </c>
      <c r="K6313">
        <v>65.317930000000004</v>
      </c>
      <c r="L6313">
        <v>1.4996000000000001E-2</v>
      </c>
      <c r="M6313">
        <f>(F6313*CalPhotonTurnigy!$AE$30*CalPhotonTurnigy!$AF$36+CalPhotonTurnigy!$AE$36)/CalPhotonTurnigy!$AE$30</f>
        <v>59.664170955247691</v>
      </c>
    </row>
    <row r="6314" spans="1:13" x14ac:dyDescent="0.3">
      <c r="A6314">
        <v>192.141874</v>
      </c>
      <c r="B6314">
        <v>66</v>
      </c>
      <c r="C6314">
        <v>0</v>
      </c>
      <c r="D6314">
        <v>1.0169999999999999</v>
      </c>
      <c r="E6314">
        <v>47.638795000000002</v>
      </c>
      <c r="F6314">
        <v>47.406415000000003</v>
      </c>
      <c r="G6314">
        <v>45.356067000000003</v>
      </c>
      <c r="H6314">
        <v>0.232379</v>
      </c>
      <c r="I6314">
        <v>-86.032195999999999</v>
      </c>
      <c r="J6314">
        <v>66</v>
      </c>
      <c r="K6314">
        <v>65.316226</v>
      </c>
      <c r="L6314">
        <v>1.4996000000000001E-2</v>
      </c>
      <c r="M6314">
        <f>(F6314*CalPhotonTurnigy!$AE$30*CalPhotonTurnigy!$AF$36+CalPhotonTurnigy!$AE$36)/CalPhotonTurnigy!$AE$30</f>
        <v>59.639217127310935</v>
      </c>
    </row>
    <row r="6315" spans="1:13" x14ac:dyDescent="0.3">
      <c r="A6315">
        <v>192.15688299999999</v>
      </c>
      <c r="B6315">
        <v>66</v>
      </c>
      <c r="C6315">
        <v>0</v>
      </c>
      <c r="D6315">
        <v>1.018</v>
      </c>
      <c r="E6315">
        <v>47.631836</v>
      </c>
      <c r="F6315">
        <v>47.480114999999998</v>
      </c>
      <c r="G6315">
        <v>45.347493999999998</v>
      </c>
      <c r="H6315">
        <v>0.15171999999999999</v>
      </c>
      <c r="I6315">
        <v>-86.024910000000006</v>
      </c>
      <c r="J6315">
        <v>66</v>
      </c>
      <c r="K6315">
        <v>65.314760000000007</v>
      </c>
      <c r="L6315">
        <v>1.5009E-2</v>
      </c>
      <c r="M6315">
        <f>(F6315*CalPhotonTurnigy!$AE$30*CalPhotonTurnigy!$AF$36+CalPhotonTurnigy!$AE$36)/CalPhotonTurnigy!$AE$30</f>
        <v>59.714074548303259</v>
      </c>
    </row>
    <row r="6316" spans="1:13" x14ac:dyDescent="0.3">
      <c r="A6316">
        <v>192.17187999999999</v>
      </c>
      <c r="B6316">
        <v>66</v>
      </c>
      <c r="C6316">
        <v>0</v>
      </c>
      <c r="D6316">
        <v>1.0109999999999999</v>
      </c>
      <c r="E6316">
        <v>47.599136000000001</v>
      </c>
      <c r="F6316">
        <v>47.480114999999998</v>
      </c>
      <c r="G6316">
        <v>45.339680999999999</v>
      </c>
      <c r="H6316">
        <v>0.11902</v>
      </c>
      <c r="I6316">
        <v>-86.019199</v>
      </c>
      <c r="J6316">
        <v>66</v>
      </c>
      <c r="K6316">
        <v>65.313497999999996</v>
      </c>
      <c r="L6316">
        <v>1.4997E-2</v>
      </c>
      <c r="M6316">
        <f>(F6316*CalPhotonTurnigy!$AE$30*CalPhotonTurnigy!$AF$36+CalPhotonTurnigy!$AE$36)/CalPhotonTurnigy!$AE$30</f>
        <v>59.714074548303259</v>
      </c>
    </row>
    <row r="6317" spans="1:13" x14ac:dyDescent="0.3">
      <c r="A6317">
        <v>192.18687700000001</v>
      </c>
      <c r="B6317">
        <v>66</v>
      </c>
      <c r="C6317">
        <v>0</v>
      </c>
      <c r="D6317">
        <v>1.014</v>
      </c>
      <c r="E6317">
        <v>47.580998999999998</v>
      </c>
      <c r="F6317">
        <v>47.50468</v>
      </c>
      <c r="G6317">
        <v>45.332579000000003</v>
      </c>
      <c r="H6317">
        <v>7.6318999999999998E-2</v>
      </c>
      <c r="I6317">
        <v>-86.015536999999995</v>
      </c>
      <c r="J6317">
        <v>66</v>
      </c>
      <c r="K6317">
        <v>65.312411999999995</v>
      </c>
      <c r="L6317">
        <v>1.4997E-2</v>
      </c>
      <c r="M6317">
        <f>(F6317*CalPhotonTurnigy!$AE$30*CalPhotonTurnigy!$AF$36+CalPhotonTurnigy!$AE$36)/CalPhotonTurnigy!$AE$30</f>
        <v>59.739025329126541</v>
      </c>
    </row>
    <row r="6318" spans="1:13" x14ac:dyDescent="0.3">
      <c r="A6318">
        <v>192.201875</v>
      </c>
      <c r="B6318">
        <v>66</v>
      </c>
      <c r="C6318">
        <v>0</v>
      </c>
      <c r="D6318">
        <v>1.0089999999999999</v>
      </c>
      <c r="E6318">
        <v>47.545313</v>
      </c>
      <c r="F6318">
        <v>47.430982999999998</v>
      </c>
      <c r="G6318">
        <v>45.326138</v>
      </c>
      <c r="H6318">
        <v>0.11433</v>
      </c>
      <c r="I6318">
        <v>-86.010052000000002</v>
      </c>
      <c r="J6318">
        <v>66</v>
      </c>
      <c r="K6318">
        <v>65.311476999999996</v>
      </c>
      <c r="L6318">
        <v>1.4997999999999999E-2</v>
      </c>
      <c r="M6318">
        <f>(F6318*CalPhotonTurnigy!$AE$30*CalPhotonTurnigy!$AF$36+CalPhotonTurnigy!$AE$36)/CalPhotonTurnigy!$AE$30</f>
        <v>59.664170955247691</v>
      </c>
    </row>
    <row r="6319" spans="1:13" x14ac:dyDescent="0.3">
      <c r="A6319">
        <v>192.21688599999999</v>
      </c>
      <c r="B6319">
        <v>66</v>
      </c>
      <c r="C6319">
        <v>0</v>
      </c>
      <c r="D6319">
        <v>1.01</v>
      </c>
      <c r="E6319">
        <v>47.521272000000003</v>
      </c>
      <c r="F6319">
        <v>47.160677999999997</v>
      </c>
      <c r="G6319">
        <v>45.320310999999997</v>
      </c>
      <c r="H6319">
        <v>0.36059400000000003</v>
      </c>
      <c r="I6319">
        <v>-85.992772000000002</v>
      </c>
      <c r="J6319">
        <v>66</v>
      </c>
      <c r="K6319">
        <v>65.310671999999997</v>
      </c>
      <c r="L6319">
        <v>1.5011E-2</v>
      </c>
      <c r="M6319">
        <f>(F6319*CalPhotonTurnigy!$AE$30*CalPhotonTurnigy!$AF$36+CalPhotonTurnigy!$AE$36)/CalPhotonTurnigy!$AE$30</f>
        <v>59.38962095278734</v>
      </c>
    </row>
    <row r="6320" spans="1:13" x14ac:dyDescent="0.3">
      <c r="A6320">
        <v>192.231898</v>
      </c>
      <c r="B6320">
        <v>66</v>
      </c>
      <c r="C6320">
        <v>0</v>
      </c>
      <c r="D6320">
        <v>1.0049999999999999</v>
      </c>
      <c r="E6320">
        <v>47.480454999999999</v>
      </c>
      <c r="F6320">
        <v>46.964010000000002</v>
      </c>
      <c r="G6320">
        <v>45.315049000000002</v>
      </c>
      <c r="H6320">
        <v>0.51644500000000004</v>
      </c>
      <c r="I6320">
        <v>-85.968055000000007</v>
      </c>
      <c r="J6320">
        <v>66</v>
      </c>
      <c r="K6320">
        <v>65.309978999999998</v>
      </c>
      <c r="L6320">
        <v>1.5011999999999999E-2</v>
      </c>
      <c r="M6320">
        <f>(F6320*CalPhotonTurnigy!$AE$30*CalPhotonTurnigy!$AF$36+CalPhotonTurnigy!$AE$36)/CalPhotonTurnigy!$AE$30</f>
        <v>59.18986438193636</v>
      </c>
    </row>
    <row r="6321" spans="1:13" x14ac:dyDescent="0.3">
      <c r="A6321">
        <v>192.246904</v>
      </c>
      <c r="B6321">
        <v>66</v>
      </c>
      <c r="C6321">
        <v>0</v>
      </c>
      <c r="D6321">
        <v>1.008</v>
      </c>
      <c r="E6321">
        <v>47.455361000000003</v>
      </c>
      <c r="F6321">
        <v>46.988596999999999</v>
      </c>
      <c r="G6321">
        <v>45.310307000000002</v>
      </c>
      <c r="H6321">
        <v>0.46676299999999998</v>
      </c>
      <c r="I6321">
        <v>-85.945721000000006</v>
      </c>
      <c r="J6321">
        <v>66</v>
      </c>
      <c r="K6321">
        <v>65.309382999999997</v>
      </c>
      <c r="L6321">
        <v>1.5006E-2</v>
      </c>
      <c r="M6321">
        <f>(F6321*CalPhotonTurnigy!$AE$30*CalPhotonTurnigy!$AF$36+CalPhotonTurnigy!$AE$36)/CalPhotonTurnigy!$AE$30</f>
        <v>59.214837508258448</v>
      </c>
    </row>
    <row r="6322" spans="1:13" x14ac:dyDescent="0.3">
      <c r="A6322">
        <v>192.26191299999999</v>
      </c>
      <c r="B6322">
        <v>66</v>
      </c>
      <c r="C6322">
        <v>0</v>
      </c>
      <c r="D6322">
        <v>1.0069999999999999</v>
      </c>
      <c r="E6322">
        <v>47.430391999999998</v>
      </c>
      <c r="F6322">
        <v>47.013184000000003</v>
      </c>
      <c r="G6322">
        <v>45.306041999999998</v>
      </c>
      <c r="H6322">
        <v>0.41720800000000002</v>
      </c>
      <c r="I6322">
        <v>-85.925751000000005</v>
      </c>
      <c r="J6322">
        <v>66</v>
      </c>
      <c r="K6322">
        <v>65.308869999999999</v>
      </c>
      <c r="L6322">
        <v>1.5009E-2</v>
      </c>
      <c r="M6322">
        <f>(F6322*CalPhotonTurnigy!$AE$30*CalPhotonTurnigy!$AF$36+CalPhotonTurnigy!$AE$36)/CalPhotonTurnigy!$AE$30</f>
        <v>59.239810634580543</v>
      </c>
    </row>
    <row r="6323" spans="1:13" x14ac:dyDescent="0.3">
      <c r="A6323">
        <v>192.27690899999999</v>
      </c>
      <c r="B6323">
        <v>66</v>
      </c>
      <c r="C6323">
        <v>0</v>
      </c>
      <c r="D6323">
        <v>1.008</v>
      </c>
      <c r="E6323">
        <v>47.412252000000002</v>
      </c>
      <c r="F6323">
        <v>47.013184000000003</v>
      </c>
      <c r="G6323">
        <v>45.302211</v>
      </c>
      <c r="H6323">
        <v>0.39906799999999998</v>
      </c>
      <c r="I6323">
        <v>-85.906665000000004</v>
      </c>
      <c r="J6323">
        <v>66</v>
      </c>
      <c r="K6323">
        <v>65.308428000000006</v>
      </c>
      <c r="L6323">
        <v>1.4996000000000001E-2</v>
      </c>
      <c r="M6323">
        <f>(F6323*CalPhotonTurnigy!$AE$30*CalPhotonTurnigy!$AF$36+CalPhotonTurnigy!$AE$36)/CalPhotonTurnigy!$AE$30</f>
        <v>59.239810634580543</v>
      </c>
    </row>
    <row r="6324" spans="1:13" x14ac:dyDescent="0.3">
      <c r="A6324">
        <v>192.29190500000001</v>
      </c>
      <c r="B6324">
        <v>66</v>
      </c>
      <c r="C6324">
        <v>0</v>
      </c>
      <c r="D6324">
        <v>1.0069999999999999</v>
      </c>
      <c r="E6324">
        <v>47.393270999999999</v>
      </c>
      <c r="F6324">
        <v>47.111516999999999</v>
      </c>
      <c r="G6324">
        <v>45.298775999999997</v>
      </c>
      <c r="H6324">
        <v>0.281754</v>
      </c>
      <c r="I6324">
        <v>-85.893180999999998</v>
      </c>
      <c r="J6324">
        <v>66</v>
      </c>
      <c r="K6324">
        <v>65.308047999999999</v>
      </c>
      <c r="L6324">
        <v>1.4996000000000001E-2</v>
      </c>
      <c r="M6324">
        <f>(F6324*CalPhotonTurnigy!$AE$30*CalPhotonTurnigy!$AF$36+CalPhotonTurnigy!$AE$36)/CalPhotonTurnigy!$AE$30</f>
        <v>59.339687904301535</v>
      </c>
    </row>
    <row r="6325" spans="1:13" x14ac:dyDescent="0.3">
      <c r="A6325">
        <v>192.30690300000001</v>
      </c>
      <c r="B6325">
        <v>66</v>
      </c>
      <c r="C6325">
        <v>0</v>
      </c>
      <c r="D6325">
        <v>1.008</v>
      </c>
      <c r="E6325">
        <v>47.380294999999997</v>
      </c>
      <c r="F6325">
        <v>47.136097999999997</v>
      </c>
      <c r="G6325">
        <v>45.295701000000001</v>
      </c>
      <c r="H6325">
        <v>0.244196</v>
      </c>
      <c r="I6325">
        <v>-85.881490999999997</v>
      </c>
      <c r="J6325">
        <v>66</v>
      </c>
      <c r="K6325">
        <v>65.307721000000001</v>
      </c>
      <c r="L6325">
        <v>1.4997999999999999E-2</v>
      </c>
      <c r="M6325">
        <f>(F6325*CalPhotonTurnigy!$AE$30*CalPhotonTurnigy!$AF$36+CalPhotonTurnigy!$AE$36)/CalPhotonTurnigy!$AE$30</f>
        <v>59.364654936396683</v>
      </c>
    </row>
    <row r="6326" spans="1:13" x14ac:dyDescent="0.3">
      <c r="A6326">
        <v>192.321912</v>
      </c>
      <c r="B6326">
        <v>66</v>
      </c>
      <c r="C6326">
        <v>0</v>
      </c>
      <c r="D6326">
        <v>1.0069999999999999</v>
      </c>
      <c r="E6326">
        <v>47.365758</v>
      </c>
      <c r="F6326">
        <v>47.185256000000003</v>
      </c>
      <c r="G6326">
        <v>45.292951000000002</v>
      </c>
      <c r="H6326">
        <v>0.180502</v>
      </c>
      <c r="I6326">
        <v>-85.872840999999994</v>
      </c>
      <c r="J6326">
        <v>66</v>
      </c>
      <c r="K6326">
        <v>65.307439000000002</v>
      </c>
      <c r="L6326">
        <v>1.5009E-2</v>
      </c>
      <c r="M6326">
        <f>(F6326*CalPhotonTurnigy!$AE$30*CalPhotonTurnigy!$AF$36+CalPhotonTurnigy!$AE$36)/CalPhotonTurnigy!$AE$30</f>
        <v>59.414584937769014</v>
      </c>
    </row>
    <row r="6327" spans="1:13" x14ac:dyDescent="0.3">
      <c r="A6327">
        <v>192.336917</v>
      </c>
      <c r="B6327">
        <v>66</v>
      </c>
      <c r="C6327">
        <v>0</v>
      </c>
      <c r="D6327">
        <v>1.0069999999999999</v>
      </c>
      <c r="E6327">
        <v>47.353243999999997</v>
      </c>
      <c r="F6327">
        <v>47.160677999999997</v>
      </c>
      <c r="G6327">
        <v>45.290495999999997</v>
      </c>
      <c r="H6327">
        <v>0.19256599999999999</v>
      </c>
      <c r="I6327">
        <v>-85.863615999999993</v>
      </c>
      <c r="J6327">
        <v>66</v>
      </c>
      <c r="K6327">
        <v>65.307197000000002</v>
      </c>
      <c r="L6327">
        <v>1.5004999999999999E-2</v>
      </c>
      <c r="M6327">
        <f>(F6327*CalPhotonTurnigy!$AE$30*CalPhotonTurnigy!$AF$36+CalPhotonTurnigy!$AE$36)/CalPhotonTurnigy!$AE$30</f>
        <v>59.38962095278734</v>
      </c>
    </row>
    <row r="6328" spans="1:13" x14ac:dyDescent="0.3">
      <c r="A6328">
        <v>192.351913</v>
      </c>
      <c r="B6328">
        <v>66</v>
      </c>
      <c r="C6328">
        <v>0</v>
      </c>
      <c r="D6328">
        <v>1.0029999999999999</v>
      </c>
      <c r="E6328">
        <v>47.325623999999998</v>
      </c>
      <c r="F6328">
        <v>47.258986</v>
      </c>
      <c r="G6328">
        <v>45.288305999999999</v>
      </c>
      <c r="H6328">
        <v>6.6638000000000003E-2</v>
      </c>
      <c r="I6328">
        <v>-85.860423999999995</v>
      </c>
      <c r="J6328">
        <v>66</v>
      </c>
      <c r="K6328">
        <v>65.306988000000004</v>
      </c>
      <c r="L6328">
        <v>1.4996000000000001E-2</v>
      </c>
      <c r="M6328">
        <f>(F6328*CalPhotonTurnigy!$AE$30*CalPhotonTurnigy!$AF$36+CalPhotonTurnigy!$AE$36)/CalPhotonTurnigy!$AE$30</f>
        <v>59.489472829896059</v>
      </c>
    </row>
    <row r="6329" spans="1:13" x14ac:dyDescent="0.3">
      <c r="A6329">
        <v>192.36691400000001</v>
      </c>
      <c r="B6329">
        <v>66</v>
      </c>
      <c r="C6329">
        <v>0</v>
      </c>
      <c r="D6329">
        <v>1.006</v>
      </c>
      <c r="E6329">
        <v>47.315327000000003</v>
      </c>
      <c r="F6329">
        <v>47.209834000000001</v>
      </c>
      <c r="G6329">
        <v>45.286354000000003</v>
      </c>
      <c r="H6329">
        <v>0.105493</v>
      </c>
      <c r="I6329">
        <v>-85.855369999999994</v>
      </c>
      <c r="J6329">
        <v>66</v>
      </c>
      <c r="K6329">
        <v>65.306809000000001</v>
      </c>
      <c r="L6329">
        <v>1.5001E-2</v>
      </c>
      <c r="M6329">
        <f>(F6329*CalPhotonTurnigy!$AE$30*CalPhotonTurnigy!$AF$36+CalPhotonTurnigy!$AE$36)/CalPhotonTurnigy!$AE$30</f>
        <v>59.439548922750681</v>
      </c>
    </row>
    <row r="6330" spans="1:13" x14ac:dyDescent="0.3">
      <c r="A6330">
        <v>192.38191499999999</v>
      </c>
      <c r="B6330">
        <v>66</v>
      </c>
      <c r="C6330">
        <v>0</v>
      </c>
      <c r="D6330">
        <v>1.0069999999999999</v>
      </c>
      <c r="E6330">
        <v>47.309837000000002</v>
      </c>
      <c r="F6330">
        <v>47.308132999999998</v>
      </c>
      <c r="G6330">
        <v>45.284618000000002</v>
      </c>
      <c r="H6330">
        <v>1.704E-3</v>
      </c>
      <c r="I6330">
        <v>-85.855288000000002</v>
      </c>
      <c r="J6330">
        <v>66</v>
      </c>
      <c r="K6330">
        <v>65.306653999999995</v>
      </c>
      <c r="L6330">
        <v>1.5001E-2</v>
      </c>
      <c r="M6330">
        <f>(F6330*CalPhotonTurnigy!$AE$30*CalPhotonTurnigy!$AF$36+CalPhotonTurnigy!$AE$36)/CalPhotonTurnigy!$AE$30</f>
        <v>59.53939165851898</v>
      </c>
    </row>
    <row r="6331" spans="1:13" x14ac:dyDescent="0.3">
      <c r="A6331">
        <v>192.39692199999999</v>
      </c>
      <c r="B6331">
        <v>66</v>
      </c>
      <c r="C6331">
        <v>0</v>
      </c>
      <c r="D6331">
        <v>1.004</v>
      </c>
      <c r="E6331">
        <v>47.291618</v>
      </c>
      <c r="F6331">
        <v>47.332704999999997</v>
      </c>
      <c r="G6331">
        <v>45.283073999999999</v>
      </c>
      <c r="H6331">
        <v>-4.1088E-2</v>
      </c>
      <c r="I6331">
        <v>-85.857258999999999</v>
      </c>
      <c r="J6331">
        <v>66</v>
      </c>
      <c r="K6331">
        <v>65.306521000000004</v>
      </c>
      <c r="L6331">
        <v>1.5007E-2</v>
      </c>
      <c r="M6331">
        <f>(F6331*CalPhotonTurnigy!$AE$30*CalPhotonTurnigy!$AF$36+CalPhotonTurnigy!$AE$36)/CalPhotonTurnigy!$AE$30</f>
        <v>59.564349549273707</v>
      </c>
    </row>
    <row r="6332" spans="1:13" x14ac:dyDescent="0.3">
      <c r="A6332">
        <v>192.41192100000001</v>
      </c>
      <c r="B6332">
        <v>66</v>
      </c>
      <c r="C6332">
        <v>0</v>
      </c>
      <c r="D6332">
        <v>1.004</v>
      </c>
      <c r="E6332">
        <v>47.275931999999997</v>
      </c>
      <c r="F6332">
        <v>47.381846000000003</v>
      </c>
      <c r="G6332">
        <v>45.281703</v>
      </c>
      <c r="H6332">
        <v>-0.105915</v>
      </c>
      <c r="I6332">
        <v>-85.862337999999994</v>
      </c>
      <c r="J6332">
        <v>66</v>
      </c>
      <c r="K6332">
        <v>65.306406999999993</v>
      </c>
      <c r="L6332">
        <v>1.4999E-2</v>
      </c>
      <c r="M6332">
        <f>(F6332*CalPhotonTurnigy!$AE$30*CalPhotonTurnigy!$AF$36+CalPhotonTurnigy!$AE$36)/CalPhotonTurnigy!$AE$30</f>
        <v>59.614262283669689</v>
      </c>
    </row>
    <row r="6333" spans="1:13" x14ac:dyDescent="0.3">
      <c r="A6333">
        <v>192.42693199999999</v>
      </c>
      <c r="B6333">
        <v>66</v>
      </c>
      <c r="C6333">
        <v>0</v>
      </c>
      <c r="D6333">
        <v>1.0029999999999999</v>
      </c>
      <c r="E6333">
        <v>47.259050000000002</v>
      </c>
      <c r="F6333">
        <v>47.381846000000003</v>
      </c>
      <c r="G6333">
        <v>45.280486000000003</v>
      </c>
      <c r="H6333">
        <v>-0.122796</v>
      </c>
      <c r="I6333">
        <v>-85.868232000000006</v>
      </c>
      <c r="J6333">
        <v>66</v>
      </c>
      <c r="K6333">
        <v>65.306308000000001</v>
      </c>
      <c r="L6333">
        <v>1.5011E-2</v>
      </c>
      <c r="M6333">
        <f>(F6333*CalPhotonTurnigy!$AE$30*CalPhotonTurnigy!$AF$36+CalPhotonTurnigy!$AE$36)/CalPhotonTurnigy!$AE$30</f>
        <v>59.614262283669689</v>
      </c>
    </row>
    <row r="6334" spans="1:13" x14ac:dyDescent="0.3">
      <c r="A6334">
        <v>192.44194100000001</v>
      </c>
      <c r="B6334">
        <v>66</v>
      </c>
      <c r="C6334">
        <v>0</v>
      </c>
      <c r="D6334">
        <v>1.0009999999999999</v>
      </c>
      <c r="E6334">
        <v>47.237755999999997</v>
      </c>
      <c r="F6334">
        <v>47.332704999999997</v>
      </c>
      <c r="G6334">
        <v>45.279406999999999</v>
      </c>
      <c r="H6334">
        <v>-9.4949000000000006E-2</v>
      </c>
      <c r="I6334">
        <v>-85.872787000000002</v>
      </c>
      <c r="J6334">
        <v>66</v>
      </c>
      <c r="K6334">
        <v>65.306223000000003</v>
      </c>
      <c r="L6334">
        <v>1.5009E-2</v>
      </c>
      <c r="M6334">
        <f>(F6334*CalPhotonTurnigy!$AE$30*CalPhotonTurnigy!$AF$36+CalPhotonTurnigy!$AE$36)/CalPhotonTurnigy!$AE$30</f>
        <v>59.564349549273707</v>
      </c>
    </row>
    <row r="6335" spans="1:13" x14ac:dyDescent="0.3">
      <c r="A6335">
        <v>192.45693900000001</v>
      </c>
      <c r="B6335">
        <v>66</v>
      </c>
      <c r="C6335">
        <v>0</v>
      </c>
      <c r="D6335">
        <v>1.0009999999999999</v>
      </c>
      <c r="E6335">
        <v>47.219420999999997</v>
      </c>
      <c r="F6335">
        <v>46.914831999999997</v>
      </c>
      <c r="G6335">
        <v>45.278452000000001</v>
      </c>
      <c r="H6335">
        <v>0.304589</v>
      </c>
      <c r="I6335">
        <v>-85.858227999999997</v>
      </c>
      <c r="J6335">
        <v>66</v>
      </c>
      <c r="K6335">
        <v>65.306150000000002</v>
      </c>
      <c r="L6335">
        <v>1.4997999999999999E-2</v>
      </c>
      <c r="M6335">
        <f>(F6335*CalPhotonTurnigy!$AE$30*CalPhotonTurnigy!$AF$36+CalPhotonTurnigy!$AE$36)/CalPhotonTurnigy!$AE$30</f>
        <v>59.139914066474212</v>
      </c>
    </row>
    <row r="6336" spans="1:13" x14ac:dyDescent="0.3">
      <c r="A6336">
        <v>192.47194099999999</v>
      </c>
      <c r="B6336">
        <v>65</v>
      </c>
      <c r="C6336">
        <v>0</v>
      </c>
      <c r="D6336">
        <v>1</v>
      </c>
      <c r="E6336">
        <v>47.196866999999997</v>
      </c>
      <c r="F6336">
        <v>46.914831999999997</v>
      </c>
      <c r="G6336">
        <v>45.277366000000001</v>
      </c>
      <c r="H6336">
        <v>0.28203400000000001</v>
      </c>
      <c r="I6336">
        <v>-85.844744000000006</v>
      </c>
      <c r="J6336">
        <v>65</v>
      </c>
      <c r="K6336">
        <v>65.276020000000003</v>
      </c>
      <c r="L6336">
        <v>1.5002E-2</v>
      </c>
      <c r="M6336">
        <f>(F6336*CalPhotonTurnigy!$AE$30*CalPhotonTurnigy!$AF$36+CalPhotonTurnigy!$AE$36)/CalPhotonTurnigy!$AE$30</f>
        <v>59.139914066474212</v>
      </c>
    </row>
    <row r="6337" spans="1:13" x14ac:dyDescent="0.3">
      <c r="A6337">
        <v>192.486942</v>
      </c>
      <c r="B6337">
        <v>65</v>
      </c>
      <c r="C6337">
        <v>0</v>
      </c>
      <c r="D6337">
        <v>1.0029999999999999</v>
      </c>
      <c r="E6337">
        <v>47.190992000000001</v>
      </c>
      <c r="F6337">
        <v>46.964010000000002</v>
      </c>
      <c r="G6337">
        <v>45.275340999999997</v>
      </c>
      <c r="H6337">
        <v>0.22698199999999999</v>
      </c>
      <c r="I6337">
        <v>-85.833888000000002</v>
      </c>
      <c r="J6337">
        <v>65</v>
      </c>
      <c r="K6337">
        <v>65.221484000000004</v>
      </c>
      <c r="L6337">
        <v>1.5001E-2</v>
      </c>
      <c r="M6337">
        <f>(F6337*CalPhotonTurnigy!$AE$30*CalPhotonTurnigy!$AF$36+CalPhotonTurnigy!$AE$36)/CalPhotonTurnigy!$AE$30</f>
        <v>59.18986438193636</v>
      </c>
    </row>
    <row r="6338" spans="1:13" x14ac:dyDescent="0.3">
      <c r="A6338">
        <v>192.501949</v>
      </c>
      <c r="B6338">
        <v>65</v>
      </c>
      <c r="C6338">
        <v>0</v>
      </c>
      <c r="D6338">
        <v>1.0029999999999999</v>
      </c>
      <c r="E6338">
        <v>47.185935999999998</v>
      </c>
      <c r="F6338">
        <v>46.964010000000002</v>
      </c>
      <c r="G6338">
        <v>45.271349000000001</v>
      </c>
      <c r="H6338">
        <v>0.22192500000000001</v>
      </c>
      <c r="I6338">
        <v>-85.823271000000005</v>
      </c>
      <c r="J6338">
        <v>65</v>
      </c>
      <c r="K6338">
        <v>65.174546000000007</v>
      </c>
      <c r="L6338">
        <v>1.5007E-2</v>
      </c>
      <c r="M6338">
        <f>(F6338*CalPhotonTurnigy!$AE$30*CalPhotonTurnigy!$AF$36+CalPhotonTurnigy!$AE$36)/CalPhotonTurnigy!$AE$30</f>
        <v>59.18986438193636</v>
      </c>
    </row>
    <row r="6339" spans="1:13" x14ac:dyDescent="0.3">
      <c r="A6339">
        <v>192.51695100000001</v>
      </c>
      <c r="B6339">
        <v>65</v>
      </c>
      <c r="C6339">
        <v>0</v>
      </c>
      <c r="D6339">
        <v>0.998</v>
      </c>
      <c r="E6339">
        <v>47.161256999999999</v>
      </c>
      <c r="F6339">
        <v>47.062353000000002</v>
      </c>
      <c r="G6339">
        <v>45.264757000000003</v>
      </c>
      <c r="H6339">
        <v>9.8904000000000006E-2</v>
      </c>
      <c r="I6339">
        <v>-85.818537000000006</v>
      </c>
      <c r="J6339">
        <v>65</v>
      </c>
      <c r="K6339">
        <v>65.134145000000004</v>
      </c>
      <c r="L6339">
        <v>1.5002E-2</v>
      </c>
      <c r="M6339">
        <f>(F6339*CalPhotonTurnigy!$AE$30*CalPhotonTurnigy!$AF$36+CalPhotonTurnigy!$AE$36)/CalPhotonTurnigy!$AE$30</f>
        <v>59.28975180870227</v>
      </c>
    </row>
    <row r="6340" spans="1:13" x14ac:dyDescent="0.3">
      <c r="A6340">
        <v>192.53195099999999</v>
      </c>
      <c r="B6340">
        <v>65</v>
      </c>
      <c r="C6340">
        <v>0</v>
      </c>
      <c r="D6340">
        <v>1</v>
      </c>
      <c r="E6340">
        <v>47.146788000000001</v>
      </c>
      <c r="F6340">
        <v>47.086936000000001</v>
      </c>
      <c r="G6340">
        <v>45.255415999999997</v>
      </c>
      <c r="H6340">
        <v>5.9852000000000002E-2</v>
      </c>
      <c r="I6340">
        <v>-85.815672000000006</v>
      </c>
      <c r="J6340">
        <v>65</v>
      </c>
      <c r="K6340">
        <v>65.099372000000002</v>
      </c>
      <c r="L6340">
        <v>1.4999999999999999E-2</v>
      </c>
      <c r="M6340">
        <f>(F6340*CalPhotonTurnigy!$AE$30*CalPhotonTurnigy!$AF$36+CalPhotonTurnigy!$AE$36)/CalPhotonTurnigy!$AE$30</f>
        <v>59.314720872206401</v>
      </c>
    </row>
    <row r="6341" spans="1:13" x14ac:dyDescent="0.3">
      <c r="A6341">
        <v>192.54696100000001</v>
      </c>
      <c r="B6341">
        <v>65</v>
      </c>
      <c r="C6341">
        <v>0</v>
      </c>
      <c r="D6341">
        <v>0.999</v>
      </c>
      <c r="E6341">
        <v>47.130938999999998</v>
      </c>
      <c r="F6341">
        <v>47.160677999999997</v>
      </c>
      <c r="G6341">
        <v>45.243471999999997</v>
      </c>
      <c r="H6341">
        <v>-2.9738000000000001E-2</v>
      </c>
      <c r="I6341">
        <v>-85.817097000000004</v>
      </c>
      <c r="J6341">
        <v>65</v>
      </c>
      <c r="K6341">
        <v>65.069441999999995</v>
      </c>
      <c r="L6341">
        <v>1.5010000000000001E-2</v>
      </c>
      <c r="M6341">
        <f>(F6341*CalPhotonTurnigy!$AE$30*CalPhotonTurnigy!$AF$36+CalPhotonTurnigy!$AE$36)/CalPhotonTurnigy!$AE$30</f>
        <v>59.38962095278734</v>
      </c>
    </row>
    <row r="6342" spans="1:13" x14ac:dyDescent="0.3">
      <c r="A6342">
        <v>192.56195700000001</v>
      </c>
      <c r="B6342">
        <v>65</v>
      </c>
      <c r="C6342">
        <v>0</v>
      </c>
      <c r="D6342">
        <v>0.998</v>
      </c>
      <c r="E6342">
        <v>47.113902000000003</v>
      </c>
      <c r="F6342">
        <v>47.160677999999997</v>
      </c>
      <c r="G6342">
        <v>45.229250999999998</v>
      </c>
      <c r="H6342">
        <v>-4.6775999999999998E-2</v>
      </c>
      <c r="I6342">
        <v>-85.819337000000004</v>
      </c>
      <c r="J6342">
        <v>65</v>
      </c>
      <c r="K6342">
        <v>65.043681000000007</v>
      </c>
      <c r="L6342">
        <v>1.4996000000000001E-2</v>
      </c>
      <c r="M6342">
        <f>(F6342*CalPhotonTurnigy!$AE$30*CalPhotonTurnigy!$AF$36+CalPhotonTurnigy!$AE$36)/CalPhotonTurnigy!$AE$30</f>
        <v>59.38962095278734</v>
      </c>
    </row>
    <row r="6343" spans="1:13" x14ac:dyDescent="0.3">
      <c r="A6343">
        <v>192.576955</v>
      </c>
      <c r="B6343">
        <v>65</v>
      </c>
      <c r="C6343">
        <v>0</v>
      </c>
      <c r="D6343">
        <v>1.0009999999999999</v>
      </c>
      <c r="E6343">
        <v>47.10942</v>
      </c>
      <c r="F6343">
        <v>47.258986</v>
      </c>
      <c r="G6343">
        <v>45.213163999999999</v>
      </c>
      <c r="H6343">
        <v>-0.149566</v>
      </c>
      <c r="I6343">
        <v>-85.826503000000002</v>
      </c>
      <c r="J6343">
        <v>65</v>
      </c>
      <c r="K6343">
        <v>65.021508999999995</v>
      </c>
      <c r="L6343">
        <v>1.4997999999999999E-2</v>
      </c>
      <c r="M6343">
        <f>(F6343*CalPhotonTurnigy!$AE$30*CalPhotonTurnigy!$AF$36+CalPhotonTurnigy!$AE$36)/CalPhotonTurnigy!$AE$30</f>
        <v>59.489472829896059</v>
      </c>
    </row>
    <row r="6344" spans="1:13" x14ac:dyDescent="0.3">
      <c r="A6344">
        <v>192.59195199999999</v>
      </c>
      <c r="B6344">
        <v>65</v>
      </c>
      <c r="C6344">
        <v>0</v>
      </c>
      <c r="D6344">
        <v>1.0009999999999999</v>
      </c>
      <c r="E6344">
        <v>47.105562999999997</v>
      </c>
      <c r="F6344">
        <v>47.283560000000001</v>
      </c>
      <c r="G6344">
        <v>45.195649000000003</v>
      </c>
      <c r="H6344">
        <v>-0.17799699999999999</v>
      </c>
      <c r="I6344">
        <v>-85.835031999999998</v>
      </c>
      <c r="J6344">
        <v>65</v>
      </c>
      <c r="K6344">
        <v>65.002425000000002</v>
      </c>
      <c r="L6344">
        <v>1.4997E-2</v>
      </c>
      <c r="M6344">
        <f>(F6344*CalPhotonTurnigy!$AE$30*CalPhotonTurnigy!$AF$36+CalPhotonTurnigy!$AE$36)/CalPhotonTurnigy!$AE$30</f>
        <v>59.514432752059768</v>
      </c>
    </row>
    <row r="6345" spans="1:13" x14ac:dyDescent="0.3">
      <c r="A6345">
        <v>192.60695100000001</v>
      </c>
      <c r="B6345">
        <v>65</v>
      </c>
      <c r="C6345">
        <v>0</v>
      </c>
      <c r="D6345">
        <v>1</v>
      </c>
      <c r="E6345">
        <v>47.098849000000001</v>
      </c>
      <c r="F6345">
        <v>47.406415000000003</v>
      </c>
      <c r="G6345">
        <v>45.177135999999997</v>
      </c>
      <c r="H6345">
        <v>-0.30756699999999998</v>
      </c>
      <c r="I6345">
        <v>-85.849784999999997</v>
      </c>
      <c r="J6345">
        <v>65</v>
      </c>
      <c r="K6345">
        <v>64.985999000000007</v>
      </c>
      <c r="L6345">
        <v>1.4999E-2</v>
      </c>
      <c r="M6345">
        <f>(F6345*CalPhotonTurnigy!$AE$30*CalPhotonTurnigy!$AF$36+CalPhotonTurnigy!$AE$36)/CalPhotonTurnigy!$AE$30</f>
        <v>59.639217127310935</v>
      </c>
    </row>
    <row r="6346" spans="1:13" x14ac:dyDescent="0.3">
      <c r="A6346">
        <v>192.621949</v>
      </c>
      <c r="B6346">
        <v>65</v>
      </c>
      <c r="C6346">
        <v>0</v>
      </c>
      <c r="D6346">
        <v>1</v>
      </c>
      <c r="E6346">
        <v>47.093069</v>
      </c>
      <c r="F6346">
        <v>46.988596999999999</v>
      </c>
      <c r="G6346">
        <v>45.158022000000003</v>
      </c>
      <c r="H6346">
        <v>0.104472</v>
      </c>
      <c r="I6346">
        <v>-85.844789000000006</v>
      </c>
      <c r="J6346">
        <v>65</v>
      </c>
      <c r="K6346">
        <v>64.971862000000002</v>
      </c>
      <c r="L6346">
        <v>1.4997999999999999E-2</v>
      </c>
      <c r="M6346">
        <f>(F6346*CalPhotonTurnigy!$AE$30*CalPhotonTurnigy!$AF$36+CalPhotonTurnigy!$AE$36)/CalPhotonTurnigy!$AE$30</f>
        <v>59.214837508258448</v>
      </c>
    </row>
    <row r="6347" spans="1:13" x14ac:dyDescent="0.3">
      <c r="A6347">
        <v>192.63695999999999</v>
      </c>
      <c r="B6347">
        <v>65</v>
      </c>
      <c r="C6347">
        <v>0</v>
      </c>
      <c r="D6347">
        <v>0.998</v>
      </c>
      <c r="E6347">
        <v>47.081301000000003</v>
      </c>
      <c r="F6347">
        <v>46.791868999999998</v>
      </c>
      <c r="G6347">
        <v>45.138660000000002</v>
      </c>
      <c r="H6347">
        <v>0.28943099999999999</v>
      </c>
      <c r="I6347">
        <v>-85.830954000000006</v>
      </c>
      <c r="J6347">
        <v>65</v>
      </c>
      <c r="K6347">
        <v>64.959693000000001</v>
      </c>
      <c r="L6347">
        <v>1.5011E-2</v>
      </c>
      <c r="M6347">
        <f>(F6347*CalPhotonTurnigy!$AE$30*CalPhotonTurnigy!$AF$36+CalPhotonTurnigy!$AE$36)/CalPhotonTurnigy!$AE$30</f>
        <v>59.015019995138005</v>
      </c>
    </row>
    <row r="6348" spans="1:13" x14ac:dyDescent="0.3">
      <c r="A6348">
        <v>192.651972</v>
      </c>
      <c r="B6348">
        <v>65</v>
      </c>
      <c r="C6348">
        <v>0</v>
      </c>
      <c r="D6348">
        <v>0.99299999999999999</v>
      </c>
      <c r="E6348">
        <v>47.050767999999998</v>
      </c>
      <c r="F6348">
        <v>46.890242000000001</v>
      </c>
      <c r="G6348">
        <v>45.119354000000001</v>
      </c>
      <c r="H6348">
        <v>0.160526</v>
      </c>
      <c r="I6348">
        <v>-85.823274999999995</v>
      </c>
      <c r="J6348">
        <v>65</v>
      </c>
      <c r="K6348">
        <v>64.949219999999997</v>
      </c>
      <c r="L6348">
        <v>1.5011999999999999E-2</v>
      </c>
      <c r="M6348">
        <f>(F6348*CalPhotonTurnigy!$AE$30*CalPhotonTurnigy!$AF$36+CalPhotonTurnigy!$AE$36)/CalPhotonTurnigy!$AE$30</f>
        <v>59.11493789303865</v>
      </c>
    </row>
    <row r="6349" spans="1:13" x14ac:dyDescent="0.3">
      <c r="A6349">
        <v>192.666979</v>
      </c>
      <c r="B6349">
        <v>65</v>
      </c>
      <c r="C6349">
        <v>0</v>
      </c>
      <c r="D6349">
        <v>0.998</v>
      </c>
      <c r="E6349">
        <v>47.044891</v>
      </c>
      <c r="F6349">
        <v>46.914831999999997</v>
      </c>
      <c r="G6349">
        <v>45.100358999999997</v>
      </c>
      <c r="H6349">
        <v>0.13005900000000001</v>
      </c>
      <c r="I6349">
        <v>-85.817054999999996</v>
      </c>
      <c r="J6349">
        <v>65</v>
      </c>
      <c r="K6349">
        <v>64.940205000000006</v>
      </c>
      <c r="L6349">
        <v>1.5007E-2</v>
      </c>
      <c r="M6349">
        <f>(F6349*CalPhotonTurnigy!$AE$30*CalPhotonTurnigy!$AF$36+CalPhotonTurnigy!$AE$36)/CalPhotonTurnigy!$AE$30</f>
        <v>59.139914066474212</v>
      </c>
    </row>
    <row r="6350" spans="1:13" x14ac:dyDescent="0.3">
      <c r="A6350">
        <v>192.68197799999999</v>
      </c>
      <c r="B6350">
        <v>65</v>
      </c>
      <c r="C6350">
        <v>0</v>
      </c>
      <c r="D6350">
        <v>0.99399999999999999</v>
      </c>
      <c r="E6350">
        <v>47.022815000000001</v>
      </c>
      <c r="F6350">
        <v>46.988596999999999</v>
      </c>
      <c r="G6350">
        <v>45.081879000000001</v>
      </c>
      <c r="H6350">
        <v>3.4217999999999998E-2</v>
      </c>
      <c r="I6350">
        <v>-85.815419000000006</v>
      </c>
      <c r="J6350">
        <v>65</v>
      </c>
      <c r="K6350">
        <v>64.932445999999999</v>
      </c>
      <c r="L6350">
        <v>1.4999E-2</v>
      </c>
      <c r="M6350">
        <f>(F6350*CalPhotonTurnigy!$AE$30*CalPhotonTurnigy!$AF$36+CalPhotonTurnigy!$AE$36)/CalPhotonTurnigy!$AE$30</f>
        <v>59.214837508258448</v>
      </c>
    </row>
    <row r="6351" spans="1:13" x14ac:dyDescent="0.3">
      <c r="A6351">
        <v>192.69698500000001</v>
      </c>
      <c r="B6351">
        <v>65</v>
      </c>
      <c r="C6351">
        <v>0</v>
      </c>
      <c r="D6351">
        <v>0.99299999999999999</v>
      </c>
      <c r="E6351">
        <v>46.996991999999999</v>
      </c>
      <c r="F6351">
        <v>46.988596999999999</v>
      </c>
      <c r="G6351">
        <v>45.064075000000003</v>
      </c>
      <c r="H6351">
        <v>8.3949999999999997E-3</v>
      </c>
      <c r="I6351">
        <v>-85.815016999999997</v>
      </c>
      <c r="J6351">
        <v>65</v>
      </c>
      <c r="K6351">
        <v>64.925768000000005</v>
      </c>
      <c r="L6351">
        <v>1.5007E-2</v>
      </c>
      <c r="M6351">
        <f>(F6351*CalPhotonTurnigy!$AE$30*CalPhotonTurnigy!$AF$36+CalPhotonTurnigy!$AE$36)/CalPhotonTurnigy!$AE$30</f>
        <v>59.214837508258448</v>
      </c>
    </row>
    <row r="6352" spans="1:13" x14ac:dyDescent="0.3">
      <c r="A6352">
        <v>192.71198999999999</v>
      </c>
      <c r="B6352">
        <v>65</v>
      </c>
      <c r="C6352">
        <v>0</v>
      </c>
      <c r="D6352">
        <v>0.99199999999999999</v>
      </c>
      <c r="E6352">
        <v>46.971344999999999</v>
      </c>
      <c r="F6352">
        <v>47.111516999999999</v>
      </c>
      <c r="G6352">
        <v>45.047065000000003</v>
      </c>
      <c r="H6352">
        <v>-0.14017299999999999</v>
      </c>
      <c r="I6352">
        <v>-85.821729000000005</v>
      </c>
      <c r="J6352">
        <v>65</v>
      </c>
      <c r="K6352">
        <v>64.920019999999994</v>
      </c>
      <c r="L6352">
        <v>1.5004999999999999E-2</v>
      </c>
      <c r="M6352">
        <f>(F6352*CalPhotonTurnigy!$AE$30*CalPhotonTurnigy!$AF$36+CalPhotonTurnigy!$AE$36)/CalPhotonTurnigy!$AE$30</f>
        <v>59.339687904301535</v>
      </c>
    </row>
    <row r="6353" spans="1:13" x14ac:dyDescent="0.3">
      <c r="A6353">
        <v>192.72699800000001</v>
      </c>
      <c r="B6353">
        <v>65</v>
      </c>
      <c r="C6353">
        <v>0</v>
      </c>
      <c r="D6353">
        <v>0.99299999999999999</v>
      </c>
      <c r="E6353">
        <v>46.952671000000002</v>
      </c>
      <c r="F6353">
        <v>47.086936000000001</v>
      </c>
      <c r="G6353">
        <v>45.030932</v>
      </c>
      <c r="H6353">
        <v>-0.13426399999999999</v>
      </c>
      <c r="I6353">
        <v>-85.828158999999999</v>
      </c>
      <c r="J6353">
        <v>65</v>
      </c>
      <c r="K6353">
        <v>64.915071999999995</v>
      </c>
      <c r="L6353">
        <v>1.5008000000000001E-2</v>
      </c>
      <c r="M6353">
        <f>(F6353*CalPhotonTurnigy!$AE$30*CalPhotonTurnigy!$AF$36+CalPhotonTurnigy!$AE$36)/CalPhotonTurnigy!$AE$30</f>
        <v>59.314720872206401</v>
      </c>
    </row>
    <row r="6354" spans="1:13" x14ac:dyDescent="0.3">
      <c r="A6354">
        <v>192.74199400000001</v>
      </c>
      <c r="B6354">
        <v>65</v>
      </c>
      <c r="C6354">
        <v>0</v>
      </c>
      <c r="D6354">
        <v>1.0009999999999999</v>
      </c>
      <c r="E6354">
        <v>46.970717999999998</v>
      </c>
      <c r="F6354">
        <v>47.185256000000003</v>
      </c>
      <c r="G6354">
        <v>45.015731000000002</v>
      </c>
      <c r="H6354">
        <v>-0.21453900000000001</v>
      </c>
      <c r="I6354">
        <v>-85.838431</v>
      </c>
      <c r="J6354">
        <v>65</v>
      </c>
      <c r="K6354">
        <v>64.910814000000002</v>
      </c>
      <c r="L6354">
        <v>1.4996000000000001E-2</v>
      </c>
      <c r="M6354">
        <f>(F6354*CalPhotonTurnigy!$AE$30*CalPhotonTurnigy!$AF$36+CalPhotonTurnigy!$AE$36)/CalPhotonTurnigy!$AE$30</f>
        <v>59.414584937769014</v>
      </c>
    </row>
    <row r="6355" spans="1:13" x14ac:dyDescent="0.3">
      <c r="A6355">
        <v>192.756992</v>
      </c>
      <c r="B6355">
        <v>65</v>
      </c>
      <c r="C6355">
        <v>0</v>
      </c>
      <c r="D6355">
        <v>0.98799999999999999</v>
      </c>
      <c r="E6355">
        <v>46.931649</v>
      </c>
      <c r="F6355">
        <v>47.209834000000001</v>
      </c>
      <c r="G6355">
        <v>45.001491999999999</v>
      </c>
      <c r="H6355">
        <v>-0.27818500000000002</v>
      </c>
      <c r="I6355">
        <v>-85.851755999999995</v>
      </c>
      <c r="J6355">
        <v>65</v>
      </c>
      <c r="K6355">
        <v>64.907149000000004</v>
      </c>
      <c r="L6355">
        <v>1.4997999999999999E-2</v>
      </c>
      <c r="M6355">
        <f>(F6355*CalPhotonTurnigy!$AE$30*CalPhotonTurnigy!$AF$36+CalPhotonTurnigy!$AE$36)/CalPhotonTurnigy!$AE$30</f>
        <v>59.439548922750681</v>
      </c>
    </row>
    <row r="6356" spans="1:13" x14ac:dyDescent="0.3">
      <c r="A6356">
        <v>192.77199999999999</v>
      </c>
      <c r="B6356">
        <v>65</v>
      </c>
      <c r="C6356">
        <v>0</v>
      </c>
      <c r="D6356">
        <v>0.98899999999999999</v>
      </c>
      <c r="E6356">
        <v>46.904828000000002</v>
      </c>
      <c r="F6356">
        <v>47.308132999999998</v>
      </c>
      <c r="G6356">
        <v>44.988219999999998</v>
      </c>
      <c r="H6356">
        <v>-0.40330500000000002</v>
      </c>
      <c r="I6356">
        <v>-85.871099000000001</v>
      </c>
      <c r="J6356">
        <v>65</v>
      </c>
      <c r="K6356">
        <v>64.903994999999995</v>
      </c>
      <c r="L6356">
        <v>1.5008000000000001E-2</v>
      </c>
      <c r="M6356">
        <f>(F6356*CalPhotonTurnigy!$AE$30*CalPhotonTurnigy!$AF$36+CalPhotonTurnigy!$AE$36)/CalPhotonTurnigy!$AE$30</f>
        <v>59.53939165851898</v>
      </c>
    </row>
    <row r="6357" spans="1:13" x14ac:dyDescent="0.3">
      <c r="A6357">
        <v>192.787002</v>
      </c>
      <c r="B6357">
        <v>65</v>
      </c>
      <c r="C6357">
        <v>0</v>
      </c>
      <c r="D6357">
        <v>0.98499999999999999</v>
      </c>
      <c r="E6357">
        <v>46.864623000000002</v>
      </c>
      <c r="F6357">
        <v>47.332704999999997</v>
      </c>
      <c r="G6357">
        <v>44.975906999999999</v>
      </c>
      <c r="H6357">
        <v>-0.46808300000000003</v>
      </c>
      <c r="I6357">
        <v>-85.893544000000006</v>
      </c>
      <c r="J6357">
        <v>65</v>
      </c>
      <c r="K6357">
        <v>64.90128</v>
      </c>
      <c r="L6357">
        <v>1.5002E-2</v>
      </c>
      <c r="M6357">
        <f>(F6357*CalPhotonTurnigy!$AE$30*CalPhotonTurnigy!$AF$36+CalPhotonTurnigy!$AE$36)/CalPhotonTurnigy!$AE$30</f>
        <v>59.564349549273707</v>
      </c>
    </row>
    <row r="6358" spans="1:13" x14ac:dyDescent="0.3">
      <c r="A6358">
        <v>192.80201099999999</v>
      </c>
      <c r="B6358">
        <v>65</v>
      </c>
      <c r="C6358">
        <v>0</v>
      </c>
      <c r="D6358">
        <v>0.98699999999999999</v>
      </c>
      <c r="E6358">
        <v>46.836837000000003</v>
      </c>
      <c r="F6358">
        <v>46.816464000000003</v>
      </c>
      <c r="G6358">
        <v>44.964531000000001</v>
      </c>
      <c r="H6358">
        <v>2.0372999999999999E-2</v>
      </c>
      <c r="I6358">
        <v>-85.892570000000006</v>
      </c>
      <c r="J6358">
        <v>65</v>
      </c>
      <c r="K6358">
        <v>64.898943000000003</v>
      </c>
      <c r="L6358">
        <v>1.5009E-2</v>
      </c>
      <c r="M6358">
        <f>(F6358*CalPhotonTurnigy!$AE$30*CalPhotonTurnigy!$AF$36+CalPhotonTurnigy!$AE$36)/CalPhotonTurnigy!$AE$30</f>
        <v>59.040001247096036</v>
      </c>
    </row>
    <row r="6359" spans="1:13" x14ac:dyDescent="0.3">
      <c r="A6359">
        <v>192.817016</v>
      </c>
      <c r="B6359">
        <v>65</v>
      </c>
      <c r="C6359">
        <v>0</v>
      </c>
      <c r="D6359">
        <v>0.98799999999999999</v>
      </c>
      <c r="E6359">
        <v>46.816336</v>
      </c>
      <c r="F6359">
        <v>46.841057999999997</v>
      </c>
      <c r="G6359">
        <v>44.954061000000003</v>
      </c>
      <c r="H6359">
        <v>-2.4722000000000001E-2</v>
      </c>
      <c r="I6359">
        <v>-85.893750999999995</v>
      </c>
      <c r="J6359">
        <v>65</v>
      </c>
      <c r="K6359">
        <v>64.896930999999995</v>
      </c>
      <c r="L6359">
        <v>1.5004999999999999E-2</v>
      </c>
      <c r="M6359">
        <f>(F6359*CalPhotonTurnigy!$AE$30*CalPhotonTurnigy!$AF$36+CalPhotonTurnigy!$AE$36)/CalPhotonTurnigy!$AE$30</f>
        <v>59.064981483349555</v>
      </c>
    </row>
    <row r="6360" spans="1:13" x14ac:dyDescent="0.3">
      <c r="A6360">
        <v>192.83202399999999</v>
      </c>
      <c r="B6360">
        <v>65</v>
      </c>
      <c r="C6360">
        <v>0</v>
      </c>
      <c r="D6360">
        <v>0.98899999999999999</v>
      </c>
      <c r="E6360">
        <v>46.805543</v>
      </c>
      <c r="F6360">
        <v>46.890242000000001</v>
      </c>
      <c r="G6360">
        <v>44.944457999999997</v>
      </c>
      <c r="H6360">
        <v>-8.4698999999999997E-2</v>
      </c>
      <c r="I6360">
        <v>-85.897801999999999</v>
      </c>
      <c r="J6360">
        <v>65</v>
      </c>
      <c r="K6360">
        <v>64.895200000000003</v>
      </c>
      <c r="L6360">
        <v>1.5008000000000001E-2</v>
      </c>
      <c r="M6360">
        <f>(F6360*CalPhotonTurnigy!$AE$30*CalPhotonTurnigy!$AF$36+CalPhotonTurnigy!$AE$36)/CalPhotonTurnigy!$AE$30</f>
        <v>59.11493789303865</v>
      </c>
    </row>
    <row r="6361" spans="1:13" x14ac:dyDescent="0.3">
      <c r="A6361">
        <v>192.847036</v>
      </c>
      <c r="B6361">
        <v>65</v>
      </c>
      <c r="C6361">
        <v>0</v>
      </c>
      <c r="D6361">
        <v>0.99199999999999999</v>
      </c>
      <c r="E6361">
        <v>46.806542</v>
      </c>
      <c r="F6361">
        <v>46.964010000000002</v>
      </c>
      <c r="G6361">
        <v>44.935676999999998</v>
      </c>
      <c r="H6361">
        <v>-0.157468</v>
      </c>
      <c r="I6361">
        <v>-85.905338</v>
      </c>
      <c r="J6361">
        <v>65</v>
      </c>
      <c r="K6361">
        <v>64.893709999999999</v>
      </c>
      <c r="L6361">
        <v>1.5011999999999999E-2</v>
      </c>
      <c r="M6361">
        <f>(F6361*CalPhotonTurnigy!$AE$30*CalPhotonTurnigy!$AF$36+CalPhotonTurnigy!$AE$36)/CalPhotonTurnigy!$AE$30</f>
        <v>59.18986438193636</v>
      </c>
    </row>
    <row r="6362" spans="1:13" x14ac:dyDescent="0.3">
      <c r="A6362">
        <v>192.862044</v>
      </c>
      <c r="B6362">
        <v>65</v>
      </c>
      <c r="C6362">
        <v>0</v>
      </c>
      <c r="D6362">
        <v>0.98899999999999999</v>
      </c>
      <c r="E6362">
        <v>46.797113000000003</v>
      </c>
      <c r="F6362">
        <v>46.964010000000002</v>
      </c>
      <c r="G6362">
        <v>44.927670999999997</v>
      </c>
      <c r="H6362">
        <v>-0.16689699999999999</v>
      </c>
      <c r="I6362">
        <v>-85.913324000000003</v>
      </c>
      <c r="J6362">
        <v>65</v>
      </c>
      <c r="K6362">
        <v>64.892426999999998</v>
      </c>
      <c r="L6362">
        <v>1.5008000000000001E-2</v>
      </c>
      <c r="M6362">
        <f>(F6362*CalPhotonTurnigy!$AE$30*CalPhotonTurnigy!$AF$36+CalPhotonTurnigy!$AE$36)/CalPhotonTurnigy!$AE$30</f>
        <v>59.18986438193636</v>
      </c>
    </row>
    <row r="6363" spans="1:13" x14ac:dyDescent="0.3">
      <c r="A6363">
        <v>192.87705099999999</v>
      </c>
      <c r="B6363">
        <v>65</v>
      </c>
      <c r="C6363">
        <v>0</v>
      </c>
      <c r="D6363">
        <v>0.98899999999999999</v>
      </c>
      <c r="E6363">
        <v>46.788997999999999</v>
      </c>
      <c r="F6363">
        <v>47.086936000000001</v>
      </c>
      <c r="G6363">
        <v>44.920391000000002</v>
      </c>
      <c r="H6363">
        <v>-0.29793799999999998</v>
      </c>
      <c r="I6363">
        <v>-85.927589999999995</v>
      </c>
      <c r="J6363">
        <v>65</v>
      </c>
      <c r="K6363">
        <v>64.891323</v>
      </c>
      <c r="L6363">
        <v>1.5007E-2</v>
      </c>
      <c r="M6363">
        <f>(F6363*CalPhotonTurnigy!$AE$30*CalPhotonTurnigy!$AF$36+CalPhotonTurnigy!$AE$36)/CalPhotonTurnigy!$AE$30</f>
        <v>59.314720872206401</v>
      </c>
    </row>
    <row r="6364" spans="1:13" x14ac:dyDescent="0.3">
      <c r="A6364">
        <v>192.89205200000001</v>
      </c>
      <c r="B6364">
        <v>65</v>
      </c>
      <c r="C6364">
        <v>0</v>
      </c>
      <c r="D6364">
        <v>0.98699999999999999</v>
      </c>
      <c r="E6364">
        <v>46.771715999999998</v>
      </c>
      <c r="F6364">
        <v>47.136097999999997</v>
      </c>
      <c r="G6364">
        <v>44.913786999999999</v>
      </c>
      <c r="H6364">
        <v>-0.36438300000000001</v>
      </c>
      <c r="I6364">
        <v>-85.945037999999997</v>
      </c>
      <c r="J6364">
        <v>65</v>
      </c>
      <c r="K6364">
        <v>64.890372999999997</v>
      </c>
      <c r="L6364">
        <v>1.5001E-2</v>
      </c>
      <c r="M6364">
        <f>(F6364*CalPhotonTurnigy!$AE$30*CalPhotonTurnigy!$AF$36+CalPhotonTurnigy!$AE$36)/CalPhotonTurnigy!$AE$30</f>
        <v>59.364654936396683</v>
      </c>
    </row>
    <row r="6365" spans="1:13" x14ac:dyDescent="0.3">
      <c r="A6365">
        <v>192.90705299999999</v>
      </c>
      <c r="B6365">
        <v>65</v>
      </c>
      <c r="C6365">
        <v>0</v>
      </c>
      <c r="D6365">
        <v>0.99</v>
      </c>
      <c r="E6365">
        <v>46.770572999999999</v>
      </c>
      <c r="F6365">
        <v>47.234409999999997</v>
      </c>
      <c r="G6365">
        <v>44.907811000000002</v>
      </c>
      <c r="H6365">
        <v>-0.46383799999999997</v>
      </c>
      <c r="I6365">
        <v>-85.967262000000005</v>
      </c>
      <c r="J6365">
        <v>65</v>
      </c>
      <c r="K6365">
        <v>64.889555000000001</v>
      </c>
      <c r="L6365">
        <v>1.5001E-2</v>
      </c>
      <c r="M6365">
        <f>(F6365*CalPhotonTurnigy!$AE$30*CalPhotonTurnigy!$AF$36+CalPhotonTurnigy!$AE$36)/CalPhotonTurnigy!$AE$30</f>
        <v>59.464510876323359</v>
      </c>
    </row>
    <row r="6366" spans="1:13" x14ac:dyDescent="0.3">
      <c r="A6366">
        <v>192.92205200000001</v>
      </c>
      <c r="B6366">
        <v>65</v>
      </c>
      <c r="C6366">
        <v>0</v>
      </c>
      <c r="D6366">
        <v>0.98599999999999999</v>
      </c>
      <c r="E6366">
        <v>46.752417999999999</v>
      </c>
      <c r="F6366">
        <v>46.644278</v>
      </c>
      <c r="G6366">
        <v>44.902413000000003</v>
      </c>
      <c r="H6366">
        <v>0.10814</v>
      </c>
      <c r="I6366">
        <v>-85.962102999999999</v>
      </c>
      <c r="J6366">
        <v>65</v>
      </c>
      <c r="K6366">
        <v>64.888852</v>
      </c>
      <c r="L6366">
        <v>1.4999E-2</v>
      </c>
      <c r="M6366">
        <f>(F6366*CalPhotonTurnigy!$AE$30*CalPhotonTurnigy!$AF$36+CalPhotonTurnigy!$AE$36)/CalPhotonTurnigy!$AE$30</f>
        <v>58.865111153595578</v>
      </c>
    </row>
    <row r="6367" spans="1:13" x14ac:dyDescent="0.3">
      <c r="A6367">
        <v>192.937059</v>
      </c>
      <c r="B6367">
        <v>64</v>
      </c>
      <c r="C6367">
        <v>0</v>
      </c>
      <c r="D6367">
        <v>0.98699999999999999</v>
      </c>
      <c r="E6367">
        <v>46.740225000000002</v>
      </c>
      <c r="F6367">
        <v>46.718077999999998</v>
      </c>
      <c r="G6367">
        <v>44.897306</v>
      </c>
      <c r="H6367">
        <v>2.2145999999999999E-2</v>
      </c>
      <c r="I6367">
        <v>-85.961044999999999</v>
      </c>
      <c r="J6367">
        <v>64</v>
      </c>
      <c r="K6367">
        <v>64.857750999999993</v>
      </c>
      <c r="L6367">
        <v>1.5007E-2</v>
      </c>
      <c r="M6367">
        <f>(F6367*CalPhotonTurnigy!$AE$30*CalPhotonTurnigy!$AF$36+CalPhotonTurnigy!$AE$36)/CalPhotonTurnigy!$AE$30</f>
        <v>58.940070145037005</v>
      </c>
    </row>
    <row r="6368" spans="1:13" x14ac:dyDescent="0.3">
      <c r="A6368">
        <v>192.95206200000001</v>
      </c>
      <c r="B6368">
        <v>64</v>
      </c>
      <c r="C6368">
        <v>0</v>
      </c>
      <c r="D6368">
        <v>0.98599999999999999</v>
      </c>
      <c r="E6368">
        <v>46.726291000000003</v>
      </c>
      <c r="F6368">
        <v>46.816464000000003</v>
      </c>
      <c r="G6368">
        <v>44.891649000000001</v>
      </c>
      <c r="H6368">
        <v>-9.0173000000000003E-2</v>
      </c>
      <c r="I6368">
        <v>-85.965354000000005</v>
      </c>
      <c r="J6368">
        <v>64</v>
      </c>
      <c r="K6368">
        <v>64.801974000000001</v>
      </c>
      <c r="L6368">
        <v>1.5003000000000001E-2</v>
      </c>
      <c r="M6368">
        <f>(F6368*CalPhotonTurnigy!$AE$30*CalPhotonTurnigy!$AF$36+CalPhotonTurnigy!$AE$36)/CalPhotonTurnigy!$AE$30</f>
        <v>59.040001247096036</v>
      </c>
    </row>
    <row r="6369" spans="1:13" x14ac:dyDescent="0.3">
      <c r="A6369">
        <v>192.96706900000001</v>
      </c>
      <c r="B6369">
        <v>64</v>
      </c>
      <c r="C6369">
        <v>0</v>
      </c>
      <c r="D6369">
        <v>0.98799999999999999</v>
      </c>
      <c r="E6369">
        <v>46.721173999999998</v>
      </c>
      <c r="F6369">
        <v>46.890242000000001</v>
      </c>
      <c r="G6369">
        <v>44.884377000000001</v>
      </c>
      <c r="H6369">
        <v>-0.169068</v>
      </c>
      <c r="I6369">
        <v>-85.973438000000002</v>
      </c>
      <c r="J6369">
        <v>64</v>
      </c>
      <c r="K6369">
        <v>64.753966000000005</v>
      </c>
      <c r="L6369">
        <v>1.5007E-2</v>
      </c>
      <c r="M6369">
        <f>(F6369*CalPhotonTurnigy!$AE$30*CalPhotonTurnigy!$AF$36+CalPhotonTurnigy!$AE$36)/CalPhotonTurnigy!$AE$30</f>
        <v>59.11493789303865</v>
      </c>
    </row>
    <row r="6370" spans="1:13" x14ac:dyDescent="0.3">
      <c r="A6370">
        <v>192.98207400000001</v>
      </c>
      <c r="B6370">
        <v>64</v>
      </c>
      <c r="C6370">
        <v>0</v>
      </c>
      <c r="D6370">
        <v>0.98599999999999999</v>
      </c>
      <c r="E6370">
        <v>46.709892000000004</v>
      </c>
      <c r="F6370">
        <v>47.037768999999997</v>
      </c>
      <c r="G6370">
        <v>44.874822000000002</v>
      </c>
      <c r="H6370">
        <v>-0.32787699999999997</v>
      </c>
      <c r="I6370">
        <v>-85.989131</v>
      </c>
      <c r="J6370">
        <v>64</v>
      </c>
      <c r="K6370">
        <v>64.712646000000007</v>
      </c>
      <c r="L6370">
        <v>1.5004999999999999E-2</v>
      </c>
      <c r="M6370">
        <f>(F6370*CalPhotonTurnigy!$AE$30*CalPhotonTurnigy!$AF$36+CalPhotonTurnigy!$AE$36)/CalPhotonTurnigy!$AE$30</f>
        <v>59.264781729493649</v>
      </c>
    </row>
    <row r="6371" spans="1:13" x14ac:dyDescent="0.3">
      <c r="A6371">
        <v>192.99707000000001</v>
      </c>
      <c r="B6371">
        <v>64</v>
      </c>
      <c r="C6371">
        <v>0</v>
      </c>
      <c r="D6371">
        <v>0.98699999999999999</v>
      </c>
      <c r="E6371">
        <v>46.703620999999998</v>
      </c>
      <c r="F6371">
        <v>47.062353000000002</v>
      </c>
      <c r="G6371">
        <v>44.862799000000003</v>
      </c>
      <c r="H6371">
        <v>-0.35873100000000002</v>
      </c>
      <c r="I6371">
        <v>-86.006292999999999</v>
      </c>
      <c r="J6371">
        <v>64</v>
      </c>
      <c r="K6371">
        <v>64.677081000000001</v>
      </c>
      <c r="L6371">
        <v>1.4996000000000001E-2</v>
      </c>
      <c r="M6371">
        <f>(F6371*CalPhotonTurnigy!$AE$30*CalPhotonTurnigy!$AF$36+CalPhotonTurnigy!$AE$36)/CalPhotonTurnigy!$AE$30</f>
        <v>59.28975180870227</v>
      </c>
    </row>
    <row r="6372" spans="1:13" x14ac:dyDescent="0.3">
      <c r="A6372">
        <v>193.01207099999999</v>
      </c>
      <c r="B6372">
        <v>64</v>
      </c>
      <c r="C6372">
        <v>0</v>
      </c>
      <c r="D6372">
        <v>0.98299999999999998</v>
      </c>
      <c r="E6372">
        <v>46.681013</v>
      </c>
      <c r="F6372">
        <v>46.545862</v>
      </c>
      <c r="G6372">
        <v>44.848427000000001</v>
      </c>
      <c r="H6372">
        <v>0.13515099999999999</v>
      </c>
      <c r="I6372">
        <v>-85.999848999999998</v>
      </c>
      <c r="J6372">
        <v>64</v>
      </c>
      <c r="K6372">
        <v>64.646469999999994</v>
      </c>
      <c r="L6372">
        <v>1.5001E-2</v>
      </c>
      <c r="M6372">
        <f>(F6372*CalPhotonTurnigy!$AE$30*CalPhotonTurnigy!$AF$36+CalPhotonTurnigy!$AE$36)/CalPhotonTurnigy!$AE$30</f>
        <v>58.765149580401825</v>
      </c>
    </row>
    <row r="6373" spans="1:13" x14ac:dyDescent="0.3">
      <c r="A6373">
        <v>193.02707000000001</v>
      </c>
      <c r="B6373">
        <v>64</v>
      </c>
      <c r="C6373">
        <v>0</v>
      </c>
      <c r="D6373">
        <v>0.98299999999999998</v>
      </c>
      <c r="E6373">
        <v>46.661546000000001</v>
      </c>
      <c r="F6373">
        <v>46.644278</v>
      </c>
      <c r="G6373">
        <v>44.832002000000003</v>
      </c>
      <c r="H6373">
        <v>1.7267999999999999E-2</v>
      </c>
      <c r="I6373">
        <v>-85.999025000000003</v>
      </c>
      <c r="J6373">
        <v>64</v>
      </c>
      <c r="K6373">
        <v>64.620121999999995</v>
      </c>
      <c r="L6373">
        <v>1.4999E-2</v>
      </c>
      <c r="M6373">
        <f>(F6373*CalPhotonTurnigy!$AE$30*CalPhotonTurnigy!$AF$36+CalPhotonTurnigy!$AE$36)/CalPhotonTurnigy!$AE$30</f>
        <v>58.865111153595578</v>
      </c>
    </row>
    <row r="6374" spans="1:13" x14ac:dyDescent="0.3">
      <c r="A6374">
        <v>193.04207700000001</v>
      </c>
      <c r="B6374">
        <v>64</v>
      </c>
      <c r="C6374">
        <v>0</v>
      </c>
      <c r="D6374">
        <v>0.98499999999999999</v>
      </c>
      <c r="E6374">
        <v>46.651679000000001</v>
      </c>
      <c r="F6374">
        <v>46.742676000000003</v>
      </c>
      <c r="G6374">
        <v>44.813906000000003</v>
      </c>
      <c r="H6374">
        <v>-9.0996999999999995E-2</v>
      </c>
      <c r="I6374">
        <v>-86.003371999999999</v>
      </c>
      <c r="J6374">
        <v>64</v>
      </c>
      <c r="K6374">
        <v>64.597444999999993</v>
      </c>
      <c r="L6374">
        <v>1.5007E-2</v>
      </c>
      <c r="M6374">
        <f>(F6374*CalPhotonTurnigy!$AE$30*CalPhotonTurnigy!$AF$36+CalPhotonTurnigy!$AE$36)/CalPhotonTurnigy!$AE$30</f>
        <v>58.965054444108496</v>
      </c>
    </row>
    <row r="6375" spans="1:13" x14ac:dyDescent="0.3">
      <c r="A6375">
        <v>193.05708000000001</v>
      </c>
      <c r="B6375">
        <v>64</v>
      </c>
      <c r="C6375">
        <v>0</v>
      </c>
      <c r="D6375">
        <v>0.98199999999999998</v>
      </c>
      <c r="E6375">
        <v>46.632841999999997</v>
      </c>
      <c r="F6375">
        <v>46.890242000000001</v>
      </c>
      <c r="G6375">
        <v>44.794558000000002</v>
      </c>
      <c r="H6375">
        <v>-0.25740000000000002</v>
      </c>
      <c r="I6375">
        <v>-86.015676999999997</v>
      </c>
      <c r="J6375">
        <v>64</v>
      </c>
      <c r="K6375">
        <v>64.577927000000003</v>
      </c>
      <c r="L6375">
        <v>1.5003000000000001E-2</v>
      </c>
      <c r="M6375">
        <f>(F6375*CalPhotonTurnigy!$AE$30*CalPhotonTurnigy!$AF$36+CalPhotonTurnigy!$AE$36)/CalPhotonTurnigy!$AE$30</f>
        <v>59.11493789303865</v>
      </c>
    </row>
    <row r="6376" spans="1:13" x14ac:dyDescent="0.3">
      <c r="A6376">
        <v>193.072091</v>
      </c>
      <c r="B6376">
        <v>64</v>
      </c>
      <c r="C6376">
        <v>0</v>
      </c>
      <c r="D6376">
        <v>0.98399999999999999</v>
      </c>
      <c r="E6376">
        <v>46.623524000000003</v>
      </c>
      <c r="F6376">
        <v>46.939422</v>
      </c>
      <c r="G6376">
        <v>44.774369999999998</v>
      </c>
      <c r="H6376">
        <v>-0.31589800000000001</v>
      </c>
      <c r="I6376">
        <v>-86.030792000000005</v>
      </c>
      <c r="J6376">
        <v>64</v>
      </c>
      <c r="K6376">
        <v>64.561126999999999</v>
      </c>
      <c r="L6376">
        <v>1.5011E-2</v>
      </c>
      <c r="M6376">
        <f>(F6376*CalPhotonTurnigy!$AE$30*CalPhotonTurnigy!$AF$36+CalPhotonTurnigy!$AE$36)/CalPhotonTurnigy!$AE$30</f>
        <v>59.164890239909774</v>
      </c>
    </row>
    <row r="6377" spans="1:13" x14ac:dyDescent="0.3">
      <c r="A6377">
        <v>193.08708799999999</v>
      </c>
      <c r="B6377">
        <v>64</v>
      </c>
      <c r="C6377">
        <v>0</v>
      </c>
      <c r="D6377">
        <v>0.98</v>
      </c>
      <c r="E6377">
        <v>46.601697999999999</v>
      </c>
      <c r="F6377">
        <v>46.422817000000002</v>
      </c>
      <c r="G6377">
        <v>44.753723999999998</v>
      </c>
      <c r="H6377">
        <v>0.17888100000000001</v>
      </c>
      <c r="I6377">
        <v>-86.022272000000001</v>
      </c>
      <c r="J6377">
        <v>64</v>
      </c>
      <c r="K6377">
        <v>64.546666999999999</v>
      </c>
      <c r="L6377">
        <v>1.4997E-2</v>
      </c>
      <c r="M6377">
        <f>(F6377*CalPhotonTurnigy!$AE$30*CalPhotonTurnigy!$AF$36+CalPhotonTurnigy!$AE$36)/CalPhotonTurnigy!$AE$30</f>
        <v>58.640172221297348</v>
      </c>
    </row>
    <row r="6378" spans="1:13" x14ac:dyDescent="0.3">
      <c r="A6378">
        <v>193.10208700000001</v>
      </c>
      <c r="B6378">
        <v>64</v>
      </c>
      <c r="C6378">
        <v>0</v>
      </c>
      <c r="D6378">
        <v>0.98099999999999998</v>
      </c>
      <c r="E6378">
        <v>46.586359000000002</v>
      </c>
      <c r="F6378">
        <v>46.595072000000002</v>
      </c>
      <c r="G6378">
        <v>44.732962000000001</v>
      </c>
      <c r="H6378">
        <v>-8.7119999999999993E-3</v>
      </c>
      <c r="I6378">
        <v>-86.022687000000005</v>
      </c>
      <c r="J6378">
        <v>64</v>
      </c>
      <c r="K6378">
        <v>64.534222</v>
      </c>
      <c r="L6378">
        <v>1.4999E-2</v>
      </c>
      <c r="M6378">
        <f>(F6378*CalPhotonTurnigy!$AE$30*CalPhotonTurnigy!$AF$36+CalPhotonTurnigy!$AE$36)/CalPhotonTurnigy!$AE$30</f>
        <v>58.815132398407677</v>
      </c>
    </row>
    <row r="6379" spans="1:13" x14ac:dyDescent="0.3">
      <c r="A6379">
        <v>193.11708899999999</v>
      </c>
      <c r="B6379">
        <v>64</v>
      </c>
      <c r="C6379">
        <v>0</v>
      </c>
      <c r="D6379">
        <v>0.98</v>
      </c>
      <c r="E6379">
        <v>46.566243</v>
      </c>
      <c r="F6379">
        <v>46.668878999999997</v>
      </c>
      <c r="G6379">
        <v>44.712376999999996</v>
      </c>
      <c r="H6379">
        <v>-0.10263600000000001</v>
      </c>
      <c r="I6379">
        <v>-86.027585999999999</v>
      </c>
      <c r="J6379">
        <v>64</v>
      </c>
      <c r="K6379">
        <v>64.523510000000002</v>
      </c>
      <c r="L6379">
        <v>1.5002E-2</v>
      </c>
      <c r="M6379">
        <f>(F6379*CalPhotonTurnigy!$AE$30*CalPhotonTurnigy!$AF$36+CalPhotonTurnigy!$AE$36)/CalPhotonTurnigy!$AE$30</f>
        <v>58.890098499780542</v>
      </c>
    </row>
    <row r="6380" spans="1:13" x14ac:dyDescent="0.3">
      <c r="A6380">
        <v>193.13209599999999</v>
      </c>
      <c r="B6380">
        <v>64</v>
      </c>
      <c r="C6380">
        <v>0</v>
      </c>
      <c r="D6380">
        <v>0.98399999999999999</v>
      </c>
      <c r="E6380">
        <v>46.566209000000001</v>
      </c>
      <c r="F6380">
        <v>46.816464000000003</v>
      </c>
      <c r="G6380">
        <v>44.692210000000003</v>
      </c>
      <c r="H6380">
        <v>-0.25025500000000001</v>
      </c>
      <c r="I6380">
        <v>-86.039546999999999</v>
      </c>
      <c r="J6380">
        <v>64</v>
      </c>
      <c r="K6380">
        <v>64.514290000000003</v>
      </c>
      <c r="L6380">
        <v>1.5007E-2</v>
      </c>
      <c r="M6380">
        <f>(F6380*CalPhotonTurnigy!$AE$30*CalPhotonTurnigy!$AF$36+CalPhotonTurnigy!$AE$36)/CalPhotonTurnigy!$AE$30</f>
        <v>59.040001247096036</v>
      </c>
    </row>
    <row r="6381" spans="1:13" x14ac:dyDescent="0.3">
      <c r="A6381">
        <v>193.147096</v>
      </c>
      <c r="B6381">
        <v>64</v>
      </c>
      <c r="C6381">
        <v>0</v>
      </c>
      <c r="D6381">
        <v>0.98</v>
      </c>
      <c r="E6381">
        <v>46.548893</v>
      </c>
      <c r="F6381">
        <v>46.496647000000003</v>
      </c>
      <c r="G6381">
        <v>44.672656000000003</v>
      </c>
      <c r="H6381">
        <v>5.2246000000000001E-2</v>
      </c>
      <c r="I6381">
        <v>-86.037057000000004</v>
      </c>
      <c r="J6381">
        <v>64</v>
      </c>
      <c r="K6381">
        <v>64.506354999999999</v>
      </c>
      <c r="L6381">
        <v>1.4999999999999999E-2</v>
      </c>
      <c r="M6381">
        <f>(F6381*CalPhotonTurnigy!$AE$30*CalPhotonTurnigy!$AF$36+CalPhotonTurnigy!$AE$36)/CalPhotonTurnigy!$AE$30</f>
        <v>58.715161683873504</v>
      </c>
    </row>
    <row r="6382" spans="1:13" x14ac:dyDescent="0.3">
      <c r="A6382">
        <v>193.162092</v>
      </c>
      <c r="B6382">
        <v>64</v>
      </c>
      <c r="C6382">
        <v>0</v>
      </c>
      <c r="D6382">
        <v>0.98099999999999998</v>
      </c>
      <c r="E6382">
        <v>46.540905000000002</v>
      </c>
      <c r="F6382">
        <v>46.422817000000002</v>
      </c>
      <c r="G6382">
        <v>44.653869</v>
      </c>
      <c r="H6382">
        <v>0.118088</v>
      </c>
      <c r="I6382">
        <v>-86.031431999999995</v>
      </c>
      <c r="J6382">
        <v>64</v>
      </c>
      <c r="K6382">
        <v>64.499523999999994</v>
      </c>
      <c r="L6382">
        <v>1.4996000000000001E-2</v>
      </c>
      <c r="M6382">
        <f>(F6382*CalPhotonTurnigy!$AE$30*CalPhotonTurnigy!$AF$36+CalPhotonTurnigy!$AE$36)/CalPhotonTurnigy!$AE$30</f>
        <v>58.640172221297348</v>
      </c>
    </row>
    <row r="6383" spans="1:13" x14ac:dyDescent="0.3">
      <c r="A6383">
        <v>193.17708999999999</v>
      </c>
      <c r="B6383">
        <v>64</v>
      </c>
      <c r="C6383">
        <v>0</v>
      </c>
      <c r="D6383">
        <v>0.98</v>
      </c>
      <c r="E6383">
        <v>46.527109000000003</v>
      </c>
      <c r="F6383">
        <v>46.595072000000002</v>
      </c>
      <c r="G6383">
        <v>44.635959999999997</v>
      </c>
      <c r="H6383">
        <v>-6.7962999999999996E-2</v>
      </c>
      <c r="I6383">
        <v>-86.034672999999998</v>
      </c>
      <c r="J6383">
        <v>64</v>
      </c>
      <c r="K6383">
        <v>64.493645000000001</v>
      </c>
      <c r="L6383">
        <v>1.4997999999999999E-2</v>
      </c>
      <c r="M6383">
        <f>(F6383*CalPhotonTurnigy!$AE$30*CalPhotonTurnigy!$AF$36+CalPhotonTurnigy!$AE$36)/CalPhotonTurnigy!$AE$30</f>
        <v>58.815132398407677</v>
      </c>
    </row>
    <row r="6384" spans="1:13" x14ac:dyDescent="0.3">
      <c r="A6384">
        <v>193.19209599999999</v>
      </c>
      <c r="B6384">
        <v>64</v>
      </c>
      <c r="C6384">
        <v>0</v>
      </c>
      <c r="D6384">
        <v>0.97899999999999998</v>
      </c>
      <c r="E6384">
        <v>46.511769999999999</v>
      </c>
      <c r="F6384">
        <v>46.693479000000004</v>
      </c>
      <c r="G6384">
        <v>44.619005000000001</v>
      </c>
      <c r="H6384">
        <v>-0.18170900000000001</v>
      </c>
      <c r="I6384">
        <v>-86.043350000000004</v>
      </c>
      <c r="J6384">
        <v>64</v>
      </c>
      <c r="K6384">
        <v>64.488585999999998</v>
      </c>
      <c r="L6384">
        <v>1.5006E-2</v>
      </c>
      <c r="M6384">
        <f>(F6384*CalPhotonTurnigy!$AE$30*CalPhotonTurnigy!$AF$36+CalPhotonTurnigy!$AE$36)/CalPhotonTurnigy!$AE$30</f>
        <v>58.915084830261023</v>
      </c>
    </row>
    <row r="6385" spans="1:13" x14ac:dyDescent="0.3">
      <c r="A6385">
        <v>193.207109</v>
      </c>
      <c r="B6385">
        <v>64</v>
      </c>
      <c r="C6385">
        <v>0</v>
      </c>
      <c r="D6385">
        <v>1.006</v>
      </c>
      <c r="E6385">
        <v>46.616117000000003</v>
      </c>
      <c r="F6385">
        <v>46.816464000000003</v>
      </c>
      <c r="G6385">
        <v>44.603051999999998</v>
      </c>
      <c r="H6385">
        <v>-0.200347</v>
      </c>
      <c r="I6385">
        <v>-86.052929000000006</v>
      </c>
      <c r="J6385">
        <v>64</v>
      </c>
      <c r="K6385">
        <v>64.484229999999997</v>
      </c>
      <c r="L6385">
        <v>1.5013E-2</v>
      </c>
      <c r="M6385">
        <f>(F6385*CalPhotonTurnigy!$AE$30*CalPhotonTurnigy!$AF$36+CalPhotonTurnigy!$AE$36)/CalPhotonTurnigy!$AE$30</f>
        <v>59.040001247096036</v>
      </c>
    </row>
    <row r="6386" spans="1:13" x14ac:dyDescent="0.3">
      <c r="A6386">
        <v>193.222116</v>
      </c>
      <c r="B6386">
        <v>64</v>
      </c>
      <c r="C6386">
        <v>0</v>
      </c>
      <c r="D6386">
        <v>0.97899999999999998</v>
      </c>
      <c r="E6386">
        <v>46.588413000000003</v>
      </c>
      <c r="F6386">
        <v>46.299745999999999</v>
      </c>
      <c r="G6386">
        <v>44.588124000000001</v>
      </c>
      <c r="H6386">
        <v>0.28866700000000001</v>
      </c>
      <c r="I6386">
        <v>-86.039181999999997</v>
      </c>
      <c r="J6386">
        <v>64</v>
      </c>
      <c r="K6386">
        <v>64.480481999999995</v>
      </c>
      <c r="L6386">
        <v>1.5007E-2</v>
      </c>
      <c r="M6386">
        <f>(F6386*CalPhotonTurnigy!$AE$30*CalPhotonTurnigy!$AF$36+CalPhotonTurnigy!$AE$36)/CalPhotonTurnigy!$AE$30</f>
        <v>58.515168453876107</v>
      </c>
    </row>
    <row r="6387" spans="1:13" x14ac:dyDescent="0.3">
      <c r="A6387">
        <v>193.23711599999999</v>
      </c>
      <c r="B6387">
        <v>64</v>
      </c>
      <c r="C6387">
        <v>0</v>
      </c>
      <c r="D6387">
        <v>0.97899999999999998</v>
      </c>
      <c r="E6387">
        <v>46.564554999999999</v>
      </c>
      <c r="F6387">
        <v>46.472037999999998</v>
      </c>
      <c r="G6387">
        <v>44.574224999999998</v>
      </c>
      <c r="H6387">
        <v>9.2516000000000001E-2</v>
      </c>
      <c r="I6387">
        <v>-86.034773000000001</v>
      </c>
      <c r="J6387">
        <v>64</v>
      </c>
      <c r="K6387">
        <v>64.477255</v>
      </c>
      <c r="L6387">
        <v>1.4999999999999999E-2</v>
      </c>
      <c r="M6387">
        <f>(F6387*CalPhotonTurnigy!$AE$30*CalPhotonTurnigy!$AF$36+CalPhotonTurnigy!$AE$36)/CalPhotonTurnigy!$AE$30</f>
        <v>58.69016621205261</v>
      </c>
    </row>
    <row r="6388" spans="1:13" x14ac:dyDescent="0.3">
      <c r="A6388">
        <v>193.25212500000001</v>
      </c>
      <c r="B6388">
        <v>64</v>
      </c>
      <c r="C6388">
        <v>0</v>
      </c>
      <c r="D6388">
        <v>0.98</v>
      </c>
      <c r="E6388">
        <v>46.550927000000001</v>
      </c>
      <c r="F6388">
        <v>46.570467000000001</v>
      </c>
      <c r="G6388">
        <v>44.561340999999999</v>
      </c>
      <c r="H6388">
        <v>-1.9539999999999998E-2</v>
      </c>
      <c r="I6388">
        <v>-86.035706000000005</v>
      </c>
      <c r="J6388">
        <v>64</v>
      </c>
      <c r="K6388">
        <v>64.474479000000002</v>
      </c>
      <c r="L6388">
        <v>1.5009E-2</v>
      </c>
      <c r="M6388">
        <f>(F6388*CalPhotonTurnigy!$AE$30*CalPhotonTurnigy!$AF$36+CalPhotonTurnigy!$AE$36)/CalPhotonTurnigy!$AE$30</f>
        <v>58.790140989404748</v>
      </c>
    </row>
    <row r="6389" spans="1:13" x14ac:dyDescent="0.3">
      <c r="A6389">
        <v>193.26712599999999</v>
      </c>
      <c r="B6389">
        <v>64</v>
      </c>
      <c r="C6389">
        <v>0</v>
      </c>
      <c r="D6389">
        <v>0.97799999999999998</v>
      </c>
      <c r="E6389">
        <v>46.528815999999999</v>
      </c>
      <c r="F6389">
        <v>46.668878999999997</v>
      </c>
      <c r="G6389">
        <v>44.549446000000003</v>
      </c>
      <c r="H6389">
        <v>-0.14006299999999999</v>
      </c>
      <c r="I6389">
        <v>-86.042389999999997</v>
      </c>
      <c r="J6389">
        <v>64</v>
      </c>
      <c r="K6389">
        <v>64.472087999999999</v>
      </c>
      <c r="L6389">
        <v>1.5001E-2</v>
      </c>
      <c r="M6389">
        <f>(F6389*CalPhotonTurnigy!$AE$30*CalPhotonTurnigy!$AF$36+CalPhotonTurnigy!$AE$36)/CalPhotonTurnigy!$AE$30</f>
        <v>58.890098499780542</v>
      </c>
    </row>
    <row r="6390" spans="1:13" x14ac:dyDescent="0.3">
      <c r="A6390">
        <v>193.282129</v>
      </c>
      <c r="B6390">
        <v>64</v>
      </c>
      <c r="C6390">
        <v>0</v>
      </c>
      <c r="D6390">
        <v>0.97899999999999998</v>
      </c>
      <c r="E6390">
        <v>46.513240000000003</v>
      </c>
      <c r="F6390">
        <v>46.841057999999997</v>
      </c>
      <c r="G6390">
        <v>44.538504000000003</v>
      </c>
      <c r="H6390">
        <v>-0.327818</v>
      </c>
      <c r="I6390">
        <v>-86.058057000000005</v>
      </c>
      <c r="J6390">
        <v>64</v>
      </c>
      <c r="K6390">
        <v>64.470031000000006</v>
      </c>
      <c r="L6390">
        <v>1.5003000000000001E-2</v>
      </c>
      <c r="M6390">
        <f>(F6390*CalPhotonTurnigy!$AE$30*CalPhotonTurnigy!$AF$36+CalPhotonTurnigy!$AE$36)/CalPhotonTurnigy!$AE$30</f>
        <v>59.064981483349555</v>
      </c>
    </row>
    <row r="6391" spans="1:13" x14ac:dyDescent="0.3">
      <c r="A6391">
        <v>193.297134</v>
      </c>
      <c r="B6391">
        <v>64</v>
      </c>
      <c r="C6391">
        <v>0</v>
      </c>
      <c r="D6391">
        <v>0.98</v>
      </c>
      <c r="E6391">
        <v>46.503295000000001</v>
      </c>
      <c r="F6391">
        <v>46.348978000000002</v>
      </c>
      <c r="G6391">
        <v>44.528472999999998</v>
      </c>
      <c r="H6391">
        <v>0.15431700000000001</v>
      </c>
      <c r="I6391">
        <v>-86.050706000000005</v>
      </c>
      <c r="J6391">
        <v>64</v>
      </c>
      <c r="K6391">
        <v>64.468260000000001</v>
      </c>
      <c r="L6391">
        <v>1.5004999999999999E-2</v>
      </c>
      <c r="M6391">
        <f>(F6391*CalPhotonTurnigy!$AE$30*CalPhotonTurnigy!$AF$36+CalPhotonTurnigy!$AE$36)/CalPhotonTurnigy!$AE$30</f>
        <v>58.565173617380779</v>
      </c>
    </row>
    <row r="6392" spans="1:13" x14ac:dyDescent="0.3">
      <c r="A6392">
        <v>193.31214600000001</v>
      </c>
      <c r="B6392">
        <v>64</v>
      </c>
      <c r="C6392">
        <v>0</v>
      </c>
      <c r="D6392">
        <v>0.98</v>
      </c>
      <c r="E6392">
        <v>46.498199</v>
      </c>
      <c r="F6392">
        <v>46.422817000000002</v>
      </c>
      <c r="G6392">
        <v>44.519303999999998</v>
      </c>
      <c r="H6392">
        <v>7.5382000000000005E-2</v>
      </c>
      <c r="I6392">
        <v>-86.047111999999998</v>
      </c>
      <c r="J6392">
        <v>64</v>
      </c>
      <c r="K6392">
        <v>64.466735999999997</v>
      </c>
      <c r="L6392">
        <v>1.5011999999999999E-2</v>
      </c>
      <c r="M6392">
        <f>(F6392*CalPhotonTurnigy!$AE$30*CalPhotonTurnigy!$AF$36+CalPhotonTurnigy!$AE$36)/CalPhotonTurnigy!$AE$30</f>
        <v>58.640172221297348</v>
      </c>
    </row>
    <row r="6393" spans="1:13" x14ac:dyDescent="0.3">
      <c r="A6393">
        <v>193.327156</v>
      </c>
      <c r="B6393">
        <v>64</v>
      </c>
      <c r="C6393">
        <v>0</v>
      </c>
      <c r="D6393">
        <v>0.98</v>
      </c>
      <c r="E6393">
        <v>46.490349000000002</v>
      </c>
      <c r="F6393">
        <v>46.595072000000002</v>
      </c>
      <c r="G6393">
        <v>44.510947000000002</v>
      </c>
      <c r="H6393">
        <v>-0.104723</v>
      </c>
      <c r="I6393">
        <v>-86.052110999999996</v>
      </c>
      <c r="J6393">
        <v>64</v>
      </c>
      <c r="K6393">
        <v>64.465424999999996</v>
      </c>
      <c r="L6393">
        <v>1.5010000000000001E-2</v>
      </c>
      <c r="M6393">
        <f>(F6393*CalPhotonTurnigy!$AE$30*CalPhotonTurnigy!$AF$36+CalPhotonTurnigy!$AE$36)/CalPhotonTurnigy!$AE$30</f>
        <v>58.815132398407677</v>
      </c>
    </row>
    <row r="6394" spans="1:13" x14ac:dyDescent="0.3">
      <c r="A6394">
        <v>193.34215800000001</v>
      </c>
      <c r="B6394">
        <v>64</v>
      </c>
      <c r="C6394">
        <v>0</v>
      </c>
      <c r="D6394">
        <v>0.98</v>
      </c>
      <c r="E6394">
        <v>46.483592000000002</v>
      </c>
      <c r="F6394">
        <v>46.693479000000004</v>
      </c>
      <c r="G6394">
        <v>44.503349999999998</v>
      </c>
      <c r="H6394">
        <v>-0.20988699999999999</v>
      </c>
      <c r="I6394">
        <v>-86.062129999999996</v>
      </c>
      <c r="J6394">
        <v>64</v>
      </c>
      <c r="K6394">
        <v>64.464296000000004</v>
      </c>
      <c r="L6394">
        <v>1.5002E-2</v>
      </c>
      <c r="M6394">
        <f>(F6394*CalPhotonTurnigy!$AE$30*CalPhotonTurnigy!$AF$36+CalPhotonTurnigy!$AE$36)/CalPhotonTurnigy!$AE$30</f>
        <v>58.915084830261023</v>
      </c>
    </row>
    <row r="6395" spans="1:13" x14ac:dyDescent="0.3">
      <c r="A6395">
        <v>193.35717099999999</v>
      </c>
      <c r="B6395">
        <v>64</v>
      </c>
      <c r="C6395">
        <v>0</v>
      </c>
      <c r="D6395">
        <v>0.98</v>
      </c>
      <c r="E6395">
        <v>46.477777000000003</v>
      </c>
      <c r="F6395">
        <v>46.890242000000001</v>
      </c>
      <c r="G6395">
        <v>44.496459999999999</v>
      </c>
      <c r="H6395">
        <v>-0.41246500000000003</v>
      </c>
      <c r="I6395">
        <v>-86.081862000000001</v>
      </c>
      <c r="J6395">
        <v>64</v>
      </c>
      <c r="K6395">
        <v>64.463324</v>
      </c>
      <c r="L6395">
        <v>1.5013E-2</v>
      </c>
      <c r="M6395">
        <f>(F6395*CalPhotonTurnigy!$AE$30*CalPhotonTurnigy!$AF$36+CalPhotonTurnigy!$AE$36)/CalPhotonTurnigy!$AE$30</f>
        <v>59.11493789303865</v>
      </c>
    </row>
    <row r="6396" spans="1:13" x14ac:dyDescent="0.3">
      <c r="A6396">
        <v>193.37218200000001</v>
      </c>
      <c r="B6396">
        <v>64</v>
      </c>
      <c r="C6396">
        <v>0</v>
      </c>
      <c r="D6396">
        <v>0.97899999999999998</v>
      </c>
      <c r="E6396">
        <v>46.469304999999999</v>
      </c>
      <c r="F6396">
        <v>46.373592000000002</v>
      </c>
      <c r="G6396">
        <v>44.490225000000002</v>
      </c>
      <c r="H6396">
        <v>9.5713000000000006E-2</v>
      </c>
      <c r="I6396">
        <v>-86.077299999999994</v>
      </c>
      <c r="J6396">
        <v>64</v>
      </c>
      <c r="K6396">
        <v>64.462486999999996</v>
      </c>
      <c r="L6396">
        <v>1.5011E-2</v>
      </c>
      <c r="M6396">
        <f>(F6396*CalPhotonTurnigy!$AE$30*CalPhotonTurnigy!$AF$36+CalPhotonTurnigy!$AE$36)/CalPhotonTurnigy!$AE$30</f>
        <v>58.590174167724122</v>
      </c>
    </row>
    <row r="6397" spans="1:13" x14ac:dyDescent="0.3">
      <c r="A6397">
        <v>193.38718700000001</v>
      </c>
      <c r="B6397">
        <v>64</v>
      </c>
      <c r="C6397">
        <v>0</v>
      </c>
      <c r="D6397">
        <v>0.98099999999999998</v>
      </c>
      <c r="E6397">
        <v>46.472417</v>
      </c>
      <c r="F6397">
        <v>46.447428000000002</v>
      </c>
      <c r="G6397">
        <v>44.484594000000001</v>
      </c>
      <c r="H6397">
        <v>2.4988E-2</v>
      </c>
      <c r="I6397">
        <v>-86.076109000000002</v>
      </c>
      <c r="J6397">
        <v>64</v>
      </c>
      <c r="K6397">
        <v>64.461768000000006</v>
      </c>
      <c r="L6397">
        <v>1.5004999999999999E-2</v>
      </c>
      <c r="M6397">
        <f>(F6397*CalPhotonTurnigy!$AE$30*CalPhotonTurnigy!$AF$36+CalPhotonTurnigy!$AE$36)/CalPhotonTurnigy!$AE$30</f>
        <v>58.665169724527232</v>
      </c>
    </row>
    <row r="6398" spans="1:13" x14ac:dyDescent="0.3">
      <c r="A6398">
        <v>193.402197</v>
      </c>
      <c r="B6398">
        <v>64</v>
      </c>
      <c r="C6398">
        <v>0</v>
      </c>
      <c r="D6398">
        <v>0.98</v>
      </c>
      <c r="E6398">
        <v>46.468159</v>
      </c>
      <c r="F6398">
        <v>46.595072000000002</v>
      </c>
      <c r="G6398">
        <v>44.479519000000003</v>
      </c>
      <c r="H6398">
        <v>-0.126912</v>
      </c>
      <c r="I6398">
        <v>-86.082166999999998</v>
      </c>
      <c r="J6398">
        <v>64</v>
      </c>
      <c r="K6398">
        <v>64.461147999999994</v>
      </c>
      <c r="L6398">
        <v>1.5010000000000001E-2</v>
      </c>
      <c r="M6398">
        <f>(F6398*CalPhotonTurnigy!$AE$30*CalPhotonTurnigy!$AF$36+CalPhotonTurnigy!$AE$36)/CalPhotonTurnigy!$AE$30</f>
        <v>58.815132398407677</v>
      </c>
    </row>
    <row r="6399" spans="1:13" x14ac:dyDescent="0.3">
      <c r="A6399">
        <v>193.41719499999999</v>
      </c>
      <c r="B6399">
        <v>64</v>
      </c>
      <c r="C6399">
        <v>0</v>
      </c>
      <c r="D6399">
        <v>0.97699999999999998</v>
      </c>
      <c r="E6399">
        <v>46.454090000000001</v>
      </c>
      <c r="F6399">
        <v>46.718077999999998</v>
      </c>
      <c r="G6399">
        <v>44.474952000000002</v>
      </c>
      <c r="H6399">
        <v>-0.263988</v>
      </c>
      <c r="I6399">
        <v>-86.094768000000002</v>
      </c>
      <c r="J6399">
        <v>64</v>
      </c>
      <c r="K6399">
        <v>64.460615000000004</v>
      </c>
      <c r="L6399">
        <v>1.4997999999999999E-2</v>
      </c>
      <c r="M6399">
        <f>(F6399*CalPhotonTurnigy!$AE$30*CalPhotonTurnigy!$AF$36+CalPhotonTurnigy!$AE$36)/CalPhotonTurnigy!$AE$30</f>
        <v>58.940070145037005</v>
      </c>
    </row>
    <row r="6400" spans="1:13" x14ac:dyDescent="0.3">
      <c r="A6400">
        <v>193.43220299999999</v>
      </c>
      <c r="B6400">
        <v>64</v>
      </c>
      <c r="C6400">
        <v>0</v>
      </c>
      <c r="D6400">
        <v>0.98</v>
      </c>
      <c r="E6400">
        <v>46.452387999999999</v>
      </c>
      <c r="F6400">
        <v>46.841057999999997</v>
      </c>
      <c r="G6400">
        <v>44.470849999999999</v>
      </c>
      <c r="H6400">
        <v>-0.38866899999999999</v>
      </c>
      <c r="I6400">
        <v>-86.113348000000002</v>
      </c>
      <c r="J6400">
        <v>64</v>
      </c>
      <c r="K6400">
        <v>64.460155999999998</v>
      </c>
      <c r="L6400">
        <v>1.5008000000000001E-2</v>
      </c>
      <c r="M6400">
        <f>(F6400*CalPhotonTurnigy!$AE$30*CalPhotonTurnigy!$AF$36+CalPhotonTurnigy!$AE$36)/CalPhotonTurnigy!$AE$30</f>
        <v>59.064981483349555</v>
      </c>
    </row>
    <row r="6401" spans="1:13" x14ac:dyDescent="0.3">
      <c r="A6401">
        <v>193.44720799999999</v>
      </c>
      <c r="B6401">
        <v>64</v>
      </c>
      <c r="C6401">
        <v>0</v>
      </c>
      <c r="D6401">
        <v>0.97199999999999998</v>
      </c>
      <c r="E6401">
        <v>46.419682000000002</v>
      </c>
      <c r="F6401">
        <v>46.324362999999998</v>
      </c>
      <c r="G6401">
        <v>44.467171</v>
      </c>
      <c r="H6401">
        <v>9.5319000000000001E-2</v>
      </c>
      <c r="I6401">
        <v>-86.108808999999994</v>
      </c>
      <c r="J6401">
        <v>64</v>
      </c>
      <c r="K6401">
        <v>64.459760000000003</v>
      </c>
      <c r="L6401">
        <v>1.5004999999999999E-2</v>
      </c>
      <c r="M6401">
        <f>(F6401*CalPhotonTurnigy!$AE$30*CalPhotonTurnigy!$AF$36+CalPhotonTurnigy!$AE$36)/CalPhotonTurnigy!$AE$30</f>
        <v>58.540172051332924</v>
      </c>
    </row>
    <row r="6402" spans="1:13" x14ac:dyDescent="0.3">
      <c r="A6402">
        <v>193.46221399999999</v>
      </c>
      <c r="B6402">
        <v>64</v>
      </c>
      <c r="C6402">
        <v>0</v>
      </c>
      <c r="D6402">
        <v>0.97599999999999998</v>
      </c>
      <c r="E6402">
        <v>46.405413000000003</v>
      </c>
      <c r="F6402">
        <v>46.422817000000002</v>
      </c>
      <c r="G6402">
        <v>44.463876999999997</v>
      </c>
      <c r="H6402">
        <v>-1.7405E-2</v>
      </c>
      <c r="I6402">
        <v>-86.109638000000004</v>
      </c>
      <c r="J6402">
        <v>64</v>
      </c>
      <c r="K6402">
        <v>64.459419999999994</v>
      </c>
      <c r="L6402">
        <v>1.5006E-2</v>
      </c>
      <c r="M6402">
        <f>(F6402*CalPhotonTurnigy!$AE$30*CalPhotonTurnigy!$AF$36+CalPhotonTurnigy!$AE$36)/CalPhotonTurnigy!$AE$30</f>
        <v>58.640172221297348</v>
      </c>
    </row>
    <row r="6403" spans="1:13" x14ac:dyDescent="0.3">
      <c r="A6403">
        <v>193.477226</v>
      </c>
      <c r="B6403">
        <v>64</v>
      </c>
      <c r="C6403">
        <v>0</v>
      </c>
      <c r="D6403">
        <v>0.98</v>
      </c>
      <c r="E6403">
        <v>46.413980000000002</v>
      </c>
      <c r="F6403">
        <v>46.595072000000002</v>
      </c>
      <c r="G6403">
        <v>44.460929999999998</v>
      </c>
      <c r="H6403">
        <v>-0.181092</v>
      </c>
      <c r="I6403">
        <v>-86.118283000000005</v>
      </c>
      <c r="J6403">
        <v>64</v>
      </c>
      <c r="K6403">
        <v>64.459128000000007</v>
      </c>
      <c r="L6403">
        <v>1.5011999999999999E-2</v>
      </c>
      <c r="M6403">
        <f>(F6403*CalPhotonTurnigy!$AE$30*CalPhotonTurnigy!$AF$36+CalPhotonTurnigy!$AE$36)/CalPhotonTurnigy!$AE$30</f>
        <v>58.815132398407677</v>
      </c>
    </row>
    <row r="6404" spans="1:13" x14ac:dyDescent="0.3">
      <c r="A6404">
        <v>193.49222599999999</v>
      </c>
      <c r="B6404">
        <v>64</v>
      </c>
      <c r="C6404">
        <v>0</v>
      </c>
      <c r="D6404">
        <v>0.97599999999999998</v>
      </c>
      <c r="E6404">
        <v>46.403979</v>
      </c>
      <c r="F6404">
        <v>46.718077999999998</v>
      </c>
      <c r="G6404">
        <v>44.458297999999999</v>
      </c>
      <c r="H6404">
        <v>-0.31409900000000002</v>
      </c>
      <c r="I6404">
        <v>-86.133278000000004</v>
      </c>
      <c r="J6404">
        <v>64</v>
      </c>
      <c r="K6404">
        <v>64.458876000000004</v>
      </c>
      <c r="L6404">
        <v>1.4999999999999999E-2</v>
      </c>
      <c r="M6404">
        <f>(F6404*CalPhotonTurnigy!$AE$30*CalPhotonTurnigy!$AF$36+CalPhotonTurnigy!$AE$36)/CalPhotonTurnigy!$AE$30</f>
        <v>58.940070145037005</v>
      </c>
    </row>
    <row r="6405" spans="1:13" x14ac:dyDescent="0.3">
      <c r="A6405">
        <v>193.50722300000001</v>
      </c>
      <c r="B6405">
        <v>63</v>
      </c>
      <c r="C6405">
        <v>0</v>
      </c>
      <c r="D6405">
        <v>0.94599999999999995</v>
      </c>
      <c r="E6405">
        <v>46.262996000000001</v>
      </c>
      <c r="F6405">
        <v>46.22589</v>
      </c>
      <c r="G6405">
        <v>44.455748999999997</v>
      </c>
      <c r="H6405">
        <v>3.7104999999999999E-2</v>
      </c>
      <c r="I6405">
        <v>-86.131512999999998</v>
      </c>
      <c r="J6405">
        <v>63</v>
      </c>
      <c r="K6405">
        <v>64.432880999999995</v>
      </c>
      <c r="L6405">
        <v>1.4997E-2</v>
      </c>
      <c r="M6405">
        <f>(F6405*CalPhotonTurnigy!$AE$30*CalPhotonTurnigy!$AF$36+CalPhotonTurnigy!$AE$36)/CalPhotonTurnigy!$AE$30</f>
        <v>58.440152582983188</v>
      </c>
    </row>
    <row r="6406" spans="1:13" x14ac:dyDescent="0.3">
      <c r="A6406">
        <v>193.522232</v>
      </c>
      <c r="B6406">
        <v>63</v>
      </c>
      <c r="C6406">
        <v>0</v>
      </c>
      <c r="D6406">
        <v>0.97399999999999998</v>
      </c>
      <c r="E6406">
        <v>46.263593999999998</v>
      </c>
      <c r="F6406">
        <v>46.422817000000002</v>
      </c>
      <c r="G6406">
        <v>44.452589000000003</v>
      </c>
      <c r="H6406">
        <v>-0.159224</v>
      </c>
      <c r="I6406">
        <v>-86.139103000000006</v>
      </c>
      <c r="J6406">
        <v>63</v>
      </c>
      <c r="K6406">
        <v>64.385987</v>
      </c>
      <c r="L6406">
        <v>1.5009E-2</v>
      </c>
      <c r="M6406">
        <f>(F6406*CalPhotonTurnigy!$AE$30*CalPhotonTurnigy!$AF$36+CalPhotonTurnigy!$AE$36)/CalPhotonTurnigy!$AE$30</f>
        <v>58.640172221297348</v>
      </c>
    </row>
    <row r="6407" spans="1:13" x14ac:dyDescent="0.3">
      <c r="A6407">
        <v>193.53723199999999</v>
      </c>
      <c r="B6407">
        <v>63</v>
      </c>
      <c r="C6407">
        <v>0</v>
      </c>
      <c r="D6407">
        <v>0.97599999999999998</v>
      </c>
      <c r="E6407">
        <v>46.271089000000003</v>
      </c>
      <c r="F6407">
        <v>46.595072000000002</v>
      </c>
      <c r="G6407">
        <v>44.447938000000001</v>
      </c>
      <c r="H6407">
        <v>-0.32398199999999999</v>
      </c>
      <c r="I6407">
        <v>-86.154555999999999</v>
      </c>
      <c r="J6407">
        <v>63</v>
      </c>
      <c r="K6407">
        <v>64.345624000000001</v>
      </c>
      <c r="L6407">
        <v>1.4999999999999999E-2</v>
      </c>
      <c r="M6407">
        <f>(F6407*CalPhotonTurnigy!$AE$30*CalPhotonTurnigy!$AF$36+CalPhotonTurnigy!$AE$36)/CalPhotonTurnigy!$AE$30</f>
        <v>58.815132398407677</v>
      </c>
    </row>
    <row r="6408" spans="1:13" x14ac:dyDescent="0.3">
      <c r="A6408">
        <v>193.552234</v>
      </c>
      <c r="B6408">
        <v>64</v>
      </c>
      <c r="C6408">
        <v>0</v>
      </c>
      <c r="D6408">
        <v>0.98</v>
      </c>
      <c r="E6408">
        <v>46.298468</v>
      </c>
      <c r="F6408">
        <v>46.668878999999997</v>
      </c>
      <c r="G6408">
        <v>44.441440999999998</v>
      </c>
      <c r="H6408">
        <v>-0.37041099999999999</v>
      </c>
      <c r="I6408">
        <v>-86.172235999999998</v>
      </c>
      <c r="J6408">
        <v>64</v>
      </c>
      <c r="K6408">
        <v>64.336662000000004</v>
      </c>
      <c r="L6408">
        <v>1.5002E-2</v>
      </c>
      <c r="M6408">
        <f>(F6408*CalPhotonTurnigy!$AE$30*CalPhotonTurnigy!$AF$36+CalPhotonTurnigy!$AE$36)/CalPhotonTurnigy!$AE$30</f>
        <v>58.890098499780542</v>
      </c>
    </row>
    <row r="6409" spans="1:13" x14ac:dyDescent="0.3">
      <c r="A6409">
        <v>193.56723299999999</v>
      </c>
      <c r="B6409">
        <v>64</v>
      </c>
      <c r="C6409">
        <v>0</v>
      </c>
      <c r="D6409">
        <v>0.97799999999999998</v>
      </c>
      <c r="E6409">
        <v>46.311551000000001</v>
      </c>
      <c r="F6409">
        <v>46.250509999999998</v>
      </c>
      <c r="G6409">
        <v>44.433613000000001</v>
      </c>
      <c r="H6409">
        <v>6.1040999999999998E-2</v>
      </c>
      <c r="I6409">
        <v>-86.169331999999997</v>
      </c>
      <c r="J6409">
        <v>64</v>
      </c>
      <c r="K6409">
        <v>64.353469000000004</v>
      </c>
      <c r="L6409">
        <v>1.4999E-2</v>
      </c>
      <c r="M6409">
        <f>(F6409*CalPhotonTurnigy!$AE$30*CalPhotonTurnigy!$AF$36+CalPhotonTurnigy!$AE$36)/CalPhotonTurnigy!$AE$30</f>
        <v>58.465159227553471</v>
      </c>
    </row>
    <row r="6410" spans="1:13" x14ac:dyDescent="0.3">
      <c r="A6410">
        <v>193.582245</v>
      </c>
      <c r="B6410">
        <v>64</v>
      </c>
      <c r="C6410">
        <v>0</v>
      </c>
      <c r="D6410">
        <v>0.97399999999999998</v>
      </c>
      <c r="E6410">
        <v>46.305377999999997</v>
      </c>
      <c r="F6410">
        <v>46.348978000000002</v>
      </c>
      <c r="G6410">
        <v>44.425407</v>
      </c>
      <c r="H6410">
        <v>-4.36E-2</v>
      </c>
      <c r="I6410">
        <v>-86.171408999999997</v>
      </c>
      <c r="J6410">
        <v>64</v>
      </c>
      <c r="K6410">
        <v>64.367934000000005</v>
      </c>
      <c r="L6410">
        <v>1.5011999999999999E-2</v>
      </c>
      <c r="M6410">
        <f>(F6410*CalPhotonTurnigy!$AE$30*CalPhotonTurnigy!$AF$36+CalPhotonTurnigy!$AE$36)/CalPhotonTurnigy!$AE$30</f>
        <v>58.565173617380779</v>
      </c>
    </row>
    <row r="6411" spans="1:13" x14ac:dyDescent="0.3">
      <c r="A6411">
        <v>193.59724600000001</v>
      </c>
      <c r="B6411">
        <v>64</v>
      </c>
      <c r="C6411">
        <v>0</v>
      </c>
      <c r="D6411">
        <v>0.97499999999999998</v>
      </c>
      <c r="E6411">
        <v>46.303550999999999</v>
      </c>
      <c r="F6411">
        <v>46.521254999999996</v>
      </c>
      <c r="G6411">
        <v>44.417608000000001</v>
      </c>
      <c r="H6411">
        <v>-0.21770400000000001</v>
      </c>
      <c r="I6411">
        <v>-86.181788999999995</v>
      </c>
      <c r="J6411">
        <v>64</v>
      </c>
      <c r="K6411">
        <v>64.380385000000004</v>
      </c>
      <c r="L6411">
        <v>1.5001E-2</v>
      </c>
      <c r="M6411">
        <f>(F6411*CalPhotonTurnigy!$AE$30*CalPhotonTurnigy!$AF$36+CalPhotonTurnigy!$AE$36)/CalPhotonTurnigy!$AE$30</f>
        <v>58.740156139989907</v>
      </c>
    </row>
    <row r="6412" spans="1:13" x14ac:dyDescent="0.3">
      <c r="A6412">
        <v>193.61224200000001</v>
      </c>
      <c r="B6412">
        <v>64</v>
      </c>
      <c r="C6412">
        <v>0</v>
      </c>
      <c r="D6412">
        <v>0.98</v>
      </c>
      <c r="E6412">
        <v>46.322893000000001</v>
      </c>
      <c r="F6412">
        <v>46.299745999999999</v>
      </c>
      <c r="G6412">
        <v>44.410677999999997</v>
      </c>
      <c r="H6412">
        <v>2.3147000000000001E-2</v>
      </c>
      <c r="I6412">
        <v>-86.180687000000006</v>
      </c>
      <c r="J6412">
        <v>64</v>
      </c>
      <c r="K6412">
        <v>64.391101000000006</v>
      </c>
      <c r="L6412">
        <v>1.4996000000000001E-2</v>
      </c>
      <c r="M6412">
        <f>(F6412*CalPhotonTurnigy!$AE$30*CalPhotonTurnigy!$AF$36+CalPhotonTurnigy!$AE$36)/CalPhotonTurnigy!$AE$30</f>
        <v>58.515168453876107</v>
      </c>
    </row>
    <row r="6413" spans="1:13" x14ac:dyDescent="0.3">
      <c r="A6413">
        <v>193.62724399999999</v>
      </c>
      <c r="B6413">
        <v>64</v>
      </c>
      <c r="C6413">
        <v>0</v>
      </c>
      <c r="D6413">
        <v>0.97199999999999998</v>
      </c>
      <c r="E6413">
        <v>46.304682</v>
      </c>
      <c r="F6413">
        <v>46.201270000000001</v>
      </c>
      <c r="G6413">
        <v>44.404854</v>
      </c>
      <c r="H6413">
        <v>0.103412</v>
      </c>
      <c r="I6413">
        <v>-86.175768000000005</v>
      </c>
      <c r="J6413">
        <v>64</v>
      </c>
      <c r="K6413">
        <v>64.400324999999995</v>
      </c>
      <c r="L6413">
        <v>1.5002E-2</v>
      </c>
      <c r="M6413">
        <f>(F6413*CalPhotonTurnigy!$AE$30*CalPhotonTurnigy!$AF$36+CalPhotonTurnigy!$AE$36)/CalPhotonTurnigy!$AE$30</f>
        <v>58.415145938412891</v>
      </c>
    </row>
    <row r="6414" spans="1:13" x14ac:dyDescent="0.3">
      <c r="A6414">
        <v>193.642247</v>
      </c>
      <c r="B6414">
        <v>64</v>
      </c>
      <c r="C6414">
        <v>0</v>
      </c>
      <c r="D6414">
        <v>0.97299999999999998</v>
      </c>
      <c r="E6414">
        <v>46.295977999999998</v>
      </c>
      <c r="F6414">
        <v>46.398204999999997</v>
      </c>
      <c r="G6414">
        <v>44.400219999999997</v>
      </c>
      <c r="H6414">
        <v>-0.102227</v>
      </c>
      <c r="I6414">
        <v>-86.180638000000002</v>
      </c>
      <c r="J6414">
        <v>64</v>
      </c>
      <c r="K6414">
        <v>64.408264000000003</v>
      </c>
      <c r="L6414">
        <v>1.5003000000000001E-2</v>
      </c>
      <c r="M6414">
        <f>(F6414*CalPhotonTurnigy!$AE$30*CalPhotonTurnigy!$AF$36+CalPhotonTurnigy!$AE$36)/CalPhotonTurnigy!$AE$30</f>
        <v>58.615173702362981</v>
      </c>
    </row>
    <row r="6415" spans="1:13" x14ac:dyDescent="0.3">
      <c r="A6415">
        <v>193.65724399999999</v>
      </c>
      <c r="B6415">
        <v>64</v>
      </c>
      <c r="C6415">
        <v>0</v>
      </c>
      <c r="D6415">
        <v>0.97399999999999998</v>
      </c>
      <c r="E6415">
        <v>46.291975999999998</v>
      </c>
      <c r="F6415">
        <v>46.521254999999996</v>
      </c>
      <c r="G6415">
        <v>44.396760999999998</v>
      </c>
      <c r="H6415">
        <v>-0.22927900000000001</v>
      </c>
      <c r="I6415">
        <v>-86.191565999999995</v>
      </c>
      <c r="J6415">
        <v>64</v>
      </c>
      <c r="K6415">
        <v>64.415097000000003</v>
      </c>
      <c r="L6415">
        <v>1.4997E-2</v>
      </c>
      <c r="M6415">
        <f>(F6415*CalPhotonTurnigy!$AE$30*CalPhotonTurnigy!$AF$36+CalPhotonTurnigy!$AE$36)/CalPhotonTurnigy!$AE$30</f>
        <v>58.740156139989907</v>
      </c>
    </row>
    <row r="6416" spans="1:13" x14ac:dyDescent="0.3">
      <c r="A6416">
        <v>193.67225400000001</v>
      </c>
      <c r="B6416">
        <v>64</v>
      </c>
      <c r="C6416">
        <v>0</v>
      </c>
      <c r="D6416">
        <v>0.97499999999999998</v>
      </c>
      <c r="E6416">
        <v>46.292019000000003</v>
      </c>
      <c r="F6416">
        <v>46.102775999999999</v>
      </c>
      <c r="G6416">
        <v>44.394399999999997</v>
      </c>
      <c r="H6416">
        <v>0.18924299999999999</v>
      </c>
      <c r="I6416">
        <v>-86.182564999999997</v>
      </c>
      <c r="J6416">
        <v>64</v>
      </c>
      <c r="K6416">
        <v>64.420978000000005</v>
      </c>
      <c r="L6416">
        <v>1.5010000000000001E-2</v>
      </c>
      <c r="M6416">
        <f>(F6416*CalPhotonTurnigy!$AE$30*CalPhotonTurnigy!$AF$36+CalPhotonTurnigy!$AE$36)/CalPhotonTurnigy!$AE$30</f>
        <v>58.315105140268827</v>
      </c>
    </row>
    <row r="6417" spans="1:13" x14ac:dyDescent="0.3">
      <c r="A6417">
        <v>193.687262</v>
      </c>
      <c r="B6417">
        <v>64</v>
      </c>
      <c r="C6417">
        <v>0</v>
      </c>
      <c r="D6417">
        <v>0.97299999999999998</v>
      </c>
      <c r="E6417">
        <v>46.285080000000001</v>
      </c>
      <c r="F6417">
        <v>46.250509999999998</v>
      </c>
      <c r="G6417">
        <v>44.393025000000002</v>
      </c>
      <c r="H6417">
        <v>3.4569999999999997E-2</v>
      </c>
      <c r="I6417">
        <v>-86.180919000000003</v>
      </c>
      <c r="J6417">
        <v>64</v>
      </c>
      <c r="K6417">
        <v>64.42604</v>
      </c>
      <c r="L6417">
        <v>1.5008000000000001E-2</v>
      </c>
      <c r="M6417">
        <f>(F6417*CalPhotonTurnigy!$AE$30*CalPhotonTurnigy!$AF$36+CalPhotonTurnigy!$AE$36)/CalPhotonTurnigy!$AE$30</f>
        <v>58.465159227553471</v>
      </c>
    </row>
    <row r="6418" spans="1:13" x14ac:dyDescent="0.3">
      <c r="A6418">
        <v>193.70226099999999</v>
      </c>
      <c r="B6418">
        <v>64</v>
      </c>
      <c r="C6418">
        <v>0</v>
      </c>
      <c r="D6418">
        <v>0.97499999999999998</v>
      </c>
      <c r="E6418">
        <v>46.286085999999997</v>
      </c>
      <c r="F6418">
        <v>46.447428000000002</v>
      </c>
      <c r="G6418">
        <v>44.392505999999997</v>
      </c>
      <c r="H6418">
        <v>-0.16134299999999999</v>
      </c>
      <c r="I6418">
        <v>-86.188605999999993</v>
      </c>
      <c r="J6418">
        <v>64</v>
      </c>
      <c r="K6418">
        <v>64.430396999999999</v>
      </c>
      <c r="L6418">
        <v>1.4999E-2</v>
      </c>
      <c r="M6418">
        <f>(F6418*CalPhotonTurnigy!$AE$30*CalPhotonTurnigy!$AF$36+CalPhotonTurnigy!$AE$36)/CalPhotonTurnigy!$AE$30</f>
        <v>58.665169724527232</v>
      </c>
    </row>
    <row r="6419" spans="1:13" x14ac:dyDescent="0.3">
      <c r="A6419">
        <v>193.71726000000001</v>
      </c>
      <c r="B6419">
        <v>64</v>
      </c>
      <c r="C6419">
        <v>0</v>
      </c>
      <c r="D6419">
        <v>0.97599999999999998</v>
      </c>
      <c r="E6419">
        <v>46.290438999999999</v>
      </c>
      <c r="F6419">
        <v>46.053522999999998</v>
      </c>
      <c r="G6419">
        <v>44.392710000000001</v>
      </c>
      <c r="H6419">
        <v>0.23691699999999999</v>
      </c>
      <c r="I6419">
        <v>-86.177349000000007</v>
      </c>
      <c r="J6419">
        <v>64</v>
      </c>
      <c r="K6419">
        <v>64.434146999999996</v>
      </c>
      <c r="L6419">
        <v>1.4999E-2</v>
      </c>
      <c r="M6419">
        <f>(F6419*CalPhotonTurnigy!$AE$30*CalPhotonTurnigy!$AF$36+CalPhotonTurnigy!$AE$36)/CalPhotonTurnigy!$AE$30</f>
        <v>58.265078646969847</v>
      </c>
    </row>
    <row r="6420" spans="1:13" x14ac:dyDescent="0.3">
      <c r="A6420">
        <v>193.73226</v>
      </c>
      <c r="B6420">
        <v>64</v>
      </c>
      <c r="C6420">
        <v>0</v>
      </c>
      <c r="D6420">
        <v>0.97699999999999998</v>
      </c>
      <c r="E6420">
        <v>46.301158999999998</v>
      </c>
      <c r="F6420">
        <v>46.176648</v>
      </c>
      <c r="G6420">
        <v>44.393506000000002</v>
      </c>
      <c r="H6420">
        <v>0.124511</v>
      </c>
      <c r="I6420">
        <v>-86.171428000000006</v>
      </c>
      <c r="J6420">
        <v>64</v>
      </c>
      <c r="K6420">
        <v>64.437375000000003</v>
      </c>
      <c r="L6420">
        <v>1.4999999999999999E-2</v>
      </c>
      <c r="M6420">
        <f>(F6420*CalPhotonTurnigy!$AE$30*CalPhotonTurnigy!$AF$36+CalPhotonTurnigy!$AE$36)/CalPhotonTurnigy!$AE$30</f>
        <v>58.390137262433605</v>
      </c>
    </row>
    <row r="6421" spans="1:13" x14ac:dyDescent="0.3">
      <c r="A6421">
        <v>193.74726200000001</v>
      </c>
      <c r="B6421">
        <v>64</v>
      </c>
      <c r="C6421">
        <v>0</v>
      </c>
      <c r="D6421">
        <v>0.97799999999999998</v>
      </c>
      <c r="E6421">
        <v>46.313865999999997</v>
      </c>
      <c r="F6421">
        <v>46.299745999999999</v>
      </c>
      <c r="G6421">
        <v>44.394775000000003</v>
      </c>
      <c r="H6421">
        <v>1.4120000000000001E-2</v>
      </c>
      <c r="I6421">
        <v>-86.170755</v>
      </c>
      <c r="J6421">
        <v>64</v>
      </c>
      <c r="K6421">
        <v>64.440152999999995</v>
      </c>
      <c r="L6421">
        <v>1.5002E-2</v>
      </c>
      <c r="M6421">
        <f>(F6421*CalPhotonTurnigy!$AE$30*CalPhotonTurnigy!$AF$36+CalPhotonTurnigy!$AE$36)/CalPhotonTurnigy!$AE$30</f>
        <v>58.515168453876107</v>
      </c>
    </row>
    <row r="6422" spans="1:13" x14ac:dyDescent="0.3">
      <c r="A6422">
        <v>193.76226</v>
      </c>
      <c r="B6422">
        <v>64</v>
      </c>
      <c r="C6422">
        <v>0</v>
      </c>
      <c r="D6422">
        <v>0.97499999999999998</v>
      </c>
      <c r="E6422">
        <v>46.310856000000001</v>
      </c>
      <c r="F6422">
        <v>46.472037999999998</v>
      </c>
      <c r="G6422">
        <v>44.396407000000004</v>
      </c>
      <c r="H6422">
        <v>-0.16118299999999999</v>
      </c>
      <c r="I6422">
        <v>-86.178436000000005</v>
      </c>
      <c r="J6422">
        <v>64</v>
      </c>
      <c r="K6422">
        <v>64.442543999999998</v>
      </c>
      <c r="L6422">
        <v>1.4997999999999999E-2</v>
      </c>
      <c r="M6422">
        <f>(F6422*CalPhotonTurnigy!$AE$30*CalPhotonTurnigy!$AF$36+CalPhotonTurnigy!$AE$36)/CalPhotonTurnigy!$AE$30</f>
        <v>58.69016621205261</v>
      </c>
    </row>
    <row r="6423" spans="1:13" x14ac:dyDescent="0.3">
      <c r="A6423">
        <v>193.77726699999999</v>
      </c>
      <c r="B6423">
        <v>64</v>
      </c>
      <c r="C6423">
        <v>0</v>
      </c>
      <c r="D6423">
        <v>0.97399999999999998</v>
      </c>
      <c r="E6423">
        <v>46.304779000000003</v>
      </c>
      <c r="F6423">
        <v>46.102775999999999</v>
      </c>
      <c r="G6423">
        <v>44.398305999999998</v>
      </c>
      <c r="H6423">
        <v>0.20200299999999999</v>
      </c>
      <c r="I6423">
        <v>-86.168829000000002</v>
      </c>
      <c r="J6423">
        <v>64</v>
      </c>
      <c r="K6423">
        <v>64.444602000000003</v>
      </c>
      <c r="L6423">
        <v>1.5007E-2</v>
      </c>
      <c r="M6423">
        <f>(F6423*CalPhotonTurnigy!$AE$30*CalPhotonTurnigy!$AF$36+CalPhotonTurnigy!$AE$36)/CalPhotonTurnigy!$AE$30</f>
        <v>58.315105140268827</v>
      </c>
    </row>
    <row r="6424" spans="1:13" x14ac:dyDescent="0.3">
      <c r="A6424">
        <v>193.79226800000001</v>
      </c>
      <c r="B6424">
        <v>64</v>
      </c>
      <c r="C6424">
        <v>0</v>
      </c>
      <c r="D6424">
        <v>0.97499999999999998</v>
      </c>
      <c r="E6424">
        <v>46.303035999999999</v>
      </c>
      <c r="F6424">
        <v>46.176648</v>
      </c>
      <c r="G6424">
        <v>44.400390999999999</v>
      </c>
      <c r="H6424">
        <v>0.126389</v>
      </c>
      <c r="I6424">
        <v>-86.162818000000001</v>
      </c>
      <c r="J6424">
        <v>64</v>
      </c>
      <c r="K6424">
        <v>64.446372999999994</v>
      </c>
      <c r="L6424">
        <v>1.5001E-2</v>
      </c>
      <c r="M6424">
        <f>(F6424*CalPhotonTurnigy!$AE$30*CalPhotonTurnigy!$AF$36+CalPhotonTurnigy!$AE$36)/CalPhotonTurnigy!$AE$30</f>
        <v>58.390137262433605</v>
      </c>
    </row>
    <row r="6425" spans="1:13" x14ac:dyDescent="0.3">
      <c r="A6425">
        <v>193.807264</v>
      </c>
      <c r="B6425">
        <v>64</v>
      </c>
      <c r="C6425">
        <v>0</v>
      </c>
      <c r="D6425">
        <v>0.97599999999999998</v>
      </c>
      <c r="E6425">
        <v>46.305022999999998</v>
      </c>
      <c r="F6425">
        <v>46.447428000000002</v>
      </c>
      <c r="G6425">
        <v>44.402591000000001</v>
      </c>
      <c r="H6425">
        <v>-0.142405</v>
      </c>
      <c r="I6425">
        <v>-86.169601999999998</v>
      </c>
      <c r="J6425">
        <v>64</v>
      </c>
      <c r="K6425">
        <v>64.447897999999995</v>
      </c>
      <c r="L6425">
        <v>1.4996000000000001E-2</v>
      </c>
      <c r="M6425">
        <f>(F6425*CalPhotonTurnigy!$AE$30*CalPhotonTurnigy!$AF$36+CalPhotonTurnigy!$AE$36)/CalPhotonTurnigy!$AE$30</f>
        <v>58.665169724527232</v>
      </c>
    </row>
    <row r="6426" spans="1:13" x14ac:dyDescent="0.3">
      <c r="A6426">
        <v>193.82226900000001</v>
      </c>
      <c r="B6426">
        <v>64</v>
      </c>
      <c r="C6426">
        <v>0</v>
      </c>
      <c r="D6426">
        <v>0.97299999999999998</v>
      </c>
      <c r="E6426">
        <v>46.296272000000002</v>
      </c>
      <c r="F6426">
        <v>45.979633999999997</v>
      </c>
      <c r="G6426">
        <v>44.404848000000001</v>
      </c>
      <c r="H6426">
        <v>0.31663799999999998</v>
      </c>
      <c r="I6426">
        <v>-86.154559000000006</v>
      </c>
      <c r="J6426">
        <v>64</v>
      </c>
      <c r="K6426">
        <v>64.449209999999994</v>
      </c>
      <c r="L6426">
        <v>1.5004999999999999E-2</v>
      </c>
      <c r="M6426">
        <f>(F6426*CalPhotonTurnigy!$AE$30*CalPhotonTurnigy!$AF$36+CalPhotonTurnigy!$AE$36)/CalPhotonTurnigy!$AE$30</f>
        <v>58.190029257828712</v>
      </c>
    </row>
    <row r="6427" spans="1:13" x14ac:dyDescent="0.3">
      <c r="A6427">
        <v>193.83727400000001</v>
      </c>
      <c r="B6427">
        <v>64</v>
      </c>
      <c r="C6427">
        <v>0</v>
      </c>
      <c r="D6427">
        <v>0.97199999999999998</v>
      </c>
      <c r="E6427">
        <v>46.285252</v>
      </c>
      <c r="F6427">
        <v>46.176648</v>
      </c>
      <c r="G6427">
        <v>44.407114999999997</v>
      </c>
      <c r="H6427">
        <v>0.10860400000000001</v>
      </c>
      <c r="I6427">
        <v>-86.149392000000006</v>
      </c>
      <c r="J6427">
        <v>64</v>
      </c>
      <c r="K6427">
        <v>64.450339999999997</v>
      </c>
      <c r="L6427">
        <v>1.5004999999999999E-2</v>
      </c>
      <c r="M6427">
        <f>(F6427*CalPhotonTurnigy!$AE$30*CalPhotonTurnigy!$AF$36+CalPhotonTurnigy!$AE$36)/CalPhotonTurnigy!$AE$30</f>
        <v>58.390137262433605</v>
      </c>
    </row>
    <row r="6428" spans="1:13" x14ac:dyDescent="0.3">
      <c r="A6428">
        <v>193.852273</v>
      </c>
      <c r="B6428">
        <v>64</v>
      </c>
      <c r="C6428">
        <v>0</v>
      </c>
      <c r="D6428">
        <v>0.97499999999999998</v>
      </c>
      <c r="E6428">
        <v>46.286234</v>
      </c>
      <c r="F6428">
        <v>46.324362999999998</v>
      </c>
      <c r="G6428">
        <v>44.409354999999998</v>
      </c>
      <c r="H6428">
        <v>-3.8129000000000003E-2</v>
      </c>
      <c r="I6428">
        <v>-86.151206999999999</v>
      </c>
      <c r="J6428">
        <v>64</v>
      </c>
      <c r="K6428">
        <v>64.451312000000001</v>
      </c>
      <c r="L6428">
        <v>1.4999E-2</v>
      </c>
      <c r="M6428">
        <f>(F6428*CalPhotonTurnigy!$AE$30*CalPhotonTurnigy!$AF$36+CalPhotonTurnigy!$AE$36)/CalPhotonTurnigy!$AE$30</f>
        <v>58.540172051332924</v>
      </c>
    </row>
    <row r="6429" spans="1:13" x14ac:dyDescent="0.3">
      <c r="A6429">
        <v>193.867279</v>
      </c>
      <c r="B6429">
        <v>64</v>
      </c>
      <c r="C6429">
        <v>0</v>
      </c>
      <c r="D6429">
        <v>0.97399999999999998</v>
      </c>
      <c r="E6429">
        <v>46.283589999999997</v>
      </c>
      <c r="F6429">
        <v>46.496647000000003</v>
      </c>
      <c r="G6429">
        <v>44.411538</v>
      </c>
      <c r="H6429">
        <v>-0.213057</v>
      </c>
      <c r="I6429">
        <v>-86.161366000000001</v>
      </c>
      <c r="J6429">
        <v>64</v>
      </c>
      <c r="K6429">
        <v>64.452149000000006</v>
      </c>
      <c r="L6429">
        <v>1.5006E-2</v>
      </c>
      <c r="M6429">
        <f>(F6429*CalPhotonTurnigy!$AE$30*CalPhotonTurnigy!$AF$36+CalPhotonTurnigy!$AE$36)/CalPhotonTurnigy!$AE$30</f>
        <v>58.715161683873504</v>
      </c>
    </row>
    <row r="6430" spans="1:13" x14ac:dyDescent="0.3">
      <c r="A6430">
        <v>193.88229100000001</v>
      </c>
      <c r="B6430">
        <v>64</v>
      </c>
      <c r="C6430">
        <v>0</v>
      </c>
      <c r="D6430">
        <v>0.97499999999999998</v>
      </c>
      <c r="E6430">
        <v>46.284804000000001</v>
      </c>
      <c r="F6430">
        <v>46.078150000000001</v>
      </c>
      <c r="G6430">
        <v>44.413643</v>
      </c>
      <c r="H6430">
        <v>0.206654</v>
      </c>
      <c r="I6430">
        <v>-86.151537000000005</v>
      </c>
      <c r="J6430">
        <v>64</v>
      </c>
      <c r="K6430">
        <v>64.452869000000007</v>
      </c>
      <c r="L6430">
        <v>1.5011999999999999E-2</v>
      </c>
      <c r="M6430">
        <f>(F6430*CalPhotonTurnigy!$AE$30*CalPhotonTurnigy!$AF$36+CalPhotonTurnigy!$AE$36)/CalPhotonTurnigy!$AE$30</f>
        <v>58.290092401471576</v>
      </c>
    </row>
    <row r="6431" spans="1:13" x14ac:dyDescent="0.3">
      <c r="A6431">
        <v>193.89729199999999</v>
      </c>
      <c r="B6431">
        <v>64</v>
      </c>
      <c r="C6431">
        <v>0</v>
      </c>
      <c r="D6431">
        <v>0.97599999999999998</v>
      </c>
      <c r="E6431">
        <v>46.289335999999999</v>
      </c>
      <c r="F6431">
        <v>46.22589</v>
      </c>
      <c r="G6431">
        <v>44.415652999999999</v>
      </c>
      <c r="H6431">
        <v>6.3446000000000002E-2</v>
      </c>
      <c r="I6431">
        <v>-86.148518999999993</v>
      </c>
      <c r="J6431">
        <v>64</v>
      </c>
      <c r="K6431">
        <v>64.453489000000005</v>
      </c>
      <c r="L6431">
        <v>1.5001E-2</v>
      </c>
      <c r="M6431">
        <f>(F6431*CalPhotonTurnigy!$AE$30*CalPhotonTurnigy!$AF$36+CalPhotonTurnigy!$AE$36)/CalPhotonTurnigy!$AE$30</f>
        <v>58.440152582983188</v>
      </c>
    </row>
    <row r="6432" spans="1:13" x14ac:dyDescent="0.3">
      <c r="A6432">
        <v>193.91230400000001</v>
      </c>
      <c r="B6432">
        <v>64</v>
      </c>
      <c r="C6432">
        <v>0</v>
      </c>
      <c r="D6432">
        <v>0.97299999999999998</v>
      </c>
      <c r="E6432">
        <v>46.282770999999997</v>
      </c>
      <c r="F6432">
        <v>46.422817000000002</v>
      </c>
      <c r="G6432">
        <v>44.417557000000002</v>
      </c>
      <c r="H6432">
        <v>-0.140047</v>
      </c>
      <c r="I6432">
        <v>-86.155196000000004</v>
      </c>
      <c r="J6432">
        <v>64</v>
      </c>
      <c r="K6432">
        <v>64.454021999999995</v>
      </c>
      <c r="L6432">
        <v>1.5011999999999999E-2</v>
      </c>
      <c r="M6432">
        <f>(F6432*CalPhotonTurnigy!$AE$30*CalPhotonTurnigy!$AF$36+CalPhotonTurnigy!$AE$36)/CalPhotonTurnigy!$AE$30</f>
        <v>58.640172221297348</v>
      </c>
    </row>
    <row r="6433" spans="1:13" x14ac:dyDescent="0.3">
      <c r="A6433">
        <v>193.927301</v>
      </c>
      <c r="B6433">
        <v>64</v>
      </c>
      <c r="C6433">
        <v>0</v>
      </c>
      <c r="D6433">
        <v>0.97399999999999998</v>
      </c>
      <c r="E6433">
        <v>46.280610000000003</v>
      </c>
      <c r="F6433">
        <v>46.004264999999997</v>
      </c>
      <c r="G6433">
        <v>44.419348999999997</v>
      </c>
      <c r="H6433">
        <v>0.27634500000000001</v>
      </c>
      <c r="I6433">
        <v>-86.142071999999999</v>
      </c>
      <c r="J6433">
        <v>64</v>
      </c>
      <c r="K6433">
        <v>64.454481999999999</v>
      </c>
      <c r="L6433">
        <v>1.4997E-2</v>
      </c>
      <c r="M6433">
        <f>(F6433*CalPhotonTurnigy!$AE$30*CalPhotonTurnigy!$AF$36+CalPhotonTurnigy!$AE$36)/CalPhotonTurnigy!$AE$30</f>
        <v>58.215047075148412</v>
      </c>
    </row>
    <row r="6434" spans="1:13" x14ac:dyDescent="0.3">
      <c r="A6434">
        <v>193.942306</v>
      </c>
      <c r="B6434">
        <v>64</v>
      </c>
      <c r="C6434">
        <v>0</v>
      </c>
      <c r="D6434">
        <v>0.97299999999999998</v>
      </c>
      <c r="E6434">
        <v>46.275261</v>
      </c>
      <c r="F6434">
        <v>46.22589</v>
      </c>
      <c r="G6434">
        <v>44.421025</v>
      </c>
      <c r="H6434">
        <v>4.9369999999999997E-2</v>
      </c>
      <c r="I6434">
        <v>-86.139722000000006</v>
      </c>
      <c r="J6434">
        <v>64</v>
      </c>
      <c r="K6434">
        <v>64.454876999999996</v>
      </c>
      <c r="L6434">
        <v>1.5004999999999999E-2</v>
      </c>
      <c r="M6434">
        <f>(F6434*CalPhotonTurnigy!$AE$30*CalPhotonTurnigy!$AF$36+CalPhotonTurnigy!$AE$36)/CalPhotonTurnigy!$AE$30</f>
        <v>58.440152582983188</v>
      </c>
    </row>
    <row r="6435" spans="1:13" x14ac:dyDescent="0.3">
      <c r="A6435">
        <v>193.95730399999999</v>
      </c>
      <c r="B6435">
        <v>64</v>
      </c>
      <c r="C6435">
        <v>0</v>
      </c>
      <c r="D6435">
        <v>0.97499999999999998</v>
      </c>
      <c r="E6435">
        <v>46.277636999999999</v>
      </c>
      <c r="F6435">
        <v>46.348978000000002</v>
      </c>
      <c r="G6435">
        <v>44.422584000000001</v>
      </c>
      <c r="H6435">
        <v>-7.1341000000000002E-2</v>
      </c>
      <c r="I6435">
        <v>-86.143118999999999</v>
      </c>
      <c r="J6435">
        <v>64</v>
      </c>
      <c r="K6435">
        <v>64.455217000000005</v>
      </c>
      <c r="L6435">
        <v>1.4997999999999999E-2</v>
      </c>
      <c r="M6435">
        <f>(F6435*CalPhotonTurnigy!$AE$30*CalPhotonTurnigy!$AF$36+CalPhotonTurnigy!$AE$36)/CalPhotonTurnigy!$AE$30</f>
        <v>58.565173617380779</v>
      </c>
    </row>
    <row r="6436" spans="1:13" x14ac:dyDescent="0.3">
      <c r="A6436">
        <v>193.97230200000001</v>
      </c>
      <c r="B6436">
        <v>63</v>
      </c>
      <c r="C6436">
        <v>0</v>
      </c>
      <c r="D6436">
        <v>0.97199999999999998</v>
      </c>
      <c r="E6436">
        <v>46.265720999999999</v>
      </c>
      <c r="F6436">
        <v>46.004264999999997</v>
      </c>
      <c r="G6436">
        <v>44.423827000000003</v>
      </c>
      <c r="H6436">
        <v>0.26145600000000002</v>
      </c>
      <c r="I6436">
        <v>-86.130701000000002</v>
      </c>
      <c r="J6436">
        <v>63</v>
      </c>
      <c r="K6436">
        <v>64.429732000000001</v>
      </c>
      <c r="L6436">
        <v>1.4997999999999999E-2</v>
      </c>
      <c r="M6436">
        <f>(F6436*CalPhotonTurnigy!$AE$30*CalPhotonTurnigy!$AF$36+CalPhotonTurnigy!$AE$36)/CalPhotonTurnigy!$AE$30</f>
        <v>58.215047075148412</v>
      </c>
    </row>
    <row r="6437" spans="1:13" x14ac:dyDescent="0.3">
      <c r="A6437">
        <v>193.98730900000001</v>
      </c>
      <c r="B6437">
        <v>63</v>
      </c>
      <c r="C6437">
        <v>0</v>
      </c>
      <c r="D6437">
        <v>0.97399999999999998</v>
      </c>
      <c r="E6437">
        <v>46.265939000000003</v>
      </c>
      <c r="F6437">
        <v>46.078150000000001</v>
      </c>
      <c r="G6437">
        <v>44.424090999999997</v>
      </c>
      <c r="H6437">
        <v>0.18778900000000001</v>
      </c>
      <c r="I6437">
        <v>-86.121772000000007</v>
      </c>
      <c r="J6437">
        <v>63</v>
      </c>
      <c r="K6437">
        <v>64.383275999999995</v>
      </c>
      <c r="L6437">
        <v>1.5007E-2</v>
      </c>
      <c r="M6437">
        <f>(F6437*CalPhotonTurnigy!$AE$30*CalPhotonTurnigy!$AF$36+CalPhotonTurnigy!$AE$36)/CalPhotonTurnigy!$AE$30</f>
        <v>58.290092401471576</v>
      </c>
    </row>
    <row r="6438" spans="1:13" x14ac:dyDescent="0.3">
      <c r="A6438">
        <v>194.00231299999999</v>
      </c>
      <c r="B6438">
        <v>63</v>
      </c>
      <c r="C6438">
        <v>0</v>
      </c>
      <c r="D6438">
        <v>0.96899999999999997</v>
      </c>
      <c r="E6438">
        <v>46.245173999999999</v>
      </c>
      <c r="F6438">
        <v>46.250509999999998</v>
      </c>
      <c r="G6438">
        <v>44.422525</v>
      </c>
      <c r="H6438">
        <v>-5.3359999999999996E-3</v>
      </c>
      <c r="I6438">
        <v>-86.122026000000005</v>
      </c>
      <c r="J6438">
        <v>63</v>
      </c>
      <c r="K6438">
        <v>64.343292000000005</v>
      </c>
      <c r="L6438">
        <v>1.5004E-2</v>
      </c>
      <c r="M6438">
        <f>(F6438*CalPhotonTurnigy!$AE$30*CalPhotonTurnigy!$AF$36+CalPhotonTurnigy!$AE$36)/CalPhotonTurnigy!$AE$30</f>
        <v>58.465159227553471</v>
      </c>
    </row>
    <row r="6439" spans="1:13" x14ac:dyDescent="0.3">
      <c r="A6439">
        <v>194.01732100000001</v>
      </c>
      <c r="B6439">
        <v>63</v>
      </c>
      <c r="C6439">
        <v>0</v>
      </c>
      <c r="D6439">
        <v>0.97199999999999998</v>
      </c>
      <c r="E6439">
        <v>46.241273</v>
      </c>
      <c r="F6439">
        <v>46.472037999999998</v>
      </c>
      <c r="G6439">
        <v>44.418602999999997</v>
      </c>
      <c r="H6439">
        <v>-0.230766</v>
      </c>
      <c r="I6439">
        <v>-86.133028999999993</v>
      </c>
      <c r="J6439">
        <v>63</v>
      </c>
      <c r="K6439">
        <v>64.308875999999998</v>
      </c>
      <c r="L6439">
        <v>1.5008000000000001E-2</v>
      </c>
      <c r="M6439">
        <f>(F6439*CalPhotonTurnigy!$AE$30*CalPhotonTurnigy!$AF$36+CalPhotonTurnigy!$AE$36)/CalPhotonTurnigy!$AE$30</f>
        <v>58.69016621205261</v>
      </c>
    </row>
    <row r="6440" spans="1:13" x14ac:dyDescent="0.3">
      <c r="A6440">
        <v>194.032318</v>
      </c>
      <c r="B6440">
        <v>63</v>
      </c>
      <c r="C6440">
        <v>0</v>
      </c>
      <c r="D6440">
        <v>0.97499999999999998</v>
      </c>
      <c r="E6440">
        <v>46.248396</v>
      </c>
      <c r="F6440">
        <v>45.979633999999997</v>
      </c>
      <c r="G6440">
        <v>44.412204000000003</v>
      </c>
      <c r="H6440">
        <v>0.268762</v>
      </c>
      <c r="I6440">
        <v>-86.120266999999998</v>
      </c>
      <c r="J6440">
        <v>63</v>
      </c>
      <c r="K6440">
        <v>64.279255000000006</v>
      </c>
      <c r="L6440">
        <v>1.4997E-2</v>
      </c>
      <c r="M6440">
        <f>(F6440*CalPhotonTurnigy!$AE$30*CalPhotonTurnigy!$AF$36+CalPhotonTurnigy!$AE$36)/CalPhotonTurnigy!$AE$30</f>
        <v>58.190029257828712</v>
      </c>
    </row>
    <row r="6441" spans="1:13" x14ac:dyDescent="0.3">
      <c r="A6441">
        <v>194.04732999999999</v>
      </c>
      <c r="B6441">
        <v>63</v>
      </c>
      <c r="C6441">
        <v>0</v>
      </c>
      <c r="D6441">
        <v>0.97099999999999997</v>
      </c>
      <c r="E6441">
        <v>46.237057999999998</v>
      </c>
      <c r="F6441">
        <v>46.152025000000002</v>
      </c>
      <c r="G6441">
        <v>44.403455999999998</v>
      </c>
      <c r="H6441">
        <v>8.5032999999999997E-2</v>
      </c>
      <c r="I6441">
        <v>-86.116220999999996</v>
      </c>
      <c r="J6441">
        <v>63</v>
      </c>
      <c r="K6441">
        <v>64.253759000000002</v>
      </c>
      <c r="L6441">
        <v>1.5011999999999999E-2</v>
      </c>
      <c r="M6441">
        <f>(F6441*CalPhotonTurnigy!$AE$30*CalPhotonTurnigy!$AF$36+CalPhotonTurnigy!$AE$36)/CalPhotonTurnigy!$AE$30</f>
        <v>58.365127570749834</v>
      </c>
    </row>
    <row r="6442" spans="1:13" x14ac:dyDescent="0.3">
      <c r="A6442">
        <v>194.06233800000001</v>
      </c>
      <c r="B6442">
        <v>63</v>
      </c>
      <c r="C6442">
        <v>0</v>
      </c>
      <c r="D6442">
        <v>0.97599999999999998</v>
      </c>
      <c r="E6442">
        <v>46.248263999999999</v>
      </c>
      <c r="F6442">
        <v>46.348978000000002</v>
      </c>
      <c r="G6442">
        <v>44.392634999999999</v>
      </c>
      <c r="H6442">
        <v>-0.100714</v>
      </c>
      <c r="I6442">
        <v>-86.121019000000004</v>
      </c>
      <c r="J6442">
        <v>63</v>
      </c>
      <c r="K6442">
        <v>64.231814999999997</v>
      </c>
      <c r="L6442">
        <v>1.5008000000000001E-2</v>
      </c>
      <c r="M6442">
        <f>(F6442*CalPhotonTurnigy!$AE$30*CalPhotonTurnigy!$AF$36+CalPhotonTurnigy!$AE$36)/CalPhotonTurnigy!$AE$30</f>
        <v>58.565173617380779</v>
      </c>
    </row>
    <row r="6443" spans="1:13" x14ac:dyDescent="0.3">
      <c r="A6443">
        <v>194.07735</v>
      </c>
      <c r="B6443">
        <v>63</v>
      </c>
      <c r="C6443">
        <v>0</v>
      </c>
      <c r="D6443">
        <v>0.97599999999999998</v>
      </c>
      <c r="E6443">
        <v>46.257902000000001</v>
      </c>
      <c r="F6443">
        <v>45.905737000000002</v>
      </c>
      <c r="G6443">
        <v>44.380091999999998</v>
      </c>
      <c r="H6443">
        <v>0.35216599999999998</v>
      </c>
      <c r="I6443">
        <v>-86.104288999999994</v>
      </c>
      <c r="J6443">
        <v>63</v>
      </c>
      <c r="K6443">
        <v>64.212928000000005</v>
      </c>
      <c r="L6443">
        <v>1.5011999999999999E-2</v>
      </c>
      <c r="M6443">
        <f>(F6443*CalPhotonTurnigy!$AE$30*CalPhotonTurnigy!$AF$36+CalPhotonTurnigy!$AE$36)/CalPhotonTurnigy!$AE$30</f>
        <v>58.114971743051662</v>
      </c>
    </row>
    <row r="6444" spans="1:13" x14ac:dyDescent="0.3">
      <c r="A6444">
        <v>194.09235200000001</v>
      </c>
      <c r="B6444">
        <v>63</v>
      </c>
      <c r="C6444">
        <v>0</v>
      </c>
      <c r="D6444">
        <v>0.97099999999999997</v>
      </c>
      <c r="E6444">
        <v>46.245241</v>
      </c>
      <c r="F6444">
        <v>46.127400999999999</v>
      </c>
      <c r="G6444">
        <v>44.366205000000001</v>
      </c>
      <c r="H6444">
        <v>0.11784</v>
      </c>
      <c r="I6444">
        <v>-86.098686000000001</v>
      </c>
      <c r="J6444">
        <v>63</v>
      </c>
      <c r="K6444">
        <v>64.196670999999995</v>
      </c>
      <c r="L6444">
        <v>1.5002E-2</v>
      </c>
      <c r="M6444">
        <f>(F6444*CalPhotonTurnigy!$AE$30*CalPhotonTurnigy!$AF$36+CalPhotonTurnigy!$AE$36)/CalPhotonTurnigy!$AE$30</f>
        <v>58.340116863361573</v>
      </c>
    </row>
    <row r="6445" spans="1:13" x14ac:dyDescent="0.3">
      <c r="A6445">
        <v>194.10735600000001</v>
      </c>
      <c r="B6445">
        <v>63</v>
      </c>
      <c r="C6445">
        <v>0</v>
      </c>
      <c r="D6445">
        <v>0.97199999999999998</v>
      </c>
      <c r="E6445">
        <v>46.241331000000002</v>
      </c>
      <c r="F6445">
        <v>46.324362999999998</v>
      </c>
      <c r="G6445">
        <v>44.351346999999997</v>
      </c>
      <c r="H6445">
        <v>-8.3031999999999995E-2</v>
      </c>
      <c r="I6445">
        <v>-86.102639999999994</v>
      </c>
      <c r="J6445">
        <v>63</v>
      </c>
      <c r="K6445">
        <v>64.182678999999993</v>
      </c>
      <c r="L6445">
        <v>1.5004E-2</v>
      </c>
      <c r="M6445">
        <f>(F6445*CalPhotonTurnigy!$AE$30*CalPhotonTurnigy!$AF$36+CalPhotonTurnigy!$AE$36)/CalPhotonTurnigy!$AE$30</f>
        <v>58.540172051332924</v>
      </c>
    </row>
    <row r="6446" spans="1:13" x14ac:dyDescent="0.3">
      <c r="A6446">
        <v>194.122356</v>
      </c>
      <c r="B6446">
        <v>63</v>
      </c>
      <c r="C6446">
        <v>0</v>
      </c>
      <c r="D6446">
        <v>0.97199999999999998</v>
      </c>
      <c r="E6446">
        <v>46.237965000000003</v>
      </c>
      <c r="F6446">
        <v>46.447428000000002</v>
      </c>
      <c r="G6446">
        <v>44.335863000000003</v>
      </c>
      <c r="H6446">
        <v>-0.20946300000000001</v>
      </c>
      <c r="I6446">
        <v>-86.112620000000007</v>
      </c>
      <c r="J6446">
        <v>63</v>
      </c>
      <c r="K6446">
        <v>64.170636000000002</v>
      </c>
      <c r="L6446">
        <v>1.4999999999999999E-2</v>
      </c>
      <c r="M6446">
        <f>(F6446*CalPhotonTurnigy!$AE$30*CalPhotonTurnigy!$AF$36+CalPhotonTurnigy!$AE$36)/CalPhotonTurnigy!$AE$30</f>
        <v>58.665169724527232</v>
      </c>
    </row>
    <row r="6447" spans="1:13" x14ac:dyDescent="0.3">
      <c r="A6447">
        <v>194.13736800000001</v>
      </c>
      <c r="B6447">
        <v>63</v>
      </c>
      <c r="C6447">
        <v>0</v>
      </c>
      <c r="D6447">
        <v>0.96899999999999997</v>
      </c>
      <c r="E6447">
        <v>46.221088999999999</v>
      </c>
      <c r="F6447">
        <v>46.028894000000001</v>
      </c>
      <c r="G6447">
        <v>44.320062</v>
      </c>
      <c r="H6447">
        <v>0.192194</v>
      </c>
      <c r="I6447">
        <v>-86.103482</v>
      </c>
      <c r="J6447">
        <v>63</v>
      </c>
      <c r="K6447">
        <v>64.160269999999997</v>
      </c>
      <c r="L6447">
        <v>1.5011999999999999E-2</v>
      </c>
      <c r="M6447">
        <f>(F6447*CalPhotonTurnigy!$AE$30*CalPhotonTurnigy!$AF$36+CalPhotonTurnigy!$AE$36)/CalPhotonTurnigy!$AE$30</f>
        <v>58.24006286105913</v>
      </c>
    </row>
    <row r="6448" spans="1:13" x14ac:dyDescent="0.3">
      <c r="A6448">
        <v>194.15237300000001</v>
      </c>
      <c r="B6448">
        <v>63</v>
      </c>
      <c r="C6448">
        <v>0</v>
      </c>
      <c r="D6448">
        <v>0.97</v>
      </c>
      <c r="E6448">
        <v>46.210056999999999</v>
      </c>
      <c r="F6448">
        <v>46.22589</v>
      </c>
      <c r="G6448">
        <v>44.304211000000002</v>
      </c>
      <c r="H6448">
        <v>-1.5834000000000001E-2</v>
      </c>
      <c r="I6448">
        <v>-86.104236</v>
      </c>
      <c r="J6448">
        <v>63</v>
      </c>
      <c r="K6448">
        <v>64.151347999999999</v>
      </c>
      <c r="L6448">
        <v>1.5004999999999999E-2</v>
      </c>
      <c r="M6448">
        <f>(F6448*CalPhotonTurnigy!$AE$30*CalPhotonTurnigy!$AF$36+CalPhotonTurnigy!$AE$36)/CalPhotonTurnigy!$AE$30</f>
        <v>58.440152582983188</v>
      </c>
    </row>
    <row r="6449" spans="1:13" x14ac:dyDescent="0.3">
      <c r="A6449">
        <v>194.16737800000001</v>
      </c>
      <c r="B6449">
        <v>63</v>
      </c>
      <c r="C6449">
        <v>0</v>
      </c>
      <c r="D6449">
        <v>0.97099999999999997</v>
      </c>
      <c r="E6449">
        <v>46.204059000000001</v>
      </c>
      <c r="F6449">
        <v>46.398204999999997</v>
      </c>
      <c r="G6449">
        <v>44.288536000000001</v>
      </c>
      <c r="H6449">
        <v>-0.19414600000000001</v>
      </c>
      <c r="I6449">
        <v>-86.113485999999995</v>
      </c>
      <c r="J6449">
        <v>63</v>
      </c>
      <c r="K6449">
        <v>64.143669000000003</v>
      </c>
      <c r="L6449">
        <v>1.5004999999999999E-2</v>
      </c>
      <c r="M6449">
        <f>(F6449*CalPhotonTurnigy!$AE$30*CalPhotonTurnigy!$AF$36+CalPhotonTurnigy!$AE$36)/CalPhotonTurnigy!$AE$30</f>
        <v>58.615173702362981</v>
      </c>
    </row>
    <row r="6450" spans="1:13" x14ac:dyDescent="0.3">
      <c r="A6450">
        <v>194.18237500000001</v>
      </c>
      <c r="B6450">
        <v>63</v>
      </c>
      <c r="C6450">
        <v>0</v>
      </c>
      <c r="D6450">
        <v>0.96799999999999997</v>
      </c>
      <c r="E6450">
        <v>46.188398999999997</v>
      </c>
      <c r="F6450">
        <v>45.979633999999997</v>
      </c>
      <c r="G6450">
        <v>44.273218</v>
      </c>
      <c r="H6450">
        <v>0.20876500000000001</v>
      </c>
      <c r="I6450">
        <v>-86.103572999999997</v>
      </c>
      <c r="J6450">
        <v>63</v>
      </c>
      <c r="K6450">
        <v>64.137058999999994</v>
      </c>
      <c r="L6450">
        <v>1.4997E-2</v>
      </c>
      <c r="M6450">
        <f>(F6450*CalPhotonTurnigy!$AE$30*CalPhotonTurnigy!$AF$36+CalPhotonTurnigy!$AE$36)/CalPhotonTurnigy!$AE$30</f>
        <v>58.190029257828712</v>
      </c>
    </row>
    <row r="6451" spans="1:13" x14ac:dyDescent="0.3">
      <c r="A6451">
        <v>194.197383</v>
      </c>
      <c r="B6451">
        <v>63</v>
      </c>
      <c r="C6451">
        <v>0</v>
      </c>
      <c r="D6451">
        <v>0.96699999999999997</v>
      </c>
      <c r="E6451">
        <v>46.167915000000001</v>
      </c>
      <c r="F6451">
        <v>46.127400999999999</v>
      </c>
      <c r="G6451">
        <v>44.258403999999999</v>
      </c>
      <c r="H6451">
        <v>4.0514000000000001E-2</v>
      </c>
      <c r="I6451">
        <v>-86.101646000000002</v>
      </c>
      <c r="J6451">
        <v>63</v>
      </c>
      <c r="K6451">
        <v>64.131371000000001</v>
      </c>
      <c r="L6451">
        <v>1.5008000000000001E-2</v>
      </c>
      <c r="M6451">
        <f>(F6451*CalPhotonTurnigy!$AE$30*CalPhotonTurnigy!$AF$36+CalPhotonTurnigy!$AE$36)/CalPhotonTurnigy!$AE$30</f>
        <v>58.340116863361573</v>
      </c>
    </row>
    <row r="6452" spans="1:13" x14ac:dyDescent="0.3">
      <c r="A6452">
        <v>194.21239399999999</v>
      </c>
      <c r="B6452">
        <v>63</v>
      </c>
      <c r="C6452">
        <v>0</v>
      </c>
      <c r="D6452">
        <v>0.96699999999999997</v>
      </c>
      <c r="E6452">
        <v>46.150278</v>
      </c>
      <c r="F6452">
        <v>46.299745999999999</v>
      </c>
      <c r="G6452">
        <v>44.244202000000001</v>
      </c>
      <c r="H6452">
        <v>-0.14946799999999999</v>
      </c>
      <c r="I6452">
        <v>-86.108766000000003</v>
      </c>
      <c r="J6452">
        <v>63</v>
      </c>
      <c r="K6452">
        <v>64.126474000000002</v>
      </c>
      <c r="L6452">
        <v>1.5011E-2</v>
      </c>
      <c r="M6452">
        <f>(F6452*CalPhotonTurnigy!$AE$30*CalPhotonTurnigy!$AF$36+CalPhotonTurnigy!$AE$36)/CalPhotonTurnigy!$AE$30</f>
        <v>58.515168453876107</v>
      </c>
    </row>
    <row r="6453" spans="1:13" x14ac:dyDescent="0.3">
      <c r="A6453">
        <v>194.22740300000001</v>
      </c>
      <c r="B6453">
        <v>63</v>
      </c>
      <c r="C6453">
        <v>0</v>
      </c>
      <c r="D6453">
        <v>0.96799999999999997</v>
      </c>
      <c r="E6453">
        <v>46.142104000000003</v>
      </c>
      <c r="F6453">
        <v>46.521254999999996</v>
      </c>
      <c r="G6453">
        <v>44.230691999999998</v>
      </c>
      <c r="H6453">
        <v>-0.37914999999999999</v>
      </c>
      <c r="I6453">
        <v>-86.126852999999997</v>
      </c>
      <c r="J6453">
        <v>63</v>
      </c>
      <c r="K6453">
        <v>64.122259999999997</v>
      </c>
      <c r="L6453">
        <v>1.5009E-2</v>
      </c>
      <c r="M6453">
        <f>(F6453*CalPhotonTurnigy!$AE$30*CalPhotonTurnigy!$AF$36+CalPhotonTurnigy!$AE$36)/CalPhotonTurnigy!$AE$30</f>
        <v>58.740156139989907</v>
      </c>
    </row>
    <row r="6454" spans="1:13" x14ac:dyDescent="0.3">
      <c r="A6454">
        <v>194.24240800000001</v>
      </c>
      <c r="B6454">
        <v>63</v>
      </c>
      <c r="C6454">
        <v>0</v>
      </c>
      <c r="D6454">
        <v>0.96799999999999997</v>
      </c>
      <c r="E6454">
        <v>46.135069999999999</v>
      </c>
      <c r="F6454">
        <v>46.078150000000001</v>
      </c>
      <c r="G6454">
        <v>44.217925999999999</v>
      </c>
      <c r="H6454">
        <v>5.6919999999999998E-2</v>
      </c>
      <c r="I6454">
        <v>-86.124145999999996</v>
      </c>
      <c r="J6454">
        <v>63</v>
      </c>
      <c r="K6454">
        <v>64.118633000000003</v>
      </c>
      <c r="L6454">
        <v>1.5004999999999999E-2</v>
      </c>
      <c r="M6454">
        <f>(F6454*CalPhotonTurnigy!$AE$30*CalPhotonTurnigy!$AF$36+CalPhotonTurnigy!$AE$36)/CalPhotonTurnigy!$AE$30</f>
        <v>58.290092401471576</v>
      </c>
    </row>
    <row r="6455" spans="1:13" x14ac:dyDescent="0.3">
      <c r="A6455">
        <v>194.25742</v>
      </c>
      <c r="B6455">
        <v>63</v>
      </c>
      <c r="C6455">
        <v>0</v>
      </c>
      <c r="D6455">
        <v>0.96399999999999997</v>
      </c>
      <c r="E6455">
        <v>46.107968</v>
      </c>
      <c r="F6455">
        <v>46.201270000000001</v>
      </c>
      <c r="G6455">
        <v>44.205936999999999</v>
      </c>
      <c r="H6455">
        <v>-9.3301999999999996E-2</v>
      </c>
      <c r="I6455">
        <v>-86.128587999999993</v>
      </c>
      <c r="J6455">
        <v>63</v>
      </c>
      <c r="K6455">
        <v>64.11551</v>
      </c>
      <c r="L6455">
        <v>1.5011999999999999E-2</v>
      </c>
      <c r="M6455">
        <f>(F6455*CalPhotonTurnigy!$AE$30*CalPhotonTurnigy!$AF$36+CalPhotonTurnigy!$AE$36)/CalPhotonTurnigy!$AE$30</f>
        <v>58.415145938412891</v>
      </c>
    </row>
    <row r="6456" spans="1:13" x14ac:dyDescent="0.3">
      <c r="A6456">
        <v>194.272426</v>
      </c>
      <c r="B6456">
        <v>63</v>
      </c>
      <c r="C6456">
        <v>0</v>
      </c>
      <c r="D6456">
        <v>0.96399999999999997</v>
      </c>
      <c r="E6456">
        <v>46.084628000000002</v>
      </c>
      <c r="F6456">
        <v>46.398204999999997</v>
      </c>
      <c r="G6456">
        <v>44.194738000000001</v>
      </c>
      <c r="H6456">
        <v>-0.31357699999999999</v>
      </c>
      <c r="I6456">
        <v>-86.143530999999996</v>
      </c>
      <c r="J6456">
        <v>63</v>
      </c>
      <c r="K6456">
        <v>64.112823000000006</v>
      </c>
      <c r="L6456">
        <v>1.5006E-2</v>
      </c>
      <c r="M6456">
        <f>(F6456*CalPhotonTurnigy!$AE$30*CalPhotonTurnigy!$AF$36+CalPhotonTurnigy!$AE$36)/CalPhotonTurnigy!$AE$30</f>
        <v>58.615173702362981</v>
      </c>
    </row>
    <row r="6457" spans="1:13" x14ac:dyDescent="0.3">
      <c r="A6457">
        <v>194.28743299999999</v>
      </c>
      <c r="B6457">
        <v>63</v>
      </c>
      <c r="C6457">
        <v>0</v>
      </c>
      <c r="D6457">
        <v>0.96499999999999997</v>
      </c>
      <c r="E6457">
        <v>46.071558000000003</v>
      </c>
      <c r="F6457">
        <v>46.447428000000002</v>
      </c>
      <c r="G6457">
        <v>44.184325999999999</v>
      </c>
      <c r="H6457">
        <v>-0.37586999999999998</v>
      </c>
      <c r="I6457">
        <v>-86.161449000000005</v>
      </c>
      <c r="J6457">
        <v>63</v>
      </c>
      <c r="K6457">
        <v>64.110510000000005</v>
      </c>
      <c r="L6457">
        <v>1.5007E-2</v>
      </c>
      <c r="M6457">
        <f>(F6457*CalPhotonTurnigy!$AE$30*CalPhotonTurnigy!$AF$36+CalPhotonTurnigy!$AE$36)/CalPhotonTurnigy!$AE$30</f>
        <v>58.665169724527232</v>
      </c>
    </row>
    <row r="6458" spans="1:13" x14ac:dyDescent="0.3">
      <c r="A6458">
        <v>194.302437</v>
      </c>
      <c r="B6458">
        <v>63</v>
      </c>
      <c r="C6458">
        <v>0</v>
      </c>
      <c r="D6458">
        <v>0.96799999999999997</v>
      </c>
      <c r="E6458">
        <v>46.074362999999998</v>
      </c>
      <c r="F6458">
        <v>46.102775999999999</v>
      </c>
      <c r="G6458">
        <v>44.174688000000003</v>
      </c>
      <c r="H6458">
        <v>-2.8413000000000001E-2</v>
      </c>
      <c r="I6458">
        <v>-86.162800000000004</v>
      </c>
      <c r="J6458">
        <v>63</v>
      </c>
      <c r="K6458">
        <v>64.108519999999999</v>
      </c>
      <c r="L6458">
        <v>1.5004E-2</v>
      </c>
      <c r="M6458">
        <f>(F6458*CalPhotonTurnigy!$AE$30*CalPhotonTurnigy!$AF$36+CalPhotonTurnigy!$AE$36)/CalPhotonTurnigy!$AE$30</f>
        <v>58.315105140268827</v>
      </c>
    </row>
    <row r="6459" spans="1:13" x14ac:dyDescent="0.3">
      <c r="A6459">
        <v>194.31743499999999</v>
      </c>
      <c r="B6459">
        <v>63</v>
      </c>
      <c r="C6459">
        <v>0</v>
      </c>
      <c r="D6459">
        <v>0.97</v>
      </c>
      <c r="E6459">
        <v>46.083801000000001</v>
      </c>
      <c r="F6459">
        <v>46.299745999999999</v>
      </c>
      <c r="G6459">
        <v>44.165801999999999</v>
      </c>
      <c r="H6459">
        <v>-0.215945</v>
      </c>
      <c r="I6459">
        <v>-86.173077000000006</v>
      </c>
      <c r="J6459">
        <v>63</v>
      </c>
      <c r="K6459">
        <v>64.106806000000006</v>
      </c>
      <c r="L6459">
        <v>1.4997999999999999E-2</v>
      </c>
      <c r="M6459">
        <f>(F6459*CalPhotonTurnigy!$AE$30*CalPhotonTurnigy!$AF$36+CalPhotonTurnigy!$AE$36)/CalPhotonTurnigy!$AE$30</f>
        <v>58.515168453876107</v>
      </c>
    </row>
    <row r="6460" spans="1:13" x14ac:dyDescent="0.3">
      <c r="A6460">
        <v>194.33243300000001</v>
      </c>
      <c r="B6460">
        <v>63</v>
      </c>
      <c r="C6460">
        <v>0</v>
      </c>
      <c r="D6460">
        <v>0.96599999999999997</v>
      </c>
      <c r="E6460">
        <v>46.074359999999999</v>
      </c>
      <c r="F6460">
        <v>46.447428000000002</v>
      </c>
      <c r="G6460">
        <v>44.157637000000001</v>
      </c>
      <c r="H6460">
        <v>-0.37306899999999998</v>
      </c>
      <c r="I6460">
        <v>-86.190850999999995</v>
      </c>
      <c r="J6460">
        <v>63</v>
      </c>
      <c r="K6460">
        <v>64.105331000000007</v>
      </c>
      <c r="L6460">
        <v>1.4997999999999999E-2</v>
      </c>
      <c r="M6460">
        <f>(F6460*CalPhotonTurnigy!$AE$30*CalPhotonTurnigy!$AF$36+CalPhotonTurnigy!$AE$36)/CalPhotonTurnigy!$AE$30</f>
        <v>58.665169724527232</v>
      </c>
    </row>
    <row r="6461" spans="1:13" x14ac:dyDescent="0.3">
      <c r="A6461">
        <v>194.34743</v>
      </c>
      <c r="B6461">
        <v>63</v>
      </c>
      <c r="C6461">
        <v>0</v>
      </c>
      <c r="D6461">
        <v>0.96599999999999997</v>
      </c>
      <c r="E6461">
        <v>46.066232999999997</v>
      </c>
      <c r="F6461">
        <v>46.004264999999997</v>
      </c>
      <c r="G6461">
        <v>44.15016</v>
      </c>
      <c r="H6461">
        <v>6.1968000000000002E-2</v>
      </c>
      <c r="I6461">
        <v>-86.187907999999993</v>
      </c>
      <c r="J6461">
        <v>63</v>
      </c>
      <c r="K6461">
        <v>64.104061999999999</v>
      </c>
      <c r="L6461">
        <v>1.4997E-2</v>
      </c>
      <c r="M6461">
        <f>(F6461*CalPhotonTurnigy!$AE$30*CalPhotonTurnigy!$AF$36+CalPhotonTurnigy!$AE$36)/CalPhotonTurnigy!$AE$30</f>
        <v>58.215047075148412</v>
      </c>
    </row>
    <row r="6462" spans="1:13" x14ac:dyDescent="0.3">
      <c r="A6462">
        <v>194.36243200000001</v>
      </c>
      <c r="B6462">
        <v>63</v>
      </c>
      <c r="C6462">
        <v>0</v>
      </c>
      <c r="D6462">
        <v>0.96099999999999997</v>
      </c>
      <c r="E6462">
        <v>46.038142999999998</v>
      </c>
      <c r="F6462">
        <v>46.201270000000001</v>
      </c>
      <c r="G6462">
        <v>44.143332999999998</v>
      </c>
      <c r="H6462">
        <v>-0.16312699999999999</v>
      </c>
      <c r="I6462">
        <v>-86.195668999999995</v>
      </c>
      <c r="J6462">
        <v>63</v>
      </c>
      <c r="K6462">
        <v>64.102969999999999</v>
      </c>
      <c r="L6462">
        <v>1.5002E-2</v>
      </c>
      <c r="M6462">
        <f>(F6462*CalPhotonTurnigy!$AE$30*CalPhotonTurnigy!$AF$36+CalPhotonTurnigy!$AE$36)/CalPhotonTurnigy!$AE$30</f>
        <v>58.415145938412891</v>
      </c>
    </row>
    <row r="6463" spans="1:13" x14ac:dyDescent="0.3">
      <c r="A6463">
        <v>194.377433</v>
      </c>
      <c r="B6463">
        <v>63</v>
      </c>
      <c r="C6463">
        <v>0</v>
      </c>
      <c r="D6463">
        <v>0.96299999999999997</v>
      </c>
      <c r="E6463">
        <v>46.020989999999998</v>
      </c>
      <c r="F6463">
        <v>46.348978000000002</v>
      </c>
      <c r="G6463">
        <v>44.137117000000003</v>
      </c>
      <c r="H6463">
        <v>-0.327988</v>
      </c>
      <c r="I6463">
        <v>-86.211287999999996</v>
      </c>
      <c r="J6463">
        <v>63</v>
      </c>
      <c r="K6463">
        <v>64.102029000000002</v>
      </c>
      <c r="L6463">
        <v>1.5001E-2</v>
      </c>
      <c r="M6463">
        <f>(F6463*CalPhotonTurnigy!$AE$30*CalPhotonTurnigy!$AF$36+CalPhotonTurnigy!$AE$36)/CalPhotonTurnigy!$AE$30</f>
        <v>58.565173617380779</v>
      </c>
    </row>
    <row r="6464" spans="1:13" x14ac:dyDescent="0.3">
      <c r="A6464">
        <v>194.39242899999999</v>
      </c>
      <c r="B6464">
        <v>63</v>
      </c>
      <c r="C6464">
        <v>0</v>
      </c>
      <c r="D6464">
        <v>0.96599999999999997</v>
      </c>
      <c r="E6464">
        <v>46.020304000000003</v>
      </c>
      <c r="F6464">
        <v>46.570467000000001</v>
      </c>
      <c r="G6464">
        <v>44.13147</v>
      </c>
      <c r="H6464">
        <v>-0.55016299999999996</v>
      </c>
      <c r="I6464">
        <v>-86.237517999999994</v>
      </c>
      <c r="J6464">
        <v>63</v>
      </c>
      <c r="K6464">
        <v>64.101219999999998</v>
      </c>
      <c r="L6464">
        <v>1.4996000000000001E-2</v>
      </c>
      <c r="M6464">
        <f>(F6464*CalPhotonTurnigy!$AE$30*CalPhotonTurnigy!$AF$36+CalPhotonTurnigy!$AE$36)/CalPhotonTurnigy!$AE$30</f>
        <v>58.790140989404748</v>
      </c>
    </row>
    <row r="6465" spans="1:13" x14ac:dyDescent="0.3">
      <c r="A6465">
        <v>194.40743800000001</v>
      </c>
      <c r="B6465">
        <v>63</v>
      </c>
      <c r="C6465">
        <v>0</v>
      </c>
      <c r="D6465">
        <v>0.998</v>
      </c>
      <c r="E6465">
        <v>46.160162999999997</v>
      </c>
      <c r="F6465">
        <v>46.127400999999999</v>
      </c>
      <c r="G6465">
        <v>44.126351999999997</v>
      </c>
      <c r="H6465">
        <v>3.2761999999999999E-2</v>
      </c>
      <c r="I6465">
        <v>-86.235958999999994</v>
      </c>
      <c r="J6465">
        <v>63</v>
      </c>
      <c r="K6465">
        <v>64.100522999999995</v>
      </c>
      <c r="L6465">
        <v>1.5009E-2</v>
      </c>
      <c r="M6465">
        <f>(F6465*CalPhotonTurnigy!$AE$30*CalPhotonTurnigy!$AF$36+CalPhotonTurnigy!$AE$36)/CalPhotonTurnigy!$AE$30</f>
        <v>58.340116863361573</v>
      </c>
    </row>
    <row r="6466" spans="1:13" x14ac:dyDescent="0.3">
      <c r="A6466">
        <v>194.42244199999999</v>
      </c>
      <c r="B6466">
        <v>63</v>
      </c>
      <c r="C6466">
        <v>0</v>
      </c>
      <c r="D6466">
        <v>0.96399999999999997</v>
      </c>
      <c r="E6466">
        <v>46.129579999999997</v>
      </c>
      <c r="F6466">
        <v>46.22589</v>
      </c>
      <c r="G6466">
        <v>44.121724999999998</v>
      </c>
      <c r="H6466">
        <v>-9.6310000000000007E-2</v>
      </c>
      <c r="I6466">
        <v>-86.240543000000002</v>
      </c>
      <c r="J6466">
        <v>63</v>
      </c>
      <c r="K6466">
        <v>64.099924000000001</v>
      </c>
      <c r="L6466">
        <v>1.5004E-2</v>
      </c>
      <c r="M6466">
        <f>(F6466*CalPhotonTurnigy!$AE$30*CalPhotonTurnigy!$AF$36+CalPhotonTurnigy!$AE$36)/CalPhotonTurnigy!$AE$30</f>
        <v>58.440152582983188</v>
      </c>
    </row>
    <row r="6467" spans="1:13" x14ac:dyDescent="0.3">
      <c r="A6467">
        <v>194.437454</v>
      </c>
      <c r="B6467">
        <v>63</v>
      </c>
      <c r="C6467">
        <v>0</v>
      </c>
      <c r="D6467">
        <v>0.96099999999999997</v>
      </c>
      <c r="E6467">
        <v>46.092708999999999</v>
      </c>
      <c r="F6467">
        <v>46.422817000000002</v>
      </c>
      <c r="G6467">
        <v>44.117547999999999</v>
      </c>
      <c r="H6467">
        <v>-0.33010800000000001</v>
      </c>
      <c r="I6467">
        <v>-86.256281999999999</v>
      </c>
      <c r="J6467">
        <v>63</v>
      </c>
      <c r="K6467">
        <v>64.099407999999997</v>
      </c>
      <c r="L6467">
        <v>1.5011999999999999E-2</v>
      </c>
      <c r="M6467">
        <f>(F6467*CalPhotonTurnigy!$AE$30*CalPhotonTurnigy!$AF$36+CalPhotonTurnigy!$AE$36)/CalPhotonTurnigy!$AE$30</f>
        <v>58.640172221297348</v>
      </c>
    </row>
    <row r="6468" spans="1:13" x14ac:dyDescent="0.3">
      <c r="A6468">
        <v>194.45246399999999</v>
      </c>
      <c r="B6468">
        <v>63</v>
      </c>
      <c r="C6468">
        <v>0</v>
      </c>
      <c r="D6468">
        <v>0.96799999999999997</v>
      </c>
      <c r="E6468">
        <v>46.089050999999998</v>
      </c>
      <c r="F6468">
        <v>46.275129</v>
      </c>
      <c r="G6468">
        <v>44.113785999999998</v>
      </c>
      <c r="H6468">
        <v>-0.18607799999999999</v>
      </c>
      <c r="I6468">
        <v>-86.265144000000006</v>
      </c>
      <c r="J6468">
        <v>63</v>
      </c>
      <c r="K6468">
        <v>64.098962999999998</v>
      </c>
      <c r="L6468">
        <v>1.5010000000000001E-2</v>
      </c>
      <c r="M6468">
        <f>(F6468*CalPhotonTurnigy!$AE$30*CalPhotonTurnigy!$AF$36+CalPhotonTurnigy!$AE$36)/CalPhotonTurnigy!$AE$30</f>
        <v>58.490164856419284</v>
      </c>
    </row>
    <row r="6469" spans="1:13" x14ac:dyDescent="0.3">
      <c r="A6469">
        <v>194.46746200000001</v>
      </c>
      <c r="B6469">
        <v>63</v>
      </c>
      <c r="C6469">
        <v>0</v>
      </c>
      <c r="D6469">
        <v>0.96199999999999997</v>
      </c>
      <c r="E6469">
        <v>46.061311000000003</v>
      </c>
      <c r="F6469">
        <v>46.127400999999999</v>
      </c>
      <c r="G6469">
        <v>44.110402999999998</v>
      </c>
      <c r="H6469">
        <v>-6.6089999999999996E-2</v>
      </c>
      <c r="I6469">
        <v>-86.268285000000006</v>
      </c>
      <c r="J6469">
        <v>63</v>
      </c>
      <c r="K6469">
        <v>64.098580999999996</v>
      </c>
      <c r="L6469">
        <v>1.4997999999999999E-2</v>
      </c>
      <c r="M6469">
        <f>(F6469*CalPhotonTurnigy!$AE$30*CalPhotonTurnigy!$AF$36+CalPhotonTurnigy!$AE$36)/CalPhotonTurnigy!$AE$30</f>
        <v>58.340116863361573</v>
      </c>
    </row>
    <row r="6470" spans="1:13" x14ac:dyDescent="0.3">
      <c r="A6470">
        <v>194.482463</v>
      </c>
      <c r="B6470">
        <v>63</v>
      </c>
      <c r="C6470">
        <v>0</v>
      </c>
      <c r="D6470">
        <v>0.96399999999999997</v>
      </c>
      <c r="E6470">
        <v>46.047970999999997</v>
      </c>
      <c r="F6470">
        <v>46.324362999999998</v>
      </c>
      <c r="G6470">
        <v>44.107365000000001</v>
      </c>
      <c r="H6470">
        <v>-0.27639200000000003</v>
      </c>
      <c r="I6470">
        <v>-86.281445000000005</v>
      </c>
      <c r="J6470">
        <v>63</v>
      </c>
      <c r="K6470">
        <v>64.098252000000002</v>
      </c>
      <c r="L6470">
        <v>1.5001E-2</v>
      </c>
      <c r="M6470">
        <f>(F6470*CalPhotonTurnigy!$AE$30*CalPhotonTurnigy!$AF$36+CalPhotonTurnigy!$AE$36)/CalPhotonTurnigy!$AE$30</f>
        <v>58.540172051332924</v>
      </c>
    </row>
    <row r="6471" spans="1:13" x14ac:dyDescent="0.3">
      <c r="A6471">
        <v>194.49747400000001</v>
      </c>
      <c r="B6471">
        <v>63</v>
      </c>
      <c r="C6471">
        <v>0</v>
      </c>
      <c r="D6471">
        <v>0.96099999999999997</v>
      </c>
      <c r="E6471">
        <v>46.022415000000002</v>
      </c>
      <c r="F6471">
        <v>46.496647000000003</v>
      </c>
      <c r="G6471">
        <v>44.104641999999998</v>
      </c>
      <c r="H6471">
        <v>-0.47423300000000002</v>
      </c>
      <c r="I6471">
        <v>-86.304066000000006</v>
      </c>
      <c r="J6471">
        <v>63</v>
      </c>
      <c r="K6471">
        <v>64.097969000000006</v>
      </c>
      <c r="L6471">
        <v>1.5011E-2</v>
      </c>
      <c r="M6471">
        <f>(F6471*CalPhotonTurnigy!$AE$30*CalPhotonTurnigy!$AF$36+CalPhotonTurnigy!$AE$36)/CalPhotonTurnigy!$AE$30</f>
        <v>58.715161683873504</v>
      </c>
    </row>
    <row r="6472" spans="1:13" x14ac:dyDescent="0.3">
      <c r="A6472">
        <v>194.51248100000001</v>
      </c>
      <c r="B6472">
        <v>63</v>
      </c>
      <c r="C6472">
        <v>0</v>
      </c>
      <c r="D6472">
        <v>0.96</v>
      </c>
      <c r="E6472">
        <v>45.996884999999999</v>
      </c>
      <c r="F6472">
        <v>46.004264999999997</v>
      </c>
      <c r="G6472">
        <v>44.102204999999998</v>
      </c>
      <c r="H6472">
        <v>-7.3800000000000003E-3</v>
      </c>
      <c r="I6472">
        <v>-86.304416000000003</v>
      </c>
      <c r="J6472">
        <v>63</v>
      </c>
      <c r="K6472">
        <v>64.097724999999997</v>
      </c>
      <c r="L6472">
        <v>1.5007E-2</v>
      </c>
      <c r="M6472">
        <f>(F6472*CalPhotonTurnigy!$AE$30*CalPhotonTurnigy!$AF$36+CalPhotonTurnigy!$AE$36)/CalPhotonTurnigy!$AE$30</f>
        <v>58.215047075148412</v>
      </c>
    </row>
    <row r="6473" spans="1:13" x14ac:dyDescent="0.3">
      <c r="A6473">
        <v>194.527489</v>
      </c>
      <c r="B6473">
        <v>63</v>
      </c>
      <c r="C6473">
        <v>0</v>
      </c>
      <c r="D6473">
        <v>0.96099999999999997</v>
      </c>
      <c r="E6473">
        <v>45.978425000000001</v>
      </c>
      <c r="F6473">
        <v>46.22589</v>
      </c>
      <c r="G6473">
        <v>44.100026</v>
      </c>
      <c r="H6473">
        <v>-0.24746499999999999</v>
      </c>
      <c r="I6473">
        <v>-86.316196000000005</v>
      </c>
      <c r="J6473">
        <v>63</v>
      </c>
      <c r="K6473">
        <v>64.097515000000001</v>
      </c>
      <c r="L6473">
        <v>1.5008000000000001E-2</v>
      </c>
      <c r="M6473">
        <f>(F6473*CalPhotonTurnigy!$AE$30*CalPhotonTurnigy!$AF$36+CalPhotonTurnigy!$AE$36)/CalPhotonTurnigy!$AE$30</f>
        <v>58.440152582983188</v>
      </c>
    </row>
    <row r="6474" spans="1:13" x14ac:dyDescent="0.3">
      <c r="A6474">
        <v>194.54249200000001</v>
      </c>
      <c r="B6474">
        <v>63</v>
      </c>
      <c r="C6474">
        <v>0</v>
      </c>
      <c r="D6474">
        <v>0.96099999999999997</v>
      </c>
      <c r="E6474">
        <v>45.962532000000003</v>
      </c>
      <c r="F6474">
        <v>46.398204999999997</v>
      </c>
      <c r="G6474">
        <v>44.098080000000003</v>
      </c>
      <c r="H6474">
        <v>-0.43567299999999998</v>
      </c>
      <c r="I6474">
        <v>-86.336951999999997</v>
      </c>
      <c r="J6474">
        <v>63</v>
      </c>
      <c r="K6474">
        <v>64.097335000000001</v>
      </c>
      <c r="L6474">
        <v>1.5003000000000001E-2</v>
      </c>
      <c r="M6474">
        <f>(F6474*CalPhotonTurnigy!$AE$30*CalPhotonTurnigy!$AF$36+CalPhotonTurnigy!$AE$36)/CalPhotonTurnigy!$AE$30</f>
        <v>58.615173702362981</v>
      </c>
    </row>
    <row r="6475" spans="1:13" x14ac:dyDescent="0.3">
      <c r="A6475">
        <v>194.55749900000001</v>
      </c>
      <c r="B6475">
        <v>63</v>
      </c>
      <c r="C6475">
        <v>0</v>
      </c>
      <c r="D6475">
        <v>0.96199999999999997</v>
      </c>
      <c r="E6475">
        <v>45.952376999999998</v>
      </c>
      <c r="F6475">
        <v>46.472037999999998</v>
      </c>
      <c r="G6475">
        <v>44.096344999999999</v>
      </c>
      <c r="H6475">
        <v>-0.51966100000000004</v>
      </c>
      <c r="I6475">
        <v>-86.361729999999994</v>
      </c>
      <c r="J6475">
        <v>63</v>
      </c>
      <c r="K6475">
        <v>64.097178999999997</v>
      </c>
      <c r="L6475">
        <v>1.5007E-2</v>
      </c>
      <c r="M6475">
        <f>(F6475*CalPhotonTurnigy!$AE$30*CalPhotonTurnigy!$AF$36+CalPhotonTurnigy!$AE$36)/CalPhotonTurnigy!$AE$30</f>
        <v>58.69016621205261</v>
      </c>
    </row>
    <row r="6476" spans="1:13" x14ac:dyDescent="0.3">
      <c r="A6476">
        <v>194.57250500000001</v>
      </c>
      <c r="B6476">
        <v>63</v>
      </c>
      <c r="C6476">
        <v>0</v>
      </c>
      <c r="D6476">
        <v>0.96199999999999997</v>
      </c>
      <c r="E6476">
        <v>45.943637000000003</v>
      </c>
      <c r="F6476">
        <v>46.102775999999999</v>
      </c>
      <c r="G6476">
        <v>44.094799000000002</v>
      </c>
      <c r="H6476">
        <v>-0.159139</v>
      </c>
      <c r="I6476">
        <v>-86.369297000000003</v>
      </c>
      <c r="J6476">
        <v>63</v>
      </c>
      <c r="K6476">
        <v>64.097044999999994</v>
      </c>
      <c r="L6476">
        <v>1.5006E-2</v>
      </c>
      <c r="M6476">
        <f>(F6476*CalPhotonTurnigy!$AE$30*CalPhotonTurnigy!$AF$36+CalPhotonTurnigy!$AE$36)/CalPhotonTurnigy!$AE$30</f>
        <v>58.315105140268827</v>
      </c>
    </row>
    <row r="6477" spans="1:13" x14ac:dyDescent="0.3">
      <c r="A6477">
        <v>194.587501</v>
      </c>
      <c r="B6477">
        <v>63</v>
      </c>
      <c r="C6477">
        <v>0</v>
      </c>
      <c r="D6477">
        <v>0.96199999999999997</v>
      </c>
      <c r="E6477">
        <v>45.936114000000003</v>
      </c>
      <c r="F6477">
        <v>46.275129</v>
      </c>
      <c r="G6477">
        <v>44.093423000000001</v>
      </c>
      <c r="H6477">
        <v>-0.33901500000000001</v>
      </c>
      <c r="I6477">
        <v>-86.385427000000007</v>
      </c>
      <c r="J6477">
        <v>63</v>
      </c>
      <c r="K6477">
        <v>64.09693</v>
      </c>
      <c r="L6477">
        <v>1.4996000000000001E-2</v>
      </c>
      <c r="M6477">
        <f>(F6477*CalPhotonTurnigy!$AE$30*CalPhotonTurnigy!$AF$36+CalPhotonTurnigy!$AE$36)/CalPhotonTurnigy!$AE$30</f>
        <v>58.490164856419284</v>
      </c>
    </row>
    <row r="6478" spans="1:13" x14ac:dyDescent="0.3">
      <c r="A6478">
        <v>194.602508</v>
      </c>
      <c r="B6478">
        <v>63</v>
      </c>
      <c r="C6478">
        <v>0</v>
      </c>
      <c r="D6478">
        <v>0.96</v>
      </c>
      <c r="E6478">
        <v>45.919046999999999</v>
      </c>
      <c r="F6478">
        <v>46.447428000000002</v>
      </c>
      <c r="G6478">
        <v>44.092201000000003</v>
      </c>
      <c r="H6478">
        <v>-0.52838099999999999</v>
      </c>
      <c r="I6478">
        <v>-86.410616000000005</v>
      </c>
      <c r="J6478">
        <v>63</v>
      </c>
      <c r="K6478">
        <v>64.096830999999995</v>
      </c>
      <c r="L6478">
        <v>1.5007E-2</v>
      </c>
      <c r="M6478">
        <f>(F6478*CalPhotonTurnigy!$AE$30*CalPhotonTurnigy!$AF$36+CalPhotonTurnigy!$AE$36)/CalPhotonTurnigy!$AE$30</f>
        <v>58.665169724527232</v>
      </c>
    </row>
    <row r="6479" spans="1:13" x14ac:dyDescent="0.3">
      <c r="A6479">
        <v>194.61751599999999</v>
      </c>
      <c r="B6479">
        <v>63</v>
      </c>
      <c r="C6479">
        <v>0</v>
      </c>
      <c r="D6479">
        <v>0.96</v>
      </c>
      <c r="E6479">
        <v>45.904355000000002</v>
      </c>
      <c r="F6479">
        <v>46.053522999999998</v>
      </c>
      <c r="G6479">
        <v>44.091113999999997</v>
      </c>
      <c r="H6479">
        <v>-0.149168</v>
      </c>
      <c r="I6479">
        <v>-86.417708000000005</v>
      </c>
      <c r="J6479">
        <v>63</v>
      </c>
      <c r="K6479">
        <v>64.096745999999996</v>
      </c>
      <c r="L6479">
        <v>1.5008000000000001E-2</v>
      </c>
      <c r="M6479">
        <f>(F6479*CalPhotonTurnigy!$AE$30*CalPhotonTurnigy!$AF$36+CalPhotonTurnigy!$AE$36)/CalPhotonTurnigy!$AE$30</f>
        <v>58.265078646969847</v>
      </c>
    </row>
    <row r="6480" spans="1:13" x14ac:dyDescent="0.3">
      <c r="A6480">
        <v>194.63251700000001</v>
      </c>
      <c r="B6480">
        <v>63</v>
      </c>
      <c r="C6480">
        <v>0</v>
      </c>
      <c r="D6480">
        <v>0.95599999999999996</v>
      </c>
      <c r="E6480">
        <v>45.877566000000002</v>
      </c>
      <c r="F6480">
        <v>46.176648</v>
      </c>
      <c r="G6480">
        <v>44.090150999999999</v>
      </c>
      <c r="H6480">
        <v>-0.29908200000000001</v>
      </c>
      <c r="I6480">
        <v>-86.431933000000001</v>
      </c>
      <c r="J6480">
        <v>63</v>
      </c>
      <c r="K6480">
        <v>64.096671999999998</v>
      </c>
      <c r="L6480">
        <v>1.5001E-2</v>
      </c>
      <c r="M6480">
        <f>(F6480*CalPhotonTurnigy!$AE$30*CalPhotonTurnigy!$AF$36+CalPhotonTurnigy!$AE$36)/CalPhotonTurnigy!$AE$30</f>
        <v>58.390137262433605</v>
      </c>
    </row>
    <row r="6481" spans="1:13" x14ac:dyDescent="0.3">
      <c r="A6481">
        <v>194.647527</v>
      </c>
      <c r="B6481">
        <v>63</v>
      </c>
      <c r="C6481">
        <v>0</v>
      </c>
      <c r="D6481">
        <v>0.95499999999999996</v>
      </c>
      <c r="E6481">
        <v>45.847417999999998</v>
      </c>
      <c r="F6481">
        <v>46.398204999999997</v>
      </c>
      <c r="G6481">
        <v>44.089295999999997</v>
      </c>
      <c r="H6481">
        <v>-0.55078800000000006</v>
      </c>
      <c r="I6481">
        <v>-86.458185999999998</v>
      </c>
      <c r="J6481">
        <v>63</v>
      </c>
      <c r="K6481">
        <v>64.096609000000001</v>
      </c>
      <c r="L6481">
        <v>1.5010000000000001E-2</v>
      </c>
      <c r="M6481">
        <f>(F6481*CalPhotonTurnigy!$AE$30*CalPhotonTurnigy!$AF$36+CalPhotonTurnigy!$AE$36)/CalPhotonTurnigy!$AE$30</f>
        <v>58.615173702362981</v>
      </c>
    </row>
    <row r="6482" spans="1:13" x14ac:dyDescent="0.3">
      <c r="A6482">
        <v>194.66252700000001</v>
      </c>
      <c r="B6482">
        <v>63</v>
      </c>
      <c r="C6482">
        <v>0</v>
      </c>
      <c r="D6482">
        <v>0.95699999999999996</v>
      </c>
      <c r="E6482">
        <v>45.832078000000003</v>
      </c>
      <c r="F6482">
        <v>45.930370000000003</v>
      </c>
      <c r="G6482">
        <v>44.088538999999997</v>
      </c>
      <c r="H6482">
        <v>-9.8292000000000004E-2</v>
      </c>
      <c r="I6482">
        <v>-86.462851999999998</v>
      </c>
      <c r="J6482">
        <v>63</v>
      </c>
      <c r="K6482">
        <v>64.096554999999995</v>
      </c>
      <c r="L6482">
        <v>1.4999999999999999E-2</v>
      </c>
      <c r="M6482">
        <f>(F6482*CalPhotonTurnigy!$AE$30*CalPhotonTurnigy!$AF$36+CalPhotonTurnigy!$AE$36)/CalPhotonTurnigy!$AE$30</f>
        <v>58.139991591780337</v>
      </c>
    </row>
    <row r="6483" spans="1:13" x14ac:dyDescent="0.3">
      <c r="A6483">
        <v>194.67752300000001</v>
      </c>
      <c r="B6483">
        <v>63</v>
      </c>
      <c r="C6483">
        <v>0</v>
      </c>
      <c r="D6483">
        <v>0.95499999999999996</v>
      </c>
      <c r="E6483">
        <v>45.808242</v>
      </c>
      <c r="F6483">
        <v>46.053522999999998</v>
      </c>
      <c r="G6483">
        <v>44.087868999999998</v>
      </c>
      <c r="H6483">
        <v>-0.24528</v>
      </c>
      <c r="I6483">
        <v>-86.474503999999996</v>
      </c>
      <c r="J6483">
        <v>63</v>
      </c>
      <c r="K6483">
        <v>64.096508</v>
      </c>
      <c r="L6483">
        <v>1.4996000000000001E-2</v>
      </c>
      <c r="M6483">
        <f>(F6483*CalPhotonTurnigy!$AE$30*CalPhotonTurnigy!$AF$36+CalPhotonTurnigy!$AE$36)/CalPhotonTurnigy!$AE$30</f>
        <v>58.265078646969847</v>
      </c>
    </row>
    <row r="6484" spans="1:13" x14ac:dyDescent="0.3">
      <c r="A6484">
        <v>194.692519</v>
      </c>
      <c r="B6484">
        <v>63</v>
      </c>
      <c r="C6484">
        <v>0</v>
      </c>
      <c r="D6484">
        <v>0.96399999999999997</v>
      </c>
      <c r="E6484">
        <v>45.826703999999999</v>
      </c>
      <c r="F6484">
        <v>46.373592000000002</v>
      </c>
      <c r="G6484">
        <v>44.087276000000003</v>
      </c>
      <c r="H6484">
        <v>-0.54688899999999996</v>
      </c>
      <c r="I6484">
        <v>-86.500542999999993</v>
      </c>
      <c r="J6484">
        <v>63</v>
      </c>
      <c r="K6484">
        <v>64.096468000000002</v>
      </c>
      <c r="L6484">
        <v>1.4996000000000001E-2</v>
      </c>
      <c r="M6484">
        <f>(F6484*CalPhotonTurnigy!$AE$30*CalPhotonTurnigy!$AF$36+CalPhotonTurnigy!$AE$36)/CalPhotonTurnigy!$AE$30</f>
        <v>58.590174167724122</v>
      </c>
    </row>
    <row r="6485" spans="1:13" x14ac:dyDescent="0.3">
      <c r="A6485">
        <v>194.707517</v>
      </c>
      <c r="B6485">
        <v>63</v>
      </c>
      <c r="C6485">
        <v>0</v>
      </c>
      <c r="D6485">
        <v>0.95799999999999996</v>
      </c>
      <c r="E6485">
        <v>45.817788999999998</v>
      </c>
      <c r="F6485">
        <v>45.881101999999998</v>
      </c>
      <c r="G6485">
        <v>44.086751999999997</v>
      </c>
      <c r="H6485">
        <v>-6.3312999999999994E-2</v>
      </c>
      <c r="I6485">
        <v>-86.503546999999998</v>
      </c>
      <c r="J6485">
        <v>63</v>
      </c>
      <c r="K6485">
        <v>64.096433000000005</v>
      </c>
      <c r="L6485">
        <v>1.4997999999999999E-2</v>
      </c>
      <c r="M6485">
        <f>(F6485*CalPhotonTurnigy!$AE$30*CalPhotonTurnigy!$AF$36+CalPhotonTurnigy!$AE$36)/CalPhotonTurnigy!$AE$30</f>
        <v>58.08994986291399</v>
      </c>
    </row>
    <row r="6486" spans="1:13" x14ac:dyDescent="0.3">
      <c r="A6486">
        <v>194.72252399999999</v>
      </c>
      <c r="B6486">
        <v>63</v>
      </c>
      <c r="C6486">
        <v>0</v>
      </c>
      <c r="D6486">
        <v>0.95699999999999996</v>
      </c>
      <c r="E6486">
        <v>45.806573</v>
      </c>
      <c r="F6486">
        <v>46.053522999999998</v>
      </c>
      <c r="G6486">
        <v>44.086289000000001</v>
      </c>
      <c r="H6486">
        <v>-0.24695</v>
      </c>
      <c r="I6486">
        <v>-86.515287000000001</v>
      </c>
      <c r="J6486">
        <v>63</v>
      </c>
      <c r="K6486">
        <v>64.096402999999995</v>
      </c>
      <c r="L6486">
        <v>1.5007E-2</v>
      </c>
      <c r="M6486">
        <f>(F6486*CalPhotonTurnigy!$AE$30*CalPhotonTurnigy!$AF$36+CalPhotonTurnigy!$AE$36)/CalPhotonTurnigy!$AE$30</f>
        <v>58.265078646969847</v>
      </c>
    </row>
    <row r="6487" spans="1:13" x14ac:dyDescent="0.3">
      <c r="A6487">
        <v>194.73753600000001</v>
      </c>
      <c r="B6487">
        <v>63</v>
      </c>
      <c r="C6487">
        <v>0</v>
      </c>
      <c r="D6487">
        <v>0.95899999999999996</v>
      </c>
      <c r="E6487">
        <v>45.804008000000003</v>
      </c>
      <c r="F6487">
        <v>46.275129</v>
      </c>
      <c r="G6487">
        <v>44.085880000000003</v>
      </c>
      <c r="H6487">
        <v>-0.47112100000000001</v>
      </c>
      <c r="I6487">
        <v>-86.537727000000004</v>
      </c>
      <c r="J6487">
        <v>63</v>
      </c>
      <c r="K6487">
        <v>64.096377000000004</v>
      </c>
      <c r="L6487">
        <v>1.5011999999999999E-2</v>
      </c>
      <c r="M6487">
        <f>(F6487*CalPhotonTurnigy!$AE$30*CalPhotonTurnigy!$AF$36+CalPhotonTurnigy!$AE$36)/CalPhotonTurnigy!$AE$30</f>
        <v>58.490164856419284</v>
      </c>
    </row>
    <row r="6488" spans="1:13" x14ac:dyDescent="0.3">
      <c r="A6488">
        <v>194.75254100000001</v>
      </c>
      <c r="B6488">
        <v>63</v>
      </c>
      <c r="C6488">
        <v>0</v>
      </c>
      <c r="D6488">
        <v>0.95699999999999996</v>
      </c>
      <c r="E6488">
        <v>45.794710000000002</v>
      </c>
      <c r="F6488">
        <v>45.856465999999998</v>
      </c>
      <c r="G6488">
        <v>44.085518999999998</v>
      </c>
      <c r="H6488">
        <v>-6.1755999999999998E-2</v>
      </c>
      <c r="I6488">
        <v>-86.540657999999993</v>
      </c>
      <c r="J6488">
        <v>63</v>
      </c>
      <c r="K6488">
        <v>64.096355000000003</v>
      </c>
      <c r="L6488">
        <v>1.5004999999999999E-2</v>
      </c>
      <c r="M6488">
        <f>(F6488*CalPhotonTurnigy!$AE$30*CalPhotonTurnigy!$AF$36+CalPhotonTurnigy!$AE$36)/CalPhotonTurnigy!$AE$30</f>
        <v>58.064926967071834</v>
      </c>
    </row>
    <row r="6489" spans="1:13" x14ac:dyDescent="0.3">
      <c r="A6489">
        <v>194.76754399999999</v>
      </c>
      <c r="B6489">
        <v>62</v>
      </c>
      <c r="C6489">
        <v>0</v>
      </c>
      <c r="D6489">
        <v>0.95699999999999996</v>
      </c>
      <c r="E6489">
        <v>45.786707</v>
      </c>
      <c r="F6489">
        <v>45.979633999999997</v>
      </c>
      <c r="G6489">
        <v>44.085000000000001</v>
      </c>
      <c r="H6489">
        <v>-0.19292699999999999</v>
      </c>
      <c r="I6489">
        <v>-86.549823000000004</v>
      </c>
      <c r="J6489">
        <v>62</v>
      </c>
      <c r="K6489">
        <v>64.070145999999994</v>
      </c>
      <c r="L6489">
        <v>1.5003000000000001E-2</v>
      </c>
      <c r="M6489">
        <f>(F6489*CalPhotonTurnigy!$AE$30*CalPhotonTurnigy!$AF$36+CalPhotonTurnigy!$AE$36)/CalPhotonTurnigy!$AE$30</f>
        <v>58.190029257828712</v>
      </c>
    </row>
    <row r="6490" spans="1:13" x14ac:dyDescent="0.3">
      <c r="A6490">
        <v>194.78254799999999</v>
      </c>
      <c r="B6490">
        <v>62</v>
      </c>
      <c r="C6490">
        <v>0</v>
      </c>
      <c r="D6490">
        <v>0.94899999999999995</v>
      </c>
      <c r="E6490">
        <v>45.744325000000003</v>
      </c>
      <c r="F6490">
        <v>46.22589</v>
      </c>
      <c r="G6490">
        <v>44.083646999999999</v>
      </c>
      <c r="H6490">
        <v>-0.48156599999999999</v>
      </c>
      <c r="I6490">
        <v>-86.572738999999999</v>
      </c>
      <c r="J6490">
        <v>62</v>
      </c>
      <c r="K6490">
        <v>64.022675000000007</v>
      </c>
      <c r="L6490">
        <v>1.5004E-2</v>
      </c>
      <c r="M6490">
        <f>(F6490*CalPhotonTurnigy!$AE$30*CalPhotonTurnigy!$AF$36+CalPhotonTurnigy!$AE$36)/CalPhotonTurnigy!$AE$30</f>
        <v>58.440152582983188</v>
      </c>
    </row>
    <row r="6491" spans="1:13" x14ac:dyDescent="0.3">
      <c r="A6491">
        <v>194.79755399999999</v>
      </c>
      <c r="B6491">
        <v>62</v>
      </c>
      <c r="C6491">
        <v>0</v>
      </c>
      <c r="D6491">
        <v>0.95699999999999996</v>
      </c>
      <c r="E6491">
        <v>45.743346000000003</v>
      </c>
      <c r="F6491">
        <v>45.831828999999999</v>
      </c>
      <c r="G6491">
        <v>44.080596</v>
      </c>
      <c r="H6491">
        <v>-8.8483000000000006E-2</v>
      </c>
      <c r="I6491">
        <v>-86.576938999999996</v>
      </c>
      <c r="J6491">
        <v>62</v>
      </c>
      <c r="K6491">
        <v>63.981814999999997</v>
      </c>
      <c r="L6491">
        <v>1.5006E-2</v>
      </c>
      <c r="M6491">
        <f>(F6491*CalPhotonTurnigy!$AE$30*CalPhotonTurnigy!$AF$36+CalPhotonTurnigy!$AE$36)/CalPhotonTurnigy!$AE$30</f>
        <v>58.039903055525194</v>
      </c>
    </row>
    <row r="6492" spans="1:13" x14ac:dyDescent="0.3">
      <c r="A6492">
        <v>194.81255400000001</v>
      </c>
      <c r="B6492">
        <v>62</v>
      </c>
      <c r="C6492">
        <v>0</v>
      </c>
      <c r="D6492">
        <v>0.96</v>
      </c>
      <c r="E6492">
        <v>45.753157999999999</v>
      </c>
      <c r="F6492">
        <v>46.028894000000001</v>
      </c>
      <c r="G6492">
        <v>44.075305999999998</v>
      </c>
      <c r="H6492">
        <v>-0.27573700000000001</v>
      </c>
      <c r="I6492">
        <v>-86.590039000000004</v>
      </c>
      <c r="J6492">
        <v>62</v>
      </c>
      <c r="K6492">
        <v>63.946648000000003</v>
      </c>
      <c r="L6492">
        <v>1.4999999999999999E-2</v>
      </c>
      <c r="M6492">
        <f>(F6492*CalPhotonTurnigy!$AE$30*CalPhotonTurnigy!$AF$36+CalPhotonTurnigy!$AE$36)/CalPhotonTurnigy!$AE$30</f>
        <v>58.24006286105913</v>
      </c>
    </row>
    <row r="6493" spans="1:13" x14ac:dyDescent="0.3">
      <c r="A6493">
        <v>194.827564</v>
      </c>
      <c r="B6493">
        <v>62</v>
      </c>
      <c r="C6493">
        <v>0</v>
      </c>
      <c r="D6493">
        <v>0.95899999999999996</v>
      </c>
      <c r="E6493">
        <v>45.758048000000002</v>
      </c>
      <c r="F6493">
        <v>46.250509999999998</v>
      </c>
      <c r="G6493">
        <v>44.067641000000002</v>
      </c>
      <c r="H6493">
        <v>-0.49246200000000001</v>
      </c>
      <c r="I6493">
        <v>-86.613488000000004</v>
      </c>
      <c r="J6493">
        <v>62</v>
      </c>
      <c r="K6493">
        <v>63.916378000000002</v>
      </c>
      <c r="L6493">
        <v>1.5010000000000001E-2</v>
      </c>
      <c r="M6493">
        <f>(F6493*CalPhotonTurnigy!$AE$30*CalPhotonTurnigy!$AF$36+CalPhotonTurnigy!$AE$36)/CalPhotonTurnigy!$AE$30</f>
        <v>58.465159227553471</v>
      </c>
    </row>
    <row r="6494" spans="1:13" x14ac:dyDescent="0.3">
      <c r="A6494">
        <v>194.84256500000001</v>
      </c>
      <c r="B6494">
        <v>62</v>
      </c>
      <c r="C6494">
        <v>0</v>
      </c>
      <c r="D6494">
        <v>0.96</v>
      </c>
      <c r="E6494">
        <v>45.765804000000003</v>
      </c>
      <c r="F6494">
        <v>45.856465999999998</v>
      </c>
      <c r="G6494">
        <v>44.057718000000001</v>
      </c>
      <c r="H6494">
        <v>-9.0662000000000006E-2</v>
      </c>
      <c r="I6494">
        <v>-86.617789999999999</v>
      </c>
      <c r="J6494">
        <v>62</v>
      </c>
      <c r="K6494">
        <v>63.890324999999997</v>
      </c>
      <c r="L6494">
        <v>1.5001E-2</v>
      </c>
      <c r="M6494">
        <f>(F6494*CalPhotonTurnigy!$AE$30*CalPhotonTurnigy!$AF$36+CalPhotonTurnigy!$AE$36)/CalPhotonTurnigy!$AE$30</f>
        <v>58.064926967071834</v>
      </c>
    </row>
    <row r="6495" spans="1:13" x14ac:dyDescent="0.3">
      <c r="A6495">
        <v>194.857572</v>
      </c>
      <c r="B6495">
        <v>62</v>
      </c>
      <c r="C6495">
        <v>0</v>
      </c>
      <c r="D6495">
        <v>0.96299999999999997</v>
      </c>
      <c r="E6495">
        <v>45.786667000000001</v>
      </c>
      <c r="F6495">
        <v>46.102775999999999</v>
      </c>
      <c r="G6495">
        <v>44.045802999999999</v>
      </c>
      <c r="H6495">
        <v>-0.31610899999999997</v>
      </c>
      <c r="I6495">
        <v>-86.632823000000002</v>
      </c>
      <c r="J6495">
        <v>62</v>
      </c>
      <c r="K6495">
        <v>63.867902000000001</v>
      </c>
      <c r="L6495">
        <v>1.5007E-2</v>
      </c>
      <c r="M6495">
        <f>(F6495*CalPhotonTurnigy!$AE$30*CalPhotonTurnigy!$AF$36+CalPhotonTurnigy!$AE$36)/CalPhotonTurnigy!$AE$30</f>
        <v>58.315105140268827</v>
      </c>
    </row>
    <row r="6496" spans="1:13" x14ac:dyDescent="0.3">
      <c r="A6496">
        <v>194.872568</v>
      </c>
      <c r="B6496">
        <v>62</v>
      </c>
      <c r="C6496">
        <v>0</v>
      </c>
      <c r="D6496">
        <v>0.95599999999999996</v>
      </c>
      <c r="E6496">
        <v>45.776237000000002</v>
      </c>
      <c r="F6496">
        <v>45.65934</v>
      </c>
      <c r="G6496">
        <v>44.032240999999999</v>
      </c>
      <c r="H6496">
        <v>0.116897</v>
      </c>
      <c r="I6496">
        <v>-86.627285000000001</v>
      </c>
      <c r="J6496">
        <v>62</v>
      </c>
      <c r="K6496">
        <v>63.848601000000002</v>
      </c>
      <c r="L6496">
        <v>1.4996000000000001E-2</v>
      </c>
      <c r="M6496">
        <f>(F6496*CalPhotonTurnigy!$AE$30*CalPhotonTurnigy!$AF$36+CalPhotonTurnigy!$AE$36)/CalPhotonTurnigy!$AE$30</f>
        <v>57.86470520356395</v>
      </c>
    </row>
    <row r="6497" spans="1:13" x14ac:dyDescent="0.3">
      <c r="A6497">
        <v>194.88757200000001</v>
      </c>
      <c r="B6497">
        <v>62</v>
      </c>
      <c r="C6497">
        <v>0</v>
      </c>
      <c r="D6497">
        <v>0.95699999999999996</v>
      </c>
      <c r="E6497">
        <v>45.770808000000002</v>
      </c>
      <c r="F6497">
        <v>45.881101999999998</v>
      </c>
      <c r="G6497">
        <v>44.017401999999997</v>
      </c>
      <c r="H6497">
        <v>-0.110293</v>
      </c>
      <c r="I6497">
        <v>-86.632520999999997</v>
      </c>
      <c r="J6497">
        <v>62</v>
      </c>
      <c r="K6497">
        <v>63.831989</v>
      </c>
      <c r="L6497">
        <v>1.5004E-2</v>
      </c>
      <c r="M6497">
        <f>(F6497*CalPhotonTurnigy!$AE$30*CalPhotonTurnigy!$AF$36+CalPhotonTurnigy!$AE$36)/CalPhotonTurnigy!$AE$30</f>
        <v>58.08994986291399</v>
      </c>
    </row>
    <row r="6498" spans="1:13" x14ac:dyDescent="0.3">
      <c r="A6498">
        <v>194.902569</v>
      </c>
      <c r="B6498">
        <v>62</v>
      </c>
      <c r="C6498">
        <v>0</v>
      </c>
      <c r="D6498">
        <v>0.95399999999999996</v>
      </c>
      <c r="E6498">
        <v>45.751936999999998</v>
      </c>
      <c r="F6498">
        <v>46.102775999999999</v>
      </c>
      <c r="G6498">
        <v>44.001651000000003</v>
      </c>
      <c r="H6498">
        <v>-0.35083900000000001</v>
      </c>
      <c r="I6498">
        <v>-86.649195000000006</v>
      </c>
      <c r="J6498">
        <v>62</v>
      </c>
      <c r="K6498">
        <v>63.817691000000003</v>
      </c>
      <c r="L6498">
        <v>1.4997E-2</v>
      </c>
      <c r="M6498">
        <f>(F6498*CalPhotonTurnigy!$AE$30*CalPhotonTurnigy!$AF$36+CalPhotonTurnigy!$AE$36)/CalPhotonTurnigy!$AE$30</f>
        <v>58.315105140268827</v>
      </c>
    </row>
    <row r="6499" spans="1:13" x14ac:dyDescent="0.3">
      <c r="A6499">
        <v>194.917565</v>
      </c>
      <c r="B6499">
        <v>62</v>
      </c>
      <c r="C6499">
        <v>0</v>
      </c>
      <c r="D6499">
        <v>0.95499999999999996</v>
      </c>
      <c r="E6499">
        <v>45.739241999999997</v>
      </c>
      <c r="F6499">
        <v>45.708627999999997</v>
      </c>
      <c r="G6499">
        <v>43.985329999999998</v>
      </c>
      <c r="H6499">
        <v>3.0613999999999999E-2</v>
      </c>
      <c r="I6499">
        <v>-86.647744000000003</v>
      </c>
      <c r="J6499">
        <v>62</v>
      </c>
      <c r="K6499">
        <v>63.805383999999997</v>
      </c>
      <c r="L6499">
        <v>1.4996000000000001E-2</v>
      </c>
      <c r="M6499">
        <f>(F6499*CalPhotonTurnigy!$AE$30*CalPhotonTurnigy!$AF$36+CalPhotonTurnigy!$AE$36)/CalPhotonTurnigy!$AE$30</f>
        <v>57.914767246520107</v>
      </c>
    </row>
    <row r="6500" spans="1:13" x14ac:dyDescent="0.3">
      <c r="A6500">
        <v>194.93257199999999</v>
      </c>
      <c r="B6500">
        <v>62</v>
      </c>
      <c r="C6500">
        <v>0</v>
      </c>
      <c r="D6500">
        <v>0.95399999999999996</v>
      </c>
      <c r="E6500">
        <v>45.724760000000003</v>
      </c>
      <c r="F6500">
        <v>45.979633999999997</v>
      </c>
      <c r="G6500">
        <v>43.968744999999998</v>
      </c>
      <c r="H6500">
        <v>-0.25487399999999999</v>
      </c>
      <c r="I6500">
        <v>-86.659853999999996</v>
      </c>
      <c r="J6500">
        <v>62</v>
      </c>
      <c r="K6500">
        <v>63.794792000000001</v>
      </c>
      <c r="L6500">
        <v>1.5007E-2</v>
      </c>
      <c r="M6500">
        <f>(F6500*CalPhotonTurnigy!$AE$30*CalPhotonTurnigy!$AF$36+CalPhotonTurnigy!$AE$36)/CalPhotonTurnigy!$AE$30</f>
        <v>58.190029257828712</v>
      </c>
    </row>
    <row r="6501" spans="1:13" x14ac:dyDescent="0.3">
      <c r="A6501">
        <v>194.94757000000001</v>
      </c>
      <c r="B6501">
        <v>62</v>
      </c>
      <c r="C6501">
        <v>0</v>
      </c>
      <c r="D6501">
        <v>0.95199999999999996</v>
      </c>
      <c r="E6501">
        <v>45.705182000000001</v>
      </c>
      <c r="F6501">
        <v>45.610047999999999</v>
      </c>
      <c r="G6501">
        <v>43.952159000000002</v>
      </c>
      <c r="H6501">
        <v>9.5133999999999996E-2</v>
      </c>
      <c r="I6501">
        <v>-86.655349000000001</v>
      </c>
      <c r="J6501">
        <v>62</v>
      </c>
      <c r="K6501">
        <v>63.785674999999998</v>
      </c>
      <c r="L6501">
        <v>1.4997999999999999E-2</v>
      </c>
      <c r="M6501">
        <f>(F6501*CalPhotonTurnigy!$AE$30*CalPhotonTurnigy!$AF$36+CalPhotonTurnigy!$AE$36)/CalPhotonTurnigy!$AE$30</f>
        <v>57.814639097789815</v>
      </c>
    </row>
    <row r="6502" spans="1:13" x14ac:dyDescent="0.3">
      <c r="A6502">
        <v>194.96257900000001</v>
      </c>
      <c r="B6502">
        <v>62</v>
      </c>
      <c r="C6502">
        <v>0</v>
      </c>
      <c r="D6502">
        <v>0.95599999999999996</v>
      </c>
      <c r="E6502">
        <v>45.702554999999997</v>
      </c>
      <c r="F6502">
        <v>45.807191000000003</v>
      </c>
      <c r="G6502">
        <v>43.935796000000003</v>
      </c>
      <c r="H6502">
        <v>-0.10463600000000001</v>
      </c>
      <c r="I6502">
        <v>-86.660314999999997</v>
      </c>
      <c r="J6502">
        <v>62</v>
      </c>
      <c r="K6502">
        <v>63.777828</v>
      </c>
      <c r="L6502">
        <v>1.5009E-2</v>
      </c>
      <c r="M6502">
        <f>(F6502*CalPhotonTurnigy!$AE$30*CalPhotonTurnigy!$AF$36+CalPhotonTurnigy!$AE$36)/CalPhotonTurnigy!$AE$30</f>
        <v>58.014878128274063</v>
      </c>
    </row>
    <row r="6503" spans="1:13" x14ac:dyDescent="0.3">
      <c r="A6503">
        <v>194.97758400000001</v>
      </c>
      <c r="B6503">
        <v>62</v>
      </c>
      <c r="C6503">
        <v>0</v>
      </c>
      <c r="D6503">
        <v>0.95599999999999996</v>
      </c>
      <c r="E6503">
        <v>45.703851</v>
      </c>
      <c r="F6503">
        <v>46.078150000000001</v>
      </c>
      <c r="G6503">
        <v>43.919834000000002</v>
      </c>
      <c r="H6503">
        <v>-0.37429899999999999</v>
      </c>
      <c r="I6503">
        <v>-86.678110000000004</v>
      </c>
      <c r="J6503">
        <v>62</v>
      </c>
      <c r="K6503">
        <v>63.771073999999999</v>
      </c>
      <c r="L6503">
        <v>1.5004999999999999E-2</v>
      </c>
      <c r="M6503">
        <f>(F6503*CalPhotonTurnigy!$AE$30*CalPhotonTurnigy!$AF$36+CalPhotonTurnigy!$AE$36)/CalPhotonTurnigy!$AE$30</f>
        <v>58.290092401471576</v>
      </c>
    </row>
    <row r="6504" spans="1:13" x14ac:dyDescent="0.3">
      <c r="A6504">
        <v>194.992591</v>
      </c>
      <c r="B6504">
        <v>62</v>
      </c>
      <c r="C6504">
        <v>0</v>
      </c>
      <c r="D6504">
        <v>0.95199999999999996</v>
      </c>
      <c r="E6504">
        <v>45.687179999999998</v>
      </c>
      <c r="F6504">
        <v>45.65934</v>
      </c>
      <c r="G6504">
        <v>43.904418</v>
      </c>
      <c r="H6504">
        <v>2.784E-2</v>
      </c>
      <c r="I6504">
        <v>-86.676789999999997</v>
      </c>
      <c r="J6504">
        <v>62</v>
      </c>
      <c r="K6504">
        <v>63.765261000000002</v>
      </c>
      <c r="L6504">
        <v>1.5007E-2</v>
      </c>
      <c r="M6504">
        <f>(F6504*CalPhotonTurnigy!$AE$30*CalPhotonTurnigy!$AF$36+CalPhotonTurnigy!$AE$36)/CalPhotonTurnigy!$AE$30</f>
        <v>57.86470520356395</v>
      </c>
    </row>
    <row r="6505" spans="1:13" x14ac:dyDescent="0.3">
      <c r="A6505">
        <v>195.00759099999999</v>
      </c>
      <c r="B6505">
        <v>62</v>
      </c>
      <c r="C6505">
        <v>0</v>
      </c>
      <c r="D6505">
        <v>0.95599999999999996</v>
      </c>
      <c r="E6505">
        <v>45.687063999999999</v>
      </c>
      <c r="F6505">
        <v>45.881101999999998</v>
      </c>
      <c r="G6505">
        <v>43.889656000000002</v>
      </c>
      <c r="H6505">
        <v>-0.19403799999999999</v>
      </c>
      <c r="I6505">
        <v>-86.685998999999995</v>
      </c>
      <c r="J6505">
        <v>62</v>
      </c>
      <c r="K6505">
        <v>63.760257000000003</v>
      </c>
      <c r="L6505">
        <v>1.4999999999999999E-2</v>
      </c>
      <c r="M6505">
        <f>(F6505*CalPhotonTurnigy!$AE$30*CalPhotonTurnigy!$AF$36+CalPhotonTurnigy!$AE$36)/CalPhotonTurnigy!$AE$30</f>
        <v>58.08994986291399</v>
      </c>
    </row>
    <row r="6506" spans="1:13" x14ac:dyDescent="0.3">
      <c r="A6506">
        <v>195.022603</v>
      </c>
      <c r="B6506">
        <v>62</v>
      </c>
      <c r="C6506">
        <v>0</v>
      </c>
      <c r="D6506">
        <v>0.95299999999999996</v>
      </c>
      <c r="E6506">
        <v>45.676288</v>
      </c>
      <c r="F6506">
        <v>45.511450000000004</v>
      </c>
      <c r="G6506">
        <v>43.875624999999999</v>
      </c>
      <c r="H6506">
        <v>0.16483700000000001</v>
      </c>
      <c r="I6506">
        <v>-86.678190000000001</v>
      </c>
      <c r="J6506">
        <v>62</v>
      </c>
      <c r="K6506">
        <v>63.755951000000003</v>
      </c>
      <c r="L6506">
        <v>1.5011999999999999E-2</v>
      </c>
      <c r="M6506">
        <f>(F6506*CalPhotonTurnigy!$AE$30*CalPhotonTurnigy!$AF$36+CalPhotonTurnigy!$AE$36)/CalPhotonTurnigy!$AE$30</f>
        <v>57.714492666378689</v>
      </c>
    </row>
    <row r="6507" spans="1:13" x14ac:dyDescent="0.3">
      <c r="A6507">
        <v>195.037601</v>
      </c>
      <c r="B6507">
        <v>62</v>
      </c>
      <c r="C6507">
        <v>0</v>
      </c>
      <c r="D6507">
        <v>0.95399999999999996</v>
      </c>
      <c r="E6507">
        <v>45.670572</v>
      </c>
      <c r="F6507">
        <v>45.782552000000003</v>
      </c>
      <c r="G6507">
        <v>43.862377000000002</v>
      </c>
      <c r="H6507">
        <v>-0.11198</v>
      </c>
      <c r="I6507">
        <v>-86.683499999999995</v>
      </c>
      <c r="J6507">
        <v>62</v>
      </c>
      <c r="K6507">
        <v>63.752243999999997</v>
      </c>
      <c r="L6507">
        <v>1.4997999999999999E-2</v>
      </c>
      <c r="M6507">
        <f>(F6507*CalPhotonTurnigy!$AE$30*CalPhotonTurnigy!$AF$36+CalPhotonTurnigy!$AE$36)/CalPhotonTurnigy!$AE$30</f>
        <v>57.989852185318426</v>
      </c>
    </row>
    <row r="6508" spans="1:13" x14ac:dyDescent="0.3">
      <c r="A6508">
        <v>195.052604</v>
      </c>
      <c r="B6508">
        <v>62</v>
      </c>
      <c r="C6508">
        <v>0</v>
      </c>
      <c r="D6508">
        <v>0.95399999999999996</v>
      </c>
      <c r="E6508">
        <v>45.665652999999999</v>
      </c>
      <c r="F6508">
        <v>45.979633999999997</v>
      </c>
      <c r="G6508">
        <v>43.849941000000001</v>
      </c>
      <c r="H6508">
        <v>-0.31398100000000001</v>
      </c>
      <c r="I6508">
        <v>-86.698414999999997</v>
      </c>
      <c r="J6508">
        <v>62</v>
      </c>
      <c r="K6508">
        <v>63.749054000000001</v>
      </c>
      <c r="L6508">
        <v>1.5003000000000001E-2</v>
      </c>
      <c r="M6508">
        <f>(F6508*CalPhotonTurnigy!$AE$30*CalPhotonTurnigy!$AF$36+CalPhotonTurnigy!$AE$36)/CalPhotonTurnigy!$AE$30</f>
        <v>58.190029257828712</v>
      </c>
    </row>
    <row r="6509" spans="1:13" x14ac:dyDescent="0.3">
      <c r="A6509">
        <v>195.06760399999999</v>
      </c>
      <c r="B6509">
        <v>62</v>
      </c>
      <c r="C6509">
        <v>0</v>
      </c>
      <c r="D6509">
        <v>0.95099999999999996</v>
      </c>
      <c r="E6509">
        <v>45.650734</v>
      </c>
      <c r="F6509">
        <v>45.634694000000003</v>
      </c>
      <c r="G6509">
        <v>43.838329000000002</v>
      </c>
      <c r="H6509">
        <v>1.6039999999999999E-2</v>
      </c>
      <c r="I6509">
        <v>-86.697654999999997</v>
      </c>
      <c r="J6509">
        <v>62</v>
      </c>
      <c r="K6509">
        <v>63.746307999999999</v>
      </c>
      <c r="L6509">
        <v>1.4999999999999999E-2</v>
      </c>
      <c r="M6509">
        <f>(F6509*CalPhotonTurnigy!$AE$30*CalPhotonTurnigy!$AF$36+CalPhotonTurnigy!$AE$36)/CalPhotonTurnigy!$AE$30</f>
        <v>57.83967215067689</v>
      </c>
    </row>
    <row r="6510" spans="1:13" x14ac:dyDescent="0.3">
      <c r="A6510">
        <v>195.082615</v>
      </c>
      <c r="B6510">
        <v>62</v>
      </c>
      <c r="C6510">
        <v>0</v>
      </c>
      <c r="D6510">
        <v>0.95099999999999996</v>
      </c>
      <c r="E6510">
        <v>45.637891000000003</v>
      </c>
      <c r="F6510">
        <v>45.930370000000003</v>
      </c>
      <c r="G6510">
        <v>43.827537</v>
      </c>
      <c r="H6510">
        <v>-0.29247899999999999</v>
      </c>
      <c r="I6510">
        <v>-86.711551</v>
      </c>
      <c r="J6510">
        <v>62</v>
      </c>
      <c r="K6510">
        <v>63.743943999999999</v>
      </c>
      <c r="L6510">
        <v>1.5011E-2</v>
      </c>
      <c r="M6510">
        <f>(F6510*CalPhotonTurnigy!$AE$30*CalPhotonTurnigy!$AF$36+CalPhotonTurnigy!$AE$36)/CalPhotonTurnigy!$AE$30</f>
        <v>58.139991591780337</v>
      </c>
    </row>
    <row r="6511" spans="1:13" x14ac:dyDescent="0.3">
      <c r="A6511">
        <v>195.097622</v>
      </c>
      <c r="B6511">
        <v>62</v>
      </c>
      <c r="C6511">
        <v>0</v>
      </c>
      <c r="D6511">
        <v>0.95199999999999996</v>
      </c>
      <c r="E6511">
        <v>45.630400999999999</v>
      </c>
      <c r="F6511">
        <v>45.5854</v>
      </c>
      <c r="G6511">
        <v>43.817549</v>
      </c>
      <c r="H6511">
        <v>4.5000999999999999E-2</v>
      </c>
      <c r="I6511">
        <v>-86.709418999999997</v>
      </c>
      <c r="J6511">
        <v>62</v>
      </c>
      <c r="K6511">
        <v>63.741909999999997</v>
      </c>
      <c r="L6511">
        <v>1.5007E-2</v>
      </c>
      <c r="M6511">
        <f>(F6511*CalPhotonTurnigy!$AE$30*CalPhotonTurnigy!$AF$36+CalPhotonTurnigy!$AE$36)/CalPhotonTurnigy!$AE$30</f>
        <v>57.789604013493765</v>
      </c>
    </row>
    <row r="6512" spans="1:13" x14ac:dyDescent="0.3">
      <c r="A6512">
        <v>195.11262099999999</v>
      </c>
      <c r="B6512">
        <v>62</v>
      </c>
      <c r="C6512">
        <v>0</v>
      </c>
      <c r="D6512">
        <v>0.94899999999999995</v>
      </c>
      <c r="E6512">
        <v>45.609687999999998</v>
      </c>
      <c r="F6512">
        <v>45.807191000000003</v>
      </c>
      <c r="G6512">
        <v>43.808340999999999</v>
      </c>
      <c r="H6512">
        <v>-0.19750300000000001</v>
      </c>
      <c r="I6512">
        <v>-86.718787000000006</v>
      </c>
      <c r="J6512">
        <v>62</v>
      </c>
      <c r="K6512">
        <v>63.740158999999998</v>
      </c>
      <c r="L6512">
        <v>1.4999E-2</v>
      </c>
      <c r="M6512">
        <f>(F6512*CalPhotonTurnigy!$AE$30*CalPhotonTurnigy!$AF$36+CalPhotonTurnigy!$AE$36)/CalPhotonTurnigy!$AE$30</f>
        <v>58.014878128274063</v>
      </c>
    </row>
    <row r="6513" spans="1:13" x14ac:dyDescent="0.3">
      <c r="A6513">
        <v>195.12763200000001</v>
      </c>
      <c r="B6513">
        <v>62</v>
      </c>
      <c r="C6513">
        <v>0</v>
      </c>
      <c r="D6513">
        <v>0.95099999999999996</v>
      </c>
      <c r="E6513">
        <v>45.598992000000003</v>
      </c>
      <c r="F6513">
        <v>45.388179000000001</v>
      </c>
      <c r="G6513">
        <v>43.799880999999999</v>
      </c>
      <c r="H6513">
        <v>0.210813</v>
      </c>
      <c r="I6513">
        <v>-86.708809000000002</v>
      </c>
      <c r="J6513">
        <v>62</v>
      </c>
      <c r="K6513">
        <v>63.738652000000002</v>
      </c>
      <c r="L6513">
        <v>1.5011E-2</v>
      </c>
      <c r="M6513">
        <f>(F6513*CalPhotonTurnigy!$AE$30*CalPhotonTurnigy!$AF$36+CalPhotonTurnigy!$AE$36)/CalPhotonTurnigy!$AE$30</f>
        <v>57.589285758059233</v>
      </c>
    </row>
    <row r="6514" spans="1:13" x14ac:dyDescent="0.3">
      <c r="A6514">
        <v>195.14263099999999</v>
      </c>
      <c r="B6514">
        <v>62</v>
      </c>
      <c r="C6514">
        <v>0</v>
      </c>
      <c r="D6514">
        <v>0.91900000000000004</v>
      </c>
      <c r="E6514">
        <v>45.450242000000003</v>
      </c>
      <c r="F6514">
        <v>45.733269999999997</v>
      </c>
      <c r="G6514">
        <v>43.792133999999997</v>
      </c>
      <c r="H6514">
        <v>-0.283028</v>
      </c>
      <c r="I6514">
        <v>-86.722227000000004</v>
      </c>
      <c r="J6514">
        <v>62</v>
      </c>
      <c r="K6514">
        <v>63.737355000000001</v>
      </c>
      <c r="L6514">
        <v>1.4999E-2</v>
      </c>
      <c r="M6514">
        <f>(F6514*CalPhotonTurnigy!$AE$30*CalPhotonTurnigy!$AF$36+CalPhotonTurnigy!$AE$36)/CalPhotonTurnigy!$AE$30</f>
        <v>57.93979623658921</v>
      </c>
    </row>
    <row r="6515" spans="1:13" x14ac:dyDescent="0.3">
      <c r="A6515">
        <v>195.15763899999999</v>
      </c>
      <c r="B6515">
        <v>62</v>
      </c>
      <c r="C6515">
        <v>0</v>
      </c>
      <c r="D6515">
        <v>0.94299999999999995</v>
      </c>
      <c r="E6515">
        <v>45.425925999999997</v>
      </c>
      <c r="F6515">
        <v>45.955002999999998</v>
      </c>
      <c r="G6515">
        <v>43.785060999999999</v>
      </c>
      <c r="H6515">
        <v>-0.52907700000000002</v>
      </c>
      <c r="I6515">
        <v>-86.747364000000005</v>
      </c>
      <c r="J6515">
        <v>62</v>
      </c>
      <c r="K6515">
        <v>63.736238999999998</v>
      </c>
      <c r="L6515">
        <v>1.5008000000000001E-2</v>
      </c>
      <c r="M6515">
        <f>(F6515*CalPhotonTurnigy!$AE$30*CalPhotonTurnigy!$AF$36+CalPhotonTurnigy!$AE$36)/CalPhotonTurnigy!$AE$30</f>
        <v>58.165011440509019</v>
      </c>
    </row>
    <row r="6516" spans="1:13" x14ac:dyDescent="0.3">
      <c r="A6516">
        <v>195.172639</v>
      </c>
      <c r="B6516">
        <v>62</v>
      </c>
      <c r="C6516">
        <v>0</v>
      </c>
      <c r="D6516">
        <v>0.95599999999999996</v>
      </c>
      <c r="E6516">
        <v>45.462398999999998</v>
      </c>
      <c r="F6516">
        <v>45.560751000000003</v>
      </c>
      <c r="G6516">
        <v>43.778619999999997</v>
      </c>
      <c r="H6516">
        <v>-9.8351999999999995E-2</v>
      </c>
      <c r="I6516">
        <v>-86.752020999999999</v>
      </c>
      <c r="J6516">
        <v>62</v>
      </c>
      <c r="K6516">
        <v>63.735278000000001</v>
      </c>
      <c r="L6516">
        <v>1.4999999999999999E-2</v>
      </c>
      <c r="M6516">
        <f>(F6516*CalPhotonTurnigy!$AE$30*CalPhotonTurnigy!$AF$36+CalPhotonTurnigy!$AE$36)/CalPhotonTurnigy!$AE$30</f>
        <v>57.764567913493238</v>
      </c>
    </row>
    <row r="6517" spans="1:13" x14ac:dyDescent="0.3">
      <c r="A6517">
        <v>195.187647</v>
      </c>
      <c r="B6517">
        <v>62</v>
      </c>
      <c r="C6517">
        <v>0</v>
      </c>
      <c r="D6517">
        <v>0.95099999999999996</v>
      </c>
      <c r="E6517">
        <v>45.472253000000002</v>
      </c>
      <c r="F6517">
        <v>45.881101999999998</v>
      </c>
      <c r="G6517">
        <v>43.772768999999997</v>
      </c>
      <c r="H6517">
        <v>-0.40884900000000002</v>
      </c>
      <c r="I6517">
        <v>-86.771434999999997</v>
      </c>
      <c r="J6517">
        <v>62</v>
      </c>
      <c r="K6517">
        <v>63.734451</v>
      </c>
      <c r="L6517">
        <v>1.5008000000000001E-2</v>
      </c>
      <c r="M6517">
        <f>(F6517*CalPhotonTurnigy!$AE$30*CalPhotonTurnigy!$AF$36+CalPhotonTurnigy!$AE$36)/CalPhotonTurnigy!$AE$30</f>
        <v>58.08994986291399</v>
      </c>
    </row>
    <row r="6518" spans="1:13" x14ac:dyDescent="0.3">
      <c r="A6518">
        <v>195.202651</v>
      </c>
      <c r="B6518">
        <v>62</v>
      </c>
      <c r="C6518">
        <v>0</v>
      </c>
      <c r="D6518">
        <v>0.95099999999999996</v>
      </c>
      <c r="E6518">
        <v>45.480730000000001</v>
      </c>
      <c r="F6518">
        <v>45.511450000000004</v>
      </c>
      <c r="G6518">
        <v>43.767467000000003</v>
      </c>
      <c r="H6518">
        <v>-3.0720999999999998E-2</v>
      </c>
      <c r="I6518">
        <v>-86.772890000000004</v>
      </c>
      <c r="J6518">
        <v>62</v>
      </c>
      <c r="K6518">
        <v>63.733739</v>
      </c>
      <c r="L6518">
        <v>1.5004E-2</v>
      </c>
      <c r="M6518">
        <f>(F6518*CalPhotonTurnigy!$AE$30*CalPhotonTurnigy!$AF$36+CalPhotonTurnigy!$AE$36)/CalPhotonTurnigy!$AE$30</f>
        <v>57.714492666378689</v>
      </c>
    </row>
    <row r="6519" spans="1:13" x14ac:dyDescent="0.3">
      <c r="A6519">
        <v>195.21764999999999</v>
      </c>
      <c r="B6519">
        <v>62</v>
      </c>
      <c r="C6519">
        <v>0</v>
      </c>
      <c r="D6519">
        <v>0.95</v>
      </c>
      <c r="E6519">
        <v>45.484439999999999</v>
      </c>
      <c r="F6519">
        <v>45.782552000000003</v>
      </c>
      <c r="G6519">
        <v>43.762672000000002</v>
      </c>
      <c r="H6519">
        <v>-0.29811199999999999</v>
      </c>
      <c r="I6519">
        <v>-86.787028000000007</v>
      </c>
      <c r="J6519">
        <v>62</v>
      </c>
      <c r="K6519">
        <v>63.733125999999999</v>
      </c>
      <c r="L6519">
        <v>1.4999E-2</v>
      </c>
      <c r="M6519">
        <f>(F6519*CalPhotonTurnigy!$AE$30*CalPhotonTurnigy!$AF$36+CalPhotonTurnigy!$AE$36)/CalPhotonTurnigy!$AE$30</f>
        <v>57.989852185318426</v>
      </c>
    </row>
    <row r="6520" spans="1:13" x14ac:dyDescent="0.3">
      <c r="A6520">
        <v>195.23265900000001</v>
      </c>
      <c r="B6520">
        <v>62</v>
      </c>
      <c r="C6520">
        <v>0</v>
      </c>
      <c r="D6520">
        <v>0.95</v>
      </c>
      <c r="E6520">
        <v>45.487631999999998</v>
      </c>
      <c r="F6520">
        <v>45.363522000000003</v>
      </c>
      <c r="G6520">
        <v>43.758344000000001</v>
      </c>
      <c r="H6520">
        <v>0.12411</v>
      </c>
      <c r="I6520">
        <v>-86.781154999999998</v>
      </c>
      <c r="J6520">
        <v>62</v>
      </c>
      <c r="K6520">
        <v>63.732599</v>
      </c>
      <c r="L6520">
        <v>1.5009E-2</v>
      </c>
      <c r="M6520">
        <f>(F6520*CalPhotonTurnigy!$AE$30*CalPhotonTurnigy!$AF$36+CalPhotonTurnigy!$AE$36)/CalPhotonTurnigy!$AE$30</f>
        <v>57.56424153242277</v>
      </c>
    </row>
    <row r="6521" spans="1:13" x14ac:dyDescent="0.3">
      <c r="A6521">
        <v>195.24766299999999</v>
      </c>
      <c r="B6521">
        <v>62</v>
      </c>
      <c r="C6521">
        <v>0</v>
      </c>
      <c r="D6521">
        <v>0.94599999999999995</v>
      </c>
      <c r="E6521">
        <v>45.472465</v>
      </c>
      <c r="F6521">
        <v>45.65934</v>
      </c>
      <c r="G6521">
        <v>43.754444999999997</v>
      </c>
      <c r="H6521">
        <v>-0.18687500000000001</v>
      </c>
      <c r="I6521">
        <v>-86.790013000000002</v>
      </c>
      <c r="J6521">
        <v>62</v>
      </c>
      <c r="K6521">
        <v>63.732145000000003</v>
      </c>
      <c r="L6521">
        <v>1.5004E-2</v>
      </c>
      <c r="M6521">
        <f>(F6521*CalPhotonTurnigy!$AE$30*CalPhotonTurnigy!$AF$36+CalPhotonTurnigy!$AE$36)/CalPhotonTurnigy!$AE$30</f>
        <v>57.86470520356395</v>
      </c>
    </row>
    <row r="6522" spans="1:13" x14ac:dyDescent="0.3">
      <c r="A6522">
        <v>195.26265900000001</v>
      </c>
      <c r="B6522">
        <v>62</v>
      </c>
      <c r="C6522">
        <v>0</v>
      </c>
      <c r="D6522">
        <v>0.95099999999999996</v>
      </c>
      <c r="E6522">
        <v>45.480911999999996</v>
      </c>
      <c r="F6522">
        <v>45.314203999999997</v>
      </c>
      <c r="G6522">
        <v>43.750939000000002</v>
      </c>
      <c r="H6522">
        <v>0.166708</v>
      </c>
      <c r="I6522">
        <v>-86.782134999999997</v>
      </c>
      <c r="J6522">
        <v>62</v>
      </c>
      <c r="K6522">
        <v>63.731754000000002</v>
      </c>
      <c r="L6522">
        <v>1.4996000000000001E-2</v>
      </c>
      <c r="M6522">
        <f>(F6522*CalPhotonTurnigy!$AE$30*CalPhotonTurnigy!$AF$36+CalPhotonTurnigy!$AE$36)/CalPhotonTurnigy!$AE$30</f>
        <v>57.514149018331857</v>
      </c>
    </row>
    <row r="6523" spans="1:13" x14ac:dyDescent="0.3">
      <c r="A6523">
        <v>195.277671</v>
      </c>
      <c r="B6523">
        <v>62</v>
      </c>
      <c r="C6523">
        <v>0</v>
      </c>
      <c r="D6523">
        <v>0.93200000000000005</v>
      </c>
      <c r="E6523">
        <v>45.405684000000001</v>
      </c>
      <c r="F6523">
        <v>45.5854</v>
      </c>
      <c r="G6523">
        <v>43.747790000000002</v>
      </c>
      <c r="H6523">
        <v>-0.17971599999999999</v>
      </c>
      <c r="I6523">
        <v>-86.790653000000006</v>
      </c>
      <c r="J6523">
        <v>62</v>
      </c>
      <c r="K6523">
        <v>63.731417999999998</v>
      </c>
      <c r="L6523">
        <v>1.5011999999999999E-2</v>
      </c>
      <c r="M6523">
        <f>(F6523*CalPhotonTurnigy!$AE$30*CalPhotonTurnigy!$AF$36+CalPhotonTurnigy!$AE$36)/CalPhotonTurnigy!$AE$30</f>
        <v>57.789604013493765</v>
      </c>
    </row>
    <row r="6524" spans="1:13" x14ac:dyDescent="0.3">
      <c r="A6524">
        <v>195.29267300000001</v>
      </c>
      <c r="B6524">
        <v>62</v>
      </c>
      <c r="C6524">
        <v>0</v>
      </c>
      <c r="D6524">
        <v>0.94799999999999995</v>
      </c>
      <c r="E6524">
        <v>45.412703999999998</v>
      </c>
      <c r="F6524">
        <v>45.338863000000003</v>
      </c>
      <c r="G6524">
        <v>43.744968</v>
      </c>
      <c r="H6524">
        <v>7.3841000000000004E-2</v>
      </c>
      <c r="I6524">
        <v>-86.787160999999998</v>
      </c>
      <c r="J6524">
        <v>62</v>
      </c>
      <c r="K6524">
        <v>63.731129000000003</v>
      </c>
      <c r="L6524">
        <v>1.5002E-2</v>
      </c>
      <c r="M6524">
        <f>(F6524*CalPhotonTurnigy!$AE$30*CalPhotonTurnigy!$AF$36+CalPhotonTurnigy!$AE$36)/CalPhotonTurnigy!$AE$30</f>
        <v>57.539195275377317</v>
      </c>
    </row>
    <row r="6525" spans="1:13" x14ac:dyDescent="0.3">
      <c r="A6525">
        <v>195.30767</v>
      </c>
      <c r="B6525">
        <v>62</v>
      </c>
      <c r="C6525">
        <v>0</v>
      </c>
      <c r="D6525">
        <v>0.94899999999999995</v>
      </c>
      <c r="E6525">
        <v>45.422333000000002</v>
      </c>
      <c r="F6525">
        <v>45.560751000000003</v>
      </c>
      <c r="G6525">
        <v>43.742440000000002</v>
      </c>
      <c r="H6525">
        <v>-0.13841800000000001</v>
      </c>
      <c r="I6525">
        <v>-86.793715000000006</v>
      </c>
      <c r="J6525">
        <v>62</v>
      </c>
      <c r="K6525">
        <v>63.730879000000002</v>
      </c>
      <c r="L6525">
        <v>1.4997E-2</v>
      </c>
      <c r="M6525">
        <f>(F6525*CalPhotonTurnigy!$AE$30*CalPhotonTurnigy!$AF$36+CalPhotonTurnigy!$AE$36)/CalPhotonTurnigy!$AE$30</f>
        <v>57.764567913493238</v>
      </c>
    </row>
    <row r="6526" spans="1:13" x14ac:dyDescent="0.3">
      <c r="A6526">
        <v>195.32266799999999</v>
      </c>
      <c r="B6526">
        <v>62</v>
      </c>
      <c r="C6526">
        <v>0</v>
      </c>
      <c r="D6526">
        <v>0.94699999999999995</v>
      </c>
      <c r="E6526">
        <v>45.423437999999997</v>
      </c>
      <c r="F6526">
        <v>45.289543000000002</v>
      </c>
      <c r="G6526">
        <v>43.740181</v>
      </c>
      <c r="H6526">
        <v>0.13389499999999999</v>
      </c>
      <c r="I6526">
        <v>-86.787386999999995</v>
      </c>
      <c r="J6526">
        <v>62</v>
      </c>
      <c r="K6526">
        <v>63.730665000000002</v>
      </c>
      <c r="L6526">
        <v>1.4997999999999999E-2</v>
      </c>
      <c r="M6526">
        <f>(F6526*CalPhotonTurnigy!$AE$30*CalPhotonTurnigy!$AF$36+CalPhotonTurnigy!$AE$36)/CalPhotonTurnigy!$AE$30</f>
        <v>57.489100729877428</v>
      </c>
    </row>
    <row r="6527" spans="1:13" x14ac:dyDescent="0.3">
      <c r="A6527">
        <v>195.33767499999999</v>
      </c>
      <c r="B6527">
        <v>62</v>
      </c>
      <c r="C6527">
        <v>0</v>
      </c>
      <c r="D6527">
        <v>0.94799999999999995</v>
      </c>
      <c r="E6527">
        <v>45.427978000000003</v>
      </c>
      <c r="F6527">
        <v>45.486798</v>
      </c>
      <c r="G6527">
        <v>43.738163</v>
      </c>
      <c r="H6527">
        <v>-5.8820999999999998E-2</v>
      </c>
      <c r="I6527">
        <v>-86.790171999999998</v>
      </c>
      <c r="J6527">
        <v>62</v>
      </c>
      <c r="K6527">
        <v>63.730480999999997</v>
      </c>
      <c r="L6527">
        <v>1.5007E-2</v>
      </c>
      <c r="M6527">
        <f>(F6527*CalPhotonTurnigy!$AE$30*CalPhotonTurnigy!$AF$36+CalPhotonTurnigy!$AE$36)/CalPhotonTurnigy!$AE$30</f>
        <v>57.689453519264674</v>
      </c>
    </row>
    <row r="6528" spans="1:13" x14ac:dyDescent="0.3">
      <c r="A6528">
        <v>195.35267999999999</v>
      </c>
      <c r="B6528">
        <v>62</v>
      </c>
      <c r="C6528">
        <v>0</v>
      </c>
      <c r="D6528">
        <v>0.94499999999999995</v>
      </c>
      <c r="E6528">
        <v>45.417526000000002</v>
      </c>
      <c r="F6528">
        <v>45.141556000000001</v>
      </c>
      <c r="G6528">
        <v>43.736364000000002</v>
      </c>
      <c r="H6528">
        <v>0.27596999999999999</v>
      </c>
      <c r="I6528">
        <v>-86.777139000000005</v>
      </c>
      <c r="J6528">
        <v>62</v>
      </c>
      <c r="K6528">
        <v>63.730322000000001</v>
      </c>
      <c r="L6528">
        <v>1.5004999999999999E-2</v>
      </c>
      <c r="M6528">
        <f>(F6528*CalPhotonTurnigy!$AE$30*CalPhotonTurnigy!$AF$36+CalPhotonTurnigy!$AE$36)/CalPhotonTurnigy!$AE$30</f>
        <v>57.33878966935653</v>
      </c>
    </row>
    <row r="6529" spans="1:13" x14ac:dyDescent="0.3">
      <c r="A6529">
        <v>195.36768499999999</v>
      </c>
      <c r="B6529">
        <v>62</v>
      </c>
      <c r="C6529">
        <v>0</v>
      </c>
      <c r="D6529">
        <v>0.94699999999999995</v>
      </c>
      <c r="E6529">
        <v>45.415711000000002</v>
      </c>
      <c r="F6529">
        <v>45.486798</v>
      </c>
      <c r="G6529">
        <v>43.734760000000001</v>
      </c>
      <c r="H6529">
        <v>-7.1086999999999997E-2</v>
      </c>
      <c r="I6529">
        <v>-86.780503999999993</v>
      </c>
      <c r="J6529">
        <v>62</v>
      </c>
      <c r="K6529">
        <v>63.730184999999999</v>
      </c>
      <c r="L6529">
        <v>1.5004999999999999E-2</v>
      </c>
      <c r="M6529">
        <f>(F6529*CalPhotonTurnigy!$AE$30*CalPhotonTurnigy!$AF$36+CalPhotonTurnigy!$AE$36)/CalPhotonTurnigy!$AE$30</f>
        <v>57.689453519264674</v>
      </c>
    </row>
    <row r="6530" spans="1:13" x14ac:dyDescent="0.3">
      <c r="A6530">
        <v>195.38269600000001</v>
      </c>
      <c r="B6530">
        <v>62</v>
      </c>
      <c r="C6530">
        <v>0</v>
      </c>
      <c r="D6530">
        <v>0.94699999999999995</v>
      </c>
      <c r="E6530">
        <v>45.417740000000002</v>
      </c>
      <c r="F6530">
        <v>45.116888000000003</v>
      </c>
      <c r="G6530">
        <v>43.733333000000002</v>
      </c>
      <c r="H6530">
        <v>0.30085299999999998</v>
      </c>
      <c r="I6530">
        <v>-86.766292000000007</v>
      </c>
      <c r="J6530">
        <v>62</v>
      </c>
      <c r="K6530">
        <v>63.730066999999998</v>
      </c>
      <c r="L6530">
        <v>1.5011E-2</v>
      </c>
      <c r="M6530">
        <f>(F6530*CalPhotonTurnigy!$AE$30*CalPhotonTurnigy!$AF$36+CalPhotonTurnigy!$AE$36)/CalPhotonTurnigy!$AE$30</f>
        <v>57.31373427097067</v>
      </c>
    </row>
    <row r="6531" spans="1:13" x14ac:dyDescent="0.3">
      <c r="A6531">
        <v>195.397707</v>
      </c>
      <c r="B6531">
        <v>62</v>
      </c>
      <c r="C6531">
        <v>0</v>
      </c>
      <c r="D6531">
        <v>0.94599999999999995</v>
      </c>
      <c r="E6531">
        <v>45.412305000000003</v>
      </c>
      <c r="F6531">
        <v>45.462145</v>
      </c>
      <c r="G6531">
        <v>43.732064000000001</v>
      </c>
      <c r="H6531">
        <v>-4.9840000000000002E-2</v>
      </c>
      <c r="I6531">
        <v>-86.768652000000003</v>
      </c>
      <c r="J6531">
        <v>62</v>
      </c>
      <c r="K6531">
        <v>63.729965999999997</v>
      </c>
      <c r="L6531">
        <v>1.5011E-2</v>
      </c>
      <c r="M6531">
        <f>(F6531*CalPhotonTurnigy!$AE$30*CalPhotonTurnigy!$AF$36+CalPhotonTurnigy!$AE$36)/CalPhotonTurnigy!$AE$30</f>
        <v>57.664413356446175</v>
      </c>
    </row>
    <row r="6532" spans="1:13" x14ac:dyDescent="0.3">
      <c r="A6532">
        <v>195.41270700000001</v>
      </c>
      <c r="B6532">
        <v>62</v>
      </c>
      <c r="C6532">
        <v>0</v>
      </c>
      <c r="D6532">
        <v>0.94299999999999995</v>
      </c>
      <c r="E6532">
        <v>45.393259</v>
      </c>
      <c r="F6532">
        <v>45.116888000000003</v>
      </c>
      <c r="G6532">
        <v>43.730936999999997</v>
      </c>
      <c r="H6532">
        <v>0.27637099999999998</v>
      </c>
      <c r="I6532">
        <v>-86.755606</v>
      </c>
      <c r="J6532">
        <v>62</v>
      </c>
      <c r="K6532">
        <v>63.729878999999997</v>
      </c>
      <c r="L6532">
        <v>1.4999999999999999E-2</v>
      </c>
      <c r="M6532">
        <f>(F6532*CalPhotonTurnigy!$AE$30*CalPhotonTurnigy!$AF$36+CalPhotonTurnigy!$AE$36)/CalPhotonTurnigy!$AE$30</f>
        <v>57.31373427097067</v>
      </c>
    </row>
    <row r="6533" spans="1:13" x14ac:dyDescent="0.3">
      <c r="A6533">
        <v>195.42771400000001</v>
      </c>
      <c r="B6533">
        <v>62</v>
      </c>
      <c r="C6533">
        <v>0</v>
      </c>
      <c r="D6533">
        <v>0.94599999999999995</v>
      </c>
      <c r="E6533">
        <v>45.391236999999997</v>
      </c>
      <c r="F6533">
        <v>45.486798</v>
      </c>
      <c r="G6533">
        <v>43.729937</v>
      </c>
      <c r="H6533">
        <v>-9.5560999999999993E-2</v>
      </c>
      <c r="I6533">
        <v>-86.760131000000001</v>
      </c>
      <c r="J6533">
        <v>62</v>
      </c>
      <c r="K6533">
        <v>63.729804000000001</v>
      </c>
      <c r="L6533">
        <v>1.5007E-2</v>
      </c>
      <c r="M6533">
        <f>(F6533*CalPhotonTurnigy!$AE$30*CalPhotonTurnigy!$AF$36+CalPhotonTurnigy!$AE$36)/CalPhotonTurnigy!$AE$30</f>
        <v>57.689453519264674</v>
      </c>
    </row>
    <row r="6534" spans="1:13" x14ac:dyDescent="0.3">
      <c r="A6534">
        <v>195.442724</v>
      </c>
      <c r="B6534">
        <v>62</v>
      </c>
      <c r="C6534">
        <v>0</v>
      </c>
      <c r="D6534">
        <v>0.94899999999999995</v>
      </c>
      <c r="E6534">
        <v>45.403868000000003</v>
      </c>
      <c r="F6534">
        <v>45.141556000000001</v>
      </c>
      <c r="G6534">
        <v>43.729050000000001</v>
      </c>
      <c r="H6534">
        <v>0.26231300000000002</v>
      </c>
      <c r="I6534">
        <v>-86.747737999999998</v>
      </c>
      <c r="J6534">
        <v>62</v>
      </c>
      <c r="K6534">
        <v>63.729739000000002</v>
      </c>
      <c r="L6534">
        <v>1.5010000000000001E-2</v>
      </c>
      <c r="M6534">
        <f>(F6534*CalPhotonTurnigy!$AE$30*CalPhotonTurnigy!$AF$36+CalPhotonTurnigy!$AE$36)/CalPhotonTurnigy!$AE$30</f>
        <v>57.33878966935653</v>
      </c>
    </row>
    <row r="6535" spans="1:13" x14ac:dyDescent="0.3">
      <c r="A6535">
        <v>195.45772199999999</v>
      </c>
      <c r="B6535">
        <v>62</v>
      </c>
      <c r="C6535">
        <v>0</v>
      </c>
      <c r="D6535">
        <v>0.94499999999999995</v>
      </c>
      <c r="E6535">
        <v>45.396774999999998</v>
      </c>
      <c r="F6535">
        <v>45.462145</v>
      </c>
      <c r="G6535">
        <v>43.728264000000003</v>
      </c>
      <c r="H6535">
        <v>-6.5369999999999998E-2</v>
      </c>
      <c r="I6535">
        <v>-86.750829999999993</v>
      </c>
      <c r="J6535">
        <v>62</v>
      </c>
      <c r="K6535">
        <v>63.729683999999999</v>
      </c>
      <c r="L6535">
        <v>1.4997999999999999E-2</v>
      </c>
      <c r="M6535">
        <f>(F6535*CalPhotonTurnigy!$AE$30*CalPhotonTurnigy!$AF$36+CalPhotonTurnigy!$AE$36)/CalPhotonTurnigy!$AE$30</f>
        <v>57.664413356446175</v>
      </c>
    </row>
    <row r="6536" spans="1:13" x14ac:dyDescent="0.3">
      <c r="A6536">
        <v>195.472724</v>
      </c>
      <c r="B6536">
        <v>62</v>
      </c>
      <c r="C6536">
        <v>0</v>
      </c>
      <c r="D6536">
        <v>0.94699999999999995</v>
      </c>
      <c r="E6536">
        <v>45.397855999999997</v>
      </c>
      <c r="F6536">
        <v>45.166223000000002</v>
      </c>
      <c r="G6536">
        <v>43.727567999999998</v>
      </c>
      <c r="H6536">
        <v>0.23163300000000001</v>
      </c>
      <c r="I6536">
        <v>-86.739891</v>
      </c>
      <c r="J6536">
        <v>62</v>
      </c>
      <c r="K6536">
        <v>63.729635999999999</v>
      </c>
      <c r="L6536">
        <v>1.5002E-2</v>
      </c>
      <c r="M6536">
        <f>(F6536*CalPhotonTurnigy!$AE$30*CalPhotonTurnigy!$AF$36+CalPhotonTurnigy!$AE$36)/CalPhotonTurnigy!$AE$30</f>
        <v>57.363844052037919</v>
      </c>
    </row>
    <row r="6537" spans="1:13" x14ac:dyDescent="0.3">
      <c r="A6537">
        <v>195.487728</v>
      </c>
      <c r="B6537">
        <v>62</v>
      </c>
      <c r="C6537">
        <v>0</v>
      </c>
      <c r="D6537">
        <v>0.94699999999999995</v>
      </c>
      <c r="E6537">
        <v>45.402377999999999</v>
      </c>
      <c r="F6537">
        <v>45.536101000000002</v>
      </c>
      <c r="G6537">
        <v>43.726953000000002</v>
      </c>
      <c r="H6537">
        <v>-0.13372400000000001</v>
      </c>
      <c r="I6537">
        <v>-86.746223999999998</v>
      </c>
      <c r="J6537">
        <v>62</v>
      </c>
      <c r="K6537">
        <v>63.729595000000003</v>
      </c>
      <c r="L6537">
        <v>1.5004E-2</v>
      </c>
      <c r="M6537">
        <f>(F6537*CalPhotonTurnigy!$AE$30*CalPhotonTurnigy!$AF$36+CalPhotonTurnigy!$AE$36)/CalPhotonTurnigy!$AE$30</f>
        <v>57.739530797788206</v>
      </c>
    </row>
    <row r="6538" spans="1:13" x14ac:dyDescent="0.3">
      <c r="A6538">
        <v>195.50273799999999</v>
      </c>
      <c r="B6538">
        <v>62</v>
      </c>
      <c r="C6538">
        <v>0</v>
      </c>
      <c r="D6538">
        <v>0.94799999999999995</v>
      </c>
      <c r="E6538">
        <v>45.409860000000002</v>
      </c>
      <c r="F6538">
        <v>45.215553999999997</v>
      </c>
      <c r="G6538">
        <v>43.726407999999999</v>
      </c>
      <c r="H6538">
        <v>0.19430500000000001</v>
      </c>
      <c r="I6538">
        <v>-86.737038999999996</v>
      </c>
      <c r="J6538">
        <v>62</v>
      </c>
      <c r="K6538">
        <v>63.729559000000002</v>
      </c>
      <c r="L6538">
        <v>1.5010000000000001E-2</v>
      </c>
      <c r="M6538">
        <f>(F6538*CalPhotonTurnigy!$AE$30*CalPhotonTurnigy!$AF$36+CalPhotonTurnigy!$AE$36)/CalPhotonTurnigy!$AE$30</f>
        <v>57.413949770287196</v>
      </c>
    </row>
    <row r="6539" spans="1:13" x14ac:dyDescent="0.3">
      <c r="A6539">
        <v>195.51773600000001</v>
      </c>
      <c r="B6539">
        <v>62</v>
      </c>
      <c r="C6539">
        <v>0</v>
      </c>
      <c r="D6539">
        <v>0.94199999999999995</v>
      </c>
      <c r="E6539">
        <v>45.387560000000001</v>
      </c>
      <c r="F6539">
        <v>45.018203999999997</v>
      </c>
      <c r="G6539">
        <v>43.725926999999999</v>
      </c>
      <c r="H6539">
        <v>0.36935600000000002</v>
      </c>
      <c r="I6539">
        <v>-86.719617999999997</v>
      </c>
      <c r="J6539">
        <v>62</v>
      </c>
      <c r="K6539">
        <v>63.729528999999999</v>
      </c>
      <c r="L6539">
        <v>1.4997999999999999E-2</v>
      </c>
      <c r="M6539">
        <f>(F6539*CalPhotonTurnigy!$AE$30*CalPhotonTurnigy!$AF$36+CalPhotonTurnigy!$AE$36)/CalPhotonTurnigy!$AE$30</f>
        <v>57.213500488973303</v>
      </c>
    </row>
    <row r="6540" spans="1:13" x14ac:dyDescent="0.3">
      <c r="A6540">
        <v>195.53273999999999</v>
      </c>
      <c r="B6540">
        <v>62</v>
      </c>
      <c r="C6540">
        <v>0</v>
      </c>
      <c r="D6540">
        <v>0.94599999999999995</v>
      </c>
      <c r="E6540">
        <v>45.386333</v>
      </c>
      <c r="F6540">
        <v>45.264881000000003</v>
      </c>
      <c r="G6540">
        <v>43.725503000000003</v>
      </c>
      <c r="H6540">
        <v>0.121452</v>
      </c>
      <c r="I6540">
        <v>-86.713876999999997</v>
      </c>
      <c r="J6540">
        <v>62</v>
      </c>
      <c r="K6540">
        <v>63.729501999999997</v>
      </c>
      <c r="L6540">
        <v>1.5004E-2</v>
      </c>
      <c r="M6540">
        <f>(F6540*CalPhotonTurnigy!$AE$30*CalPhotonTurnigy!$AF$36+CalPhotonTurnigy!$AE$36)/CalPhotonTurnigy!$AE$30</f>
        <v>57.464051425718516</v>
      </c>
    </row>
    <row r="6541" spans="1:13" x14ac:dyDescent="0.3">
      <c r="A6541">
        <v>195.54775000000001</v>
      </c>
      <c r="B6541">
        <v>62</v>
      </c>
      <c r="C6541">
        <v>0</v>
      </c>
      <c r="D6541">
        <v>0.94699999999999995</v>
      </c>
      <c r="E6541">
        <v>45.392465000000001</v>
      </c>
      <c r="F6541">
        <v>44.968854999999998</v>
      </c>
      <c r="G6541">
        <v>43.725127999999998</v>
      </c>
      <c r="H6541">
        <v>0.42360999999999999</v>
      </c>
      <c r="I6541">
        <v>-86.693888000000001</v>
      </c>
      <c r="J6541">
        <v>62</v>
      </c>
      <c r="K6541">
        <v>63.729480000000002</v>
      </c>
      <c r="L6541">
        <v>1.5010000000000001E-2</v>
      </c>
      <c r="M6541">
        <f>(F6541*CalPhotonTurnigy!$AE$30*CalPhotonTurnigy!$AF$36+CalPhotonTurnigy!$AE$36)/CalPhotonTurnigy!$AE$30</f>
        <v>57.163376488043184</v>
      </c>
    </row>
    <row r="6542" spans="1:13" x14ac:dyDescent="0.3">
      <c r="A6542">
        <v>195.562757</v>
      </c>
      <c r="B6542">
        <v>62</v>
      </c>
      <c r="C6542">
        <v>0</v>
      </c>
      <c r="D6542">
        <v>0.94599999999999995</v>
      </c>
      <c r="E6542">
        <v>45.390554000000002</v>
      </c>
      <c r="F6542">
        <v>45.338863000000003</v>
      </c>
      <c r="G6542">
        <v>43.724798</v>
      </c>
      <c r="H6542">
        <v>5.1691000000000001E-2</v>
      </c>
      <c r="I6542">
        <v>-86.691443000000007</v>
      </c>
      <c r="J6542">
        <v>62</v>
      </c>
      <c r="K6542">
        <v>63.729460000000003</v>
      </c>
      <c r="L6542">
        <v>1.5007E-2</v>
      </c>
      <c r="M6542">
        <f>(F6542*CalPhotonTurnigy!$AE$30*CalPhotonTurnigy!$AF$36+CalPhotonTurnigy!$AE$36)/CalPhotonTurnigy!$AE$30</f>
        <v>57.539195275377317</v>
      </c>
    </row>
    <row r="6543" spans="1:13" x14ac:dyDescent="0.3">
      <c r="A6543">
        <v>195.57775699999999</v>
      </c>
      <c r="B6543">
        <v>62</v>
      </c>
      <c r="C6543">
        <v>0</v>
      </c>
      <c r="D6543">
        <v>0.94299999999999995</v>
      </c>
      <c r="E6543">
        <v>45.378126999999999</v>
      </c>
      <c r="F6543">
        <v>45.018203999999997</v>
      </c>
      <c r="G6543">
        <v>43.724507000000003</v>
      </c>
      <c r="H6543">
        <v>0.35992299999999999</v>
      </c>
      <c r="I6543">
        <v>-86.674464</v>
      </c>
      <c r="J6543">
        <v>62</v>
      </c>
      <c r="K6543">
        <v>63.729444000000001</v>
      </c>
      <c r="L6543">
        <v>1.4999999999999999E-2</v>
      </c>
      <c r="M6543">
        <f>(F6543*CalPhotonTurnigy!$AE$30*CalPhotonTurnigy!$AF$36+CalPhotonTurnigy!$AE$36)/CalPhotonTurnigy!$AE$30</f>
        <v>57.213500488973303</v>
      </c>
    </row>
    <row r="6544" spans="1:13" x14ac:dyDescent="0.3">
      <c r="A6544">
        <v>195.59276800000001</v>
      </c>
      <c r="B6544">
        <v>62</v>
      </c>
      <c r="C6544">
        <v>0</v>
      </c>
      <c r="D6544">
        <v>0.94699999999999995</v>
      </c>
      <c r="E6544">
        <v>45.381810999999999</v>
      </c>
      <c r="F6544">
        <v>45.388179000000001</v>
      </c>
      <c r="G6544">
        <v>43.724249999999998</v>
      </c>
      <c r="H6544">
        <v>-6.3680000000000004E-3</v>
      </c>
      <c r="I6544">
        <v>-86.674766000000005</v>
      </c>
      <c r="J6544">
        <v>62</v>
      </c>
      <c r="K6544">
        <v>63.729429000000003</v>
      </c>
      <c r="L6544">
        <v>1.5011E-2</v>
      </c>
      <c r="M6544">
        <f>(F6544*CalPhotonTurnigy!$AE$30*CalPhotonTurnigy!$AF$36+CalPhotonTurnigy!$AE$36)/CalPhotonTurnigy!$AE$30</f>
        <v>57.589285758059233</v>
      </c>
    </row>
    <row r="6545" spans="1:13" x14ac:dyDescent="0.3">
      <c r="A6545">
        <v>195.607767</v>
      </c>
      <c r="B6545">
        <v>62</v>
      </c>
      <c r="C6545">
        <v>0</v>
      </c>
      <c r="D6545">
        <v>0.94599999999999995</v>
      </c>
      <c r="E6545">
        <v>45.381386999999997</v>
      </c>
      <c r="F6545">
        <v>45.042876</v>
      </c>
      <c r="G6545">
        <v>43.724024</v>
      </c>
      <c r="H6545">
        <v>0.33850999999999998</v>
      </c>
      <c r="I6545">
        <v>-86.658794999999998</v>
      </c>
      <c r="J6545">
        <v>62</v>
      </c>
      <c r="K6545">
        <v>63.729416999999998</v>
      </c>
      <c r="L6545">
        <v>1.4999E-2</v>
      </c>
      <c r="M6545">
        <f>(F6545*CalPhotonTurnigy!$AE$30*CalPhotonTurnigy!$AF$36+CalPhotonTurnigy!$AE$36)/CalPhotonTurnigy!$AE$30</f>
        <v>57.238559950177141</v>
      </c>
    </row>
    <row r="6546" spans="1:13" x14ac:dyDescent="0.3">
      <c r="A6546">
        <v>195.62276299999999</v>
      </c>
      <c r="B6546">
        <v>62</v>
      </c>
      <c r="C6546">
        <v>0</v>
      </c>
      <c r="D6546">
        <v>0.94599999999999995</v>
      </c>
      <c r="E6546">
        <v>45.381020999999997</v>
      </c>
      <c r="F6546">
        <v>44.944180000000003</v>
      </c>
      <c r="G6546">
        <v>43.723824999999998</v>
      </c>
      <c r="H6546">
        <v>0.43684200000000001</v>
      </c>
      <c r="I6546">
        <v>-86.638204999999999</v>
      </c>
      <c r="J6546">
        <v>62</v>
      </c>
      <c r="K6546">
        <v>63.729405999999997</v>
      </c>
      <c r="L6546">
        <v>1.4996000000000001E-2</v>
      </c>
      <c r="M6546">
        <f>(F6546*CalPhotonTurnigy!$AE$30*CalPhotonTurnigy!$AF$36+CalPhotonTurnigy!$AE$36)/CalPhotonTurnigy!$AE$30</f>
        <v>57.138313979725879</v>
      </c>
    </row>
    <row r="6547" spans="1:13" x14ac:dyDescent="0.3">
      <c r="A6547">
        <v>195.63776899999999</v>
      </c>
      <c r="B6547">
        <v>62</v>
      </c>
      <c r="C6547">
        <v>0</v>
      </c>
      <c r="D6547">
        <v>0.94499999999999995</v>
      </c>
      <c r="E6547">
        <v>45.377111999999997</v>
      </c>
      <c r="F6547">
        <v>45.190888999999999</v>
      </c>
      <c r="G6547">
        <v>43.723649999999999</v>
      </c>
      <c r="H6547">
        <v>0.186223</v>
      </c>
      <c r="I6547">
        <v>-86.629406000000003</v>
      </c>
      <c r="J6547">
        <v>62</v>
      </c>
      <c r="K6547">
        <v>63.729396999999999</v>
      </c>
      <c r="L6547">
        <v>1.5006E-2</v>
      </c>
      <c r="M6547">
        <f>(F6547*CalPhotonTurnigy!$AE$30*CalPhotonTurnigy!$AF$36+CalPhotonTurnigy!$AE$36)/CalPhotonTurnigy!$AE$30</f>
        <v>57.388897419014803</v>
      </c>
    </row>
    <row r="6548" spans="1:13" x14ac:dyDescent="0.3">
      <c r="A6548">
        <v>195.65276499999999</v>
      </c>
      <c r="B6548">
        <v>62</v>
      </c>
      <c r="C6548">
        <v>0</v>
      </c>
      <c r="D6548">
        <v>0.94299999999999995</v>
      </c>
      <c r="E6548">
        <v>45.366556000000003</v>
      </c>
      <c r="F6548">
        <v>44.919502999999999</v>
      </c>
      <c r="G6548">
        <v>43.723497000000002</v>
      </c>
      <c r="H6548">
        <v>0.44705400000000001</v>
      </c>
      <c r="I6548">
        <v>-86.608337000000006</v>
      </c>
      <c r="J6548">
        <v>62</v>
      </c>
      <c r="K6548">
        <v>63.729388999999998</v>
      </c>
      <c r="L6548">
        <v>1.4996000000000001E-2</v>
      </c>
      <c r="M6548">
        <f>(F6548*CalPhotonTurnigy!$AE$30*CalPhotonTurnigy!$AF$36+CalPhotonTurnigy!$AE$36)/CalPhotonTurnigy!$AE$30</f>
        <v>57.113249439999585</v>
      </c>
    </row>
    <row r="6549" spans="1:13" x14ac:dyDescent="0.3">
      <c r="A6549">
        <v>195.66777400000001</v>
      </c>
      <c r="B6549">
        <v>62</v>
      </c>
      <c r="C6549">
        <v>0</v>
      </c>
      <c r="D6549">
        <v>0.94799999999999995</v>
      </c>
      <c r="E6549">
        <v>45.379047</v>
      </c>
      <c r="F6549">
        <v>45.240217999999999</v>
      </c>
      <c r="G6549">
        <v>43.723360999999997</v>
      </c>
      <c r="H6549">
        <v>0.13882800000000001</v>
      </c>
      <c r="I6549">
        <v>-86.601774000000006</v>
      </c>
      <c r="J6549">
        <v>62</v>
      </c>
      <c r="K6549">
        <v>63.729382000000001</v>
      </c>
      <c r="L6549">
        <v>1.5009E-2</v>
      </c>
      <c r="M6549">
        <f>(F6549*CalPhotonTurnigy!$AE$30*CalPhotonTurnigy!$AF$36+CalPhotonTurnigy!$AE$36)/CalPhotonTurnigy!$AE$30</f>
        <v>57.439001105855098</v>
      </c>
    </row>
    <row r="6550" spans="1:13" x14ac:dyDescent="0.3">
      <c r="A6550">
        <v>195.68278599999999</v>
      </c>
      <c r="B6550">
        <v>62</v>
      </c>
      <c r="C6550">
        <v>0</v>
      </c>
      <c r="D6550">
        <v>0.94099999999999995</v>
      </c>
      <c r="E6550">
        <v>45.357432000000003</v>
      </c>
      <c r="F6550">
        <v>44.99353</v>
      </c>
      <c r="G6550">
        <v>43.723242999999997</v>
      </c>
      <c r="H6550">
        <v>0.36390099999999997</v>
      </c>
      <c r="I6550">
        <v>-86.584597000000002</v>
      </c>
      <c r="J6550">
        <v>62</v>
      </c>
      <c r="K6550">
        <v>63.729376000000002</v>
      </c>
      <c r="L6550">
        <v>1.5011999999999999E-2</v>
      </c>
      <c r="M6550">
        <f>(F6550*CalPhotonTurnigy!$AE$30*CalPhotonTurnigy!$AF$36+CalPhotonTurnigy!$AE$36)/CalPhotonTurnigy!$AE$30</f>
        <v>57.188438996360489</v>
      </c>
    </row>
    <row r="6551" spans="1:13" x14ac:dyDescent="0.3">
      <c r="A6551">
        <v>195.697788</v>
      </c>
      <c r="B6551">
        <v>62</v>
      </c>
      <c r="C6551">
        <v>0</v>
      </c>
      <c r="D6551">
        <v>0.94299999999999995</v>
      </c>
      <c r="E6551">
        <v>45.349617000000002</v>
      </c>
      <c r="F6551">
        <v>45.338863000000003</v>
      </c>
      <c r="G6551">
        <v>43.723137999999999</v>
      </c>
      <c r="H6551">
        <v>1.0754E-2</v>
      </c>
      <c r="I6551">
        <v>-86.584089000000006</v>
      </c>
      <c r="J6551">
        <v>62</v>
      </c>
      <c r="K6551">
        <v>63.729371</v>
      </c>
      <c r="L6551">
        <v>1.5002E-2</v>
      </c>
      <c r="M6551">
        <f>(F6551*CalPhotonTurnigy!$AE$30*CalPhotonTurnigy!$AF$36+CalPhotonTurnigy!$AE$36)/CalPhotonTurnigy!$AE$30</f>
        <v>57.539195275377317</v>
      </c>
    </row>
    <row r="6552" spans="1:13" x14ac:dyDescent="0.3">
      <c r="A6552">
        <v>195.712793</v>
      </c>
      <c r="B6552">
        <v>62</v>
      </c>
      <c r="C6552">
        <v>0</v>
      </c>
      <c r="D6552">
        <v>0.94399999999999995</v>
      </c>
      <c r="E6552">
        <v>45.346490000000003</v>
      </c>
      <c r="F6552">
        <v>45.067548000000002</v>
      </c>
      <c r="G6552">
        <v>43.723047000000001</v>
      </c>
      <c r="H6552">
        <v>0.27894200000000002</v>
      </c>
      <c r="I6552">
        <v>-86.570920999999998</v>
      </c>
      <c r="J6552">
        <v>62</v>
      </c>
      <c r="K6552">
        <v>63.729367000000003</v>
      </c>
      <c r="L6552">
        <v>1.5004999999999999E-2</v>
      </c>
      <c r="M6552">
        <f>(F6552*CalPhotonTurnigy!$AE$30*CalPhotonTurnigy!$AF$36+CalPhotonTurnigy!$AE$36)/CalPhotonTurnigy!$AE$30</f>
        <v>57.263619411380972</v>
      </c>
    </row>
    <row r="6553" spans="1:13" x14ac:dyDescent="0.3">
      <c r="A6553">
        <v>195.727799</v>
      </c>
      <c r="B6553">
        <v>62</v>
      </c>
      <c r="C6553">
        <v>0</v>
      </c>
      <c r="D6553">
        <v>0.94299999999999995</v>
      </c>
      <c r="E6553">
        <v>45.340198999999998</v>
      </c>
      <c r="F6553">
        <v>44.820784000000003</v>
      </c>
      <c r="G6553">
        <v>43.722966999999997</v>
      </c>
      <c r="H6553">
        <v>0.51941499999999996</v>
      </c>
      <c r="I6553">
        <v>-86.546443999999994</v>
      </c>
      <c r="J6553">
        <v>62</v>
      </c>
      <c r="K6553">
        <v>63.729362999999999</v>
      </c>
      <c r="L6553">
        <v>1.5006E-2</v>
      </c>
      <c r="M6553">
        <f>(F6553*CalPhotonTurnigy!$AE$30*CalPhotonTurnigy!$AF$36+CalPhotonTurnigy!$AE$36)/CalPhotonTurnigy!$AE$30</f>
        <v>57.012980108345047</v>
      </c>
    </row>
    <row r="6554" spans="1:13" x14ac:dyDescent="0.3">
      <c r="A6554">
        <v>195.74280300000001</v>
      </c>
      <c r="B6554">
        <v>62</v>
      </c>
      <c r="C6554">
        <v>0</v>
      </c>
      <c r="D6554">
        <v>0.94399999999999995</v>
      </c>
      <c r="E6554">
        <v>45.338386</v>
      </c>
      <c r="F6554">
        <v>45.141556000000001</v>
      </c>
      <c r="G6554">
        <v>43.722895999999999</v>
      </c>
      <c r="H6554">
        <v>0.19683</v>
      </c>
      <c r="I6554">
        <v>-86.537148000000002</v>
      </c>
      <c r="J6554">
        <v>62</v>
      </c>
      <c r="K6554">
        <v>63.72936</v>
      </c>
      <c r="L6554">
        <v>1.5004E-2</v>
      </c>
      <c r="M6554">
        <f>(F6554*CalPhotonTurnigy!$AE$30*CalPhotonTurnigy!$AF$36+CalPhotonTurnigy!$AE$36)/CalPhotonTurnigy!$AE$30</f>
        <v>57.33878966935653</v>
      </c>
    </row>
    <row r="6555" spans="1:13" x14ac:dyDescent="0.3">
      <c r="A6555">
        <v>195.757811</v>
      </c>
      <c r="B6555">
        <v>62</v>
      </c>
      <c r="C6555">
        <v>0</v>
      </c>
      <c r="D6555">
        <v>0.94499999999999995</v>
      </c>
      <c r="E6555">
        <v>45.340425000000003</v>
      </c>
      <c r="F6555">
        <v>44.894824999999997</v>
      </c>
      <c r="G6555">
        <v>43.722833999999999</v>
      </c>
      <c r="H6555">
        <v>0.4456</v>
      </c>
      <c r="I6555">
        <v>-86.516135000000006</v>
      </c>
      <c r="J6555">
        <v>62</v>
      </c>
      <c r="K6555">
        <v>63.729357</v>
      </c>
      <c r="L6555">
        <v>1.5008000000000001E-2</v>
      </c>
      <c r="M6555">
        <f>(F6555*CalPhotonTurnigy!$AE$30*CalPhotonTurnigy!$AF$36+CalPhotonTurnigy!$AE$36)/CalPhotonTurnigy!$AE$30</f>
        <v>57.088183884568799</v>
      </c>
    </row>
    <row r="6556" spans="1:13" x14ac:dyDescent="0.3">
      <c r="A6556">
        <v>195.772809</v>
      </c>
      <c r="B6556">
        <v>62</v>
      </c>
      <c r="C6556">
        <v>0</v>
      </c>
      <c r="D6556">
        <v>0.94</v>
      </c>
      <c r="E6556">
        <v>45.320576000000003</v>
      </c>
      <c r="F6556">
        <v>45.289543000000002</v>
      </c>
      <c r="G6556">
        <v>43.72278</v>
      </c>
      <c r="H6556">
        <v>3.1033000000000002E-2</v>
      </c>
      <c r="I6556">
        <v>-86.514668</v>
      </c>
      <c r="J6556">
        <v>62</v>
      </c>
      <c r="K6556">
        <v>63.729354999999998</v>
      </c>
      <c r="L6556">
        <v>1.4997999999999999E-2</v>
      </c>
      <c r="M6556">
        <f>(F6556*CalPhotonTurnigy!$AE$30*CalPhotonTurnigy!$AF$36+CalPhotonTurnigy!$AE$36)/CalPhotonTurnigy!$AE$30</f>
        <v>57.489100729877428</v>
      </c>
    </row>
    <row r="6557" spans="1:13" x14ac:dyDescent="0.3">
      <c r="A6557">
        <v>195.78782100000001</v>
      </c>
      <c r="B6557">
        <v>62</v>
      </c>
      <c r="C6557">
        <v>0</v>
      </c>
      <c r="D6557">
        <v>0.94199999999999995</v>
      </c>
      <c r="E6557">
        <v>45.310693999999998</v>
      </c>
      <c r="F6557">
        <v>45.042876</v>
      </c>
      <c r="G6557">
        <v>43.722732999999998</v>
      </c>
      <c r="H6557">
        <v>0.26781700000000003</v>
      </c>
      <c r="I6557">
        <v>-86.502021999999997</v>
      </c>
      <c r="J6557">
        <v>62</v>
      </c>
      <c r="K6557">
        <v>63.729353000000003</v>
      </c>
      <c r="L6557">
        <v>1.5011999999999999E-2</v>
      </c>
      <c r="M6557">
        <f>(F6557*CalPhotonTurnigy!$AE$30*CalPhotonTurnigy!$AF$36+CalPhotonTurnigy!$AE$36)/CalPhotonTurnigy!$AE$30</f>
        <v>57.238559950177141</v>
      </c>
    </row>
    <row r="6558" spans="1:13" x14ac:dyDescent="0.3">
      <c r="A6558">
        <v>195.802831</v>
      </c>
      <c r="B6558">
        <v>61</v>
      </c>
      <c r="C6558">
        <v>0</v>
      </c>
      <c r="D6558">
        <v>0.94199999999999995</v>
      </c>
      <c r="E6558">
        <v>45.302187000000004</v>
      </c>
      <c r="F6558">
        <v>44.746733999999996</v>
      </c>
      <c r="G6558">
        <v>43.722489000000003</v>
      </c>
      <c r="H6558">
        <v>0.555454</v>
      </c>
      <c r="I6558">
        <v>-86.475853000000001</v>
      </c>
      <c r="J6558">
        <v>61</v>
      </c>
      <c r="K6558">
        <v>63.702734999999997</v>
      </c>
      <c r="L6558">
        <v>1.5010000000000001E-2</v>
      </c>
      <c r="M6558">
        <f>(F6558*CalPhotonTurnigy!$AE$30*CalPhotonTurnigy!$AF$36+CalPhotonTurnigy!$AE$36)/CalPhotonTurnigy!$AE$30</f>
        <v>56.937767190780832</v>
      </c>
    </row>
    <row r="6559" spans="1:13" x14ac:dyDescent="0.3">
      <c r="A6559">
        <v>195.81782799999999</v>
      </c>
      <c r="B6559">
        <v>61</v>
      </c>
      <c r="C6559">
        <v>0</v>
      </c>
      <c r="D6559">
        <v>0.94</v>
      </c>
      <c r="E6559">
        <v>45.287655999999998</v>
      </c>
      <c r="F6559">
        <v>45.067548000000002</v>
      </c>
      <c r="G6559">
        <v>43.721375000000002</v>
      </c>
      <c r="H6559">
        <v>0.220108</v>
      </c>
      <c r="I6559">
        <v>-86.465468000000001</v>
      </c>
      <c r="J6559">
        <v>61</v>
      </c>
      <c r="K6559">
        <v>63.654507000000002</v>
      </c>
      <c r="L6559">
        <v>1.4997E-2</v>
      </c>
      <c r="M6559">
        <f>(F6559*CalPhotonTurnigy!$AE$30*CalPhotonTurnigy!$AF$36+CalPhotonTurnigy!$AE$36)/CalPhotonTurnigy!$AE$30</f>
        <v>57.263619411380972</v>
      </c>
    </row>
    <row r="6560" spans="1:13" x14ac:dyDescent="0.3">
      <c r="A6560">
        <v>195.83283399999999</v>
      </c>
      <c r="B6560">
        <v>61</v>
      </c>
      <c r="C6560">
        <v>0</v>
      </c>
      <c r="D6560">
        <v>0.93899999999999995</v>
      </c>
      <c r="E6560">
        <v>45.267930999999997</v>
      </c>
      <c r="F6560">
        <v>44.796101999999998</v>
      </c>
      <c r="G6560">
        <v>43.718524000000002</v>
      </c>
      <c r="H6560">
        <v>0.471829</v>
      </c>
      <c r="I6560">
        <v>-86.443236999999996</v>
      </c>
      <c r="J6560">
        <v>61</v>
      </c>
      <c r="K6560">
        <v>63.612996000000003</v>
      </c>
      <c r="L6560">
        <v>1.5006E-2</v>
      </c>
      <c r="M6560">
        <f>(F6560*CalPhotonTurnigy!$AE$30*CalPhotonTurnigy!$AF$36+CalPhotonTurnigy!$AE$36)/CalPhotonTurnigy!$AE$30</f>
        <v>56.987910490096297</v>
      </c>
    </row>
    <row r="6561" spans="1:13" x14ac:dyDescent="0.3">
      <c r="A6561">
        <v>195.84783899999999</v>
      </c>
      <c r="B6561">
        <v>61</v>
      </c>
      <c r="C6561">
        <v>0</v>
      </c>
      <c r="D6561">
        <v>0.94099999999999995</v>
      </c>
      <c r="E6561">
        <v>45.261777000000002</v>
      </c>
      <c r="F6561">
        <v>45.240217999999999</v>
      </c>
      <c r="G6561">
        <v>43.713391000000001</v>
      </c>
      <c r="H6561">
        <v>2.1558000000000001E-2</v>
      </c>
      <c r="I6561">
        <v>-86.442217999999997</v>
      </c>
      <c r="J6561">
        <v>61</v>
      </c>
      <c r="K6561">
        <v>63.577267999999997</v>
      </c>
      <c r="L6561">
        <v>1.5004999999999999E-2</v>
      </c>
      <c r="M6561">
        <f>(F6561*CalPhotonTurnigy!$AE$30*CalPhotonTurnigy!$AF$36+CalPhotonTurnigy!$AE$36)/CalPhotonTurnigy!$AE$30</f>
        <v>57.439001105855098</v>
      </c>
    </row>
    <row r="6562" spans="1:13" x14ac:dyDescent="0.3">
      <c r="A6562">
        <v>195.86284599999999</v>
      </c>
      <c r="B6562">
        <v>61</v>
      </c>
      <c r="C6562">
        <v>0</v>
      </c>
      <c r="D6562">
        <v>0.93700000000000006</v>
      </c>
      <c r="E6562">
        <v>45.238427999999999</v>
      </c>
      <c r="F6562">
        <v>44.944180000000003</v>
      </c>
      <c r="G6562">
        <v>43.705840000000002</v>
      </c>
      <c r="H6562">
        <v>0.29424800000000001</v>
      </c>
      <c r="I6562">
        <v>-86.428337999999997</v>
      </c>
      <c r="J6562">
        <v>61</v>
      </c>
      <c r="K6562">
        <v>63.546515999999997</v>
      </c>
      <c r="L6562">
        <v>1.5007E-2</v>
      </c>
      <c r="M6562">
        <f>(F6562*CalPhotonTurnigy!$AE$30*CalPhotonTurnigy!$AF$36+CalPhotonTurnigy!$AE$36)/CalPhotonTurnigy!$AE$30</f>
        <v>57.138313979725879</v>
      </c>
    </row>
    <row r="6563" spans="1:13" x14ac:dyDescent="0.3">
      <c r="A6563">
        <v>195.877847</v>
      </c>
      <c r="B6563">
        <v>61</v>
      </c>
      <c r="C6563">
        <v>0</v>
      </c>
      <c r="D6563">
        <v>0.93500000000000005</v>
      </c>
      <c r="E6563">
        <v>45.207478999999999</v>
      </c>
      <c r="F6563">
        <v>45.092218000000003</v>
      </c>
      <c r="G6563">
        <v>43.695985999999998</v>
      </c>
      <c r="H6563">
        <v>0.11526</v>
      </c>
      <c r="I6563">
        <v>-86.422898000000004</v>
      </c>
      <c r="J6563">
        <v>61</v>
      </c>
      <c r="K6563">
        <v>63.520048000000003</v>
      </c>
      <c r="L6563">
        <v>1.5001E-2</v>
      </c>
      <c r="M6563">
        <f>(F6563*CalPhotonTurnigy!$AE$30*CalPhotonTurnigy!$AF$36+CalPhotonTurnigy!$AE$36)/CalPhotonTurnigy!$AE$30</f>
        <v>57.288676841175821</v>
      </c>
    </row>
    <row r="6564" spans="1:13" x14ac:dyDescent="0.3">
      <c r="A6564">
        <v>195.89285699999999</v>
      </c>
      <c r="B6564">
        <v>61</v>
      </c>
      <c r="C6564">
        <v>0</v>
      </c>
      <c r="D6564">
        <v>0.93899999999999995</v>
      </c>
      <c r="E6564">
        <v>45.198909</v>
      </c>
      <c r="F6564">
        <v>45.018203999999997</v>
      </c>
      <c r="G6564">
        <v>43.684095999999997</v>
      </c>
      <c r="H6564">
        <v>0.18070600000000001</v>
      </c>
      <c r="I6564">
        <v>-86.414367999999996</v>
      </c>
      <c r="J6564">
        <v>61</v>
      </c>
      <c r="K6564">
        <v>63.497266000000003</v>
      </c>
      <c r="L6564">
        <v>1.5010000000000001E-2</v>
      </c>
      <c r="M6564">
        <f>(F6564*CalPhotonTurnigy!$AE$30*CalPhotonTurnigy!$AF$36+CalPhotonTurnigy!$AE$36)/CalPhotonTurnigy!$AE$30</f>
        <v>57.213500488973303</v>
      </c>
    </row>
    <row r="6565" spans="1:13" x14ac:dyDescent="0.3">
      <c r="A6565">
        <v>195.90786</v>
      </c>
      <c r="B6565">
        <v>61</v>
      </c>
      <c r="C6565">
        <v>0</v>
      </c>
      <c r="D6565">
        <v>0.93799999999999994</v>
      </c>
      <c r="E6565">
        <v>45.187916000000001</v>
      </c>
      <c r="F6565">
        <v>44.796101999999998</v>
      </c>
      <c r="G6565">
        <v>43.670518000000001</v>
      </c>
      <c r="H6565">
        <v>0.39181500000000002</v>
      </c>
      <c r="I6565">
        <v>-86.395910000000001</v>
      </c>
      <c r="J6565">
        <v>61</v>
      </c>
      <c r="K6565">
        <v>63.477657999999998</v>
      </c>
      <c r="L6565">
        <v>1.5003000000000001E-2</v>
      </c>
      <c r="M6565">
        <f>(F6565*CalPhotonTurnigy!$AE$30*CalPhotonTurnigy!$AF$36+CalPhotonTurnigy!$AE$36)/CalPhotonTurnigy!$AE$30</f>
        <v>56.987910490096297</v>
      </c>
    </row>
    <row r="6566" spans="1:13" x14ac:dyDescent="0.3">
      <c r="A6566">
        <v>195.922866</v>
      </c>
      <c r="B6566">
        <v>61</v>
      </c>
      <c r="C6566">
        <v>0</v>
      </c>
      <c r="D6566">
        <v>0.94399999999999995</v>
      </c>
      <c r="E6566">
        <v>45.207389999999997</v>
      </c>
      <c r="F6566">
        <v>45.141556000000001</v>
      </c>
      <c r="G6566">
        <v>43.655622999999999</v>
      </c>
      <c r="H6566">
        <v>6.5834000000000004E-2</v>
      </c>
      <c r="I6566">
        <v>-86.392801000000006</v>
      </c>
      <c r="J6566">
        <v>61</v>
      </c>
      <c r="K6566">
        <v>63.460780999999997</v>
      </c>
      <c r="L6566">
        <v>1.5006E-2</v>
      </c>
      <c r="M6566">
        <f>(F6566*CalPhotonTurnigy!$AE$30*CalPhotonTurnigy!$AF$36+CalPhotonTurnigy!$AE$36)/CalPhotonTurnigy!$AE$30</f>
        <v>57.33878966935653</v>
      </c>
    </row>
    <row r="6567" spans="1:13" x14ac:dyDescent="0.3">
      <c r="A6567">
        <v>195.93787800000001</v>
      </c>
      <c r="B6567">
        <v>61</v>
      </c>
      <c r="C6567">
        <v>0</v>
      </c>
      <c r="D6567">
        <v>0.93700000000000006</v>
      </c>
      <c r="E6567">
        <v>45.191598999999997</v>
      </c>
      <c r="F6567">
        <v>44.919502999999999</v>
      </c>
      <c r="G6567">
        <v>43.639781999999997</v>
      </c>
      <c r="H6567">
        <v>0.27209699999999998</v>
      </c>
      <c r="I6567">
        <v>-86.379964000000001</v>
      </c>
      <c r="J6567">
        <v>61</v>
      </c>
      <c r="K6567">
        <v>63.446255000000001</v>
      </c>
      <c r="L6567">
        <v>1.5011999999999999E-2</v>
      </c>
      <c r="M6567">
        <f>(F6567*CalPhotonTurnigy!$AE$30*CalPhotonTurnigy!$AF$36+CalPhotonTurnigy!$AE$36)/CalPhotonTurnigy!$AE$30</f>
        <v>57.113249439999585</v>
      </c>
    </row>
    <row r="6568" spans="1:13" x14ac:dyDescent="0.3">
      <c r="A6568">
        <v>195.95287999999999</v>
      </c>
      <c r="B6568">
        <v>61</v>
      </c>
      <c r="C6568">
        <v>0</v>
      </c>
      <c r="D6568">
        <v>0.93799999999999994</v>
      </c>
      <c r="E6568">
        <v>45.181623999999999</v>
      </c>
      <c r="F6568">
        <v>45.264881000000003</v>
      </c>
      <c r="G6568">
        <v>43.623342000000001</v>
      </c>
      <c r="H6568">
        <v>-8.3256999999999998E-2</v>
      </c>
      <c r="I6568">
        <v>-86.383899</v>
      </c>
      <c r="J6568">
        <v>61</v>
      </c>
      <c r="K6568">
        <v>63.433751999999998</v>
      </c>
      <c r="L6568">
        <v>1.5002E-2</v>
      </c>
      <c r="M6568">
        <f>(F6568*CalPhotonTurnigy!$AE$30*CalPhotonTurnigy!$AF$36+CalPhotonTurnigy!$AE$36)/CalPhotonTurnigy!$AE$30</f>
        <v>57.464051425718516</v>
      </c>
    </row>
    <row r="6569" spans="1:13" x14ac:dyDescent="0.3">
      <c r="A6569">
        <v>195.96787800000001</v>
      </c>
      <c r="B6569">
        <v>61</v>
      </c>
      <c r="C6569">
        <v>0</v>
      </c>
      <c r="D6569">
        <v>0.93899999999999995</v>
      </c>
      <c r="E6569">
        <v>45.176656999999999</v>
      </c>
      <c r="F6569">
        <v>45.018203999999997</v>
      </c>
      <c r="G6569">
        <v>43.606613000000003</v>
      </c>
      <c r="H6569">
        <v>0.15845400000000001</v>
      </c>
      <c r="I6569">
        <v>-86.376424999999998</v>
      </c>
      <c r="J6569">
        <v>61</v>
      </c>
      <c r="K6569">
        <v>63.422991000000003</v>
      </c>
      <c r="L6569">
        <v>1.4997999999999999E-2</v>
      </c>
      <c r="M6569">
        <f>(F6569*CalPhotonTurnigy!$AE$30*CalPhotonTurnigy!$AF$36+CalPhotonTurnigy!$AE$36)/CalPhotonTurnigy!$AE$30</f>
        <v>57.213500488973303</v>
      </c>
    </row>
    <row r="6570" spans="1:13" x14ac:dyDescent="0.3">
      <c r="A6570">
        <v>195.98287400000001</v>
      </c>
      <c r="B6570">
        <v>61</v>
      </c>
      <c r="C6570">
        <v>0</v>
      </c>
      <c r="D6570">
        <v>0.93899999999999995</v>
      </c>
      <c r="E6570">
        <v>45.176001999999997</v>
      </c>
      <c r="F6570">
        <v>44.746733999999996</v>
      </c>
      <c r="G6570">
        <v>43.589865000000003</v>
      </c>
      <c r="H6570">
        <v>0.42926799999999998</v>
      </c>
      <c r="I6570">
        <v>-86.356218999999996</v>
      </c>
      <c r="J6570">
        <v>61</v>
      </c>
      <c r="K6570">
        <v>63.413728999999996</v>
      </c>
      <c r="L6570">
        <v>1.4996000000000001E-2</v>
      </c>
      <c r="M6570">
        <f>(F6570*CalPhotonTurnigy!$AE$30*CalPhotonTurnigy!$AF$36+CalPhotonTurnigy!$AE$36)/CalPhotonTurnigy!$AE$30</f>
        <v>56.937767190780832</v>
      </c>
    </row>
    <row r="6571" spans="1:13" x14ac:dyDescent="0.3">
      <c r="A6571">
        <v>195.997883</v>
      </c>
      <c r="B6571">
        <v>61</v>
      </c>
      <c r="C6571">
        <v>0</v>
      </c>
      <c r="D6571">
        <v>0.93700000000000006</v>
      </c>
      <c r="E6571">
        <v>45.164579000000003</v>
      </c>
      <c r="F6571">
        <v>45.141556000000001</v>
      </c>
      <c r="G6571">
        <v>43.573324</v>
      </c>
      <c r="H6571">
        <v>2.3022999999999998E-2</v>
      </c>
      <c r="I6571">
        <v>-86.355131999999998</v>
      </c>
      <c r="J6571">
        <v>61</v>
      </c>
      <c r="K6571">
        <v>63.405757000000001</v>
      </c>
      <c r="L6571">
        <v>1.5009E-2</v>
      </c>
      <c r="M6571">
        <f>(F6571*CalPhotonTurnigy!$AE$30*CalPhotonTurnigy!$AF$36+CalPhotonTurnigy!$AE$36)/CalPhotonTurnigy!$AE$30</f>
        <v>57.33878966935653</v>
      </c>
    </row>
    <row r="6572" spans="1:13" x14ac:dyDescent="0.3">
      <c r="A6572">
        <v>196.01288600000001</v>
      </c>
      <c r="B6572">
        <v>61</v>
      </c>
      <c r="C6572">
        <v>0</v>
      </c>
      <c r="D6572">
        <v>0.93700000000000006</v>
      </c>
      <c r="E6572">
        <v>45.154747</v>
      </c>
      <c r="F6572">
        <v>44.845464999999997</v>
      </c>
      <c r="G6572">
        <v>43.557172999999999</v>
      </c>
      <c r="H6572">
        <v>0.309282</v>
      </c>
      <c r="I6572">
        <v>-86.340557000000004</v>
      </c>
      <c r="J6572">
        <v>61</v>
      </c>
      <c r="K6572">
        <v>63.398895000000003</v>
      </c>
      <c r="L6572">
        <v>1.5003000000000001E-2</v>
      </c>
      <c r="M6572">
        <f>(F6572*CalPhotonTurnigy!$AE$30*CalPhotonTurnigy!$AF$36+CalPhotonTurnigy!$AE$36)/CalPhotonTurnigy!$AE$30</f>
        <v>57.038048710889285</v>
      </c>
    </row>
    <row r="6573" spans="1:13" x14ac:dyDescent="0.3">
      <c r="A6573">
        <v>196.027894</v>
      </c>
      <c r="B6573">
        <v>61</v>
      </c>
      <c r="C6573">
        <v>0</v>
      </c>
      <c r="D6573">
        <v>0.93500000000000005</v>
      </c>
      <c r="E6573">
        <v>45.139037999999999</v>
      </c>
      <c r="F6573">
        <v>45.240217999999999</v>
      </c>
      <c r="G6573">
        <v>43.541559999999997</v>
      </c>
      <c r="H6573">
        <v>-0.10118000000000001</v>
      </c>
      <c r="I6573">
        <v>-86.345339999999993</v>
      </c>
      <c r="J6573">
        <v>61</v>
      </c>
      <c r="K6573">
        <v>63.392989</v>
      </c>
      <c r="L6573">
        <v>1.5008000000000001E-2</v>
      </c>
      <c r="M6573">
        <f>(F6573*CalPhotonTurnigy!$AE$30*CalPhotonTurnigy!$AF$36+CalPhotonTurnigy!$AE$36)/CalPhotonTurnigy!$AE$30</f>
        <v>57.439001105855098</v>
      </c>
    </row>
    <row r="6574" spans="1:13" x14ac:dyDescent="0.3">
      <c r="A6574">
        <v>196.042891</v>
      </c>
      <c r="B6574">
        <v>61</v>
      </c>
      <c r="C6574">
        <v>0</v>
      </c>
      <c r="D6574">
        <v>0.93700000000000006</v>
      </c>
      <c r="E6574">
        <v>45.132764000000002</v>
      </c>
      <c r="F6574">
        <v>44.968854999999998</v>
      </c>
      <c r="G6574">
        <v>43.526597000000002</v>
      </c>
      <c r="H6574">
        <v>0.163908</v>
      </c>
      <c r="I6574">
        <v>-86.337611999999993</v>
      </c>
      <c r="J6574">
        <v>61</v>
      </c>
      <c r="K6574">
        <v>63.387906000000001</v>
      </c>
      <c r="L6574">
        <v>1.4997E-2</v>
      </c>
      <c r="M6574">
        <f>(F6574*CalPhotonTurnigy!$AE$30*CalPhotonTurnigy!$AF$36+CalPhotonTurnigy!$AE$36)/CalPhotonTurnigy!$AE$30</f>
        <v>57.163376488043184</v>
      </c>
    </row>
    <row r="6575" spans="1:13" x14ac:dyDescent="0.3">
      <c r="A6575">
        <v>196.05789300000001</v>
      </c>
      <c r="B6575">
        <v>61</v>
      </c>
      <c r="C6575">
        <v>0</v>
      </c>
      <c r="D6575">
        <v>0.93899999999999995</v>
      </c>
      <c r="E6575">
        <v>45.134611999999997</v>
      </c>
      <c r="F6575">
        <v>44.99353</v>
      </c>
      <c r="G6575">
        <v>43.512363999999998</v>
      </c>
      <c r="H6575">
        <v>0.14108200000000001</v>
      </c>
      <c r="I6575">
        <v>-86.330956999999998</v>
      </c>
      <c r="J6575">
        <v>61</v>
      </c>
      <c r="K6575">
        <v>63.383530999999998</v>
      </c>
      <c r="L6575">
        <v>1.5002E-2</v>
      </c>
      <c r="M6575">
        <f>(F6575*CalPhotonTurnigy!$AE$30*CalPhotonTurnigy!$AF$36+CalPhotonTurnigy!$AE$36)/CalPhotonTurnigy!$AE$30</f>
        <v>57.188438996360489</v>
      </c>
    </row>
    <row r="6576" spans="1:13" x14ac:dyDescent="0.3">
      <c r="A6576">
        <v>196.07290499999999</v>
      </c>
      <c r="B6576">
        <v>61</v>
      </c>
      <c r="C6576">
        <v>0</v>
      </c>
      <c r="D6576">
        <v>0.93700000000000006</v>
      </c>
      <c r="E6576">
        <v>45.128954999999998</v>
      </c>
      <c r="F6576">
        <v>45.067548000000002</v>
      </c>
      <c r="G6576">
        <v>43.498913999999999</v>
      </c>
      <c r="H6576">
        <v>6.1407000000000003E-2</v>
      </c>
      <c r="I6576">
        <v>-86.328057000000001</v>
      </c>
      <c r="J6576">
        <v>61</v>
      </c>
      <c r="K6576">
        <v>63.379764999999999</v>
      </c>
      <c r="L6576">
        <v>1.5011999999999999E-2</v>
      </c>
      <c r="M6576">
        <f>(F6576*CalPhotonTurnigy!$AE$30*CalPhotonTurnigy!$AF$36+CalPhotonTurnigy!$AE$36)/CalPhotonTurnigy!$AE$30</f>
        <v>57.263619411380972</v>
      </c>
    </row>
    <row r="6577" spans="1:13" x14ac:dyDescent="0.3">
      <c r="A6577">
        <v>196.08791099999999</v>
      </c>
      <c r="B6577">
        <v>61</v>
      </c>
      <c r="C6577">
        <v>0</v>
      </c>
      <c r="D6577">
        <v>0.93899999999999995</v>
      </c>
      <c r="E6577">
        <v>45.134959000000002</v>
      </c>
      <c r="F6577">
        <v>44.820784000000003</v>
      </c>
      <c r="G6577">
        <v>43.486280000000001</v>
      </c>
      <c r="H6577">
        <v>0.31417499999999998</v>
      </c>
      <c r="I6577">
        <v>-86.313250999999994</v>
      </c>
      <c r="J6577">
        <v>61</v>
      </c>
      <c r="K6577">
        <v>63.376524000000003</v>
      </c>
      <c r="L6577">
        <v>1.5006E-2</v>
      </c>
      <c r="M6577">
        <f>(F6577*CalPhotonTurnigy!$AE$30*CalPhotonTurnigy!$AF$36+CalPhotonTurnigy!$AE$36)/CalPhotonTurnigy!$AE$30</f>
        <v>57.012980108345047</v>
      </c>
    </row>
    <row r="6578" spans="1:13" x14ac:dyDescent="0.3">
      <c r="A6578">
        <v>196.10290699999999</v>
      </c>
      <c r="B6578">
        <v>61</v>
      </c>
      <c r="C6578">
        <v>0</v>
      </c>
      <c r="D6578">
        <v>0.93500000000000005</v>
      </c>
      <c r="E6578">
        <v>45.118378</v>
      </c>
      <c r="F6578">
        <v>45.166223000000002</v>
      </c>
      <c r="G6578">
        <v>43.474474000000001</v>
      </c>
      <c r="H6578">
        <v>-4.7844999999999999E-2</v>
      </c>
      <c r="I6578">
        <v>-86.315510000000003</v>
      </c>
      <c r="J6578">
        <v>61</v>
      </c>
      <c r="K6578">
        <v>63.373733999999999</v>
      </c>
      <c r="L6578">
        <v>1.4996000000000001E-2</v>
      </c>
      <c r="M6578">
        <f>(F6578*CalPhotonTurnigy!$AE$30*CalPhotonTurnigy!$AF$36+CalPhotonTurnigy!$AE$36)/CalPhotonTurnigy!$AE$30</f>
        <v>57.363844052037919</v>
      </c>
    </row>
    <row r="6579" spans="1:13" x14ac:dyDescent="0.3">
      <c r="A6579">
        <v>196.11791500000001</v>
      </c>
      <c r="B6579">
        <v>61</v>
      </c>
      <c r="C6579">
        <v>0</v>
      </c>
      <c r="D6579">
        <v>0.93500000000000005</v>
      </c>
      <c r="E6579">
        <v>45.104103000000002</v>
      </c>
      <c r="F6579">
        <v>44.894824999999997</v>
      </c>
      <c r="G6579">
        <v>43.463495000000002</v>
      </c>
      <c r="H6579">
        <v>0.20927799999999999</v>
      </c>
      <c r="I6579">
        <v>-86.305640999999994</v>
      </c>
      <c r="J6579">
        <v>61</v>
      </c>
      <c r="K6579">
        <v>63.371333</v>
      </c>
      <c r="L6579">
        <v>1.5008000000000001E-2</v>
      </c>
      <c r="M6579">
        <f>(F6579*CalPhotonTurnigy!$AE$30*CalPhotonTurnigy!$AF$36+CalPhotonTurnigy!$AE$36)/CalPhotonTurnigy!$AE$30</f>
        <v>57.088183884568799</v>
      </c>
    </row>
    <row r="6580" spans="1:13" x14ac:dyDescent="0.3">
      <c r="A6580">
        <v>196.13291799999999</v>
      </c>
      <c r="B6580">
        <v>61</v>
      </c>
      <c r="C6580">
        <v>0</v>
      </c>
      <c r="D6580">
        <v>0.94099999999999995</v>
      </c>
      <c r="E6580">
        <v>45.120832999999998</v>
      </c>
      <c r="F6580">
        <v>45.314203999999997</v>
      </c>
      <c r="G6580">
        <v>43.453327000000002</v>
      </c>
      <c r="H6580">
        <v>-0.19337099999999999</v>
      </c>
      <c r="I6580">
        <v>-86.314784000000003</v>
      </c>
      <c r="J6580">
        <v>61</v>
      </c>
      <c r="K6580">
        <v>63.369266000000003</v>
      </c>
      <c r="L6580">
        <v>1.5003000000000001E-2</v>
      </c>
      <c r="M6580">
        <f>(F6580*CalPhotonTurnigy!$AE$30*CalPhotonTurnigy!$AF$36+CalPhotonTurnigy!$AE$36)/CalPhotonTurnigy!$AE$30</f>
        <v>57.514149018331857</v>
      </c>
    </row>
    <row r="6581" spans="1:13" x14ac:dyDescent="0.3">
      <c r="A6581">
        <v>196.14792800000001</v>
      </c>
      <c r="B6581">
        <v>61</v>
      </c>
      <c r="C6581">
        <v>0</v>
      </c>
      <c r="D6581">
        <v>0.93600000000000005</v>
      </c>
      <c r="E6581">
        <v>45.11347</v>
      </c>
      <c r="F6581">
        <v>45.018203999999997</v>
      </c>
      <c r="G6581">
        <v>43.443947999999999</v>
      </c>
      <c r="H6581">
        <v>9.5266000000000003E-2</v>
      </c>
      <c r="I6581">
        <v>-86.310287000000002</v>
      </c>
      <c r="J6581">
        <v>61</v>
      </c>
      <c r="K6581">
        <v>63.367488000000002</v>
      </c>
      <c r="L6581">
        <v>1.5010000000000001E-2</v>
      </c>
      <c r="M6581">
        <f>(F6581*CalPhotonTurnigy!$AE$30*CalPhotonTurnigy!$AF$36+CalPhotonTurnigy!$AE$36)/CalPhotonTurnigy!$AE$30</f>
        <v>57.213500488973303</v>
      </c>
    </row>
    <row r="6582" spans="1:13" x14ac:dyDescent="0.3">
      <c r="A6582">
        <v>196.16293300000001</v>
      </c>
      <c r="B6582">
        <v>61</v>
      </c>
      <c r="C6582">
        <v>0</v>
      </c>
      <c r="D6582">
        <v>0.93500000000000005</v>
      </c>
      <c r="E6582">
        <v>45.099876999999999</v>
      </c>
      <c r="F6582">
        <v>44.746733999999996</v>
      </c>
      <c r="G6582">
        <v>43.435326000000003</v>
      </c>
      <c r="H6582">
        <v>0.35314299999999998</v>
      </c>
      <c r="I6582">
        <v>-86.293655000000001</v>
      </c>
      <c r="J6582">
        <v>61</v>
      </c>
      <c r="K6582">
        <v>63.365957000000002</v>
      </c>
      <c r="L6582">
        <v>1.5004999999999999E-2</v>
      </c>
      <c r="M6582">
        <f>(F6582*CalPhotonTurnigy!$AE$30*CalPhotonTurnigy!$AF$36+CalPhotonTurnigy!$AE$36)/CalPhotonTurnigy!$AE$30</f>
        <v>56.937767190780832</v>
      </c>
    </row>
    <row r="6583" spans="1:13" x14ac:dyDescent="0.3">
      <c r="A6583">
        <v>196.177931</v>
      </c>
      <c r="B6583">
        <v>61</v>
      </c>
      <c r="C6583">
        <v>0</v>
      </c>
      <c r="D6583">
        <v>0.93899999999999995</v>
      </c>
      <c r="E6583">
        <v>45.106318999999999</v>
      </c>
      <c r="F6583">
        <v>45.116888000000003</v>
      </c>
      <c r="G6583">
        <v>43.427427000000002</v>
      </c>
      <c r="H6583">
        <v>-1.0569E-2</v>
      </c>
      <c r="I6583">
        <v>-86.294154000000006</v>
      </c>
      <c r="J6583">
        <v>61</v>
      </c>
      <c r="K6583">
        <v>63.364638999999997</v>
      </c>
      <c r="L6583">
        <v>1.4997999999999999E-2</v>
      </c>
      <c r="M6583">
        <f>(F6583*CalPhotonTurnigy!$AE$30*CalPhotonTurnigy!$AF$36+CalPhotonTurnigy!$AE$36)/CalPhotonTurnigy!$AE$30</f>
        <v>57.31373427097067</v>
      </c>
    </row>
    <row r="6584" spans="1:13" x14ac:dyDescent="0.3">
      <c r="A6584">
        <v>196.19292899999999</v>
      </c>
      <c r="B6584">
        <v>61</v>
      </c>
      <c r="C6584">
        <v>0</v>
      </c>
      <c r="D6584">
        <v>0.93400000000000005</v>
      </c>
      <c r="E6584">
        <v>45.090093000000003</v>
      </c>
      <c r="F6584">
        <v>44.796101999999998</v>
      </c>
      <c r="G6584">
        <v>43.420209999999997</v>
      </c>
      <c r="H6584">
        <v>0.293991</v>
      </c>
      <c r="I6584">
        <v>-86.280309000000003</v>
      </c>
      <c r="J6584">
        <v>61</v>
      </c>
      <c r="K6584">
        <v>63.363505000000004</v>
      </c>
      <c r="L6584">
        <v>1.4997999999999999E-2</v>
      </c>
      <c r="M6584">
        <f>(F6584*CalPhotonTurnigy!$AE$30*CalPhotonTurnigy!$AF$36+CalPhotonTurnigy!$AE$36)/CalPhotonTurnigy!$AE$30</f>
        <v>56.987910490096297</v>
      </c>
    </row>
    <row r="6585" spans="1:13" x14ac:dyDescent="0.3">
      <c r="A6585">
        <v>196.20792499999999</v>
      </c>
      <c r="B6585">
        <v>61</v>
      </c>
      <c r="C6585">
        <v>0</v>
      </c>
      <c r="D6585">
        <v>0.93300000000000005</v>
      </c>
      <c r="E6585">
        <v>45.072493000000001</v>
      </c>
      <c r="F6585">
        <v>45.215553999999997</v>
      </c>
      <c r="G6585">
        <v>43.413634999999999</v>
      </c>
      <c r="H6585">
        <v>-0.14306199999999999</v>
      </c>
      <c r="I6585">
        <v>-86.287064999999998</v>
      </c>
      <c r="J6585">
        <v>61</v>
      </c>
      <c r="K6585">
        <v>63.362527999999998</v>
      </c>
      <c r="L6585">
        <v>1.4996000000000001E-2</v>
      </c>
      <c r="M6585">
        <f>(F6585*CalPhotonTurnigy!$AE$30*CalPhotonTurnigy!$AF$36+CalPhotonTurnigy!$AE$36)/CalPhotonTurnigy!$AE$30</f>
        <v>57.413949770287196</v>
      </c>
    </row>
    <row r="6586" spans="1:13" x14ac:dyDescent="0.3">
      <c r="A6586">
        <v>196.22293199999999</v>
      </c>
      <c r="B6586">
        <v>61</v>
      </c>
      <c r="C6586">
        <v>0</v>
      </c>
      <c r="D6586">
        <v>0.93200000000000005</v>
      </c>
      <c r="E6586">
        <v>45.053707000000003</v>
      </c>
      <c r="F6586">
        <v>44.968854999999998</v>
      </c>
      <c r="G6586">
        <v>43.40766</v>
      </c>
      <c r="H6586">
        <v>8.4850999999999996E-2</v>
      </c>
      <c r="I6586">
        <v>-86.283062000000001</v>
      </c>
      <c r="J6586">
        <v>61</v>
      </c>
      <c r="K6586">
        <v>63.361688000000001</v>
      </c>
      <c r="L6586">
        <v>1.5007E-2</v>
      </c>
      <c r="M6586">
        <f>(F6586*CalPhotonTurnigy!$AE$30*CalPhotonTurnigy!$AF$36+CalPhotonTurnigy!$AE$36)/CalPhotonTurnigy!$AE$30</f>
        <v>57.163376488043184</v>
      </c>
    </row>
    <row r="6587" spans="1:13" x14ac:dyDescent="0.3">
      <c r="A6587">
        <v>196.23794100000001</v>
      </c>
      <c r="B6587">
        <v>61</v>
      </c>
      <c r="C6587">
        <v>0</v>
      </c>
      <c r="D6587">
        <v>0.93</v>
      </c>
      <c r="E6587">
        <v>45.026623999999998</v>
      </c>
      <c r="F6587">
        <v>45.289543000000002</v>
      </c>
      <c r="G6587">
        <v>43.402242000000001</v>
      </c>
      <c r="H6587">
        <v>-0.26291900000000001</v>
      </c>
      <c r="I6587">
        <v>-86.295496</v>
      </c>
      <c r="J6587">
        <v>61</v>
      </c>
      <c r="K6587">
        <v>63.360965</v>
      </c>
      <c r="L6587">
        <v>1.5009E-2</v>
      </c>
      <c r="M6587">
        <f>(F6587*CalPhotonTurnigy!$AE$30*CalPhotonTurnigy!$AF$36+CalPhotonTurnigy!$AE$36)/CalPhotonTurnigy!$AE$30</f>
        <v>57.489100729877428</v>
      </c>
    </row>
    <row r="6588" spans="1:13" x14ac:dyDescent="0.3">
      <c r="A6588">
        <v>196.25294700000001</v>
      </c>
      <c r="B6588">
        <v>61</v>
      </c>
      <c r="C6588">
        <v>0</v>
      </c>
      <c r="D6588">
        <v>0.93500000000000005</v>
      </c>
      <c r="E6588">
        <v>45.028767999999999</v>
      </c>
      <c r="F6588">
        <v>45.042876</v>
      </c>
      <c r="G6588">
        <v>43.39734</v>
      </c>
      <c r="H6588">
        <v>-1.4108000000000001E-2</v>
      </c>
      <c r="I6588">
        <v>-86.296161999999995</v>
      </c>
      <c r="J6588">
        <v>61</v>
      </c>
      <c r="K6588">
        <v>63.360342000000003</v>
      </c>
      <c r="L6588">
        <v>1.5006E-2</v>
      </c>
      <c r="M6588">
        <f>(F6588*CalPhotonTurnigy!$AE$30*CalPhotonTurnigy!$AF$36+CalPhotonTurnigy!$AE$36)/CalPhotonTurnigy!$AE$30</f>
        <v>57.238559950177141</v>
      </c>
    </row>
    <row r="6589" spans="1:13" x14ac:dyDescent="0.3">
      <c r="A6589">
        <v>196.26795799999999</v>
      </c>
      <c r="B6589">
        <v>61</v>
      </c>
      <c r="C6589">
        <v>0</v>
      </c>
      <c r="D6589">
        <v>0.92500000000000004</v>
      </c>
      <c r="E6589">
        <v>44.983302000000002</v>
      </c>
      <c r="F6589">
        <v>44.771417999999997</v>
      </c>
      <c r="G6589">
        <v>43.392913999999998</v>
      </c>
      <c r="H6589">
        <v>0.21188399999999999</v>
      </c>
      <c r="I6589">
        <v>-86.286176999999995</v>
      </c>
      <c r="J6589">
        <v>61</v>
      </c>
      <c r="K6589">
        <v>63.359807000000004</v>
      </c>
      <c r="L6589">
        <v>1.5011E-2</v>
      </c>
      <c r="M6589">
        <f>(F6589*CalPhotonTurnigy!$AE$30*CalPhotonTurnigy!$AF$36+CalPhotonTurnigy!$AE$36)/CalPhotonTurnigy!$AE$30</f>
        <v>56.962838840438565</v>
      </c>
    </row>
    <row r="6590" spans="1:13" x14ac:dyDescent="0.3">
      <c r="A6590">
        <v>196.28295499999999</v>
      </c>
      <c r="B6590">
        <v>61</v>
      </c>
      <c r="C6590">
        <v>0</v>
      </c>
      <c r="D6590">
        <v>0.92</v>
      </c>
      <c r="E6590">
        <v>44.922237000000003</v>
      </c>
      <c r="F6590">
        <v>45.166223000000002</v>
      </c>
      <c r="G6590">
        <v>43.388925</v>
      </c>
      <c r="H6590">
        <v>-0.24398600000000001</v>
      </c>
      <c r="I6590">
        <v>-86.297696000000002</v>
      </c>
      <c r="J6590">
        <v>61</v>
      </c>
      <c r="K6590">
        <v>63.359344999999998</v>
      </c>
      <c r="L6590">
        <v>1.4997E-2</v>
      </c>
      <c r="M6590">
        <f>(F6590*CalPhotonTurnigy!$AE$30*CalPhotonTurnigy!$AF$36+CalPhotonTurnigy!$AE$36)/CalPhotonTurnigy!$AE$30</f>
        <v>57.363844052037919</v>
      </c>
    </row>
    <row r="6591" spans="1:13" x14ac:dyDescent="0.3">
      <c r="A6591">
        <v>196.297956</v>
      </c>
      <c r="B6591">
        <v>61</v>
      </c>
      <c r="C6591">
        <v>0</v>
      </c>
      <c r="D6591">
        <v>0.92900000000000005</v>
      </c>
      <c r="E6591">
        <v>44.909781000000002</v>
      </c>
      <c r="F6591">
        <v>44.870145999999998</v>
      </c>
      <c r="G6591">
        <v>43.385336000000002</v>
      </c>
      <c r="H6591">
        <v>3.9635999999999998E-2</v>
      </c>
      <c r="I6591">
        <v>-86.295828</v>
      </c>
      <c r="J6591">
        <v>61</v>
      </c>
      <c r="K6591">
        <v>63.358949000000003</v>
      </c>
      <c r="L6591">
        <v>1.5001E-2</v>
      </c>
      <c r="M6591">
        <f>(F6591*CalPhotonTurnigy!$AE$30*CalPhotonTurnigy!$AF$36+CalPhotonTurnigy!$AE$36)/CalPhotonTurnigy!$AE$30</f>
        <v>57.063117313433537</v>
      </c>
    </row>
    <row r="6592" spans="1:13" x14ac:dyDescent="0.3">
      <c r="A6592">
        <v>196.31296599999999</v>
      </c>
      <c r="B6592">
        <v>61</v>
      </c>
      <c r="C6592">
        <v>0</v>
      </c>
      <c r="D6592">
        <v>0.92800000000000005</v>
      </c>
      <c r="E6592">
        <v>44.895406999999999</v>
      </c>
      <c r="F6592">
        <v>45.215553999999997</v>
      </c>
      <c r="G6592">
        <v>43.382111999999999</v>
      </c>
      <c r="H6592">
        <v>-0.32014799999999999</v>
      </c>
      <c r="I6592">
        <v>-86.310961000000006</v>
      </c>
      <c r="J6592">
        <v>61</v>
      </c>
      <c r="K6592">
        <v>63.358606999999999</v>
      </c>
      <c r="L6592">
        <v>1.5010000000000001E-2</v>
      </c>
      <c r="M6592">
        <f>(F6592*CalPhotonTurnigy!$AE$30*CalPhotonTurnigy!$AF$36+CalPhotonTurnigy!$AE$36)/CalPhotonTurnigy!$AE$30</f>
        <v>57.413949770287196</v>
      </c>
    </row>
    <row r="6593" spans="1:13" x14ac:dyDescent="0.3">
      <c r="A6593">
        <v>196.327977</v>
      </c>
      <c r="B6593">
        <v>61</v>
      </c>
      <c r="C6593">
        <v>0</v>
      </c>
      <c r="D6593">
        <v>0.92700000000000005</v>
      </c>
      <c r="E6593">
        <v>44.875723000000001</v>
      </c>
      <c r="F6593">
        <v>44.944180000000003</v>
      </c>
      <c r="G6593">
        <v>43.379219999999997</v>
      </c>
      <c r="H6593">
        <v>-6.8456000000000003E-2</v>
      </c>
      <c r="I6593">
        <v>-86.314190999999994</v>
      </c>
      <c r="J6593">
        <v>61</v>
      </c>
      <c r="K6593">
        <v>63.358313000000003</v>
      </c>
      <c r="L6593">
        <v>1.5011E-2</v>
      </c>
      <c r="M6593">
        <f>(F6593*CalPhotonTurnigy!$AE$30*CalPhotonTurnigy!$AF$36+CalPhotonTurnigy!$AE$36)/CalPhotonTurnigy!$AE$30</f>
        <v>57.138313979725879</v>
      </c>
    </row>
    <row r="6594" spans="1:13" x14ac:dyDescent="0.3">
      <c r="A6594">
        <v>196.342984</v>
      </c>
      <c r="B6594">
        <v>61</v>
      </c>
      <c r="C6594">
        <v>0</v>
      </c>
      <c r="D6594">
        <v>0.92500000000000004</v>
      </c>
      <c r="E6594">
        <v>44.851461</v>
      </c>
      <c r="F6594">
        <v>44.771417999999997</v>
      </c>
      <c r="G6594">
        <v>43.376631000000003</v>
      </c>
      <c r="H6594">
        <v>8.0042000000000002E-2</v>
      </c>
      <c r="I6594">
        <v>-86.310419999999993</v>
      </c>
      <c r="J6594">
        <v>61</v>
      </c>
      <c r="K6594">
        <v>63.358060000000002</v>
      </c>
      <c r="L6594">
        <v>1.5007E-2</v>
      </c>
      <c r="M6594">
        <f>(F6594*CalPhotonTurnigy!$AE$30*CalPhotonTurnigy!$AF$36+CalPhotonTurnigy!$AE$36)/CalPhotonTurnigy!$AE$30</f>
        <v>56.962838840438565</v>
      </c>
    </row>
    <row r="6595" spans="1:13" x14ac:dyDescent="0.3">
      <c r="A6595">
        <v>196.35798</v>
      </c>
      <c r="B6595">
        <v>61</v>
      </c>
      <c r="C6595">
        <v>0</v>
      </c>
      <c r="D6595">
        <v>0.93500000000000005</v>
      </c>
      <c r="E6595">
        <v>44.874462999999999</v>
      </c>
      <c r="F6595">
        <v>45.116888000000003</v>
      </c>
      <c r="G6595">
        <v>43.374313999999998</v>
      </c>
      <c r="H6595">
        <v>-0.242425</v>
      </c>
      <c r="I6595">
        <v>-86.321860999999998</v>
      </c>
      <c r="J6595">
        <v>61</v>
      </c>
      <c r="K6595">
        <v>63.357841999999998</v>
      </c>
      <c r="L6595">
        <v>1.4996000000000001E-2</v>
      </c>
      <c r="M6595">
        <f>(F6595*CalPhotonTurnigy!$AE$30*CalPhotonTurnigy!$AF$36+CalPhotonTurnigy!$AE$36)/CalPhotonTurnigy!$AE$30</f>
        <v>57.31373427097067</v>
      </c>
    </row>
    <row r="6596" spans="1:13" x14ac:dyDescent="0.3">
      <c r="A6596">
        <v>196.37299100000001</v>
      </c>
      <c r="B6596">
        <v>61</v>
      </c>
      <c r="C6596">
        <v>0</v>
      </c>
      <c r="D6596">
        <v>0.92900000000000005</v>
      </c>
      <c r="E6596">
        <v>44.868661000000003</v>
      </c>
      <c r="F6596">
        <v>44.845464999999997</v>
      </c>
      <c r="G6596">
        <v>43.372244999999999</v>
      </c>
      <c r="H6596">
        <v>2.3195E-2</v>
      </c>
      <c r="I6596">
        <v>-86.320767000000004</v>
      </c>
      <c r="J6596">
        <v>61</v>
      </c>
      <c r="K6596">
        <v>63.357655000000001</v>
      </c>
      <c r="L6596">
        <v>1.5011E-2</v>
      </c>
      <c r="M6596">
        <f>(F6596*CalPhotonTurnigy!$AE$30*CalPhotonTurnigy!$AF$36+CalPhotonTurnigy!$AE$36)/CalPhotonTurnigy!$AE$30</f>
        <v>57.038048710889285</v>
      </c>
    </row>
    <row r="6597" spans="1:13" x14ac:dyDescent="0.3">
      <c r="A6597">
        <v>196.388001</v>
      </c>
      <c r="B6597">
        <v>61</v>
      </c>
      <c r="C6597">
        <v>0</v>
      </c>
      <c r="D6597">
        <v>0.92400000000000004</v>
      </c>
      <c r="E6597">
        <v>44.841720000000002</v>
      </c>
      <c r="F6597">
        <v>45.166223000000002</v>
      </c>
      <c r="G6597">
        <v>43.370398999999999</v>
      </c>
      <c r="H6597">
        <v>-0.32450299999999999</v>
      </c>
      <c r="I6597">
        <v>-86.336100999999999</v>
      </c>
      <c r="J6597">
        <v>61</v>
      </c>
      <c r="K6597">
        <v>63.357492999999998</v>
      </c>
      <c r="L6597">
        <v>1.5010000000000001E-2</v>
      </c>
      <c r="M6597">
        <f>(F6597*CalPhotonTurnigy!$AE$30*CalPhotonTurnigy!$AF$36+CalPhotonTurnigy!$AE$36)/CalPhotonTurnigy!$AE$30</f>
        <v>57.363844052037919</v>
      </c>
    </row>
    <row r="6598" spans="1:13" x14ac:dyDescent="0.3">
      <c r="A6598">
        <v>196.403007</v>
      </c>
      <c r="B6598">
        <v>61</v>
      </c>
      <c r="C6598">
        <v>0</v>
      </c>
      <c r="D6598">
        <v>0.92300000000000004</v>
      </c>
      <c r="E6598">
        <v>44.814857000000003</v>
      </c>
      <c r="F6598">
        <v>44.919502999999999</v>
      </c>
      <c r="G6598">
        <v>43.368754000000003</v>
      </c>
      <c r="H6598">
        <v>-0.104646</v>
      </c>
      <c r="I6598">
        <v>-86.341036000000003</v>
      </c>
      <c r="J6598">
        <v>61</v>
      </c>
      <c r="K6598">
        <v>63.357354000000001</v>
      </c>
      <c r="L6598">
        <v>1.5006E-2</v>
      </c>
      <c r="M6598">
        <f>(F6598*CalPhotonTurnigy!$AE$30*CalPhotonTurnigy!$AF$36+CalPhotonTurnigy!$AE$36)/CalPhotonTurnigy!$AE$30</f>
        <v>57.113249439999585</v>
      </c>
    </row>
    <row r="6599" spans="1:13" x14ac:dyDescent="0.3">
      <c r="A6599">
        <v>196.418012</v>
      </c>
      <c r="B6599">
        <v>60</v>
      </c>
      <c r="C6599">
        <v>0</v>
      </c>
      <c r="D6599">
        <v>0.92700000000000005</v>
      </c>
      <c r="E6599">
        <v>44.806381000000002</v>
      </c>
      <c r="F6599">
        <v>44.672674000000001</v>
      </c>
      <c r="G6599">
        <v>43.367086</v>
      </c>
      <c r="H6599">
        <v>0.13370699999999999</v>
      </c>
      <c r="I6599">
        <v>-86.334742000000006</v>
      </c>
      <c r="J6599">
        <v>60</v>
      </c>
      <c r="K6599">
        <v>63.330179000000001</v>
      </c>
      <c r="L6599">
        <v>1.5004999999999999E-2</v>
      </c>
      <c r="M6599">
        <f>(F6599*CalPhotonTurnigy!$AE$30*CalPhotonTurnigy!$AF$36+CalPhotonTurnigy!$AE$36)/CalPhotonTurnigy!$AE$30</f>
        <v>56.86254411617174</v>
      </c>
    </row>
    <row r="6600" spans="1:13" x14ac:dyDescent="0.3">
      <c r="A6600">
        <v>196.43301</v>
      </c>
      <c r="B6600">
        <v>61</v>
      </c>
      <c r="C6600">
        <v>0</v>
      </c>
      <c r="D6600">
        <v>0.92900000000000005</v>
      </c>
      <c r="E6600">
        <v>44.810076000000002</v>
      </c>
      <c r="F6600">
        <v>45.067548000000002</v>
      </c>
      <c r="G6600">
        <v>43.364902999999998</v>
      </c>
      <c r="H6600">
        <v>-0.25747199999999998</v>
      </c>
      <c r="I6600">
        <v>-86.346890999999999</v>
      </c>
      <c r="J6600">
        <v>61</v>
      </c>
      <c r="K6600">
        <v>63.308107999999997</v>
      </c>
      <c r="L6600">
        <v>1.4997999999999999E-2</v>
      </c>
      <c r="M6600">
        <f>(F6600*CalPhotonTurnigy!$AE$30*CalPhotonTurnigy!$AF$36+CalPhotonTurnigy!$AE$36)/CalPhotonTurnigy!$AE$30</f>
        <v>57.263619411380972</v>
      </c>
    </row>
    <row r="6601" spans="1:13" x14ac:dyDescent="0.3">
      <c r="A6601">
        <v>196.44802000000001</v>
      </c>
      <c r="B6601">
        <v>61</v>
      </c>
      <c r="C6601">
        <v>0</v>
      </c>
      <c r="D6601">
        <v>0.93100000000000005</v>
      </c>
      <c r="E6601">
        <v>44.82058</v>
      </c>
      <c r="F6601">
        <v>44.820784000000003</v>
      </c>
      <c r="G6601">
        <v>43.361991000000003</v>
      </c>
      <c r="H6601">
        <v>-2.04E-4</v>
      </c>
      <c r="I6601">
        <v>-86.346900000000005</v>
      </c>
      <c r="J6601">
        <v>61</v>
      </c>
      <c r="K6601">
        <v>63.314847999999998</v>
      </c>
      <c r="L6601">
        <v>1.5010000000000001E-2</v>
      </c>
      <c r="M6601">
        <f>(F6601*CalPhotonTurnigy!$AE$30*CalPhotonTurnigy!$AF$36+CalPhotonTurnigy!$AE$36)/CalPhotonTurnigy!$AE$30</f>
        <v>57.012980108345047</v>
      </c>
    </row>
    <row r="6602" spans="1:13" x14ac:dyDescent="0.3">
      <c r="A6602">
        <v>196.46301800000001</v>
      </c>
      <c r="B6602">
        <v>61</v>
      </c>
      <c r="C6602">
        <v>0</v>
      </c>
      <c r="D6602">
        <v>0.92800000000000005</v>
      </c>
      <c r="E6602">
        <v>44.818631000000003</v>
      </c>
      <c r="F6602">
        <v>45.166223000000002</v>
      </c>
      <c r="G6602">
        <v>43.358657999999998</v>
      </c>
      <c r="H6602">
        <v>-0.34759200000000001</v>
      </c>
      <c r="I6602">
        <v>-86.363311999999993</v>
      </c>
      <c r="J6602">
        <v>61</v>
      </c>
      <c r="K6602">
        <v>63.320649000000003</v>
      </c>
      <c r="L6602">
        <v>1.4997999999999999E-2</v>
      </c>
      <c r="M6602">
        <f>(F6602*CalPhotonTurnigy!$AE$30*CalPhotonTurnigy!$AF$36+CalPhotonTurnigy!$AE$36)/CalPhotonTurnigy!$AE$30</f>
        <v>57.363844052037919</v>
      </c>
    </row>
    <row r="6603" spans="1:13" x14ac:dyDescent="0.3">
      <c r="A6603">
        <v>196.47802999999999</v>
      </c>
      <c r="B6603">
        <v>61</v>
      </c>
      <c r="C6603">
        <v>0</v>
      </c>
      <c r="D6603">
        <v>0.93200000000000005</v>
      </c>
      <c r="E6603">
        <v>44.835259999999998</v>
      </c>
      <c r="F6603">
        <v>44.944180000000003</v>
      </c>
      <c r="G6603">
        <v>43.355294000000001</v>
      </c>
      <c r="H6603">
        <v>-0.108919</v>
      </c>
      <c r="I6603">
        <v>-86.368450999999993</v>
      </c>
      <c r="J6603">
        <v>61</v>
      </c>
      <c r="K6603">
        <v>63.325642000000002</v>
      </c>
      <c r="L6603">
        <v>1.5011999999999999E-2</v>
      </c>
      <c r="M6603">
        <f>(F6603*CalPhotonTurnigy!$AE$30*CalPhotonTurnigy!$AF$36+CalPhotonTurnigy!$AE$36)/CalPhotonTurnigy!$AE$30</f>
        <v>57.138313979725879</v>
      </c>
    </row>
    <row r="6604" spans="1:13" x14ac:dyDescent="0.3">
      <c r="A6604">
        <v>196.49302800000001</v>
      </c>
      <c r="B6604">
        <v>61</v>
      </c>
      <c r="C6604">
        <v>0</v>
      </c>
      <c r="D6604">
        <v>0.92800000000000005</v>
      </c>
      <c r="E6604">
        <v>44.831263999999997</v>
      </c>
      <c r="F6604">
        <v>44.697361999999998</v>
      </c>
      <c r="G6604">
        <v>43.352147000000002</v>
      </c>
      <c r="H6604">
        <v>0.13390299999999999</v>
      </c>
      <c r="I6604">
        <v>-86.36215</v>
      </c>
      <c r="J6604">
        <v>61</v>
      </c>
      <c r="K6604">
        <v>63.329940000000001</v>
      </c>
      <c r="L6604">
        <v>1.4997999999999999E-2</v>
      </c>
      <c r="M6604">
        <f>(F6604*CalPhotonTurnigy!$AE$30*CalPhotonTurnigy!$AF$36+CalPhotonTurnigy!$AE$36)/CalPhotonTurnigy!$AE$30</f>
        <v>56.887619828647424</v>
      </c>
    </row>
    <row r="6605" spans="1:13" x14ac:dyDescent="0.3">
      <c r="A6605">
        <v>196.508026</v>
      </c>
      <c r="B6605">
        <v>61</v>
      </c>
      <c r="C6605">
        <v>0</v>
      </c>
      <c r="D6605">
        <v>0.92800000000000005</v>
      </c>
      <c r="E6605">
        <v>44.827826000000002</v>
      </c>
      <c r="F6605">
        <v>45.092218000000003</v>
      </c>
      <c r="G6605">
        <v>43.349358000000002</v>
      </c>
      <c r="H6605">
        <v>-0.26439299999999999</v>
      </c>
      <c r="I6605">
        <v>-86.374627000000004</v>
      </c>
      <c r="J6605">
        <v>61</v>
      </c>
      <c r="K6605">
        <v>63.333638999999998</v>
      </c>
      <c r="L6605">
        <v>1.4997999999999999E-2</v>
      </c>
      <c r="M6605">
        <f>(F6605*CalPhotonTurnigy!$AE$30*CalPhotonTurnigy!$AF$36+CalPhotonTurnigy!$AE$36)/CalPhotonTurnigy!$AE$30</f>
        <v>57.288676841175821</v>
      </c>
    </row>
    <row r="6606" spans="1:13" x14ac:dyDescent="0.3">
      <c r="A6606">
        <v>196.523022</v>
      </c>
      <c r="B6606">
        <v>61</v>
      </c>
      <c r="C6606">
        <v>0</v>
      </c>
      <c r="D6606">
        <v>0.93</v>
      </c>
      <c r="E6606">
        <v>44.832188000000002</v>
      </c>
      <c r="F6606">
        <v>44.870145999999998</v>
      </c>
      <c r="G6606">
        <v>43.347000000000001</v>
      </c>
      <c r="H6606">
        <v>-3.7956999999999998E-2</v>
      </c>
      <c r="I6606">
        <v>-86.376414999999994</v>
      </c>
      <c r="J6606">
        <v>61</v>
      </c>
      <c r="K6606">
        <v>63.336823000000003</v>
      </c>
      <c r="L6606">
        <v>1.4996000000000001E-2</v>
      </c>
      <c r="M6606">
        <f>(F6606*CalPhotonTurnigy!$AE$30*CalPhotonTurnigy!$AF$36+CalPhotonTurnigy!$AE$36)/CalPhotonTurnigy!$AE$30</f>
        <v>57.063117313433537</v>
      </c>
    </row>
    <row r="6607" spans="1:13" x14ac:dyDescent="0.3">
      <c r="A6607">
        <v>196.53801999999999</v>
      </c>
      <c r="B6607">
        <v>60</v>
      </c>
      <c r="C6607">
        <v>0</v>
      </c>
      <c r="D6607">
        <v>0.92</v>
      </c>
      <c r="E6607">
        <v>44.791991000000003</v>
      </c>
      <c r="F6607">
        <v>44.623294999999999</v>
      </c>
      <c r="G6607">
        <v>43.344889000000002</v>
      </c>
      <c r="H6607">
        <v>0.16869600000000001</v>
      </c>
      <c r="I6607">
        <v>-86.368481000000003</v>
      </c>
      <c r="J6607">
        <v>60</v>
      </c>
      <c r="K6607">
        <v>63.312506999999997</v>
      </c>
      <c r="L6607">
        <v>1.4997999999999999E-2</v>
      </c>
      <c r="M6607">
        <f>(F6607*CalPhotonTurnigy!$AE$30*CalPhotonTurnigy!$AF$36+CalPhotonTurnigy!$AE$36)/CalPhotonTurnigy!$AE$30</f>
        <v>56.812389644106887</v>
      </c>
    </row>
    <row r="6608" spans="1:13" x14ac:dyDescent="0.3">
      <c r="A6608">
        <v>196.55302800000001</v>
      </c>
      <c r="B6608">
        <v>60</v>
      </c>
      <c r="C6608">
        <v>0</v>
      </c>
      <c r="D6608">
        <v>0.93100000000000005</v>
      </c>
      <c r="E6608">
        <v>44.808687999999997</v>
      </c>
      <c r="F6608">
        <v>44.99353</v>
      </c>
      <c r="G6608">
        <v>43.342339000000003</v>
      </c>
      <c r="H6608">
        <v>-0.18484200000000001</v>
      </c>
      <c r="I6608">
        <v>-86.377202999999994</v>
      </c>
      <c r="J6608">
        <v>60</v>
      </c>
      <c r="K6608">
        <v>63.265841999999999</v>
      </c>
      <c r="L6608">
        <v>1.5008000000000001E-2</v>
      </c>
      <c r="M6608">
        <f>(F6608*CalPhotonTurnigy!$AE$30*CalPhotonTurnigy!$AF$36+CalPhotonTurnigy!$AE$36)/CalPhotonTurnigy!$AE$30</f>
        <v>57.188438996360489</v>
      </c>
    </row>
    <row r="6609" spans="1:13" x14ac:dyDescent="0.3">
      <c r="A6609">
        <v>196.568028</v>
      </c>
      <c r="B6609">
        <v>60</v>
      </c>
      <c r="C6609">
        <v>0</v>
      </c>
      <c r="D6609">
        <v>0.92700000000000005</v>
      </c>
      <c r="E6609">
        <v>44.804735000000001</v>
      </c>
      <c r="F6609">
        <v>44.771417999999997</v>
      </c>
      <c r="G6609">
        <v>43.338447000000002</v>
      </c>
      <c r="H6609">
        <v>3.3315999999999998E-2</v>
      </c>
      <c r="I6609">
        <v>-86.375634000000005</v>
      </c>
      <c r="J6609">
        <v>60</v>
      </c>
      <c r="K6609">
        <v>63.225676999999997</v>
      </c>
      <c r="L6609">
        <v>1.4999999999999999E-2</v>
      </c>
      <c r="M6609">
        <f>(F6609*CalPhotonTurnigy!$AE$30*CalPhotonTurnigy!$AF$36+CalPhotonTurnigy!$AE$36)/CalPhotonTurnigy!$AE$30</f>
        <v>56.962838840438565</v>
      </c>
    </row>
    <row r="6610" spans="1:13" x14ac:dyDescent="0.3">
      <c r="A6610">
        <v>196.58302499999999</v>
      </c>
      <c r="B6610">
        <v>60</v>
      </c>
      <c r="C6610">
        <v>0</v>
      </c>
      <c r="D6610">
        <v>0.92600000000000005</v>
      </c>
      <c r="E6610">
        <v>44.794004000000001</v>
      </c>
      <c r="F6610">
        <v>44.672674000000001</v>
      </c>
      <c r="G6610">
        <v>43.332622000000001</v>
      </c>
      <c r="H6610">
        <v>0.12132999999999999</v>
      </c>
      <c r="I6610">
        <v>-86.369926000000007</v>
      </c>
      <c r="J6610">
        <v>60</v>
      </c>
      <c r="K6610">
        <v>63.191105999999998</v>
      </c>
      <c r="L6610">
        <v>1.4997E-2</v>
      </c>
      <c r="M6610">
        <f>(F6610*CalPhotonTurnigy!$AE$30*CalPhotonTurnigy!$AF$36+CalPhotonTurnigy!$AE$36)/CalPhotonTurnigy!$AE$30</f>
        <v>56.86254411617174</v>
      </c>
    </row>
    <row r="6611" spans="1:13" x14ac:dyDescent="0.3">
      <c r="A6611">
        <v>196.59803600000001</v>
      </c>
      <c r="B6611">
        <v>60</v>
      </c>
      <c r="C6611">
        <v>0</v>
      </c>
      <c r="D6611">
        <v>0.92400000000000004</v>
      </c>
      <c r="E6611">
        <v>44.777434</v>
      </c>
      <c r="F6611">
        <v>44.944180000000003</v>
      </c>
      <c r="G6611">
        <v>43.324672</v>
      </c>
      <c r="H6611">
        <v>-0.166745</v>
      </c>
      <c r="I6611">
        <v>-86.377793999999994</v>
      </c>
      <c r="J6611">
        <v>60</v>
      </c>
      <c r="K6611">
        <v>63.161351000000003</v>
      </c>
      <c r="L6611">
        <v>1.5011E-2</v>
      </c>
      <c r="M6611">
        <f>(F6611*CalPhotonTurnigy!$AE$30*CalPhotonTurnigy!$AF$36+CalPhotonTurnigy!$AE$36)/CalPhotonTurnigy!$AE$30</f>
        <v>57.138313979725879</v>
      </c>
    </row>
    <row r="6612" spans="1:13" x14ac:dyDescent="0.3">
      <c r="A6612">
        <v>196.61303899999999</v>
      </c>
      <c r="B6612">
        <v>60</v>
      </c>
      <c r="C6612">
        <v>0</v>
      </c>
      <c r="D6612">
        <v>0.93200000000000005</v>
      </c>
      <c r="E6612">
        <v>44.799833999999997</v>
      </c>
      <c r="F6612">
        <v>44.697361999999998</v>
      </c>
      <c r="G6612">
        <v>43.314663000000003</v>
      </c>
      <c r="H6612">
        <v>0.10247199999999999</v>
      </c>
      <c r="I6612">
        <v>-86.372969999999995</v>
      </c>
      <c r="J6612">
        <v>60</v>
      </c>
      <c r="K6612">
        <v>63.135739999999998</v>
      </c>
      <c r="L6612">
        <v>1.5003000000000001E-2</v>
      </c>
      <c r="M6612">
        <f>(F6612*CalPhotonTurnigy!$AE$30*CalPhotonTurnigy!$AF$36+CalPhotonTurnigy!$AE$36)/CalPhotonTurnigy!$AE$30</f>
        <v>56.887619828647424</v>
      </c>
    </row>
    <row r="6613" spans="1:13" x14ac:dyDescent="0.3">
      <c r="A6613">
        <v>196.62804600000001</v>
      </c>
      <c r="B6613">
        <v>60</v>
      </c>
      <c r="C6613">
        <v>0</v>
      </c>
      <c r="D6613">
        <v>0.92300000000000004</v>
      </c>
      <c r="E6613">
        <v>44.778787000000001</v>
      </c>
      <c r="F6613">
        <v>45.092218000000003</v>
      </c>
      <c r="G6613">
        <v>43.302815000000002</v>
      </c>
      <c r="H6613">
        <v>-0.31343100000000002</v>
      </c>
      <c r="I6613">
        <v>-86.387770000000003</v>
      </c>
      <c r="J6613">
        <v>60</v>
      </c>
      <c r="K6613">
        <v>63.113697000000002</v>
      </c>
      <c r="L6613">
        <v>1.5007E-2</v>
      </c>
      <c r="M6613">
        <f>(F6613*CalPhotonTurnigy!$AE$30*CalPhotonTurnigy!$AF$36+CalPhotonTurnigy!$AE$36)/CalPhotonTurnigy!$AE$30</f>
        <v>57.288676841175821</v>
      </c>
    </row>
    <row r="6614" spans="1:13" x14ac:dyDescent="0.3">
      <c r="A6614">
        <v>196.643045</v>
      </c>
      <c r="B6614">
        <v>60</v>
      </c>
      <c r="C6614">
        <v>0</v>
      </c>
      <c r="D6614">
        <v>0.92100000000000004</v>
      </c>
      <c r="E6614">
        <v>44.749656000000002</v>
      </c>
      <c r="F6614">
        <v>44.870145999999998</v>
      </c>
      <c r="G6614">
        <v>43.289430000000003</v>
      </c>
      <c r="H6614">
        <v>-0.120489</v>
      </c>
      <c r="I6614">
        <v>-86.393446999999995</v>
      </c>
      <c r="J6614">
        <v>60</v>
      </c>
      <c r="K6614">
        <v>63.094723999999999</v>
      </c>
      <c r="L6614">
        <v>1.4999E-2</v>
      </c>
      <c r="M6614">
        <f>(F6614*CalPhotonTurnigy!$AE$30*CalPhotonTurnigy!$AF$36+CalPhotonTurnigy!$AE$36)/CalPhotonTurnigy!$AE$30</f>
        <v>57.063117313433537</v>
      </c>
    </row>
    <row r="6615" spans="1:13" x14ac:dyDescent="0.3">
      <c r="A6615">
        <v>196.65804199999999</v>
      </c>
      <c r="B6615">
        <v>60</v>
      </c>
      <c r="C6615">
        <v>0</v>
      </c>
      <c r="D6615">
        <v>0.91900000000000004</v>
      </c>
      <c r="E6615">
        <v>44.717219999999998</v>
      </c>
      <c r="F6615">
        <v>44.573912</v>
      </c>
      <c r="G6615">
        <v>43.274844999999999</v>
      </c>
      <c r="H6615">
        <v>0.14330799999999999</v>
      </c>
      <c r="I6615">
        <v>-86.386709999999994</v>
      </c>
      <c r="J6615">
        <v>60</v>
      </c>
      <c r="K6615">
        <v>63.078394000000003</v>
      </c>
      <c r="L6615">
        <v>1.4997E-2</v>
      </c>
      <c r="M6615">
        <f>(F6615*CalPhotonTurnigy!$AE$30*CalPhotonTurnigy!$AF$36+CalPhotonTurnigy!$AE$36)/CalPhotonTurnigy!$AE$30</f>
        <v>56.762231109224075</v>
      </c>
    </row>
    <row r="6616" spans="1:13" x14ac:dyDescent="0.3">
      <c r="A6616">
        <v>196.67304799999999</v>
      </c>
      <c r="B6616">
        <v>60</v>
      </c>
      <c r="C6616">
        <v>0</v>
      </c>
      <c r="D6616">
        <v>0.92700000000000005</v>
      </c>
      <c r="E6616">
        <v>44.726036000000001</v>
      </c>
      <c r="F6616">
        <v>45.092218000000003</v>
      </c>
      <c r="G6616">
        <v>43.259397999999997</v>
      </c>
      <c r="H6616">
        <v>-0.36618200000000001</v>
      </c>
      <c r="I6616">
        <v>-86.403998999999999</v>
      </c>
      <c r="J6616">
        <v>60</v>
      </c>
      <c r="K6616">
        <v>63.064338999999997</v>
      </c>
      <c r="L6616">
        <v>1.5006E-2</v>
      </c>
      <c r="M6616">
        <f>(F6616*CalPhotonTurnigy!$AE$30*CalPhotonTurnigy!$AF$36+CalPhotonTurnigy!$AE$36)/CalPhotonTurnigy!$AE$30</f>
        <v>57.288676841175821</v>
      </c>
    </row>
    <row r="6617" spans="1:13" x14ac:dyDescent="0.3">
      <c r="A6617">
        <v>196.688051</v>
      </c>
      <c r="B6617">
        <v>60</v>
      </c>
      <c r="C6617">
        <v>0</v>
      </c>
      <c r="D6617">
        <v>0.92200000000000004</v>
      </c>
      <c r="E6617">
        <v>44.711578000000003</v>
      </c>
      <c r="F6617">
        <v>44.820784000000003</v>
      </c>
      <c r="G6617">
        <v>43.243406999999998</v>
      </c>
      <c r="H6617">
        <v>-0.109206</v>
      </c>
      <c r="I6617">
        <v>-86.409144999999995</v>
      </c>
      <c r="J6617">
        <v>60</v>
      </c>
      <c r="K6617">
        <v>63.052242</v>
      </c>
      <c r="L6617">
        <v>1.5003000000000001E-2</v>
      </c>
      <c r="M6617">
        <f>(F6617*CalPhotonTurnigy!$AE$30*CalPhotonTurnigy!$AF$36+CalPhotonTurnigy!$AE$36)/CalPhotonTurnigy!$AE$30</f>
        <v>57.012980108345047</v>
      </c>
    </row>
    <row r="6618" spans="1:13" x14ac:dyDescent="0.3">
      <c r="A6618">
        <v>196.703058</v>
      </c>
      <c r="B6618">
        <v>60</v>
      </c>
      <c r="C6618">
        <v>0</v>
      </c>
      <c r="D6618">
        <v>0.92300000000000004</v>
      </c>
      <c r="E6618">
        <v>44.702809000000002</v>
      </c>
      <c r="F6618">
        <v>44.573912</v>
      </c>
      <c r="G6618">
        <v>43.227159999999998</v>
      </c>
      <c r="H6618">
        <v>0.12889600000000001</v>
      </c>
      <c r="I6618">
        <v>-86.403081</v>
      </c>
      <c r="J6618">
        <v>60</v>
      </c>
      <c r="K6618">
        <v>63.041829</v>
      </c>
      <c r="L6618">
        <v>1.5007E-2</v>
      </c>
      <c r="M6618">
        <f>(F6618*CalPhotonTurnigy!$AE$30*CalPhotonTurnigy!$AF$36+CalPhotonTurnigy!$AE$36)/CalPhotonTurnigy!$AE$30</f>
        <v>56.762231109224075</v>
      </c>
    </row>
    <row r="6619" spans="1:13" x14ac:dyDescent="0.3">
      <c r="A6619">
        <v>196.71806699999999</v>
      </c>
      <c r="B6619">
        <v>61</v>
      </c>
      <c r="C6619">
        <v>0</v>
      </c>
      <c r="D6619">
        <v>0.96499999999999997</v>
      </c>
      <c r="E6619">
        <v>44.885860000000001</v>
      </c>
      <c r="F6619">
        <v>44.968854999999998</v>
      </c>
      <c r="G6619">
        <v>43.211109999999998</v>
      </c>
      <c r="H6619">
        <v>-8.2994999999999999E-2</v>
      </c>
      <c r="I6619">
        <v>-86.406997000000004</v>
      </c>
      <c r="J6619">
        <v>61</v>
      </c>
      <c r="K6619">
        <v>63.059922999999998</v>
      </c>
      <c r="L6619">
        <v>1.5009E-2</v>
      </c>
      <c r="M6619">
        <f>(F6619*CalPhotonTurnigy!$AE$30*CalPhotonTurnigy!$AF$36+CalPhotonTurnigy!$AE$36)/CalPhotonTurnigy!$AE$30</f>
        <v>57.163376488043184</v>
      </c>
    </row>
    <row r="6620" spans="1:13" x14ac:dyDescent="0.3">
      <c r="A6620">
        <v>196.733079</v>
      </c>
      <c r="B6620">
        <v>61</v>
      </c>
      <c r="C6620">
        <v>0</v>
      </c>
      <c r="D6620">
        <v>0.91700000000000004</v>
      </c>
      <c r="E6620">
        <v>44.823599000000002</v>
      </c>
      <c r="F6620">
        <v>44.771417999999997</v>
      </c>
      <c r="G6620">
        <v>43.196140999999997</v>
      </c>
      <c r="H6620">
        <v>5.2179999999999997E-2</v>
      </c>
      <c r="I6620">
        <v>-86.404538000000002</v>
      </c>
      <c r="J6620">
        <v>61</v>
      </c>
      <c r="K6620">
        <v>63.101233000000001</v>
      </c>
      <c r="L6620">
        <v>1.5011999999999999E-2</v>
      </c>
      <c r="M6620">
        <f>(F6620*CalPhotonTurnigy!$AE$30*CalPhotonTurnigy!$AF$36+CalPhotonTurnigy!$AE$36)/CalPhotonTurnigy!$AE$30</f>
        <v>56.962838840438565</v>
      </c>
    </row>
    <row r="6621" spans="1:13" x14ac:dyDescent="0.3">
      <c r="A6621">
        <v>196.748085</v>
      </c>
      <c r="B6621">
        <v>60</v>
      </c>
      <c r="C6621">
        <v>0</v>
      </c>
      <c r="D6621">
        <v>0.91900000000000004</v>
      </c>
      <c r="E6621">
        <v>44.780923999999999</v>
      </c>
      <c r="F6621">
        <v>44.475133</v>
      </c>
      <c r="G6621">
        <v>43.183093999999997</v>
      </c>
      <c r="H6621">
        <v>0.30579099999999998</v>
      </c>
      <c r="I6621">
        <v>-86.390162000000004</v>
      </c>
      <c r="J6621">
        <v>60</v>
      </c>
      <c r="K6621">
        <v>63.109732999999999</v>
      </c>
      <c r="L6621">
        <v>1.5006E-2</v>
      </c>
      <c r="M6621">
        <f>(F6621*CalPhotonTurnigy!$AE$30*CalPhotonTurnigy!$AF$36+CalPhotonTurnigy!$AE$36)/CalPhotonTurnigy!$AE$30</f>
        <v>56.661900835300052</v>
      </c>
    </row>
    <row r="6622" spans="1:13" x14ac:dyDescent="0.3">
      <c r="A6622">
        <v>196.763082</v>
      </c>
      <c r="B6622">
        <v>60</v>
      </c>
      <c r="C6622">
        <v>0</v>
      </c>
      <c r="D6622">
        <v>0.91400000000000003</v>
      </c>
      <c r="E6622">
        <v>44.722121999999999</v>
      </c>
      <c r="F6622">
        <v>44.944180000000003</v>
      </c>
      <c r="G6622">
        <v>43.171987999999999</v>
      </c>
      <c r="H6622">
        <v>-0.22205800000000001</v>
      </c>
      <c r="I6622">
        <v>-86.400630000000007</v>
      </c>
      <c r="J6622">
        <v>60</v>
      </c>
      <c r="K6622">
        <v>63.091313</v>
      </c>
      <c r="L6622">
        <v>1.4997E-2</v>
      </c>
      <c r="M6622">
        <f>(F6622*CalPhotonTurnigy!$AE$30*CalPhotonTurnigy!$AF$36+CalPhotonTurnigy!$AE$36)/CalPhotonTurnigy!$AE$30</f>
        <v>57.138313979725879</v>
      </c>
    </row>
    <row r="6623" spans="1:13" x14ac:dyDescent="0.3">
      <c r="A6623">
        <v>196.77808300000001</v>
      </c>
      <c r="B6623">
        <v>60</v>
      </c>
      <c r="C6623">
        <v>0</v>
      </c>
      <c r="D6623">
        <v>0.91200000000000003</v>
      </c>
      <c r="E6623">
        <v>44.660390999999997</v>
      </c>
      <c r="F6623">
        <v>44.722048000000001</v>
      </c>
      <c r="G6623">
        <v>43.162208</v>
      </c>
      <c r="H6623">
        <v>-6.1657999999999998E-2</v>
      </c>
      <c r="I6623">
        <v>-86.403531999999998</v>
      </c>
      <c r="J6623">
        <v>60</v>
      </c>
      <c r="K6623">
        <v>63.075457999999998</v>
      </c>
      <c r="L6623">
        <v>1.5001E-2</v>
      </c>
      <c r="M6623">
        <f>(F6623*CalPhotonTurnigy!$AE$30*CalPhotonTurnigy!$AF$36+CalPhotonTurnigy!$AE$36)/CalPhotonTurnigy!$AE$30</f>
        <v>56.912693509714131</v>
      </c>
    </row>
    <row r="6624" spans="1:13" x14ac:dyDescent="0.3">
      <c r="A6624">
        <v>196.79309499999999</v>
      </c>
      <c r="B6624">
        <v>60</v>
      </c>
      <c r="C6624">
        <v>0</v>
      </c>
      <c r="D6624">
        <v>0.91500000000000004</v>
      </c>
      <c r="E6624">
        <v>44.621920000000003</v>
      </c>
      <c r="F6624">
        <v>44.499830000000003</v>
      </c>
      <c r="G6624">
        <v>43.153170000000003</v>
      </c>
      <c r="H6624">
        <v>0.12209</v>
      </c>
      <c r="I6624">
        <v>-86.397789000000003</v>
      </c>
      <c r="J6624">
        <v>60</v>
      </c>
      <c r="K6624">
        <v>63.061812000000003</v>
      </c>
      <c r="L6624">
        <v>1.5011999999999999E-2</v>
      </c>
      <c r="M6624">
        <f>(F6624*CalPhotonTurnigy!$AE$30*CalPhotonTurnigy!$AF$36+CalPhotonTurnigy!$AE$36)/CalPhotonTurnigy!$AE$30</f>
        <v>56.686985689116163</v>
      </c>
    </row>
    <row r="6625" spans="1:13" x14ac:dyDescent="0.3">
      <c r="A6625">
        <v>196.80809400000001</v>
      </c>
      <c r="B6625">
        <v>60</v>
      </c>
      <c r="C6625">
        <v>0</v>
      </c>
      <c r="D6625">
        <v>0.91600000000000004</v>
      </c>
      <c r="E6625">
        <v>44.592466999999999</v>
      </c>
      <c r="F6625">
        <v>44.870145999999998</v>
      </c>
      <c r="G6625">
        <v>43.144517999999998</v>
      </c>
      <c r="H6625">
        <v>-0.27767799999999998</v>
      </c>
      <c r="I6625">
        <v>-86.410874000000007</v>
      </c>
      <c r="J6625">
        <v>60</v>
      </c>
      <c r="K6625">
        <v>63.050066000000001</v>
      </c>
      <c r="L6625">
        <v>1.4999E-2</v>
      </c>
      <c r="M6625">
        <f>(F6625*CalPhotonTurnigy!$AE$30*CalPhotonTurnigy!$AF$36+CalPhotonTurnigy!$AE$36)/CalPhotonTurnigy!$AE$30</f>
        <v>57.063117313433537</v>
      </c>
    </row>
    <row r="6626" spans="1:13" x14ac:dyDescent="0.3">
      <c r="A6626">
        <v>196.823093</v>
      </c>
      <c r="B6626">
        <v>60</v>
      </c>
      <c r="C6626">
        <v>0</v>
      </c>
      <c r="D6626">
        <v>0.91700000000000004</v>
      </c>
      <c r="E6626">
        <v>44.570793999999999</v>
      </c>
      <c r="F6626">
        <v>44.697361999999998</v>
      </c>
      <c r="G6626">
        <v>43.136048000000002</v>
      </c>
      <c r="H6626">
        <v>-0.12656800000000001</v>
      </c>
      <c r="I6626">
        <v>-86.416830000000004</v>
      </c>
      <c r="J6626">
        <v>60</v>
      </c>
      <c r="K6626">
        <v>63.039957000000001</v>
      </c>
      <c r="L6626">
        <v>1.4999E-2</v>
      </c>
      <c r="M6626">
        <f>(F6626*CalPhotonTurnigy!$AE$30*CalPhotonTurnigy!$AF$36+CalPhotonTurnigy!$AE$36)/CalPhotonTurnigy!$AE$30</f>
        <v>56.887619828647424</v>
      </c>
    </row>
    <row r="6627" spans="1:13" x14ac:dyDescent="0.3">
      <c r="A6627">
        <v>196.838097</v>
      </c>
      <c r="B6627">
        <v>60</v>
      </c>
      <c r="C6627">
        <v>0</v>
      </c>
      <c r="D6627">
        <v>0.90900000000000003</v>
      </c>
      <c r="E6627">
        <v>44.515165000000003</v>
      </c>
      <c r="F6627">
        <v>44.499830000000003</v>
      </c>
      <c r="G6627">
        <v>43.127661000000003</v>
      </c>
      <c r="H6627">
        <v>1.5336000000000001E-2</v>
      </c>
      <c r="I6627">
        <v>-86.416109000000006</v>
      </c>
      <c r="J6627">
        <v>60</v>
      </c>
      <c r="K6627">
        <v>63.031255000000002</v>
      </c>
      <c r="L6627">
        <v>1.5004E-2</v>
      </c>
      <c r="M6627">
        <f>(F6627*CalPhotonTurnigy!$AE$30*CalPhotonTurnigy!$AF$36+CalPhotonTurnigy!$AE$36)/CalPhotonTurnigy!$AE$30</f>
        <v>56.686985689116163</v>
      </c>
    </row>
    <row r="6628" spans="1:13" x14ac:dyDescent="0.3">
      <c r="A6628">
        <v>196.853105</v>
      </c>
      <c r="B6628">
        <v>60</v>
      </c>
      <c r="C6628">
        <v>0</v>
      </c>
      <c r="D6628">
        <v>0.91400000000000003</v>
      </c>
      <c r="E6628">
        <v>44.489438</v>
      </c>
      <c r="F6628">
        <v>44.919502999999999</v>
      </c>
      <c r="G6628">
        <v>43.119326999999998</v>
      </c>
      <c r="H6628">
        <v>-0.43006499999999998</v>
      </c>
      <c r="I6628">
        <v>-86.436392999999995</v>
      </c>
      <c r="J6628">
        <v>60</v>
      </c>
      <c r="K6628">
        <v>63.023766000000002</v>
      </c>
      <c r="L6628">
        <v>1.5008000000000001E-2</v>
      </c>
      <c r="M6628">
        <f>(F6628*CalPhotonTurnigy!$AE$30*CalPhotonTurnigy!$AF$36+CalPhotonTurnigy!$AE$36)/CalPhotonTurnigy!$AE$30</f>
        <v>57.113249439999585</v>
      </c>
    </row>
    <row r="6629" spans="1:13" x14ac:dyDescent="0.3">
      <c r="A6629">
        <v>196.86810399999999</v>
      </c>
      <c r="B6629">
        <v>60</v>
      </c>
      <c r="C6629">
        <v>0</v>
      </c>
      <c r="D6629">
        <v>0.91500000000000004</v>
      </c>
      <c r="E6629">
        <v>44.474691</v>
      </c>
      <c r="F6629">
        <v>44.672674000000001</v>
      </c>
      <c r="G6629">
        <v>43.111055999999998</v>
      </c>
      <c r="H6629">
        <v>-0.19798299999999999</v>
      </c>
      <c r="I6629">
        <v>-86.445708999999994</v>
      </c>
      <c r="J6629">
        <v>60</v>
      </c>
      <c r="K6629">
        <v>63.017319999999998</v>
      </c>
      <c r="L6629">
        <v>1.4999E-2</v>
      </c>
      <c r="M6629">
        <f>(F6629*CalPhotonTurnigy!$AE$30*CalPhotonTurnigy!$AF$36+CalPhotonTurnigy!$AE$36)/CalPhotonTurnigy!$AE$30</f>
        <v>56.86254411617174</v>
      </c>
    </row>
    <row r="6630" spans="1:13" x14ac:dyDescent="0.3">
      <c r="A6630">
        <v>196.88311100000001</v>
      </c>
      <c r="B6630">
        <v>60</v>
      </c>
      <c r="C6630">
        <v>0</v>
      </c>
      <c r="D6630">
        <v>0.91400000000000003</v>
      </c>
      <c r="E6630">
        <v>44.458291000000003</v>
      </c>
      <c r="F6630">
        <v>44.672674000000001</v>
      </c>
      <c r="G6630">
        <v>43.102884000000003</v>
      </c>
      <c r="H6630">
        <v>-0.21438299999999999</v>
      </c>
      <c r="I6630">
        <v>-86.455802000000006</v>
      </c>
      <c r="J6630">
        <v>60</v>
      </c>
      <c r="K6630">
        <v>63.011772000000001</v>
      </c>
      <c r="L6630">
        <v>1.5007E-2</v>
      </c>
      <c r="M6630">
        <f>(F6630*CalPhotonTurnigy!$AE$30*CalPhotonTurnigy!$AF$36+CalPhotonTurnigy!$AE$36)/CalPhotonTurnigy!$AE$30</f>
        <v>56.86254411617174</v>
      </c>
    </row>
    <row r="6631" spans="1:13" x14ac:dyDescent="0.3">
      <c r="A6631">
        <v>196.898123</v>
      </c>
      <c r="B6631">
        <v>60</v>
      </c>
      <c r="C6631">
        <v>0</v>
      </c>
      <c r="D6631">
        <v>0.91300000000000003</v>
      </c>
      <c r="E6631">
        <v>44.436754999999998</v>
      </c>
      <c r="F6631">
        <v>44.796101999999998</v>
      </c>
      <c r="G6631">
        <v>43.094856</v>
      </c>
      <c r="H6631">
        <v>-0.359346</v>
      </c>
      <c r="I6631">
        <v>-86.472740999999999</v>
      </c>
      <c r="J6631">
        <v>60</v>
      </c>
      <c r="K6631">
        <v>63.006996999999998</v>
      </c>
      <c r="L6631">
        <v>1.5011999999999999E-2</v>
      </c>
      <c r="M6631">
        <f>(F6631*CalPhotonTurnigy!$AE$30*CalPhotonTurnigy!$AF$36+CalPhotonTurnigy!$AE$36)/CalPhotonTurnigy!$AE$30</f>
        <v>56.987910490096297</v>
      </c>
    </row>
    <row r="6632" spans="1:13" x14ac:dyDescent="0.3">
      <c r="A6632">
        <v>196.91312300000001</v>
      </c>
      <c r="B6632">
        <v>60</v>
      </c>
      <c r="C6632">
        <v>0</v>
      </c>
      <c r="D6632">
        <v>0.91400000000000003</v>
      </c>
      <c r="E6632">
        <v>44.421923</v>
      </c>
      <c r="F6632">
        <v>44.623294999999999</v>
      </c>
      <c r="G6632">
        <v>43.087023000000002</v>
      </c>
      <c r="H6632">
        <v>-0.201372</v>
      </c>
      <c r="I6632">
        <v>-86.482213999999999</v>
      </c>
      <c r="J6632">
        <v>60</v>
      </c>
      <c r="K6632">
        <v>63.002885999999997</v>
      </c>
      <c r="L6632">
        <v>1.4999999999999999E-2</v>
      </c>
      <c r="M6632">
        <f>(F6632*CalPhotonTurnigy!$AE$30*CalPhotonTurnigy!$AF$36+CalPhotonTurnigy!$AE$36)/CalPhotonTurnigy!$AE$30</f>
        <v>56.812389644106887</v>
      </c>
    </row>
    <row r="6633" spans="1:13" x14ac:dyDescent="0.3">
      <c r="A6633">
        <v>196.928121</v>
      </c>
      <c r="B6633">
        <v>60</v>
      </c>
      <c r="C6633">
        <v>0</v>
      </c>
      <c r="D6633">
        <v>0.91400000000000003</v>
      </c>
      <c r="E6633">
        <v>44.409154999999998</v>
      </c>
      <c r="F6633">
        <v>44.499830000000003</v>
      </c>
      <c r="G6633">
        <v>43.079430000000002</v>
      </c>
      <c r="H6633">
        <v>-9.0675000000000006E-2</v>
      </c>
      <c r="I6633">
        <v>-86.486474999999999</v>
      </c>
      <c r="J6633">
        <v>60</v>
      </c>
      <c r="K6633">
        <v>62.999349000000002</v>
      </c>
      <c r="L6633">
        <v>1.4997999999999999E-2</v>
      </c>
      <c r="M6633">
        <f>(F6633*CalPhotonTurnigy!$AE$30*CalPhotonTurnigy!$AF$36+CalPhotonTurnigy!$AE$36)/CalPhotonTurnigy!$AE$30</f>
        <v>56.686985689116163</v>
      </c>
    </row>
    <row r="6634" spans="1:13" x14ac:dyDescent="0.3">
      <c r="A6634">
        <v>196.94312400000001</v>
      </c>
      <c r="B6634">
        <v>60</v>
      </c>
      <c r="C6634">
        <v>0</v>
      </c>
      <c r="D6634">
        <v>0.91100000000000003</v>
      </c>
      <c r="E6634">
        <v>44.387022000000002</v>
      </c>
      <c r="F6634">
        <v>44.820784000000003</v>
      </c>
      <c r="G6634">
        <v>43.072119000000001</v>
      </c>
      <c r="H6634">
        <v>-0.43376199999999998</v>
      </c>
      <c r="I6634">
        <v>-86.506912</v>
      </c>
      <c r="J6634">
        <v>60</v>
      </c>
      <c r="K6634">
        <v>62.996304000000002</v>
      </c>
      <c r="L6634">
        <v>1.5003000000000001E-2</v>
      </c>
      <c r="M6634">
        <f>(F6634*CalPhotonTurnigy!$AE$30*CalPhotonTurnigy!$AF$36+CalPhotonTurnigy!$AE$36)/CalPhotonTurnigy!$AE$30</f>
        <v>57.012980108345047</v>
      </c>
    </row>
    <row r="6635" spans="1:13" x14ac:dyDescent="0.3">
      <c r="A6635">
        <v>196.958123</v>
      </c>
      <c r="B6635">
        <v>60</v>
      </c>
      <c r="C6635">
        <v>0</v>
      </c>
      <c r="D6635">
        <v>0.91300000000000003</v>
      </c>
      <c r="E6635">
        <v>44.375397999999997</v>
      </c>
      <c r="F6635">
        <v>44.623294999999999</v>
      </c>
      <c r="G6635">
        <v>43.065123999999997</v>
      </c>
      <c r="H6635">
        <v>-0.24789700000000001</v>
      </c>
      <c r="I6635">
        <v>-86.518573000000004</v>
      </c>
      <c r="J6635">
        <v>60</v>
      </c>
      <c r="K6635">
        <v>62.993682999999997</v>
      </c>
      <c r="L6635">
        <v>1.4999E-2</v>
      </c>
      <c r="M6635">
        <f>(F6635*CalPhotonTurnigy!$AE$30*CalPhotonTurnigy!$AF$36+CalPhotonTurnigy!$AE$36)/CalPhotonTurnigy!$AE$30</f>
        <v>56.812389644106887</v>
      </c>
    </row>
    <row r="6636" spans="1:13" x14ac:dyDescent="0.3">
      <c r="A6636">
        <v>196.973131</v>
      </c>
      <c r="B6636">
        <v>60</v>
      </c>
      <c r="C6636">
        <v>0</v>
      </c>
      <c r="D6636">
        <v>0.91100000000000003</v>
      </c>
      <c r="E6636">
        <v>44.357956000000001</v>
      </c>
      <c r="F6636">
        <v>44.401038</v>
      </c>
      <c r="G6636">
        <v>43.05847</v>
      </c>
      <c r="H6636">
        <v>-4.3081000000000001E-2</v>
      </c>
      <c r="I6636">
        <v>-86.520596999999995</v>
      </c>
      <c r="J6636">
        <v>60</v>
      </c>
      <c r="K6636">
        <v>62.991427000000002</v>
      </c>
      <c r="L6636">
        <v>1.5008000000000001E-2</v>
      </c>
      <c r="M6636">
        <f>(F6636*CalPhotonTurnigy!$AE$30*CalPhotonTurnigy!$AF$36+CalPhotonTurnigy!$AE$36)/CalPhotonTurnigy!$AE$30</f>
        <v>56.586642211033755</v>
      </c>
    </row>
    <row r="6637" spans="1:13" x14ac:dyDescent="0.3">
      <c r="A6637">
        <v>196.98813699999999</v>
      </c>
      <c r="B6637">
        <v>60</v>
      </c>
      <c r="C6637">
        <v>0</v>
      </c>
      <c r="D6637">
        <v>0.91</v>
      </c>
      <c r="E6637">
        <v>44.335500000000003</v>
      </c>
      <c r="F6637">
        <v>44.796101999999998</v>
      </c>
      <c r="G6637">
        <v>43.052174999999998</v>
      </c>
      <c r="H6637">
        <v>-0.46060200000000001</v>
      </c>
      <c r="I6637">
        <v>-86.542299</v>
      </c>
      <c r="J6637">
        <v>60</v>
      </c>
      <c r="K6637">
        <v>62.989485999999999</v>
      </c>
      <c r="L6637">
        <v>1.5006E-2</v>
      </c>
      <c r="M6637">
        <f>(F6637*CalPhotonTurnigy!$AE$30*CalPhotonTurnigy!$AF$36+CalPhotonTurnigy!$AE$36)/CalPhotonTurnigy!$AE$30</f>
        <v>56.987910490096297</v>
      </c>
    </row>
    <row r="6638" spans="1:13" x14ac:dyDescent="0.3">
      <c r="A6638">
        <v>197.00314900000001</v>
      </c>
      <c r="B6638">
        <v>59</v>
      </c>
      <c r="C6638">
        <v>0</v>
      </c>
      <c r="D6638">
        <v>0.90600000000000003</v>
      </c>
      <c r="E6638">
        <v>44.301265999999998</v>
      </c>
      <c r="F6638">
        <v>44.623294999999999</v>
      </c>
      <c r="G6638">
        <v>43.046047999999999</v>
      </c>
      <c r="H6638">
        <v>-0.32202900000000001</v>
      </c>
      <c r="I6638">
        <v>-86.557460000000006</v>
      </c>
      <c r="J6638">
        <v>59</v>
      </c>
      <c r="K6638">
        <v>62.960304000000001</v>
      </c>
      <c r="L6638">
        <v>1.5011999999999999E-2</v>
      </c>
      <c r="M6638">
        <f>(F6638*CalPhotonTurnigy!$AE$30*CalPhotonTurnigy!$AF$36+CalPhotonTurnigy!$AE$36)/CalPhotonTurnigy!$AE$30</f>
        <v>56.812389644106887</v>
      </c>
    </row>
    <row r="6639" spans="1:13" x14ac:dyDescent="0.3">
      <c r="A6639">
        <v>197.01814999999999</v>
      </c>
      <c r="B6639">
        <v>59</v>
      </c>
      <c r="C6639">
        <v>0</v>
      </c>
      <c r="D6639">
        <v>0.90800000000000003</v>
      </c>
      <c r="E6639">
        <v>44.279235</v>
      </c>
      <c r="F6639">
        <v>44.425736999999998</v>
      </c>
      <c r="G6639">
        <v>43.039411999999999</v>
      </c>
      <c r="H6639">
        <v>-0.14650299999999999</v>
      </c>
      <c r="I6639">
        <v>-86.564342999999994</v>
      </c>
      <c r="J6639">
        <v>59</v>
      </c>
      <c r="K6639">
        <v>62.909018000000003</v>
      </c>
      <c r="L6639">
        <v>1.5001E-2</v>
      </c>
      <c r="M6639">
        <f>(F6639*CalPhotonTurnigy!$AE$30*CalPhotonTurnigy!$AF$36+CalPhotonTurnigy!$AE$36)/CalPhotonTurnigy!$AE$30</f>
        <v>56.611729096258848</v>
      </c>
    </row>
    <row r="6640" spans="1:13" x14ac:dyDescent="0.3">
      <c r="A6640">
        <v>197.03314800000001</v>
      </c>
      <c r="B6640">
        <v>59</v>
      </c>
      <c r="C6640">
        <v>0</v>
      </c>
      <c r="D6640">
        <v>0.90200000000000002</v>
      </c>
      <c r="E6640">
        <v>44.234141999999999</v>
      </c>
      <c r="F6640">
        <v>44.252817999999998</v>
      </c>
      <c r="G6640">
        <v>43.031388999999997</v>
      </c>
      <c r="H6640">
        <v>-1.8675000000000001E-2</v>
      </c>
      <c r="I6640">
        <v>-86.565218999999999</v>
      </c>
      <c r="J6640">
        <v>59</v>
      </c>
      <c r="K6640">
        <v>62.864874999999998</v>
      </c>
      <c r="L6640">
        <v>1.4997999999999999E-2</v>
      </c>
      <c r="M6640">
        <f>(F6640*CalPhotonTurnigy!$AE$30*CalPhotonTurnigy!$AF$36+CalPhotonTurnigy!$AE$36)/CalPhotonTurnigy!$AE$30</f>
        <v>56.436094491366433</v>
      </c>
    </row>
    <row r="6641" spans="1:13" x14ac:dyDescent="0.3">
      <c r="A6641">
        <v>197.04815400000001</v>
      </c>
      <c r="B6641">
        <v>59</v>
      </c>
      <c r="C6641">
        <v>0</v>
      </c>
      <c r="D6641">
        <v>0.89800000000000002</v>
      </c>
      <c r="E6641">
        <v>44.172849999999997</v>
      </c>
      <c r="F6641">
        <v>44.746733999999996</v>
      </c>
      <c r="G6641">
        <v>43.021417999999997</v>
      </c>
      <c r="H6641">
        <v>-0.57388399999999995</v>
      </c>
      <c r="I6641">
        <v>-86.592248999999995</v>
      </c>
      <c r="J6641">
        <v>59</v>
      </c>
      <c r="K6641">
        <v>62.826881</v>
      </c>
      <c r="L6641">
        <v>1.5006E-2</v>
      </c>
      <c r="M6641">
        <f>(F6641*CalPhotonTurnigy!$AE$30*CalPhotonTurnigy!$AF$36+CalPhotonTurnigy!$AE$36)/CalPhotonTurnigy!$AE$30</f>
        <v>56.937767190780832</v>
      </c>
    </row>
    <row r="6642" spans="1:13" x14ac:dyDescent="0.3">
      <c r="A6642">
        <v>197.063153</v>
      </c>
      <c r="B6642">
        <v>59</v>
      </c>
      <c r="C6642">
        <v>0</v>
      </c>
      <c r="D6642">
        <v>0.90800000000000003</v>
      </c>
      <c r="E6642">
        <v>44.168689000000001</v>
      </c>
      <c r="F6642">
        <v>44.573912</v>
      </c>
      <c r="G6642">
        <v>43.009340999999999</v>
      </c>
      <c r="H6642">
        <v>-0.405223</v>
      </c>
      <c r="I6642">
        <v>-86.611303000000007</v>
      </c>
      <c r="J6642">
        <v>59</v>
      </c>
      <c r="K6642">
        <v>62.794179999999997</v>
      </c>
      <c r="L6642">
        <v>1.4999E-2</v>
      </c>
      <c r="M6642">
        <f>(F6642*CalPhotonTurnigy!$AE$30*CalPhotonTurnigy!$AF$36+CalPhotonTurnigy!$AE$36)/CalPhotonTurnigy!$AE$30</f>
        <v>56.762231109224075</v>
      </c>
    </row>
    <row r="6643" spans="1:13" x14ac:dyDescent="0.3">
      <c r="A6643">
        <v>197.07816099999999</v>
      </c>
      <c r="B6643">
        <v>59</v>
      </c>
      <c r="C6643">
        <v>0</v>
      </c>
      <c r="D6643">
        <v>0.90400000000000003</v>
      </c>
      <c r="E6643">
        <v>44.146393000000003</v>
      </c>
      <c r="F6643">
        <v>44.401038</v>
      </c>
      <c r="G6643">
        <v>42.995255</v>
      </c>
      <c r="H6643">
        <v>-0.25464500000000001</v>
      </c>
      <c r="I6643">
        <v>-86.623270000000005</v>
      </c>
      <c r="J6643">
        <v>59</v>
      </c>
      <c r="K6643">
        <v>62.766033</v>
      </c>
      <c r="L6643">
        <v>1.5008000000000001E-2</v>
      </c>
      <c r="M6643">
        <f>(F6643*CalPhotonTurnigy!$AE$30*CalPhotonTurnigy!$AF$36+CalPhotonTurnigy!$AE$36)/CalPhotonTurnigy!$AE$30</f>
        <v>56.586642211033755</v>
      </c>
    </row>
    <row r="6644" spans="1:13" x14ac:dyDescent="0.3">
      <c r="A6644">
        <v>197.09316000000001</v>
      </c>
      <c r="B6644">
        <v>59</v>
      </c>
      <c r="C6644">
        <v>0</v>
      </c>
      <c r="D6644">
        <v>0.90500000000000003</v>
      </c>
      <c r="E6644">
        <v>44.130941999999997</v>
      </c>
      <c r="F6644">
        <v>44.252817999999998</v>
      </c>
      <c r="G6644">
        <v>42.979412000000004</v>
      </c>
      <c r="H6644">
        <v>-0.121876</v>
      </c>
      <c r="I6644">
        <v>-86.628986999999995</v>
      </c>
      <c r="J6644">
        <v>59</v>
      </c>
      <c r="K6644">
        <v>62.741807000000001</v>
      </c>
      <c r="L6644">
        <v>1.4999E-2</v>
      </c>
      <c r="M6644">
        <f>(F6644*CalPhotonTurnigy!$AE$30*CalPhotonTurnigy!$AF$36+CalPhotonTurnigy!$AE$36)/CalPhotonTurnigy!$AE$30</f>
        <v>56.436094491366433</v>
      </c>
    </row>
    <row r="6645" spans="1:13" x14ac:dyDescent="0.3">
      <c r="A6645">
        <v>197.10815700000001</v>
      </c>
      <c r="B6645">
        <v>59</v>
      </c>
      <c r="C6645">
        <v>0</v>
      </c>
      <c r="D6645">
        <v>0.90700000000000003</v>
      </c>
      <c r="E6645">
        <v>44.128881</v>
      </c>
      <c r="F6645">
        <v>44.055129999999998</v>
      </c>
      <c r="G6645">
        <v>42.962141000000003</v>
      </c>
      <c r="H6645">
        <v>7.3750999999999997E-2</v>
      </c>
      <c r="I6645">
        <v>-86.625533000000004</v>
      </c>
      <c r="J6645">
        <v>59</v>
      </c>
      <c r="K6645">
        <v>62.720956000000001</v>
      </c>
      <c r="L6645">
        <v>1.4997E-2</v>
      </c>
      <c r="M6645">
        <f>(F6645*CalPhotonTurnigy!$AE$30*CalPhotonTurnigy!$AF$36+CalPhotonTurnigy!$AE$36)/CalPhotonTurnigy!$AE$30</f>
        <v>56.235301901934562</v>
      </c>
    </row>
    <row r="6646" spans="1:13" x14ac:dyDescent="0.3">
      <c r="A6646">
        <v>197.123154</v>
      </c>
      <c r="B6646">
        <v>59</v>
      </c>
      <c r="C6646">
        <v>0</v>
      </c>
      <c r="D6646">
        <v>0.90800000000000003</v>
      </c>
      <c r="E6646">
        <v>44.130853999999999</v>
      </c>
      <c r="F6646">
        <v>44.549219000000001</v>
      </c>
      <c r="G6646">
        <v>42.943800000000003</v>
      </c>
      <c r="H6646">
        <v>-0.41836499999999999</v>
      </c>
      <c r="I6646">
        <v>-86.645199000000005</v>
      </c>
      <c r="J6646">
        <v>59</v>
      </c>
      <c r="K6646">
        <v>62.703009000000002</v>
      </c>
      <c r="L6646">
        <v>1.4997E-2</v>
      </c>
      <c r="M6646">
        <f>(F6646*CalPhotonTurnigy!$AE$30*CalPhotonTurnigy!$AF$36+CalPhotonTurnigy!$AE$36)/CalPhotonTurnigy!$AE$30</f>
        <v>56.737150318225915</v>
      </c>
    </row>
    <row r="6647" spans="1:13" x14ac:dyDescent="0.3">
      <c r="A6647">
        <v>197.13815399999999</v>
      </c>
      <c r="B6647">
        <v>59</v>
      </c>
      <c r="C6647">
        <v>0</v>
      </c>
      <c r="D6647">
        <v>0.91800000000000004</v>
      </c>
      <c r="E6647">
        <v>44.177470999999997</v>
      </c>
      <c r="F6647">
        <v>44.401038</v>
      </c>
      <c r="G6647">
        <v>42.924745000000001</v>
      </c>
      <c r="H6647">
        <v>-0.22356699999999999</v>
      </c>
      <c r="I6647">
        <v>-86.655698999999998</v>
      </c>
      <c r="J6647">
        <v>59</v>
      </c>
      <c r="K6647">
        <v>62.687562</v>
      </c>
      <c r="L6647">
        <v>1.4999999999999999E-2</v>
      </c>
      <c r="M6647">
        <f>(F6647*CalPhotonTurnigy!$AE$30*CalPhotonTurnigy!$AF$36+CalPhotonTurnigy!$AE$36)/CalPhotonTurnigy!$AE$30</f>
        <v>56.586642211033755</v>
      </c>
    </row>
    <row r="6648" spans="1:13" x14ac:dyDescent="0.3">
      <c r="A6648">
        <v>197.153166</v>
      </c>
      <c r="B6648">
        <v>59</v>
      </c>
      <c r="C6648">
        <v>0</v>
      </c>
      <c r="D6648">
        <v>0.90800000000000003</v>
      </c>
      <c r="E6648">
        <v>44.172666</v>
      </c>
      <c r="F6648">
        <v>44.277524</v>
      </c>
      <c r="G6648">
        <v>42.905309000000003</v>
      </c>
      <c r="H6648">
        <v>-0.10485800000000001</v>
      </c>
      <c r="I6648">
        <v>-86.660623999999999</v>
      </c>
      <c r="J6648">
        <v>59</v>
      </c>
      <c r="K6648">
        <v>62.674266000000003</v>
      </c>
      <c r="L6648">
        <v>1.5011999999999999E-2</v>
      </c>
      <c r="M6648">
        <f>(F6648*CalPhotonTurnigy!$AE$30*CalPhotonTurnigy!$AF$36+CalPhotonTurnigy!$AE$36)/CalPhotonTurnigy!$AE$30</f>
        <v>56.461188486522971</v>
      </c>
    </row>
    <row r="6649" spans="1:13" x14ac:dyDescent="0.3">
      <c r="A6649">
        <v>197.16817800000001</v>
      </c>
      <c r="B6649">
        <v>59</v>
      </c>
      <c r="C6649">
        <v>0</v>
      </c>
      <c r="D6649">
        <v>0.90900000000000003</v>
      </c>
      <c r="E6649">
        <v>44.172272</v>
      </c>
      <c r="F6649">
        <v>44.104557999999997</v>
      </c>
      <c r="G6649">
        <v>42.88579</v>
      </c>
      <c r="H6649">
        <v>6.7713999999999996E-2</v>
      </c>
      <c r="I6649">
        <v>-86.657447000000005</v>
      </c>
      <c r="J6649">
        <v>59</v>
      </c>
      <c r="K6649">
        <v>62.662823000000003</v>
      </c>
      <c r="L6649">
        <v>1.5011999999999999E-2</v>
      </c>
      <c r="M6649">
        <f>(F6649*CalPhotonTurnigy!$AE$30*CalPhotonTurnigy!$AF$36+CalPhotonTurnigy!$AE$36)/CalPhotonTurnigy!$AE$30</f>
        <v>56.28550614351947</v>
      </c>
    </row>
    <row r="6650" spans="1:13" x14ac:dyDescent="0.3">
      <c r="A6650">
        <v>197.183179</v>
      </c>
      <c r="B6650">
        <v>59</v>
      </c>
      <c r="C6650">
        <v>0</v>
      </c>
      <c r="D6650">
        <v>0.90800000000000003</v>
      </c>
      <c r="E6650">
        <v>44.168191999999998</v>
      </c>
      <c r="F6650">
        <v>43.906818999999999</v>
      </c>
      <c r="G6650">
        <v>42.866446000000003</v>
      </c>
      <c r="H6650">
        <v>0.26137300000000002</v>
      </c>
      <c r="I6650">
        <v>-86.645213999999996</v>
      </c>
      <c r="J6650">
        <v>59</v>
      </c>
      <c r="K6650">
        <v>62.652973000000003</v>
      </c>
      <c r="L6650">
        <v>1.5001E-2</v>
      </c>
      <c r="M6650">
        <f>(F6650*CalPhotonTurnigy!$AE$30*CalPhotonTurnigy!$AF$36+CalPhotonTurnigy!$AE$36)/CalPhotonTurnigy!$AE$30</f>
        <v>56.084661753158557</v>
      </c>
    </row>
    <row r="6651" spans="1:13" x14ac:dyDescent="0.3">
      <c r="A6651">
        <v>197.19818699999999</v>
      </c>
      <c r="B6651">
        <v>59</v>
      </c>
      <c r="C6651">
        <v>0</v>
      </c>
      <c r="D6651">
        <v>0.90600000000000003</v>
      </c>
      <c r="E6651">
        <v>44.157195999999999</v>
      </c>
      <c r="F6651">
        <v>44.475133</v>
      </c>
      <c r="G6651">
        <v>42.847496</v>
      </c>
      <c r="H6651">
        <v>-0.31793700000000003</v>
      </c>
      <c r="I6651">
        <v>-86.660162</v>
      </c>
      <c r="J6651">
        <v>59</v>
      </c>
      <c r="K6651">
        <v>62.644495999999997</v>
      </c>
      <c r="L6651">
        <v>1.5008000000000001E-2</v>
      </c>
      <c r="M6651">
        <f>(F6651*CalPhotonTurnigy!$AE$30*CalPhotonTurnigy!$AF$36+CalPhotonTurnigy!$AE$36)/CalPhotonTurnigy!$AE$30</f>
        <v>56.661900835300052</v>
      </c>
    </row>
    <row r="6652" spans="1:13" x14ac:dyDescent="0.3">
      <c r="A6652">
        <v>197.21318400000001</v>
      </c>
      <c r="B6652">
        <v>59</v>
      </c>
      <c r="C6652">
        <v>0</v>
      </c>
      <c r="D6652">
        <v>0.90800000000000003</v>
      </c>
      <c r="E6652">
        <v>44.155219000000002</v>
      </c>
      <c r="F6652">
        <v>44.302228999999997</v>
      </c>
      <c r="G6652">
        <v>42.829113999999997</v>
      </c>
      <c r="H6652">
        <v>-0.14701</v>
      </c>
      <c r="I6652">
        <v>-86.667061000000004</v>
      </c>
      <c r="J6652">
        <v>59</v>
      </c>
      <c r="K6652">
        <v>62.637199000000003</v>
      </c>
      <c r="L6652">
        <v>1.4997E-2</v>
      </c>
      <c r="M6652">
        <f>(F6652*CalPhotonTurnigy!$AE$30*CalPhotonTurnigy!$AF$36+CalPhotonTurnigy!$AE$36)/CalPhotonTurnigy!$AE$30</f>
        <v>56.486281465975011</v>
      </c>
    </row>
    <row r="6653" spans="1:13" x14ac:dyDescent="0.3">
      <c r="A6653">
        <v>197.22818000000001</v>
      </c>
      <c r="B6653">
        <v>59</v>
      </c>
      <c r="C6653">
        <v>0</v>
      </c>
      <c r="D6653">
        <v>0.92200000000000004</v>
      </c>
      <c r="E6653">
        <v>44.220823000000003</v>
      </c>
      <c r="F6653">
        <v>44.252817999999998</v>
      </c>
      <c r="G6653">
        <v>42.811439</v>
      </c>
      <c r="H6653">
        <v>-3.1995000000000003E-2</v>
      </c>
      <c r="I6653">
        <v>-86.668560999999997</v>
      </c>
      <c r="J6653">
        <v>59</v>
      </c>
      <c r="K6653">
        <v>62.630918999999999</v>
      </c>
      <c r="L6653">
        <v>1.4996000000000001E-2</v>
      </c>
      <c r="M6653">
        <f>(F6653*CalPhotonTurnigy!$AE$30*CalPhotonTurnigy!$AF$36+CalPhotonTurnigy!$AE$36)/CalPhotonTurnigy!$AE$30</f>
        <v>56.436094491366433</v>
      </c>
    </row>
    <row r="6654" spans="1:13" x14ac:dyDescent="0.3">
      <c r="A6654">
        <v>197.243191</v>
      </c>
      <c r="B6654">
        <v>59</v>
      </c>
      <c r="C6654">
        <v>0</v>
      </c>
      <c r="D6654">
        <v>0.90800000000000003</v>
      </c>
      <c r="E6654">
        <v>44.209978999999997</v>
      </c>
      <c r="F6654">
        <v>44.129271000000003</v>
      </c>
      <c r="G6654">
        <v>42.79457</v>
      </c>
      <c r="H6654">
        <v>8.0708000000000002E-2</v>
      </c>
      <c r="I6654">
        <v>-86.664775000000006</v>
      </c>
      <c r="J6654">
        <v>59</v>
      </c>
      <c r="K6654">
        <v>62.625512999999998</v>
      </c>
      <c r="L6654">
        <v>1.5011E-2</v>
      </c>
      <c r="M6654">
        <f>(F6654*CalPhotonTurnigy!$AE$30*CalPhotonTurnigy!$AF$36+CalPhotonTurnigy!$AE$36)/CalPhotonTurnigy!$AE$30</f>
        <v>56.310607248607454</v>
      </c>
    </row>
    <row r="6655" spans="1:13" x14ac:dyDescent="0.3">
      <c r="A6655">
        <v>197.25819200000001</v>
      </c>
      <c r="B6655">
        <v>59</v>
      </c>
      <c r="C6655">
        <v>0</v>
      </c>
      <c r="D6655">
        <v>0.90800000000000003</v>
      </c>
      <c r="E6655">
        <v>44.200645000000002</v>
      </c>
      <c r="F6655">
        <v>43.931539999999998</v>
      </c>
      <c r="G6655">
        <v>42.778579999999998</v>
      </c>
      <c r="H6655">
        <v>0.26910400000000001</v>
      </c>
      <c r="I6655">
        <v>-86.652176999999995</v>
      </c>
      <c r="J6655">
        <v>59</v>
      </c>
      <c r="K6655">
        <v>62.620860999999998</v>
      </c>
      <c r="L6655">
        <v>1.5001E-2</v>
      </c>
      <c r="M6655">
        <f>(F6655*CalPhotonTurnigy!$AE$30*CalPhotonTurnigy!$AF$36+CalPhotonTurnigy!$AE$36)/CalPhotonTurnigy!$AE$30</f>
        <v>56.109770983882456</v>
      </c>
    </row>
    <row r="6656" spans="1:13" x14ac:dyDescent="0.3">
      <c r="A6656">
        <v>197.27319900000001</v>
      </c>
      <c r="B6656">
        <v>59</v>
      </c>
      <c r="C6656">
        <v>0</v>
      </c>
      <c r="D6656">
        <v>0.90600000000000003</v>
      </c>
      <c r="E6656">
        <v>44.185132000000003</v>
      </c>
      <c r="F6656">
        <v>43.906818999999999</v>
      </c>
      <c r="G6656">
        <v>42.763514999999998</v>
      </c>
      <c r="H6656">
        <v>0.27831400000000001</v>
      </c>
      <c r="I6656">
        <v>-86.639145999999997</v>
      </c>
      <c r="J6656">
        <v>59</v>
      </c>
      <c r="K6656">
        <v>62.616855999999999</v>
      </c>
      <c r="L6656">
        <v>1.5007E-2</v>
      </c>
      <c r="M6656">
        <f>(F6656*CalPhotonTurnigy!$AE$30*CalPhotonTurnigy!$AF$36+CalPhotonTurnigy!$AE$36)/CalPhotonTurnigy!$AE$30</f>
        <v>56.084661753158557</v>
      </c>
    </row>
    <row r="6657" spans="1:13" x14ac:dyDescent="0.3">
      <c r="A6657">
        <v>197.288207</v>
      </c>
      <c r="B6657">
        <v>59</v>
      </c>
      <c r="C6657">
        <v>0</v>
      </c>
      <c r="D6657">
        <v>0.90600000000000003</v>
      </c>
      <c r="E6657">
        <v>44.171778000000003</v>
      </c>
      <c r="F6657">
        <v>44.351635000000002</v>
      </c>
      <c r="G6657">
        <v>42.749395999999997</v>
      </c>
      <c r="H6657">
        <v>-0.17985699999999999</v>
      </c>
      <c r="I6657">
        <v>-86.647594999999995</v>
      </c>
      <c r="J6657">
        <v>59</v>
      </c>
      <c r="K6657">
        <v>62.613408999999997</v>
      </c>
      <c r="L6657">
        <v>1.5008000000000001E-2</v>
      </c>
      <c r="M6657">
        <f>(F6657*CalPhotonTurnigy!$AE$30*CalPhotonTurnigy!$AF$36+CalPhotonTurnigy!$AE$36)/CalPhotonTurnigy!$AE$30</f>
        <v>56.536463362061113</v>
      </c>
    </row>
    <row r="6658" spans="1:13" x14ac:dyDescent="0.3">
      <c r="A6658">
        <v>197.30320800000001</v>
      </c>
      <c r="B6658">
        <v>59</v>
      </c>
      <c r="C6658">
        <v>0</v>
      </c>
      <c r="D6658">
        <v>0.90700000000000003</v>
      </c>
      <c r="E6658">
        <v>44.164025000000002</v>
      </c>
      <c r="F6658">
        <v>44.153981999999999</v>
      </c>
      <c r="G6658">
        <v>42.736229999999999</v>
      </c>
      <c r="H6658">
        <v>1.0043E-2</v>
      </c>
      <c r="I6658">
        <v>-86.647124000000005</v>
      </c>
      <c r="J6658">
        <v>59</v>
      </c>
      <c r="K6658">
        <v>62.610442999999997</v>
      </c>
      <c r="L6658">
        <v>1.5001E-2</v>
      </c>
      <c r="M6658">
        <f>(F6658*CalPhotonTurnigy!$AE$30*CalPhotonTurnigy!$AF$36+CalPhotonTurnigy!$AE$36)/CalPhotonTurnigy!$AE$30</f>
        <v>56.335706322286427</v>
      </c>
    </row>
    <row r="6659" spans="1:13" x14ac:dyDescent="0.3">
      <c r="A6659">
        <v>197.318209</v>
      </c>
      <c r="B6659">
        <v>59</v>
      </c>
      <c r="C6659">
        <v>0</v>
      </c>
      <c r="D6659">
        <v>0.91700000000000004</v>
      </c>
      <c r="E6659">
        <v>44.202233999999997</v>
      </c>
      <c r="F6659">
        <v>44.055129999999998</v>
      </c>
      <c r="G6659">
        <v>42.724004999999998</v>
      </c>
      <c r="H6659">
        <v>0.14710400000000001</v>
      </c>
      <c r="I6659">
        <v>-86.640231</v>
      </c>
      <c r="J6659">
        <v>59</v>
      </c>
      <c r="K6659">
        <v>62.607889</v>
      </c>
      <c r="L6659">
        <v>1.5001E-2</v>
      </c>
      <c r="M6659">
        <f>(F6659*CalPhotonTurnigy!$AE$30*CalPhotonTurnigy!$AF$36+CalPhotonTurnigy!$AE$36)/CalPhotonTurnigy!$AE$30</f>
        <v>56.235301901934562</v>
      </c>
    </row>
    <row r="6660" spans="1:13" x14ac:dyDescent="0.3">
      <c r="A6660">
        <v>197.33321699999999</v>
      </c>
      <c r="B6660">
        <v>59</v>
      </c>
      <c r="C6660">
        <v>0</v>
      </c>
      <c r="D6660">
        <v>0.90700000000000003</v>
      </c>
      <c r="E6660">
        <v>44.190240000000003</v>
      </c>
      <c r="F6660">
        <v>43.95626</v>
      </c>
      <c r="G6660">
        <v>42.712699999999998</v>
      </c>
      <c r="H6660">
        <v>0.23397999999999999</v>
      </c>
      <c r="I6660">
        <v>-86.629271000000003</v>
      </c>
      <c r="J6660">
        <v>59</v>
      </c>
      <c r="K6660">
        <v>62.605691999999998</v>
      </c>
      <c r="L6660">
        <v>1.5008000000000001E-2</v>
      </c>
      <c r="M6660">
        <f>(F6660*CalPhotonTurnigy!$AE$30*CalPhotonTurnigy!$AF$36+CalPhotonTurnigy!$AE$36)/CalPhotonTurnigy!$AE$30</f>
        <v>56.134879198901857</v>
      </c>
    </row>
    <row r="6661" spans="1:13" x14ac:dyDescent="0.3">
      <c r="A6661">
        <v>197.34821500000001</v>
      </c>
      <c r="B6661">
        <v>59</v>
      </c>
      <c r="C6661">
        <v>0</v>
      </c>
      <c r="D6661">
        <v>0.90600000000000003</v>
      </c>
      <c r="E6661">
        <v>44.176175999999998</v>
      </c>
      <c r="F6661">
        <v>43.857373000000003</v>
      </c>
      <c r="G6661">
        <v>42.702283000000001</v>
      </c>
      <c r="H6661">
        <v>0.31880199999999997</v>
      </c>
      <c r="I6661">
        <v>-86.614356999999998</v>
      </c>
      <c r="J6661">
        <v>59</v>
      </c>
      <c r="K6661">
        <v>62.6038</v>
      </c>
      <c r="L6661">
        <v>1.4997999999999999E-2</v>
      </c>
      <c r="M6661">
        <f>(F6661*CalPhotonTurnigy!$AE$30*CalPhotonTurnigy!$AF$36+CalPhotonTurnigy!$AE$36)/CalPhotonTurnigy!$AE$30</f>
        <v>56.034439228892801</v>
      </c>
    </row>
    <row r="6662" spans="1:13" x14ac:dyDescent="0.3">
      <c r="A6662">
        <v>197.363225</v>
      </c>
      <c r="B6662">
        <v>59</v>
      </c>
      <c r="C6662">
        <v>0</v>
      </c>
      <c r="D6662">
        <v>0.91300000000000003</v>
      </c>
      <c r="E6662">
        <v>44.193989999999999</v>
      </c>
      <c r="F6662">
        <v>44.203401999999997</v>
      </c>
      <c r="G6662">
        <v>42.692717000000002</v>
      </c>
      <c r="H6662">
        <v>-9.4120000000000002E-3</v>
      </c>
      <c r="I6662">
        <v>-86.614799000000005</v>
      </c>
      <c r="J6662">
        <v>59</v>
      </c>
      <c r="K6662">
        <v>62.602172000000003</v>
      </c>
      <c r="L6662">
        <v>1.5010000000000001E-2</v>
      </c>
      <c r="M6662">
        <f>(F6662*CalPhotonTurnigy!$AE$30*CalPhotonTurnigy!$AF$36+CalPhotonTurnigy!$AE$36)/CalPhotonTurnigy!$AE$30</f>
        <v>56.385902438235419</v>
      </c>
    </row>
    <row r="6663" spans="1:13" x14ac:dyDescent="0.3">
      <c r="A6663">
        <v>197.378232</v>
      </c>
      <c r="B6663">
        <v>59</v>
      </c>
      <c r="C6663">
        <v>0</v>
      </c>
      <c r="D6663">
        <v>0.90800000000000003</v>
      </c>
      <c r="E6663">
        <v>44.186883000000002</v>
      </c>
      <c r="F6663">
        <v>44.277524</v>
      </c>
      <c r="G6663">
        <v>42.683959000000002</v>
      </c>
      <c r="H6663">
        <v>-9.0639999999999998E-2</v>
      </c>
      <c r="I6663">
        <v>-86.619054000000006</v>
      </c>
      <c r="J6663">
        <v>59</v>
      </c>
      <c r="K6663">
        <v>62.600771000000002</v>
      </c>
      <c r="L6663">
        <v>1.5007E-2</v>
      </c>
      <c r="M6663">
        <f>(F6663*CalPhotonTurnigy!$AE$30*CalPhotonTurnigy!$AF$36+CalPhotonTurnigy!$AE$36)/CalPhotonTurnigy!$AE$30</f>
        <v>56.461188486522971</v>
      </c>
    </row>
    <row r="6664" spans="1:13" x14ac:dyDescent="0.3">
      <c r="A6664">
        <v>197.39323400000001</v>
      </c>
      <c r="B6664">
        <v>59</v>
      </c>
      <c r="C6664">
        <v>0</v>
      </c>
      <c r="D6664">
        <v>0.9</v>
      </c>
      <c r="E6664">
        <v>44.143343000000002</v>
      </c>
      <c r="F6664">
        <v>44.129271000000003</v>
      </c>
      <c r="G6664">
        <v>42.675961999999998</v>
      </c>
      <c r="H6664">
        <v>1.4071999999999999E-2</v>
      </c>
      <c r="I6664">
        <v>-86.618395000000007</v>
      </c>
      <c r="J6664">
        <v>59</v>
      </c>
      <c r="K6664">
        <v>62.599564000000001</v>
      </c>
      <c r="L6664">
        <v>1.5002E-2</v>
      </c>
      <c r="M6664">
        <f>(F6664*CalPhotonTurnigy!$AE$30*CalPhotonTurnigy!$AF$36+CalPhotonTurnigy!$AE$36)/CalPhotonTurnigy!$AE$30</f>
        <v>56.310607248607454</v>
      </c>
    </row>
    <row r="6665" spans="1:13" x14ac:dyDescent="0.3">
      <c r="A6665">
        <v>197.408231</v>
      </c>
      <c r="B6665">
        <v>59</v>
      </c>
      <c r="C6665">
        <v>0</v>
      </c>
      <c r="D6665">
        <v>0.90500000000000003</v>
      </c>
      <c r="E6665">
        <v>44.128315999999998</v>
      </c>
      <c r="F6665">
        <v>44.005696999999998</v>
      </c>
      <c r="G6665">
        <v>42.668680999999999</v>
      </c>
      <c r="H6665">
        <v>0.122618</v>
      </c>
      <c r="I6665">
        <v>-86.612652999999995</v>
      </c>
      <c r="J6665">
        <v>59</v>
      </c>
      <c r="K6665">
        <v>62.598526</v>
      </c>
      <c r="L6665">
        <v>1.4997E-2</v>
      </c>
      <c r="M6665">
        <f>(F6665*CalPhotonTurnigy!$AE$30*CalPhotonTurnigy!$AF$36+CalPhotonTurnigy!$AE$36)/CalPhotonTurnigy!$AE$30</f>
        <v>56.185092581827192</v>
      </c>
    </row>
    <row r="6666" spans="1:13" x14ac:dyDescent="0.3">
      <c r="A6666">
        <v>197.423237</v>
      </c>
      <c r="B6666">
        <v>59</v>
      </c>
      <c r="C6666">
        <v>0</v>
      </c>
      <c r="D6666">
        <v>0.90400000000000003</v>
      </c>
      <c r="E6666">
        <v>44.111631000000003</v>
      </c>
      <c r="F6666">
        <v>43.931539999999998</v>
      </c>
      <c r="G6666">
        <v>42.662067</v>
      </c>
      <c r="H6666">
        <v>0.180091</v>
      </c>
      <c r="I6666">
        <v>-86.604219000000001</v>
      </c>
      <c r="J6666">
        <v>59</v>
      </c>
      <c r="K6666">
        <v>62.597633000000002</v>
      </c>
      <c r="L6666">
        <v>1.5006E-2</v>
      </c>
      <c r="M6666">
        <f>(F6666*CalPhotonTurnigy!$AE$30*CalPhotonTurnigy!$AF$36+CalPhotonTurnigy!$AE$36)/CalPhotonTurnigy!$AE$30</f>
        <v>56.109770983882456</v>
      </c>
    </row>
    <row r="6667" spans="1:13" x14ac:dyDescent="0.3">
      <c r="A6667">
        <v>197.43823499999999</v>
      </c>
      <c r="B6667">
        <v>59</v>
      </c>
      <c r="C6667">
        <v>0</v>
      </c>
      <c r="D6667">
        <v>0.91</v>
      </c>
      <c r="E6667">
        <v>44.123508000000001</v>
      </c>
      <c r="F6667">
        <v>43.758468999999998</v>
      </c>
      <c r="G6667">
        <v>42.656070999999997</v>
      </c>
      <c r="H6667">
        <v>0.365039</v>
      </c>
      <c r="I6667">
        <v>-86.587154999999996</v>
      </c>
      <c r="J6667">
        <v>59</v>
      </c>
      <c r="K6667">
        <v>62.596863999999997</v>
      </c>
      <c r="L6667">
        <v>1.4997999999999999E-2</v>
      </c>
      <c r="M6667">
        <f>(F6667*CalPhotonTurnigy!$AE$30*CalPhotonTurnigy!$AF$36+CalPhotonTurnigy!$AE$36)/CalPhotonTurnigy!$AE$30</f>
        <v>55.933981991907395</v>
      </c>
    </row>
    <row r="6668" spans="1:13" x14ac:dyDescent="0.3">
      <c r="A6668">
        <v>197.45324199999999</v>
      </c>
      <c r="B6668">
        <v>59</v>
      </c>
      <c r="C6668">
        <v>0</v>
      </c>
      <c r="D6668">
        <v>0.90200000000000002</v>
      </c>
      <c r="E6668">
        <v>44.099992</v>
      </c>
      <c r="F6668">
        <v>44.302228999999997</v>
      </c>
      <c r="G6668">
        <v>42.650647999999997</v>
      </c>
      <c r="H6668">
        <v>-0.202236</v>
      </c>
      <c r="I6668">
        <v>-86.596650999999994</v>
      </c>
      <c r="J6668">
        <v>59</v>
      </c>
      <c r="K6668">
        <v>62.596201999999998</v>
      </c>
      <c r="L6668">
        <v>1.5007E-2</v>
      </c>
      <c r="M6668">
        <f>(F6668*CalPhotonTurnigy!$AE$30*CalPhotonTurnigy!$AF$36+CalPhotonTurnigy!$AE$36)/CalPhotonTurnigy!$AE$30</f>
        <v>56.486281465975011</v>
      </c>
    </row>
    <row r="6669" spans="1:13" x14ac:dyDescent="0.3">
      <c r="A6669">
        <v>197.468245</v>
      </c>
      <c r="B6669">
        <v>59</v>
      </c>
      <c r="C6669">
        <v>0</v>
      </c>
      <c r="D6669">
        <v>0.9</v>
      </c>
      <c r="E6669">
        <v>44.068483999999998</v>
      </c>
      <c r="F6669">
        <v>44.153981999999999</v>
      </c>
      <c r="G6669">
        <v>42.645752999999999</v>
      </c>
      <c r="H6669">
        <v>-8.5499000000000006E-2</v>
      </c>
      <c r="I6669">
        <v>-86.600661000000002</v>
      </c>
      <c r="J6669">
        <v>59</v>
      </c>
      <c r="K6669">
        <v>62.595632000000002</v>
      </c>
      <c r="L6669">
        <v>1.5003000000000001E-2</v>
      </c>
      <c r="M6669">
        <f>(F6669*CalPhotonTurnigy!$AE$30*CalPhotonTurnigy!$AF$36+CalPhotonTurnigy!$AE$36)/CalPhotonTurnigy!$AE$30</f>
        <v>56.335706322286427</v>
      </c>
    </row>
    <row r="6670" spans="1:13" x14ac:dyDescent="0.3">
      <c r="A6670">
        <v>197.48325299999999</v>
      </c>
      <c r="B6670">
        <v>59</v>
      </c>
      <c r="C6670">
        <v>0</v>
      </c>
      <c r="D6670">
        <v>0.90300000000000002</v>
      </c>
      <c r="E6670">
        <v>44.056370999999999</v>
      </c>
      <c r="F6670">
        <v>44.079844999999999</v>
      </c>
      <c r="G6670">
        <v>42.641340999999997</v>
      </c>
      <c r="H6670">
        <v>-2.3473999999999998E-2</v>
      </c>
      <c r="I6670">
        <v>-86.601760999999996</v>
      </c>
      <c r="J6670">
        <v>59</v>
      </c>
      <c r="K6670">
        <v>62.595142000000003</v>
      </c>
      <c r="L6670">
        <v>1.5008000000000001E-2</v>
      </c>
      <c r="M6670">
        <f>(F6670*CalPhotonTurnigy!$AE$30*CalPhotonTurnigy!$AF$36+CalPhotonTurnigy!$AE$36)/CalPhotonTurnigy!$AE$30</f>
        <v>56.260405038431514</v>
      </c>
    </row>
    <row r="6671" spans="1:13" x14ac:dyDescent="0.3">
      <c r="A6671">
        <v>197.49825999999999</v>
      </c>
      <c r="B6671">
        <v>59</v>
      </c>
      <c r="C6671">
        <v>0</v>
      </c>
      <c r="D6671">
        <v>0.90200000000000002</v>
      </c>
      <c r="E6671">
        <v>44.042186999999998</v>
      </c>
      <c r="F6671">
        <v>43.931539999999998</v>
      </c>
      <c r="G6671">
        <v>42.637371999999999</v>
      </c>
      <c r="H6671">
        <v>0.110647</v>
      </c>
      <c r="I6671">
        <v>-86.596579000000006</v>
      </c>
      <c r="J6671">
        <v>59</v>
      </c>
      <c r="K6671">
        <v>62.594720000000002</v>
      </c>
      <c r="L6671">
        <v>1.5007E-2</v>
      </c>
      <c r="M6671">
        <f>(F6671*CalPhotonTurnigy!$AE$30*CalPhotonTurnigy!$AF$36+CalPhotonTurnigy!$AE$36)/CalPhotonTurnigy!$AE$30</f>
        <v>56.109770983882456</v>
      </c>
    </row>
    <row r="6672" spans="1:13" x14ac:dyDescent="0.3">
      <c r="A6672">
        <v>197.51326599999999</v>
      </c>
      <c r="B6672">
        <v>59</v>
      </c>
      <c r="C6672">
        <v>0</v>
      </c>
      <c r="D6672">
        <v>0.90200000000000002</v>
      </c>
      <c r="E6672">
        <v>44.026218999999998</v>
      </c>
      <c r="F6672">
        <v>43.832649000000004</v>
      </c>
      <c r="G6672">
        <v>42.633806999999997</v>
      </c>
      <c r="H6672">
        <v>0.19356999999999999</v>
      </c>
      <c r="I6672">
        <v>-86.587520999999995</v>
      </c>
      <c r="J6672">
        <v>59</v>
      </c>
      <c r="K6672">
        <v>62.594355999999998</v>
      </c>
      <c r="L6672">
        <v>1.5006E-2</v>
      </c>
      <c r="M6672">
        <f>(F6672*CalPhotonTurnigy!$AE$30*CalPhotonTurnigy!$AF$36+CalPhotonTurnigy!$AE$36)/CalPhotonTurnigy!$AE$30</f>
        <v>56.009326951055435</v>
      </c>
    </row>
    <row r="6673" spans="1:13" x14ac:dyDescent="0.3">
      <c r="A6673">
        <v>197.528279</v>
      </c>
      <c r="B6673">
        <v>59</v>
      </c>
      <c r="C6673">
        <v>0</v>
      </c>
      <c r="D6673">
        <v>0.90700000000000003</v>
      </c>
      <c r="E6673">
        <v>44.038786000000002</v>
      </c>
      <c r="F6673">
        <v>43.807923000000002</v>
      </c>
      <c r="G6673">
        <v>42.630609999999997</v>
      </c>
      <c r="H6673">
        <v>0.23086300000000001</v>
      </c>
      <c r="I6673">
        <v>-86.576713999999996</v>
      </c>
      <c r="J6673">
        <v>59</v>
      </c>
      <c r="K6673">
        <v>62.594043999999997</v>
      </c>
      <c r="L6673">
        <v>1.5013E-2</v>
      </c>
      <c r="M6673">
        <f>(F6673*CalPhotonTurnigy!$AE$30*CalPhotonTurnigy!$AF$36+CalPhotonTurnigy!$AE$36)/CalPhotonTurnigy!$AE$30</f>
        <v>55.984212641809087</v>
      </c>
    </row>
    <row r="6674" spans="1:13" x14ac:dyDescent="0.3">
      <c r="A6674">
        <v>197.54327900000001</v>
      </c>
      <c r="B6674">
        <v>59</v>
      </c>
      <c r="C6674">
        <v>0</v>
      </c>
      <c r="D6674">
        <v>0.90200000000000002</v>
      </c>
      <c r="E6674">
        <v>44.023291</v>
      </c>
      <c r="F6674">
        <v>44.277524</v>
      </c>
      <c r="G6674">
        <v>42.627746000000002</v>
      </c>
      <c r="H6674">
        <v>-0.25423299999999999</v>
      </c>
      <c r="I6674">
        <v>-86.588644000000002</v>
      </c>
      <c r="J6674">
        <v>59</v>
      </c>
      <c r="K6674">
        <v>62.593774000000003</v>
      </c>
      <c r="L6674">
        <v>1.4999999999999999E-2</v>
      </c>
      <c r="M6674">
        <f>(F6674*CalPhotonTurnigy!$AE$30*CalPhotonTurnigy!$AF$36+CalPhotonTurnigy!$AE$36)/CalPhotonTurnigy!$AE$30</f>
        <v>56.461188486522971</v>
      </c>
    </row>
    <row r="6675" spans="1:13" x14ac:dyDescent="0.3">
      <c r="A6675">
        <v>197.55828500000001</v>
      </c>
      <c r="B6675">
        <v>59</v>
      </c>
      <c r="C6675">
        <v>0</v>
      </c>
      <c r="D6675">
        <v>0.90600000000000003</v>
      </c>
      <c r="E6675">
        <v>44.028751</v>
      </c>
      <c r="F6675">
        <v>44.129271000000003</v>
      </c>
      <c r="G6675">
        <v>42.625185000000002</v>
      </c>
      <c r="H6675">
        <v>-0.10052</v>
      </c>
      <c r="I6675">
        <v>-86.593357999999995</v>
      </c>
      <c r="J6675">
        <v>59</v>
      </c>
      <c r="K6675">
        <v>62.593542999999997</v>
      </c>
      <c r="L6675">
        <v>1.5006E-2</v>
      </c>
      <c r="M6675">
        <f>(F6675*CalPhotonTurnigy!$AE$30*CalPhotonTurnigy!$AF$36+CalPhotonTurnigy!$AE$36)/CalPhotonTurnigy!$AE$30</f>
        <v>56.310607248607454</v>
      </c>
    </row>
    <row r="6676" spans="1:13" x14ac:dyDescent="0.3">
      <c r="A6676">
        <v>197.573297</v>
      </c>
      <c r="B6676">
        <v>59</v>
      </c>
      <c r="C6676">
        <v>0</v>
      </c>
      <c r="D6676">
        <v>0.90800000000000003</v>
      </c>
      <c r="E6676">
        <v>44.044721000000003</v>
      </c>
      <c r="F6676">
        <v>44.055129999999998</v>
      </c>
      <c r="G6676">
        <v>42.622895999999997</v>
      </c>
      <c r="H6676">
        <v>-1.0409E-2</v>
      </c>
      <c r="I6676">
        <v>-86.593845999999999</v>
      </c>
      <c r="J6676">
        <v>59</v>
      </c>
      <c r="K6676">
        <v>62.593342999999997</v>
      </c>
      <c r="L6676">
        <v>1.5011999999999999E-2</v>
      </c>
      <c r="M6676">
        <f>(F6676*CalPhotonTurnigy!$AE$30*CalPhotonTurnigy!$AF$36+CalPhotonTurnigy!$AE$36)/CalPhotonTurnigy!$AE$30</f>
        <v>56.235301901934562</v>
      </c>
    </row>
    <row r="6677" spans="1:13" x14ac:dyDescent="0.3">
      <c r="A6677">
        <v>197.5883</v>
      </c>
      <c r="B6677">
        <v>59</v>
      </c>
      <c r="C6677">
        <v>0</v>
      </c>
      <c r="D6677">
        <v>0.90300000000000002</v>
      </c>
      <c r="E6677">
        <v>44.035916999999998</v>
      </c>
      <c r="F6677">
        <v>43.906818999999999</v>
      </c>
      <c r="G6677">
        <v>42.620854999999999</v>
      </c>
      <c r="H6677">
        <v>0.12909799999999999</v>
      </c>
      <c r="I6677">
        <v>-86.587802999999994</v>
      </c>
      <c r="J6677">
        <v>59</v>
      </c>
      <c r="K6677">
        <v>62.593172000000003</v>
      </c>
      <c r="L6677">
        <v>1.5003000000000001E-2</v>
      </c>
      <c r="M6677">
        <f>(F6677*CalPhotonTurnigy!$AE$30*CalPhotonTurnigy!$AF$36+CalPhotonTurnigy!$AE$36)/CalPhotonTurnigy!$AE$30</f>
        <v>56.084661753158557</v>
      </c>
    </row>
    <row r="6678" spans="1:13" x14ac:dyDescent="0.3">
      <c r="A6678">
        <v>197.603296</v>
      </c>
      <c r="B6678">
        <v>59</v>
      </c>
      <c r="C6678">
        <v>0</v>
      </c>
      <c r="D6678">
        <v>0.90400000000000003</v>
      </c>
      <c r="E6678">
        <v>44.032097999999998</v>
      </c>
      <c r="F6678">
        <v>43.807923000000002</v>
      </c>
      <c r="G6678">
        <v>42.619034999999997</v>
      </c>
      <c r="H6678">
        <v>0.22417500000000001</v>
      </c>
      <c r="I6678">
        <v>-86.577320999999998</v>
      </c>
      <c r="J6678">
        <v>59</v>
      </c>
      <c r="K6678">
        <v>62.593024</v>
      </c>
      <c r="L6678">
        <v>1.4996000000000001E-2</v>
      </c>
      <c r="M6678">
        <f>(F6678*CalPhotonTurnigy!$AE$30*CalPhotonTurnigy!$AF$36+CalPhotonTurnigy!$AE$36)/CalPhotonTurnigy!$AE$30</f>
        <v>55.984212641809087</v>
      </c>
    </row>
    <row r="6679" spans="1:13" x14ac:dyDescent="0.3">
      <c r="A6679">
        <v>197.61829299999999</v>
      </c>
      <c r="B6679">
        <v>59</v>
      </c>
      <c r="C6679">
        <v>0</v>
      </c>
      <c r="D6679">
        <v>0.90200000000000002</v>
      </c>
      <c r="E6679">
        <v>44.021293</v>
      </c>
      <c r="F6679">
        <v>43.733739999999997</v>
      </c>
      <c r="G6679">
        <v>42.617413999999997</v>
      </c>
      <c r="H6679">
        <v>0.287553</v>
      </c>
      <c r="I6679">
        <v>-86.563882000000007</v>
      </c>
      <c r="J6679">
        <v>59</v>
      </c>
      <c r="K6679">
        <v>62.592897000000001</v>
      </c>
      <c r="L6679">
        <v>1.4997E-2</v>
      </c>
      <c r="M6679">
        <f>(F6679*CalPhotonTurnigy!$AE$30*CalPhotonTurnigy!$AF$36+CalPhotonTurnigy!$AE$36)/CalPhotonTurnigy!$AE$30</f>
        <v>55.908864635547573</v>
      </c>
    </row>
    <row r="6680" spans="1:13" x14ac:dyDescent="0.3">
      <c r="A6680">
        <v>197.633297</v>
      </c>
      <c r="B6680">
        <v>59</v>
      </c>
      <c r="C6680">
        <v>0</v>
      </c>
      <c r="D6680">
        <v>0.90200000000000002</v>
      </c>
      <c r="E6680">
        <v>44.008231000000002</v>
      </c>
      <c r="F6680">
        <v>44.228110000000001</v>
      </c>
      <c r="G6680">
        <v>42.615972999999997</v>
      </c>
      <c r="H6680">
        <v>-0.21987899999999999</v>
      </c>
      <c r="I6680">
        <v>-86.574200000000005</v>
      </c>
      <c r="J6680">
        <v>59</v>
      </c>
      <c r="K6680">
        <v>62.592787999999999</v>
      </c>
      <c r="L6680">
        <v>1.5004E-2</v>
      </c>
      <c r="M6680">
        <f>(F6680*CalPhotonTurnigy!$AE$30*CalPhotonTurnigy!$AF$36+CalPhotonTurnigy!$AE$36)/CalPhotonTurnigy!$AE$30</f>
        <v>56.41099846480094</v>
      </c>
    </row>
    <row r="6681" spans="1:13" x14ac:dyDescent="0.3">
      <c r="A6681">
        <v>197.64830900000001</v>
      </c>
      <c r="B6681">
        <v>59</v>
      </c>
      <c r="C6681">
        <v>0</v>
      </c>
      <c r="D6681">
        <v>0.90800000000000003</v>
      </c>
      <c r="E6681">
        <v>44.027075000000004</v>
      </c>
      <c r="F6681">
        <v>44.104557999999997</v>
      </c>
      <c r="G6681">
        <v>42.614691999999998</v>
      </c>
      <c r="H6681">
        <v>-7.7482999999999996E-2</v>
      </c>
      <c r="I6681">
        <v>-86.577833999999996</v>
      </c>
      <c r="J6681">
        <v>59</v>
      </c>
      <c r="K6681">
        <v>62.592692999999997</v>
      </c>
      <c r="L6681">
        <v>1.5011999999999999E-2</v>
      </c>
      <c r="M6681">
        <f>(F6681*CalPhotonTurnigy!$AE$30*CalPhotonTurnigy!$AF$36+CalPhotonTurnigy!$AE$36)/CalPhotonTurnigy!$AE$30</f>
        <v>56.28550614351947</v>
      </c>
    </row>
    <row r="6682" spans="1:13" x14ac:dyDescent="0.3">
      <c r="A6682">
        <v>197.663318</v>
      </c>
      <c r="B6682">
        <v>59</v>
      </c>
      <c r="C6682">
        <v>0</v>
      </c>
      <c r="D6682">
        <v>0.90200000000000002</v>
      </c>
      <c r="E6682">
        <v>44.013207999999999</v>
      </c>
      <c r="F6682">
        <v>44.030414</v>
      </c>
      <c r="G6682">
        <v>42.613554999999998</v>
      </c>
      <c r="H6682">
        <v>-1.7205999999999999E-2</v>
      </c>
      <c r="I6682">
        <v>-86.578641000000005</v>
      </c>
      <c r="J6682">
        <v>59</v>
      </c>
      <c r="K6682">
        <v>62.592612000000003</v>
      </c>
      <c r="L6682">
        <v>1.5009E-2</v>
      </c>
      <c r="M6682">
        <f>(F6682*CalPhotonTurnigy!$AE$30*CalPhotonTurnigy!$AF$36+CalPhotonTurnigy!$AE$36)/CalPhotonTurnigy!$AE$30</f>
        <v>56.210197749733126</v>
      </c>
    </row>
    <row r="6683" spans="1:13" x14ac:dyDescent="0.3">
      <c r="A6683">
        <v>197.67831899999999</v>
      </c>
      <c r="B6683">
        <v>59</v>
      </c>
      <c r="C6683">
        <v>0</v>
      </c>
      <c r="D6683">
        <v>0.89600000000000002</v>
      </c>
      <c r="E6683">
        <v>43.974924000000001</v>
      </c>
      <c r="F6683">
        <v>43.95626</v>
      </c>
      <c r="G6683">
        <v>42.612546000000002</v>
      </c>
      <c r="H6683">
        <v>1.8664E-2</v>
      </c>
      <c r="I6683">
        <v>-86.577766999999994</v>
      </c>
      <c r="J6683">
        <v>59</v>
      </c>
      <c r="K6683">
        <v>62.592542999999999</v>
      </c>
      <c r="L6683">
        <v>1.5001E-2</v>
      </c>
      <c r="M6683">
        <f>(F6683*CalPhotonTurnigy!$AE$30*CalPhotonTurnigy!$AF$36+CalPhotonTurnigy!$AE$36)/CalPhotonTurnigy!$AE$30</f>
        <v>56.134879198901857</v>
      </c>
    </row>
    <row r="6684" spans="1:13" x14ac:dyDescent="0.3">
      <c r="A6684">
        <v>197.69332700000001</v>
      </c>
      <c r="B6684">
        <v>59</v>
      </c>
      <c r="C6684">
        <v>0</v>
      </c>
      <c r="D6684">
        <v>0.90200000000000002</v>
      </c>
      <c r="E6684">
        <v>43.968319999999999</v>
      </c>
      <c r="F6684">
        <v>43.832649000000004</v>
      </c>
      <c r="G6684">
        <v>42.611651999999999</v>
      </c>
      <c r="H6684">
        <v>0.13567100000000001</v>
      </c>
      <c r="I6684">
        <v>-86.571416999999997</v>
      </c>
      <c r="J6684">
        <v>59</v>
      </c>
      <c r="K6684">
        <v>62.592483000000001</v>
      </c>
      <c r="L6684">
        <v>1.5008000000000001E-2</v>
      </c>
      <c r="M6684">
        <f>(F6684*CalPhotonTurnigy!$AE$30*CalPhotonTurnigy!$AF$36+CalPhotonTurnigy!$AE$36)/CalPhotonTurnigy!$AE$30</f>
        <v>56.009326951055435</v>
      </c>
    </row>
    <row r="6685" spans="1:13" x14ac:dyDescent="0.3">
      <c r="A6685">
        <v>197.70833300000001</v>
      </c>
      <c r="B6685">
        <v>59</v>
      </c>
      <c r="C6685">
        <v>0</v>
      </c>
      <c r="D6685">
        <v>0.90100000000000002</v>
      </c>
      <c r="E6685">
        <v>43.958868000000002</v>
      </c>
      <c r="F6685">
        <v>43.733739999999997</v>
      </c>
      <c r="G6685">
        <v>42.610860000000002</v>
      </c>
      <c r="H6685">
        <v>0.22512799999999999</v>
      </c>
      <c r="I6685">
        <v>-86.560889000000003</v>
      </c>
      <c r="J6685">
        <v>59</v>
      </c>
      <c r="K6685">
        <v>62.592430999999998</v>
      </c>
      <c r="L6685">
        <v>1.5006E-2</v>
      </c>
      <c r="M6685">
        <f>(F6685*CalPhotonTurnigy!$AE$30*CalPhotonTurnigy!$AF$36+CalPhotonTurnigy!$AE$36)/CalPhotonTurnigy!$AE$30</f>
        <v>55.908864635547573</v>
      </c>
    </row>
    <row r="6686" spans="1:13" x14ac:dyDescent="0.3">
      <c r="A6686">
        <v>197.72333</v>
      </c>
      <c r="B6686">
        <v>59</v>
      </c>
      <c r="C6686">
        <v>0</v>
      </c>
      <c r="D6686">
        <v>0.90400000000000003</v>
      </c>
      <c r="E6686">
        <v>43.965803000000001</v>
      </c>
      <c r="F6686">
        <v>43.634813999999999</v>
      </c>
      <c r="G6686">
        <v>42.610159000000003</v>
      </c>
      <c r="H6686">
        <v>0.33098899999999998</v>
      </c>
      <c r="I6686">
        <v>-86.545430999999994</v>
      </c>
      <c r="J6686">
        <v>59</v>
      </c>
      <c r="K6686">
        <v>62.592385999999998</v>
      </c>
      <c r="L6686">
        <v>1.4997E-2</v>
      </c>
      <c r="M6686">
        <f>(F6686*CalPhotonTurnigy!$AE$30*CalPhotonTurnigy!$AF$36+CalPhotonTurnigy!$AE$36)/CalPhotonTurnigy!$AE$30</f>
        <v>55.808385053063375</v>
      </c>
    </row>
    <row r="6687" spans="1:13" x14ac:dyDescent="0.3">
      <c r="A6687">
        <v>197.738338</v>
      </c>
      <c r="B6687">
        <v>59</v>
      </c>
      <c r="C6687">
        <v>0</v>
      </c>
      <c r="D6687">
        <v>0.90200000000000002</v>
      </c>
      <c r="E6687">
        <v>43.964236999999997</v>
      </c>
      <c r="F6687">
        <v>43.634813999999999</v>
      </c>
      <c r="G6687">
        <v>42.609538999999998</v>
      </c>
      <c r="H6687">
        <v>0.32942199999999999</v>
      </c>
      <c r="I6687">
        <v>-86.530034999999998</v>
      </c>
      <c r="J6687">
        <v>59</v>
      </c>
      <c r="K6687">
        <v>62.592348000000001</v>
      </c>
      <c r="L6687">
        <v>1.5008000000000001E-2</v>
      </c>
      <c r="M6687">
        <f>(F6687*CalPhotonTurnigy!$AE$30*CalPhotonTurnigy!$AF$36+CalPhotonTurnigy!$AE$36)/CalPhotonTurnigy!$AE$30</f>
        <v>55.808385053063375</v>
      </c>
    </row>
    <row r="6688" spans="1:13" x14ac:dyDescent="0.3">
      <c r="A6688">
        <v>197.75335000000001</v>
      </c>
      <c r="B6688">
        <v>59</v>
      </c>
      <c r="C6688">
        <v>0</v>
      </c>
      <c r="D6688">
        <v>0.90100000000000002</v>
      </c>
      <c r="E6688">
        <v>43.955354</v>
      </c>
      <c r="F6688">
        <v>44.129271000000003</v>
      </c>
      <c r="G6688">
        <v>42.608991000000003</v>
      </c>
      <c r="H6688">
        <v>-0.17391699999999999</v>
      </c>
      <c r="I6688">
        <v>-86.538194000000004</v>
      </c>
      <c r="J6688">
        <v>59</v>
      </c>
      <c r="K6688">
        <v>62.592314999999999</v>
      </c>
      <c r="L6688">
        <v>1.5011999999999999E-2</v>
      </c>
      <c r="M6688">
        <f>(F6688*CalPhotonTurnigy!$AE$30*CalPhotonTurnigy!$AF$36+CalPhotonTurnigy!$AE$36)/CalPhotonTurnigy!$AE$30</f>
        <v>56.310607248607454</v>
      </c>
    </row>
    <row r="6689" spans="1:13" x14ac:dyDescent="0.3">
      <c r="A6689">
        <v>197.768349</v>
      </c>
      <c r="B6689">
        <v>59</v>
      </c>
      <c r="C6689">
        <v>0</v>
      </c>
      <c r="D6689">
        <v>0.9</v>
      </c>
      <c r="E6689">
        <v>43.943939</v>
      </c>
      <c r="F6689">
        <v>44.030414</v>
      </c>
      <c r="G6689">
        <v>42.608505999999998</v>
      </c>
      <c r="H6689">
        <v>-8.6474999999999996E-2</v>
      </c>
      <c r="I6689">
        <v>-86.542244999999994</v>
      </c>
      <c r="J6689">
        <v>59</v>
      </c>
      <c r="K6689">
        <v>62.592286999999999</v>
      </c>
      <c r="L6689">
        <v>1.4999E-2</v>
      </c>
      <c r="M6689">
        <f>(F6689*CalPhotonTurnigy!$AE$30*CalPhotonTurnigy!$AF$36+CalPhotonTurnigy!$AE$36)/CalPhotonTurnigy!$AE$30</f>
        <v>56.210197749733126</v>
      </c>
    </row>
    <row r="6690" spans="1:13" x14ac:dyDescent="0.3">
      <c r="A6690">
        <v>197.78334799999999</v>
      </c>
      <c r="B6690">
        <v>59</v>
      </c>
      <c r="C6690">
        <v>0</v>
      </c>
      <c r="D6690">
        <v>0.89600000000000002</v>
      </c>
      <c r="E6690">
        <v>43.915253999999997</v>
      </c>
      <c r="F6690">
        <v>43.980978999999998</v>
      </c>
      <c r="G6690">
        <v>42.608078999999996</v>
      </c>
      <c r="H6690">
        <v>-6.5725000000000006E-2</v>
      </c>
      <c r="I6690">
        <v>-86.545321999999999</v>
      </c>
      <c r="J6690">
        <v>59</v>
      </c>
      <c r="K6690">
        <v>62.592261999999998</v>
      </c>
      <c r="L6690">
        <v>1.4999E-2</v>
      </c>
      <c r="M6690">
        <f>(F6690*CalPhotonTurnigy!$AE$30*CalPhotonTurnigy!$AF$36+CalPhotonTurnigy!$AE$36)/CalPhotonTurnigy!$AE$30</f>
        <v>56.159986398216773</v>
      </c>
    </row>
    <row r="6691" spans="1:13" x14ac:dyDescent="0.3">
      <c r="A6691">
        <v>197.79834600000001</v>
      </c>
      <c r="B6691">
        <v>59</v>
      </c>
      <c r="C6691">
        <v>0</v>
      </c>
      <c r="D6691">
        <v>0.90300000000000002</v>
      </c>
      <c r="E6691">
        <v>43.924515999999997</v>
      </c>
      <c r="F6691">
        <v>43.906818999999999</v>
      </c>
      <c r="G6691">
        <v>42.607702000000003</v>
      </c>
      <c r="H6691">
        <v>1.7697000000000001E-2</v>
      </c>
      <c r="I6691">
        <v>-86.544494</v>
      </c>
      <c r="J6691">
        <v>59</v>
      </c>
      <c r="K6691">
        <v>62.592241000000001</v>
      </c>
      <c r="L6691">
        <v>1.4997999999999999E-2</v>
      </c>
      <c r="M6691">
        <f>(F6691*CalPhotonTurnigy!$AE$30*CalPhotonTurnigy!$AF$36+CalPhotonTurnigy!$AE$36)/CalPhotonTurnigy!$AE$30</f>
        <v>56.084661753158557</v>
      </c>
    </row>
    <row r="6692" spans="1:13" x14ac:dyDescent="0.3">
      <c r="A6692">
        <v>197.813345</v>
      </c>
      <c r="B6692">
        <v>59</v>
      </c>
      <c r="C6692">
        <v>0</v>
      </c>
      <c r="D6692">
        <v>0.90100000000000002</v>
      </c>
      <c r="E6692">
        <v>43.921168000000002</v>
      </c>
      <c r="F6692">
        <v>43.807923000000002</v>
      </c>
      <c r="G6692">
        <v>42.607370000000003</v>
      </c>
      <c r="H6692">
        <v>0.113245</v>
      </c>
      <c r="I6692">
        <v>-86.539197999999999</v>
      </c>
      <c r="J6692">
        <v>59</v>
      </c>
      <c r="K6692">
        <v>62.592222999999997</v>
      </c>
      <c r="L6692">
        <v>1.4999E-2</v>
      </c>
      <c r="M6692">
        <f>(F6692*CalPhotonTurnigy!$AE$30*CalPhotonTurnigy!$AF$36+CalPhotonTurnigy!$AE$36)/CalPhotonTurnigy!$AE$30</f>
        <v>55.984212641809087</v>
      </c>
    </row>
    <row r="6693" spans="1:13" x14ac:dyDescent="0.3">
      <c r="A6693">
        <v>197.828351</v>
      </c>
      <c r="B6693">
        <v>59</v>
      </c>
      <c r="C6693">
        <v>0</v>
      </c>
      <c r="D6693">
        <v>0.90800000000000003</v>
      </c>
      <c r="E6693">
        <v>43.952221999999999</v>
      </c>
      <c r="F6693">
        <v>43.733739999999997</v>
      </c>
      <c r="G6693">
        <v>42.607076999999997</v>
      </c>
      <c r="H6693">
        <v>0.21848200000000001</v>
      </c>
      <c r="I6693">
        <v>-86.528981000000002</v>
      </c>
      <c r="J6693">
        <v>59</v>
      </c>
      <c r="K6693">
        <v>62.592207999999999</v>
      </c>
      <c r="L6693">
        <v>1.5006E-2</v>
      </c>
      <c r="M6693">
        <f>(F6693*CalPhotonTurnigy!$AE$30*CalPhotonTurnigy!$AF$36+CalPhotonTurnigy!$AE$36)/CalPhotonTurnigy!$AE$30</f>
        <v>55.908864635547573</v>
      </c>
    </row>
    <row r="6694" spans="1:13" x14ac:dyDescent="0.3">
      <c r="A6694">
        <v>197.84335100000001</v>
      </c>
      <c r="B6694">
        <v>59</v>
      </c>
      <c r="C6694">
        <v>0</v>
      </c>
      <c r="D6694">
        <v>0.89900000000000002</v>
      </c>
      <c r="E6694">
        <v>43.937472999999997</v>
      </c>
      <c r="F6694">
        <v>43.684278999999997</v>
      </c>
      <c r="G6694">
        <v>42.606819000000002</v>
      </c>
      <c r="H6694">
        <v>0.25319399999999997</v>
      </c>
      <c r="I6694">
        <v>-86.517150000000001</v>
      </c>
      <c r="J6694">
        <v>59</v>
      </c>
      <c r="K6694">
        <v>62.592193999999999</v>
      </c>
      <c r="L6694">
        <v>1.4999999999999999E-2</v>
      </c>
      <c r="M6694">
        <f>(F6694*CalPhotonTurnigy!$AE$30*CalPhotonTurnigy!$AF$36+CalPhotonTurnigy!$AE$36)/CalPhotonTurnigy!$AE$30</f>
        <v>55.85862687571445</v>
      </c>
    </row>
    <row r="6695" spans="1:13" x14ac:dyDescent="0.3">
      <c r="A6695">
        <v>197.85835499999999</v>
      </c>
      <c r="B6695">
        <v>59</v>
      </c>
      <c r="C6695">
        <v>0</v>
      </c>
      <c r="D6695">
        <v>0.9</v>
      </c>
      <c r="E6695">
        <v>43.928547999999999</v>
      </c>
      <c r="F6695">
        <v>43.634813999999999</v>
      </c>
      <c r="G6695">
        <v>42.606591000000002</v>
      </c>
      <c r="H6695">
        <v>0.293734</v>
      </c>
      <c r="I6695">
        <v>-86.503426000000005</v>
      </c>
      <c r="J6695">
        <v>59</v>
      </c>
      <c r="K6695">
        <v>62.592182999999999</v>
      </c>
      <c r="L6695">
        <v>1.5004E-2</v>
      </c>
      <c r="M6695">
        <f>(F6695*CalPhotonTurnigy!$AE$30*CalPhotonTurnigy!$AF$36+CalPhotonTurnigy!$AE$36)/CalPhotonTurnigy!$AE$30</f>
        <v>55.808385053063375</v>
      </c>
    </row>
    <row r="6696" spans="1:13" x14ac:dyDescent="0.3">
      <c r="A6696">
        <v>197.87339</v>
      </c>
      <c r="B6696">
        <v>59</v>
      </c>
      <c r="C6696">
        <v>0</v>
      </c>
      <c r="D6696">
        <v>0.90300000000000002</v>
      </c>
      <c r="E6696">
        <v>43.935952</v>
      </c>
      <c r="F6696">
        <v>43.511133000000001</v>
      </c>
      <c r="G6696">
        <v>42.606392</v>
      </c>
      <c r="H6696">
        <v>0.424819</v>
      </c>
      <c r="I6696">
        <v>-86.483553000000001</v>
      </c>
      <c r="J6696">
        <v>59</v>
      </c>
      <c r="K6696">
        <v>62.592173000000003</v>
      </c>
      <c r="L6696">
        <v>1.5035E-2</v>
      </c>
      <c r="M6696">
        <f>(F6696*CalPhotonTurnigy!$AE$30*CalPhotonTurnigy!$AF$36+CalPhotonTurnigy!$AE$36)/CalPhotonTurnigy!$AE$30</f>
        <v>55.682761705902578</v>
      </c>
    </row>
    <row r="6697" spans="1:13" x14ac:dyDescent="0.3">
      <c r="A6697">
        <v>197.88839200000001</v>
      </c>
      <c r="B6697">
        <v>59</v>
      </c>
      <c r="C6697">
        <v>0</v>
      </c>
      <c r="D6697">
        <v>0.89900000000000002</v>
      </c>
      <c r="E6697">
        <v>43.923467000000002</v>
      </c>
      <c r="F6697">
        <v>43.436911000000002</v>
      </c>
      <c r="G6697">
        <v>42.606216000000003</v>
      </c>
      <c r="H6697">
        <v>0.48655599999999999</v>
      </c>
      <c r="I6697">
        <v>-86.460853999999998</v>
      </c>
      <c r="J6697">
        <v>59</v>
      </c>
      <c r="K6697">
        <v>62.592163999999997</v>
      </c>
      <c r="L6697">
        <v>1.5002E-2</v>
      </c>
      <c r="M6697">
        <f>(F6697*CalPhotonTurnigy!$AE$30*CalPhotonTurnigy!$AF$36+CalPhotonTurnigy!$AE$36)/CalPhotonTurnigy!$AE$30</f>
        <v>55.607374087165915</v>
      </c>
    </row>
    <row r="6698" spans="1:13" x14ac:dyDescent="0.3">
      <c r="A6698">
        <v>197.903403</v>
      </c>
      <c r="B6698">
        <v>59</v>
      </c>
      <c r="C6698">
        <v>0</v>
      </c>
      <c r="D6698">
        <v>0.89900000000000002</v>
      </c>
      <c r="E6698">
        <v>43.91272</v>
      </c>
      <c r="F6698">
        <v>43.832649000000004</v>
      </c>
      <c r="G6698">
        <v>42.606060999999997</v>
      </c>
      <c r="H6698">
        <v>8.0071000000000003E-2</v>
      </c>
      <c r="I6698">
        <v>-86.457105999999996</v>
      </c>
      <c r="J6698">
        <v>59</v>
      </c>
      <c r="K6698">
        <v>62.592157</v>
      </c>
      <c r="L6698">
        <v>1.5011E-2</v>
      </c>
      <c r="M6698">
        <f>(F6698*CalPhotonTurnigy!$AE$30*CalPhotonTurnigy!$AF$36+CalPhotonTurnigy!$AE$36)/CalPhotonTurnigy!$AE$30</f>
        <v>56.009326951055435</v>
      </c>
    </row>
    <row r="6699" spans="1:13" x14ac:dyDescent="0.3">
      <c r="A6699">
        <v>197.91841099999999</v>
      </c>
      <c r="B6699">
        <v>59</v>
      </c>
      <c r="C6699">
        <v>0</v>
      </c>
      <c r="D6699">
        <v>0.89900000000000002</v>
      </c>
      <c r="E6699">
        <v>43.903469999999999</v>
      </c>
      <c r="F6699">
        <v>43.95626</v>
      </c>
      <c r="G6699">
        <v>42.605924999999999</v>
      </c>
      <c r="H6699">
        <v>-5.2790999999999998E-2</v>
      </c>
      <c r="I6699">
        <v>-86.459579000000005</v>
      </c>
      <c r="J6699">
        <v>59</v>
      </c>
      <c r="K6699">
        <v>62.592151000000001</v>
      </c>
      <c r="L6699">
        <v>1.5008000000000001E-2</v>
      </c>
      <c r="M6699">
        <f>(F6699*CalPhotonTurnigy!$AE$30*CalPhotonTurnigy!$AF$36+CalPhotonTurnigy!$AE$36)/CalPhotonTurnigy!$AE$30</f>
        <v>56.134879198901857</v>
      </c>
    </row>
    <row r="6700" spans="1:13" x14ac:dyDescent="0.3">
      <c r="A6700">
        <v>197.933415</v>
      </c>
      <c r="B6700">
        <v>59</v>
      </c>
      <c r="C6700">
        <v>0</v>
      </c>
      <c r="D6700">
        <v>0.90100000000000002</v>
      </c>
      <c r="E6700">
        <v>43.903058000000001</v>
      </c>
      <c r="F6700">
        <v>43.857373000000003</v>
      </c>
      <c r="G6700">
        <v>42.605806000000001</v>
      </c>
      <c r="H6700">
        <v>4.5684000000000002E-2</v>
      </c>
      <c r="I6700">
        <v>-86.457441000000003</v>
      </c>
      <c r="J6700">
        <v>59</v>
      </c>
      <c r="K6700">
        <v>62.592145000000002</v>
      </c>
      <c r="L6700">
        <v>1.5004E-2</v>
      </c>
      <c r="M6700">
        <f>(F6700*CalPhotonTurnigy!$AE$30*CalPhotonTurnigy!$AF$36+CalPhotonTurnigy!$AE$36)/CalPhotonTurnigy!$AE$30</f>
        <v>56.034439228892801</v>
      </c>
    </row>
    <row r="6701" spans="1:13" x14ac:dyDescent="0.3">
      <c r="A6701">
        <v>197.94841700000001</v>
      </c>
      <c r="B6701">
        <v>59</v>
      </c>
      <c r="C6701">
        <v>0</v>
      </c>
      <c r="D6701">
        <v>0.89800000000000002</v>
      </c>
      <c r="E6701">
        <v>43.891376999999999</v>
      </c>
      <c r="F6701">
        <v>43.832649000000004</v>
      </c>
      <c r="G6701">
        <v>42.605701000000003</v>
      </c>
      <c r="H6701">
        <v>5.8729000000000003E-2</v>
      </c>
      <c r="I6701">
        <v>-86.454693000000006</v>
      </c>
      <c r="J6701">
        <v>59</v>
      </c>
      <c r="K6701">
        <v>62.592140000000001</v>
      </c>
      <c r="L6701">
        <v>1.5002E-2</v>
      </c>
      <c r="M6701">
        <f>(F6701*CalPhotonTurnigy!$AE$30*CalPhotonTurnigy!$AF$36+CalPhotonTurnigy!$AE$36)/CalPhotonTurnigy!$AE$30</f>
        <v>56.009326951055435</v>
      </c>
    </row>
    <row r="6702" spans="1:13" x14ac:dyDescent="0.3">
      <c r="A6702">
        <v>197.96341899999999</v>
      </c>
      <c r="B6702">
        <v>59</v>
      </c>
      <c r="C6702">
        <v>0</v>
      </c>
      <c r="D6702">
        <v>0.89500000000000002</v>
      </c>
      <c r="E6702">
        <v>43.866211</v>
      </c>
      <c r="F6702">
        <v>43.733739999999997</v>
      </c>
      <c r="G6702">
        <v>42.605609000000001</v>
      </c>
      <c r="H6702">
        <v>0.13247</v>
      </c>
      <c r="I6702">
        <v>-86.448499999999996</v>
      </c>
      <c r="J6702">
        <v>59</v>
      </c>
      <c r="K6702">
        <v>62.592136000000004</v>
      </c>
      <c r="L6702">
        <v>1.5002E-2</v>
      </c>
      <c r="M6702">
        <f>(F6702*CalPhotonTurnigy!$AE$30*CalPhotonTurnigy!$AF$36+CalPhotonTurnigy!$AE$36)/CalPhotonTurnigy!$AE$30</f>
        <v>55.908864635547573</v>
      </c>
    </row>
    <row r="6703" spans="1:13" x14ac:dyDescent="0.3">
      <c r="A6703">
        <v>197.978418</v>
      </c>
      <c r="B6703">
        <v>59</v>
      </c>
      <c r="C6703">
        <v>0</v>
      </c>
      <c r="D6703">
        <v>0.89900000000000002</v>
      </c>
      <c r="E6703">
        <v>43.863441999999999</v>
      </c>
      <c r="F6703">
        <v>43.684278999999997</v>
      </c>
      <c r="G6703">
        <v>42.605528</v>
      </c>
      <c r="H6703">
        <v>0.17916199999999999</v>
      </c>
      <c r="I6703">
        <v>-86.440128999999999</v>
      </c>
      <c r="J6703">
        <v>59</v>
      </c>
      <c r="K6703">
        <v>62.592132999999997</v>
      </c>
      <c r="L6703">
        <v>1.4999E-2</v>
      </c>
      <c r="M6703">
        <f>(F6703*CalPhotonTurnigy!$AE$30*CalPhotonTurnigy!$AF$36+CalPhotonTurnigy!$AE$36)/CalPhotonTurnigy!$AE$30</f>
        <v>55.85862687571445</v>
      </c>
    </row>
    <row r="6704" spans="1:13" x14ac:dyDescent="0.3">
      <c r="A6704">
        <v>197.99341799999999</v>
      </c>
      <c r="B6704">
        <v>59</v>
      </c>
      <c r="C6704">
        <v>0</v>
      </c>
      <c r="D6704">
        <v>0.89300000000000002</v>
      </c>
      <c r="E6704">
        <v>43.830806000000003</v>
      </c>
      <c r="F6704">
        <v>43.634813999999999</v>
      </c>
      <c r="G6704">
        <v>42.605457999999999</v>
      </c>
      <c r="H6704">
        <v>0.195992</v>
      </c>
      <c r="I6704">
        <v>-86.430974000000006</v>
      </c>
      <c r="J6704">
        <v>59</v>
      </c>
      <c r="K6704">
        <v>62.592129999999997</v>
      </c>
      <c r="L6704">
        <v>1.4999999999999999E-2</v>
      </c>
      <c r="M6704">
        <f>(F6704*CalPhotonTurnigy!$AE$30*CalPhotonTurnigy!$AF$36+CalPhotonTurnigy!$AE$36)/CalPhotonTurnigy!$AE$30</f>
        <v>55.808385053063375</v>
      </c>
    </row>
    <row r="6705" spans="1:13" x14ac:dyDescent="0.3">
      <c r="A6705">
        <v>198.00843</v>
      </c>
      <c r="B6705">
        <v>59</v>
      </c>
      <c r="C6705">
        <v>0</v>
      </c>
      <c r="D6705">
        <v>0.89400000000000002</v>
      </c>
      <c r="E6705">
        <v>43.810268999999998</v>
      </c>
      <c r="F6705">
        <v>43.585344999999997</v>
      </c>
      <c r="G6705">
        <v>42.605395000000001</v>
      </c>
      <c r="H6705">
        <v>0.22492400000000001</v>
      </c>
      <c r="I6705">
        <v>-86.420462000000001</v>
      </c>
      <c r="J6705">
        <v>59</v>
      </c>
      <c r="K6705">
        <v>62.592126999999998</v>
      </c>
      <c r="L6705">
        <v>1.5011999999999999E-2</v>
      </c>
      <c r="M6705">
        <f>(F6705*CalPhotonTurnigy!$AE$30*CalPhotonTurnigy!$AF$36+CalPhotonTurnigy!$AE$36)/CalPhotonTurnigy!$AE$30</f>
        <v>55.758139167594315</v>
      </c>
    </row>
    <row r="6706" spans="1:13" x14ac:dyDescent="0.3">
      <c r="A6706">
        <v>198.023437</v>
      </c>
      <c r="B6706">
        <v>58</v>
      </c>
      <c r="C6706">
        <v>0</v>
      </c>
      <c r="D6706">
        <v>0.89300000000000002</v>
      </c>
      <c r="E6706">
        <v>43.788798</v>
      </c>
      <c r="F6706">
        <v>43.535871</v>
      </c>
      <c r="G6706">
        <v>42.605136999999999</v>
      </c>
      <c r="H6706">
        <v>0.25292700000000001</v>
      </c>
      <c r="I6706">
        <v>-86.408651000000006</v>
      </c>
      <c r="J6706">
        <v>58</v>
      </c>
      <c r="K6706">
        <v>62.564143999999999</v>
      </c>
      <c r="L6706">
        <v>1.5007E-2</v>
      </c>
      <c r="M6706">
        <f>(F6706*CalPhotonTurnigy!$AE$30*CalPhotonTurnigy!$AF$36+CalPhotonTurnigy!$AE$36)/CalPhotonTurnigy!$AE$30</f>
        <v>55.707888203602813</v>
      </c>
    </row>
    <row r="6707" spans="1:13" x14ac:dyDescent="0.3">
      <c r="A6707">
        <v>198.038444</v>
      </c>
      <c r="B6707">
        <v>58</v>
      </c>
      <c r="C6707">
        <v>0</v>
      </c>
      <c r="D6707">
        <v>0.89400000000000002</v>
      </c>
      <c r="E6707">
        <v>43.774101000000002</v>
      </c>
      <c r="F6707">
        <v>43.461652000000001</v>
      </c>
      <c r="G6707">
        <v>42.603996000000002</v>
      </c>
      <c r="H6707">
        <v>0.31244899999999998</v>
      </c>
      <c r="I6707">
        <v>-86.394067000000007</v>
      </c>
      <c r="J6707">
        <v>58</v>
      </c>
      <c r="K6707">
        <v>62.513441999999998</v>
      </c>
      <c r="L6707">
        <v>1.5007E-2</v>
      </c>
      <c r="M6707">
        <f>(F6707*CalPhotonTurnigy!$AE$30*CalPhotonTurnigy!$AF$36+CalPhotonTurnigy!$AE$36)/CalPhotonTurnigy!$AE$30</f>
        <v>55.632503631979624</v>
      </c>
    </row>
    <row r="6708" spans="1:13" x14ac:dyDescent="0.3">
      <c r="A6708">
        <v>198.05345600000001</v>
      </c>
      <c r="B6708">
        <v>58</v>
      </c>
      <c r="C6708">
        <v>0</v>
      </c>
      <c r="D6708">
        <v>0.89200000000000002</v>
      </c>
      <c r="E6708">
        <v>43.750070999999998</v>
      </c>
      <c r="F6708">
        <v>43.362679</v>
      </c>
      <c r="G6708">
        <v>42.601087</v>
      </c>
      <c r="H6708">
        <v>0.38739200000000001</v>
      </c>
      <c r="I6708">
        <v>-86.375991999999997</v>
      </c>
      <c r="J6708">
        <v>58</v>
      </c>
      <c r="K6708">
        <v>62.469802999999999</v>
      </c>
      <c r="L6708">
        <v>1.5011999999999999E-2</v>
      </c>
      <c r="M6708">
        <f>(F6708*CalPhotonTurnigy!$AE$30*CalPhotonTurnigy!$AF$36+CalPhotonTurnigy!$AE$36)/CalPhotonTurnigy!$AE$30</f>
        <v>55.531976311384348</v>
      </c>
    </row>
    <row r="6709" spans="1:13" x14ac:dyDescent="0.3">
      <c r="A6709">
        <v>198.06846400000001</v>
      </c>
      <c r="B6709">
        <v>58</v>
      </c>
      <c r="C6709">
        <v>0</v>
      </c>
      <c r="D6709">
        <v>0.89100000000000001</v>
      </c>
      <c r="E6709">
        <v>43.725582000000003</v>
      </c>
      <c r="F6709">
        <v>43.436911000000002</v>
      </c>
      <c r="G6709">
        <v>42.595849000000001</v>
      </c>
      <c r="H6709">
        <v>0.28867100000000001</v>
      </c>
      <c r="I6709">
        <v>-86.362519000000006</v>
      </c>
      <c r="J6709">
        <v>58</v>
      </c>
      <c r="K6709">
        <v>62.432242000000002</v>
      </c>
      <c r="L6709">
        <v>1.5008000000000001E-2</v>
      </c>
      <c r="M6709">
        <f>(F6709*CalPhotonTurnigy!$AE$30*CalPhotonTurnigy!$AF$36+CalPhotonTurnigy!$AE$36)/CalPhotonTurnigy!$AE$30</f>
        <v>55.607374087165915</v>
      </c>
    </row>
    <row r="6710" spans="1:13" x14ac:dyDescent="0.3">
      <c r="A6710">
        <v>198.08346900000001</v>
      </c>
      <c r="B6710">
        <v>58</v>
      </c>
      <c r="C6710">
        <v>0</v>
      </c>
      <c r="D6710">
        <v>0.89300000000000002</v>
      </c>
      <c r="E6710">
        <v>43.715890000000002</v>
      </c>
      <c r="F6710">
        <v>43.931539999999998</v>
      </c>
      <c r="G6710">
        <v>42.588127</v>
      </c>
      <c r="H6710">
        <v>-0.21565000000000001</v>
      </c>
      <c r="I6710">
        <v>-86.372617000000005</v>
      </c>
      <c r="J6710">
        <v>58</v>
      </c>
      <c r="K6710">
        <v>62.399912999999998</v>
      </c>
      <c r="L6710">
        <v>1.5004999999999999E-2</v>
      </c>
      <c r="M6710">
        <f>(F6710*CalPhotonTurnigy!$AE$30*CalPhotonTurnigy!$AF$36+CalPhotonTurnigy!$AE$36)/CalPhotonTurnigy!$AE$30</f>
        <v>56.109770983882456</v>
      </c>
    </row>
    <row r="6711" spans="1:13" x14ac:dyDescent="0.3">
      <c r="A6711">
        <v>198.09846899999999</v>
      </c>
      <c r="B6711">
        <v>58</v>
      </c>
      <c r="C6711">
        <v>0</v>
      </c>
      <c r="D6711">
        <v>0.89900000000000002</v>
      </c>
      <c r="E6711">
        <v>43.734129000000003</v>
      </c>
      <c r="F6711">
        <v>43.906818999999999</v>
      </c>
      <c r="G6711">
        <v>42.578029999999998</v>
      </c>
      <c r="H6711">
        <v>-0.17269000000000001</v>
      </c>
      <c r="I6711">
        <v>-86.380700000000004</v>
      </c>
      <c r="J6711">
        <v>58</v>
      </c>
      <c r="K6711">
        <v>62.372087000000001</v>
      </c>
      <c r="L6711">
        <v>1.4999999999999999E-2</v>
      </c>
      <c r="M6711">
        <f>(F6711*CalPhotonTurnigy!$AE$30*CalPhotonTurnigy!$AF$36+CalPhotonTurnigy!$AE$36)/CalPhotonTurnigy!$AE$30</f>
        <v>56.084661753158557</v>
      </c>
    </row>
    <row r="6712" spans="1:13" x14ac:dyDescent="0.3">
      <c r="A6712">
        <v>198.11346599999999</v>
      </c>
      <c r="B6712">
        <v>58</v>
      </c>
      <c r="C6712">
        <v>0</v>
      </c>
      <c r="D6712">
        <v>0.89300000000000002</v>
      </c>
      <c r="E6712">
        <v>43.723247000000001</v>
      </c>
      <c r="F6712">
        <v>43.857373000000003</v>
      </c>
      <c r="G6712">
        <v>42.565820000000002</v>
      </c>
      <c r="H6712">
        <v>-0.134126</v>
      </c>
      <c r="I6712">
        <v>-86.386973999999995</v>
      </c>
      <c r="J6712">
        <v>58</v>
      </c>
      <c r="K6712">
        <v>62.348137000000001</v>
      </c>
      <c r="L6712">
        <v>1.4997E-2</v>
      </c>
      <c r="M6712">
        <f>(F6712*CalPhotonTurnigy!$AE$30*CalPhotonTurnigy!$AF$36+CalPhotonTurnigy!$AE$36)/CalPhotonTurnigy!$AE$30</f>
        <v>56.034439228892801</v>
      </c>
    </row>
    <row r="6713" spans="1:13" x14ac:dyDescent="0.3">
      <c r="A6713">
        <v>198.128469</v>
      </c>
      <c r="B6713">
        <v>58</v>
      </c>
      <c r="C6713">
        <v>0</v>
      </c>
      <c r="D6713">
        <v>0.88900000000000001</v>
      </c>
      <c r="E6713">
        <v>43.691082000000002</v>
      </c>
      <c r="F6713">
        <v>43.832649000000004</v>
      </c>
      <c r="G6713">
        <v>42.551842000000001</v>
      </c>
      <c r="H6713">
        <v>-0.141566</v>
      </c>
      <c r="I6713">
        <v>-86.393597</v>
      </c>
      <c r="J6713">
        <v>58</v>
      </c>
      <c r="K6713">
        <v>62.327522999999999</v>
      </c>
      <c r="L6713">
        <v>1.5003000000000001E-2</v>
      </c>
      <c r="M6713">
        <f>(F6713*CalPhotonTurnigy!$AE$30*CalPhotonTurnigy!$AF$36+CalPhotonTurnigy!$AE$36)/CalPhotonTurnigy!$AE$30</f>
        <v>56.009326951055435</v>
      </c>
    </row>
    <row r="6714" spans="1:13" x14ac:dyDescent="0.3">
      <c r="A6714">
        <v>198.14346800000001</v>
      </c>
      <c r="B6714">
        <v>58</v>
      </c>
      <c r="C6714">
        <v>0</v>
      </c>
      <c r="D6714">
        <v>0.88600000000000001</v>
      </c>
      <c r="E6714">
        <v>43.651963000000002</v>
      </c>
      <c r="F6714">
        <v>43.758468999999998</v>
      </c>
      <c r="G6714">
        <v>42.536473000000001</v>
      </c>
      <c r="H6714">
        <v>-0.106506</v>
      </c>
      <c r="I6714">
        <v>-86.398576000000006</v>
      </c>
      <c r="J6714">
        <v>58</v>
      </c>
      <c r="K6714">
        <v>62.309780000000003</v>
      </c>
      <c r="L6714">
        <v>1.4999E-2</v>
      </c>
      <c r="M6714">
        <f>(F6714*CalPhotonTurnigy!$AE$30*CalPhotonTurnigy!$AF$36+CalPhotonTurnigy!$AE$36)/CalPhotonTurnigy!$AE$30</f>
        <v>55.933981991907395</v>
      </c>
    </row>
    <row r="6715" spans="1:13" x14ac:dyDescent="0.3">
      <c r="A6715">
        <v>198.15847199999999</v>
      </c>
      <c r="B6715">
        <v>58</v>
      </c>
      <c r="C6715">
        <v>0</v>
      </c>
      <c r="D6715">
        <v>0.89400000000000002</v>
      </c>
      <c r="E6715">
        <v>43.656339000000003</v>
      </c>
      <c r="F6715">
        <v>43.659547000000003</v>
      </c>
      <c r="G6715">
        <v>42.520088000000001</v>
      </c>
      <c r="H6715">
        <v>-3.2079999999999999E-3</v>
      </c>
      <c r="I6715">
        <v>-86.398725999999996</v>
      </c>
      <c r="J6715">
        <v>58</v>
      </c>
      <c r="K6715">
        <v>62.294508999999998</v>
      </c>
      <c r="L6715">
        <v>1.5004E-2</v>
      </c>
      <c r="M6715">
        <f>(F6715*CalPhotonTurnigy!$AE$30*CalPhotonTurnigy!$AF$36+CalPhotonTurnigy!$AE$36)/CalPhotonTurnigy!$AE$30</f>
        <v>55.833506472241169</v>
      </c>
    </row>
    <row r="6716" spans="1:13" x14ac:dyDescent="0.3">
      <c r="A6716">
        <v>198.173484</v>
      </c>
      <c r="B6716">
        <v>58</v>
      </c>
      <c r="C6716">
        <v>0</v>
      </c>
      <c r="D6716">
        <v>0.88700000000000001</v>
      </c>
      <c r="E6716">
        <v>43.625841000000001</v>
      </c>
      <c r="F6716">
        <v>43.610080000000004</v>
      </c>
      <c r="G6716">
        <v>42.503042999999998</v>
      </c>
      <c r="H6716">
        <v>1.576E-2</v>
      </c>
      <c r="I6716">
        <v>-86.397989999999993</v>
      </c>
      <c r="J6716">
        <v>58</v>
      </c>
      <c r="K6716">
        <v>62.281365000000001</v>
      </c>
      <c r="L6716">
        <v>1.5011999999999999E-2</v>
      </c>
      <c r="M6716">
        <f>(F6716*CalPhotonTurnigy!$AE$30*CalPhotonTurnigy!$AF$36+CalPhotonTurnigy!$AE$36)/CalPhotonTurnigy!$AE$30</f>
        <v>55.783262618181091</v>
      </c>
    </row>
    <row r="6717" spans="1:13" x14ac:dyDescent="0.3">
      <c r="A6717">
        <v>198.18849</v>
      </c>
      <c r="B6717">
        <v>58</v>
      </c>
      <c r="C6717">
        <v>0</v>
      </c>
      <c r="D6717">
        <v>0.89300000000000002</v>
      </c>
      <c r="E6717">
        <v>43.630057999999998</v>
      </c>
      <c r="F6717">
        <v>43.560608999999999</v>
      </c>
      <c r="G6717">
        <v>42.485655999999999</v>
      </c>
      <c r="H6717">
        <v>6.9449999999999998E-2</v>
      </c>
      <c r="I6717">
        <v>-86.394745999999998</v>
      </c>
      <c r="J6717">
        <v>58</v>
      </c>
      <c r="K6717">
        <v>62.270052</v>
      </c>
      <c r="L6717">
        <v>1.5006E-2</v>
      </c>
      <c r="M6717">
        <f>(F6717*CalPhotonTurnigy!$AE$30*CalPhotonTurnigy!$AF$36+CalPhotonTurnigy!$AE$36)/CalPhotonTurnigy!$AE$30</f>
        <v>55.733014701303063</v>
      </c>
    </row>
    <row r="6718" spans="1:13" x14ac:dyDescent="0.3">
      <c r="A6718">
        <v>198.20349999999999</v>
      </c>
      <c r="B6718">
        <v>58</v>
      </c>
      <c r="C6718">
        <v>0</v>
      </c>
      <c r="D6718">
        <v>0.89200000000000002</v>
      </c>
      <c r="E6718">
        <v>43.626069000000001</v>
      </c>
      <c r="F6718">
        <v>43.461652000000001</v>
      </c>
      <c r="G6718">
        <v>42.468209000000002</v>
      </c>
      <c r="H6718">
        <v>0.16441700000000001</v>
      </c>
      <c r="I6718">
        <v>-86.387069999999994</v>
      </c>
      <c r="J6718">
        <v>58</v>
      </c>
      <c r="K6718">
        <v>62.260314999999999</v>
      </c>
      <c r="L6718">
        <v>1.5010000000000001E-2</v>
      </c>
      <c r="M6718">
        <f>(F6718*CalPhotonTurnigy!$AE$30*CalPhotonTurnigy!$AF$36+CalPhotonTurnigy!$AE$36)/CalPhotonTurnigy!$AE$30</f>
        <v>55.632503631979624</v>
      </c>
    </row>
    <row r="6719" spans="1:13" x14ac:dyDescent="0.3">
      <c r="A6719">
        <v>198.21851000000001</v>
      </c>
      <c r="B6719">
        <v>58</v>
      </c>
      <c r="C6719">
        <v>0</v>
      </c>
      <c r="D6719">
        <v>0.89300000000000002</v>
      </c>
      <c r="E6719">
        <v>43.630254999999998</v>
      </c>
      <c r="F6719">
        <v>43.511133000000001</v>
      </c>
      <c r="G6719">
        <v>42.450938999999998</v>
      </c>
      <c r="H6719">
        <v>0.11912300000000001</v>
      </c>
      <c r="I6719">
        <v>-86.381506999999999</v>
      </c>
      <c r="J6719">
        <v>58</v>
      </c>
      <c r="K6719">
        <v>62.251933999999999</v>
      </c>
      <c r="L6719">
        <v>1.5010000000000001E-2</v>
      </c>
      <c r="M6719">
        <f>(F6719*CalPhotonTurnigy!$AE$30*CalPhotonTurnigy!$AF$36+CalPhotonTurnigy!$AE$36)/CalPhotonTurnigy!$AE$30</f>
        <v>55.682761705902578</v>
      </c>
    </row>
    <row r="6720" spans="1:13" x14ac:dyDescent="0.3">
      <c r="A6720">
        <v>198.23351600000001</v>
      </c>
      <c r="B6720">
        <v>58</v>
      </c>
      <c r="C6720">
        <v>0</v>
      </c>
      <c r="D6720">
        <v>0.89300000000000002</v>
      </c>
      <c r="E6720">
        <v>43.630048000000002</v>
      </c>
      <c r="F6720">
        <v>43.980978999999998</v>
      </c>
      <c r="G6720">
        <v>42.434041999999998</v>
      </c>
      <c r="H6720">
        <v>-0.35093099999999999</v>
      </c>
      <c r="I6720">
        <v>-86.397946000000005</v>
      </c>
      <c r="J6720">
        <v>58</v>
      </c>
      <c r="K6720">
        <v>62.244720000000001</v>
      </c>
      <c r="L6720">
        <v>1.5006E-2</v>
      </c>
      <c r="M6720">
        <f>(F6720*CalPhotonTurnigy!$AE$30*CalPhotonTurnigy!$AF$36+CalPhotonTurnigy!$AE$36)/CalPhotonTurnigy!$AE$30</f>
        <v>56.159986398216773</v>
      </c>
    </row>
    <row r="6721" spans="1:13" x14ac:dyDescent="0.3">
      <c r="A6721">
        <v>198.24852300000001</v>
      </c>
      <c r="B6721">
        <v>58</v>
      </c>
      <c r="C6721">
        <v>0</v>
      </c>
      <c r="D6721">
        <v>0.89500000000000002</v>
      </c>
      <c r="E6721">
        <v>43.641294000000002</v>
      </c>
      <c r="F6721">
        <v>43.882097000000002</v>
      </c>
      <c r="G6721">
        <v>42.417673000000001</v>
      </c>
      <c r="H6721">
        <v>-0.24080299999999999</v>
      </c>
      <c r="I6721">
        <v>-86.409220000000005</v>
      </c>
      <c r="J6721">
        <v>58</v>
      </c>
      <c r="K6721">
        <v>62.238511000000003</v>
      </c>
      <c r="L6721">
        <v>1.5007E-2</v>
      </c>
      <c r="M6721">
        <f>(F6721*CalPhotonTurnigy!$AE$30*CalPhotonTurnigy!$AF$36+CalPhotonTurnigy!$AE$36)/CalPhotonTurnigy!$AE$30</f>
        <v>56.05955150673018</v>
      </c>
    </row>
    <row r="6722" spans="1:13" x14ac:dyDescent="0.3">
      <c r="A6722">
        <v>198.26353499999999</v>
      </c>
      <c r="B6722">
        <v>58</v>
      </c>
      <c r="C6722">
        <v>0</v>
      </c>
      <c r="D6722">
        <v>0.89600000000000002</v>
      </c>
      <c r="E6722">
        <v>43.654772999999999</v>
      </c>
      <c r="F6722">
        <v>43.857373000000003</v>
      </c>
      <c r="G6722">
        <v>42.401952999999999</v>
      </c>
      <c r="H6722">
        <v>-0.2026</v>
      </c>
      <c r="I6722">
        <v>-86.418706</v>
      </c>
      <c r="J6722">
        <v>58</v>
      </c>
      <c r="K6722">
        <v>62.233167000000002</v>
      </c>
      <c r="L6722">
        <v>1.5011999999999999E-2</v>
      </c>
      <c r="M6722">
        <f>(F6722*CalPhotonTurnigy!$AE$30*CalPhotonTurnigy!$AF$36+CalPhotonTurnigy!$AE$36)/CalPhotonTurnigy!$AE$30</f>
        <v>56.034439228892801</v>
      </c>
    </row>
    <row r="6723" spans="1:13" x14ac:dyDescent="0.3">
      <c r="A6723">
        <v>198.278536</v>
      </c>
      <c r="B6723">
        <v>58</v>
      </c>
      <c r="C6723">
        <v>0</v>
      </c>
      <c r="D6723">
        <v>0.89200000000000002</v>
      </c>
      <c r="E6723">
        <v>43.647339000000002</v>
      </c>
      <c r="F6723">
        <v>43.783197000000001</v>
      </c>
      <c r="G6723">
        <v>42.386969999999998</v>
      </c>
      <c r="H6723">
        <v>-0.13585700000000001</v>
      </c>
      <c r="I6723">
        <v>-86.425060000000002</v>
      </c>
      <c r="J6723">
        <v>58</v>
      </c>
      <c r="K6723">
        <v>62.228568000000003</v>
      </c>
      <c r="L6723">
        <v>1.5001E-2</v>
      </c>
      <c r="M6723">
        <f>(F6723*CalPhotonTurnigy!$AE$30*CalPhotonTurnigy!$AF$36+CalPhotonTurnigy!$AE$36)/CalPhotonTurnigy!$AE$30</f>
        <v>55.959098332562732</v>
      </c>
    </row>
    <row r="6724" spans="1:13" x14ac:dyDescent="0.3">
      <c r="A6724">
        <v>198.293533</v>
      </c>
      <c r="B6724">
        <v>58</v>
      </c>
      <c r="C6724">
        <v>0</v>
      </c>
      <c r="D6724">
        <v>0.88800000000000001</v>
      </c>
      <c r="E6724">
        <v>43.621898999999999</v>
      </c>
      <c r="F6724">
        <v>43.684278999999997</v>
      </c>
      <c r="G6724">
        <v>42.372785999999998</v>
      </c>
      <c r="H6724">
        <v>-6.2380999999999999E-2</v>
      </c>
      <c r="I6724">
        <v>-86.427974000000006</v>
      </c>
      <c r="J6724">
        <v>58</v>
      </c>
      <c r="K6724">
        <v>62.224609000000001</v>
      </c>
      <c r="L6724">
        <v>1.4997E-2</v>
      </c>
      <c r="M6724">
        <f>(F6724*CalPhotonTurnigy!$AE$30*CalPhotonTurnigy!$AF$36+CalPhotonTurnigy!$AE$36)/CalPhotonTurnigy!$AE$30</f>
        <v>55.85862687571445</v>
      </c>
    </row>
    <row r="6725" spans="1:13" x14ac:dyDescent="0.3">
      <c r="A6725">
        <v>198.30853400000001</v>
      </c>
      <c r="B6725">
        <v>58</v>
      </c>
      <c r="C6725">
        <v>0</v>
      </c>
      <c r="D6725">
        <v>0.89200000000000002</v>
      </c>
      <c r="E6725">
        <v>43.619047999999999</v>
      </c>
      <c r="F6725">
        <v>43.659547000000003</v>
      </c>
      <c r="G6725">
        <v>42.359437999999997</v>
      </c>
      <c r="H6725">
        <v>-4.0500000000000001E-2</v>
      </c>
      <c r="I6725">
        <v>-86.429866000000004</v>
      </c>
      <c r="J6725">
        <v>58</v>
      </c>
      <c r="K6725">
        <v>62.221201000000001</v>
      </c>
      <c r="L6725">
        <v>1.5001E-2</v>
      </c>
      <c r="M6725">
        <f>(F6725*CalPhotonTurnigy!$AE$30*CalPhotonTurnigy!$AF$36+CalPhotonTurnigy!$AE$36)/CalPhotonTurnigy!$AE$30</f>
        <v>55.833506472241169</v>
      </c>
    </row>
    <row r="6726" spans="1:13" x14ac:dyDescent="0.3">
      <c r="A6726">
        <v>198.32354599999999</v>
      </c>
      <c r="B6726">
        <v>58</v>
      </c>
      <c r="C6726">
        <v>0</v>
      </c>
      <c r="D6726">
        <v>0.90900000000000003</v>
      </c>
      <c r="E6726">
        <v>43.696508000000001</v>
      </c>
      <c r="F6726">
        <v>43.610080000000004</v>
      </c>
      <c r="G6726">
        <v>42.346941999999999</v>
      </c>
      <c r="H6726">
        <v>8.6428000000000005E-2</v>
      </c>
      <c r="I6726">
        <v>-86.425826000000001</v>
      </c>
      <c r="J6726">
        <v>58</v>
      </c>
      <c r="K6726">
        <v>62.218268999999999</v>
      </c>
      <c r="L6726">
        <v>1.5011999999999999E-2</v>
      </c>
      <c r="M6726">
        <f>(F6726*CalPhotonTurnigy!$AE$30*CalPhotonTurnigy!$AF$36+CalPhotonTurnigy!$AE$36)/CalPhotonTurnigy!$AE$30</f>
        <v>55.783262618181091</v>
      </c>
    </row>
    <row r="6727" spans="1:13" x14ac:dyDescent="0.3">
      <c r="A6727">
        <v>198.33854199999999</v>
      </c>
      <c r="B6727">
        <v>58</v>
      </c>
      <c r="C6727">
        <v>0</v>
      </c>
      <c r="D6727">
        <v>0.88800000000000001</v>
      </c>
      <c r="E6727">
        <v>43.664247000000003</v>
      </c>
      <c r="F6727">
        <v>43.511133000000001</v>
      </c>
      <c r="G6727">
        <v>42.335299999999997</v>
      </c>
      <c r="H6727">
        <v>0.153114</v>
      </c>
      <c r="I6727">
        <v>-86.418682000000004</v>
      </c>
      <c r="J6727">
        <v>58</v>
      </c>
      <c r="K6727">
        <v>62.215744000000001</v>
      </c>
      <c r="L6727">
        <v>1.4996000000000001E-2</v>
      </c>
      <c r="M6727">
        <f>(F6727*CalPhotonTurnigy!$AE$30*CalPhotonTurnigy!$AF$36+CalPhotonTurnigy!$AE$36)/CalPhotonTurnigy!$AE$30</f>
        <v>55.682761705902578</v>
      </c>
    </row>
    <row r="6728" spans="1:13" x14ac:dyDescent="0.3">
      <c r="A6728">
        <v>198.35354000000001</v>
      </c>
      <c r="B6728">
        <v>58</v>
      </c>
      <c r="C6728">
        <v>0</v>
      </c>
      <c r="D6728">
        <v>0.89200000000000002</v>
      </c>
      <c r="E6728">
        <v>43.655493999999997</v>
      </c>
      <c r="F6728">
        <v>43.511133000000001</v>
      </c>
      <c r="G6728">
        <v>42.324500999999998</v>
      </c>
      <c r="H6728">
        <v>0.14436099999999999</v>
      </c>
      <c r="I6728">
        <v>-86.411946</v>
      </c>
      <c r="J6728">
        <v>58</v>
      </c>
      <c r="K6728">
        <v>62.213571999999999</v>
      </c>
      <c r="L6728">
        <v>1.4997999999999999E-2</v>
      </c>
      <c r="M6728">
        <f>(F6728*CalPhotonTurnigy!$AE$30*CalPhotonTurnigy!$AF$36+CalPhotonTurnigy!$AE$36)/CalPhotonTurnigy!$AE$30</f>
        <v>55.682761705902578</v>
      </c>
    </row>
    <row r="6729" spans="1:13" x14ac:dyDescent="0.3">
      <c r="A6729">
        <v>198.36854299999999</v>
      </c>
      <c r="B6729">
        <v>58</v>
      </c>
      <c r="C6729">
        <v>0</v>
      </c>
      <c r="D6729">
        <v>0.89</v>
      </c>
      <c r="E6729">
        <v>43.640346000000001</v>
      </c>
      <c r="F6729">
        <v>43.659547000000003</v>
      </c>
      <c r="G6729">
        <v>42.314523000000001</v>
      </c>
      <c r="H6729">
        <v>-1.9200999999999999E-2</v>
      </c>
      <c r="I6729">
        <v>-86.412842999999995</v>
      </c>
      <c r="J6729">
        <v>58</v>
      </c>
      <c r="K6729">
        <v>62.211702000000002</v>
      </c>
      <c r="L6729">
        <v>1.5003000000000001E-2</v>
      </c>
      <c r="M6729">
        <f>(F6729*CalPhotonTurnigy!$AE$30*CalPhotonTurnigy!$AF$36+CalPhotonTurnigy!$AE$36)/CalPhotonTurnigy!$AE$30</f>
        <v>55.833506472241169</v>
      </c>
    </row>
    <row r="6730" spans="1:13" x14ac:dyDescent="0.3">
      <c r="A6730">
        <v>198.383543</v>
      </c>
      <c r="B6730">
        <v>58</v>
      </c>
      <c r="C6730">
        <v>0</v>
      </c>
      <c r="D6730">
        <v>0.89300000000000002</v>
      </c>
      <c r="E6730">
        <v>43.642538999999999</v>
      </c>
      <c r="F6730">
        <v>43.980978999999998</v>
      </c>
      <c r="G6730">
        <v>42.305334999999999</v>
      </c>
      <c r="H6730">
        <v>-0.33844099999999999</v>
      </c>
      <c r="I6730">
        <v>-86.428691000000001</v>
      </c>
      <c r="J6730">
        <v>58</v>
      </c>
      <c r="K6730">
        <v>62.210092000000003</v>
      </c>
      <c r="L6730">
        <v>1.4999999999999999E-2</v>
      </c>
      <c r="M6730">
        <f>(F6730*CalPhotonTurnigy!$AE$30*CalPhotonTurnigy!$AF$36+CalPhotonTurnigy!$AE$36)/CalPhotonTurnigy!$AE$30</f>
        <v>56.159986398216773</v>
      </c>
    </row>
    <row r="6731" spans="1:13" x14ac:dyDescent="0.3">
      <c r="A6731">
        <v>198.39855</v>
      </c>
      <c r="B6731">
        <v>58</v>
      </c>
      <c r="C6731">
        <v>0</v>
      </c>
      <c r="D6731">
        <v>0.89</v>
      </c>
      <c r="E6731">
        <v>43.629193000000001</v>
      </c>
      <c r="F6731">
        <v>43.931539999999998</v>
      </c>
      <c r="G6731">
        <v>42.296903</v>
      </c>
      <c r="H6731">
        <v>-0.30234699999999998</v>
      </c>
      <c r="I6731">
        <v>-86.442851000000005</v>
      </c>
      <c r="J6731">
        <v>58</v>
      </c>
      <c r="K6731">
        <v>62.208706999999997</v>
      </c>
      <c r="L6731">
        <v>1.5007E-2</v>
      </c>
      <c r="M6731">
        <f>(F6731*CalPhotonTurnigy!$AE$30*CalPhotonTurnigy!$AF$36+CalPhotonTurnigy!$AE$36)/CalPhotonTurnigy!$AE$30</f>
        <v>56.109770983882456</v>
      </c>
    </row>
    <row r="6732" spans="1:13" x14ac:dyDescent="0.3">
      <c r="A6732">
        <v>198.413557</v>
      </c>
      <c r="B6732">
        <v>58</v>
      </c>
      <c r="C6732">
        <v>0</v>
      </c>
      <c r="D6732">
        <v>0.89300000000000002</v>
      </c>
      <c r="E6732">
        <v>43.629134000000001</v>
      </c>
      <c r="F6732">
        <v>43.857373000000003</v>
      </c>
      <c r="G6732">
        <v>42.289189</v>
      </c>
      <c r="H6732">
        <v>-0.228239</v>
      </c>
      <c r="I6732">
        <v>-86.453534000000005</v>
      </c>
      <c r="J6732">
        <v>58</v>
      </c>
      <c r="K6732">
        <v>62.207514000000003</v>
      </c>
      <c r="L6732">
        <v>1.5007E-2</v>
      </c>
      <c r="M6732">
        <f>(F6732*CalPhotonTurnigy!$AE$30*CalPhotonTurnigy!$AF$36+CalPhotonTurnigy!$AE$36)/CalPhotonTurnigy!$AE$30</f>
        <v>56.034439228892801</v>
      </c>
    </row>
    <row r="6733" spans="1:13" x14ac:dyDescent="0.3">
      <c r="A6733">
        <v>198.42855399999999</v>
      </c>
      <c r="B6733">
        <v>58</v>
      </c>
      <c r="C6733">
        <v>0</v>
      </c>
      <c r="D6733">
        <v>0.89100000000000001</v>
      </c>
      <c r="E6733">
        <v>43.621464000000003</v>
      </c>
      <c r="F6733">
        <v>43.832649000000004</v>
      </c>
      <c r="G6733">
        <v>42.282148999999997</v>
      </c>
      <c r="H6733">
        <v>-0.21118400000000001</v>
      </c>
      <c r="I6733">
        <v>-86.463410999999994</v>
      </c>
      <c r="J6733">
        <v>58</v>
      </c>
      <c r="K6733">
        <v>62.206488</v>
      </c>
      <c r="L6733">
        <v>1.4997E-2</v>
      </c>
      <c r="M6733">
        <f>(F6733*CalPhotonTurnigy!$AE$30*CalPhotonTurnigy!$AF$36+CalPhotonTurnigy!$AE$36)/CalPhotonTurnigy!$AE$30</f>
        <v>56.009326951055435</v>
      </c>
    </row>
    <row r="6734" spans="1:13" x14ac:dyDescent="0.3">
      <c r="A6734">
        <v>198.44355999999999</v>
      </c>
      <c r="B6734">
        <v>58</v>
      </c>
      <c r="C6734">
        <v>0</v>
      </c>
      <c r="D6734">
        <v>0.89300000000000002</v>
      </c>
      <c r="E6734">
        <v>43.626292999999997</v>
      </c>
      <c r="F6734">
        <v>43.758468999999998</v>
      </c>
      <c r="G6734">
        <v>42.275742000000001</v>
      </c>
      <c r="H6734">
        <v>-0.13217599999999999</v>
      </c>
      <c r="I6734">
        <v>-86.469593000000003</v>
      </c>
      <c r="J6734">
        <v>58</v>
      </c>
      <c r="K6734">
        <v>62.205604999999998</v>
      </c>
      <c r="L6734">
        <v>1.5006E-2</v>
      </c>
      <c r="M6734">
        <f>(F6734*CalPhotonTurnigy!$AE$30*CalPhotonTurnigy!$AF$36+CalPhotonTurnigy!$AE$36)/CalPhotonTurnigy!$AE$30</f>
        <v>55.933981991907395</v>
      </c>
    </row>
    <row r="6735" spans="1:13" x14ac:dyDescent="0.3">
      <c r="A6735">
        <v>198.45855700000001</v>
      </c>
      <c r="B6735">
        <v>58</v>
      </c>
      <c r="C6735">
        <v>0</v>
      </c>
      <c r="D6735">
        <v>0.89300000000000002</v>
      </c>
      <c r="E6735">
        <v>43.626638999999997</v>
      </c>
      <c r="F6735">
        <v>43.684278999999997</v>
      </c>
      <c r="G6735">
        <v>42.269925000000001</v>
      </c>
      <c r="H6735">
        <v>-5.7640999999999998E-2</v>
      </c>
      <c r="I6735">
        <v>-86.472285999999997</v>
      </c>
      <c r="J6735">
        <v>58</v>
      </c>
      <c r="K6735">
        <v>62.204844000000001</v>
      </c>
      <c r="L6735">
        <v>1.4997E-2</v>
      </c>
      <c r="M6735">
        <f>(F6735*CalPhotonTurnigy!$AE$30*CalPhotonTurnigy!$AF$36+CalPhotonTurnigy!$AE$36)/CalPhotonTurnigy!$AE$30</f>
        <v>55.85862687571445</v>
      </c>
    </row>
    <row r="6736" spans="1:13" x14ac:dyDescent="0.3">
      <c r="A6736">
        <v>198.47355999999999</v>
      </c>
      <c r="B6736">
        <v>58</v>
      </c>
      <c r="C6736">
        <v>0</v>
      </c>
      <c r="D6736">
        <v>0.89200000000000002</v>
      </c>
      <c r="E6736">
        <v>43.623126999999997</v>
      </c>
      <c r="F6736">
        <v>43.560608999999999</v>
      </c>
      <c r="G6736">
        <v>42.264654999999998</v>
      </c>
      <c r="H6736">
        <v>6.2518000000000004E-2</v>
      </c>
      <c r="I6736">
        <v>-86.469367000000005</v>
      </c>
      <c r="J6736">
        <v>58</v>
      </c>
      <c r="K6736">
        <v>62.204189999999997</v>
      </c>
      <c r="L6736">
        <v>1.5003000000000001E-2</v>
      </c>
      <c r="M6736">
        <f>(F6736*CalPhotonTurnigy!$AE$30*CalPhotonTurnigy!$AF$36+CalPhotonTurnigy!$AE$36)/CalPhotonTurnigy!$AE$30</f>
        <v>55.733014701303063</v>
      </c>
    </row>
    <row r="6737" spans="1:13" x14ac:dyDescent="0.3">
      <c r="A6737">
        <v>198.488561</v>
      </c>
      <c r="B6737">
        <v>58</v>
      </c>
      <c r="C6737">
        <v>0</v>
      </c>
      <c r="D6737">
        <v>0.88800000000000001</v>
      </c>
      <c r="E6737">
        <v>43.601047999999999</v>
      </c>
      <c r="F6737">
        <v>43.511133000000001</v>
      </c>
      <c r="G6737">
        <v>42.259889000000001</v>
      </c>
      <c r="H6737">
        <v>8.9915999999999996E-2</v>
      </c>
      <c r="I6737">
        <v>-86.465170000000001</v>
      </c>
      <c r="J6737">
        <v>58</v>
      </c>
      <c r="K6737">
        <v>62.203626999999997</v>
      </c>
      <c r="L6737">
        <v>1.5001E-2</v>
      </c>
      <c r="M6737">
        <f>(F6737*CalPhotonTurnigy!$AE$30*CalPhotonTurnigy!$AF$36+CalPhotonTurnigy!$AE$36)/CalPhotonTurnigy!$AE$30</f>
        <v>55.682761705902578</v>
      </c>
    </row>
    <row r="6738" spans="1:13" x14ac:dyDescent="0.3">
      <c r="A6738">
        <v>198.503569</v>
      </c>
      <c r="B6738">
        <v>58</v>
      </c>
      <c r="C6738">
        <v>0</v>
      </c>
      <c r="D6738">
        <v>0.89100000000000001</v>
      </c>
      <c r="E6738">
        <v>43.597293000000001</v>
      </c>
      <c r="F6738">
        <v>43.857373000000003</v>
      </c>
      <c r="G6738">
        <v>42.255589000000001</v>
      </c>
      <c r="H6738">
        <v>-0.26007999999999998</v>
      </c>
      <c r="I6738">
        <v>-86.477344000000002</v>
      </c>
      <c r="J6738">
        <v>58</v>
      </c>
      <c r="K6738">
        <v>62.203142</v>
      </c>
      <c r="L6738">
        <v>1.5008000000000001E-2</v>
      </c>
      <c r="M6738">
        <f>(F6738*CalPhotonTurnigy!$AE$30*CalPhotonTurnigy!$AF$36+CalPhotonTurnigy!$AE$36)/CalPhotonTurnigy!$AE$30</f>
        <v>56.034439228892801</v>
      </c>
    </row>
    <row r="6739" spans="1:13" x14ac:dyDescent="0.3">
      <c r="A6739">
        <v>198.51856900000001</v>
      </c>
      <c r="B6739">
        <v>58</v>
      </c>
      <c r="C6739">
        <v>0</v>
      </c>
      <c r="D6739">
        <v>0.89200000000000002</v>
      </c>
      <c r="E6739">
        <v>43.597875000000002</v>
      </c>
      <c r="F6739">
        <v>43.980978999999998</v>
      </c>
      <c r="G6739">
        <v>42.251714999999997</v>
      </c>
      <c r="H6739">
        <v>-0.38310499999999997</v>
      </c>
      <c r="I6739">
        <v>-86.495283999999998</v>
      </c>
      <c r="J6739">
        <v>58</v>
      </c>
      <c r="K6739">
        <v>62.202725000000001</v>
      </c>
      <c r="L6739">
        <v>1.4999999999999999E-2</v>
      </c>
      <c r="M6739">
        <f>(F6739*CalPhotonTurnigy!$AE$30*CalPhotonTurnigy!$AF$36+CalPhotonTurnigy!$AE$36)/CalPhotonTurnigy!$AE$30</f>
        <v>56.159986398216773</v>
      </c>
    </row>
    <row r="6740" spans="1:13" x14ac:dyDescent="0.3">
      <c r="A6740">
        <v>198.53357099999999</v>
      </c>
      <c r="B6740">
        <v>58</v>
      </c>
      <c r="C6740">
        <v>0</v>
      </c>
      <c r="D6740">
        <v>0.89300000000000002</v>
      </c>
      <c r="E6740">
        <v>43.605998999999997</v>
      </c>
      <c r="F6740">
        <v>43.906818999999999</v>
      </c>
      <c r="G6740">
        <v>42.24823</v>
      </c>
      <c r="H6740">
        <v>-0.300819</v>
      </c>
      <c r="I6740">
        <v>-86.509365000000003</v>
      </c>
      <c r="J6740">
        <v>58</v>
      </c>
      <c r="K6740">
        <v>62.202365</v>
      </c>
      <c r="L6740">
        <v>1.5002E-2</v>
      </c>
      <c r="M6740">
        <f>(F6740*CalPhotonTurnigy!$AE$30*CalPhotonTurnigy!$AF$36+CalPhotonTurnigy!$AE$36)/CalPhotonTurnigy!$AE$30</f>
        <v>56.084661753158557</v>
      </c>
    </row>
    <row r="6741" spans="1:13" x14ac:dyDescent="0.3">
      <c r="A6741">
        <v>198.54857000000001</v>
      </c>
      <c r="B6741">
        <v>58</v>
      </c>
      <c r="C6741">
        <v>0</v>
      </c>
      <c r="D6741">
        <v>0.89300000000000002</v>
      </c>
      <c r="E6741">
        <v>43.609178</v>
      </c>
      <c r="F6741">
        <v>43.832649000000004</v>
      </c>
      <c r="G6741">
        <v>42.245100999999998</v>
      </c>
      <c r="H6741">
        <v>-0.223471</v>
      </c>
      <c r="I6741">
        <v>-86.519818000000001</v>
      </c>
      <c r="J6741">
        <v>58</v>
      </c>
      <c r="K6741">
        <v>62.202055999999999</v>
      </c>
      <c r="L6741">
        <v>1.4999E-2</v>
      </c>
      <c r="M6741">
        <f>(F6741*CalPhotonTurnigy!$AE$30*CalPhotonTurnigy!$AF$36+CalPhotonTurnigy!$AE$36)/CalPhotonTurnigy!$AE$30</f>
        <v>56.009326951055435</v>
      </c>
    </row>
    <row r="6742" spans="1:13" x14ac:dyDescent="0.3">
      <c r="A6742">
        <v>198.56357399999999</v>
      </c>
      <c r="B6742">
        <v>58</v>
      </c>
      <c r="C6742">
        <v>0</v>
      </c>
      <c r="D6742">
        <v>0.89</v>
      </c>
      <c r="E6742">
        <v>43.600476999999998</v>
      </c>
      <c r="F6742">
        <v>43.783197000000001</v>
      </c>
      <c r="G6742">
        <v>42.242296000000003</v>
      </c>
      <c r="H6742">
        <v>-0.18271999999999999</v>
      </c>
      <c r="I6742">
        <v>-86.528363999999996</v>
      </c>
      <c r="J6742">
        <v>58</v>
      </c>
      <c r="K6742">
        <v>62.201790000000003</v>
      </c>
      <c r="L6742">
        <v>1.5004E-2</v>
      </c>
      <c r="M6742">
        <f>(F6742*CalPhotonTurnigy!$AE$30*CalPhotonTurnigy!$AF$36+CalPhotonTurnigy!$AE$36)/CalPhotonTurnigy!$AE$30</f>
        <v>55.959098332562732</v>
      </c>
    </row>
    <row r="6743" spans="1:13" x14ac:dyDescent="0.3">
      <c r="A6743">
        <v>198.578575</v>
      </c>
      <c r="B6743">
        <v>58</v>
      </c>
      <c r="C6743">
        <v>0</v>
      </c>
      <c r="D6743">
        <v>0.89300000000000002</v>
      </c>
      <c r="E6743">
        <v>43.604425999999997</v>
      </c>
      <c r="F6743">
        <v>43.684278999999997</v>
      </c>
      <c r="G6743">
        <v>42.239784</v>
      </c>
      <c r="H6743">
        <v>-7.9852999999999993E-2</v>
      </c>
      <c r="I6743">
        <v>-86.532095999999996</v>
      </c>
      <c r="J6743">
        <v>58</v>
      </c>
      <c r="K6743">
        <v>62.201560999999998</v>
      </c>
      <c r="L6743">
        <v>1.5001E-2</v>
      </c>
      <c r="M6743">
        <f>(F6743*CalPhotonTurnigy!$AE$30*CalPhotonTurnigy!$AF$36+CalPhotonTurnigy!$AE$36)/CalPhotonTurnigy!$AE$30</f>
        <v>55.85862687571445</v>
      </c>
    </row>
    <row r="6744" spans="1:13" x14ac:dyDescent="0.3">
      <c r="A6744">
        <v>198.59357900000001</v>
      </c>
      <c r="B6744">
        <v>58</v>
      </c>
      <c r="C6744">
        <v>0</v>
      </c>
      <c r="D6744">
        <v>0.89100000000000001</v>
      </c>
      <c r="E6744">
        <v>43.600200000000001</v>
      </c>
      <c r="F6744">
        <v>43.610080000000004</v>
      </c>
      <c r="G6744">
        <v>42.237538000000001</v>
      </c>
      <c r="H6744">
        <v>-9.8799999999999999E-3</v>
      </c>
      <c r="I6744">
        <v>-86.532556999999997</v>
      </c>
      <c r="J6744">
        <v>58</v>
      </c>
      <c r="K6744">
        <v>62.201363999999998</v>
      </c>
      <c r="L6744">
        <v>1.5004E-2</v>
      </c>
      <c r="M6744">
        <f>(F6744*CalPhotonTurnigy!$AE$30*CalPhotonTurnigy!$AF$36+CalPhotonTurnigy!$AE$36)/CalPhotonTurnigy!$AE$30</f>
        <v>55.783262618181091</v>
      </c>
    </row>
    <row r="6745" spans="1:13" x14ac:dyDescent="0.3">
      <c r="A6745">
        <v>198.60857899999999</v>
      </c>
      <c r="B6745">
        <v>58</v>
      </c>
      <c r="C6745">
        <v>0</v>
      </c>
      <c r="D6745">
        <v>0.88900000000000001</v>
      </c>
      <c r="E6745">
        <v>43.585121999999998</v>
      </c>
      <c r="F6745">
        <v>43.585344999999997</v>
      </c>
      <c r="G6745">
        <v>42.235531000000002</v>
      </c>
      <c r="H6745">
        <v>-2.23E-4</v>
      </c>
      <c r="I6745">
        <v>-86.532567999999998</v>
      </c>
      <c r="J6745">
        <v>58</v>
      </c>
      <c r="K6745">
        <v>62.201194000000001</v>
      </c>
      <c r="L6745">
        <v>1.4999999999999999E-2</v>
      </c>
      <c r="M6745">
        <f>(F6745*CalPhotonTurnigy!$AE$30*CalPhotonTurnigy!$AF$36+CalPhotonTurnigy!$AE$36)/CalPhotonTurnigy!$AE$30</f>
        <v>55.758139167594315</v>
      </c>
    </row>
    <row r="6746" spans="1:13" x14ac:dyDescent="0.3">
      <c r="A6746">
        <v>198.62357900000001</v>
      </c>
      <c r="B6746">
        <v>58</v>
      </c>
      <c r="C6746">
        <v>0</v>
      </c>
      <c r="D6746">
        <v>0.90600000000000003</v>
      </c>
      <c r="E6746">
        <v>43.655979000000002</v>
      </c>
      <c r="F6746">
        <v>43.511133000000001</v>
      </c>
      <c r="G6746">
        <v>42.233741000000002</v>
      </c>
      <c r="H6746">
        <v>0.144846</v>
      </c>
      <c r="I6746">
        <v>-86.525807999999998</v>
      </c>
      <c r="J6746">
        <v>58</v>
      </c>
      <c r="K6746">
        <v>62.201048</v>
      </c>
      <c r="L6746">
        <v>1.4999999999999999E-2</v>
      </c>
      <c r="M6746">
        <f>(F6746*CalPhotonTurnigy!$AE$30*CalPhotonTurnigy!$AF$36+CalPhotonTurnigy!$AE$36)/CalPhotonTurnigy!$AE$30</f>
        <v>55.682761705902578</v>
      </c>
    </row>
    <row r="6747" spans="1:13" x14ac:dyDescent="0.3">
      <c r="A6747">
        <v>198.638589</v>
      </c>
      <c r="B6747">
        <v>58</v>
      </c>
      <c r="C6747">
        <v>0</v>
      </c>
      <c r="D6747">
        <v>0.88900000000000001</v>
      </c>
      <c r="E6747">
        <v>43.636955999999998</v>
      </c>
      <c r="F6747">
        <v>43.95626</v>
      </c>
      <c r="G6747">
        <v>42.232146</v>
      </c>
      <c r="H6747">
        <v>-0.31930399999999998</v>
      </c>
      <c r="I6747">
        <v>-86.540767000000002</v>
      </c>
      <c r="J6747">
        <v>58</v>
      </c>
      <c r="K6747">
        <v>62.200923000000003</v>
      </c>
      <c r="L6747">
        <v>1.5010000000000001E-2</v>
      </c>
      <c r="M6747">
        <f>(F6747*CalPhotonTurnigy!$AE$30*CalPhotonTurnigy!$AF$36+CalPhotonTurnigy!$AE$36)/CalPhotonTurnigy!$AE$30</f>
        <v>56.134879198901857</v>
      </c>
    </row>
    <row r="6748" spans="1:13" x14ac:dyDescent="0.3">
      <c r="A6748">
        <v>198.653592</v>
      </c>
      <c r="B6748">
        <v>58</v>
      </c>
      <c r="C6748">
        <v>0</v>
      </c>
      <c r="D6748">
        <v>0.89300000000000002</v>
      </c>
      <c r="E6748">
        <v>43.635814000000003</v>
      </c>
      <c r="F6748">
        <v>44.030414</v>
      </c>
      <c r="G6748">
        <v>42.230725</v>
      </c>
      <c r="H6748">
        <v>-0.39460000000000001</v>
      </c>
      <c r="I6748">
        <v>-86.559254999999993</v>
      </c>
      <c r="J6748">
        <v>58</v>
      </c>
      <c r="K6748">
        <v>62.200814999999999</v>
      </c>
      <c r="L6748">
        <v>1.5003000000000001E-2</v>
      </c>
      <c r="M6748">
        <f>(F6748*CalPhotonTurnigy!$AE$30*CalPhotonTurnigy!$AF$36+CalPhotonTurnigy!$AE$36)/CalPhotonTurnigy!$AE$30</f>
        <v>56.210197749733126</v>
      </c>
    </row>
    <row r="6749" spans="1:13" x14ac:dyDescent="0.3">
      <c r="A6749">
        <v>198.66858999999999</v>
      </c>
      <c r="B6749">
        <v>58</v>
      </c>
      <c r="C6749">
        <v>0</v>
      </c>
      <c r="D6749">
        <v>0.89300000000000002</v>
      </c>
      <c r="E6749">
        <v>43.634830999999998</v>
      </c>
      <c r="F6749">
        <v>43.95626</v>
      </c>
      <c r="G6749">
        <v>42.229461999999998</v>
      </c>
      <c r="H6749">
        <v>-0.32142900000000002</v>
      </c>
      <c r="I6749">
        <v>-86.574302000000003</v>
      </c>
      <c r="J6749">
        <v>58</v>
      </c>
      <c r="K6749">
        <v>62.200721999999999</v>
      </c>
      <c r="L6749">
        <v>1.4997999999999999E-2</v>
      </c>
      <c r="M6749">
        <f>(F6749*CalPhotonTurnigy!$AE$30*CalPhotonTurnigy!$AF$36+CalPhotonTurnigy!$AE$36)/CalPhotonTurnigy!$AE$30</f>
        <v>56.134879198901857</v>
      </c>
    </row>
    <row r="6750" spans="1:13" x14ac:dyDescent="0.3">
      <c r="A6750">
        <v>198.68359699999999</v>
      </c>
      <c r="B6750">
        <v>58</v>
      </c>
      <c r="C6750">
        <v>0</v>
      </c>
      <c r="D6750">
        <v>0.88500000000000001</v>
      </c>
      <c r="E6750">
        <v>43.595878999999996</v>
      </c>
      <c r="F6750">
        <v>43.857373000000003</v>
      </c>
      <c r="G6750">
        <v>42.228340000000003</v>
      </c>
      <c r="H6750">
        <v>-0.26149499999999998</v>
      </c>
      <c r="I6750">
        <v>-86.586541999999994</v>
      </c>
      <c r="J6750">
        <v>58</v>
      </c>
      <c r="K6750">
        <v>62.200640999999997</v>
      </c>
      <c r="L6750">
        <v>1.5007E-2</v>
      </c>
      <c r="M6750">
        <f>(F6750*CalPhotonTurnigy!$AE$30*CalPhotonTurnigy!$AF$36+CalPhotonTurnigy!$AE$36)/CalPhotonTurnigy!$AE$30</f>
        <v>56.034439228892801</v>
      </c>
    </row>
    <row r="6751" spans="1:13" x14ac:dyDescent="0.3">
      <c r="A6751">
        <v>198.698601</v>
      </c>
      <c r="B6751">
        <v>58</v>
      </c>
      <c r="C6751">
        <v>0</v>
      </c>
      <c r="D6751">
        <v>0.89100000000000001</v>
      </c>
      <c r="E6751">
        <v>43.592843999999999</v>
      </c>
      <c r="F6751">
        <v>43.783197000000001</v>
      </c>
      <c r="G6751">
        <v>42.227342999999998</v>
      </c>
      <c r="H6751">
        <v>-0.19035199999999999</v>
      </c>
      <c r="I6751">
        <v>-86.595445999999995</v>
      </c>
      <c r="J6751">
        <v>58</v>
      </c>
      <c r="K6751">
        <v>62.200572000000001</v>
      </c>
      <c r="L6751">
        <v>1.5004E-2</v>
      </c>
      <c r="M6751">
        <f>(F6751*CalPhotonTurnigy!$AE$30*CalPhotonTurnigy!$AF$36+CalPhotonTurnigy!$AE$36)/CalPhotonTurnigy!$AE$30</f>
        <v>55.959098332562732</v>
      </c>
    </row>
    <row r="6752" spans="1:13" x14ac:dyDescent="0.3">
      <c r="A6752">
        <v>198.71359699999999</v>
      </c>
      <c r="B6752">
        <v>58</v>
      </c>
      <c r="C6752">
        <v>0</v>
      </c>
      <c r="D6752">
        <v>0.89100000000000001</v>
      </c>
      <c r="E6752">
        <v>43.590232999999998</v>
      </c>
      <c r="F6752">
        <v>43.733739999999997</v>
      </c>
      <c r="G6752">
        <v>42.226458999999998</v>
      </c>
      <c r="H6752">
        <v>-0.143507</v>
      </c>
      <c r="I6752">
        <v>-86.602152000000004</v>
      </c>
      <c r="J6752">
        <v>58</v>
      </c>
      <c r="K6752">
        <v>62.200513000000001</v>
      </c>
      <c r="L6752">
        <v>1.4996000000000001E-2</v>
      </c>
      <c r="M6752">
        <f>(F6752*CalPhotonTurnigy!$AE$30*CalPhotonTurnigy!$AF$36+CalPhotonTurnigy!$AE$36)/CalPhotonTurnigy!$AE$30</f>
        <v>55.908864635547573</v>
      </c>
    </row>
    <row r="6753" spans="1:13" x14ac:dyDescent="0.3">
      <c r="A6753">
        <v>198.72860299999999</v>
      </c>
      <c r="B6753">
        <v>58</v>
      </c>
      <c r="C6753">
        <v>0</v>
      </c>
      <c r="D6753">
        <v>0.88900000000000001</v>
      </c>
      <c r="E6753">
        <v>43.580356999999999</v>
      </c>
      <c r="F6753">
        <v>43.634813999999999</v>
      </c>
      <c r="G6753">
        <v>42.225676</v>
      </c>
      <c r="H6753">
        <v>-5.4456999999999998E-2</v>
      </c>
      <c r="I6753">
        <v>-86.604697000000002</v>
      </c>
      <c r="J6753">
        <v>58</v>
      </c>
      <c r="K6753">
        <v>62.200462000000002</v>
      </c>
      <c r="L6753">
        <v>1.5006E-2</v>
      </c>
      <c r="M6753">
        <f>(F6753*CalPhotonTurnigy!$AE$30*CalPhotonTurnigy!$AF$36+CalPhotonTurnigy!$AE$36)/CalPhotonTurnigy!$AE$30</f>
        <v>55.808385053063375</v>
      </c>
    </row>
    <row r="6754" spans="1:13" x14ac:dyDescent="0.3">
      <c r="A6754">
        <v>198.743607</v>
      </c>
      <c r="B6754">
        <v>58</v>
      </c>
      <c r="C6754">
        <v>0</v>
      </c>
      <c r="D6754">
        <v>0.89</v>
      </c>
      <c r="E6754">
        <v>43.575671999999997</v>
      </c>
      <c r="F6754">
        <v>43.535871</v>
      </c>
      <c r="G6754">
        <v>42.224981999999997</v>
      </c>
      <c r="H6754">
        <v>3.9801000000000003E-2</v>
      </c>
      <c r="I6754">
        <v>-86.602839000000003</v>
      </c>
      <c r="J6754">
        <v>58</v>
      </c>
      <c r="K6754">
        <v>62.200417999999999</v>
      </c>
      <c r="L6754">
        <v>1.5004E-2</v>
      </c>
      <c r="M6754">
        <f>(F6754*CalPhotonTurnigy!$AE$30*CalPhotonTurnigy!$AF$36+CalPhotonTurnigy!$AE$36)/CalPhotonTurnigy!$AE$30</f>
        <v>55.707888203602813</v>
      </c>
    </row>
    <row r="6755" spans="1:13" x14ac:dyDescent="0.3">
      <c r="A6755">
        <v>198.75861</v>
      </c>
      <c r="B6755">
        <v>58</v>
      </c>
      <c r="C6755">
        <v>0</v>
      </c>
      <c r="D6755">
        <v>0.89400000000000002</v>
      </c>
      <c r="E6755">
        <v>43.590715000000003</v>
      </c>
      <c r="F6755">
        <v>43.560608999999999</v>
      </c>
      <c r="G6755">
        <v>42.224367999999998</v>
      </c>
      <c r="H6755">
        <v>3.0106999999999998E-2</v>
      </c>
      <c r="I6755">
        <v>-86.601433</v>
      </c>
      <c r="J6755">
        <v>58</v>
      </c>
      <c r="K6755">
        <v>62.200380000000003</v>
      </c>
      <c r="L6755">
        <v>1.5003000000000001E-2</v>
      </c>
      <c r="M6755">
        <f>(F6755*CalPhotonTurnigy!$AE$30*CalPhotonTurnigy!$AF$36+CalPhotonTurnigy!$AE$36)/CalPhotonTurnigy!$AE$30</f>
        <v>55.733014701303063</v>
      </c>
    </row>
    <row r="6756" spans="1:13" x14ac:dyDescent="0.3">
      <c r="A6756">
        <v>198.773616</v>
      </c>
      <c r="B6756">
        <v>58</v>
      </c>
      <c r="C6756">
        <v>0</v>
      </c>
      <c r="D6756">
        <v>0.88300000000000001</v>
      </c>
      <c r="E6756">
        <v>43.550237000000003</v>
      </c>
      <c r="F6756">
        <v>44.030414</v>
      </c>
      <c r="G6756">
        <v>42.223824999999998</v>
      </c>
      <c r="H6756">
        <v>-0.48017700000000002</v>
      </c>
      <c r="I6756">
        <v>-86.623935000000003</v>
      </c>
      <c r="J6756">
        <v>58</v>
      </c>
      <c r="K6756">
        <v>62.200347999999998</v>
      </c>
      <c r="L6756">
        <v>1.5006E-2</v>
      </c>
      <c r="M6756">
        <f>(F6756*CalPhotonTurnigy!$AE$30*CalPhotonTurnigy!$AF$36+CalPhotonTurnigy!$AE$36)/CalPhotonTurnigy!$AE$30</f>
        <v>56.210197749733126</v>
      </c>
    </row>
    <row r="6757" spans="1:13" x14ac:dyDescent="0.3">
      <c r="A6757">
        <v>198.78861699999999</v>
      </c>
      <c r="B6757">
        <v>58</v>
      </c>
      <c r="C6757">
        <v>0</v>
      </c>
      <c r="D6757">
        <v>0.89300000000000002</v>
      </c>
      <c r="E6757">
        <v>43.561207000000003</v>
      </c>
      <c r="F6757">
        <v>43.95626</v>
      </c>
      <c r="G6757">
        <v>42.223345000000002</v>
      </c>
      <c r="H6757">
        <v>-0.39505299999999999</v>
      </c>
      <c r="I6757">
        <v>-86.642431999999999</v>
      </c>
      <c r="J6757">
        <v>58</v>
      </c>
      <c r="K6757">
        <v>62.200319</v>
      </c>
      <c r="L6757">
        <v>1.5001E-2</v>
      </c>
      <c r="M6757">
        <f>(F6757*CalPhotonTurnigy!$AE$30*CalPhotonTurnigy!$AF$36+CalPhotonTurnigy!$AE$36)/CalPhotonTurnigy!$AE$30</f>
        <v>56.134879198901857</v>
      </c>
    </row>
    <row r="6758" spans="1:13" x14ac:dyDescent="0.3">
      <c r="A6758">
        <v>198.80362099999999</v>
      </c>
      <c r="B6758">
        <v>58</v>
      </c>
      <c r="C6758">
        <v>0</v>
      </c>
      <c r="D6758">
        <v>0.88700000000000001</v>
      </c>
      <c r="E6758">
        <v>43.543917999999998</v>
      </c>
      <c r="F6758">
        <v>43.857373000000003</v>
      </c>
      <c r="G6758">
        <v>42.222920999999999</v>
      </c>
      <c r="H6758">
        <v>-0.31345499999999998</v>
      </c>
      <c r="I6758">
        <v>-86.657100999999997</v>
      </c>
      <c r="J6758">
        <v>58</v>
      </c>
      <c r="K6758">
        <v>62.200294999999997</v>
      </c>
      <c r="L6758">
        <v>1.5004E-2</v>
      </c>
      <c r="M6758">
        <f>(F6758*CalPhotonTurnigy!$AE$30*CalPhotonTurnigy!$AF$36+CalPhotonTurnigy!$AE$36)/CalPhotonTurnigy!$AE$30</f>
        <v>56.034439228892801</v>
      </c>
    </row>
    <row r="6759" spans="1:13" x14ac:dyDescent="0.3">
      <c r="A6759">
        <v>198.81862699999999</v>
      </c>
      <c r="B6759">
        <v>58</v>
      </c>
      <c r="C6759">
        <v>0</v>
      </c>
      <c r="D6759">
        <v>0.88900000000000001</v>
      </c>
      <c r="E6759">
        <v>43.540495999999997</v>
      </c>
      <c r="F6759">
        <v>43.807923000000002</v>
      </c>
      <c r="G6759">
        <v>42.222546000000001</v>
      </c>
      <c r="H6759">
        <v>-0.267428</v>
      </c>
      <c r="I6759">
        <v>-86.669613999999996</v>
      </c>
      <c r="J6759">
        <v>58</v>
      </c>
      <c r="K6759">
        <v>62.200274999999998</v>
      </c>
      <c r="L6759">
        <v>1.5006E-2</v>
      </c>
      <c r="M6759">
        <f>(F6759*CalPhotonTurnigy!$AE$30*CalPhotonTurnigy!$AF$36+CalPhotonTurnigy!$AE$36)/CalPhotonTurnigy!$AE$30</f>
        <v>55.984212641809087</v>
      </c>
    </row>
    <row r="6760" spans="1:13" x14ac:dyDescent="0.3">
      <c r="A6760">
        <v>198.833631</v>
      </c>
      <c r="B6760">
        <v>58</v>
      </c>
      <c r="C6760">
        <v>0</v>
      </c>
      <c r="D6760">
        <v>0.89100000000000001</v>
      </c>
      <c r="E6760">
        <v>43.545189999999998</v>
      </c>
      <c r="F6760">
        <v>43.709009999999999</v>
      </c>
      <c r="G6760">
        <v>42.222216000000003</v>
      </c>
      <c r="H6760">
        <v>-0.16381999999999999</v>
      </c>
      <c r="I6760">
        <v>-86.677272000000002</v>
      </c>
      <c r="J6760">
        <v>58</v>
      </c>
      <c r="K6760">
        <v>62.200257000000001</v>
      </c>
      <c r="L6760">
        <v>1.5004E-2</v>
      </c>
      <c r="M6760">
        <f>(F6760*CalPhotonTurnigy!$AE$30*CalPhotonTurnigy!$AF$36+CalPhotonTurnigy!$AE$36)/CalPhotonTurnigy!$AE$30</f>
        <v>55.883746263483268</v>
      </c>
    </row>
    <row r="6761" spans="1:13" x14ac:dyDescent="0.3">
      <c r="A6761">
        <v>198.84862799999999</v>
      </c>
      <c r="B6761">
        <v>58</v>
      </c>
      <c r="C6761">
        <v>0</v>
      </c>
      <c r="D6761">
        <v>0.88900000000000001</v>
      </c>
      <c r="E6761">
        <v>43.537770999999999</v>
      </c>
      <c r="F6761">
        <v>43.634813999999999</v>
      </c>
      <c r="G6761">
        <v>42.221924999999999</v>
      </c>
      <c r="H6761">
        <v>-9.7044000000000005E-2</v>
      </c>
      <c r="I6761">
        <v>-86.681804</v>
      </c>
      <c r="J6761">
        <v>58</v>
      </c>
      <c r="K6761">
        <v>62.200240999999998</v>
      </c>
      <c r="L6761">
        <v>1.4997E-2</v>
      </c>
      <c r="M6761">
        <f>(F6761*CalPhotonTurnigy!$AE$30*CalPhotonTurnigy!$AF$36+CalPhotonTurnigy!$AE$36)/CalPhotonTurnigy!$AE$30</f>
        <v>55.808385053063375</v>
      </c>
    </row>
    <row r="6762" spans="1:13" x14ac:dyDescent="0.3">
      <c r="A6762">
        <v>198.86363700000001</v>
      </c>
      <c r="B6762">
        <v>58</v>
      </c>
      <c r="C6762">
        <v>0</v>
      </c>
      <c r="D6762">
        <v>0.89800000000000002</v>
      </c>
      <c r="E6762">
        <v>43.573388999999999</v>
      </c>
      <c r="F6762">
        <v>43.560608999999999</v>
      </c>
      <c r="G6762">
        <v>42.221668000000001</v>
      </c>
      <c r="H6762">
        <v>1.278E-2</v>
      </c>
      <c r="I6762">
        <v>-86.681207000000001</v>
      </c>
      <c r="J6762">
        <v>58</v>
      </c>
      <c r="K6762">
        <v>62.200228000000003</v>
      </c>
      <c r="L6762">
        <v>1.5009E-2</v>
      </c>
      <c r="M6762">
        <f>(F6762*CalPhotonTurnigy!$AE$30*CalPhotonTurnigy!$AF$36+CalPhotonTurnigy!$AE$36)/CalPhotonTurnigy!$AE$30</f>
        <v>55.733014701303063</v>
      </c>
    </row>
    <row r="6763" spans="1:13" x14ac:dyDescent="0.3">
      <c r="A6763">
        <v>198.87864300000001</v>
      </c>
      <c r="B6763">
        <v>58</v>
      </c>
      <c r="C6763">
        <v>0</v>
      </c>
      <c r="D6763">
        <v>0.89</v>
      </c>
      <c r="E6763">
        <v>43.569674999999997</v>
      </c>
      <c r="F6763">
        <v>43.511133000000001</v>
      </c>
      <c r="G6763">
        <v>42.221443000000001</v>
      </c>
      <c r="H6763">
        <v>5.8542999999999998E-2</v>
      </c>
      <c r="I6763">
        <v>-86.678473999999994</v>
      </c>
      <c r="J6763">
        <v>58</v>
      </c>
      <c r="K6763">
        <v>62.200217000000002</v>
      </c>
      <c r="L6763">
        <v>1.5006E-2</v>
      </c>
      <c r="M6763">
        <f>(F6763*CalPhotonTurnigy!$AE$30*CalPhotonTurnigy!$AF$36+CalPhotonTurnigy!$AE$36)/CalPhotonTurnigy!$AE$30</f>
        <v>55.682761705902578</v>
      </c>
    </row>
    <row r="6764" spans="1:13" x14ac:dyDescent="0.3">
      <c r="A6764">
        <v>198.89363900000001</v>
      </c>
      <c r="B6764">
        <v>58</v>
      </c>
      <c r="C6764">
        <v>0</v>
      </c>
      <c r="D6764">
        <v>0.89100000000000001</v>
      </c>
      <c r="E6764">
        <v>43.570295999999999</v>
      </c>
      <c r="F6764">
        <v>43.758468999999998</v>
      </c>
      <c r="G6764">
        <v>42.221243999999999</v>
      </c>
      <c r="H6764">
        <v>-0.18817300000000001</v>
      </c>
      <c r="I6764">
        <v>-86.687269000000001</v>
      </c>
      <c r="J6764">
        <v>58</v>
      </c>
      <c r="K6764">
        <v>62.200206999999999</v>
      </c>
      <c r="L6764">
        <v>1.4996000000000001E-2</v>
      </c>
      <c r="M6764">
        <f>(F6764*CalPhotonTurnigy!$AE$30*CalPhotonTurnigy!$AF$36+CalPhotonTurnigy!$AE$36)/CalPhotonTurnigy!$AE$30</f>
        <v>55.933981991907395</v>
      </c>
    </row>
    <row r="6765" spans="1:13" x14ac:dyDescent="0.3">
      <c r="A6765">
        <v>198.90863899999999</v>
      </c>
      <c r="B6765">
        <v>58</v>
      </c>
      <c r="C6765">
        <v>0</v>
      </c>
      <c r="D6765">
        <v>0.89200000000000002</v>
      </c>
      <c r="E6765">
        <v>43.574646999999999</v>
      </c>
      <c r="F6765">
        <v>44.030414</v>
      </c>
      <c r="G6765">
        <v>42.221069</v>
      </c>
      <c r="H6765">
        <v>-0.45576699999999998</v>
      </c>
      <c r="I6765">
        <v>-86.708618999999999</v>
      </c>
      <c r="J6765">
        <v>58</v>
      </c>
      <c r="K6765">
        <v>62.200198</v>
      </c>
      <c r="L6765">
        <v>1.4999999999999999E-2</v>
      </c>
      <c r="M6765">
        <f>(F6765*CalPhotonTurnigy!$AE$30*CalPhotonTurnigy!$AF$36+CalPhotonTurnigy!$AE$36)/CalPhotonTurnigy!$AE$30</f>
        <v>56.210197749733126</v>
      </c>
    </row>
    <row r="6766" spans="1:13" x14ac:dyDescent="0.3">
      <c r="A6766">
        <v>198.92364599999999</v>
      </c>
      <c r="B6766">
        <v>58</v>
      </c>
      <c r="C6766">
        <v>0</v>
      </c>
      <c r="D6766">
        <v>0.88900000000000001</v>
      </c>
      <c r="E6766">
        <v>43.563124999999999</v>
      </c>
      <c r="F6766">
        <v>43.931539999999998</v>
      </c>
      <c r="G6766">
        <v>42.220914999999998</v>
      </c>
      <c r="H6766">
        <v>-0.36841600000000002</v>
      </c>
      <c r="I6766">
        <v>-86.725873000000007</v>
      </c>
      <c r="J6766">
        <v>58</v>
      </c>
      <c r="K6766">
        <v>62.200190999999997</v>
      </c>
      <c r="L6766">
        <v>1.5007E-2</v>
      </c>
      <c r="M6766">
        <f>(F6766*CalPhotonTurnigy!$AE$30*CalPhotonTurnigy!$AF$36+CalPhotonTurnigy!$AE$36)/CalPhotonTurnigy!$AE$30</f>
        <v>56.109770983882456</v>
      </c>
    </row>
    <row r="6767" spans="1:13" x14ac:dyDescent="0.3">
      <c r="A6767">
        <v>198.93864600000001</v>
      </c>
      <c r="B6767">
        <v>58</v>
      </c>
      <c r="C6767">
        <v>0</v>
      </c>
      <c r="D6767">
        <v>0.88900000000000001</v>
      </c>
      <c r="E6767">
        <v>43.557025000000003</v>
      </c>
      <c r="F6767">
        <v>43.807923000000002</v>
      </c>
      <c r="G6767">
        <v>42.220779</v>
      </c>
      <c r="H6767">
        <v>-0.25089800000000001</v>
      </c>
      <c r="I6767">
        <v>-86.737606999999997</v>
      </c>
      <c r="J6767">
        <v>58</v>
      </c>
      <c r="K6767">
        <v>62.200184999999998</v>
      </c>
      <c r="L6767">
        <v>1.4999999999999999E-2</v>
      </c>
      <c r="M6767">
        <f>(F6767*CalPhotonTurnigy!$AE$30*CalPhotonTurnigy!$AF$36+CalPhotonTurnigy!$AE$36)/CalPhotonTurnigy!$AE$30</f>
        <v>55.984212641809087</v>
      </c>
    </row>
    <row r="6768" spans="1:13" x14ac:dyDescent="0.3">
      <c r="A6768">
        <v>198.95364699999999</v>
      </c>
      <c r="B6768">
        <v>58</v>
      </c>
      <c r="C6768">
        <v>0</v>
      </c>
      <c r="D6768">
        <v>0.89</v>
      </c>
      <c r="E6768">
        <v>43.555593999999999</v>
      </c>
      <c r="F6768">
        <v>43.807923000000002</v>
      </c>
      <c r="G6768">
        <v>42.220660000000002</v>
      </c>
      <c r="H6768">
        <v>-0.25233</v>
      </c>
      <c r="I6768">
        <v>-86.749409</v>
      </c>
      <c r="J6768">
        <v>58</v>
      </c>
      <c r="K6768">
        <v>62.200178999999999</v>
      </c>
      <c r="L6768">
        <v>1.5001E-2</v>
      </c>
      <c r="M6768">
        <f>(F6768*CalPhotonTurnigy!$AE$30*CalPhotonTurnigy!$AF$36+CalPhotonTurnigy!$AE$36)/CalPhotonTurnigy!$AE$30</f>
        <v>55.984212641809087</v>
      </c>
    </row>
    <row r="6769" spans="1:13" x14ac:dyDescent="0.3">
      <c r="A6769">
        <v>198.96864600000001</v>
      </c>
      <c r="B6769">
        <v>58</v>
      </c>
      <c r="C6769">
        <v>0</v>
      </c>
      <c r="D6769">
        <v>0.88500000000000001</v>
      </c>
      <c r="E6769">
        <v>43.527622000000001</v>
      </c>
      <c r="F6769">
        <v>43.709009999999999</v>
      </c>
      <c r="G6769">
        <v>42.220556000000002</v>
      </c>
      <c r="H6769">
        <v>-0.18138799999999999</v>
      </c>
      <c r="I6769">
        <v>-86.757885999999999</v>
      </c>
      <c r="J6769">
        <v>58</v>
      </c>
      <c r="K6769">
        <v>62.200175000000002</v>
      </c>
      <c r="L6769">
        <v>1.4999E-2</v>
      </c>
      <c r="M6769">
        <f>(F6769*CalPhotonTurnigy!$AE$30*CalPhotonTurnigy!$AF$36+CalPhotonTurnigy!$AE$36)/CalPhotonTurnigy!$AE$30</f>
        <v>55.883746263483268</v>
      </c>
    </row>
    <row r="6770" spans="1:13" x14ac:dyDescent="0.3">
      <c r="A6770">
        <v>198.983644</v>
      </c>
      <c r="B6770">
        <v>58</v>
      </c>
      <c r="C6770">
        <v>0</v>
      </c>
      <c r="D6770">
        <v>0.88800000000000001</v>
      </c>
      <c r="E6770">
        <v>43.518827999999999</v>
      </c>
      <c r="F6770">
        <v>43.634813999999999</v>
      </c>
      <c r="G6770">
        <v>42.220464</v>
      </c>
      <c r="H6770">
        <v>-0.11598600000000001</v>
      </c>
      <c r="I6770">
        <v>-86.763302999999993</v>
      </c>
      <c r="J6770">
        <v>58</v>
      </c>
      <c r="K6770">
        <v>62.200170999999997</v>
      </c>
      <c r="L6770">
        <v>1.4997999999999999E-2</v>
      </c>
      <c r="M6770">
        <f>(F6770*CalPhotonTurnigy!$AE$30*CalPhotonTurnigy!$AF$36+CalPhotonTurnigy!$AE$36)/CalPhotonTurnigy!$AE$30</f>
        <v>55.808385053063375</v>
      </c>
    </row>
    <row r="6771" spans="1:13" x14ac:dyDescent="0.3">
      <c r="A6771">
        <v>198.99865600000001</v>
      </c>
      <c r="B6771">
        <v>58</v>
      </c>
      <c r="C6771">
        <v>0</v>
      </c>
      <c r="D6771">
        <v>0.88600000000000001</v>
      </c>
      <c r="E6771">
        <v>43.503610999999999</v>
      </c>
      <c r="F6771">
        <v>43.560608999999999</v>
      </c>
      <c r="G6771">
        <v>42.220382999999998</v>
      </c>
      <c r="H6771">
        <v>-5.6998E-2</v>
      </c>
      <c r="I6771">
        <v>-86.765966000000006</v>
      </c>
      <c r="J6771">
        <v>58</v>
      </c>
      <c r="K6771">
        <v>62.200167</v>
      </c>
      <c r="L6771">
        <v>1.5011999999999999E-2</v>
      </c>
      <c r="M6771">
        <f>(F6771*CalPhotonTurnigy!$AE$30*CalPhotonTurnigy!$AF$36+CalPhotonTurnigy!$AE$36)/CalPhotonTurnigy!$AE$30</f>
        <v>55.733014701303063</v>
      </c>
    </row>
    <row r="6772" spans="1:13" x14ac:dyDescent="0.3">
      <c r="A6772">
        <v>199.013665</v>
      </c>
      <c r="B6772">
        <v>58</v>
      </c>
      <c r="C6772">
        <v>0</v>
      </c>
      <c r="D6772">
        <v>0.88800000000000001</v>
      </c>
      <c r="E6772">
        <v>43.498162000000001</v>
      </c>
      <c r="F6772">
        <v>43.535871</v>
      </c>
      <c r="G6772">
        <v>42.220312999999997</v>
      </c>
      <c r="H6772">
        <v>-3.7708999999999999E-2</v>
      </c>
      <c r="I6772">
        <v>-86.767726999999994</v>
      </c>
      <c r="J6772">
        <v>58</v>
      </c>
      <c r="K6772">
        <v>62.200164000000001</v>
      </c>
      <c r="L6772">
        <v>1.5009E-2</v>
      </c>
      <c r="M6772">
        <f>(F6772*CalPhotonTurnigy!$AE$30*CalPhotonTurnigy!$AF$36+CalPhotonTurnigy!$AE$36)/CalPhotonTurnigy!$AE$30</f>
        <v>55.707888203602813</v>
      </c>
    </row>
    <row r="6773" spans="1:13" x14ac:dyDescent="0.3">
      <c r="A6773">
        <v>199.028672</v>
      </c>
      <c r="B6773">
        <v>58</v>
      </c>
      <c r="C6773">
        <v>0</v>
      </c>
      <c r="D6773">
        <v>0.88900000000000001</v>
      </c>
      <c r="E6773">
        <v>43.497298999999998</v>
      </c>
      <c r="F6773">
        <v>43.931539999999998</v>
      </c>
      <c r="G6773">
        <v>42.220250999999998</v>
      </c>
      <c r="H6773">
        <v>-0.43424099999999999</v>
      </c>
      <c r="I6773">
        <v>-86.788064000000006</v>
      </c>
      <c r="J6773">
        <v>58</v>
      </c>
      <c r="K6773">
        <v>62.200161999999999</v>
      </c>
      <c r="L6773">
        <v>1.5007E-2</v>
      </c>
      <c r="M6773">
        <f>(F6773*CalPhotonTurnigy!$AE$30*CalPhotonTurnigy!$AF$36+CalPhotonTurnigy!$AE$36)/CalPhotonTurnigy!$AE$30</f>
        <v>56.109770983882456</v>
      </c>
    </row>
    <row r="6774" spans="1:13" x14ac:dyDescent="0.3">
      <c r="A6774">
        <v>199.04368199999999</v>
      </c>
      <c r="B6774">
        <v>58</v>
      </c>
      <c r="C6774">
        <v>0</v>
      </c>
      <c r="D6774">
        <v>0.88800000000000001</v>
      </c>
      <c r="E6774">
        <v>43.492730000000002</v>
      </c>
      <c r="F6774">
        <v>43.980978999999998</v>
      </c>
      <c r="G6774">
        <v>42.220196000000001</v>
      </c>
      <c r="H6774">
        <v>-0.48824899999999999</v>
      </c>
      <c r="I6774">
        <v>-86.810941999999997</v>
      </c>
      <c r="J6774">
        <v>58</v>
      </c>
      <c r="K6774">
        <v>62.200159999999997</v>
      </c>
      <c r="L6774">
        <v>1.5010000000000001E-2</v>
      </c>
      <c r="M6774">
        <f>(F6774*CalPhotonTurnigy!$AE$30*CalPhotonTurnigy!$AF$36+CalPhotonTurnigy!$AE$36)/CalPhotonTurnigy!$AE$30</f>
        <v>56.159986398216773</v>
      </c>
    </row>
    <row r="6775" spans="1:13" x14ac:dyDescent="0.3">
      <c r="A6775">
        <v>199.058683</v>
      </c>
      <c r="B6775">
        <v>58</v>
      </c>
      <c r="C6775">
        <v>0</v>
      </c>
      <c r="D6775">
        <v>0.88700000000000001</v>
      </c>
      <c r="E6775">
        <v>43.484971000000002</v>
      </c>
      <c r="F6775">
        <v>43.906818999999999</v>
      </c>
      <c r="G6775">
        <v>42.220148999999999</v>
      </c>
      <c r="H6775">
        <v>-0.42184700000000003</v>
      </c>
      <c r="I6775">
        <v>-86.830686999999998</v>
      </c>
      <c r="J6775">
        <v>58</v>
      </c>
      <c r="K6775">
        <v>62.200158000000002</v>
      </c>
      <c r="L6775">
        <v>1.5001E-2</v>
      </c>
      <c r="M6775">
        <f>(F6775*CalPhotonTurnigy!$AE$30*CalPhotonTurnigy!$AF$36+CalPhotonTurnigy!$AE$36)/CalPhotonTurnigy!$AE$30</f>
        <v>56.084661753158557</v>
      </c>
    </row>
    <row r="6776" spans="1:13" x14ac:dyDescent="0.3">
      <c r="A6776">
        <v>199.07368</v>
      </c>
      <c r="B6776">
        <v>58</v>
      </c>
      <c r="C6776">
        <v>0</v>
      </c>
      <c r="D6776">
        <v>0.89</v>
      </c>
      <c r="E6776">
        <v>43.493602000000003</v>
      </c>
      <c r="F6776">
        <v>43.832649000000004</v>
      </c>
      <c r="G6776">
        <v>42.220106999999999</v>
      </c>
      <c r="H6776">
        <v>-0.33904699999999999</v>
      </c>
      <c r="I6776">
        <v>-86.846543999999994</v>
      </c>
      <c r="J6776">
        <v>58</v>
      </c>
      <c r="K6776">
        <v>62.200156</v>
      </c>
      <c r="L6776">
        <v>1.4997E-2</v>
      </c>
      <c r="M6776">
        <f>(F6776*CalPhotonTurnigy!$AE$30*CalPhotonTurnigy!$AF$36+CalPhotonTurnigy!$AE$36)/CalPhotonTurnigy!$AE$30</f>
        <v>56.009326951055435</v>
      </c>
    </row>
    <row r="6777" spans="1:13" x14ac:dyDescent="0.3">
      <c r="A6777">
        <v>199.08867900000001</v>
      </c>
      <c r="B6777">
        <v>58</v>
      </c>
      <c r="C6777">
        <v>0</v>
      </c>
      <c r="D6777">
        <v>0.88800000000000001</v>
      </c>
      <c r="E6777">
        <v>43.489547999999999</v>
      </c>
      <c r="F6777">
        <v>43.783197000000001</v>
      </c>
      <c r="G6777">
        <v>42.22007</v>
      </c>
      <c r="H6777">
        <v>-0.29364800000000002</v>
      </c>
      <c r="I6777">
        <v>-86.860274000000004</v>
      </c>
      <c r="J6777">
        <v>58</v>
      </c>
      <c r="K6777">
        <v>62.200155000000002</v>
      </c>
      <c r="L6777">
        <v>1.4999E-2</v>
      </c>
      <c r="M6777">
        <f>(F6777*CalPhotonTurnigy!$AE$30*CalPhotonTurnigy!$AF$36+CalPhotonTurnigy!$AE$36)/CalPhotonTurnigy!$AE$30</f>
        <v>55.959098332562732</v>
      </c>
    </row>
    <row r="6778" spans="1:13" x14ac:dyDescent="0.3">
      <c r="A6778">
        <v>199.103692</v>
      </c>
      <c r="B6778">
        <v>58</v>
      </c>
      <c r="C6778">
        <v>0</v>
      </c>
      <c r="D6778">
        <v>0.88300000000000001</v>
      </c>
      <c r="E6778">
        <v>43.463090000000001</v>
      </c>
      <c r="F6778">
        <v>43.684278999999997</v>
      </c>
      <c r="G6778">
        <v>42.220038000000002</v>
      </c>
      <c r="H6778">
        <v>-0.22119</v>
      </c>
      <c r="I6778">
        <v>-86.870619000000005</v>
      </c>
      <c r="J6778">
        <v>58</v>
      </c>
      <c r="K6778">
        <v>62.200153999999998</v>
      </c>
      <c r="L6778">
        <v>1.5013E-2</v>
      </c>
      <c r="M6778">
        <f>(F6778*CalPhotonTurnigy!$AE$30*CalPhotonTurnigy!$AF$36+CalPhotonTurnigy!$AE$36)/CalPhotonTurnigy!$AE$30</f>
        <v>55.85862687571445</v>
      </c>
    </row>
    <row r="6779" spans="1:13" x14ac:dyDescent="0.3">
      <c r="A6779">
        <v>199.11869100000001</v>
      </c>
      <c r="B6779">
        <v>58</v>
      </c>
      <c r="C6779">
        <v>0</v>
      </c>
      <c r="D6779">
        <v>0.88700000000000001</v>
      </c>
      <c r="E6779">
        <v>43.459462000000002</v>
      </c>
      <c r="F6779">
        <v>43.684278999999997</v>
      </c>
      <c r="G6779">
        <v>42.220010000000002</v>
      </c>
      <c r="H6779">
        <v>-0.22481699999999999</v>
      </c>
      <c r="I6779">
        <v>-86.881123000000002</v>
      </c>
      <c r="J6779">
        <v>58</v>
      </c>
      <c r="K6779">
        <v>62.200153</v>
      </c>
      <c r="L6779">
        <v>1.4999E-2</v>
      </c>
      <c r="M6779">
        <f>(F6779*CalPhotonTurnigy!$AE$30*CalPhotonTurnigy!$AF$36+CalPhotonTurnigy!$AE$36)/CalPhotonTurnigy!$AE$30</f>
        <v>55.85862687571445</v>
      </c>
    </row>
    <row r="6780" spans="1:13" x14ac:dyDescent="0.3">
      <c r="A6780">
        <v>199.133689</v>
      </c>
      <c r="B6780">
        <v>58</v>
      </c>
      <c r="C6780">
        <v>0</v>
      </c>
      <c r="D6780">
        <v>0.88400000000000001</v>
      </c>
      <c r="E6780">
        <v>43.441014000000003</v>
      </c>
      <c r="F6780">
        <v>43.585344999999997</v>
      </c>
      <c r="G6780">
        <v>42.219985999999999</v>
      </c>
      <c r="H6780">
        <v>-0.14433099999999999</v>
      </c>
      <c r="I6780">
        <v>-86.887861999999998</v>
      </c>
      <c r="J6780">
        <v>58</v>
      </c>
      <c r="K6780">
        <v>62.200152000000003</v>
      </c>
      <c r="L6780">
        <v>1.4997999999999999E-2</v>
      </c>
      <c r="M6780">
        <f>(F6780*CalPhotonTurnigy!$AE$30*CalPhotonTurnigy!$AF$36+CalPhotonTurnigy!$AE$36)/CalPhotonTurnigy!$AE$30</f>
        <v>55.758139167594315</v>
      </c>
    </row>
    <row r="6781" spans="1:13" x14ac:dyDescent="0.3">
      <c r="A6781">
        <v>199.14869100000001</v>
      </c>
      <c r="B6781">
        <v>58</v>
      </c>
      <c r="C6781">
        <v>0</v>
      </c>
      <c r="D6781">
        <v>0.88900000000000001</v>
      </c>
      <c r="E6781">
        <v>43.451960999999997</v>
      </c>
      <c r="F6781">
        <v>43.585344999999997</v>
      </c>
      <c r="G6781">
        <v>42.219963999999997</v>
      </c>
      <c r="H6781">
        <v>-0.133384</v>
      </c>
      <c r="I6781">
        <v>-86.894091000000003</v>
      </c>
      <c r="J6781">
        <v>58</v>
      </c>
      <c r="K6781">
        <v>62.200150999999998</v>
      </c>
      <c r="L6781">
        <v>1.5002E-2</v>
      </c>
      <c r="M6781">
        <f>(F6781*CalPhotonTurnigy!$AE$30*CalPhotonTurnigy!$AF$36+CalPhotonTurnigy!$AE$36)/CalPhotonTurnigy!$AE$30</f>
        <v>55.758139167594315</v>
      </c>
    </row>
    <row r="6782" spans="1:13" x14ac:dyDescent="0.3">
      <c r="A6782">
        <v>199.16369299999999</v>
      </c>
      <c r="B6782">
        <v>58</v>
      </c>
      <c r="C6782">
        <v>0</v>
      </c>
      <c r="D6782">
        <v>0.88700000000000001</v>
      </c>
      <c r="E6782">
        <v>43.449885999999999</v>
      </c>
      <c r="F6782">
        <v>43.535871</v>
      </c>
      <c r="G6782">
        <v>42.219945000000003</v>
      </c>
      <c r="H6782">
        <v>-8.5985000000000006E-2</v>
      </c>
      <c r="I6782">
        <v>-86.898105999999999</v>
      </c>
      <c r="J6782">
        <v>58</v>
      </c>
      <c r="K6782">
        <v>62.200150000000001</v>
      </c>
      <c r="L6782">
        <v>1.5002E-2</v>
      </c>
      <c r="M6782">
        <f>(F6782*CalPhotonTurnigy!$AE$30*CalPhotonTurnigy!$AF$36+CalPhotonTurnigy!$AE$36)/CalPhotonTurnigy!$AE$30</f>
        <v>55.707888203602813</v>
      </c>
    </row>
    <row r="6783" spans="1:13" x14ac:dyDescent="0.3">
      <c r="A6783">
        <v>199.178696</v>
      </c>
      <c r="B6783">
        <v>58</v>
      </c>
      <c r="C6783">
        <v>0</v>
      </c>
      <c r="D6783">
        <v>0.88400000000000001</v>
      </c>
      <c r="E6783">
        <v>43.432769</v>
      </c>
      <c r="F6783">
        <v>43.486393</v>
      </c>
      <c r="G6783">
        <v>42.219929</v>
      </c>
      <c r="H6783">
        <v>-5.3623999999999998E-2</v>
      </c>
      <c r="I6783">
        <v>-86.900608000000005</v>
      </c>
      <c r="J6783">
        <v>58</v>
      </c>
      <c r="K6783">
        <v>62.200150000000001</v>
      </c>
      <c r="L6783">
        <v>1.5003000000000001E-2</v>
      </c>
      <c r="M6783">
        <f>(F6783*CalPhotonTurnigy!$AE$30*CalPhotonTurnigy!$AF$36+CalPhotonTurnigy!$AE$36)/CalPhotonTurnigy!$AE$30</f>
        <v>55.657633176793347</v>
      </c>
    </row>
    <row r="6784" spans="1:13" x14ac:dyDescent="0.3">
      <c r="A6784">
        <v>199.19370000000001</v>
      </c>
      <c r="B6784">
        <v>58</v>
      </c>
      <c r="C6784">
        <v>0</v>
      </c>
      <c r="D6784">
        <v>0.88500000000000001</v>
      </c>
      <c r="E6784">
        <v>43.425702999999999</v>
      </c>
      <c r="F6784">
        <v>43.436911000000002</v>
      </c>
      <c r="G6784">
        <v>42.219915</v>
      </c>
      <c r="H6784">
        <v>-1.1207999999999999E-2</v>
      </c>
      <c r="I6784">
        <v>-86.901131000000007</v>
      </c>
      <c r="J6784">
        <v>58</v>
      </c>
      <c r="K6784">
        <v>62.200149000000003</v>
      </c>
      <c r="L6784">
        <v>1.5004E-2</v>
      </c>
      <c r="M6784">
        <f>(F6784*CalPhotonTurnigy!$AE$30*CalPhotonTurnigy!$AF$36+CalPhotonTurnigy!$AE$36)/CalPhotonTurnigy!$AE$30</f>
        <v>55.607374087165915</v>
      </c>
    </row>
    <row r="6785" spans="1:13" x14ac:dyDescent="0.3">
      <c r="A6785">
        <v>199.208709</v>
      </c>
      <c r="B6785">
        <v>58</v>
      </c>
      <c r="C6785">
        <v>0</v>
      </c>
      <c r="D6785">
        <v>0.88100000000000001</v>
      </c>
      <c r="E6785">
        <v>43.400438000000001</v>
      </c>
      <c r="F6785">
        <v>43.387424000000003</v>
      </c>
      <c r="G6785">
        <v>42.219901999999998</v>
      </c>
      <c r="H6785">
        <v>1.3014E-2</v>
      </c>
      <c r="I6785">
        <v>-86.900524000000004</v>
      </c>
      <c r="J6785">
        <v>58</v>
      </c>
      <c r="K6785">
        <v>62.200149000000003</v>
      </c>
      <c r="L6785">
        <v>1.5009E-2</v>
      </c>
      <c r="M6785">
        <f>(F6785*CalPhotonTurnigy!$AE$30*CalPhotonTurnigy!$AF$36+CalPhotonTurnigy!$AE$36)/CalPhotonTurnigy!$AE$30</f>
        <v>55.557109919016021</v>
      </c>
    </row>
    <row r="6786" spans="1:13" x14ac:dyDescent="0.3">
      <c r="A6786">
        <v>199.22371200000001</v>
      </c>
      <c r="B6786">
        <v>58</v>
      </c>
      <c r="C6786">
        <v>0</v>
      </c>
      <c r="D6786">
        <v>0.88500000000000001</v>
      </c>
      <c r="E6786">
        <v>43.397879000000003</v>
      </c>
      <c r="F6786">
        <v>43.412168000000001</v>
      </c>
      <c r="G6786">
        <v>42.219890999999997</v>
      </c>
      <c r="H6786">
        <v>-1.4289E-2</v>
      </c>
      <c r="I6786">
        <v>-86.901190999999997</v>
      </c>
      <c r="J6786">
        <v>58</v>
      </c>
      <c r="K6786">
        <v>62.200147999999999</v>
      </c>
      <c r="L6786">
        <v>1.5003000000000001E-2</v>
      </c>
      <c r="M6786">
        <f>(F6786*CalPhotonTurnigy!$AE$30*CalPhotonTurnigy!$AF$36+CalPhotonTurnigy!$AE$36)/CalPhotonTurnigy!$AE$30</f>
        <v>55.582242510943217</v>
      </c>
    </row>
    <row r="6787" spans="1:13" x14ac:dyDescent="0.3">
      <c r="A6787">
        <v>199.238709</v>
      </c>
      <c r="B6787">
        <v>58</v>
      </c>
      <c r="C6787">
        <v>0</v>
      </c>
      <c r="D6787">
        <v>0.88700000000000001</v>
      </c>
      <c r="E6787">
        <v>43.403351999999998</v>
      </c>
      <c r="F6787">
        <v>43.362679</v>
      </c>
      <c r="G6787">
        <v>42.219881999999998</v>
      </c>
      <c r="H6787">
        <v>4.0673000000000001E-2</v>
      </c>
      <c r="I6787">
        <v>-86.899294999999995</v>
      </c>
      <c r="J6787">
        <v>58</v>
      </c>
      <c r="K6787">
        <v>62.200147999999999</v>
      </c>
      <c r="L6787">
        <v>1.4997E-2</v>
      </c>
      <c r="M6787">
        <f>(F6787*CalPhotonTurnigy!$AE$30*CalPhotonTurnigy!$AF$36+CalPhotonTurnigy!$AE$36)/CalPhotonTurnigy!$AE$30</f>
        <v>55.531976311384348</v>
      </c>
    </row>
    <row r="6788" spans="1:13" x14ac:dyDescent="0.3">
      <c r="A6788">
        <v>199.25371200000001</v>
      </c>
      <c r="B6788">
        <v>58</v>
      </c>
      <c r="C6788">
        <v>0</v>
      </c>
      <c r="D6788">
        <v>0.88600000000000001</v>
      </c>
      <c r="E6788">
        <v>43.404223999999999</v>
      </c>
      <c r="F6788">
        <v>43.362679</v>
      </c>
      <c r="G6788">
        <v>42.219873</v>
      </c>
      <c r="H6788">
        <v>4.1544999999999999E-2</v>
      </c>
      <c r="I6788">
        <v>-86.897357</v>
      </c>
      <c r="J6788">
        <v>58</v>
      </c>
      <c r="K6788">
        <v>62.200147999999999</v>
      </c>
      <c r="L6788">
        <v>1.5003000000000001E-2</v>
      </c>
      <c r="M6788">
        <f>(F6788*CalPhotonTurnigy!$AE$30*CalPhotonTurnigy!$AF$36+CalPhotonTurnigy!$AE$36)/CalPhotonTurnigy!$AE$30</f>
        <v>55.531976311384348</v>
      </c>
    </row>
    <row r="6789" spans="1:13" x14ac:dyDescent="0.3">
      <c r="A6789">
        <v>199.268719</v>
      </c>
      <c r="B6789">
        <v>58</v>
      </c>
      <c r="C6789">
        <v>0</v>
      </c>
      <c r="D6789">
        <v>0.88400000000000001</v>
      </c>
      <c r="E6789">
        <v>43.393459999999997</v>
      </c>
      <c r="F6789">
        <v>43.362679</v>
      </c>
      <c r="G6789">
        <v>42.219866000000003</v>
      </c>
      <c r="H6789">
        <v>3.0780999999999999E-2</v>
      </c>
      <c r="I6789">
        <v>-86.895921999999999</v>
      </c>
      <c r="J6789">
        <v>58</v>
      </c>
      <c r="K6789">
        <v>62.200147999999999</v>
      </c>
      <c r="L6789">
        <v>1.5007E-2</v>
      </c>
      <c r="M6789">
        <f>(F6789*CalPhotonTurnigy!$AE$30*CalPhotonTurnigy!$AF$36+CalPhotonTurnigy!$AE$36)/CalPhotonTurnigy!$AE$30</f>
        <v>55.531976311384348</v>
      </c>
    </row>
    <row r="6790" spans="1:13" x14ac:dyDescent="0.3">
      <c r="A6790">
        <v>199.28372999999999</v>
      </c>
      <c r="B6790">
        <v>58</v>
      </c>
      <c r="C6790">
        <v>0</v>
      </c>
      <c r="D6790">
        <v>0.88700000000000001</v>
      </c>
      <c r="E6790">
        <v>43.399551000000002</v>
      </c>
      <c r="F6790">
        <v>43.337933</v>
      </c>
      <c r="G6790">
        <v>42.219859</v>
      </c>
      <c r="H6790">
        <v>6.1617999999999999E-2</v>
      </c>
      <c r="I6790">
        <v>-86.893046999999996</v>
      </c>
      <c r="J6790">
        <v>58</v>
      </c>
      <c r="K6790">
        <v>62.200147000000001</v>
      </c>
      <c r="L6790">
        <v>1.5011E-2</v>
      </c>
      <c r="M6790">
        <f>(F6790*CalPhotonTurnigy!$AE$30*CalPhotonTurnigy!$AF$36+CalPhotonTurnigy!$AE$36)/CalPhotonTurnigy!$AE$30</f>
        <v>55.506841688048169</v>
      </c>
    </row>
    <row r="6791" spans="1:13" x14ac:dyDescent="0.3">
      <c r="A6791">
        <v>199.29873000000001</v>
      </c>
      <c r="B6791">
        <v>58</v>
      </c>
      <c r="C6791">
        <v>0</v>
      </c>
      <c r="D6791">
        <v>0.88500000000000001</v>
      </c>
      <c r="E6791">
        <v>43.397114999999999</v>
      </c>
      <c r="F6791">
        <v>43.362679</v>
      </c>
      <c r="G6791">
        <v>42.219853999999998</v>
      </c>
      <c r="H6791">
        <v>3.4436000000000001E-2</v>
      </c>
      <c r="I6791">
        <v>-86.891441999999998</v>
      </c>
      <c r="J6791">
        <v>58</v>
      </c>
      <c r="K6791">
        <v>62.200147000000001</v>
      </c>
      <c r="L6791">
        <v>1.4999999999999999E-2</v>
      </c>
      <c r="M6791">
        <f>(F6791*CalPhotonTurnigy!$AE$30*CalPhotonTurnigy!$AF$36+CalPhotonTurnigy!$AE$36)/CalPhotonTurnigy!$AE$30</f>
        <v>55.531976311384348</v>
      </c>
    </row>
    <row r="6792" spans="1:13" x14ac:dyDescent="0.3">
      <c r="A6792">
        <v>199.313728</v>
      </c>
      <c r="B6792">
        <v>58</v>
      </c>
      <c r="C6792">
        <v>0</v>
      </c>
      <c r="D6792">
        <v>0.88500000000000001</v>
      </c>
      <c r="E6792">
        <v>43.395018999999998</v>
      </c>
      <c r="F6792">
        <v>43.313186000000002</v>
      </c>
      <c r="G6792">
        <v>42.219849000000004</v>
      </c>
      <c r="H6792">
        <v>8.1834000000000004E-2</v>
      </c>
      <c r="I6792">
        <v>-86.887629000000004</v>
      </c>
      <c r="J6792">
        <v>58</v>
      </c>
      <c r="K6792">
        <v>62.200147000000001</v>
      </c>
      <c r="L6792">
        <v>1.4997999999999999E-2</v>
      </c>
      <c r="M6792">
        <f>(F6792*CalPhotonTurnigy!$AE$30*CalPhotonTurnigy!$AF$36+CalPhotonTurnigy!$AE$36)/CalPhotonTurnigy!$AE$30</f>
        <v>55.481706049007514</v>
      </c>
    </row>
    <row r="6793" spans="1:13" x14ac:dyDescent="0.3">
      <c r="A6793">
        <v>199.32873000000001</v>
      </c>
      <c r="B6793">
        <v>58</v>
      </c>
      <c r="C6793">
        <v>0</v>
      </c>
      <c r="D6793">
        <v>0.88900000000000001</v>
      </c>
      <c r="E6793">
        <v>43.408566999999998</v>
      </c>
      <c r="F6793">
        <v>43.337933</v>
      </c>
      <c r="G6793">
        <v>42.219844999999999</v>
      </c>
      <c r="H6793">
        <v>7.0634000000000002E-2</v>
      </c>
      <c r="I6793">
        <v>-86.884336000000005</v>
      </c>
      <c r="J6793">
        <v>58</v>
      </c>
      <c r="K6793">
        <v>62.200147000000001</v>
      </c>
      <c r="L6793">
        <v>1.5002E-2</v>
      </c>
      <c r="M6793">
        <f>(F6793*CalPhotonTurnigy!$AE$30*CalPhotonTurnigy!$AF$36+CalPhotonTurnigy!$AE$36)/CalPhotonTurnigy!$AE$30</f>
        <v>55.506841688048169</v>
      </c>
    </row>
    <row r="6794" spans="1:13" x14ac:dyDescent="0.3">
      <c r="A6794">
        <v>199.34374</v>
      </c>
      <c r="B6794">
        <v>58</v>
      </c>
      <c r="C6794">
        <v>0</v>
      </c>
      <c r="D6794">
        <v>0.88500000000000001</v>
      </c>
      <c r="E6794">
        <v>43.401035999999998</v>
      </c>
      <c r="F6794">
        <v>43.337933</v>
      </c>
      <c r="G6794">
        <v>42.219841000000002</v>
      </c>
      <c r="H6794">
        <v>6.3103000000000006E-2</v>
      </c>
      <c r="I6794">
        <v>-86.881392000000005</v>
      </c>
      <c r="J6794">
        <v>58</v>
      </c>
      <c r="K6794">
        <v>62.200147000000001</v>
      </c>
      <c r="L6794">
        <v>1.5010000000000001E-2</v>
      </c>
      <c r="M6794">
        <f>(F6794*CalPhotonTurnigy!$AE$30*CalPhotonTurnigy!$AF$36+CalPhotonTurnigy!$AE$36)/CalPhotonTurnigy!$AE$30</f>
        <v>55.506841688048169</v>
      </c>
    </row>
    <row r="6795" spans="1:13" x14ac:dyDescent="0.3">
      <c r="A6795">
        <v>199.35874200000001</v>
      </c>
      <c r="B6795">
        <v>58</v>
      </c>
      <c r="C6795">
        <v>0</v>
      </c>
      <c r="D6795">
        <v>0.89</v>
      </c>
      <c r="E6795">
        <v>43.421413000000001</v>
      </c>
      <c r="F6795">
        <v>43.362679</v>
      </c>
      <c r="G6795">
        <v>42.219838000000003</v>
      </c>
      <c r="H6795">
        <v>5.8734000000000001E-2</v>
      </c>
      <c r="I6795">
        <v>-86.878653999999997</v>
      </c>
      <c r="J6795">
        <v>58</v>
      </c>
      <c r="K6795">
        <v>62.200147000000001</v>
      </c>
      <c r="L6795">
        <v>1.5002E-2</v>
      </c>
      <c r="M6795">
        <f>(F6795*CalPhotonTurnigy!$AE$30*CalPhotonTurnigy!$AF$36+CalPhotonTurnigy!$AE$36)/CalPhotonTurnigy!$AE$30</f>
        <v>55.531976311384348</v>
      </c>
    </row>
    <row r="6796" spans="1:13" x14ac:dyDescent="0.3">
      <c r="A6796">
        <v>199.373751</v>
      </c>
      <c r="B6796">
        <v>58</v>
      </c>
      <c r="C6796">
        <v>0</v>
      </c>
      <c r="D6796">
        <v>0.88400000000000001</v>
      </c>
      <c r="E6796">
        <v>43.408256999999999</v>
      </c>
      <c r="F6796">
        <v>43.362679</v>
      </c>
      <c r="G6796">
        <v>42.219835000000003</v>
      </c>
      <c r="H6796">
        <v>4.5578E-2</v>
      </c>
      <c r="I6796">
        <v>-86.876527999999993</v>
      </c>
      <c r="J6796">
        <v>58</v>
      </c>
      <c r="K6796">
        <v>62.200147000000001</v>
      </c>
      <c r="L6796">
        <v>1.5009E-2</v>
      </c>
      <c r="M6796">
        <f>(F6796*CalPhotonTurnigy!$AE$30*CalPhotonTurnigy!$AF$36+CalPhotonTurnigy!$AE$36)/CalPhotonTurnigy!$AE$30</f>
        <v>55.531976311384348</v>
      </c>
    </row>
    <row r="6797" spans="1:13" x14ac:dyDescent="0.3">
      <c r="A6797">
        <v>199.388757</v>
      </c>
      <c r="B6797">
        <v>58</v>
      </c>
      <c r="C6797">
        <v>0</v>
      </c>
      <c r="D6797">
        <v>0.88500000000000001</v>
      </c>
      <c r="E6797">
        <v>43.404606999999999</v>
      </c>
      <c r="F6797">
        <v>43.387424000000003</v>
      </c>
      <c r="G6797">
        <v>42.219833000000001</v>
      </c>
      <c r="H6797">
        <v>1.7183E-2</v>
      </c>
      <c r="I6797">
        <v>-86.875726</v>
      </c>
      <c r="J6797">
        <v>58</v>
      </c>
      <c r="K6797">
        <v>62.200147000000001</v>
      </c>
      <c r="L6797">
        <v>1.5006E-2</v>
      </c>
      <c r="M6797">
        <f>(F6797*CalPhotonTurnigy!$AE$30*CalPhotonTurnigy!$AF$36+CalPhotonTurnigy!$AE$36)/CalPhotonTurnigy!$AE$30</f>
        <v>55.557109919016021</v>
      </c>
    </row>
    <row r="6798" spans="1:13" x14ac:dyDescent="0.3">
      <c r="A6798">
        <v>199.40376800000001</v>
      </c>
      <c r="B6798">
        <v>58</v>
      </c>
      <c r="C6798">
        <v>0</v>
      </c>
      <c r="D6798">
        <v>0.88500000000000001</v>
      </c>
      <c r="E6798">
        <v>43.401465999999999</v>
      </c>
      <c r="F6798">
        <v>43.436911000000002</v>
      </c>
      <c r="G6798">
        <v>42.219830000000002</v>
      </c>
      <c r="H6798">
        <v>-3.5444000000000003E-2</v>
      </c>
      <c r="I6798">
        <v>-86.877381</v>
      </c>
      <c r="J6798">
        <v>58</v>
      </c>
      <c r="K6798">
        <v>62.200147000000001</v>
      </c>
      <c r="L6798">
        <v>1.5011E-2</v>
      </c>
      <c r="M6798">
        <f>(F6798*CalPhotonTurnigy!$AE$30*CalPhotonTurnigy!$AF$36+CalPhotonTurnigy!$AE$36)/CalPhotonTurnigy!$AE$30</f>
        <v>55.607374087165915</v>
      </c>
    </row>
    <row r="6799" spans="1:13" x14ac:dyDescent="0.3">
      <c r="A6799">
        <v>199.41877400000001</v>
      </c>
      <c r="B6799">
        <v>58</v>
      </c>
      <c r="C6799">
        <v>0</v>
      </c>
      <c r="D6799">
        <v>0.88600000000000001</v>
      </c>
      <c r="E6799">
        <v>43.402600999999997</v>
      </c>
      <c r="F6799">
        <v>43.436911000000002</v>
      </c>
      <c r="G6799">
        <v>42.219828999999997</v>
      </c>
      <c r="H6799">
        <v>-3.4308999999999999E-2</v>
      </c>
      <c r="I6799">
        <v>-86.878981999999993</v>
      </c>
      <c r="J6799">
        <v>58</v>
      </c>
      <c r="K6799">
        <v>62.200147000000001</v>
      </c>
      <c r="L6799">
        <v>1.5006E-2</v>
      </c>
      <c r="M6799">
        <f>(F6799*CalPhotonTurnigy!$AE$30*CalPhotonTurnigy!$AF$36+CalPhotonTurnigy!$AE$36)/CalPhotonTurnigy!$AE$30</f>
        <v>55.607374087165915</v>
      </c>
    </row>
    <row r="6800" spans="1:13" x14ac:dyDescent="0.3">
      <c r="A6800">
        <v>199.433775</v>
      </c>
      <c r="B6800">
        <v>58</v>
      </c>
      <c r="C6800">
        <v>0</v>
      </c>
      <c r="D6800">
        <v>0.88800000000000001</v>
      </c>
      <c r="E6800">
        <v>43.411251999999998</v>
      </c>
      <c r="F6800">
        <v>43.189433999999999</v>
      </c>
      <c r="G6800">
        <v>42.219827000000002</v>
      </c>
      <c r="H6800">
        <v>0.22181799999999999</v>
      </c>
      <c r="I6800">
        <v>-86.868652999999995</v>
      </c>
      <c r="J6800">
        <v>58</v>
      </c>
      <c r="K6800">
        <v>62.200145999999997</v>
      </c>
      <c r="L6800">
        <v>1.5001E-2</v>
      </c>
      <c r="M6800">
        <f>(F6800*CalPhotonTurnigy!$AE$30*CalPhotonTurnigy!$AF$36+CalPhotonTurnigy!$AE$36)/CalPhotonTurnigy!$AE$30</f>
        <v>55.356010586827836</v>
      </c>
    </row>
    <row r="6801" spans="1:13" x14ac:dyDescent="0.3">
      <c r="A6801">
        <v>199.44877299999999</v>
      </c>
      <c r="B6801">
        <v>58</v>
      </c>
      <c r="C6801">
        <v>0</v>
      </c>
      <c r="D6801">
        <v>0.88400000000000001</v>
      </c>
      <c r="E6801">
        <v>43.399509999999999</v>
      </c>
      <c r="F6801">
        <v>42.892319000000001</v>
      </c>
      <c r="G6801">
        <v>42.219825</v>
      </c>
      <c r="H6801">
        <v>0.50719000000000003</v>
      </c>
      <c r="I6801">
        <v>-86.845089999999999</v>
      </c>
      <c r="J6801">
        <v>58</v>
      </c>
      <c r="K6801">
        <v>62.200145999999997</v>
      </c>
      <c r="L6801">
        <v>1.4997999999999999E-2</v>
      </c>
      <c r="M6801">
        <f>(F6801*CalPhotonTurnigy!$AE$30*CalPhotonTurnigy!$AF$36+CalPhotonTurnigy!$AE$36)/CalPhotonTurnigy!$AE$30</f>
        <v>55.054229546961736</v>
      </c>
    </row>
    <row r="6802" spans="1:13" x14ac:dyDescent="0.3">
      <c r="A6802">
        <v>199.463784</v>
      </c>
      <c r="B6802">
        <v>58</v>
      </c>
      <c r="C6802">
        <v>0</v>
      </c>
      <c r="D6802">
        <v>0.88400000000000001</v>
      </c>
      <c r="E6802">
        <v>43.389401999999997</v>
      </c>
      <c r="F6802">
        <v>42.842784999999999</v>
      </c>
      <c r="G6802">
        <v>42.219824000000003</v>
      </c>
      <c r="H6802">
        <v>0.54661700000000002</v>
      </c>
      <c r="I6802">
        <v>-86.819682</v>
      </c>
      <c r="J6802">
        <v>58</v>
      </c>
      <c r="K6802">
        <v>62.200145999999997</v>
      </c>
      <c r="L6802">
        <v>1.5011E-2</v>
      </c>
      <c r="M6802">
        <f>(F6802*CalPhotonTurnigy!$AE$30*CalPhotonTurnigy!$AF$36+CalPhotonTurnigy!$AE$36)/CalPhotonTurnigy!$AE$30</f>
        <v>55.003917640700763</v>
      </c>
    </row>
    <row r="6803" spans="1:13" x14ac:dyDescent="0.3">
      <c r="A6803">
        <v>199.47878399999999</v>
      </c>
      <c r="B6803">
        <v>58</v>
      </c>
      <c r="C6803">
        <v>0</v>
      </c>
      <c r="D6803">
        <v>0.88500000000000001</v>
      </c>
      <c r="E6803">
        <v>43.384543000000001</v>
      </c>
      <c r="F6803">
        <v>42.892319000000001</v>
      </c>
      <c r="G6803">
        <v>42.219822999999998</v>
      </c>
      <c r="H6803">
        <v>0.49222399999999999</v>
      </c>
      <c r="I6803">
        <v>-86.796811000000005</v>
      </c>
      <c r="J6803">
        <v>58</v>
      </c>
      <c r="K6803">
        <v>62.200145999999997</v>
      </c>
      <c r="L6803">
        <v>1.4999999999999999E-2</v>
      </c>
      <c r="M6803">
        <f>(F6803*CalPhotonTurnigy!$AE$30*CalPhotonTurnigy!$AF$36+CalPhotonTurnigy!$AE$36)/CalPhotonTurnigy!$AE$30</f>
        <v>55.054229546961736</v>
      </c>
    </row>
    <row r="6804" spans="1:13" x14ac:dyDescent="0.3">
      <c r="A6804">
        <v>199.49379300000001</v>
      </c>
      <c r="B6804">
        <v>58</v>
      </c>
      <c r="C6804">
        <v>0</v>
      </c>
      <c r="D6804">
        <v>0.88700000000000001</v>
      </c>
      <c r="E6804">
        <v>43.391879000000003</v>
      </c>
      <c r="F6804">
        <v>42.941848999999998</v>
      </c>
      <c r="G6804">
        <v>42.219822000000001</v>
      </c>
      <c r="H6804">
        <v>0.45002999999999999</v>
      </c>
      <c r="I6804">
        <v>-86.775880999999998</v>
      </c>
      <c r="J6804">
        <v>58</v>
      </c>
      <c r="K6804">
        <v>62.200145999999997</v>
      </c>
      <c r="L6804">
        <v>1.5009E-2</v>
      </c>
      <c r="M6804">
        <f>(F6804*CalPhotonTurnigy!$AE$30*CalPhotonTurnigy!$AF$36+CalPhotonTurnigy!$AE$36)/CalPhotonTurnigy!$AE$30</f>
        <v>55.104537390404737</v>
      </c>
    </row>
    <row r="6805" spans="1:13" x14ac:dyDescent="0.3">
      <c r="A6805">
        <v>199.508791</v>
      </c>
      <c r="B6805">
        <v>58</v>
      </c>
      <c r="C6805">
        <v>0</v>
      </c>
      <c r="D6805">
        <v>0.88200000000000001</v>
      </c>
      <c r="E6805">
        <v>43.375154000000002</v>
      </c>
      <c r="F6805">
        <v>42.966613000000002</v>
      </c>
      <c r="G6805">
        <v>42.219821000000003</v>
      </c>
      <c r="H6805">
        <v>0.40854099999999999</v>
      </c>
      <c r="I6805">
        <v>-86.756890999999996</v>
      </c>
      <c r="J6805">
        <v>58</v>
      </c>
      <c r="K6805">
        <v>62.200145999999997</v>
      </c>
      <c r="L6805">
        <v>1.4997999999999999E-2</v>
      </c>
      <c r="M6805">
        <f>(F6805*CalPhotonTurnigy!$AE$30*CalPhotonTurnigy!$AF$36+CalPhotonTurnigy!$AE$36)/CalPhotonTurnigy!$AE$30</f>
        <v>55.129690296421749</v>
      </c>
    </row>
    <row r="6806" spans="1:13" x14ac:dyDescent="0.3">
      <c r="A6806">
        <v>199.52380199999999</v>
      </c>
      <c r="B6806">
        <v>58</v>
      </c>
      <c r="C6806">
        <v>0</v>
      </c>
      <c r="D6806">
        <v>0.873</v>
      </c>
      <c r="E6806">
        <v>43.318454000000003</v>
      </c>
      <c r="F6806">
        <v>42.991374999999998</v>
      </c>
      <c r="G6806">
        <v>42.219821000000003</v>
      </c>
      <c r="H6806">
        <v>0.32707900000000001</v>
      </c>
      <c r="I6806">
        <v>-86.741670999999997</v>
      </c>
      <c r="J6806">
        <v>58</v>
      </c>
      <c r="K6806">
        <v>62.200145999999997</v>
      </c>
      <c r="L6806">
        <v>1.5011E-2</v>
      </c>
      <c r="M6806">
        <f>(F6806*CalPhotonTurnigy!$AE$30*CalPhotonTurnigy!$AF$36+CalPhotonTurnigy!$AE$36)/CalPhotonTurnigy!$AE$30</f>
        <v>55.15484117102978</v>
      </c>
    </row>
    <row r="6807" spans="1:13" x14ac:dyDescent="0.3">
      <c r="A6807">
        <v>199.53881000000001</v>
      </c>
      <c r="B6807">
        <v>58</v>
      </c>
      <c r="C6807">
        <v>0</v>
      </c>
      <c r="D6807">
        <v>0.88700000000000001</v>
      </c>
      <c r="E6807">
        <v>43.335034999999998</v>
      </c>
      <c r="F6807">
        <v>43.040895999999996</v>
      </c>
      <c r="G6807">
        <v>42.219819999999999</v>
      </c>
      <c r="H6807">
        <v>0.29413899999999998</v>
      </c>
      <c r="I6807">
        <v>-86.727982999999995</v>
      </c>
      <c r="J6807">
        <v>58</v>
      </c>
      <c r="K6807">
        <v>62.200145999999997</v>
      </c>
      <c r="L6807">
        <v>1.5008000000000001E-2</v>
      </c>
      <c r="M6807">
        <f>(F6807*CalPhotonTurnigy!$AE$30*CalPhotonTurnigy!$AF$36+CalPhotonTurnigy!$AE$36)/CalPhotonTurnigy!$AE$30</f>
        <v>55.205139873132367</v>
      </c>
    </row>
    <row r="6808" spans="1:13" x14ac:dyDescent="0.3">
      <c r="A6808">
        <v>199.553819</v>
      </c>
      <c r="B6808">
        <v>58</v>
      </c>
      <c r="C6808">
        <v>0</v>
      </c>
      <c r="D6808">
        <v>0.88700000000000001</v>
      </c>
      <c r="E6808">
        <v>43.349294999999998</v>
      </c>
      <c r="F6808">
        <v>43.065655</v>
      </c>
      <c r="G6808">
        <v>42.219819999999999</v>
      </c>
      <c r="H6808">
        <v>0.28364</v>
      </c>
      <c r="I6808">
        <v>-86.714778999999993</v>
      </c>
      <c r="J6808">
        <v>58</v>
      </c>
      <c r="K6808">
        <v>62.200145999999997</v>
      </c>
      <c r="L6808">
        <v>1.5009E-2</v>
      </c>
      <c r="M6808">
        <f>(F6808*CalPhotonTurnigy!$AE$30*CalPhotonTurnigy!$AF$36+CalPhotonTurnigy!$AE$36)/CalPhotonTurnigy!$AE$30</f>
        <v>55.230287700626917</v>
      </c>
    </row>
    <row r="6809" spans="1:13" x14ac:dyDescent="0.3">
      <c r="A6809">
        <v>199.56881999999999</v>
      </c>
      <c r="B6809">
        <v>58</v>
      </c>
      <c r="C6809">
        <v>0</v>
      </c>
      <c r="D6809">
        <v>0.88300000000000001</v>
      </c>
      <c r="E6809">
        <v>43.34234</v>
      </c>
      <c r="F6809">
        <v>43.090412999999998</v>
      </c>
      <c r="G6809">
        <v>42.219819000000001</v>
      </c>
      <c r="H6809">
        <v>0.25192700000000001</v>
      </c>
      <c r="I6809">
        <v>-86.703056000000004</v>
      </c>
      <c r="J6809">
        <v>58</v>
      </c>
      <c r="K6809">
        <v>62.200145999999997</v>
      </c>
      <c r="L6809">
        <v>1.5001E-2</v>
      </c>
      <c r="M6809">
        <f>(F6809*CalPhotonTurnigy!$AE$30*CalPhotonTurnigy!$AF$36+CalPhotonTurnigy!$AE$36)/CalPhotonTurnigy!$AE$30</f>
        <v>55.255434512416983</v>
      </c>
    </row>
    <row r="6810" spans="1:13" x14ac:dyDescent="0.3">
      <c r="A6810">
        <v>199.583822</v>
      </c>
      <c r="B6810">
        <v>58</v>
      </c>
      <c r="C6810">
        <v>0</v>
      </c>
      <c r="D6810">
        <v>0.88500000000000001</v>
      </c>
      <c r="E6810">
        <v>43.34789</v>
      </c>
      <c r="F6810">
        <v>43.115169999999999</v>
      </c>
      <c r="G6810">
        <v>42.219819000000001</v>
      </c>
      <c r="H6810">
        <v>0.23272000000000001</v>
      </c>
      <c r="I6810">
        <v>-86.692223999999996</v>
      </c>
      <c r="J6810">
        <v>58</v>
      </c>
      <c r="K6810">
        <v>62.200145999999997</v>
      </c>
      <c r="L6810">
        <v>1.5002E-2</v>
      </c>
      <c r="M6810">
        <f>(F6810*CalPhotonTurnigy!$AE$30*CalPhotonTurnigy!$AF$36+CalPhotonTurnigy!$AE$36)/CalPhotonTurnigy!$AE$30</f>
        <v>55.280580308502557</v>
      </c>
    </row>
    <row r="6811" spans="1:13" x14ac:dyDescent="0.3">
      <c r="A6811">
        <v>199.598828</v>
      </c>
      <c r="B6811">
        <v>58</v>
      </c>
      <c r="C6811">
        <v>0</v>
      </c>
      <c r="D6811">
        <v>0.88400000000000001</v>
      </c>
      <c r="E6811">
        <v>43.344976000000003</v>
      </c>
      <c r="F6811">
        <v>43.139926000000003</v>
      </c>
      <c r="G6811">
        <v>42.219817999999997</v>
      </c>
      <c r="H6811">
        <v>0.20505000000000001</v>
      </c>
      <c r="I6811">
        <v>-86.682676000000001</v>
      </c>
      <c r="J6811">
        <v>58</v>
      </c>
      <c r="K6811">
        <v>62.200145999999997</v>
      </c>
      <c r="L6811">
        <v>1.5006E-2</v>
      </c>
      <c r="M6811">
        <f>(F6811*CalPhotonTurnigy!$AE$30*CalPhotonTurnigy!$AF$36+CalPhotonTurnigy!$AE$36)/CalPhotonTurnigy!$AE$30</f>
        <v>55.305725088883648</v>
      </c>
    </row>
    <row r="6812" spans="1:13" x14ac:dyDescent="0.3">
      <c r="A6812">
        <v>199.61382699999999</v>
      </c>
      <c r="B6812">
        <v>58</v>
      </c>
      <c r="C6812">
        <v>0</v>
      </c>
      <c r="D6812">
        <v>0.88500000000000001</v>
      </c>
      <c r="E6812">
        <v>43.350157000000003</v>
      </c>
      <c r="F6812">
        <v>43.214185999999998</v>
      </c>
      <c r="G6812">
        <v>42.219817999999997</v>
      </c>
      <c r="H6812">
        <v>0.13597100000000001</v>
      </c>
      <c r="I6812">
        <v>-86.676344</v>
      </c>
      <c r="J6812">
        <v>58</v>
      </c>
      <c r="K6812">
        <v>62.200145999999997</v>
      </c>
      <c r="L6812">
        <v>1.4999E-2</v>
      </c>
      <c r="M6812">
        <f>(F6812*CalPhotonTurnigy!$AE$30*CalPhotonTurnigy!$AF$36+CalPhotonTurnigy!$AE$36)/CalPhotonTurnigy!$AE$30</f>
        <v>55.381151304390961</v>
      </c>
    </row>
    <row r="6813" spans="1:13" x14ac:dyDescent="0.3">
      <c r="A6813">
        <v>199.62882999999999</v>
      </c>
      <c r="B6813">
        <v>58</v>
      </c>
      <c r="C6813">
        <v>0</v>
      </c>
      <c r="D6813">
        <v>0.88500000000000001</v>
      </c>
      <c r="E6813">
        <v>43.354615000000003</v>
      </c>
      <c r="F6813">
        <v>43.214185999999998</v>
      </c>
      <c r="G6813">
        <v>42.219817999999997</v>
      </c>
      <c r="H6813">
        <v>0.140429</v>
      </c>
      <c r="I6813">
        <v>-86.669803000000002</v>
      </c>
      <c r="J6813">
        <v>58</v>
      </c>
      <c r="K6813">
        <v>62.200145999999997</v>
      </c>
      <c r="L6813">
        <v>1.5003000000000001E-2</v>
      </c>
      <c r="M6813">
        <f>(F6813*CalPhotonTurnigy!$AE$30*CalPhotonTurnigy!$AF$36+CalPhotonTurnigy!$AE$36)/CalPhotonTurnigy!$AE$30</f>
        <v>55.381151304390961</v>
      </c>
    </row>
    <row r="6814" spans="1:13" x14ac:dyDescent="0.3">
      <c r="A6814">
        <v>199.64382599999999</v>
      </c>
      <c r="B6814">
        <v>58</v>
      </c>
      <c r="C6814">
        <v>0</v>
      </c>
      <c r="D6814">
        <v>0.88500000000000001</v>
      </c>
      <c r="E6814">
        <v>43.354607000000001</v>
      </c>
      <c r="F6814">
        <v>43.238937999999997</v>
      </c>
      <c r="G6814">
        <v>42.219817999999997</v>
      </c>
      <c r="H6814">
        <v>0.11566899999999999</v>
      </c>
      <c r="I6814">
        <v>-86.664417</v>
      </c>
      <c r="J6814">
        <v>58</v>
      </c>
      <c r="K6814">
        <v>62.200145999999997</v>
      </c>
      <c r="L6814">
        <v>1.4996000000000001E-2</v>
      </c>
      <c r="M6814">
        <f>(F6814*CalPhotonTurnigy!$AE$30*CalPhotonTurnigy!$AF$36+CalPhotonTurnigy!$AE$36)/CalPhotonTurnigy!$AE$30</f>
        <v>55.406292021954073</v>
      </c>
    </row>
    <row r="6815" spans="1:13" x14ac:dyDescent="0.3">
      <c r="A6815">
        <v>199.65883600000001</v>
      </c>
      <c r="B6815">
        <v>58</v>
      </c>
      <c r="C6815">
        <v>0</v>
      </c>
      <c r="D6815">
        <v>0.88300000000000001</v>
      </c>
      <c r="E6815">
        <v>43.346912000000003</v>
      </c>
      <c r="F6815">
        <v>43.263688000000002</v>
      </c>
      <c r="G6815">
        <v>42.219816999999999</v>
      </c>
      <c r="H6815">
        <v>8.3224000000000006E-2</v>
      </c>
      <c r="I6815">
        <v>-86.660537000000005</v>
      </c>
      <c r="J6815">
        <v>58</v>
      </c>
      <c r="K6815">
        <v>62.200145999999997</v>
      </c>
      <c r="L6815">
        <v>1.5010000000000001E-2</v>
      </c>
      <c r="M6815">
        <f>(F6815*CalPhotonTurnigy!$AE$30*CalPhotonTurnigy!$AF$36+CalPhotonTurnigy!$AE$36)/CalPhotonTurnigy!$AE$30</f>
        <v>55.431430708108223</v>
      </c>
    </row>
    <row r="6816" spans="1:13" x14ac:dyDescent="0.3">
      <c r="A6816">
        <v>199.673845</v>
      </c>
      <c r="B6816">
        <v>58</v>
      </c>
      <c r="C6816">
        <v>0</v>
      </c>
      <c r="D6816">
        <v>0.88500000000000001</v>
      </c>
      <c r="E6816">
        <v>43.351823000000003</v>
      </c>
      <c r="F6816">
        <v>43.337933</v>
      </c>
      <c r="G6816">
        <v>42.219816999999999</v>
      </c>
      <c r="H6816">
        <v>1.389E-2</v>
      </c>
      <c r="I6816">
        <v>-86.659889000000007</v>
      </c>
      <c r="J6816">
        <v>58</v>
      </c>
      <c r="K6816">
        <v>62.200145999999997</v>
      </c>
      <c r="L6816">
        <v>1.5009E-2</v>
      </c>
      <c r="M6816">
        <f>(F6816*CalPhotonTurnigy!$AE$30*CalPhotonTurnigy!$AF$36+CalPhotonTurnigy!$AE$36)/CalPhotonTurnigy!$AE$30</f>
        <v>55.506841688048169</v>
      </c>
    </row>
    <row r="6817" spans="1:13" x14ac:dyDescent="0.3">
      <c r="A6817">
        <v>199.68885599999999</v>
      </c>
      <c r="B6817">
        <v>58</v>
      </c>
      <c r="C6817">
        <v>0</v>
      </c>
      <c r="D6817">
        <v>0.88100000000000001</v>
      </c>
      <c r="E6817">
        <v>43.332979000000002</v>
      </c>
      <c r="F6817">
        <v>43.313186000000002</v>
      </c>
      <c r="G6817">
        <v>42.219816999999999</v>
      </c>
      <c r="H6817">
        <v>1.9793000000000002E-2</v>
      </c>
      <c r="I6817">
        <v>-86.658966000000007</v>
      </c>
      <c r="J6817">
        <v>58</v>
      </c>
      <c r="K6817">
        <v>62.200145999999997</v>
      </c>
      <c r="L6817">
        <v>1.5011E-2</v>
      </c>
      <c r="M6817">
        <f>(F6817*CalPhotonTurnigy!$AE$30*CalPhotonTurnigy!$AF$36+CalPhotonTurnigy!$AE$36)/CalPhotonTurnigy!$AE$30</f>
        <v>55.481706049007514</v>
      </c>
    </row>
    <row r="6818" spans="1:13" x14ac:dyDescent="0.3">
      <c r="A6818">
        <v>199.703855</v>
      </c>
      <c r="B6818">
        <v>58</v>
      </c>
      <c r="C6818">
        <v>0</v>
      </c>
      <c r="D6818">
        <v>0.88500000000000001</v>
      </c>
      <c r="E6818">
        <v>43.335991</v>
      </c>
      <c r="F6818">
        <v>43.387424000000003</v>
      </c>
      <c r="G6818">
        <v>42.219816999999999</v>
      </c>
      <c r="H6818">
        <v>-5.1433E-2</v>
      </c>
      <c r="I6818">
        <v>-86.661364000000006</v>
      </c>
      <c r="J6818">
        <v>58</v>
      </c>
      <c r="K6818">
        <v>62.200145999999997</v>
      </c>
      <c r="L6818">
        <v>1.4999E-2</v>
      </c>
      <c r="M6818">
        <f>(F6818*CalPhotonTurnigy!$AE$30*CalPhotonTurnigy!$AF$36+CalPhotonTurnigy!$AE$36)/CalPhotonTurnigy!$AE$30</f>
        <v>55.557109919016021</v>
      </c>
    </row>
    <row r="6819" spans="1:13" x14ac:dyDescent="0.3">
      <c r="A6819">
        <v>199.718852</v>
      </c>
      <c r="B6819">
        <v>58</v>
      </c>
      <c r="C6819">
        <v>0</v>
      </c>
      <c r="D6819">
        <v>0.878</v>
      </c>
      <c r="E6819">
        <v>43.307802000000002</v>
      </c>
      <c r="F6819">
        <v>43.288437999999999</v>
      </c>
      <c r="G6819">
        <v>42.219816999999999</v>
      </c>
      <c r="H6819">
        <v>1.9363999999999999E-2</v>
      </c>
      <c r="I6819">
        <v>-86.660461999999995</v>
      </c>
      <c r="J6819">
        <v>58</v>
      </c>
      <c r="K6819">
        <v>62.200145999999997</v>
      </c>
      <c r="L6819">
        <v>1.4997E-2</v>
      </c>
      <c r="M6819">
        <f>(F6819*CalPhotonTurnigy!$AE$30*CalPhotonTurnigy!$AF$36+CalPhotonTurnigy!$AE$36)/CalPhotonTurnigy!$AE$30</f>
        <v>55.456569394262345</v>
      </c>
    </row>
    <row r="6820" spans="1:13" x14ac:dyDescent="0.3">
      <c r="A6820">
        <v>199.73385099999999</v>
      </c>
      <c r="B6820">
        <v>58</v>
      </c>
      <c r="C6820">
        <v>0</v>
      </c>
      <c r="D6820">
        <v>0.88800000000000001</v>
      </c>
      <c r="E6820">
        <v>43.329720999999999</v>
      </c>
      <c r="F6820">
        <v>42.867553000000001</v>
      </c>
      <c r="G6820">
        <v>42.219816999999999</v>
      </c>
      <c r="H6820">
        <v>0.462169</v>
      </c>
      <c r="I6820">
        <v>-86.638992999999999</v>
      </c>
      <c r="J6820">
        <v>58</v>
      </c>
      <c r="K6820">
        <v>62.200145999999997</v>
      </c>
      <c r="L6820">
        <v>1.4999E-2</v>
      </c>
      <c r="M6820">
        <f>(F6820*CalPhotonTurnigy!$AE$30*CalPhotonTurnigy!$AF$36+CalPhotonTurnigy!$AE$36)/CalPhotonTurnigy!$AE$30</f>
        <v>55.029074609535741</v>
      </c>
    </row>
    <row r="6821" spans="1:13" x14ac:dyDescent="0.3">
      <c r="A6821">
        <v>199.748863</v>
      </c>
      <c r="B6821">
        <v>58</v>
      </c>
      <c r="C6821">
        <v>0</v>
      </c>
      <c r="D6821">
        <v>0.88300000000000001</v>
      </c>
      <c r="E6821">
        <v>43.325493999999999</v>
      </c>
      <c r="F6821">
        <v>42.842784999999999</v>
      </c>
      <c r="G6821">
        <v>42.219816999999999</v>
      </c>
      <c r="H6821">
        <v>0.482709</v>
      </c>
      <c r="I6821">
        <v>-86.616553999999994</v>
      </c>
      <c r="J6821">
        <v>58</v>
      </c>
      <c r="K6821">
        <v>62.200145999999997</v>
      </c>
      <c r="L6821">
        <v>1.5011999999999999E-2</v>
      </c>
      <c r="M6821">
        <f>(F6821*CalPhotonTurnigy!$AE$30*CalPhotonTurnigy!$AF$36+CalPhotonTurnigy!$AE$36)/CalPhotonTurnigy!$AE$30</f>
        <v>55.003917640700763</v>
      </c>
    </row>
    <row r="6822" spans="1:13" x14ac:dyDescent="0.3">
      <c r="A6822">
        <v>199.763869</v>
      </c>
      <c r="B6822">
        <v>58</v>
      </c>
      <c r="C6822">
        <v>0</v>
      </c>
      <c r="D6822">
        <v>0.88</v>
      </c>
      <c r="E6822">
        <v>43.306462000000003</v>
      </c>
      <c r="F6822">
        <v>42.842784999999999</v>
      </c>
      <c r="G6822">
        <v>42.219816000000002</v>
      </c>
      <c r="H6822">
        <v>0.46367700000000001</v>
      </c>
      <c r="I6822">
        <v>-86.595009000000005</v>
      </c>
      <c r="J6822">
        <v>58</v>
      </c>
      <c r="K6822">
        <v>62.200145999999997</v>
      </c>
      <c r="L6822">
        <v>1.5006E-2</v>
      </c>
      <c r="M6822">
        <f>(F6822*CalPhotonTurnigy!$AE$30*CalPhotonTurnigy!$AF$36+CalPhotonTurnigy!$AE$36)/CalPhotonTurnigy!$AE$30</f>
        <v>55.003917640700763</v>
      </c>
    </row>
    <row r="6823" spans="1:13" x14ac:dyDescent="0.3">
      <c r="A6823">
        <v>199.77886599999999</v>
      </c>
      <c r="B6823">
        <v>58</v>
      </c>
      <c r="C6823">
        <v>0</v>
      </c>
      <c r="D6823">
        <v>0.88200000000000001</v>
      </c>
      <c r="E6823">
        <v>43.301628999999998</v>
      </c>
      <c r="F6823">
        <v>42.892319000000001</v>
      </c>
      <c r="G6823">
        <v>42.219816000000002</v>
      </c>
      <c r="H6823">
        <v>0.40931000000000001</v>
      </c>
      <c r="I6823">
        <v>-86.575993999999994</v>
      </c>
      <c r="J6823">
        <v>58</v>
      </c>
      <c r="K6823">
        <v>62.200145999999997</v>
      </c>
      <c r="L6823">
        <v>1.4997E-2</v>
      </c>
      <c r="M6823">
        <f>(F6823*CalPhotonTurnigy!$AE$30*CalPhotonTurnigy!$AF$36+CalPhotonTurnigy!$AE$36)/CalPhotonTurnigy!$AE$30</f>
        <v>55.054229546961736</v>
      </c>
    </row>
    <row r="6824" spans="1:13" x14ac:dyDescent="0.3">
      <c r="A6824">
        <v>199.79387199999999</v>
      </c>
      <c r="B6824">
        <v>58</v>
      </c>
      <c r="C6824">
        <v>0</v>
      </c>
      <c r="D6824">
        <v>0.88200000000000001</v>
      </c>
      <c r="E6824">
        <v>43.297469</v>
      </c>
      <c r="F6824">
        <v>42.892319000000001</v>
      </c>
      <c r="G6824">
        <v>42.219816000000002</v>
      </c>
      <c r="H6824">
        <v>0.40515000000000001</v>
      </c>
      <c r="I6824">
        <v>-86.557162000000005</v>
      </c>
      <c r="J6824">
        <v>58</v>
      </c>
      <c r="K6824">
        <v>62.200145999999997</v>
      </c>
      <c r="L6824">
        <v>1.5006E-2</v>
      </c>
      <c r="M6824">
        <f>(F6824*CalPhotonTurnigy!$AE$30*CalPhotonTurnigy!$AF$36+CalPhotonTurnigy!$AE$36)/CalPhotonTurnigy!$AE$30</f>
        <v>55.054229546961736</v>
      </c>
    </row>
    <row r="6825" spans="1:13" x14ac:dyDescent="0.3">
      <c r="A6825">
        <v>199.808876</v>
      </c>
      <c r="B6825">
        <v>58</v>
      </c>
      <c r="C6825">
        <v>0</v>
      </c>
      <c r="D6825">
        <v>0.88300000000000001</v>
      </c>
      <c r="E6825">
        <v>43.297741000000002</v>
      </c>
      <c r="F6825">
        <v>42.966613000000002</v>
      </c>
      <c r="G6825">
        <v>42.219816000000002</v>
      </c>
      <c r="H6825">
        <v>0.33112900000000001</v>
      </c>
      <c r="I6825">
        <v>-86.541764000000001</v>
      </c>
      <c r="J6825">
        <v>58</v>
      </c>
      <c r="K6825">
        <v>62.200145999999997</v>
      </c>
      <c r="L6825">
        <v>1.5004E-2</v>
      </c>
      <c r="M6825">
        <f>(F6825*CalPhotonTurnigy!$AE$30*CalPhotonTurnigy!$AF$36+CalPhotonTurnigy!$AE$36)/CalPhotonTurnigy!$AE$30</f>
        <v>55.129690296421749</v>
      </c>
    </row>
    <row r="6826" spans="1:13" x14ac:dyDescent="0.3">
      <c r="A6826">
        <v>199.82388499999999</v>
      </c>
      <c r="B6826">
        <v>58</v>
      </c>
      <c r="C6826">
        <v>0</v>
      </c>
      <c r="D6826">
        <v>0.88100000000000001</v>
      </c>
      <c r="E6826">
        <v>43.290272000000002</v>
      </c>
      <c r="F6826">
        <v>42.941848999999998</v>
      </c>
      <c r="G6826">
        <v>42.219816000000002</v>
      </c>
      <c r="H6826">
        <v>0.34842299999999998</v>
      </c>
      <c r="I6826">
        <v>-86.525559000000001</v>
      </c>
      <c r="J6826">
        <v>58</v>
      </c>
      <c r="K6826">
        <v>62.200145999999997</v>
      </c>
      <c r="L6826">
        <v>1.5009E-2</v>
      </c>
      <c r="M6826">
        <f>(F6826*CalPhotonTurnigy!$AE$30*CalPhotonTurnigy!$AF$36+CalPhotonTurnigy!$AE$36)/CalPhotonTurnigy!$AE$30</f>
        <v>55.104537390404737</v>
      </c>
    </row>
    <row r="6827" spans="1:13" x14ac:dyDescent="0.3">
      <c r="A6827">
        <v>199.83889199999999</v>
      </c>
      <c r="B6827">
        <v>58</v>
      </c>
      <c r="C6827">
        <v>0</v>
      </c>
      <c r="D6827">
        <v>0.88100000000000001</v>
      </c>
      <c r="E6827">
        <v>43.279991000000003</v>
      </c>
      <c r="F6827">
        <v>43.016136000000003</v>
      </c>
      <c r="G6827">
        <v>42.219816000000002</v>
      </c>
      <c r="H6827">
        <v>0.26385500000000001</v>
      </c>
      <c r="I6827">
        <v>-86.513283000000001</v>
      </c>
      <c r="J6827">
        <v>58</v>
      </c>
      <c r="K6827">
        <v>62.200145999999997</v>
      </c>
      <c r="L6827">
        <v>1.5007E-2</v>
      </c>
      <c r="M6827">
        <f>(F6827*CalPhotonTurnigy!$AE$30*CalPhotonTurnigy!$AF$36+CalPhotonTurnigy!$AE$36)/CalPhotonTurnigy!$AE$30</f>
        <v>55.179991029933319</v>
      </c>
    </row>
    <row r="6828" spans="1:13" x14ac:dyDescent="0.3">
      <c r="A6828">
        <v>199.853904</v>
      </c>
      <c r="B6828">
        <v>58</v>
      </c>
      <c r="C6828">
        <v>0</v>
      </c>
      <c r="D6828">
        <v>0.88500000000000001</v>
      </c>
      <c r="E6828">
        <v>43.294257999999999</v>
      </c>
      <c r="F6828">
        <v>43.040895999999996</v>
      </c>
      <c r="G6828">
        <v>42.219816000000002</v>
      </c>
      <c r="H6828">
        <v>0.25336199999999998</v>
      </c>
      <c r="I6828">
        <v>-86.501489000000007</v>
      </c>
      <c r="J6828">
        <v>58</v>
      </c>
      <c r="K6828">
        <v>62.200145999999997</v>
      </c>
      <c r="L6828">
        <v>1.5011999999999999E-2</v>
      </c>
      <c r="M6828">
        <f>(F6828*CalPhotonTurnigy!$AE$30*CalPhotonTurnigy!$AF$36+CalPhotonTurnigy!$AE$36)/CalPhotonTurnigy!$AE$30</f>
        <v>55.205139873132367</v>
      </c>
    </row>
    <row r="6829" spans="1:13" x14ac:dyDescent="0.3">
      <c r="A6829">
        <v>199.868911</v>
      </c>
      <c r="B6829">
        <v>58</v>
      </c>
      <c r="C6829">
        <v>0</v>
      </c>
      <c r="D6829">
        <v>0.88700000000000001</v>
      </c>
      <c r="E6829">
        <v>43.314228</v>
      </c>
      <c r="F6829">
        <v>43.115169999999999</v>
      </c>
      <c r="G6829">
        <v>42.219816000000002</v>
      </c>
      <c r="H6829">
        <v>0.19905800000000001</v>
      </c>
      <c r="I6829">
        <v>-86.492221000000001</v>
      </c>
      <c r="J6829">
        <v>58</v>
      </c>
      <c r="K6829">
        <v>62.200145999999997</v>
      </c>
      <c r="L6829">
        <v>1.5007E-2</v>
      </c>
      <c r="M6829">
        <f>(F6829*CalPhotonTurnigy!$AE$30*CalPhotonTurnigy!$AF$36+CalPhotonTurnigy!$AE$36)/CalPhotonTurnigy!$AE$30</f>
        <v>55.280580308502557</v>
      </c>
    </row>
    <row r="6830" spans="1:13" x14ac:dyDescent="0.3">
      <c r="A6830">
        <v>199.88391799999999</v>
      </c>
      <c r="B6830">
        <v>58</v>
      </c>
      <c r="C6830">
        <v>0</v>
      </c>
      <c r="D6830">
        <v>0.88500000000000001</v>
      </c>
      <c r="E6830">
        <v>43.323706000000001</v>
      </c>
      <c r="F6830">
        <v>43.139926000000003</v>
      </c>
      <c r="G6830">
        <v>42.219816000000002</v>
      </c>
      <c r="H6830">
        <v>0.183781</v>
      </c>
      <c r="I6830">
        <v>-86.483661999999995</v>
      </c>
      <c r="J6830">
        <v>58</v>
      </c>
      <c r="K6830">
        <v>62.200145999999997</v>
      </c>
      <c r="L6830">
        <v>1.5007E-2</v>
      </c>
      <c r="M6830">
        <f>(F6830*CalPhotonTurnigy!$AE$30*CalPhotonTurnigy!$AF$36+CalPhotonTurnigy!$AE$36)/CalPhotonTurnigy!$AE$30</f>
        <v>55.305725088883648</v>
      </c>
    </row>
    <row r="6831" spans="1:13" x14ac:dyDescent="0.3">
      <c r="A6831">
        <v>199.898923</v>
      </c>
      <c r="B6831">
        <v>58</v>
      </c>
      <c r="C6831">
        <v>0</v>
      </c>
      <c r="D6831">
        <v>0.879</v>
      </c>
      <c r="E6831">
        <v>43.301071999999998</v>
      </c>
      <c r="F6831">
        <v>43.189433999999999</v>
      </c>
      <c r="G6831">
        <v>42.219816000000002</v>
      </c>
      <c r="H6831">
        <v>0.111638</v>
      </c>
      <c r="I6831">
        <v>-86.478461999999993</v>
      </c>
      <c r="J6831">
        <v>58</v>
      </c>
      <c r="K6831">
        <v>62.200145999999997</v>
      </c>
      <c r="L6831">
        <v>1.5004999999999999E-2</v>
      </c>
      <c r="M6831">
        <f>(F6831*CalPhotonTurnigy!$AE$30*CalPhotonTurnigy!$AF$36+CalPhotonTurnigy!$AE$36)/CalPhotonTurnigy!$AE$30</f>
        <v>55.356010586827836</v>
      </c>
    </row>
    <row r="6832" spans="1:13" x14ac:dyDescent="0.3">
      <c r="A6832">
        <v>199.913927</v>
      </c>
      <c r="B6832">
        <v>57</v>
      </c>
      <c r="C6832">
        <v>0</v>
      </c>
      <c r="D6832">
        <v>0.877</v>
      </c>
      <c r="E6832">
        <v>43.270021999999997</v>
      </c>
      <c r="F6832">
        <v>43.214185999999998</v>
      </c>
      <c r="G6832">
        <v>42.219611</v>
      </c>
      <c r="H6832">
        <v>5.5835999999999997E-2</v>
      </c>
      <c r="I6832">
        <v>-86.475860999999995</v>
      </c>
      <c r="J6832">
        <v>57</v>
      </c>
      <c r="K6832">
        <v>62.171678999999997</v>
      </c>
      <c r="L6832">
        <v>1.5004E-2</v>
      </c>
      <c r="M6832">
        <f>(F6832*CalPhotonTurnigy!$AE$30*CalPhotonTurnigy!$AF$36+CalPhotonTurnigy!$AE$36)/CalPhotonTurnigy!$AE$30</f>
        <v>55.381151304390961</v>
      </c>
    </row>
    <row r="6833" spans="1:13" x14ac:dyDescent="0.3">
      <c r="A6833">
        <v>199.928935</v>
      </c>
      <c r="B6833">
        <v>57</v>
      </c>
      <c r="C6833">
        <v>0</v>
      </c>
      <c r="D6833">
        <v>0.878</v>
      </c>
      <c r="E6833">
        <v>43.250993000000001</v>
      </c>
      <c r="F6833">
        <v>43.288437999999999</v>
      </c>
      <c r="G6833">
        <v>42.218513000000002</v>
      </c>
      <c r="H6833">
        <v>-3.7443999999999998E-2</v>
      </c>
      <c r="I6833">
        <v>-86.477607000000006</v>
      </c>
      <c r="J6833">
        <v>57</v>
      </c>
      <c r="K6833">
        <v>62.120097000000001</v>
      </c>
      <c r="L6833">
        <v>1.5008000000000001E-2</v>
      </c>
      <c r="M6833">
        <f>(F6833*CalPhotonTurnigy!$AE$30*CalPhotonTurnigy!$AF$36+CalPhotonTurnigy!$AE$36)/CalPhotonTurnigy!$AE$30</f>
        <v>55.456569394262345</v>
      </c>
    </row>
    <row r="6834" spans="1:13" x14ac:dyDescent="0.3">
      <c r="A6834">
        <v>199.94393099999999</v>
      </c>
      <c r="B6834">
        <v>57</v>
      </c>
      <c r="C6834">
        <v>0</v>
      </c>
      <c r="D6834">
        <v>0.879</v>
      </c>
      <c r="E6834">
        <v>43.238469000000002</v>
      </c>
      <c r="F6834">
        <v>42.842784999999999</v>
      </c>
      <c r="G6834">
        <v>42.215631999999999</v>
      </c>
      <c r="H6834">
        <v>0.39568399999999998</v>
      </c>
      <c r="I6834">
        <v>-86.459232999999998</v>
      </c>
      <c r="J6834">
        <v>57</v>
      </c>
      <c r="K6834">
        <v>62.075699999999998</v>
      </c>
      <c r="L6834">
        <v>1.4996000000000001E-2</v>
      </c>
      <c r="M6834">
        <f>(F6834*CalPhotonTurnigy!$AE$30*CalPhotonTurnigy!$AF$36+CalPhotonTurnigy!$AE$36)/CalPhotonTurnigy!$AE$30</f>
        <v>55.003917640700763</v>
      </c>
    </row>
    <row r="6835" spans="1:13" x14ac:dyDescent="0.3">
      <c r="A6835">
        <v>199.95893899999999</v>
      </c>
      <c r="B6835">
        <v>57</v>
      </c>
      <c r="C6835">
        <v>0</v>
      </c>
      <c r="D6835">
        <v>0.88</v>
      </c>
      <c r="E6835">
        <v>43.231546999999999</v>
      </c>
      <c r="F6835">
        <v>42.768476</v>
      </c>
      <c r="G6835">
        <v>42.2104</v>
      </c>
      <c r="H6835">
        <v>0.46307199999999998</v>
      </c>
      <c r="I6835">
        <v>-86.437725</v>
      </c>
      <c r="J6835">
        <v>57</v>
      </c>
      <c r="K6835">
        <v>62.037486999999999</v>
      </c>
      <c r="L6835">
        <v>1.5008000000000001E-2</v>
      </c>
      <c r="M6835">
        <f>(F6835*CalPhotonTurnigy!$AE$30*CalPhotonTurnigy!$AF$36+CalPhotonTurnigy!$AE$36)/CalPhotonTurnigy!$AE$30</f>
        <v>54.928441655673382</v>
      </c>
    </row>
    <row r="6836" spans="1:13" x14ac:dyDescent="0.3">
      <c r="A6836">
        <v>199.97394</v>
      </c>
      <c r="B6836">
        <v>57</v>
      </c>
      <c r="C6836">
        <v>0</v>
      </c>
      <c r="D6836">
        <v>0.877</v>
      </c>
      <c r="E6836">
        <v>43.214008</v>
      </c>
      <c r="F6836">
        <v>42.768476</v>
      </c>
      <c r="G6836">
        <v>42.202658</v>
      </c>
      <c r="H6836">
        <v>0.44553300000000001</v>
      </c>
      <c r="I6836">
        <v>-86.41704</v>
      </c>
      <c r="J6836">
        <v>57</v>
      </c>
      <c r="K6836">
        <v>62.004596999999997</v>
      </c>
      <c r="L6836">
        <v>1.5001E-2</v>
      </c>
      <c r="M6836">
        <f>(F6836*CalPhotonTurnigy!$AE$30*CalPhotonTurnigy!$AF$36+CalPhotonTurnigy!$AE$36)/CalPhotonTurnigy!$AE$30</f>
        <v>54.928441655673382</v>
      </c>
    </row>
    <row r="6837" spans="1:13" x14ac:dyDescent="0.3">
      <c r="A6837">
        <v>199.98894100000001</v>
      </c>
      <c r="B6837">
        <v>57</v>
      </c>
      <c r="C6837">
        <v>0</v>
      </c>
      <c r="D6837">
        <v>0.878</v>
      </c>
      <c r="E6837">
        <v>43.202770999999998</v>
      </c>
      <c r="F6837">
        <v>42.842784999999999</v>
      </c>
      <c r="G6837">
        <v>42.192509999999999</v>
      </c>
      <c r="H6837">
        <v>0.35998599999999997</v>
      </c>
      <c r="I6837">
        <v>-86.400318999999996</v>
      </c>
      <c r="J6837">
        <v>57</v>
      </c>
      <c r="K6837">
        <v>61.976287999999997</v>
      </c>
      <c r="L6837">
        <v>1.5001E-2</v>
      </c>
      <c r="M6837">
        <f>(F6837*CalPhotonTurnigy!$AE$30*CalPhotonTurnigy!$AF$36+CalPhotonTurnigy!$AE$36)/CalPhotonTurnigy!$AE$30</f>
        <v>55.003917640700763</v>
      </c>
    </row>
    <row r="6838" spans="1:13" x14ac:dyDescent="0.3">
      <c r="A6838">
        <v>200.003942</v>
      </c>
      <c r="B6838">
        <v>57</v>
      </c>
      <c r="C6838">
        <v>0</v>
      </c>
      <c r="D6838">
        <v>0.877</v>
      </c>
      <c r="E6838">
        <v>43.189233999999999</v>
      </c>
      <c r="F6838">
        <v>42.917085</v>
      </c>
      <c r="G6838">
        <v>42.180218000000004</v>
      </c>
      <c r="H6838">
        <v>0.27215</v>
      </c>
      <c r="I6838">
        <v>-86.387670999999997</v>
      </c>
      <c r="J6838">
        <v>57</v>
      </c>
      <c r="K6838">
        <v>61.951923000000001</v>
      </c>
      <c r="L6838">
        <v>1.5001E-2</v>
      </c>
      <c r="M6838">
        <f>(F6838*CalPhotonTurnigy!$AE$30*CalPhotonTurnigy!$AF$36+CalPhotonTurnigy!$AE$36)/CalPhotonTurnigy!$AE$30</f>
        <v>55.079384484387731</v>
      </c>
    </row>
    <row r="6839" spans="1:13" x14ac:dyDescent="0.3">
      <c r="A6839">
        <v>200.01894799999999</v>
      </c>
      <c r="B6839">
        <v>57</v>
      </c>
      <c r="C6839">
        <v>0</v>
      </c>
      <c r="D6839">
        <v>0.88200000000000001</v>
      </c>
      <c r="E6839">
        <v>43.200769999999999</v>
      </c>
      <c r="F6839">
        <v>42.917085</v>
      </c>
      <c r="G6839">
        <v>42.166125999999998</v>
      </c>
      <c r="H6839">
        <v>0.28368500000000002</v>
      </c>
      <c r="I6839">
        <v>-86.374482</v>
      </c>
      <c r="J6839">
        <v>57</v>
      </c>
      <c r="K6839">
        <v>61.930951</v>
      </c>
      <c r="L6839">
        <v>1.5006E-2</v>
      </c>
      <c r="M6839">
        <f>(F6839*CalPhotonTurnigy!$AE$30*CalPhotonTurnigy!$AF$36+CalPhotonTurnigy!$AE$36)/CalPhotonTurnigy!$AE$30</f>
        <v>55.079384484387731</v>
      </c>
    </row>
    <row r="6840" spans="1:13" x14ac:dyDescent="0.3">
      <c r="A6840">
        <v>200.03396000000001</v>
      </c>
      <c r="B6840">
        <v>57</v>
      </c>
      <c r="C6840">
        <v>0</v>
      </c>
      <c r="D6840">
        <v>0.878</v>
      </c>
      <c r="E6840">
        <v>43.191375999999998</v>
      </c>
      <c r="F6840">
        <v>43.016136000000003</v>
      </c>
      <c r="G6840">
        <v>42.150610999999998</v>
      </c>
      <c r="H6840">
        <v>0.17524000000000001</v>
      </c>
      <c r="I6840">
        <v>-86.366326000000001</v>
      </c>
      <c r="J6840">
        <v>57</v>
      </c>
      <c r="K6840">
        <v>61.9129</v>
      </c>
      <c r="L6840">
        <v>1.5011999999999999E-2</v>
      </c>
      <c r="M6840">
        <f>(F6840*CalPhotonTurnigy!$AE$30*CalPhotonTurnigy!$AF$36+CalPhotonTurnigy!$AE$36)/CalPhotonTurnigy!$AE$30</f>
        <v>55.179991029933319</v>
      </c>
    </row>
    <row r="6841" spans="1:13" x14ac:dyDescent="0.3">
      <c r="A6841">
        <v>200.04896600000001</v>
      </c>
      <c r="B6841">
        <v>57</v>
      </c>
      <c r="C6841">
        <v>0</v>
      </c>
      <c r="D6841">
        <v>0.879</v>
      </c>
      <c r="E6841">
        <v>43.187156000000002</v>
      </c>
      <c r="F6841">
        <v>43.065655</v>
      </c>
      <c r="G6841">
        <v>42.134053999999999</v>
      </c>
      <c r="H6841">
        <v>0.121501</v>
      </c>
      <c r="I6841">
        <v>-86.360670999999996</v>
      </c>
      <c r="J6841">
        <v>57</v>
      </c>
      <c r="K6841">
        <v>61.897364000000003</v>
      </c>
      <c r="L6841">
        <v>1.5006E-2</v>
      </c>
      <c r="M6841">
        <f>(F6841*CalPhotonTurnigy!$AE$30*CalPhotonTurnigy!$AF$36+CalPhotonTurnigy!$AE$36)/CalPhotonTurnigy!$AE$30</f>
        <v>55.230287700626917</v>
      </c>
    </row>
    <row r="6842" spans="1:13" x14ac:dyDescent="0.3">
      <c r="A6842">
        <v>200.063974</v>
      </c>
      <c r="B6842">
        <v>57</v>
      </c>
      <c r="C6842">
        <v>0</v>
      </c>
      <c r="D6842">
        <v>0.88100000000000001</v>
      </c>
      <c r="E6842">
        <v>43.191254000000001</v>
      </c>
      <c r="F6842">
        <v>43.115169999999999</v>
      </c>
      <c r="G6842">
        <v>42.116812000000003</v>
      </c>
      <c r="H6842">
        <v>7.6085E-2</v>
      </c>
      <c r="I6842">
        <v>-86.357128000000003</v>
      </c>
      <c r="J6842">
        <v>57</v>
      </c>
      <c r="K6842">
        <v>61.883991999999999</v>
      </c>
      <c r="L6842">
        <v>1.5008000000000001E-2</v>
      </c>
      <c r="M6842">
        <f>(F6842*CalPhotonTurnigy!$AE$30*CalPhotonTurnigy!$AF$36+CalPhotonTurnigy!$AE$36)/CalPhotonTurnigy!$AE$30</f>
        <v>55.280580308502557</v>
      </c>
    </row>
    <row r="6843" spans="1:13" x14ac:dyDescent="0.3">
      <c r="A6843">
        <v>200.07898399999999</v>
      </c>
      <c r="B6843">
        <v>57</v>
      </c>
      <c r="C6843">
        <v>0</v>
      </c>
      <c r="D6843">
        <v>0.875</v>
      </c>
      <c r="E6843">
        <v>43.167720000000003</v>
      </c>
      <c r="F6843">
        <v>43.164679999999997</v>
      </c>
      <c r="G6843">
        <v>42.099209999999999</v>
      </c>
      <c r="H6843">
        <v>3.0400000000000002E-3</v>
      </c>
      <c r="I6843">
        <v>-86.356987000000004</v>
      </c>
      <c r="J6843">
        <v>57</v>
      </c>
      <c r="K6843">
        <v>61.872483000000003</v>
      </c>
      <c r="L6843">
        <v>1.5010000000000001E-2</v>
      </c>
      <c r="M6843">
        <f>(F6843*CalPhotonTurnigy!$AE$30*CalPhotonTurnigy!$AF$36+CalPhotonTurnigy!$AE$36)/CalPhotonTurnigy!$AE$30</f>
        <v>55.330867837855735</v>
      </c>
    </row>
    <row r="6844" spans="1:13" x14ac:dyDescent="0.3">
      <c r="A6844">
        <v>200.09398400000001</v>
      </c>
      <c r="B6844">
        <v>57</v>
      </c>
      <c r="C6844">
        <v>0</v>
      </c>
      <c r="D6844">
        <v>0.877</v>
      </c>
      <c r="E6844">
        <v>43.155194999999999</v>
      </c>
      <c r="F6844">
        <v>43.189433999999999</v>
      </c>
      <c r="G6844">
        <v>42.081532000000003</v>
      </c>
      <c r="H6844">
        <v>-3.4238999999999999E-2</v>
      </c>
      <c r="I6844">
        <v>-86.358581000000001</v>
      </c>
      <c r="J6844">
        <v>57</v>
      </c>
      <c r="K6844">
        <v>61.862575999999997</v>
      </c>
      <c r="L6844">
        <v>1.4999999999999999E-2</v>
      </c>
      <c r="M6844">
        <f>(F6844*CalPhotonTurnigy!$AE$30*CalPhotonTurnigy!$AF$36+CalPhotonTurnigy!$AE$36)/CalPhotonTurnigy!$AE$30</f>
        <v>55.356010586827836</v>
      </c>
    </row>
    <row r="6845" spans="1:13" x14ac:dyDescent="0.3">
      <c r="A6845">
        <v>200.10898900000001</v>
      </c>
      <c r="B6845">
        <v>57</v>
      </c>
      <c r="C6845">
        <v>0</v>
      </c>
      <c r="D6845">
        <v>0.877</v>
      </c>
      <c r="E6845">
        <v>43.148282999999999</v>
      </c>
      <c r="F6845">
        <v>43.238937999999997</v>
      </c>
      <c r="G6845">
        <v>42.064019000000002</v>
      </c>
      <c r="H6845">
        <v>-9.0654999999999999E-2</v>
      </c>
      <c r="I6845">
        <v>-86.362804999999994</v>
      </c>
      <c r="J6845">
        <v>57</v>
      </c>
      <c r="K6845">
        <v>61.854050000000001</v>
      </c>
      <c r="L6845">
        <v>1.5004999999999999E-2</v>
      </c>
      <c r="M6845">
        <f>(F6845*CalPhotonTurnigy!$AE$30*CalPhotonTurnigy!$AF$36+CalPhotonTurnigy!$AE$36)/CalPhotonTurnigy!$AE$30</f>
        <v>55.406292021954073</v>
      </c>
    </row>
    <row r="6846" spans="1:13" x14ac:dyDescent="0.3">
      <c r="A6846">
        <v>200.124</v>
      </c>
      <c r="B6846">
        <v>57</v>
      </c>
      <c r="C6846">
        <v>0</v>
      </c>
      <c r="D6846">
        <v>0.879</v>
      </c>
      <c r="E6846">
        <v>43.150073999999996</v>
      </c>
      <c r="F6846">
        <v>43.139926000000003</v>
      </c>
      <c r="G6846">
        <v>42.046869999999998</v>
      </c>
      <c r="H6846">
        <v>1.0149E-2</v>
      </c>
      <c r="I6846">
        <v>-86.362331999999995</v>
      </c>
      <c r="J6846">
        <v>57</v>
      </c>
      <c r="K6846">
        <v>61.846710999999999</v>
      </c>
      <c r="L6846">
        <v>1.5011E-2</v>
      </c>
      <c r="M6846">
        <f>(F6846*CalPhotonTurnigy!$AE$30*CalPhotonTurnigy!$AF$36+CalPhotonTurnigy!$AE$36)/CalPhotonTurnigy!$AE$30</f>
        <v>55.305725088883648</v>
      </c>
    </row>
    <row r="6847" spans="1:13" x14ac:dyDescent="0.3">
      <c r="A6847">
        <v>200.13899900000001</v>
      </c>
      <c r="B6847">
        <v>57</v>
      </c>
      <c r="C6847">
        <v>0</v>
      </c>
      <c r="D6847">
        <v>0.877</v>
      </c>
      <c r="E6847">
        <v>43.140005000000002</v>
      </c>
      <c r="F6847">
        <v>42.743704000000001</v>
      </c>
      <c r="G6847">
        <v>42.030245000000001</v>
      </c>
      <c r="H6847">
        <v>0.39630199999999999</v>
      </c>
      <c r="I6847">
        <v>-86.343939000000006</v>
      </c>
      <c r="J6847">
        <v>57</v>
      </c>
      <c r="K6847">
        <v>61.840395000000001</v>
      </c>
      <c r="L6847">
        <v>1.4999E-2</v>
      </c>
      <c r="M6847">
        <f>(F6847*CalPhotonTurnigy!$AE$30*CalPhotonTurnigy!$AF$36+CalPhotonTurnigy!$AE$36)/CalPhotonTurnigy!$AE$30</f>
        <v>54.903280624020439</v>
      </c>
    </row>
    <row r="6848" spans="1:13" x14ac:dyDescent="0.3">
      <c r="A6848">
        <v>200.15400099999999</v>
      </c>
      <c r="B6848">
        <v>57</v>
      </c>
      <c r="C6848">
        <v>0</v>
      </c>
      <c r="D6848">
        <v>0.88</v>
      </c>
      <c r="E6848">
        <v>43.146822999999998</v>
      </c>
      <c r="F6848">
        <v>42.71893</v>
      </c>
      <c r="G6848">
        <v>42.014266999999997</v>
      </c>
      <c r="H6848">
        <v>0.42789199999999999</v>
      </c>
      <c r="I6848">
        <v>-86.324079999999995</v>
      </c>
      <c r="J6848">
        <v>57</v>
      </c>
      <c r="K6848">
        <v>61.834958</v>
      </c>
      <c r="L6848">
        <v>1.5002E-2</v>
      </c>
      <c r="M6848">
        <f>(F6848*CalPhotonTurnigy!$AE$30*CalPhotonTurnigy!$AF$36+CalPhotonTurnigy!$AE$36)/CalPhotonTurnigy!$AE$30</f>
        <v>54.878117560958522</v>
      </c>
    </row>
    <row r="6849" spans="1:13" x14ac:dyDescent="0.3">
      <c r="A6849">
        <v>200.16901200000001</v>
      </c>
      <c r="B6849">
        <v>57</v>
      </c>
      <c r="C6849">
        <v>0</v>
      </c>
      <c r="D6849">
        <v>0.877</v>
      </c>
      <c r="E6849">
        <v>43.141077000000003</v>
      </c>
      <c r="F6849">
        <v>42.743704000000001</v>
      </c>
      <c r="G6849">
        <v>41.999026999999998</v>
      </c>
      <c r="H6849">
        <v>0.397374</v>
      </c>
      <c r="I6849">
        <v>-86.305622</v>
      </c>
      <c r="J6849">
        <v>57</v>
      </c>
      <c r="K6849">
        <v>61.830278999999997</v>
      </c>
      <c r="L6849">
        <v>1.5011E-2</v>
      </c>
      <c r="M6849">
        <f>(F6849*CalPhotonTurnigy!$AE$30*CalPhotonTurnigy!$AF$36+CalPhotonTurnigy!$AE$36)/CalPhotonTurnigy!$AE$30</f>
        <v>54.903280624020439</v>
      </c>
    </row>
    <row r="6850" spans="1:13" x14ac:dyDescent="0.3">
      <c r="A6850">
        <v>200.184009</v>
      </c>
      <c r="B6850">
        <v>57</v>
      </c>
      <c r="C6850">
        <v>0</v>
      </c>
      <c r="D6850">
        <v>0.877</v>
      </c>
      <c r="E6850">
        <v>43.136133000000001</v>
      </c>
      <c r="F6850">
        <v>42.793246000000003</v>
      </c>
      <c r="G6850">
        <v>41.984588000000002</v>
      </c>
      <c r="H6850">
        <v>0.34288600000000002</v>
      </c>
      <c r="I6850">
        <v>-86.289704999999998</v>
      </c>
      <c r="J6850">
        <v>57</v>
      </c>
      <c r="K6850">
        <v>61.826250999999999</v>
      </c>
      <c r="L6850">
        <v>1.4997E-2</v>
      </c>
      <c r="M6850">
        <f>(F6850*CalPhotonTurnigy!$AE$30*CalPhotonTurnigy!$AF$36+CalPhotonTurnigy!$AE$36)/CalPhotonTurnigy!$AE$30</f>
        <v>54.953600655917342</v>
      </c>
    </row>
    <row r="6851" spans="1:13" x14ac:dyDescent="0.3">
      <c r="A6851">
        <v>200.199015</v>
      </c>
      <c r="B6851">
        <v>57</v>
      </c>
      <c r="C6851">
        <v>0</v>
      </c>
      <c r="D6851">
        <v>0.877</v>
      </c>
      <c r="E6851">
        <v>43.128005000000002</v>
      </c>
      <c r="F6851">
        <v>42.867553000000001</v>
      </c>
      <c r="G6851">
        <v>41.97099</v>
      </c>
      <c r="H6851">
        <v>0.26045299999999999</v>
      </c>
      <c r="I6851">
        <v>-86.277601000000004</v>
      </c>
      <c r="J6851">
        <v>57</v>
      </c>
      <c r="K6851">
        <v>61.822783999999999</v>
      </c>
      <c r="L6851">
        <v>1.5006E-2</v>
      </c>
      <c r="M6851">
        <f>(F6851*CalPhotonTurnigy!$AE$30*CalPhotonTurnigy!$AF$36+CalPhotonTurnigy!$AE$36)/CalPhotonTurnigy!$AE$30</f>
        <v>55.029074609535741</v>
      </c>
    </row>
    <row r="6852" spans="1:13" x14ac:dyDescent="0.3">
      <c r="A6852">
        <v>200.214011</v>
      </c>
      <c r="B6852">
        <v>57</v>
      </c>
      <c r="C6852">
        <v>0</v>
      </c>
      <c r="D6852">
        <v>0.879</v>
      </c>
      <c r="E6852">
        <v>43.132627999999997</v>
      </c>
      <c r="F6852">
        <v>42.941848999999998</v>
      </c>
      <c r="G6852">
        <v>41.958252000000002</v>
      </c>
      <c r="H6852">
        <v>0.190779</v>
      </c>
      <c r="I6852">
        <v>-86.268735000000007</v>
      </c>
      <c r="J6852">
        <v>57</v>
      </c>
      <c r="K6852">
        <v>61.819800999999998</v>
      </c>
      <c r="L6852">
        <v>1.4996000000000001E-2</v>
      </c>
      <c r="M6852">
        <f>(F6852*CalPhotonTurnigy!$AE$30*CalPhotonTurnigy!$AF$36+CalPhotonTurnigy!$AE$36)/CalPhotonTurnigy!$AE$30</f>
        <v>55.104537390404737</v>
      </c>
    </row>
    <row r="6853" spans="1:13" x14ac:dyDescent="0.3">
      <c r="A6853">
        <v>200.22900899999999</v>
      </c>
      <c r="B6853">
        <v>57</v>
      </c>
      <c r="C6853">
        <v>0</v>
      </c>
      <c r="D6853">
        <v>0.877</v>
      </c>
      <c r="E6853">
        <v>43.128861999999998</v>
      </c>
      <c r="F6853">
        <v>42.966613000000002</v>
      </c>
      <c r="G6853">
        <v>41.946376999999998</v>
      </c>
      <c r="H6853">
        <v>0.162249</v>
      </c>
      <c r="I6853">
        <v>-86.261194000000003</v>
      </c>
      <c r="J6853">
        <v>57</v>
      </c>
      <c r="K6853">
        <v>61.817233000000002</v>
      </c>
      <c r="L6853">
        <v>1.4997999999999999E-2</v>
      </c>
      <c r="M6853">
        <f>(F6853*CalPhotonTurnigy!$AE$30*CalPhotonTurnigy!$AF$36+CalPhotonTurnigy!$AE$36)/CalPhotonTurnigy!$AE$30</f>
        <v>55.129690296421749</v>
      </c>
    </row>
    <row r="6854" spans="1:13" x14ac:dyDescent="0.3">
      <c r="A6854">
        <v>200.24402000000001</v>
      </c>
      <c r="B6854">
        <v>57</v>
      </c>
      <c r="C6854">
        <v>0</v>
      </c>
      <c r="D6854">
        <v>0.877</v>
      </c>
      <c r="E6854">
        <v>43.121746999999999</v>
      </c>
      <c r="F6854">
        <v>43.040895999999996</v>
      </c>
      <c r="G6854">
        <v>41.935353999999997</v>
      </c>
      <c r="H6854">
        <v>8.0851000000000006E-2</v>
      </c>
      <c r="I6854">
        <v>-86.257429999999999</v>
      </c>
      <c r="J6854">
        <v>57</v>
      </c>
      <c r="K6854">
        <v>61.815021999999999</v>
      </c>
      <c r="L6854">
        <v>1.5011E-2</v>
      </c>
      <c r="M6854">
        <f>(F6854*CalPhotonTurnigy!$AE$30*CalPhotonTurnigy!$AF$36+CalPhotonTurnigy!$AE$36)/CalPhotonTurnigy!$AE$30</f>
        <v>55.205139873132367</v>
      </c>
    </row>
    <row r="6855" spans="1:13" x14ac:dyDescent="0.3">
      <c r="A6855">
        <v>200.25902099999999</v>
      </c>
      <c r="B6855">
        <v>57</v>
      </c>
      <c r="C6855">
        <v>0</v>
      </c>
      <c r="D6855">
        <v>0.877</v>
      </c>
      <c r="E6855">
        <v>43.115623999999997</v>
      </c>
      <c r="F6855">
        <v>43.090412999999998</v>
      </c>
      <c r="G6855">
        <v>41.925162</v>
      </c>
      <c r="H6855">
        <v>2.5211000000000001E-2</v>
      </c>
      <c r="I6855">
        <v>-86.256257000000005</v>
      </c>
      <c r="J6855">
        <v>57</v>
      </c>
      <c r="K6855">
        <v>61.813119999999998</v>
      </c>
      <c r="L6855">
        <v>1.5001E-2</v>
      </c>
      <c r="M6855">
        <f>(F6855*CalPhotonTurnigy!$AE$30*CalPhotonTurnigy!$AF$36+CalPhotonTurnigy!$AE$36)/CalPhotonTurnigy!$AE$30</f>
        <v>55.255434512416983</v>
      </c>
    </row>
    <row r="6856" spans="1:13" x14ac:dyDescent="0.3">
      <c r="A6856">
        <v>200.274021</v>
      </c>
      <c r="B6856">
        <v>57</v>
      </c>
      <c r="C6856">
        <v>0</v>
      </c>
      <c r="D6856">
        <v>0.878</v>
      </c>
      <c r="E6856">
        <v>43.118102999999998</v>
      </c>
      <c r="F6856">
        <v>43.115169999999999</v>
      </c>
      <c r="G6856">
        <v>41.915771999999997</v>
      </c>
      <c r="H6856">
        <v>2.9329999999999998E-3</v>
      </c>
      <c r="I6856">
        <v>-86.256120999999993</v>
      </c>
      <c r="J6856">
        <v>57</v>
      </c>
      <c r="K6856">
        <v>61.811481999999998</v>
      </c>
      <c r="L6856">
        <v>1.4999999999999999E-2</v>
      </c>
      <c r="M6856">
        <f>(F6856*CalPhotonTurnigy!$AE$30*CalPhotonTurnigy!$AF$36+CalPhotonTurnigy!$AE$36)/CalPhotonTurnigy!$AE$30</f>
        <v>55.280580308502557</v>
      </c>
    </row>
    <row r="6857" spans="1:13" x14ac:dyDescent="0.3">
      <c r="A6857">
        <v>200.289027</v>
      </c>
      <c r="B6857">
        <v>57</v>
      </c>
      <c r="C6857">
        <v>0</v>
      </c>
      <c r="D6857">
        <v>0.88800000000000001</v>
      </c>
      <c r="E6857">
        <v>43.166682000000002</v>
      </c>
      <c r="F6857">
        <v>43.214185999999998</v>
      </c>
      <c r="G6857">
        <v>41.907150000000001</v>
      </c>
      <c r="H6857">
        <v>-4.7504999999999999E-2</v>
      </c>
      <c r="I6857">
        <v>-86.258334000000005</v>
      </c>
      <c r="J6857">
        <v>57</v>
      </c>
      <c r="K6857">
        <v>61.810073000000003</v>
      </c>
      <c r="L6857">
        <v>1.5006E-2</v>
      </c>
      <c r="M6857">
        <f>(F6857*CalPhotonTurnigy!$AE$30*CalPhotonTurnigy!$AF$36+CalPhotonTurnigy!$AE$36)/CalPhotonTurnigy!$AE$30</f>
        <v>55.381151304390961</v>
      </c>
    </row>
    <row r="6858" spans="1:13" x14ac:dyDescent="0.3">
      <c r="A6858">
        <v>200.30403000000001</v>
      </c>
      <c r="B6858">
        <v>57</v>
      </c>
      <c r="C6858">
        <v>0</v>
      </c>
      <c r="D6858">
        <v>0.875</v>
      </c>
      <c r="E6858">
        <v>43.146560999999998</v>
      </c>
      <c r="F6858">
        <v>42.991374999999998</v>
      </c>
      <c r="G6858">
        <v>41.899256000000001</v>
      </c>
      <c r="H6858">
        <v>0.15518699999999999</v>
      </c>
      <c r="I6858">
        <v>-86.251116999999994</v>
      </c>
      <c r="J6858">
        <v>57</v>
      </c>
      <c r="K6858">
        <v>61.808860000000003</v>
      </c>
      <c r="L6858">
        <v>1.5003000000000001E-2</v>
      </c>
      <c r="M6858">
        <f>(F6858*CalPhotonTurnigy!$AE$30*CalPhotonTurnigy!$AF$36+CalPhotonTurnigy!$AE$36)/CalPhotonTurnigy!$AE$30</f>
        <v>55.15484117102978</v>
      </c>
    </row>
    <row r="6859" spans="1:13" x14ac:dyDescent="0.3">
      <c r="A6859">
        <v>200.31903800000001</v>
      </c>
      <c r="B6859">
        <v>57</v>
      </c>
      <c r="C6859">
        <v>0</v>
      </c>
      <c r="D6859">
        <v>0.88</v>
      </c>
      <c r="E6859">
        <v>43.152462999999997</v>
      </c>
      <c r="F6859">
        <v>42.71893</v>
      </c>
      <c r="G6859">
        <v>41.892049999999998</v>
      </c>
      <c r="H6859">
        <v>0.43353199999999997</v>
      </c>
      <c r="I6859">
        <v>-86.230986999999999</v>
      </c>
      <c r="J6859">
        <v>57</v>
      </c>
      <c r="K6859">
        <v>61.807816000000003</v>
      </c>
      <c r="L6859">
        <v>1.5008000000000001E-2</v>
      </c>
      <c r="M6859">
        <f>(F6859*CalPhotonTurnigy!$AE$30*CalPhotonTurnigy!$AF$36+CalPhotonTurnigy!$AE$36)/CalPhotonTurnigy!$AE$30</f>
        <v>54.878117560958522</v>
      </c>
    </row>
    <row r="6860" spans="1:13" x14ac:dyDescent="0.3">
      <c r="A6860">
        <v>200.334034</v>
      </c>
      <c r="B6860">
        <v>57</v>
      </c>
      <c r="C6860">
        <v>0</v>
      </c>
      <c r="D6860">
        <v>0.877</v>
      </c>
      <c r="E6860">
        <v>43.142060999999998</v>
      </c>
      <c r="F6860">
        <v>42.743704000000001</v>
      </c>
      <c r="G6860">
        <v>41.885486999999998</v>
      </c>
      <c r="H6860">
        <v>0.39835799999999999</v>
      </c>
      <c r="I6860">
        <v>-86.212502999999998</v>
      </c>
      <c r="J6860">
        <v>57</v>
      </c>
      <c r="K6860">
        <v>61.806916999999999</v>
      </c>
      <c r="L6860">
        <v>1.4996000000000001E-2</v>
      </c>
      <c r="M6860">
        <f>(F6860*CalPhotonTurnigy!$AE$30*CalPhotonTurnigy!$AF$36+CalPhotonTurnigy!$AE$36)/CalPhotonTurnigy!$AE$30</f>
        <v>54.903280624020439</v>
      </c>
    </row>
    <row r="6861" spans="1:13" x14ac:dyDescent="0.3">
      <c r="A6861">
        <v>200.34903800000001</v>
      </c>
      <c r="B6861">
        <v>57</v>
      </c>
      <c r="C6861">
        <v>0</v>
      </c>
      <c r="D6861">
        <v>0.877</v>
      </c>
      <c r="E6861">
        <v>43.136978999999997</v>
      </c>
      <c r="F6861">
        <v>42.793246000000003</v>
      </c>
      <c r="G6861">
        <v>41.879525000000001</v>
      </c>
      <c r="H6861">
        <v>0.34373300000000001</v>
      </c>
      <c r="I6861">
        <v>-86.196538000000004</v>
      </c>
      <c r="J6861">
        <v>57</v>
      </c>
      <c r="K6861">
        <v>61.806142999999999</v>
      </c>
      <c r="L6861">
        <v>1.5004E-2</v>
      </c>
      <c r="M6861">
        <f>(F6861*CalPhotonTurnigy!$AE$30*CalPhotonTurnigy!$AF$36+CalPhotonTurnigy!$AE$36)/CalPhotonTurnigy!$AE$30</f>
        <v>54.953600655917342</v>
      </c>
    </row>
    <row r="6862" spans="1:13" x14ac:dyDescent="0.3">
      <c r="A6862">
        <v>200.364047</v>
      </c>
      <c r="B6862">
        <v>57</v>
      </c>
      <c r="C6862">
        <v>0</v>
      </c>
      <c r="D6862">
        <v>0.875</v>
      </c>
      <c r="E6862">
        <v>43.120987999999997</v>
      </c>
      <c r="F6862">
        <v>42.842784999999999</v>
      </c>
      <c r="G6862">
        <v>41.874121000000002</v>
      </c>
      <c r="H6862">
        <v>0.27820299999999998</v>
      </c>
      <c r="I6862">
        <v>-86.183609000000004</v>
      </c>
      <c r="J6862">
        <v>57</v>
      </c>
      <c r="K6862">
        <v>61.805478000000001</v>
      </c>
      <c r="L6862">
        <v>1.5009E-2</v>
      </c>
      <c r="M6862">
        <f>(F6862*CalPhotonTurnigy!$AE$30*CalPhotonTurnigy!$AF$36+CalPhotonTurnigy!$AE$36)/CalPhotonTurnigy!$AE$30</f>
        <v>55.003917640700763</v>
      </c>
    </row>
    <row r="6863" spans="1:13" x14ac:dyDescent="0.3">
      <c r="A6863">
        <v>200.379043</v>
      </c>
      <c r="B6863">
        <v>57</v>
      </c>
      <c r="C6863">
        <v>0</v>
      </c>
      <c r="D6863">
        <v>0.874</v>
      </c>
      <c r="E6863">
        <v>43.103346000000002</v>
      </c>
      <c r="F6863">
        <v>42.917085</v>
      </c>
      <c r="G6863">
        <v>41.869231999999997</v>
      </c>
      <c r="H6863">
        <v>0.18626100000000001</v>
      </c>
      <c r="I6863">
        <v>-86.174954999999997</v>
      </c>
      <c r="J6863">
        <v>57</v>
      </c>
      <c r="K6863">
        <v>61.804904999999998</v>
      </c>
      <c r="L6863">
        <v>1.4996000000000001E-2</v>
      </c>
      <c r="M6863">
        <f>(F6863*CalPhotonTurnigy!$AE$30*CalPhotonTurnigy!$AF$36+CalPhotonTurnigy!$AE$36)/CalPhotonTurnigy!$AE$30</f>
        <v>55.079384484387731</v>
      </c>
    </row>
    <row r="6864" spans="1:13" x14ac:dyDescent="0.3">
      <c r="A6864">
        <v>200.394048</v>
      </c>
      <c r="B6864">
        <v>57</v>
      </c>
      <c r="C6864">
        <v>0</v>
      </c>
      <c r="D6864">
        <v>0.873</v>
      </c>
      <c r="E6864">
        <v>43.080401000000002</v>
      </c>
      <c r="F6864">
        <v>42.941848999999998</v>
      </c>
      <c r="G6864">
        <v>41.864818</v>
      </c>
      <c r="H6864">
        <v>0.13855200000000001</v>
      </c>
      <c r="I6864">
        <v>-86.168513000000004</v>
      </c>
      <c r="J6864">
        <v>57</v>
      </c>
      <c r="K6864">
        <v>61.804411000000002</v>
      </c>
      <c r="L6864">
        <v>1.5004999999999999E-2</v>
      </c>
      <c r="M6864">
        <f>(F6864*CalPhotonTurnigy!$AE$30*CalPhotonTurnigy!$AF$36+CalPhotonTurnigy!$AE$36)/CalPhotonTurnigy!$AE$30</f>
        <v>55.104537390404737</v>
      </c>
    </row>
    <row r="6865" spans="1:13" x14ac:dyDescent="0.3">
      <c r="A6865">
        <v>200.40905799999999</v>
      </c>
      <c r="B6865">
        <v>57</v>
      </c>
      <c r="C6865">
        <v>0</v>
      </c>
      <c r="D6865">
        <v>0.872</v>
      </c>
      <c r="E6865">
        <v>43.056762999999997</v>
      </c>
      <c r="F6865">
        <v>43.016136000000003</v>
      </c>
      <c r="G6865">
        <v>41.860838999999999</v>
      </c>
      <c r="H6865">
        <v>4.0627000000000003E-2</v>
      </c>
      <c r="I6865">
        <v>-86.166622000000004</v>
      </c>
      <c r="J6865">
        <v>57</v>
      </c>
      <c r="K6865">
        <v>61.803986999999999</v>
      </c>
      <c r="L6865">
        <v>1.5010000000000001E-2</v>
      </c>
      <c r="M6865">
        <f>(F6865*CalPhotonTurnigy!$AE$30*CalPhotonTurnigy!$AF$36+CalPhotonTurnigy!$AE$36)/CalPhotonTurnigy!$AE$30</f>
        <v>55.179991029933319</v>
      </c>
    </row>
    <row r="6866" spans="1:13" x14ac:dyDescent="0.3">
      <c r="A6866">
        <v>200.424069</v>
      </c>
      <c r="B6866">
        <v>57</v>
      </c>
      <c r="C6866">
        <v>0</v>
      </c>
      <c r="D6866">
        <v>0.877</v>
      </c>
      <c r="E6866">
        <v>43.059704000000004</v>
      </c>
      <c r="F6866">
        <v>43.016136000000003</v>
      </c>
      <c r="G6866">
        <v>41.857259999999997</v>
      </c>
      <c r="H6866">
        <v>4.3568000000000003E-2</v>
      </c>
      <c r="I6866">
        <v>-86.164595000000006</v>
      </c>
      <c r="J6866">
        <v>57</v>
      </c>
      <c r="K6866">
        <v>61.803621</v>
      </c>
      <c r="L6866">
        <v>1.5011E-2</v>
      </c>
      <c r="M6866">
        <f>(F6866*CalPhotonTurnigy!$AE$30*CalPhotonTurnigy!$AF$36+CalPhotonTurnigy!$AE$36)/CalPhotonTurnigy!$AE$30</f>
        <v>55.179991029933319</v>
      </c>
    </row>
    <row r="6867" spans="1:13" x14ac:dyDescent="0.3">
      <c r="A6867">
        <v>200.439075</v>
      </c>
      <c r="B6867">
        <v>57</v>
      </c>
      <c r="C6867">
        <v>0</v>
      </c>
      <c r="D6867">
        <v>0.874</v>
      </c>
      <c r="E6867">
        <v>43.05059</v>
      </c>
      <c r="F6867">
        <v>43.115169999999999</v>
      </c>
      <c r="G6867">
        <v>41.854044000000002</v>
      </c>
      <c r="H6867">
        <v>-6.4579999999999999E-2</v>
      </c>
      <c r="I6867">
        <v>-86.167601000000005</v>
      </c>
      <c r="J6867">
        <v>57</v>
      </c>
      <c r="K6867">
        <v>61.803306999999997</v>
      </c>
      <c r="L6867">
        <v>1.5006E-2</v>
      </c>
      <c r="M6867">
        <f>(F6867*CalPhotonTurnigy!$AE$30*CalPhotonTurnigy!$AF$36+CalPhotonTurnigy!$AE$36)/CalPhotonTurnigy!$AE$30</f>
        <v>55.280580308502557</v>
      </c>
    </row>
    <row r="6868" spans="1:13" x14ac:dyDescent="0.3">
      <c r="A6868">
        <v>200.45407399999999</v>
      </c>
      <c r="B6868">
        <v>57</v>
      </c>
      <c r="C6868">
        <v>0</v>
      </c>
      <c r="D6868">
        <v>0.874</v>
      </c>
      <c r="E6868">
        <v>43.042746000000001</v>
      </c>
      <c r="F6868">
        <v>43.164679999999997</v>
      </c>
      <c r="G6868">
        <v>41.851159000000003</v>
      </c>
      <c r="H6868">
        <v>-0.121935</v>
      </c>
      <c r="I6868">
        <v>-86.173277999999996</v>
      </c>
      <c r="J6868">
        <v>57</v>
      </c>
      <c r="K6868">
        <v>61.803035999999999</v>
      </c>
      <c r="L6868">
        <v>1.4999E-2</v>
      </c>
      <c r="M6868">
        <f>(F6868*CalPhotonTurnigy!$AE$30*CalPhotonTurnigy!$AF$36+CalPhotonTurnigy!$AE$36)/CalPhotonTurnigy!$AE$30</f>
        <v>55.330867837855735</v>
      </c>
    </row>
    <row r="6869" spans="1:13" x14ac:dyDescent="0.3">
      <c r="A6869">
        <v>200.46908500000001</v>
      </c>
      <c r="B6869">
        <v>57</v>
      </c>
      <c r="C6869">
        <v>0</v>
      </c>
      <c r="D6869">
        <v>0.875</v>
      </c>
      <c r="E6869">
        <v>43.039878000000002</v>
      </c>
      <c r="F6869">
        <v>43.214185999999998</v>
      </c>
      <c r="G6869">
        <v>41.848573999999999</v>
      </c>
      <c r="H6869">
        <v>-0.17430899999999999</v>
      </c>
      <c r="I6869">
        <v>-86.181400999999994</v>
      </c>
      <c r="J6869">
        <v>57</v>
      </c>
      <c r="K6869">
        <v>61.802802999999997</v>
      </c>
      <c r="L6869">
        <v>1.5011E-2</v>
      </c>
      <c r="M6869">
        <f>(F6869*CalPhotonTurnigy!$AE$30*CalPhotonTurnigy!$AF$36+CalPhotonTurnigy!$AE$36)/CalPhotonTurnigy!$AE$30</f>
        <v>55.381151304390961</v>
      </c>
    </row>
    <row r="6870" spans="1:13" x14ac:dyDescent="0.3">
      <c r="A6870">
        <v>200.48408599999999</v>
      </c>
      <c r="B6870">
        <v>57</v>
      </c>
      <c r="C6870">
        <v>0</v>
      </c>
      <c r="D6870">
        <v>0.875</v>
      </c>
      <c r="E6870">
        <v>43.037410000000001</v>
      </c>
      <c r="F6870">
        <v>43.139926000000003</v>
      </c>
      <c r="G6870">
        <v>41.846262000000003</v>
      </c>
      <c r="H6870">
        <v>-0.102515</v>
      </c>
      <c r="I6870">
        <v>-86.186172999999997</v>
      </c>
      <c r="J6870">
        <v>57</v>
      </c>
      <c r="K6870">
        <v>61.802602999999998</v>
      </c>
      <c r="L6870">
        <v>1.5001E-2</v>
      </c>
      <c r="M6870">
        <f>(F6870*CalPhotonTurnigy!$AE$30*CalPhotonTurnigy!$AF$36+CalPhotonTurnigy!$AE$36)/CalPhotonTurnigy!$AE$30</f>
        <v>55.305725088883648</v>
      </c>
    </row>
    <row r="6871" spans="1:13" x14ac:dyDescent="0.3">
      <c r="A6871">
        <v>200.49908500000001</v>
      </c>
      <c r="B6871">
        <v>57</v>
      </c>
      <c r="C6871">
        <v>0</v>
      </c>
      <c r="D6871">
        <v>0.874</v>
      </c>
      <c r="E6871">
        <v>43.031402</v>
      </c>
      <c r="F6871">
        <v>42.669381000000001</v>
      </c>
      <c r="G6871">
        <v>41.844197000000001</v>
      </c>
      <c r="H6871">
        <v>0.36202099999999998</v>
      </c>
      <c r="I6871">
        <v>-86.169380000000004</v>
      </c>
      <c r="J6871">
        <v>57</v>
      </c>
      <c r="K6871">
        <v>61.802430000000001</v>
      </c>
      <c r="L6871">
        <v>1.4999E-2</v>
      </c>
      <c r="M6871">
        <f>(F6871*CalPhotonTurnigy!$AE$30*CalPhotonTurnigy!$AF$36+CalPhotonTurnigy!$AE$36)/CalPhotonTurnigy!$AE$30</f>
        <v>54.827790419130189</v>
      </c>
    </row>
    <row r="6872" spans="1:13" x14ac:dyDescent="0.3">
      <c r="A6872">
        <v>200.514095</v>
      </c>
      <c r="B6872">
        <v>57</v>
      </c>
      <c r="C6872">
        <v>0</v>
      </c>
      <c r="D6872">
        <v>0.874</v>
      </c>
      <c r="E6872">
        <v>43.026231000000003</v>
      </c>
      <c r="F6872">
        <v>42.694156</v>
      </c>
      <c r="G6872">
        <v>41.842353000000003</v>
      </c>
      <c r="H6872">
        <v>0.33207500000000001</v>
      </c>
      <c r="I6872">
        <v>-86.153963000000005</v>
      </c>
      <c r="J6872">
        <v>57</v>
      </c>
      <c r="K6872">
        <v>61.802281999999998</v>
      </c>
      <c r="L6872">
        <v>1.5010000000000001E-2</v>
      </c>
      <c r="M6872">
        <f>(F6872*CalPhotonTurnigy!$AE$30*CalPhotonTurnigy!$AF$36+CalPhotonTurnigy!$AE$36)/CalPhotonTurnigy!$AE$30</f>
        <v>54.852954497896597</v>
      </c>
    </row>
    <row r="6873" spans="1:13" x14ac:dyDescent="0.3">
      <c r="A6873">
        <v>200.52910499999999</v>
      </c>
      <c r="B6873">
        <v>57</v>
      </c>
      <c r="C6873">
        <v>0</v>
      </c>
      <c r="D6873">
        <v>0.874</v>
      </c>
      <c r="E6873">
        <v>43.021780999999997</v>
      </c>
      <c r="F6873">
        <v>42.743704000000001</v>
      </c>
      <c r="G6873">
        <v>41.840708999999997</v>
      </c>
      <c r="H6873">
        <v>0.27807799999999999</v>
      </c>
      <c r="I6873">
        <v>-86.141047</v>
      </c>
      <c r="J6873">
        <v>57</v>
      </c>
      <c r="K6873">
        <v>61.802154000000002</v>
      </c>
      <c r="L6873">
        <v>1.5010000000000001E-2</v>
      </c>
      <c r="M6873">
        <f>(F6873*CalPhotonTurnigy!$AE$30*CalPhotonTurnigy!$AF$36+CalPhotonTurnigy!$AE$36)/CalPhotonTurnigy!$AE$30</f>
        <v>54.903280624020439</v>
      </c>
    </row>
    <row r="6874" spans="1:13" x14ac:dyDescent="0.3">
      <c r="A6874">
        <v>200.54411200000001</v>
      </c>
      <c r="B6874">
        <v>57</v>
      </c>
      <c r="C6874">
        <v>0</v>
      </c>
      <c r="D6874">
        <v>0.877</v>
      </c>
      <c r="E6874">
        <v>43.029609000000001</v>
      </c>
      <c r="F6874">
        <v>42.818016</v>
      </c>
      <c r="G6874">
        <v>41.839244999999998</v>
      </c>
      <c r="H6874">
        <v>0.211593</v>
      </c>
      <c r="I6874">
        <v>-86.131215999999995</v>
      </c>
      <c r="J6874">
        <v>57</v>
      </c>
      <c r="K6874">
        <v>61.802044000000002</v>
      </c>
      <c r="L6874">
        <v>1.5007E-2</v>
      </c>
      <c r="M6874">
        <f>(F6874*CalPhotonTurnigy!$AE$30*CalPhotonTurnigy!$AF$36+CalPhotonTurnigy!$AE$36)/CalPhotonTurnigy!$AE$30</f>
        <v>54.978759656161287</v>
      </c>
    </row>
    <row r="6875" spans="1:13" x14ac:dyDescent="0.3">
      <c r="A6875">
        <v>200.55910900000001</v>
      </c>
      <c r="B6875">
        <v>57</v>
      </c>
      <c r="C6875">
        <v>0</v>
      </c>
      <c r="D6875">
        <v>0.872</v>
      </c>
      <c r="E6875">
        <v>43.013029000000003</v>
      </c>
      <c r="F6875">
        <v>42.867553000000001</v>
      </c>
      <c r="G6875">
        <v>41.837943000000003</v>
      </c>
      <c r="H6875">
        <v>0.14547599999999999</v>
      </c>
      <c r="I6875">
        <v>-86.124459000000002</v>
      </c>
      <c r="J6875">
        <v>57</v>
      </c>
      <c r="K6875">
        <v>61.801949</v>
      </c>
      <c r="L6875">
        <v>1.4997E-2</v>
      </c>
      <c r="M6875">
        <f>(F6875*CalPhotonTurnigy!$AE$30*CalPhotonTurnigy!$AF$36+CalPhotonTurnigy!$AE$36)/CalPhotonTurnigy!$AE$30</f>
        <v>55.029074609535741</v>
      </c>
    </row>
    <row r="6876" spans="1:13" x14ac:dyDescent="0.3">
      <c r="A6876">
        <v>200.574119</v>
      </c>
      <c r="B6876">
        <v>57</v>
      </c>
      <c r="C6876">
        <v>0</v>
      </c>
      <c r="D6876">
        <v>0.879</v>
      </c>
      <c r="E6876">
        <v>43.033735999999998</v>
      </c>
      <c r="F6876">
        <v>42.941848999999998</v>
      </c>
      <c r="G6876">
        <v>41.836784999999999</v>
      </c>
      <c r="H6876">
        <v>9.1886999999999996E-2</v>
      </c>
      <c r="I6876">
        <v>-86.120186000000004</v>
      </c>
      <c r="J6876">
        <v>57</v>
      </c>
      <c r="K6876">
        <v>61.801867999999999</v>
      </c>
      <c r="L6876">
        <v>1.5010000000000001E-2</v>
      </c>
      <c r="M6876">
        <f>(F6876*CalPhotonTurnigy!$AE$30*CalPhotonTurnigy!$AF$36+CalPhotonTurnigy!$AE$36)/CalPhotonTurnigy!$AE$30</f>
        <v>55.104537390404737</v>
      </c>
    </row>
    <row r="6877" spans="1:13" x14ac:dyDescent="0.3">
      <c r="A6877">
        <v>200.58913000000001</v>
      </c>
      <c r="B6877">
        <v>57</v>
      </c>
      <c r="C6877">
        <v>0</v>
      </c>
      <c r="D6877">
        <v>0.875</v>
      </c>
      <c r="E6877">
        <v>43.032125000000001</v>
      </c>
      <c r="F6877">
        <v>42.941848999999998</v>
      </c>
      <c r="G6877">
        <v>41.835757000000001</v>
      </c>
      <c r="H6877">
        <v>9.0275999999999995E-2</v>
      </c>
      <c r="I6877">
        <v>-86.115986000000007</v>
      </c>
      <c r="J6877">
        <v>57</v>
      </c>
      <c r="K6877">
        <v>61.801797000000001</v>
      </c>
      <c r="L6877">
        <v>1.5011E-2</v>
      </c>
      <c r="M6877">
        <f>(F6877*CalPhotonTurnigy!$AE$30*CalPhotonTurnigy!$AF$36+CalPhotonTurnigy!$AE$36)/CalPhotonTurnigy!$AE$30</f>
        <v>55.104537390404737</v>
      </c>
    </row>
    <row r="6878" spans="1:13" x14ac:dyDescent="0.3">
      <c r="A6878">
        <v>200.604128</v>
      </c>
      <c r="B6878">
        <v>57</v>
      </c>
      <c r="C6878">
        <v>0</v>
      </c>
      <c r="D6878">
        <v>0.873</v>
      </c>
      <c r="E6878">
        <v>43.019081999999997</v>
      </c>
      <c r="F6878">
        <v>43.040895999999996</v>
      </c>
      <c r="G6878">
        <v>41.834843999999997</v>
      </c>
      <c r="H6878">
        <v>-2.1814E-2</v>
      </c>
      <c r="I6878">
        <v>-86.117001000000002</v>
      </c>
      <c r="J6878">
        <v>57</v>
      </c>
      <c r="K6878">
        <v>61.801737000000003</v>
      </c>
      <c r="L6878">
        <v>1.4997999999999999E-2</v>
      </c>
      <c r="M6878">
        <f>(F6878*CalPhotonTurnigy!$AE$30*CalPhotonTurnigy!$AF$36+CalPhotonTurnigy!$AE$36)/CalPhotonTurnigy!$AE$30</f>
        <v>55.205139873132367</v>
      </c>
    </row>
    <row r="6879" spans="1:13" x14ac:dyDescent="0.3">
      <c r="A6879">
        <v>200.61913899999999</v>
      </c>
      <c r="B6879">
        <v>57</v>
      </c>
      <c r="C6879">
        <v>0</v>
      </c>
      <c r="D6879">
        <v>0.873</v>
      </c>
      <c r="E6879">
        <v>43.007854000000002</v>
      </c>
      <c r="F6879">
        <v>43.065655</v>
      </c>
      <c r="G6879">
        <v>41.834035</v>
      </c>
      <c r="H6879">
        <v>-5.7800999999999998E-2</v>
      </c>
      <c r="I6879">
        <v>-86.119692000000001</v>
      </c>
      <c r="J6879">
        <v>57</v>
      </c>
      <c r="K6879">
        <v>61.801684999999999</v>
      </c>
      <c r="L6879">
        <v>1.5011E-2</v>
      </c>
      <c r="M6879">
        <f>(F6879*CalPhotonTurnigy!$AE$30*CalPhotonTurnigy!$AF$36+CalPhotonTurnigy!$AE$36)/CalPhotonTurnigy!$AE$30</f>
        <v>55.230287700626917</v>
      </c>
    </row>
    <row r="6880" spans="1:13" x14ac:dyDescent="0.3">
      <c r="A6880">
        <v>200.63414700000001</v>
      </c>
      <c r="B6880">
        <v>57</v>
      </c>
      <c r="C6880">
        <v>0</v>
      </c>
      <c r="D6880">
        <v>0.87</v>
      </c>
      <c r="E6880">
        <v>42.986519000000001</v>
      </c>
      <c r="F6880">
        <v>43.115169999999999</v>
      </c>
      <c r="G6880">
        <v>41.833319000000003</v>
      </c>
      <c r="H6880">
        <v>-0.12864999999999999</v>
      </c>
      <c r="I6880">
        <v>-86.125681999999998</v>
      </c>
      <c r="J6880">
        <v>57</v>
      </c>
      <c r="K6880">
        <v>61.801639999999999</v>
      </c>
      <c r="L6880">
        <v>1.5008000000000001E-2</v>
      </c>
      <c r="M6880">
        <f>(F6880*CalPhotonTurnigy!$AE$30*CalPhotonTurnigy!$AF$36+CalPhotonTurnigy!$AE$36)/CalPhotonTurnigy!$AE$30</f>
        <v>55.280580308502557</v>
      </c>
    </row>
    <row r="6881" spans="1:13" x14ac:dyDescent="0.3">
      <c r="A6881">
        <v>200.649156</v>
      </c>
      <c r="B6881">
        <v>57</v>
      </c>
      <c r="C6881">
        <v>0</v>
      </c>
      <c r="D6881">
        <v>0.877</v>
      </c>
      <c r="E6881">
        <v>42.999277999999997</v>
      </c>
      <c r="F6881">
        <v>43.164679999999997</v>
      </c>
      <c r="G6881">
        <v>41.832684</v>
      </c>
      <c r="H6881">
        <v>-0.16540199999999999</v>
      </c>
      <c r="I6881">
        <v>-86.133386999999999</v>
      </c>
      <c r="J6881">
        <v>57</v>
      </c>
      <c r="K6881">
        <v>61.801602000000003</v>
      </c>
      <c r="L6881">
        <v>1.5009E-2</v>
      </c>
      <c r="M6881">
        <f>(F6881*CalPhotonTurnigy!$AE$30*CalPhotonTurnigy!$AF$36+CalPhotonTurnigy!$AE$36)/CalPhotonTurnigy!$AE$30</f>
        <v>55.330867837855735</v>
      </c>
    </row>
    <row r="6882" spans="1:13" x14ac:dyDescent="0.3">
      <c r="A6882">
        <v>200.664154</v>
      </c>
      <c r="B6882">
        <v>57</v>
      </c>
      <c r="C6882">
        <v>0</v>
      </c>
      <c r="D6882">
        <v>0.871</v>
      </c>
      <c r="E6882">
        <v>42.983027</v>
      </c>
      <c r="F6882">
        <v>43.139926000000003</v>
      </c>
      <c r="G6882">
        <v>41.832123000000003</v>
      </c>
      <c r="H6882">
        <v>-0.15689900000000001</v>
      </c>
      <c r="I6882">
        <v>-86.140688999999995</v>
      </c>
      <c r="J6882">
        <v>57</v>
      </c>
      <c r="K6882">
        <v>61.801569000000001</v>
      </c>
      <c r="L6882">
        <v>1.4997999999999999E-2</v>
      </c>
      <c r="M6882">
        <f>(F6882*CalPhotonTurnigy!$AE$30*CalPhotonTurnigy!$AF$36+CalPhotonTurnigy!$AE$36)/CalPhotonTurnigy!$AE$30</f>
        <v>55.305725088883648</v>
      </c>
    </row>
    <row r="6883" spans="1:13" x14ac:dyDescent="0.3">
      <c r="A6883">
        <v>200.67916500000001</v>
      </c>
      <c r="B6883">
        <v>57</v>
      </c>
      <c r="C6883">
        <v>0</v>
      </c>
      <c r="D6883">
        <v>0.873</v>
      </c>
      <c r="E6883">
        <v>42.976821000000001</v>
      </c>
      <c r="F6883">
        <v>42.694156</v>
      </c>
      <c r="G6883">
        <v>41.831626999999997</v>
      </c>
      <c r="H6883">
        <v>0.28266400000000003</v>
      </c>
      <c r="I6883">
        <v>-86.127565000000004</v>
      </c>
      <c r="J6883">
        <v>57</v>
      </c>
      <c r="K6883">
        <v>61.801540000000003</v>
      </c>
      <c r="L6883">
        <v>1.5011E-2</v>
      </c>
      <c r="M6883">
        <f>(F6883*CalPhotonTurnigy!$AE$30*CalPhotonTurnigy!$AF$36+CalPhotonTurnigy!$AE$36)/CalPhotonTurnigy!$AE$30</f>
        <v>54.852954497896597</v>
      </c>
    </row>
    <row r="6884" spans="1:13" x14ac:dyDescent="0.3">
      <c r="A6884">
        <v>200.694175</v>
      </c>
      <c r="B6884">
        <v>57</v>
      </c>
      <c r="C6884">
        <v>0</v>
      </c>
      <c r="D6884">
        <v>0.87</v>
      </c>
      <c r="E6884">
        <v>42.959800000000001</v>
      </c>
      <c r="F6884">
        <v>42.71893</v>
      </c>
      <c r="G6884">
        <v>41.831189000000002</v>
      </c>
      <c r="H6884">
        <v>0.240869</v>
      </c>
      <c r="I6884">
        <v>-86.116378999999995</v>
      </c>
      <c r="J6884">
        <v>57</v>
      </c>
      <c r="K6884">
        <v>61.801515999999999</v>
      </c>
      <c r="L6884">
        <v>1.5010000000000001E-2</v>
      </c>
      <c r="M6884">
        <f>(F6884*CalPhotonTurnigy!$AE$30*CalPhotonTurnigy!$AF$36+CalPhotonTurnigy!$AE$36)/CalPhotonTurnigy!$AE$30</f>
        <v>54.878117560958522</v>
      </c>
    </row>
    <row r="6885" spans="1:13" x14ac:dyDescent="0.3">
      <c r="A6885">
        <v>200.709182</v>
      </c>
      <c r="B6885">
        <v>57</v>
      </c>
      <c r="C6885">
        <v>0</v>
      </c>
      <c r="D6885">
        <v>0.872</v>
      </c>
      <c r="E6885">
        <v>42.952936999999999</v>
      </c>
      <c r="F6885">
        <v>42.793246000000003</v>
      </c>
      <c r="G6885">
        <v>41.830801000000001</v>
      </c>
      <c r="H6885">
        <v>0.15969</v>
      </c>
      <c r="I6885">
        <v>-86.108960999999994</v>
      </c>
      <c r="J6885">
        <v>57</v>
      </c>
      <c r="K6885">
        <v>61.801493999999998</v>
      </c>
      <c r="L6885">
        <v>1.5007E-2</v>
      </c>
      <c r="M6885">
        <f>(F6885*CalPhotonTurnigy!$AE$30*CalPhotonTurnigy!$AF$36+CalPhotonTurnigy!$AE$36)/CalPhotonTurnigy!$AE$30</f>
        <v>54.953600655917342</v>
      </c>
    </row>
    <row r="6886" spans="1:13" x14ac:dyDescent="0.3">
      <c r="A6886">
        <v>200.72418400000001</v>
      </c>
      <c r="B6886">
        <v>57</v>
      </c>
      <c r="C6886">
        <v>0</v>
      </c>
      <c r="D6886">
        <v>0.871</v>
      </c>
      <c r="E6886">
        <v>42.943134000000001</v>
      </c>
      <c r="F6886">
        <v>42.842784999999999</v>
      </c>
      <c r="G6886">
        <v>41.830460000000002</v>
      </c>
      <c r="H6886">
        <v>0.10034899999999999</v>
      </c>
      <c r="I6886">
        <v>-86.104299999999995</v>
      </c>
      <c r="J6886">
        <v>57</v>
      </c>
      <c r="K6886">
        <v>61.801476000000001</v>
      </c>
      <c r="L6886">
        <v>1.5002E-2</v>
      </c>
      <c r="M6886">
        <f>(F6886*CalPhotonTurnigy!$AE$30*CalPhotonTurnigy!$AF$36+CalPhotonTurnigy!$AE$36)/CalPhotonTurnigy!$AE$30</f>
        <v>55.003917640700763</v>
      </c>
    </row>
    <row r="6887" spans="1:13" x14ac:dyDescent="0.3">
      <c r="A6887">
        <v>200.73918399999999</v>
      </c>
      <c r="B6887">
        <v>57</v>
      </c>
      <c r="C6887">
        <v>0</v>
      </c>
      <c r="D6887">
        <v>0.86899999999999999</v>
      </c>
      <c r="E6887">
        <v>42.923003000000001</v>
      </c>
      <c r="F6887">
        <v>42.892319000000001</v>
      </c>
      <c r="G6887">
        <v>41.830159000000002</v>
      </c>
      <c r="H6887">
        <v>3.0683999999999999E-2</v>
      </c>
      <c r="I6887">
        <v>-86.102874</v>
      </c>
      <c r="J6887">
        <v>57</v>
      </c>
      <c r="K6887">
        <v>61.801461000000003</v>
      </c>
      <c r="L6887">
        <v>1.4999999999999999E-2</v>
      </c>
      <c r="M6887">
        <f>(F6887*CalPhotonTurnigy!$AE$30*CalPhotonTurnigy!$AF$36+CalPhotonTurnigy!$AE$36)/CalPhotonTurnigy!$AE$30</f>
        <v>55.054229546961736</v>
      </c>
    </row>
    <row r="6888" spans="1:13" x14ac:dyDescent="0.3">
      <c r="A6888">
        <v>200.75419199999999</v>
      </c>
      <c r="B6888">
        <v>57</v>
      </c>
      <c r="C6888">
        <v>0</v>
      </c>
      <c r="D6888">
        <v>0.872</v>
      </c>
      <c r="E6888">
        <v>42.92127</v>
      </c>
      <c r="F6888">
        <v>42.966613000000002</v>
      </c>
      <c r="G6888">
        <v>41.829892999999998</v>
      </c>
      <c r="H6888">
        <v>-4.5342E-2</v>
      </c>
      <c r="I6888">
        <v>-86.104983000000004</v>
      </c>
      <c r="J6888">
        <v>57</v>
      </c>
      <c r="K6888">
        <v>61.801447000000003</v>
      </c>
      <c r="L6888">
        <v>1.5008000000000001E-2</v>
      </c>
      <c r="M6888">
        <f>(F6888*CalPhotonTurnigy!$AE$30*CalPhotonTurnigy!$AF$36+CalPhotonTurnigy!$AE$36)/CalPhotonTurnigy!$AE$30</f>
        <v>55.129690296421749</v>
      </c>
    </row>
    <row r="6889" spans="1:13" x14ac:dyDescent="0.3">
      <c r="A6889">
        <v>200.76919699999999</v>
      </c>
      <c r="B6889">
        <v>57</v>
      </c>
      <c r="C6889">
        <v>0</v>
      </c>
      <c r="D6889">
        <v>0.86899999999999999</v>
      </c>
      <c r="E6889">
        <v>42.904178000000002</v>
      </c>
      <c r="F6889">
        <v>42.991374999999998</v>
      </c>
      <c r="G6889">
        <v>41.829658999999999</v>
      </c>
      <c r="H6889">
        <v>-8.7196999999999997E-2</v>
      </c>
      <c r="I6889">
        <v>-86.109038999999996</v>
      </c>
      <c r="J6889">
        <v>57</v>
      </c>
      <c r="K6889">
        <v>61.801434999999998</v>
      </c>
      <c r="L6889">
        <v>1.5004999999999999E-2</v>
      </c>
      <c r="M6889">
        <f>(F6889*CalPhotonTurnigy!$AE$30*CalPhotonTurnigy!$AF$36+CalPhotonTurnigy!$AE$36)/CalPhotonTurnigy!$AE$30</f>
        <v>55.15484117102978</v>
      </c>
    </row>
    <row r="6890" spans="1:13" x14ac:dyDescent="0.3">
      <c r="A6890">
        <v>200.78419299999999</v>
      </c>
      <c r="B6890">
        <v>57</v>
      </c>
      <c r="C6890">
        <v>0</v>
      </c>
      <c r="D6890">
        <v>0.86899999999999999</v>
      </c>
      <c r="E6890">
        <v>42.893366</v>
      </c>
      <c r="F6890">
        <v>43.040895999999996</v>
      </c>
      <c r="G6890">
        <v>41.829453000000001</v>
      </c>
      <c r="H6890">
        <v>-0.14752999999999999</v>
      </c>
      <c r="I6890">
        <v>-86.115898999999999</v>
      </c>
      <c r="J6890">
        <v>57</v>
      </c>
      <c r="K6890">
        <v>61.801425000000002</v>
      </c>
      <c r="L6890">
        <v>1.4996000000000001E-2</v>
      </c>
      <c r="M6890">
        <f>(F6890*CalPhotonTurnigy!$AE$30*CalPhotonTurnigy!$AF$36+CalPhotonTurnigy!$AE$36)/CalPhotonTurnigy!$AE$30</f>
        <v>55.205139873132367</v>
      </c>
    </row>
    <row r="6891" spans="1:13" x14ac:dyDescent="0.3">
      <c r="A6891">
        <v>200.79920200000001</v>
      </c>
      <c r="B6891">
        <v>57</v>
      </c>
      <c r="C6891">
        <v>0</v>
      </c>
      <c r="D6891">
        <v>0.871</v>
      </c>
      <c r="E6891">
        <v>42.891866</v>
      </c>
      <c r="F6891">
        <v>43.164679999999997</v>
      </c>
      <c r="G6891">
        <v>41.829272000000003</v>
      </c>
      <c r="H6891">
        <v>-0.272814</v>
      </c>
      <c r="I6891">
        <v>-86.128608</v>
      </c>
      <c r="J6891">
        <v>57</v>
      </c>
      <c r="K6891">
        <v>61.801417000000001</v>
      </c>
      <c r="L6891">
        <v>1.5009E-2</v>
      </c>
      <c r="M6891">
        <f>(F6891*CalPhotonTurnigy!$AE$30*CalPhotonTurnigy!$AF$36+CalPhotonTurnigy!$AE$36)/CalPhotonTurnigy!$AE$30</f>
        <v>55.330867837855735</v>
      </c>
    </row>
    <row r="6892" spans="1:13" x14ac:dyDescent="0.3">
      <c r="A6892">
        <v>200.814199</v>
      </c>
      <c r="B6892">
        <v>57</v>
      </c>
      <c r="C6892">
        <v>0</v>
      </c>
      <c r="D6892">
        <v>0.872</v>
      </c>
      <c r="E6892">
        <v>42.894477999999999</v>
      </c>
      <c r="F6892">
        <v>43.090412999999998</v>
      </c>
      <c r="G6892">
        <v>41.829112000000002</v>
      </c>
      <c r="H6892">
        <v>-0.195935</v>
      </c>
      <c r="I6892">
        <v>-86.137722999999994</v>
      </c>
      <c r="J6892">
        <v>57</v>
      </c>
      <c r="K6892">
        <v>61.801409</v>
      </c>
      <c r="L6892">
        <v>1.4997E-2</v>
      </c>
      <c r="M6892">
        <f>(F6892*CalPhotonTurnigy!$AE$30*CalPhotonTurnigy!$AF$36+CalPhotonTurnigy!$AE$36)/CalPhotonTurnigy!$AE$30</f>
        <v>55.255434512416983</v>
      </c>
    </row>
    <row r="6893" spans="1:13" x14ac:dyDescent="0.3">
      <c r="A6893">
        <v>200.829205</v>
      </c>
      <c r="B6893">
        <v>57</v>
      </c>
      <c r="C6893">
        <v>0</v>
      </c>
      <c r="D6893">
        <v>0.85599999999999998</v>
      </c>
      <c r="E6893">
        <v>42.818579999999997</v>
      </c>
      <c r="F6893">
        <v>42.595049000000003</v>
      </c>
      <c r="G6893">
        <v>41.828972</v>
      </c>
      <c r="H6893">
        <v>0.22353100000000001</v>
      </c>
      <c r="I6893">
        <v>-86.127353999999997</v>
      </c>
      <c r="J6893">
        <v>57</v>
      </c>
      <c r="K6893">
        <v>61.801403000000001</v>
      </c>
      <c r="L6893">
        <v>1.5006E-2</v>
      </c>
      <c r="M6893">
        <f>(F6893*CalPhotonTurnigy!$AE$30*CalPhotonTurnigy!$AF$36+CalPhotonTurnigy!$AE$36)/CalPhotonTurnigy!$AE$30</f>
        <v>54.75229107289951</v>
      </c>
    </row>
    <row r="6894" spans="1:13" x14ac:dyDescent="0.3">
      <c r="A6894">
        <v>200.84420800000001</v>
      </c>
      <c r="B6894">
        <v>57</v>
      </c>
      <c r="C6894">
        <v>0</v>
      </c>
      <c r="D6894">
        <v>0.871</v>
      </c>
      <c r="E6894">
        <v>42.827523999999997</v>
      </c>
      <c r="F6894">
        <v>42.694156</v>
      </c>
      <c r="G6894">
        <v>41.828848999999998</v>
      </c>
      <c r="H6894">
        <v>0.13336700000000001</v>
      </c>
      <c r="I6894">
        <v>-86.121165000000005</v>
      </c>
      <c r="J6894">
        <v>57</v>
      </c>
      <c r="K6894">
        <v>61.801397999999999</v>
      </c>
      <c r="L6894">
        <v>1.5003000000000001E-2</v>
      </c>
      <c r="M6894">
        <f>(F6894*CalPhotonTurnigy!$AE$30*CalPhotonTurnigy!$AF$36+CalPhotonTurnigy!$AE$36)/CalPhotonTurnigy!$AE$30</f>
        <v>54.852954497896597</v>
      </c>
    </row>
    <row r="6895" spans="1:13" x14ac:dyDescent="0.3">
      <c r="A6895">
        <v>200.859218</v>
      </c>
      <c r="B6895">
        <v>57</v>
      </c>
      <c r="C6895">
        <v>0</v>
      </c>
      <c r="D6895">
        <v>0.86599999999999999</v>
      </c>
      <c r="E6895">
        <v>42.811746999999997</v>
      </c>
      <c r="F6895">
        <v>42.743704000000001</v>
      </c>
      <c r="G6895">
        <v>41.828740000000003</v>
      </c>
      <c r="H6895">
        <v>6.8043000000000006E-2</v>
      </c>
      <c r="I6895">
        <v>-86.118004999999997</v>
      </c>
      <c r="J6895">
        <v>57</v>
      </c>
      <c r="K6895">
        <v>61.801392999999997</v>
      </c>
      <c r="L6895">
        <v>1.5010000000000001E-2</v>
      </c>
      <c r="M6895">
        <f>(F6895*CalPhotonTurnigy!$AE$30*CalPhotonTurnigy!$AF$36+CalPhotonTurnigy!$AE$36)/CalPhotonTurnigy!$AE$30</f>
        <v>54.903280624020439</v>
      </c>
    </row>
    <row r="6896" spans="1:13" x14ac:dyDescent="0.3">
      <c r="A6896">
        <v>200.87422599999999</v>
      </c>
      <c r="B6896">
        <v>57</v>
      </c>
      <c r="C6896">
        <v>0</v>
      </c>
      <c r="D6896">
        <v>0.86599999999999999</v>
      </c>
      <c r="E6896">
        <v>42.798164999999997</v>
      </c>
      <c r="F6896">
        <v>42.793246000000003</v>
      </c>
      <c r="G6896">
        <v>41.828645000000002</v>
      </c>
      <c r="H6896">
        <v>4.9179999999999996E-3</v>
      </c>
      <c r="I6896">
        <v>-86.117776000000006</v>
      </c>
      <c r="J6896">
        <v>57</v>
      </c>
      <c r="K6896">
        <v>61.801389</v>
      </c>
      <c r="L6896">
        <v>1.5008000000000001E-2</v>
      </c>
      <c r="M6896">
        <f>(F6896*CalPhotonTurnigy!$AE$30*CalPhotonTurnigy!$AF$36+CalPhotonTurnigy!$AE$36)/CalPhotonTurnigy!$AE$30</f>
        <v>54.953600655917342</v>
      </c>
    </row>
    <row r="6897" spans="1:13" x14ac:dyDescent="0.3">
      <c r="A6897">
        <v>200.88922400000001</v>
      </c>
      <c r="B6897">
        <v>57</v>
      </c>
      <c r="C6897">
        <v>0</v>
      </c>
      <c r="D6897">
        <v>0.86299999999999999</v>
      </c>
      <c r="E6897">
        <v>42.770803000000001</v>
      </c>
      <c r="F6897">
        <v>42.892319000000001</v>
      </c>
      <c r="G6897">
        <v>41.828561999999998</v>
      </c>
      <c r="H6897">
        <v>-0.121516</v>
      </c>
      <c r="I6897">
        <v>-86.123422000000005</v>
      </c>
      <c r="J6897">
        <v>57</v>
      </c>
      <c r="K6897">
        <v>61.801385000000003</v>
      </c>
      <c r="L6897">
        <v>1.4997999999999999E-2</v>
      </c>
      <c r="M6897">
        <f>(F6897*CalPhotonTurnigy!$AE$30*CalPhotonTurnigy!$AF$36+CalPhotonTurnigy!$AE$36)/CalPhotonTurnigy!$AE$30</f>
        <v>55.054229546961736</v>
      </c>
    </row>
    <row r="6898" spans="1:13" x14ac:dyDescent="0.3">
      <c r="A6898">
        <v>200.904236</v>
      </c>
      <c r="B6898">
        <v>57</v>
      </c>
      <c r="C6898">
        <v>0</v>
      </c>
      <c r="D6898">
        <v>0.86899999999999999</v>
      </c>
      <c r="E6898">
        <v>42.778596</v>
      </c>
      <c r="F6898">
        <v>42.966613000000002</v>
      </c>
      <c r="G6898">
        <v>41.828488</v>
      </c>
      <c r="H6898">
        <v>-0.18801699999999999</v>
      </c>
      <c r="I6898">
        <v>-86.132170000000002</v>
      </c>
      <c r="J6898">
        <v>57</v>
      </c>
      <c r="K6898">
        <v>61.801381999999997</v>
      </c>
      <c r="L6898">
        <v>1.5011999999999999E-2</v>
      </c>
      <c r="M6898">
        <f>(F6898*CalPhotonTurnigy!$AE$30*CalPhotonTurnigy!$AF$36+CalPhotonTurnigy!$AE$36)/CalPhotonTurnigy!$AE$30</f>
        <v>55.129690296421749</v>
      </c>
    </row>
    <row r="6899" spans="1:13" x14ac:dyDescent="0.3">
      <c r="A6899">
        <v>200.91924800000001</v>
      </c>
      <c r="B6899">
        <v>57</v>
      </c>
      <c r="C6899">
        <v>0</v>
      </c>
      <c r="D6899">
        <v>0.86799999999999999</v>
      </c>
      <c r="E6899">
        <v>42.777464999999999</v>
      </c>
      <c r="F6899">
        <v>42.991374999999998</v>
      </c>
      <c r="G6899">
        <v>41.828423999999998</v>
      </c>
      <c r="H6899">
        <v>-0.21390999999999999</v>
      </c>
      <c r="I6899">
        <v>-86.142123999999995</v>
      </c>
      <c r="J6899">
        <v>57</v>
      </c>
      <c r="K6899">
        <v>61.801380000000002</v>
      </c>
      <c r="L6899">
        <v>1.5011999999999999E-2</v>
      </c>
      <c r="M6899">
        <f>(F6899*CalPhotonTurnigy!$AE$30*CalPhotonTurnigy!$AF$36+CalPhotonTurnigy!$AE$36)/CalPhotonTurnigy!$AE$30</f>
        <v>55.15484117102978</v>
      </c>
    </row>
    <row r="6900" spans="1:13" x14ac:dyDescent="0.3">
      <c r="A6900">
        <v>200.93424400000001</v>
      </c>
      <c r="B6900">
        <v>56</v>
      </c>
      <c r="C6900">
        <v>0</v>
      </c>
      <c r="D6900">
        <v>0.85199999999999998</v>
      </c>
      <c r="E6900">
        <v>42.698034999999997</v>
      </c>
      <c r="F6900">
        <v>42.520707000000002</v>
      </c>
      <c r="G6900">
        <v>41.828161999999999</v>
      </c>
      <c r="H6900">
        <v>0.17732800000000001</v>
      </c>
      <c r="I6900">
        <v>-86.133908000000005</v>
      </c>
      <c r="J6900">
        <v>56</v>
      </c>
      <c r="K6900">
        <v>61.772405999999997</v>
      </c>
      <c r="L6900">
        <v>1.4996000000000001E-2</v>
      </c>
      <c r="M6900">
        <f>(F6900*CalPhotonTurnigy!$AE$30*CalPhotonTurnigy!$AF$36+CalPhotonTurnigy!$AE$36)/CalPhotonTurnigy!$AE$30</f>
        <v>54.67678156962392</v>
      </c>
    </row>
    <row r="6901" spans="1:13" x14ac:dyDescent="0.3">
      <c r="A6901">
        <v>200.94925499999999</v>
      </c>
      <c r="B6901">
        <v>56</v>
      </c>
      <c r="C6901">
        <v>0</v>
      </c>
      <c r="D6901">
        <v>0.86399999999999999</v>
      </c>
      <c r="E6901">
        <v>42.692444999999999</v>
      </c>
      <c r="F6901">
        <v>42.570269000000003</v>
      </c>
      <c r="G6901">
        <v>41.827008999999997</v>
      </c>
      <c r="H6901">
        <v>0.12217600000000001</v>
      </c>
      <c r="I6901">
        <v>-86.128241000000003</v>
      </c>
      <c r="J6901">
        <v>56</v>
      </c>
      <c r="K6901">
        <v>61.719909000000001</v>
      </c>
      <c r="L6901">
        <v>1.5011E-2</v>
      </c>
      <c r="M6901">
        <f>(F6901*CalPhotonTurnigy!$AE$30*CalPhotonTurnigy!$AF$36+CalPhotonTurnigy!$AE$36)/CalPhotonTurnigy!$AE$30</f>
        <v>54.727121915610638</v>
      </c>
    </row>
    <row r="6902" spans="1:13" x14ac:dyDescent="0.3">
      <c r="A6902">
        <v>200.96426700000001</v>
      </c>
      <c r="B6902">
        <v>56</v>
      </c>
      <c r="C6902">
        <v>0</v>
      </c>
      <c r="D6902">
        <v>0.86699999999999999</v>
      </c>
      <c r="E6902">
        <v>42.699420000000003</v>
      </c>
      <c r="F6902">
        <v>42.669381000000001</v>
      </c>
      <c r="G6902">
        <v>41.824067999999997</v>
      </c>
      <c r="H6902">
        <v>3.0039E-2</v>
      </c>
      <c r="I6902">
        <v>-86.126846</v>
      </c>
      <c r="J6902">
        <v>56</v>
      </c>
      <c r="K6902">
        <v>61.674725000000002</v>
      </c>
      <c r="L6902">
        <v>1.5011999999999999E-2</v>
      </c>
      <c r="M6902">
        <f>(F6902*CalPhotonTurnigy!$AE$30*CalPhotonTurnigy!$AF$36+CalPhotonTurnigy!$AE$36)/CalPhotonTurnigy!$AE$30</f>
        <v>54.827790419130189</v>
      </c>
    </row>
    <row r="6903" spans="1:13" x14ac:dyDescent="0.3">
      <c r="A6903">
        <v>200.979265</v>
      </c>
      <c r="B6903">
        <v>56</v>
      </c>
      <c r="C6903">
        <v>0</v>
      </c>
      <c r="D6903">
        <v>0.86499999999999999</v>
      </c>
      <c r="E6903">
        <v>42.697564999999997</v>
      </c>
      <c r="F6903">
        <v>42.768476</v>
      </c>
      <c r="G6903">
        <v>41.818765999999997</v>
      </c>
      <c r="H6903">
        <v>-7.0910000000000001E-2</v>
      </c>
      <c r="I6903">
        <v>-86.130137000000005</v>
      </c>
      <c r="J6903">
        <v>56</v>
      </c>
      <c r="K6903">
        <v>61.635834000000003</v>
      </c>
      <c r="L6903">
        <v>1.4997999999999999E-2</v>
      </c>
      <c r="M6903">
        <f>(F6903*CalPhotonTurnigy!$AE$30*CalPhotonTurnigy!$AF$36+CalPhotonTurnigy!$AE$36)/CalPhotonTurnigy!$AE$30</f>
        <v>54.928441655673382</v>
      </c>
    </row>
    <row r="6904" spans="1:13" x14ac:dyDescent="0.3">
      <c r="A6904">
        <v>200.99427299999999</v>
      </c>
      <c r="B6904">
        <v>56</v>
      </c>
      <c r="C6904">
        <v>0</v>
      </c>
      <c r="D6904">
        <v>0.86899999999999999</v>
      </c>
      <c r="E6904">
        <v>42.715603999999999</v>
      </c>
      <c r="F6904">
        <v>42.842784999999999</v>
      </c>
      <c r="G6904">
        <v>41.810935999999998</v>
      </c>
      <c r="H6904">
        <v>-0.12718099999999999</v>
      </c>
      <c r="I6904">
        <v>-86.136048000000002</v>
      </c>
      <c r="J6904">
        <v>56</v>
      </c>
      <c r="K6904">
        <v>61.602361000000002</v>
      </c>
      <c r="L6904">
        <v>1.5008000000000001E-2</v>
      </c>
      <c r="M6904">
        <f>(F6904*CalPhotonTurnigy!$AE$30*CalPhotonTurnigy!$AF$36+CalPhotonTurnigy!$AE$36)/CalPhotonTurnigy!$AE$30</f>
        <v>55.003917640700763</v>
      </c>
    </row>
    <row r="6905" spans="1:13" x14ac:dyDescent="0.3">
      <c r="A6905">
        <v>201.009276</v>
      </c>
      <c r="B6905">
        <v>56</v>
      </c>
      <c r="C6905">
        <v>0</v>
      </c>
      <c r="D6905">
        <v>0.86899999999999999</v>
      </c>
      <c r="E6905">
        <v>42.731116999999998</v>
      </c>
      <c r="F6905">
        <v>42.768476</v>
      </c>
      <c r="G6905">
        <v>41.800679000000002</v>
      </c>
      <c r="H6905">
        <v>-3.7358000000000002E-2</v>
      </c>
      <c r="I6905">
        <v>-86.137782000000001</v>
      </c>
      <c r="J6905">
        <v>56</v>
      </c>
      <c r="K6905">
        <v>61.573549999999997</v>
      </c>
      <c r="L6905">
        <v>1.5003000000000001E-2</v>
      </c>
      <c r="M6905">
        <f>(F6905*CalPhotonTurnigy!$AE$30*CalPhotonTurnigy!$AF$36+CalPhotonTurnigy!$AE$36)/CalPhotonTurnigy!$AE$30</f>
        <v>54.928441655673382</v>
      </c>
    </row>
    <row r="6906" spans="1:13" x14ac:dyDescent="0.3">
      <c r="A6906">
        <v>201.02428499999999</v>
      </c>
      <c r="B6906">
        <v>56</v>
      </c>
      <c r="C6906">
        <v>0</v>
      </c>
      <c r="D6906">
        <v>0.86799999999999999</v>
      </c>
      <c r="E6906">
        <v>42.736615</v>
      </c>
      <c r="F6906">
        <v>42.396782000000002</v>
      </c>
      <c r="G6906">
        <v>41.788251000000002</v>
      </c>
      <c r="H6906">
        <v>0.33983200000000002</v>
      </c>
      <c r="I6906">
        <v>-86.122039000000001</v>
      </c>
      <c r="J6906">
        <v>56</v>
      </c>
      <c r="K6906">
        <v>61.548752</v>
      </c>
      <c r="L6906">
        <v>1.5009E-2</v>
      </c>
      <c r="M6906">
        <f>(F6906*CalPhotonTurnigy!$AE$30*CalPhotonTurnigy!$AF$36+CalPhotonTurnigy!$AE$36)/CalPhotonTurnigy!$AE$30</f>
        <v>54.550910390567296</v>
      </c>
    </row>
    <row r="6907" spans="1:13" x14ac:dyDescent="0.3">
      <c r="A6907">
        <v>201.03929500000001</v>
      </c>
      <c r="B6907">
        <v>56</v>
      </c>
      <c r="C6907">
        <v>0</v>
      </c>
      <c r="D6907">
        <v>0.86699999999999999</v>
      </c>
      <c r="E6907">
        <v>42.737420999999998</v>
      </c>
      <c r="F6907">
        <v>42.471139999999998</v>
      </c>
      <c r="G6907">
        <v>41.773997999999999</v>
      </c>
      <c r="H6907">
        <v>0.26628099999999999</v>
      </c>
      <c r="I6907">
        <v>-86.109696</v>
      </c>
      <c r="J6907">
        <v>56</v>
      </c>
      <c r="K6907">
        <v>61.527408999999999</v>
      </c>
      <c r="L6907">
        <v>1.5010000000000001E-2</v>
      </c>
      <c r="M6907">
        <f>(F6907*CalPhotonTurnigy!$AE$30*CalPhotonTurnigy!$AF$36+CalPhotonTurnigy!$AE$36)/CalPhotonTurnigy!$AE$30</f>
        <v>54.626436145114738</v>
      </c>
    </row>
    <row r="6908" spans="1:13" x14ac:dyDescent="0.3">
      <c r="A6908">
        <v>201.054303</v>
      </c>
      <c r="B6908">
        <v>56</v>
      </c>
      <c r="C6908">
        <v>0</v>
      </c>
      <c r="D6908">
        <v>0.85</v>
      </c>
      <c r="E6908">
        <v>42.655625000000001</v>
      </c>
      <c r="F6908">
        <v>42.595049000000003</v>
      </c>
      <c r="G6908">
        <v>41.758298000000003</v>
      </c>
      <c r="H6908">
        <v>6.0576999999999999E-2</v>
      </c>
      <c r="I6908">
        <v>-86.106886000000003</v>
      </c>
      <c r="J6908">
        <v>56</v>
      </c>
      <c r="K6908">
        <v>61.509037999999997</v>
      </c>
      <c r="L6908">
        <v>1.5008000000000001E-2</v>
      </c>
      <c r="M6908">
        <f>(F6908*CalPhotonTurnigy!$AE$30*CalPhotonTurnigy!$AF$36+CalPhotonTurnigy!$AE$36)/CalPhotonTurnigy!$AE$30</f>
        <v>54.75229107289951</v>
      </c>
    </row>
    <row r="6909" spans="1:13" x14ac:dyDescent="0.3">
      <c r="A6909">
        <v>201.069311</v>
      </c>
      <c r="B6909">
        <v>56</v>
      </c>
      <c r="C6909">
        <v>0</v>
      </c>
      <c r="D6909">
        <v>0.86399999999999999</v>
      </c>
      <c r="E6909">
        <v>42.652016000000003</v>
      </c>
      <c r="F6909">
        <v>42.669381000000001</v>
      </c>
      <c r="G6909">
        <v>41.741534000000001</v>
      </c>
      <c r="H6909">
        <v>-1.7364999999999998E-2</v>
      </c>
      <c r="I6909">
        <v>-86.107692</v>
      </c>
      <c r="J6909">
        <v>56</v>
      </c>
      <c r="K6909">
        <v>61.493226</v>
      </c>
      <c r="L6909">
        <v>1.5008000000000001E-2</v>
      </c>
      <c r="M6909">
        <f>(F6909*CalPhotonTurnigy!$AE$30*CalPhotonTurnigy!$AF$36+CalPhotonTurnigy!$AE$36)/CalPhotonTurnigy!$AE$30</f>
        <v>54.827790419130189</v>
      </c>
    </row>
    <row r="6910" spans="1:13" x14ac:dyDescent="0.3">
      <c r="A6910">
        <v>201.08430899999999</v>
      </c>
      <c r="B6910">
        <v>56</v>
      </c>
      <c r="C6910">
        <v>0</v>
      </c>
      <c r="D6910">
        <v>0.86799999999999999</v>
      </c>
      <c r="E6910">
        <v>42.668576000000002</v>
      </c>
      <c r="F6910">
        <v>42.768476</v>
      </c>
      <c r="G6910">
        <v>41.724066000000001</v>
      </c>
      <c r="H6910">
        <v>-9.9900000000000003E-2</v>
      </c>
      <c r="I6910">
        <v>-86.112329000000003</v>
      </c>
      <c r="J6910">
        <v>56</v>
      </c>
      <c r="K6910">
        <v>61.479616999999998</v>
      </c>
      <c r="L6910">
        <v>1.4997999999999999E-2</v>
      </c>
      <c r="M6910">
        <f>(F6910*CalPhotonTurnigy!$AE$30*CalPhotonTurnigy!$AF$36+CalPhotonTurnigy!$AE$36)/CalPhotonTurnigy!$AE$30</f>
        <v>54.928441655673382</v>
      </c>
    </row>
    <row r="6911" spans="1:13" x14ac:dyDescent="0.3">
      <c r="A6911">
        <v>201.099321</v>
      </c>
      <c r="B6911">
        <v>56</v>
      </c>
      <c r="C6911">
        <v>0</v>
      </c>
      <c r="D6911">
        <v>0.86599999999999999</v>
      </c>
      <c r="E6911">
        <v>42.674956000000002</v>
      </c>
      <c r="F6911">
        <v>42.768476</v>
      </c>
      <c r="G6911">
        <v>41.706220999999999</v>
      </c>
      <c r="H6911">
        <v>-9.3519000000000005E-2</v>
      </c>
      <c r="I6911">
        <v>-86.116673000000006</v>
      </c>
      <c r="J6911">
        <v>56</v>
      </c>
      <c r="K6911">
        <v>61.467903</v>
      </c>
      <c r="L6911">
        <v>1.5011999999999999E-2</v>
      </c>
      <c r="M6911">
        <f>(F6911*CalPhotonTurnigy!$AE$30*CalPhotonTurnigy!$AF$36+CalPhotonTurnigy!$AE$36)/CalPhotonTurnigy!$AE$30</f>
        <v>54.928441655673382</v>
      </c>
    </row>
    <row r="6912" spans="1:13" x14ac:dyDescent="0.3">
      <c r="A6912">
        <v>201.11431999999999</v>
      </c>
      <c r="B6912">
        <v>56</v>
      </c>
      <c r="C6912">
        <v>0</v>
      </c>
      <c r="D6912">
        <v>0.86499999999999999</v>
      </c>
      <c r="E6912">
        <v>42.676515000000002</v>
      </c>
      <c r="F6912">
        <v>42.396782000000002</v>
      </c>
      <c r="G6912">
        <v>41.688285</v>
      </c>
      <c r="H6912">
        <v>0.27973300000000001</v>
      </c>
      <c r="I6912">
        <v>-86.103723000000002</v>
      </c>
      <c r="J6912">
        <v>56</v>
      </c>
      <c r="K6912">
        <v>61.457821000000003</v>
      </c>
      <c r="L6912">
        <v>1.4999E-2</v>
      </c>
      <c r="M6912">
        <f>(F6912*CalPhotonTurnigy!$AE$30*CalPhotonTurnigy!$AF$36+CalPhotonTurnigy!$AE$36)/CalPhotonTurnigy!$AE$30</f>
        <v>54.550910390567296</v>
      </c>
    </row>
    <row r="6913" spans="1:13" x14ac:dyDescent="0.3">
      <c r="A6913">
        <v>201.12932799999999</v>
      </c>
      <c r="B6913">
        <v>56</v>
      </c>
      <c r="C6913">
        <v>0</v>
      </c>
      <c r="D6913">
        <v>0.86399999999999999</v>
      </c>
      <c r="E6913">
        <v>42.669994000000003</v>
      </c>
      <c r="F6913">
        <v>42.495924000000002</v>
      </c>
      <c r="G6913">
        <v>41.670504999999999</v>
      </c>
      <c r="H6913">
        <v>0.17407</v>
      </c>
      <c r="I6913">
        <v>-86.095653999999996</v>
      </c>
      <c r="J6913">
        <v>56</v>
      </c>
      <c r="K6913">
        <v>61.449143999999997</v>
      </c>
      <c r="L6913">
        <v>1.5008000000000001E-2</v>
      </c>
      <c r="M6913">
        <f>(F6913*CalPhotonTurnigy!$AE$30*CalPhotonTurnigy!$AF$36+CalPhotonTurnigy!$AE$36)/CalPhotonTurnigy!$AE$30</f>
        <v>54.651609365221574</v>
      </c>
    </row>
    <row r="6914" spans="1:13" x14ac:dyDescent="0.3">
      <c r="A6914">
        <v>201.144329</v>
      </c>
      <c r="B6914">
        <v>56</v>
      </c>
      <c r="C6914">
        <v>0</v>
      </c>
      <c r="D6914">
        <v>0.86799999999999999</v>
      </c>
      <c r="E6914">
        <v>42.684036999999996</v>
      </c>
      <c r="F6914">
        <v>42.595049000000003</v>
      </c>
      <c r="G6914">
        <v>41.653081</v>
      </c>
      <c r="H6914">
        <v>8.8987999999999998E-2</v>
      </c>
      <c r="I6914">
        <v>-86.091527999999997</v>
      </c>
      <c r="J6914">
        <v>56</v>
      </c>
      <c r="K6914">
        <v>61.441674999999996</v>
      </c>
      <c r="L6914">
        <v>1.5001E-2</v>
      </c>
      <c r="M6914">
        <f>(F6914*CalPhotonTurnigy!$AE$30*CalPhotonTurnigy!$AF$36+CalPhotonTurnigy!$AE$36)/CalPhotonTurnigy!$AE$30</f>
        <v>54.75229107289951</v>
      </c>
    </row>
    <row r="6915" spans="1:13" x14ac:dyDescent="0.3">
      <c r="A6915">
        <v>201.15933799999999</v>
      </c>
      <c r="B6915">
        <v>56</v>
      </c>
      <c r="C6915">
        <v>0</v>
      </c>
      <c r="D6915">
        <v>0.86599999999999999</v>
      </c>
      <c r="E6915">
        <v>42.688257999999998</v>
      </c>
      <c r="F6915">
        <v>42.71893</v>
      </c>
      <c r="G6915">
        <v>41.636177000000004</v>
      </c>
      <c r="H6915">
        <v>-3.0672000000000001E-2</v>
      </c>
      <c r="I6915">
        <v>-86.092951999999997</v>
      </c>
      <c r="J6915">
        <v>56</v>
      </c>
      <c r="K6915">
        <v>61.435245999999999</v>
      </c>
      <c r="L6915">
        <v>1.5009E-2</v>
      </c>
      <c r="M6915">
        <f>(F6915*CalPhotonTurnigy!$AE$30*CalPhotonTurnigy!$AF$36+CalPhotonTurnigy!$AE$36)/CalPhotonTurnigy!$AE$30</f>
        <v>54.878117560958522</v>
      </c>
    </row>
    <row r="6916" spans="1:13" x14ac:dyDescent="0.3">
      <c r="A6916">
        <v>201.17434499999999</v>
      </c>
      <c r="B6916">
        <v>56</v>
      </c>
      <c r="C6916">
        <v>0</v>
      </c>
      <c r="D6916">
        <v>0.86</v>
      </c>
      <c r="E6916">
        <v>42.664375999999997</v>
      </c>
      <c r="F6916">
        <v>42.818016</v>
      </c>
      <c r="G6916">
        <v>41.619919000000003</v>
      </c>
      <c r="H6916">
        <v>-0.15364</v>
      </c>
      <c r="I6916">
        <v>-86.100089999999994</v>
      </c>
      <c r="J6916">
        <v>56</v>
      </c>
      <c r="K6916">
        <v>61.429713</v>
      </c>
      <c r="L6916">
        <v>1.5007E-2</v>
      </c>
      <c r="M6916">
        <f>(F6916*CalPhotonTurnigy!$AE$30*CalPhotonTurnigy!$AF$36+CalPhotonTurnigy!$AE$36)/CalPhotonTurnigy!$AE$30</f>
        <v>54.978759656161287</v>
      </c>
    </row>
    <row r="6917" spans="1:13" x14ac:dyDescent="0.3">
      <c r="A6917">
        <v>201.189348</v>
      </c>
      <c r="B6917">
        <v>56</v>
      </c>
      <c r="C6917">
        <v>0</v>
      </c>
      <c r="D6917">
        <v>0.86699999999999999</v>
      </c>
      <c r="E6917">
        <v>42.675274999999999</v>
      </c>
      <c r="F6917">
        <v>42.941848999999998</v>
      </c>
      <c r="G6917">
        <v>41.604401000000003</v>
      </c>
      <c r="H6917">
        <v>-0.26657500000000001</v>
      </c>
      <c r="I6917">
        <v>-86.112482999999997</v>
      </c>
      <c r="J6917">
        <v>56</v>
      </c>
      <c r="K6917">
        <v>61.424951</v>
      </c>
      <c r="L6917">
        <v>1.5003000000000001E-2</v>
      </c>
      <c r="M6917">
        <f>(F6917*CalPhotonTurnigy!$AE$30*CalPhotonTurnigy!$AF$36+CalPhotonTurnigy!$AE$36)/CalPhotonTurnigy!$AE$30</f>
        <v>55.104537390404737</v>
      </c>
    </row>
    <row r="6918" spans="1:13" x14ac:dyDescent="0.3">
      <c r="A6918">
        <v>201.20435699999999</v>
      </c>
      <c r="B6918">
        <v>56</v>
      </c>
      <c r="C6918">
        <v>0</v>
      </c>
      <c r="D6918">
        <v>0.86399999999999999</v>
      </c>
      <c r="E6918">
        <v>42.672857999999998</v>
      </c>
      <c r="F6918">
        <v>42.347205000000002</v>
      </c>
      <c r="G6918">
        <v>41.589689</v>
      </c>
      <c r="H6918">
        <v>0.32565300000000003</v>
      </c>
      <c r="I6918">
        <v>-86.097402000000002</v>
      </c>
      <c r="J6918">
        <v>56</v>
      </c>
      <c r="K6918">
        <v>61.420851999999996</v>
      </c>
      <c r="L6918">
        <v>1.5009E-2</v>
      </c>
      <c r="M6918">
        <f>(F6918*CalPhotonTurnigy!$AE$30*CalPhotonTurnigy!$AF$36+CalPhotonTurnigy!$AE$36)/CalPhotonTurnigy!$AE$30</f>
        <v>54.500554809013209</v>
      </c>
    </row>
    <row r="6919" spans="1:13" x14ac:dyDescent="0.3">
      <c r="A6919">
        <v>201.219368</v>
      </c>
      <c r="B6919">
        <v>56</v>
      </c>
      <c r="C6919">
        <v>0</v>
      </c>
      <c r="D6919">
        <v>0.86699999999999999</v>
      </c>
      <c r="E6919">
        <v>42.682571000000003</v>
      </c>
      <c r="F6919">
        <v>42.471139999999998</v>
      </c>
      <c r="G6919">
        <v>41.575823999999997</v>
      </c>
      <c r="H6919">
        <v>0.21143000000000001</v>
      </c>
      <c r="I6919">
        <v>-86.087601000000006</v>
      </c>
      <c r="J6919">
        <v>56</v>
      </c>
      <c r="K6919">
        <v>61.417323000000003</v>
      </c>
      <c r="L6919">
        <v>1.5011E-2</v>
      </c>
      <c r="M6919">
        <f>(F6919*CalPhotonTurnigy!$AE$30*CalPhotonTurnigy!$AF$36+CalPhotonTurnigy!$AE$36)/CalPhotonTurnigy!$AE$30</f>
        <v>54.626436145114738</v>
      </c>
    </row>
    <row r="6920" spans="1:13" x14ac:dyDescent="0.3">
      <c r="A6920">
        <v>201.23437999999999</v>
      </c>
      <c r="B6920">
        <v>56</v>
      </c>
      <c r="C6920">
        <v>0</v>
      </c>
      <c r="D6920">
        <v>0.86399999999999999</v>
      </c>
      <c r="E6920">
        <v>42.675206000000003</v>
      </c>
      <c r="F6920">
        <v>42.545489000000003</v>
      </c>
      <c r="G6920">
        <v>41.562826999999999</v>
      </c>
      <c r="H6920">
        <v>0.129717</v>
      </c>
      <c r="I6920">
        <v>-86.081584000000007</v>
      </c>
      <c r="J6920">
        <v>56</v>
      </c>
      <c r="K6920">
        <v>61.414287000000002</v>
      </c>
      <c r="L6920">
        <v>1.5011999999999999E-2</v>
      </c>
      <c r="M6920">
        <f>(F6920*CalPhotonTurnigy!$AE$30*CalPhotonTurnigy!$AF$36+CalPhotonTurnigy!$AE$36)/CalPhotonTurnigy!$AE$30</f>
        <v>54.701952758321774</v>
      </c>
    </row>
    <row r="6921" spans="1:13" x14ac:dyDescent="0.3">
      <c r="A6921">
        <v>201.24938599999999</v>
      </c>
      <c r="B6921">
        <v>56</v>
      </c>
      <c r="C6921">
        <v>0</v>
      </c>
      <c r="D6921">
        <v>0.86599999999999999</v>
      </c>
      <c r="E6921">
        <v>42.680660000000003</v>
      </c>
      <c r="F6921">
        <v>42.619827000000001</v>
      </c>
      <c r="G6921">
        <v>41.550702000000001</v>
      </c>
      <c r="H6921">
        <v>6.0832999999999998E-2</v>
      </c>
      <c r="I6921">
        <v>-86.078761</v>
      </c>
      <c r="J6921">
        <v>56</v>
      </c>
      <c r="K6921">
        <v>61.411673</v>
      </c>
      <c r="L6921">
        <v>1.5006E-2</v>
      </c>
      <c r="M6921">
        <f>(F6921*CalPhotonTurnigy!$AE$30*CalPhotonTurnigy!$AF$36+CalPhotonTurnigy!$AE$36)/CalPhotonTurnigy!$AE$30</f>
        <v>54.777458198779392</v>
      </c>
    </row>
    <row r="6922" spans="1:13" x14ac:dyDescent="0.3">
      <c r="A6922">
        <v>201.26439500000001</v>
      </c>
      <c r="B6922">
        <v>56</v>
      </c>
      <c r="C6922">
        <v>0</v>
      </c>
      <c r="D6922">
        <v>0.86399999999999999</v>
      </c>
      <c r="E6922">
        <v>42.673561999999997</v>
      </c>
      <c r="F6922">
        <v>42.743704000000001</v>
      </c>
      <c r="G6922">
        <v>41.539439999999999</v>
      </c>
      <c r="H6922">
        <v>-7.0141999999999996E-2</v>
      </c>
      <c r="I6922">
        <v>-86.082019000000003</v>
      </c>
      <c r="J6922">
        <v>56</v>
      </c>
      <c r="K6922">
        <v>61.409424000000001</v>
      </c>
      <c r="L6922">
        <v>1.5009E-2</v>
      </c>
      <c r="M6922">
        <f>(F6922*CalPhotonTurnigy!$AE$30*CalPhotonTurnigy!$AF$36+CalPhotonTurnigy!$AE$36)/CalPhotonTurnigy!$AE$30</f>
        <v>54.903280624020439</v>
      </c>
    </row>
    <row r="6923" spans="1:13" x14ac:dyDescent="0.3">
      <c r="A6923">
        <v>201.279391</v>
      </c>
      <c r="B6923">
        <v>56</v>
      </c>
      <c r="C6923">
        <v>0</v>
      </c>
      <c r="D6923">
        <v>0.86499999999999999</v>
      </c>
      <c r="E6923">
        <v>42.675314999999998</v>
      </c>
      <c r="F6923">
        <v>42.842784999999999</v>
      </c>
      <c r="G6923">
        <v>41.529021</v>
      </c>
      <c r="H6923">
        <v>-0.16747000000000001</v>
      </c>
      <c r="I6923">
        <v>-86.089796000000007</v>
      </c>
      <c r="J6923">
        <v>56</v>
      </c>
      <c r="K6923">
        <v>61.407487000000003</v>
      </c>
      <c r="L6923">
        <v>1.4996000000000001E-2</v>
      </c>
      <c r="M6923">
        <f>(F6923*CalPhotonTurnigy!$AE$30*CalPhotonTurnigy!$AF$36+CalPhotonTurnigy!$AE$36)/CalPhotonTurnigy!$AE$30</f>
        <v>55.003917640700763</v>
      </c>
    </row>
    <row r="6924" spans="1:13" x14ac:dyDescent="0.3">
      <c r="A6924">
        <v>201.29439300000001</v>
      </c>
      <c r="B6924">
        <v>56</v>
      </c>
      <c r="C6924">
        <v>0</v>
      </c>
      <c r="D6924">
        <v>0.86499999999999999</v>
      </c>
      <c r="E6924">
        <v>42.676824000000003</v>
      </c>
      <c r="F6924">
        <v>42.768476</v>
      </c>
      <c r="G6924">
        <v>41.519416</v>
      </c>
      <c r="H6924">
        <v>-9.1651999999999997E-2</v>
      </c>
      <c r="I6924">
        <v>-86.094050999999993</v>
      </c>
      <c r="J6924">
        <v>56</v>
      </c>
      <c r="K6924">
        <v>61.405821000000003</v>
      </c>
      <c r="L6924">
        <v>1.5002E-2</v>
      </c>
      <c r="M6924">
        <f>(F6924*CalPhotonTurnigy!$AE$30*CalPhotonTurnigy!$AF$36+CalPhotonTurnigy!$AE$36)/CalPhotonTurnigy!$AE$30</f>
        <v>54.928441655673382</v>
      </c>
    </row>
    <row r="6925" spans="1:13" x14ac:dyDescent="0.3">
      <c r="A6925">
        <v>201.309404</v>
      </c>
      <c r="B6925">
        <v>56</v>
      </c>
      <c r="C6925">
        <v>0</v>
      </c>
      <c r="D6925">
        <v>0.86599999999999999</v>
      </c>
      <c r="E6925">
        <v>42.682051999999999</v>
      </c>
      <c r="F6925">
        <v>42.421568999999998</v>
      </c>
      <c r="G6925">
        <v>41.510592000000003</v>
      </c>
      <c r="H6925">
        <v>0.26048300000000002</v>
      </c>
      <c r="I6925">
        <v>-86.081980000000001</v>
      </c>
      <c r="J6925">
        <v>56</v>
      </c>
      <c r="K6925">
        <v>61.404386000000002</v>
      </c>
      <c r="L6925">
        <v>1.5011E-2</v>
      </c>
      <c r="M6925">
        <f>(F6925*CalPhotonTurnigy!$AE$30*CalPhotonTurnigy!$AF$36+CalPhotonTurnigy!$AE$36)/CalPhotonTurnigy!$AE$30</f>
        <v>54.576086657787599</v>
      </c>
    </row>
    <row r="6926" spans="1:13" x14ac:dyDescent="0.3">
      <c r="A6926">
        <v>201.32441299999999</v>
      </c>
      <c r="B6926">
        <v>56</v>
      </c>
      <c r="C6926">
        <v>0</v>
      </c>
      <c r="D6926">
        <v>0.86899999999999999</v>
      </c>
      <c r="E6926">
        <v>42.698335999999998</v>
      </c>
      <c r="F6926">
        <v>42.520707000000002</v>
      </c>
      <c r="G6926">
        <v>41.502507999999999</v>
      </c>
      <c r="H6926">
        <v>0.17762900000000001</v>
      </c>
      <c r="I6926">
        <v>-86.073742999999993</v>
      </c>
      <c r="J6926">
        <v>56</v>
      </c>
      <c r="K6926">
        <v>61.403151999999999</v>
      </c>
      <c r="L6926">
        <v>1.5009E-2</v>
      </c>
      <c r="M6926">
        <f>(F6926*CalPhotonTurnigy!$AE$30*CalPhotonTurnigy!$AF$36+CalPhotonTurnigy!$AE$36)/CalPhotonTurnigy!$AE$30</f>
        <v>54.67678156962392</v>
      </c>
    </row>
    <row r="6927" spans="1:13" x14ac:dyDescent="0.3">
      <c r="A6927">
        <v>201.33941899999999</v>
      </c>
      <c r="B6927">
        <v>56</v>
      </c>
      <c r="C6927">
        <v>0</v>
      </c>
      <c r="D6927">
        <v>0.86499999999999999</v>
      </c>
      <c r="E6927">
        <v>42.696632999999999</v>
      </c>
      <c r="F6927">
        <v>42.644604999999999</v>
      </c>
      <c r="G6927">
        <v>41.495123999999997</v>
      </c>
      <c r="H6927">
        <v>5.2027999999999998E-2</v>
      </c>
      <c r="I6927">
        <v>-86.071329000000006</v>
      </c>
      <c r="J6927">
        <v>56</v>
      </c>
      <c r="K6927">
        <v>61.402088999999997</v>
      </c>
      <c r="L6927">
        <v>1.5006E-2</v>
      </c>
      <c r="M6927">
        <f>(F6927*CalPhotonTurnigy!$AE$30*CalPhotonTurnigy!$AF$36+CalPhotonTurnigy!$AE$36)/CalPhotonTurnigy!$AE$30</f>
        <v>54.802625324659282</v>
      </c>
    </row>
    <row r="6928" spans="1:13" x14ac:dyDescent="0.3">
      <c r="A6928">
        <v>201.35443000000001</v>
      </c>
      <c r="B6928">
        <v>56</v>
      </c>
      <c r="C6928">
        <v>0</v>
      </c>
      <c r="D6928">
        <v>0.86399999999999999</v>
      </c>
      <c r="E6928">
        <v>42.691237999999998</v>
      </c>
      <c r="F6928">
        <v>42.71893</v>
      </c>
      <c r="G6928">
        <v>41.488396000000002</v>
      </c>
      <c r="H6928">
        <v>-2.7692000000000001E-2</v>
      </c>
      <c r="I6928">
        <v>-86.072614999999999</v>
      </c>
      <c r="J6928">
        <v>56</v>
      </c>
      <c r="K6928">
        <v>61.401173999999997</v>
      </c>
      <c r="L6928">
        <v>1.5011E-2</v>
      </c>
      <c r="M6928">
        <f>(F6928*CalPhotonTurnigy!$AE$30*CalPhotonTurnigy!$AF$36+CalPhotonTurnigy!$AE$36)/CalPhotonTurnigy!$AE$30</f>
        <v>54.878117560958522</v>
      </c>
    </row>
    <row r="6929" spans="1:13" x14ac:dyDescent="0.3">
      <c r="A6929">
        <v>201.36943400000001</v>
      </c>
      <c r="B6929">
        <v>56</v>
      </c>
      <c r="C6929">
        <v>0</v>
      </c>
      <c r="D6929">
        <v>0.86699999999999999</v>
      </c>
      <c r="E6929">
        <v>42.698382000000002</v>
      </c>
      <c r="F6929">
        <v>42.793246000000003</v>
      </c>
      <c r="G6929">
        <v>41.482281</v>
      </c>
      <c r="H6929">
        <v>-9.4865000000000005E-2</v>
      </c>
      <c r="I6929">
        <v>-86.077021000000002</v>
      </c>
      <c r="J6929">
        <v>56</v>
      </c>
      <c r="K6929">
        <v>61.400387000000002</v>
      </c>
      <c r="L6929">
        <v>1.5004E-2</v>
      </c>
      <c r="M6929">
        <f>(F6929*CalPhotonTurnigy!$AE$30*CalPhotonTurnigy!$AF$36+CalPhotonTurnigy!$AE$36)/CalPhotonTurnigy!$AE$30</f>
        <v>54.953600655917342</v>
      </c>
    </row>
    <row r="6930" spans="1:13" x14ac:dyDescent="0.3">
      <c r="A6930">
        <v>201.384445</v>
      </c>
      <c r="B6930">
        <v>56</v>
      </c>
      <c r="C6930">
        <v>0</v>
      </c>
      <c r="D6930">
        <v>0.86</v>
      </c>
      <c r="E6930">
        <v>42.669162999999998</v>
      </c>
      <c r="F6930">
        <v>42.917085</v>
      </c>
      <c r="G6930">
        <v>41.476734</v>
      </c>
      <c r="H6930">
        <v>-0.247922</v>
      </c>
      <c r="I6930">
        <v>-86.088550999999995</v>
      </c>
      <c r="J6930">
        <v>56</v>
      </c>
      <c r="K6930">
        <v>61.399709999999999</v>
      </c>
      <c r="L6930">
        <v>1.5011E-2</v>
      </c>
      <c r="M6930">
        <f>(F6930*CalPhotonTurnigy!$AE$30*CalPhotonTurnigy!$AF$36+CalPhotonTurnigy!$AE$36)/CalPhotonTurnigy!$AE$30</f>
        <v>55.079384484387731</v>
      </c>
    </row>
    <row r="6931" spans="1:13" x14ac:dyDescent="0.3">
      <c r="A6931">
        <v>201.39945399999999</v>
      </c>
      <c r="B6931">
        <v>56</v>
      </c>
      <c r="C6931">
        <v>0</v>
      </c>
      <c r="D6931">
        <v>0.87</v>
      </c>
      <c r="E6931">
        <v>42.695109000000002</v>
      </c>
      <c r="F6931">
        <v>42.347205000000002</v>
      </c>
      <c r="G6931">
        <v>41.471713999999999</v>
      </c>
      <c r="H6931">
        <v>0.34790399999999999</v>
      </c>
      <c r="I6931">
        <v>-86.07244</v>
      </c>
      <c r="J6931">
        <v>56</v>
      </c>
      <c r="K6931">
        <v>61.399126000000003</v>
      </c>
      <c r="L6931">
        <v>1.5009E-2</v>
      </c>
      <c r="M6931">
        <f>(F6931*CalPhotonTurnigy!$AE$30*CalPhotonTurnigy!$AF$36+CalPhotonTurnigy!$AE$36)/CalPhotonTurnigy!$AE$30</f>
        <v>54.500554809013209</v>
      </c>
    </row>
    <row r="6932" spans="1:13" x14ac:dyDescent="0.3">
      <c r="A6932">
        <v>201.41446300000001</v>
      </c>
      <c r="B6932">
        <v>56</v>
      </c>
      <c r="C6932">
        <v>0</v>
      </c>
      <c r="D6932">
        <v>0.86299999999999999</v>
      </c>
      <c r="E6932">
        <v>42.682068000000001</v>
      </c>
      <c r="F6932">
        <v>42.421568999999998</v>
      </c>
      <c r="G6932">
        <v>41.467179999999999</v>
      </c>
      <c r="H6932">
        <v>0.26049899999999998</v>
      </c>
      <c r="I6932">
        <v>-86.060368999999994</v>
      </c>
      <c r="J6932">
        <v>56</v>
      </c>
      <c r="K6932">
        <v>61.398625000000003</v>
      </c>
      <c r="L6932">
        <v>1.5009E-2</v>
      </c>
      <c r="M6932">
        <f>(F6932*CalPhotonTurnigy!$AE$30*CalPhotonTurnigy!$AF$36+CalPhotonTurnigy!$AE$36)/CalPhotonTurnigy!$AE$30</f>
        <v>54.576086657787599</v>
      </c>
    </row>
    <row r="6933" spans="1:13" x14ac:dyDescent="0.3">
      <c r="A6933">
        <v>201.429475</v>
      </c>
      <c r="B6933">
        <v>56</v>
      </c>
      <c r="C6933">
        <v>0</v>
      </c>
      <c r="D6933">
        <v>0.86399999999999999</v>
      </c>
      <c r="E6933">
        <v>42.678704000000003</v>
      </c>
      <c r="F6933">
        <v>42.545489000000003</v>
      </c>
      <c r="G6933">
        <v>41.463090999999999</v>
      </c>
      <c r="H6933">
        <v>0.133215</v>
      </c>
      <c r="I6933">
        <v>-86.054190000000006</v>
      </c>
      <c r="J6933">
        <v>56</v>
      </c>
      <c r="K6933">
        <v>61.398192999999999</v>
      </c>
      <c r="L6933">
        <v>1.5011999999999999E-2</v>
      </c>
      <c r="M6933">
        <f>(F6933*CalPhotonTurnigy!$AE$30*CalPhotonTurnigy!$AF$36+CalPhotonTurnigy!$AE$36)/CalPhotonTurnigy!$AE$30</f>
        <v>54.701952758321774</v>
      </c>
    </row>
    <row r="6934" spans="1:13" x14ac:dyDescent="0.3">
      <c r="A6934">
        <v>201.444481</v>
      </c>
      <c r="B6934">
        <v>56</v>
      </c>
      <c r="C6934">
        <v>0</v>
      </c>
      <c r="D6934">
        <v>0.86599999999999999</v>
      </c>
      <c r="E6934">
        <v>42.683669999999999</v>
      </c>
      <c r="F6934">
        <v>42.595049000000003</v>
      </c>
      <c r="G6934">
        <v>41.459409999999998</v>
      </c>
      <c r="H6934">
        <v>8.8621000000000005E-2</v>
      </c>
      <c r="I6934">
        <v>-86.050079999999994</v>
      </c>
      <c r="J6934">
        <v>56</v>
      </c>
      <c r="K6934">
        <v>61.397821</v>
      </c>
      <c r="L6934">
        <v>1.5006E-2</v>
      </c>
      <c r="M6934">
        <f>(F6934*CalPhotonTurnigy!$AE$30*CalPhotonTurnigy!$AF$36+CalPhotonTurnigy!$AE$36)/CalPhotonTurnigy!$AE$30</f>
        <v>54.75229107289951</v>
      </c>
    </row>
    <row r="6935" spans="1:13" x14ac:dyDescent="0.3">
      <c r="A6935">
        <v>201.459484</v>
      </c>
      <c r="B6935">
        <v>56</v>
      </c>
      <c r="C6935">
        <v>0</v>
      </c>
      <c r="D6935">
        <v>0.86299999999999999</v>
      </c>
      <c r="E6935">
        <v>42.672221</v>
      </c>
      <c r="F6935">
        <v>42.71893</v>
      </c>
      <c r="G6935">
        <v>41.456100999999997</v>
      </c>
      <c r="H6935">
        <v>-4.6709000000000001E-2</v>
      </c>
      <c r="I6935">
        <v>-86.052248000000006</v>
      </c>
      <c r="J6935">
        <v>56</v>
      </c>
      <c r="K6935">
        <v>61.397500999999998</v>
      </c>
      <c r="L6935">
        <v>1.5003000000000001E-2</v>
      </c>
      <c r="M6935">
        <f>(F6935*CalPhotonTurnigy!$AE$30*CalPhotonTurnigy!$AF$36+CalPhotonTurnigy!$AE$36)/CalPhotonTurnigy!$AE$30</f>
        <v>54.878117560958522</v>
      </c>
    </row>
    <row r="6936" spans="1:13" x14ac:dyDescent="0.3">
      <c r="A6936">
        <v>201.474492</v>
      </c>
      <c r="B6936">
        <v>56</v>
      </c>
      <c r="C6936">
        <v>0</v>
      </c>
      <c r="D6936">
        <v>0.86299999999999999</v>
      </c>
      <c r="E6936">
        <v>42.662365999999999</v>
      </c>
      <c r="F6936">
        <v>42.818016</v>
      </c>
      <c r="G6936">
        <v>41.453131999999997</v>
      </c>
      <c r="H6936">
        <v>-0.15565000000000001</v>
      </c>
      <c r="I6936">
        <v>-86.059479999999994</v>
      </c>
      <c r="J6936">
        <v>56</v>
      </c>
      <c r="K6936">
        <v>61.397224999999999</v>
      </c>
      <c r="L6936">
        <v>1.5008000000000001E-2</v>
      </c>
      <c r="M6936">
        <f>(F6936*CalPhotonTurnigy!$AE$30*CalPhotonTurnigy!$AF$36+CalPhotonTurnigy!$AE$36)/CalPhotonTurnigy!$AE$30</f>
        <v>54.978759656161287</v>
      </c>
    </row>
    <row r="6937" spans="1:13" x14ac:dyDescent="0.3">
      <c r="A6937">
        <v>201.48949400000001</v>
      </c>
      <c r="B6937">
        <v>56</v>
      </c>
      <c r="C6937">
        <v>0</v>
      </c>
      <c r="D6937">
        <v>0.86499999999999999</v>
      </c>
      <c r="E6937">
        <v>42.665683000000001</v>
      </c>
      <c r="F6937">
        <v>42.371994000000001</v>
      </c>
      <c r="G6937">
        <v>41.450471999999998</v>
      </c>
      <c r="H6937">
        <v>0.293688</v>
      </c>
      <c r="I6937">
        <v>-86.045883000000003</v>
      </c>
      <c r="J6937">
        <v>56</v>
      </c>
      <c r="K6937">
        <v>61.396988</v>
      </c>
      <c r="L6937">
        <v>1.5002E-2</v>
      </c>
      <c r="M6937">
        <f>(F6937*CalPhotonTurnigy!$AE$30*CalPhotonTurnigy!$AF$36+CalPhotonTurnigy!$AE$36)/CalPhotonTurnigy!$AE$30</f>
        <v>54.525733107642502</v>
      </c>
    </row>
    <row r="6938" spans="1:13" x14ac:dyDescent="0.3">
      <c r="A6938">
        <v>201.504503</v>
      </c>
      <c r="B6938">
        <v>56</v>
      </c>
      <c r="C6938">
        <v>0</v>
      </c>
      <c r="D6938">
        <v>0.86399999999999999</v>
      </c>
      <c r="E6938">
        <v>42.660671000000001</v>
      </c>
      <c r="F6938">
        <v>42.446354999999997</v>
      </c>
      <c r="G6938">
        <v>41.448090000000001</v>
      </c>
      <c r="H6938">
        <v>0.21431600000000001</v>
      </c>
      <c r="I6938">
        <v>-86.035950999999997</v>
      </c>
      <c r="J6938">
        <v>56</v>
      </c>
      <c r="K6938">
        <v>61.396783999999997</v>
      </c>
      <c r="L6938">
        <v>1.5009E-2</v>
      </c>
      <c r="M6938">
        <f>(F6938*CalPhotonTurnigy!$AE$30*CalPhotonTurnigy!$AF$36+CalPhotonTurnigy!$AE$36)/CalPhotonTurnigy!$AE$30</f>
        <v>54.60126190930341</v>
      </c>
    </row>
    <row r="6939" spans="1:13" x14ac:dyDescent="0.3">
      <c r="A6939">
        <v>201.51950600000001</v>
      </c>
      <c r="B6939">
        <v>56</v>
      </c>
      <c r="C6939">
        <v>0</v>
      </c>
      <c r="D6939">
        <v>0.86399999999999999</v>
      </c>
      <c r="E6939">
        <v>42.660291999999998</v>
      </c>
      <c r="F6939">
        <v>42.495924000000002</v>
      </c>
      <c r="G6939">
        <v>41.445960999999997</v>
      </c>
      <c r="H6939">
        <v>0.16436799999999999</v>
      </c>
      <c r="I6939">
        <v>-86.028334000000001</v>
      </c>
      <c r="J6939">
        <v>56</v>
      </c>
      <c r="K6939">
        <v>61.396608000000001</v>
      </c>
      <c r="L6939">
        <v>1.5003000000000001E-2</v>
      </c>
      <c r="M6939">
        <f>(F6939*CalPhotonTurnigy!$AE$30*CalPhotonTurnigy!$AF$36+CalPhotonTurnigy!$AE$36)/CalPhotonTurnigy!$AE$30</f>
        <v>54.651609365221574</v>
      </c>
    </row>
    <row r="6940" spans="1:13" x14ac:dyDescent="0.3">
      <c r="A6940">
        <v>201.53451799999999</v>
      </c>
      <c r="B6940">
        <v>56</v>
      </c>
      <c r="C6940">
        <v>0</v>
      </c>
      <c r="D6940">
        <v>0.86699999999999999</v>
      </c>
      <c r="E6940">
        <v>42.671762000000001</v>
      </c>
      <c r="F6940">
        <v>42.644604999999999</v>
      </c>
      <c r="G6940">
        <v>41.444060999999998</v>
      </c>
      <c r="H6940">
        <v>2.7157000000000001E-2</v>
      </c>
      <c r="I6940">
        <v>-86.027073000000001</v>
      </c>
      <c r="J6940">
        <v>56</v>
      </c>
      <c r="K6940">
        <v>61.396456999999998</v>
      </c>
      <c r="L6940">
        <v>1.5011999999999999E-2</v>
      </c>
      <c r="M6940">
        <f>(F6940*CalPhotonTurnigy!$AE$30*CalPhotonTurnigy!$AF$36+CalPhotonTurnigy!$AE$36)/CalPhotonTurnigy!$AE$30</f>
        <v>54.802625324659282</v>
      </c>
    </row>
    <row r="6941" spans="1:13" x14ac:dyDescent="0.3">
      <c r="A6941">
        <v>201.54952900000001</v>
      </c>
      <c r="B6941">
        <v>56</v>
      </c>
      <c r="C6941">
        <v>0</v>
      </c>
      <c r="D6941">
        <v>0.86299999999999999</v>
      </c>
      <c r="E6941">
        <v>42.661971000000001</v>
      </c>
      <c r="F6941">
        <v>42.743704000000001</v>
      </c>
      <c r="G6941">
        <v>41.442365000000002</v>
      </c>
      <c r="H6941">
        <v>-8.1733E-2</v>
      </c>
      <c r="I6941">
        <v>-86.030869999999993</v>
      </c>
      <c r="J6941">
        <v>56</v>
      </c>
      <c r="K6941">
        <v>61.396326999999999</v>
      </c>
      <c r="L6941">
        <v>1.5011E-2</v>
      </c>
      <c r="M6941">
        <f>(F6941*CalPhotonTurnigy!$AE$30*CalPhotonTurnigy!$AF$36+CalPhotonTurnigy!$AE$36)/CalPhotonTurnigy!$AE$30</f>
        <v>54.903280624020439</v>
      </c>
    </row>
    <row r="6942" spans="1:13" x14ac:dyDescent="0.3">
      <c r="A6942">
        <v>201.56454099999999</v>
      </c>
      <c r="B6942">
        <v>56</v>
      </c>
      <c r="C6942">
        <v>0</v>
      </c>
      <c r="D6942">
        <v>0.86399999999999999</v>
      </c>
      <c r="E6942">
        <v>42.657477</v>
      </c>
      <c r="F6942">
        <v>42.842784999999999</v>
      </c>
      <c r="G6942">
        <v>41.440854999999999</v>
      </c>
      <c r="H6942">
        <v>-0.185308</v>
      </c>
      <c r="I6942">
        <v>-86.039484000000002</v>
      </c>
      <c r="J6942">
        <v>56</v>
      </c>
      <c r="K6942">
        <v>61.396214999999998</v>
      </c>
      <c r="L6942">
        <v>1.5011999999999999E-2</v>
      </c>
      <c r="M6942">
        <f>(F6942*CalPhotonTurnigy!$AE$30*CalPhotonTurnigy!$AF$36+CalPhotonTurnigy!$AE$36)/CalPhotonTurnigy!$AE$30</f>
        <v>55.003917640700763</v>
      </c>
    </row>
    <row r="6943" spans="1:13" x14ac:dyDescent="0.3">
      <c r="A6943">
        <v>201.57954899999999</v>
      </c>
      <c r="B6943">
        <v>56</v>
      </c>
      <c r="C6943">
        <v>0</v>
      </c>
      <c r="D6943">
        <v>0.86</v>
      </c>
      <c r="E6943">
        <v>42.637870999999997</v>
      </c>
      <c r="F6943">
        <v>42.446354999999997</v>
      </c>
      <c r="G6943">
        <v>41.439511000000003</v>
      </c>
      <c r="H6943">
        <v>0.19151499999999999</v>
      </c>
      <c r="I6943">
        <v>-86.030608999999998</v>
      </c>
      <c r="J6943">
        <v>56</v>
      </c>
      <c r="K6943">
        <v>61.396118999999999</v>
      </c>
      <c r="L6943">
        <v>1.5008000000000001E-2</v>
      </c>
      <c r="M6943">
        <f>(F6943*CalPhotonTurnigy!$AE$30*CalPhotonTurnigy!$AF$36+CalPhotonTurnigy!$AE$36)/CalPhotonTurnigy!$AE$30</f>
        <v>54.60126190930341</v>
      </c>
    </row>
    <row r="6944" spans="1:13" x14ac:dyDescent="0.3">
      <c r="A6944">
        <v>201.59455800000001</v>
      </c>
      <c r="B6944">
        <v>56</v>
      </c>
      <c r="C6944">
        <v>0</v>
      </c>
      <c r="D6944">
        <v>0.86399999999999999</v>
      </c>
      <c r="E6944">
        <v>42.636738000000001</v>
      </c>
      <c r="F6944">
        <v>42.371994000000001</v>
      </c>
      <c r="G6944">
        <v>41.438315000000003</v>
      </c>
      <c r="H6944">
        <v>0.26474399999999998</v>
      </c>
      <c r="I6944">
        <v>-86.018345999999994</v>
      </c>
      <c r="J6944">
        <v>56</v>
      </c>
      <c r="K6944">
        <v>61.396036000000002</v>
      </c>
      <c r="L6944">
        <v>1.5009E-2</v>
      </c>
      <c r="M6944">
        <f>(F6944*CalPhotonTurnigy!$AE$30*CalPhotonTurnigy!$AF$36+CalPhotonTurnigy!$AE$36)/CalPhotonTurnigy!$AE$30</f>
        <v>54.525733107642502</v>
      </c>
    </row>
    <row r="6945" spans="1:13" x14ac:dyDescent="0.3">
      <c r="A6945">
        <v>201.609566</v>
      </c>
      <c r="B6945">
        <v>56</v>
      </c>
      <c r="C6945">
        <v>0</v>
      </c>
      <c r="D6945">
        <v>0.84299999999999997</v>
      </c>
      <c r="E6945">
        <v>42.533251999999997</v>
      </c>
      <c r="F6945">
        <v>42.495924000000002</v>
      </c>
      <c r="G6945">
        <v>41.437252999999998</v>
      </c>
      <c r="H6945">
        <v>3.7328E-2</v>
      </c>
      <c r="I6945">
        <v>-86.016615999999999</v>
      </c>
      <c r="J6945">
        <v>56</v>
      </c>
      <c r="K6945">
        <v>61.395963999999999</v>
      </c>
      <c r="L6945">
        <v>1.5008000000000001E-2</v>
      </c>
      <c r="M6945">
        <f>(F6945*CalPhotonTurnigy!$AE$30*CalPhotonTurnigy!$AF$36+CalPhotonTurnigy!$AE$36)/CalPhotonTurnigy!$AE$30</f>
        <v>54.651609365221574</v>
      </c>
    </row>
    <row r="6946" spans="1:13" x14ac:dyDescent="0.3">
      <c r="A6946">
        <v>201.62457599999999</v>
      </c>
      <c r="B6946">
        <v>56</v>
      </c>
      <c r="C6946">
        <v>0</v>
      </c>
      <c r="D6946">
        <v>0.86399999999999999</v>
      </c>
      <c r="E6946">
        <v>42.550682999999999</v>
      </c>
      <c r="F6946">
        <v>42.595049000000003</v>
      </c>
      <c r="G6946">
        <v>41.436311000000003</v>
      </c>
      <c r="H6946">
        <v>-4.4366000000000003E-2</v>
      </c>
      <c r="I6946">
        <v>-86.018674000000004</v>
      </c>
      <c r="J6946">
        <v>56</v>
      </c>
      <c r="K6946">
        <v>61.395902999999997</v>
      </c>
      <c r="L6946">
        <v>1.5010000000000001E-2</v>
      </c>
      <c r="M6946">
        <f>(F6946*CalPhotonTurnigy!$AE$30*CalPhotonTurnigy!$AF$36+CalPhotonTurnigy!$AE$36)/CalPhotonTurnigy!$AE$30</f>
        <v>54.75229107289951</v>
      </c>
    </row>
    <row r="6947" spans="1:13" x14ac:dyDescent="0.3">
      <c r="A6947">
        <v>201.63958500000001</v>
      </c>
      <c r="B6947">
        <v>56</v>
      </c>
      <c r="C6947">
        <v>0</v>
      </c>
      <c r="D6947">
        <v>0.871</v>
      </c>
      <c r="E6947">
        <v>42.597219000000003</v>
      </c>
      <c r="F6947">
        <v>42.768476</v>
      </c>
      <c r="G6947">
        <v>41.435473999999999</v>
      </c>
      <c r="H6947">
        <v>-0.17125699999999999</v>
      </c>
      <c r="I6947">
        <v>-86.026629</v>
      </c>
      <c r="J6947">
        <v>56</v>
      </c>
      <c r="K6947">
        <v>61.395850000000003</v>
      </c>
      <c r="L6947">
        <v>1.5009E-2</v>
      </c>
      <c r="M6947">
        <f>(F6947*CalPhotonTurnigy!$AE$30*CalPhotonTurnigy!$AF$36+CalPhotonTurnigy!$AE$36)/CalPhotonTurnigy!$AE$30</f>
        <v>54.928441655673382</v>
      </c>
    </row>
    <row r="6948" spans="1:13" x14ac:dyDescent="0.3">
      <c r="A6948">
        <v>201.654582</v>
      </c>
      <c r="B6948">
        <v>56</v>
      </c>
      <c r="C6948">
        <v>0</v>
      </c>
      <c r="D6948">
        <v>0.86399999999999999</v>
      </c>
      <c r="E6948">
        <v>42.601759999999999</v>
      </c>
      <c r="F6948">
        <v>42.768476</v>
      </c>
      <c r="G6948">
        <v>41.434733999999999</v>
      </c>
      <c r="H6948">
        <v>-0.166716</v>
      </c>
      <c r="I6948">
        <v>-86.034367000000003</v>
      </c>
      <c r="J6948">
        <v>56</v>
      </c>
      <c r="K6948">
        <v>61.395803999999998</v>
      </c>
      <c r="L6948">
        <v>1.4997E-2</v>
      </c>
      <c r="M6948">
        <f>(F6948*CalPhotonTurnigy!$AE$30*CalPhotonTurnigy!$AF$36+CalPhotonTurnigy!$AE$36)/CalPhotonTurnigy!$AE$30</f>
        <v>54.928441655673382</v>
      </c>
    </row>
    <row r="6949" spans="1:13" x14ac:dyDescent="0.3">
      <c r="A6949">
        <v>201.66958700000001</v>
      </c>
      <c r="B6949">
        <v>56</v>
      </c>
      <c r="C6949">
        <v>0</v>
      </c>
      <c r="D6949">
        <v>0.86699999999999999</v>
      </c>
      <c r="E6949">
        <v>42.621423</v>
      </c>
      <c r="F6949">
        <v>42.793246000000003</v>
      </c>
      <c r="G6949">
        <v>41.434077000000002</v>
      </c>
      <c r="H6949">
        <v>-0.171824</v>
      </c>
      <c r="I6949">
        <v>-86.042348000000004</v>
      </c>
      <c r="J6949">
        <v>56</v>
      </c>
      <c r="K6949">
        <v>61.395764999999997</v>
      </c>
      <c r="L6949">
        <v>1.5004999999999999E-2</v>
      </c>
      <c r="M6949">
        <f>(F6949*CalPhotonTurnigy!$AE$30*CalPhotonTurnigy!$AF$36+CalPhotonTurnigy!$AE$36)/CalPhotonTurnigy!$AE$30</f>
        <v>54.953600655917342</v>
      </c>
    </row>
    <row r="6950" spans="1:13" x14ac:dyDescent="0.3">
      <c r="A6950">
        <v>201.684596</v>
      </c>
      <c r="B6950">
        <v>56</v>
      </c>
      <c r="C6950">
        <v>0</v>
      </c>
      <c r="D6950">
        <v>0.86399999999999999</v>
      </c>
      <c r="E6950">
        <v>42.622585000000001</v>
      </c>
      <c r="F6950">
        <v>42.396782000000002</v>
      </c>
      <c r="G6950">
        <v>41.433497000000003</v>
      </c>
      <c r="H6950">
        <v>0.225803</v>
      </c>
      <c r="I6950">
        <v>-86.031886999999998</v>
      </c>
      <c r="J6950">
        <v>56</v>
      </c>
      <c r="K6950">
        <v>61.395730999999998</v>
      </c>
      <c r="L6950">
        <v>1.5009E-2</v>
      </c>
      <c r="M6950">
        <f>(F6950*CalPhotonTurnigy!$AE$30*CalPhotonTurnigy!$AF$36+CalPhotonTurnigy!$AE$36)/CalPhotonTurnigy!$AE$30</f>
        <v>54.550910390567296</v>
      </c>
    </row>
    <row r="6951" spans="1:13" x14ac:dyDescent="0.3">
      <c r="A6951">
        <v>201.69959499999999</v>
      </c>
      <c r="B6951">
        <v>56</v>
      </c>
      <c r="C6951">
        <v>0</v>
      </c>
      <c r="D6951">
        <v>0.86399999999999999</v>
      </c>
      <c r="E6951">
        <v>42.623584999999999</v>
      </c>
      <c r="F6951">
        <v>42.495924000000002</v>
      </c>
      <c r="G6951">
        <v>41.432983</v>
      </c>
      <c r="H6951">
        <v>0.127661</v>
      </c>
      <c r="I6951">
        <v>-86.025972999999993</v>
      </c>
      <c r="J6951">
        <v>56</v>
      </c>
      <c r="K6951">
        <v>61.395702</v>
      </c>
      <c r="L6951">
        <v>1.4999E-2</v>
      </c>
      <c r="M6951">
        <f>(F6951*CalPhotonTurnigy!$AE$30*CalPhotonTurnigy!$AF$36+CalPhotonTurnigy!$AE$36)/CalPhotonTurnigy!$AE$30</f>
        <v>54.651609365221574</v>
      </c>
    </row>
    <row r="6952" spans="1:13" x14ac:dyDescent="0.3">
      <c r="A6952">
        <v>201.71459300000001</v>
      </c>
      <c r="B6952">
        <v>56</v>
      </c>
      <c r="C6952">
        <v>0</v>
      </c>
      <c r="D6952">
        <v>0.86399999999999999</v>
      </c>
      <c r="E6952">
        <v>42.624445000000001</v>
      </c>
      <c r="F6952">
        <v>42.595049000000003</v>
      </c>
      <c r="G6952">
        <v>41.432529000000002</v>
      </c>
      <c r="H6952">
        <v>2.9395999999999999E-2</v>
      </c>
      <c r="I6952">
        <v>-86.024609999999996</v>
      </c>
      <c r="J6952">
        <v>56</v>
      </c>
      <c r="K6952">
        <v>61.395676999999999</v>
      </c>
      <c r="L6952">
        <v>1.4997999999999999E-2</v>
      </c>
      <c r="M6952">
        <f>(F6952*CalPhotonTurnigy!$AE$30*CalPhotonTurnigy!$AF$36+CalPhotonTurnigy!$AE$36)/CalPhotonTurnigy!$AE$30</f>
        <v>54.75229107289951</v>
      </c>
    </row>
    <row r="6953" spans="1:13" x14ac:dyDescent="0.3">
      <c r="A6953">
        <v>201.72960499999999</v>
      </c>
      <c r="B6953">
        <v>56</v>
      </c>
      <c r="C6953">
        <v>0</v>
      </c>
      <c r="D6953">
        <v>0.86</v>
      </c>
      <c r="E6953">
        <v>42.609431999999998</v>
      </c>
      <c r="F6953">
        <v>42.694156</v>
      </c>
      <c r="G6953">
        <v>41.432129000000003</v>
      </c>
      <c r="H6953">
        <v>-8.4723999999999994E-2</v>
      </c>
      <c r="I6953">
        <v>-86.028543999999997</v>
      </c>
      <c r="J6953">
        <v>56</v>
      </c>
      <c r="K6953">
        <v>61.395656000000002</v>
      </c>
      <c r="L6953">
        <v>1.5011999999999999E-2</v>
      </c>
      <c r="M6953">
        <f>(F6953*CalPhotonTurnigy!$AE$30*CalPhotonTurnigy!$AF$36+CalPhotonTurnigy!$AE$36)/CalPhotonTurnigy!$AE$30</f>
        <v>54.852954497896597</v>
      </c>
    </row>
    <row r="6954" spans="1:13" x14ac:dyDescent="0.3">
      <c r="A6954">
        <v>201.74461299999999</v>
      </c>
      <c r="B6954">
        <v>56</v>
      </c>
      <c r="C6954">
        <v>0</v>
      </c>
      <c r="D6954">
        <v>0.86</v>
      </c>
      <c r="E6954">
        <v>42.596507000000003</v>
      </c>
      <c r="F6954">
        <v>42.768476</v>
      </c>
      <c r="G6954">
        <v>41.431775000000002</v>
      </c>
      <c r="H6954">
        <v>-0.17196800000000001</v>
      </c>
      <c r="I6954">
        <v>-86.036531999999994</v>
      </c>
      <c r="J6954">
        <v>56</v>
      </c>
      <c r="K6954">
        <v>61.395637000000001</v>
      </c>
      <c r="L6954">
        <v>1.5008000000000001E-2</v>
      </c>
      <c r="M6954">
        <f>(F6954*CalPhotonTurnigy!$AE$30*CalPhotonTurnigy!$AF$36+CalPhotonTurnigy!$AE$36)/CalPhotonTurnigy!$AE$30</f>
        <v>54.928441655673382</v>
      </c>
    </row>
    <row r="6955" spans="1:13" x14ac:dyDescent="0.3">
      <c r="A6955">
        <v>201.75961100000001</v>
      </c>
      <c r="B6955">
        <v>56</v>
      </c>
      <c r="C6955">
        <v>0</v>
      </c>
      <c r="D6955">
        <v>0.86199999999999999</v>
      </c>
      <c r="E6955">
        <v>42.593266</v>
      </c>
      <c r="F6955">
        <v>42.917085</v>
      </c>
      <c r="G6955">
        <v>41.431463000000001</v>
      </c>
      <c r="H6955">
        <v>-0.32381900000000002</v>
      </c>
      <c r="I6955">
        <v>-86.051578000000006</v>
      </c>
      <c r="J6955">
        <v>56</v>
      </c>
      <c r="K6955">
        <v>61.395620999999998</v>
      </c>
      <c r="L6955">
        <v>1.4997999999999999E-2</v>
      </c>
      <c r="M6955">
        <f>(F6955*CalPhotonTurnigy!$AE$30*CalPhotonTurnigy!$AF$36+CalPhotonTurnigy!$AE$36)/CalPhotonTurnigy!$AE$30</f>
        <v>55.079384484387731</v>
      </c>
    </row>
    <row r="6956" spans="1:13" x14ac:dyDescent="0.3">
      <c r="A6956">
        <v>201.77462</v>
      </c>
      <c r="B6956">
        <v>56</v>
      </c>
      <c r="C6956">
        <v>0</v>
      </c>
      <c r="D6956">
        <v>0.86399999999999999</v>
      </c>
      <c r="E6956">
        <v>42.59836</v>
      </c>
      <c r="F6956">
        <v>42.371994000000001</v>
      </c>
      <c r="G6956">
        <v>41.431187000000001</v>
      </c>
      <c r="H6956">
        <v>0.22636500000000001</v>
      </c>
      <c r="I6956">
        <v>-86.041093000000004</v>
      </c>
      <c r="J6956">
        <v>56</v>
      </c>
      <c r="K6956">
        <v>61.395608000000003</v>
      </c>
      <c r="L6956">
        <v>1.5009E-2</v>
      </c>
      <c r="M6956">
        <f>(F6956*CalPhotonTurnigy!$AE$30*CalPhotonTurnigy!$AF$36+CalPhotonTurnigy!$AE$36)/CalPhotonTurnigy!$AE$30</f>
        <v>54.525733107642502</v>
      </c>
    </row>
    <row r="6957" spans="1:13" x14ac:dyDescent="0.3">
      <c r="A6957">
        <v>201.78962000000001</v>
      </c>
      <c r="B6957">
        <v>56</v>
      </c>
      <c r="C6957">
        <v>0</v>
      </c>
      <c r="D6957">
        <v>0.86399999999999999</v>
      </c>
      <c r="E6957">
        <v>42.602741999999999</v>
      </c>
      <c r="F6957">
        <v>42.446354999999997</v>
      </c>
      <c r="G6957">
        <v>41.430945000000001</v>
      </c>
      <c r="H6957">
        <v>0.156386</v>
      </c>
      <c r="I6957">
        <v>-86.033850000000001</v>
      </c>
      <c r="J6957">
        <v>56</v>
      </c>
      <c r="K6957">
        <v>61.395595999999998</v>
      </c>
      <c r="L6957">
        <v>1.4999999999999999E-2</v>
      </c>
      <c r="M6957">
        <f>(F6957*CalPhotonTurnigy!$AE$30*CalPhotonTurnigy!$AF$36+CalPhotonTurnigy!$AE$36)/CalPhotonTurnigy!$AE$30</f>
        <v>54.60126190930341</v>
      </c>
    </row>
    <row r="6958" spans="1:13" x14ac:dyDescent="0.3">
      <c r="A6958">
        <v>201.80462299999999</v>
      </c>
      <c r="B6958">
        <v>56</v>
      </c>
      <c r="C6958">
        <v>0</v>
      </c>
      <c r="D6958">
        <v>0.86499999999999999</v>
      </c>
      <c r="E6958">
        <v>42.61439</v>
      </c>
      <c r="F6958">
        <v>42.495924000000002</v>
      </c>
      <c r="G6958">
        <v>41.430731000000002</v>
      </c>
      <c r="H6958">
        <v>0.118466</v>
      </c>
      <c r="I6958">
        <v>-86.028360000000006</v>
      </c>
      <c r="J6958">
        <v>56</v>
      </c>
      <c r="K6958">
        <v>61.395586000000002</v>
      </c>
      <c r="L6958">
        <v>1.5003000000000001E-2</v>
      </c>
      <c r="M6958">
        <f>(F6958*CalPhotonTurnigy!$AE$30*CalPhotonTurnigy!$AF$36+CalPhotonTurnigy!$AE$36)/CalPhotonTurnigy!$AE$30</f>
        <v>54.651609365221574</v>
      </c>
    </row>
    <row r="6959" spans="1:13" x14ac:dyDescent="0.3">
      <c r="A6959">
        <v>201.81962899999999</v>
      </c>
      <c r="B6959">
        <v>56</v>
      </c>
      <c r="C6959">
        <v>0</v>
      </c>
      <c r="D6959">
        <v>0.86</v>
      </c>
      <c r="E6959">
        <v>42.600776000000003</v>
      </c>
      <c r="F6959">
        <v>42.619827000000001</v>
      </c>
      <c r="G6959">
        <v>41.430543</v>
      </c>
      <c r="H6959">
        <v>-1.9051999999999999E-2</v>
      </c>
      <c r="I6959">
        <v>-86.029244000000006</v>
      </c>
      <c r="J6959">
        <v>56</v>
      </c>
      <c r="K6959">
        <v>61.395577000000003</v>
      </c>
      <c r="L6959">
        <v>1.5006E-2</v>
      </c>
      <c r="M6959">
        <f>(F6959*CalPhotonTurnigy!$AE$30*CalPhotonTurnigy!$AF$36+CalPhotonTurnigy!$AE$36)/CalPhotonTurnigy!$AE$30</f>
        <v>54.777458198779392</v>
      </c>
    </row>
    <row r="6960" spans="1:13" x14ac:dyDescent="0.3">
      <c r="A6960">
        <v>201.83463900000001</v>
      </c>
      <c r="B6960">
        <v>56</v>
      </c>
      <c r="C6960">
        <v>0</v>
      </c>
      <c r="D6960">
        <v>0.86099999999999999</v>
      </c>
      <c r="E6960">
        <v>42.592998000000001</v>
      </c>
      <c r="F6960">
        <v>42.71893</v>
      </c>
      <c r="G6960">
        <v>41.430377999999997</v>
      </c>
      <c r="H6960">
        <v>-0.12593199999999999</v>
      </c>
      <c r="I6960">
        <v>-86.035092000000006</v>
      </c>
      <c r="J6960">
        <v>56</v>
      </c>
      <c r="K6960">
        <v>61.395569000000002</v>
      </c>
      <c r="L6960">
        <v>1.5010000000000001E-2</v>
      </c>
      <c r="M6960">
        <f>(F6960*CalPhotonTurnigy!$AE$30*CalPhotonTurnigy!$AF$36+CalPhotonTurnigy!$AE$36)/CalPhotonTurnigy!$AE$30</f>
        <v>54.878117560958522</v>
      </c>
    </row>
    <row r="6961" spans="1:13" x14ac:dyDescent="0.3">
      <c r="A6961">
        <v>201.84964099999999</v>
      </c>
      <c r="B6961">
        <v>56</v>
      </c>
      <c r="C6961">
        <v>0</v>
      </c>
      <c r="D6961">
        <v>0.86399999999999999</v>
      </c>
      <c r="E6961">
        <v>42.598129</v>
      </c>
      <c r="F6961">
        <v>42.793246000000003</v>
      </c>
      <c r="G6961">
        <v>41.430231999999997</v>
      </c>
      <c r="H6961">
        <v>-0.19511800000000001</v>
      </c>
      <c r="I6961">
        <v>-86.044152999999994</v>
      </c>
      <c r="J6961">
        <v>56</v>
      </c>
      <c r="K6961">
        <v>61.395563000000003</v>
      </c>
      <c r="L6961">
        <v>1.5002E-2</v>
      </c>
      <c r="M6961">
        <f>(F6961*CalPhotonTurnigy!$AE$30*CalPhotonTurnigy!$AF$36+CalPhotonTurnigy!$AE$36)/CalPhotonTurnigy!$AE$30</f>
        <v>54.953600655917342</v>
      </c>
    </row>
    <row r="6962" spans="1:13" x14ac:dyDescent="0.3">
      <c r="A6962">
        <v>201.86464699999999</v>
      </c>
      <c r="B6962">
        <v>56</v>
      </c>
      <c r="C6962">
        <v>0</v>
      </c>
      <c r="D6962">
        <v>0.86399999999999999</v>
      </c>
      <c r="E6962">
        <v>42.602542999999997</v>
      </c>
      <c r="F6962">
        <v>42.941848999999998</v>
      </c>
      <c r="G6962">
        <v>41.430104</v>
      </c>
      <c r="H6962">
        <v>-0.339306</v>
      </c>
      <c r="I6962">
        <v>-86.059929999999994</v>
      </c>
      <c r="J6962">
        <v>56</v>
      </c>
      <c r="K6962">
        <v>61.395556999999997</v>
      </c>
      <c r="L6962">
        <v>1.5006E-2</v>
      </c>
      <c r="M6962">
        <f>(F6962*CalPhotonTurnigy!$AE$30*CalPhotonTurnigy!$AF$36+CalPhotonTurnigy!$AE$36)/CalPhotonTurnigy!$AE$30</f>
        <v>55.104537390404737</v>
      </c>
    </row>
    <row r="6963" spans="1:13" x14ac:dyDescent="0.3">
      <c r="A6963">
        <v>201.87965800000001</v>
      </c>
      <c r="B6963">
        <v>56</v>
      </c>
      <c r="C6963">
        <v>0</v>
      </c>
      <c r="D6963">
        <v>0.86199999999999999</v>
      </c>
      <c r="E6963">
        <v>42.598460000000003</v>
      </c>
      <c r="F6963">
        <v>42.842784999999999</v>
      </c>
      <c r="G6963">
        <v>41.429991999999999</v>
      </c>
      <c r="H6963">
        <v>-0.24432499999999999</v>
      </c>
      <c r="I6963">
        <v>-86.071286999999998</v>
      </c>
      <c r="J6963">
        <v>56</v>
      </c>
      <c r="K6963">
        <v>61.395553</v>
      </c>
      <c r="L6963">
        <v>1.5011E-2</v>
      </c>
      <c r="M6963">
        <f>(F6963*CalPhotonTurnigy!$AE$30*CalPhotonTurnigy!$AF$36+CalPhotonTurnigy!$AE$36)/CalPhotonTurnigy!$AE$30</f>
        <v>55.003917640700763</v>
      </c>
    </row>
    <row r="6964" spans="1:13" x14ac:dyDescent="0.3">
      <c r="A6964">
        <v>201.89465999999999</v>
      </c>
      <c r="B6964">
        <v>56</v>
      </c>
      <c r="C6964">
        <v>0</v>
      </c>
      <c r="D6964">
        <v>0.86199999999999999</v>
      </c>
      <c r="E6964">
        <v>42.594946999999998</v>
      </c>
      <c r="F6964">
        <v>42.495924000000002</v>
      </c>
      <c r="G6964">
        <v>41.429893</v>
      </c>
      <c r="H6964">
        <v>9.9021999999999999E-2</v>
      </c>
      <c r="I6964">
        <v>-86.066698000000002</v>
      </c>
      <c r="J6964">
        <v>56</v>
      </c>
      <c r="K6964">
        <v>61.395547999999998</v>
      </c>
      <c r="L6964">
        <v>1.5002E-2</v>
      </c>
      <c r="M6964">
        <f>(F6964*CalPhotonTurnigy!$AE$30*CalPhotonTurnigy!$AF$36+CalPhotonTurnigy!$AE$36)/CalPhotonTurnigy!$AE$30</f>
        <v>54.651609365221574</v>
      </c>
    </row>
    <row r="6965" spans="1:13" x14ac:dyDescent="0.3">
      <c r="A6965">
        <v>201.90966299999999</v>
      </c>
      <c r="B6965">
        <v>56</v>
      </c>
      <c r="C6965">
        <v>0</v>
      </c>
      <c r="D6965">
        <v>0.86</v>
      </c>
      <c r="E6965">
        <v>42.584038</v>
      </c>
      <c r="F6965">
        <v>42.545489000000003</v>
      </c>
      <c r="G6965">
        <v>41.429805999999999</v>
      </c>
      <c r="H6965">
        <v>3.8550000000000001E-2</v>
      </c>
      <c r="I6965">
        <v>-86.064910999999995</v>
      </c>
      <c r="J6965">
        <v>56</v>
      </c>
      <c r="K6965">
        <v>61.395544999999998</v>
      </c>
      <c r="L6965">
        <v>1.5003000000000001E-2</v>
      </c>
      <c r="M6965">
        <f>(F6965*CalPhotonTurnigy!$AE$30*CalPhotonTurnigy!$AF$36+CalPhotonTurnigy!$AE$36)/CalPhotonTurnigy!$AE$30</f>
        <v>54.701952758321774</v>
      </c>
    </row>
    <row r="6966" spans="1:13" x14ac:dyDescent="0.3">
      <c r="A6966">
        <v>201.92466400000001</v>
      </c>
      <c r="B6966">
        <v>56</v>
      </c>
      <c r="C6966">
        <v>0</v>
      </c>
      <c r="D6966">
        <v>0.86199999999999999</v>
      </c>
      <c r="E6966">
        <v>42.582535999999998</v>
      </c>
      <c r="F6966">
        <v>42.644604999999999</v>
      </c>
      <c r="G6966">
        <v>41.429729999999999</v>
      </c>
      <c r="H6966">
        <v>-6.2068999999999999E-2</v>
      </c>
      <c r="I6966">
        <v>-86.067790000000002</v>
      </c>
      <c r="J6966">
        <v>56</v>
      </c>
      <c r="K6966">
        <v>61.395541999999999</v>
      </c>
      <c r="L6966">
        <v>1.5001E-2</v>
      </c>
      <c r="M6966">
        <f>(F6966*CalPhotonTurnigy!$AE$30*CalPhotonTurnigy!$AF$36+CalPhotonTurnigy!$AE$36)/CalPhotonTurnigy!$AE$30</f>
        <v>54.802625324659282</v>
      </c>
    </row>
    <row r="6967" spans="1:13" x14ac:dyDescent="0.3">
      <c r="A6967">
        <v>201.93967599999999</v>
      </c>
      <c r="B6967">
        <v>56</v>
      </c>
      <c r="C6967">
        <v>0</v>
      </c>
      <c r="D6967">
        <v>0.86</v>
      </c>
      <c r="E6967">
        <v>42.573355999999997</v>
      </c>
      <c r="F6967">
        <v>42.743704000000001</v>
      </c>
      <c r="G6967">
        <v>41.429662999999998</v>
      </c>
      <c r="H6967">
        <v>-0.170348</v>
      </c>
      <c r="I6967">
        <v>-86.075703000000004</v>
      </c>
      <c r="J6967">
        <v>56</v>
      </c>
      <c r="K6967">
        <v>61.395538999999999</v>
      </c>
      <c r="L6967">
        <v>1.5011999999999999E-2</v>
      </c>
      <c r="M6967">
        <f>(F6967*CalPhotonTurnigy!$AE$30*CalPhotonTurnigy!$AF$36+CalPhotonTurnigy!$AE$36)/CalPhotonTurnigy!$AE$30</f>
        <v>54.903280624020439</v>
      </c>
    </row>
    <row r="6968" spans="1:13" x14ac:dyDescent="0.3">
      <c r="A6968">
        <v>201.95467400000001</v>
      </c>
      <c r="B6968">
        <v>56</v>
      </c>
      <c r="C6968">
        <v>0</v>
      </c>
      <c r="D6968">
        <v>0.86199999999999999</v>
      </c>
      <c r="E6968">
        <v>42.573343999999999</v>
      </c>
      <c r="F6968">
        <v>42.842784999999999</v>
      </c>
      <c r="G6968">
        <v>41.429603999999998</v>
      </c>
      <c r="H6968">
        <v>-0.26944099999999999</v>
      </c>
      <c r="I6968">
        <v>-86.088217</v>
      </c>
      <c r="J6968">
        <v>56</v>
      </c>
      <c r="K6968">
        <v>61.395536999999997</v>
      </c>
      <c r="L6968">
        <v>1.4997999999999999E-2</v>
      </c>
      <c r="M6968">
        <f>(F6968*CalPhotonTurnigy!$AE$30*CalPhotonTurnigy!$AF$36+CalPhotonTurnigy!$AE$36)/CalPhotonTurnigy!$AE$30</f>
        <v>55.003917640700763</v>
      </c>
    </row>
    <row r="6969" spans="1:13" x14ac:dyDescent="0.3">
      <c r="A6969">
        <v>201.969673</v>
      </c>
      <c r="B6969">
        <v>56</v>
      </c>
      <c r="C6969">
        <v>0</v>
      </c>
      <c r="D6969">
        <v>0.85899999999999999</v>
      </c>
      <c r="E6969">
        <v>42.557552999999999</v>
      </c>
      <c r="F6969">
        <v>42.917085</v>
      </c>
      <c r="G6969">
        <v>41.429552999999999</v>
      </c>
      <c r="H6969">
        <v>-0.35953200000000002</v>
      </c>
      <c r="I6969">
        <v>-86.104923999999997</v>
      </c>
      <c r="J6969">
        <v>56</v>
      </c>
      <c r="K6969">
        <v>61.395535000000002</v>
      </c>
      <c r="L6969">
        <v>1.4999E-2</v>
      </c>
      <c r="M6969">
        <f>(F6969*CalPhotonTurnigy!$AE$30*CalPhotonTurnigy!$AF$36+CalPhotonTurnigy!$AE$36)/CalPhotonTurnigy!$AE$30</f>
        <v>55.079384484387731</v>
      </c>
    </row>
    <row r="6970" spans="1:13" x14ac:dyDescent="0.3">
      <c r="A6970">
        <v>201.98468</v>
      </c>
      <c r="B6970">
        <v>56</v>
      </c>
      <c r="C6970">
        <v>0</v>
      </c>
      <c r="D6970">
        <v>0.86199999999999999</v>
      </c>
      <c r="E6970">
        <v>42.559745999999997</v>
      </c>
      <c r="F6970">
        <v>43.016136000000003</v>
      </c>
      <c r="G6970">
        <v>41.429507999999998</v>
      </c>
      <c r="H6970">
        <v>-0.45639000000000002</v>
      </c>
      <c r="I6970">
        <v>-86.126158000000004</v>
      </c>
      <c r="J6970">
        <v>56</v>
      </c>
      <c r="K6970">
        <v>61.395533</v>
      </c>
      <c r="L6970">
        <v>1.5007E-2</v>
      </c>
      <c r="M6970">
        <f>(F6970*CalPhotonTurnigy!$AE$30*CalPhotonTurnigy!$AF$36+CalPhotonTurnigy!$AE$36)/CalPhotonTurnigy!$AE$30</f>
        <v>55.179991029933319</v>
      </c>
    </row>
    <row r="6971" spans="1:13" x14ac:dyDescent="0.3">
      <c r="A6971">
        <v>201.999684</v>
      </c>
      <c r="B6971">
        <v>56</v>
      </c>
      <c r="C6971">
        <v>0</v>
      </c>
      <c r="D6971">
        <v>0.86299999999999999</v>
      </c>
      <c r="E6971">
        <v>42.565579</v>
      </c>
      <c r="F6971">
        <v>42.793246000000003</v>
      </c>
      <c r="G6971">
        <v>41.429468</v>
      </c>
      <c r="H6971">
        <v>-0.22766700000000001</v>
      </c>
      <c r="I6971">
        <v>-86.136731999999995</v>
      </c>
      <c r="J6971">
        <v>56</v>
      </c>
      <c r="K6971">
        <v>61.395532000000003</v>
      </c>
      <c r="L6971">
        <v>1.5004E-2</v>
      </c>
      <c r="M6971">
        <f>(F6971*CalPhotonTurnigy!$AE$30*CalPhotonTurnigy!$AF$36+CalPhotonTurnigy!$AE$36)/CalPhotonTurnigy!$AE$30</f>
        <v>54.953600655917342</v>
      </c>
    </row>
    <row r="6972" spans="1:13" x14ac:dyDescent="0.3">
      <c r="A6972">
        <v>202.014692</v>
      </c>
      <c r="B6972">
        <v>56</v>
      </c>
      <c r="C6972">
        <v>0</v>
      </c>
      <c r="D6972">
        <v>0.86</v>
      </c>
      <c r="E6972">
        <v>42.554814999999998</v>
      </c>
      <c r="F6972">
        <v>42.495924000000002</v>
      </c>
      <c r="G6972">
        <v>41.429434000000001</v>
      </c>
      <c r="H6972">
        <v>5.8890999999999999E-2</v>
      </c>
      <c r="I6972">
        <v>-86.134001999999995</v>
      </c>
      <c r="J6972">
        <v>56</v>
      </c>
      <c r="K6972">
        <v>61.395530999999998</v>
      </c>
      <c r="L6972">
        <v>1.5008000000000001E-2</v>
      </c>
      <c r="M6972">
        <f>(F6972*CalPhotonTurnigy!$AE$30*CalPhotonTurnigy!$AF$36+CalPhotonTurnigy!$AE$36)/CalPhotonTurnigy!$AE$30</f>
        <v>54.651609365221574</v>
      </c>
    </row>
    <row r="6973" spans="1:13" x14ac:dyDescent="0.3">
      <c r="A6973">
        <v>202.02968799999999</v>
      </c>
      <c r="B6973">
        <v>56</v>
      </c>
      <c r="C6973">
        <v>0</v>
      </c>
      <c r="D6973">
        <v>0.85899999999999999</v>
      </c>
      <c r="E6973">
        <v>42.541601999999997</v>
      </c>
      <c r="F6973">
        <v>42.545489000000003</v>
      </c>
      <c r="G6973">
        <v>41.429403999999998</v>
      </c>
      <c r="H6973">
        <v>-3.8869999999999998E-3</v>
      </c>
      <c r="I6973">
        <v>-86.134181999999996</v>
      </c>
      <c r="J6973">
        <v>56</v>
      </c>
      <c r="K6973">
        <v>61.395530000000001</v>
      </c>
      <c r="L6973">
        <v>1.4996000000000001E-2</v>
      </c>
      <c r="M6973">
        <f>(F6973*CalPhotonTurnigy!$AE$30*CalPhotonTurnigy!$AF$36+CalPhotonTurnigy!$AE$36)/CalPhotonTurnigy!$AE$30</f>
        <v>54.701952758321774</v>
      </c>
    </row>
    <row r="6974" spans="1:13" x14ac:dyDescent="0.3">
      <c r="A6974">
        <v>202.04468800000001</v>
      </c>
      <c r="B6974">
        <v>56</v>
      </c>
      <c r="C6974">
        <v>0</v>
      </c>
      <c r="D6974">
        <v>0.86099999999999999</v>
      </c>
      <c r="E6974">
        <v>42.542074</v>
      </c>
      <c r="F6974">
        <v>42.669381000000001</v>
      </c>
      <c r="G6974">
        <v>41.429377000000002</v>
      </c>
      <c r="H6974">
        <v>-0.127307</v>
      </c>
      <c r="I6974">
        <v>-86.140088000000006</v>
      </c>
      <c r="J6974">
        <v>56</v>
      </c>
      <c r="K6974">
        <v>61.395529000000003</v>
      </c>
      <c r="L6974">
        <v>1.4999999999999999E-2</v>
      </c>
      <c r="M6974">
        <f>(F6974*CalPhotonTurnigy!$AE$30*CalPhotonTurnigy!$AF$36+CalPhotonTurnigy!$AE$36)/CalPhotonTurnigy!$AE$30</f>
        <v>54.827790419130189</v>
      </c>
    </row>
    <row r="6975" spans="1:13" x14ac:dyDescent="0.3">
      <c r="A6975">
        <v>202.059697</v>
      </c>
      <c r="B6975">
        <v>56</v>
      </c>
      <c r="C6975">
        <v>0</v>
      </c>
      <c r="D6975">
        <v>0.86499999999999999</v>
      </c>
      <c r="E6975">
        <v>42.562215999999999</v>
      </c>
      <c r="F6975">
        <v>42.743704000000001</v>
      </c>
      <c r="G6975">
        <v>41.429353999999996</v>
      </c>
      <c r="H6975">
        <v>-0.18148800000000001</v>
      </c>
      <c r="I6975">
        <v>-86.148516000000001</v>
      </c>
      <c r="J6975">
        <v>56</v>
      </c>
      <c r="K6975">
        <v>61.395527999999999</v>
      </c>
      <c r="L6975">
        <v>1.5009E-2</v>
      </c>
      <c r="M6975">
        <f>(F6975*CalPhotonTurnigy!$AE$30*CalPhotonTurnigy!$AF$36+CalPhotonTurnigy!$AE$36)/CalPhotonTurnigy!$AE$30</f>
        <v>54.903280624020439</v>
      </c>
    </row>
    <row r="6976" spans="1:13" x14ac:dyDescent="0.3">
      <c r="A6976">
        <v>202.07469699999999</v>
      </c>
      <c r="B6976">
        <v>56</v>
      </c>
      <c r="C6976">
        <v>0</v>
      </c>
      <c r="D6976">
        <v>0.86</v>
      </c>
      <c r="E6976">
        <v>42.551920000000003</v>
      </c>
      <c r="F6976">
        <v>42.842784999999999</v>
      </c>
      <c r="G6976">
        <v>41.429333</v>
      </c>
      <c r="H6976">
        <v>-0.29086499999999998</v>
      </c>
      <c r="I6976">
        <v>-86.162025999999997</v>
      </c>
      <c r="J6976">
        <v>56</v>
      </c>
      <c r="K6976">
        <v>61.395527000000001</v>
      </c>
      <c r="L6976">
        <v>1.4999999999999999E-2</v>
      </c>
      <c r="M6976">
        <f>(F6976*CalPhotonTurnigy!$AE$30*CalPhotonTurnigy!$AF$36+CalPhotonTurnigy!$AE$36)/CalPhotonTurnigy!$AE$30</f>
        <v>55.003917640700763</v>
      </c>
    </row>
    <row r="6977" spans="1:13" x14ac:dyDescent="0.3">
      <c r="A6977">
        <v>202.089709</v>
      </c>
      <c r="B6977">
        <v>56</v>
      </c>
      <c r="C6977">
        <v>0</v>
      </c>
      <c r="D6977">
        <v>0.86199999999999999</v>
      </c>
      <c r="E6977">
        <v>42.554900000000004</v>
      </c>
      <c r="F6977">
        <v>42.917085</v>
      </c>
      <c r="G6977">
        <v>41.429316</v>
      </c>
      <c r="H6977">
        <v>-0.36218499999999998</v>
      </c>
      <c r="I6977">
        <v>-86.178871000000001</v>
      </c>
      <c r="J6977">
        <v>56</v>
      </c>
      <c r="K6977">
        <v>61.395527000000001</v>
      </c>
      <c r="L6977">
        <v>1.5011999999999999E-2</v>
      </c>
      <c r="M6977">
        <f>(F6977*CalPhotonTurnigy!$AE$30*CalPhotonTurnigy!$AF$36+CalPhotonTurnigy!$AE$36)/CalPhotonTurnigy!$AE$30</f>
        <v>55.079384484387731</v>
      </c>
    </row>
    <row r="6978" spans="1:13" x14ac:dyDescent="0.3">
      <c r="A6978">
        <v>202.104716</v>
      </c>
      <c r="B6978">
        <v>56</v>
      </c>
      <c r="C6978">
        <v>0</v>
      </c>
      <c r="D6978">
        <v>0.83399999999999996</v>
      </c>
      <c r="E6978">
        <v>42.419029000000002</v>
      </c>
      <c r="F6978">
        <v>42.991374999999998</v>
      </c>
      <c r="G6978">
        <v>41.429299999999998</v>
      </c>
      <c r="H6978">
        <v>-0.57234600000000002</v>
      </c>
      <c r="I6978">
        <v>-86.205495999999997</v>
      </c>
      <c r="J6978">
        <v>56</v>
      </c>
      <c r="K6978">
        <v>61.395525999999997</v>
      </c>
      <c r="L6978">
        <v>1.5007E-2</v>
      </c>
      <c r="M6978">
        <f>(F6978*CalPhotonTurnigy!$AE$30*CalPhotonTurnigy!$AF$36+CalPhotonTurnigy!$AE$36)/CalPhotonTurnigy!$AE$30</f>
        <v>55.15484117102978</v>
      </c>
    </row>
    <row r="6979" spans="1:13" x14ac:dyDescent="0.3">
      <c r="A6979">
        <v>202.11971500000001</v>
      </c>
      <c r="B6979">
        <v>56</v>
      </c>
      <c r="C6979">
        <v>0</v>
      </c>
      <c r="D6979">
        <v>0.86199999999999999</v>
      </c>
      <c r="E6979">
        <v>42.440598000000001</v>
      </c>
      <c r="F6979">
        <v>42.471139999999998</v>
      </c>
      <c r="G6979">
        <v>41.429287000000002</v>
      </c>
      <c r="H6979">
        <v>-3.0542E-2</v>
      </c>
      <c r="I6979">
        <v>-86.206911000000005</v>
      </c>
      <c r="J6979">
        <v>56</v>
      </c>
      <c r="K6979">
        <v>61.395525999999997</v>
      </c>
      <c r="L6979">
        <v>1.4999E-2</v>
      </c>
      <c r="M6979">
        <f>(F6979*CalPhotonTurnigy!$AE$30*CalPhotonTurnigy!$AF$36+CalPhotonTurnigy!$AE$36)/CalPhotonTurnigy!$AE$30</f>
        <v>54.626436145114738</v>
      </c>
    </row>
    <row r="6980" spans="1:13" x14ac:dyDescent="0.3">
      <c r="A6980">
        <v>202.13472100000001</v>
      </c>
      <c r="B6980">
        <v>56</v>
      </c>
      <c r="C6980">
        <v>0</v>
      </c>
      <c r="D6980">
        <v>0.86399999999999999</v>
      </c>
      <c r="E6980">
        <v>42.467063000000003</v>
      </c>
      <c r="F6980">
        <v>42.570269000000003</v>
      </c>
      <c r="G6980">
        <v>41.429274999999997</v>
      </c>
      <c r="H6980">
        <v>-0.10320699999999999</v>
      </c>
      <c r="I6980">
        <v>-86.211697000000001</v>
      </c>
      <c r="J6980">
        <v>56</v>
      </c>
      <c r="K6980">
        <v>61.395524999999999</v>
      </c>
      <c r="L6980">
        <v>1.5006E-2</v>
      </c>
      <c r="M6980">
        <f>(F6980*CalPhotonTurnigy!$AE$30*CalPhotonTurnigy!$AF$36+CalPhotonTurnigy!$AE$36)/CalPhotonTurnigy!$AE$30</f>
        <v>54.727121915610638</v>
      </c>
    </row>
    <row r="6981" spans="1:13" x14ac:dyDescent="0.3">
      <c r="A6981">
        <v>202.14972599999999</v>
      </c>
      <c r="B6981">
        <v>56</v>
      </c>
      <c r="C6981">
        <v>0</v>
      </c>
      <c r="D6981">
        <v>0.86399999999999999</v>
      </c>
      <c r="E6981">
        <v>42.489815999999998</v>
      </c>
      <c r="F6981">
        <v>42.644604999999999</v>
      </c>
      <c r="G6981">
        <v>41.429264000000003</v>
      </c>
      <c r="H6981">
        <v>-0.15478900000000001</v>
      </c>
      <c r="I6981">
        <v>-86.218879000000001</v>
      </c>
      <c r="J6981">
        <v>56</v>
      </c>
      <c r="K6981">
        <v>61.395524999999999</v>
      </c>
      <c r="L6981">
        <v>1.5004999999999999E-2</v>
      </c>
      <c r="M6981">
        <f>(F6981*CalPhotonTurnigy!$AE$30*CalPhotonTurnigy!$AF$36+CalPhotonTurnigy!$AE$36)/CalPhotonTurnigy!$AE$30</f>
        <v>54.802625324659282</v>
      </c>
    </row>
    <row r="6982" spans="1:13" x14ac:dyDescent="0.3">
      <c r="A6982">
        <v>202.16472400000001</v>
      </c>
      <c r="B6982">
        <v>56</v>
      </c>
      <c r="C6982">
        <v>0</v>
      </c>
      <c r="D6982">
        <v>0.88800000000000001</v>
      </c>
      <c r="E6982">
        <v>42.627724999999998</v>
      </c>
      <c r="F6982">
        <v>42.71893</v>
      </c>
      <c r="G6982">
        <v>41.429254999999998</v>
      </c>
      <c r="H6982">
        <v>-9.1205999999999995E-2</v>
      </c>
      <c r="I6982">
        <v>-86.223111000000003</v>
      </c>
      <c r="J6982">
        <v>56</v>
      </c>
      <c r="K6982">
        <v>61.395524999999999</v>
      </c>
      <c r="L6982">
        <v>1.4997999999999999E-2</v>
      </c>
      <c r="M6982">
        <f>(F6982*CalPhotonTurnigy!$AE$30*CalPhotonTurnigy!$AF$36+CalPhotonTurnigy!$AE$36)/CalPhotonTurnigy!$AE$30</f>
        <v>54.878117560958522</v>
      </c>
    </row>
    <row r="6983" spans="1:13" x14ac:dyDescent="0.3">
      <c r="A6983">
        <v>202.179731</v>
      </c>
      <c r="B6983">
        <v>56</v>
      </c>
      <c r="C6983">
        <v>0</v>
      </c>
      <c r="D6983">
        <v>0.85499999999999998</v>
      </c>
      <c r="E6983">
        <v>42.584668999999998</v>
      </c>
      <c r="F6983">
        <v>42.818016</v>
      </c>
      <c r="G6983">
        <v>41.429246999999997</v>
      </c>
      <c r="H6983">
        <v>-0.233348</v>
      </c>
      <c r="I6983">
        <v>-86.233953</v>
      </c>
      <c r="J6983">
        <v>56</v>
      </c>
      <c r="K6983">
        <v>61.395524000000002</v>
      </c>
      <c r="L6983">
        <v>1.5007E-2</v>
      </c>
      <c r="M6983">
        <f>(F6983*CalPhotonTurnigy!$AE$30*CalPhotonTurnigy!$AF$36+CalPhotonTurnigy!$AE$36)/CalPhotonTurnigy!$AE$30</f>
        <v>54.978759656161287</v>
      </c>
    </row>
    <row r="6984" spans="1:13" x14ac:dyDescent="0.3">
      <c r="A6984">
        <v>202.19473400000001</v>
      </c>
      <c r="B6984">
        <v>56</v>
      </c>
      <c r="C6984">
        <v>0</v>
      </c>
      <c r="D6984">
        <v>0.85499999999999998</v>
      </c>
      <c r="E6984">
        <v>42.547570999999998</v>
      </c>
      <c r="F6984">
        <v>42.917085</v>
      </c>
      <c r="G6984">
        <v>41.42924</v>
      </c>
      <c r="H6984">
        <v>-0.36951299999999998</v>
      </c>
      <c r="I6984">
        <v>-86.251127999999994</v>
      </c>
      <c r="J6984">
        <v>56</v>
      </c>
      <c r="K6984">
        <v>61.395524000000002</v>
      </c>
      <c r="L6984">
        <v>1.5003000000000001E-2</v>
      </c>
      <c r="M6984">
        <f>(F6984*CalPhotonTurnigy!$AE$30*CalPhotonTurnigy!$AF$36+CalPhotonTurnigy!$AE$36)/CalPhotonTurnigy!$AE$30</f>
        <v>55.079384484387731</v>
      </c>
    </row>
    <row r="6985" spans="1:13" x14ac:dyDescent="0.3">
      <c r="A6985">
        <v>202.209746</v>
      </c>
      <c r="B6985">
        <v>56</v>
      </c>
      <c r="C6985">
        <v>0</v>
      </c>
      <c r="D6985">
        <v>0.86199999999999999</v>
      </c>
      <c r="E6985">
        <v>42.551158999999998</v>
      </c>
      <c r="F6985">
        <v>42.347205000000002</v>
      </c>
      <c r="G6985">
        <v>41.429234000000001</v>
      </c>
      <c r="H6985">
        <v>0.203954</v>
      </c>
      <c r="I6985">
        <v>-86.241681</v>
      </c>
      <c r="J6985">
        <v>56</v>
      </c>
      <c r="K6985">
        <v>61.395524000000002</v>
      </c>
      <c r="L6985">
        <v>1.5011999999999999E-2</v>
      </c>
      <c r="M6985">
        <f>(F6985*CalPhotonTurnigy!$AE$30*CalPhotonTurnigy!$AF$36+CalPhotonTurnigy!$AE$36)/CalPhotonTurnigy!$AE$30</f>
        <v>54.500554809013209</v>
      </c>
    </row>
    <row r="6986" spans="1:13" x14ac:dyDescent="0.3">
      <c r="A6986">
        <v>202.22475</v>
      </c>
      <c r="B6986">
        <v>56</v>
      </c>
      <c r="C6986">
        <v>0</v>
      </c>
      <c r="D6986">
        <v>0.85799999999999998</v>
      </c>
      <c r="E6986">
        <v>42.534505000000003</v>
      </c>
      <c r="F6986">
        <v>42.446354999999997</v>
      </c>
      <c r="G6986">
        <v>41.429228999999999</v>
      </c>
      <c r="H6986">
        <v>8.8150000000000006E-2</v>
      </c>
      <c r="I6986">
        <v>-86.237596999999994</v>
      </c>
      <c r="J6986">
        <v>56</v>
      </c>
      <c r="K6986">
        <v>61.395524000000002</v>
      </c>
      <c r="L6986">
        <v>1.5004E-2</v>
      </c>
      <c r="M6986">
        <f>(F6986*CalPhotonTurnigy!$AE$30*CalPhotonTurnigy!$AF$36+CalPhotonTurnigy!$AE$36)/CalPhotonTurnigy!$AE$30</f>
        <v>54.60126190930341</v>
      </c>
    </row>
    <row r="6987" spans="1:13" x14ac:dyDescent="0.3">
      <c r="A6987">
        <v>202.239756</v>
      </c>
      <c r="B6987">
        <v>56</v>
      </c>
      <c r="C6987">
        <v>0</v>
      </c>
      <c r="D6987">
        <v>0.85699999999999998</v>
      </c>
      <c r="E6987">
        <v>42.516216999999997</v>
      </c>
      <c r="F6987">
        <v>42.545489000000003</v>
      </c>
      <c r="G6987">
        <v>41.429223999999998</v>
      </c>
      <c r="H6987">
        <v>-2.9271999999999999E-2</v>
      </c>
      <c r="I6987">
        <v>-86.238955000000004</v>
      </c>
      <c r="J6987">
        <v>56</v>
      </c>
      <c r="K6987">
        <v>61.395524000000002</v>
      </c>
      <c r="L6987">
        <v>1.5006E-2</v>
      </c>
      <c r="M6987">
        <f>(F6987*CalPhotonTurnigy!$AE$30*CalPhotonTurnigy!$AF$36+CalPhotonTurnigy!$AE$36)/CalPhotonTurnigy!$AE$30</f>
        <v>54.701952758321774</v>
      </c>
    </row>
    <row r="6988" spans="1:13" x14ac:dyDescent="0.3">
      <c r="A6988">
        <v>202.25476800000001</v>
      </c>
      <c r="B6988">
        <v>56</v>
      </c>
      <c r="C6988">
        <v>0</v>
      </c>
      <c r="D6988">
        <v>0.85699999999999998</v>
      </c>
      <c r="E6988">
        <v>42.500470999999997</v>
      </c>
      <c r="F6988">
        <v>42.644604999999999</v>
      </c>
      <c r="G6988">
        <v>41.429220000000001</v>
      </c>
      <c r="H6988">
        <v>-0.14413400000000001</v>
      </c>
      <c r="I6988">
        <v>-86.245644999999996</v>
      </c>
      <c r="J6988">
        <v>56</v>
      </c>
      <c r="K6988">
        <v>61.395524000000002</v>
      </c>
      <c r="L6988">
        <v>1.5011999999999999E-2</v>
      </c>
      <c r="M6988">
        <f>(F6988*CalPhotonTurnigy!$AE$30*CalPhotonTurnigy!$AF$36+CalPhotonTurnigy!$AE$36)/CalPhotonTurnigy!$AE$30</f>
        <v>54.802625324659282</v>
      </c>
    </row>
    <row r="6989" spans="1:13" x14ac:dyDescent="0.3">
      <c r="A6989">
        <v>202.269768</v>
      </c>
      <c r="B6989">
        <v>56</v>
      </c>
      <c r="C6989">
        <v>0</v>
      </c>
      <c r="D6989">
        <v>0.86399999999999999</v>
      </c>
      <c r="E6989">
        <v>42.518543000000001</v>
      </c>
      <c r="F6989">
        <v>42.768476</v>
      </c>
      <c r="G6989">
        <v>41.429217000000001</v>
      </c>
      <c r="H6989">
        <v>-0.24993199999999999</v>
      </c>
      <c r="I6989">
        <v>-86.257248000000004</v>
      </c>
      <c r="J6989">
        <v>56</v>
      </c>
      <c r="K6989">
        <v>61.395522999999997</v>
      </c>
      <c r="L6989">
        <v>1.4999999999999999E-2</v>
      </c>
      <c r="M6989">
        <f>(F6989*CalPhotonTurnigy!$AE$30*CalPhotonTurnigy!$AF$36+CalPhotonTurnigy!$AE$36)/CalPhotonTurnigy!$AE$30</f>
        <v>54.928441655673382</v>
      </c>
    </row>
    <row r="6990" spans="1:13" x14ac:dyDescent="0.3">
      <c r="A6990">
        <v>202.28477599999999</v>
      </c>
      <c r="B6990">
        <v>56</v>
      </c>
      <c r="C6990">
        <v>0</v>
      </c>
      <c r="D6990">
        <v>0.89</v>
      </c>
      <c r="E6990">
        <v>42.664132000000002</v>
      </c>
      <c r="F6990">
        <v>42.867553000000001</v>
      </c>
      <c r="G6990">
        <v>41.429214000000002</v>
      </c>
      <c r="H6990">
        <v>-0.20342099999999999</v>
      </c>
      <c r="I6990">
        <v>-86.266703000000007</v>
      </c>
      <c r="J6990">
        <v>56</v>
      </c>
      <c r="K6990">
        <v>61.395522999999997</v>
      </c>
      <c r="L6990">
        <v>1.5008000000000001E-2</v>
      </c>
      <c r="M6990">
        <f>(F6990*CalPhotonTurnigy!$AE$30*CalPhotonTurnigy!$AF$36+CalPhotonTurnigy!$AE$36)/CalPhotonTurnigy!$AE$30</f>
        <v>55.029074609535741</v>
      </c>
    </row>
    <row r="6991" spans="1:13" x14ac:dyDescent="0.3">
      <c r="A6991">
        <v>202.29977700000001</v>
      </c>
      <c r="B6991">
        <v>56</v>
      </c>
      <c r="C6991">
        <v>0</v>
      </c>
      <c r="D6991">
        <v>0.86</v>
      </c>
      <c r="E6991">
        <v>42.643600999999997</v>
      </c>
      <c r="F6991">
        <v>42.347205000000002</v>
      </c>
      <c r="G6991">
        <v>41.429211000000002</v>
      </c>
      <c r="H6991">
        <v>0.29639599999999999</v>
      </c>
      <c r="I6991">
        <v>-86.252983999999998</v>
      </c>
      <c r="J6991">
        <v>56</v>
      </c>
      <c r="K6991">
        <v>61.395522999999997</v>
      </c>
      <c r="L6991">
        <v>1.5001E-2</v>
      </c>
      <c r="M6991">
        <f>(F6991*CalPhotonTurnigy!$AE$30*CalPhotonTurnigy!$AF$36+CalPhotonTurnigy!$AE$36)/CalPhotonTurnigy!$AE$30</f>
        <v>54.500554809013209</v>
      </c>
    </row>
    <row r="6992" spans="1:13" x14ac:dyDescent="0.3">
      <c r="A6992">
        <v>202.31477799999999</v>
      </c>
      <c r="B6992">
        <v>56</v>
      </c>
      <c r="C6992">
        <v>0</v>
      </c>
      <c r="D6992">
        <v>0.85899999999999999</v>
      </c>
      <c r="E6992">
        <v>42.618048000000002</v>
      </c>
      <c r="F6992">
        <v>42.471139999999998</v>
      </c>
      <c r="G6992">
        <v>41.429209</v>
      </c>
      <c r="H6992">
        <v>0.14690700000000001</v>
      </c>
      <c r="I6992">
        <v>-86.246178</v>
      </c>
      <c r="J6992">
        <v>56</v>
      </c>
      <c r="K6992">
        <v>61.395522999999997</v>
      </c>
      <c r="L6992">
        <v>1.5001E-2</v>
      </c>
      <c r="M6992">
        <f>(F6992*CalPhotonTurnigy!$AE$30*CalPhotonTurnigy!$AF$36+CalPhotonTurnigy!$AE$36)/CalPhotonTurnigy!$AE$30</f>
        <v>54.626436145114738</v>
      </c>
    </row>
    <row r="6993" spans="1:13" x14ac:dyDescent="0.3">
      <c r="A6993">
        <v>202.32977600000001</v>
      </c>
      <c r="B6993">
        <v>56</v>
      </c>
      <c r="C6993">
        <v>0</v>
      </c>
      <c r="D6993">
        <v>0.85799999999999998</v>
      </c>
      <c r="E6993">
        <v>42.592101999999997</v>
      </c>
      <c r="F6993">
        <v>42.595049000000003</v>
      </c>
      <c r="G6993">
        <v>41.429206999999998</v>
      </c>
      <c r="H6993">
        <v>-2.947E-3</v>
      </c>
      <c r="I6993">
        <v>-86.246314999999996</v>
      </c>
      <c r="J6993">
        <v>56</v>
      </c>
      <c r="K6993">
        <v>61.395522999999997</v>
      </c>
      <c r="L6993">
        <v>1.4997999999999999E-2</v>
      </c>
      <c r="M6993">
        <f>(F6993*CalPhotonTurnigy!$AE$30*CalPhotonTurnigy!$AF$36+CalPhotonTurnigy!$AE$36)/CalPhotonTurnigy!$AE$30</f>
        <v>54.75229107289951</v>
      </c>
    </row>
    <row r="6994" spans="1:13" x14ac:dyDescent="0.3">
      <c r="A6994">
        <v>202.34478300000001</v>
      </c>
      <c r="B6994">
        <v>56</v>
      </c>
      <c r="C6994">
        <v>0</v>
      </c>
      <c r="D6994">
        <v>0.85599999999999998</v>
      </c>
      <c r="E6994">
        <v>42.557921999999998</v>
      </c>
      <c r="F6994">
        <v>42.694156</v>
      </c>
      <c r="G6994">
        <v>41.429205000000003</v>
      </c>
      <c r="H6994">
        <v>-0.13623499999999999</v>
      </c>
      <c r="I6994">
        <v>-86.252639000000002</v>
      </c>
      <c r="J6994">
        <v>56</v>
      </c>
      <c r="K6994">
        <v>61.395522999999997</v>
      </c>
      <c r="L6994">
        <v>1.5007E-2</v>
      </c>
      <c r="M6994">
        <f>(F6994*CalPhotonTurnigy!$AE$30*CalPhotonTurnigy!$AF$36+CalPhotonTurnigy!$AE$36)/CalPhotonTurnigy!$AE$30</f>
        <v>54.852954497896597</v>
      </c>
    </row>
    <row r="6995" spans="1:13" x14ac:dyDescent="0.3">
      <c r="A6995">
        <v>202.35978499999999</v>
      </c>
      <c r="B6995">
        <v>56</v>
      </c>
      <c r="C6995">
        <v>0</v>
      </c>
      <c r="D6995">
        <v>0.85799999999999998</v>
      </c>
      <c r="E6995">
        <v>42.540328000000002</v>
      </c>
      <c r="F6995">
        <v>42.818016</v>
      </c>
      <c r="G6995">
        <v>41.429203000000001</v>
      </c>
      <c r="H6995">
        <v>-0.27768900000000002</v>
      </c>
      <c r="I6995">
        <v>-86.265535999999997</v>
      </c>
      <c r="J6995">
        <v>56</v>
      </c>
      <c r="K6995">
        <v>61.395522999999997</v>
      </c>
      <c r="L6995">
        <v>1.5002E-2</v>
      </c>
      <c r="M6995">
        <f>(F6995*CalPhotonTurnigy!$AE$30*CalPhotonTurnigy!$AF$36+CalPhotonTurnigy!$AE$36)/CalPhotonTurnigy!$AE$30</f>
        <v>54.978759656161287</v>
      </c>
    </row>
    <row r="6996" spans="1:13" x14ac:dyDescent="0.3">
      <c r="A6996">
        <v>202.37478200000001</v>
      </c>
      <c r="B6996">
        <v>56</v>
      </c>
      <c r="C6996">
        <v>0</v>
      </c>
      <c r="D6996">
        <v>0.85599999999999998</v>
      </c>
      <c r="E6996">
        <v>42.513326999999997</v>
      </c>
      <c r="F6996">
        <v>42.297623000000002</v>
      </c>
      <c r="G6996">
        <v>41.429201999999997</v>
      </c>
      <c r="H6996">
        <v>0.21570400000000001</v>
      </c>
      <c r="I6996">
        <v>-86.255559000000005</v>
      </c>
      <c r="J6996">
        <v>56</v>
      </c>
      <c r="K6996">
        <v>61.395522999999997</v>
      </c>
      <c r="L6996">
        <v>1.4997E-2</v>
      </c>
      <c r="M6996">
        <f>(F6996*CalPhotonTurnigy!$AE$30*CalPhotonTurnigy!$AF$36+CalPhotonTurnigy!$AE$36)/CalPhotonTurnigy!$AE$30</f>
        <v>54.450194148936674</v>
      </c>
    </row>
    <row r="6997" spans="1:13" x14ac:dyDescent="0.3">
      <c r="A6997">
        <v>202.38978599999999</v>
      </c>
      <c r="B6997">
        <v>56</v>
      </c>
      <c r="C6997">
        <v>0</v>
      </c>
      <c r="D6997">
        <v>0.85899999999999999</v>
      </c>
      <c r="E6997">
        <v>42.505890000000001</v>
      </c>
      <c r="F6997">
        <v>42.396782000000002</v>
      </c>
      <c r="G6997">
        <v>41.429200999999999</v>
      </c>
      <c r="H6997">
        <v>0.109108</v>
      </c>
      <c r="I6997">
        <v>-86.250506000000001</v>
      </c>
      <c r="J6997">
        <v>56</v>
      </c>
      <c r="K6997">
        <v>61.395522999999997</v>
      </c>
      <c r="L6997">
        <v>1.5004E-2</v>
      </c>
      <c r="M6997">
        <f>(F6997*CalPhotonTurnigy!$AE$30*CalPhotonTurnigy!$AF$36+CalPhotonTurnigy!$AE$36)/CalPhotonTurnigy!$AE$30</f>
        <v>54.550910390567296</v>
      </c>
    </row>
    <row r="6998" spans="1:13" x14ac:dyDescent="0.3">
      <c r="A6998">
        <v>202.404796</v>
      </c>
      <c r="B6998">
        <v>56</v>
      </c>
      <c r="C6998">
        <v>0</v>
      </c>
      <c r="D6998">
        <v>0.85399999999999998</v>
      </c>
      <c r="E6998">
        <v>42.475757999999999</v>
      </c>
      <c r="F6998">
        <v>42.520707000000002</v>
      </c>
      <c r="G6998">
        <v>41.429200000000002</v>
      </c>
      <c r="H6998">
        <v>-4.4949000000000003E-2</v>
      </c>
      <c r="I6998">
        <v>-86.252589999999998</v>
      </c>
      <c r="J6998">
        <v>56</v>
      </c>
      <c r="K6998">
        <v>61.395522999999997</v>
      </c>
      <c r="L6998">
        <v>1.5010000000000001E-2</v>
      </c>
      <c r="M6998">
        <f>(F6998*CalPhotonTurnigy!$AE$30*CalPhotonTurnigy!$AF$36+CalPhotonTurnigy!$AE$36)/CalPhotonTurnigy!$AE$30</f>
        <v>54.67678156962392</v>
      </c>
    </row>
    <row r="6999" spans="1:13" x14ac:dyDescent="0.3">
      <c r="A6999">
        <v>202.419802</v>
      </c>
      <c r="B6999">
        <v>56</v>
      </c>
      <c r="C6999">
        <v>0</v>
      </c>
      <c r="D6999">
        <v>0.85899999999999999</v>
      </c>
      <c r="E6999">
        <v>42.473557999999997</v>
      </c>
      <c r="F6999">
        <v>42.595049000000003</v>
      </c>
      <c r="G6999">
        <v>41.429198999999997</v>
      </c>
      <c r="H6999">
        <v>-0.121491</v>
      </c>
      <c r="I6999">
        <v>-86.258224999999996</v>
      </c>
      <c r="J6999">
        <v>56</v>
      </c>
      <c r="K6999">
        <v>61.395522999999997</v>
      </c>
      <c r="L6999">
        <v>1.5006E-2</v>
      </c>
      <c r="M6999">
        <f>(F6999*CalPhotonTurnigy!$AE$30*CalPhotonTurnigy!$AF$36+CalPhotonTurnigy!$AE$36)/CalPhotonTurnigy!$AE$30</f>
        <v>54.75229107289951</v>
      </c>
    </row>
    <row r="7000" spans="1:13" x14ac:dyDescent="0.3">
      <c r="A7000">
        <v>202.43481199999999</v>
      </c>
      <c r="B7000">
        <v>56</v>
      </c>
      <c r="C7000">
        <v>0</v>
      </c>
      <c r="D7000">
        <v>0.85599999999999998</v>
      </c>
      <c r="E7000">
        <v>42.455832000000001</v>
      </c>
      <c r="F7000">
        <v>42.71893</v>
      </c>
      <c r="G7000">
        <v>41.429198</v>
      </c>
      <c r="H7000">
        <v>-0.26309900000000003</v>
      </c>
      <c r="I7000">
        <v>-86.270443</v>
      </c>
      <c r="J7000">
        <v>56</v>
      </c>
      <c r="K7000">
        <v>61.395522999999997</v>
      </c>
      <c r="L7000">
        <v>1.5010000000000001E-2</v>
      </c>
      <c r="M7000">
        <f>(F7000*CalPhotonTurnigy!$AE$30*CalPhotonTurnigy!$AF$36+CalPhotonTurnigy!$AE$36)/CalPhotonTurnigy!$AE$30</f>
        <v>54.878117560958522</v>
      </c>
    </row>
    <row r="7001" spans="1:13" x14ac:dyDescent="0.3">
      <c r="A7001">
        <v>202.44980899999999</v>
      </c>
      <c r="B7001">
        <v>56</v>
      </c>
      <c r="C7001">
        <v>0</v>
      </c>
      <c r="D7001">
        <v>0.85799999999999998</v>
      </c>
      <c r="E7001">
        <v>42.452452000000001</v>
      </c>
      <c r="F7001">
        <v>42.818016</v>
      </c>
      <c r="G7001">
        <v>41.429198</v>
      </c>
      <c r="H7001">
        <v>-0.365564</v>
      </c>
      <c r="I7001">
        <v>-86.287415999999993</v>
      </c>
      <c r="J7001">
        <v>56</v>
      </c>
      <c r="K7001">
        <v>61.395522999999997</v>
      </c>
      <c r="L7001">
        <v>1.4997E-2</v>
      </c>
      <c r="M7001">
        <f>(F7001*CalPhotonTurnigy!$AE$30*CalPhotonTurnigy!$AF$36+CalPhotonTurnigy!$AE$36)/CalPhotonTurnigy!$AE$30</f>
        <v>54.978759656161287</v>
      </c>
    </row>
    <row r="7002" spans="1:13" x14ac:dyDescent="0.3">
      <c r="A7002">
        <v>202.46481199999999</v>
      </c>
      <c r="B7002">
        <v>56</v>
      </c>
      <c r="C7002">
        <v>0</v>
      </c>
      <c r="D7002">
        <v>0.85399999999999998</v>
      </c>
      <c r="E7002">
        <v>42.429735999999998</v>
      </c>
      <c r="F7002">
        <v>42.322414999999999</v>
      </c>
      <c r="G7002">
        <v>41.429197000000002</v>
      </c>
      <c r="H7002">
        <v>0.107322</v>
      </c>
      <c r="I7002">
        <v>-86.282449</v>
      </c>
      <c r="J7002">
        <v>56</v>
      </c>
      <c r="K7002">
        <v>61.395522999999997</v>
      </c>
      <c r="L7002">
        <v>1.5003000000000001E-2</v>
      </c>
      <c r="M7002">
        <f>(F7002*CalPhotonTurnigy!$AE$30*CalPhotonTurnigy!$AF$36+CalPhotonTurnigy!$AE$36)/CalPhotonTurnigy!$AE$30</f>
        <v>54.475375494679426</v>
      </c>
    </row>
    <row r="7003" spans="1:13" x14ac:dyDescent="0.3">
      <c r="A7003">
        <v>202.47981200000001</v>
      </c>
      <c r="B7003">
        <v>56</v>
      </c>
      <c r="C7003">
        <v>0</v>
      </c>
      <c r="D7003">
        <v>0.85699999999999998</v>
      </c>
      <c r="E7003">
        <v>42.426034000000001</v>
      </c>
      <c r="F7003">
        <v>42.446354999999997</v>
      </c>
      <c r="G7003">
        <v>41.429195999999997</v>
      </c>
      <c r="H7003">
        <v>-2.0322E-2</v>
      </c>
      <c r="I7003">
        <v>-86.283389999999997</v>
      </c>
      <c r="J7003">
        <v>56</v>
      </c>
      <c r="K7003">
        <v>61.395522999999997</v>
      </c>
      <c r="L7003">
        <v>1.4999999999999999E-2</v>
      </c>
      <c r="M7003">
        <f>(F7003*CalPhotonTurnigy!$AE$30*CalPhotonTurnigy!$AF$36+CalPhotonTurnigy!$AE$36)/CalPhotonTurnigy!$AE$30</f>
        <v>54.60126190930341</v>
      </c>
    </row>
    <row r="7004" spans="1:13" x14ac:dyDescent="0.3">
      <c r="A7004">
        <v>202.49481299999999</v>
      </c>
      <c r="B7004">
        <v>56</v>
      </c>
      <c r="C7004">
        <v>0</v>
      </c>
      <c r="D7004">
        <v>0.85599999999999998</v>
      </c>
      <c r="E7004">
        <v>42.414918999999998</v>
      </c>
      <c r="F7004">
        <v>42.570269000000003</v>
      </c>
      <c r="G7004">
        <v>41.429195999999997</v>
      </c>
      <c r="H7004">
        <v>-0.15534999999999999</v>
      </c>
      <c r="I7004">
        <v>-86.290592000000004</v>
      </c>
      <c r="J7004">
        <v>56</v>
      </c>
      <c r="K7004">
        <v>61.395522999999997</v>
      </c>
      <c r="L7004">
        <v>1.5001E-2</v>
      </c>
      <c r="M7004">
        <f>(F7004*CalPhotonTurnigy!$AE$30*CalPhotonTurnigy!$AF$36+CalPhotonTurnigy!$AE$36)/CalPhotonTurnigy!$AE$30</f>
        <v>54.727121915610638</v>
      </c>
    </row>
    <row r="7005" spans="1:13" x14ac:dyDescent="0.3">
      <c r="A7005">
        <v>202.50981300000001</v>
      </c>
      <c r="B7005">
        <v>56</v>
      </c>
      <c r="C7005">
        <v>0</v>
      </c>
      <c r="D7005">
        <v>0.85599999999999998</v>
      </c>
      <c r="E7005">
        <v>42.409317999999999</v>
      </c>
      <c r="F7005">
        <v>42.669381000000001</v>
      </c>
      <c r="G7005">
        <v>41.429195999999997</v>
      </c>
      <c r="H7005">
        <v>-0.26006299999999999</v>
      </c>
      <c r="I7005">
        <v>-86.302655999999999</v>
      </c>
      <c r="J7005">
        <v>56</v>
      </c>
      <c r="K7005">
        <v>61.395522999999997</v>
      </c>
      <c r="L7005">
        <v>1.4999999999999999E-2</v>
      </c>
      <c r="M7005">
        <f>(F7005*CalPhotonTurnigy!$AE$30*CalPhotonTurnigy!$AF$36+CalPhotonTurnigy!$AE$36)/CalPhotonTurnigy!$AE$30</f>
        <v>54.827790419130189</v>
      </c>
    </row>
    <row r="7006" spans="1:13" x14ac:dyDescent="0.3">
      <c r="A7006">
        <v>202.524809</v>
      </c>
      <c r="B7006">
        <v>56</v>
      </c>
      <c r="C7006">
        <v>0</v>
      </c>
      <c r="D7006">
        <v>0.85599999999999998</v>
      </c>
      <c r="E7006">
        <v>42.404496999999999</v>
      </c>
      <c r="F7006">
        <v>42.644604999999999</v>
      </c>
      <c r="G7006">
        <v>41.429195</v>
      </c>
      <c r="H7006">
        <v>-0.24010799999999999</v>
      </c>
      <c r="I7006">
        <v>-86.313789999999997</v>
      </c>
      <c r="J7006">
        <v>56</v>
      </c>
      <c r="K7006">
        <v>61.395522999999997</v>
      </c>
      <c r="L7006">
        <v>1.4996000000000001E-2</v>
      </c>
      <c r="M7006">
        <f>(F7006*CalPhotonTurnigy!$AE$30*CalPhotonTurnigy!$AF$36+CalPhotonTurnigy!$AE$36)/CalPhotonTurnigy!$AE$30</f>
        <v>54.802625324659282</v>
      </c>
    </row>
    <row r="7007" spans="1:13" x14ac:dyDescent="0.3">
      <c r="A7007">
        <v>202.53980899999999</v>
      </c>
      <c r="B7007">
        <v>56</v>
      </c>
      <c r="C7007">
        <v>0</v>
      </c>
      <c r="D7007">
        <v>0.85499999999999998</v>
      </c>
      <c r="E7007">
        <v>42.392414000000002</v>
      </c>
      <c r="F7007">
        <v>42.223241999999999</v>
      </c>
      <c r="G7007">
        <v>41.429195</v>
      </c>
      <c r="H7007">
        <v>0.16917199999999999</v>
      </c>
      <c r="I7007">
        <v>-86.305966999999995</v>
      </c>
      <c r="J7007">
        <v>56</v>
      </c>
      <c r="K7007">
        <v>61.395522999999997</v>
      </c>
      <c r="L7007">
        <v>1.4999999999999999E-2</v>
      </c>
      <c r="M7007">
        <f>(F7007*CalPhotonTurnigy!$AE$30*CalPhotonTurnigy!$AF$36+CalPhotonTurnigy!$AE$36)/CalPhotonTurnigy!$AE$30</f>
        <v>54.374645033185935</v>
      </c>
    </row>
    <row r="7008" spans="1:13" x14ac:dyDescent="0.3">
      <c r="A7008">
        <v>202.55480900000001</v>
      </c>
      <c r="B7008">
        <v>56</v>
      </c>
      <c r="C7008">
        <v>0</v>
      </c>
      <c r="D7008">
        <v>0.85499999999999998</v>
      </c>
      <c r="E7008">
        <v>42.382013000000001</v>
      </c>
      <c r="F7008">
        <v>42.396782000000002</v>
      </c>
      <c r="G7008">
        <v>41.429195</v>
      </c>
      <c r="H7008">
        <v>-1.4768999999999999E-2</v>
      </c>
      <c r="I7008">
        <v>-86.306651000000002</v>
      </c>
      <c r="J7008">
        <v>56</v>
      </c>
      <c r="K7008">
        <v>61.395522999999997</v>
      </c>
      <c r="L7008">
        <v>1.4999999999999999E-2</v>
      </c>
      <c r="M7008">
        <f>(F7008*CalPhotonTurnigy!$AE$30*CalPhotonTurnigy!$AF$36+CalPhotonTurnigy!$AE$36)/CalPhotonTurnigy!$AE$30</f>
        <v>54.550910390567296</v>
      </c>
    </row>
    <row r="7009" spans="1:13" x14ac:dyDescent="0.3">
      <c r="A7009">
        <v>202.569805</v>
      </c>
      <c r="B7009">
        <v>56</v>
      </c>
      <c r="C7009">
        <v>0</v>
      </c>
      <c r="D7009">
        <v>0.85499999999999998</v>
      </c>
      <c r="E7009">
        <v>42.373060000000002</v>
      </c>
      <c r="F7009">
        <v>42.520707000000002</v>
      </c>
      <c r="G7009">
        <v>41.429195</v>
      </c>
      <c r="H7009">
        <v>-0.147647</v>
      </c>
      <c r="I7009">
        <v>-86.313490999999999</v>
      </c>
      <c r="J7009">
        <v>56</v>
      </c>
      <c r="K7009">
        <v>61.395522999999997</v>
      </c>
      <c r="L7009">
        <v>1.4996000000000001E-2</v>
      </c>
      <c r="M7009">
        <f>(F7009*CalPhotonTurnigy!$AE$30*CalPhotonTurnigy!$AF$36+CalPhotonTurnigy!$AE$36)/CalPhotonTurnigy!$AE$30</f>
        <v>54.67678156962392</v>
      </c>
    </row>
    <row r="7010" spans="1:13" x14ac:dyDescent="0.3">
      <c r="A7010">
        <v>202.58480299999999</v>
      </c>
      <c r="B7010">
        <v>56</v>
      </c>
      <c r="C7010">
        <v>0</v>
      </c>
      <c r="D7010">
        <v>0.85599999999999998</v>
      </c>
      <c r="E7010">
        <v>42.369326000000001</v>
      </c>
      <c r="F7010">
        <v>42.446354999999997</v>
      </c>
      <c r="G7010">
        <v>41.429194000000003</v>
      </c>
      <c r="H7010">
        <v>-7.7030000000000001E-2</v>
      </c>
      <c r="I7010">
        <v>-86.317058000000003</v>
      </c>
      <c r="J7010">
        <v>56</v>
      </c>
      <c r="K7010">
        <v>61.395522999999997</v>
      </c>
      <c r="L7010">
        <v>1.4997999999999999E-2</v>
      </c>
      <c r="M7010">
        <f>(F7010*CalPhotonTurnigy!$AE$30*CalPhotonTurnigy!$AF$36+CalPhotonTurnigy!$AE$36)/CalPhotonTurnigy!$AE$30</f>
        <v>54.60126190930341</v>
      </c>
    </row>
    <row r="7011" spans="1:13" x14ac:dyDescent="0.3">
      <c r="A7011">
        <v>202.59981199999999</v>
      </c>
      <c r="B7011">
        <v>56</v>
      </c>
      <c r="C7011">
        <v>0</v>
      </c>
      <c r="D7011">
        <v>0.85599999999999998</v>
      </c>
      <c r="E7011">
        <v>42.370083000000001</v>
      </c>
      <c r="F7011">
        <v>42.223241999999999</v>
      </c>
      <c r="G7011">
        <v>41.429194000000003</v>
      </c>
      <c r="H7011">
        <v>0.146841</v>
      </c>
      <c r="I7011">
        <v>-86.310264000000004</v>
      </c>
      <c r="J7011">
        <v>56</v>
      </c>
      <c r="K7011">
        <v>61.395522999999997</v>
      </c>
      <c r="L7011">
        <v>1.5009E-2</v>
      </c>
      <c r="M7011">
        <f>(F7011*CalPhotonTurnigy!$AE$30*CalPhotonTurnigy!$AF$36+CalPhotonTurnigy!$AE$36)/CalPhotonTurnigy!$AE$30</f>
        <v>54.374645033185935</v>
      </c>
    </row>
    <row r="7012" spans="1:13" x14ac:dyDescent="0.3">
      <c r="A7012">
        <v>202.614823</v>
      </c>
      <c r="B7012">
        <v>56</v>
      </c>
      <c r="C7012">
        <v>0</v>
      </c>
      <c r="D7012">
        <v>0.85399999999999998</v>
      </c>
      <c r="E7012">
        <v>42.358820999999999</v>
      </c>
      <c r="F7012">
        <v>42.322414999999999</v>
      </c>
      <c r="G7012">
        <v>41.429194000000003</v>
      </c>
      <c r="H7012">
        <v>3.6406000000000001E-2</v>
      </c>
      <c r="I7012">
        <v>-86.308577999999997</v>
      </c>
      <c r="J7012">
        <v>56</v>
      </c>
      <c r="K7012">
        <v>61.395522999999997</v>
      </c>
      <c r="L7012">
        <v>1.5011E-2</v>
      </c>
      <c r="M7012">
        <f>(F7012*CalPhotonTurnigy!$AE$30*CalPhotonTurnigy!$AF$36+CalPhotonTurnigy!$AE$36)/CalPhotonTurnigy!$AE$30</f>
        <v>54.475375494679426</v>
      </c>
    </row>
    <row r="7013" spans="1:13" x14ac:dyDescent="0.3">
      <c r="A7013">
        <v>202.62983399999999</v>
      </c>
      <c r="B7013">
        <v>56</v>
      </c>
      <c r="C7013">
        <v>0</v>
      </c>
      <c r="D7013">
        <v>0.85399999999999998</v>
      </c>
      <c r="E7013">
        <v>42.349125999999998</v>
      </c>
      <c r="F7013">
        <v>42.520707000000002</v>
      </c>
      <c r="G7013">
        <v>41.429194000000003</v>
      </c>
      <c r="H7013">
        <v>-0.17158100000000001</v>
      </c>
      <c r="I7013">
        <v>-86.316535000000002</v>
      </c>
      <c r="J7013">
        <v>56</v>
      </c>
      <c r="K7013">
        <v>61.395522999999997</v>
      </c>
      <c r="L7013">
        <v>1.5011E-2</v>
      </c>
      <c r="M7013">
        <f>(F7013*CalPhotonTurnigy!$AE$30*CalPhotonTurnigy!$AF$36+CalPhotonTurnigy!$AE$36)/CalPhotonTurnigy!$AE$30</f>
        <v>54.67678156962392</v>
      </c>
    </row>
    <row r="7014" spans="1:13" x14ac:dyDescent="0.3">
      <c r="A7014">
        <v>202.644835</v>
      </c>
      <c r="B7014">
        <v>56</v>
      </c>
      <c r="C7014">
        <v>0</v>
      </c>
      <c r="D7014">
        <v>0.85699999999999998</v>
      </c>
      <c r="E7014">
        <v>42.356676</v>
      </c>
      <c r="F7014">
        <v>41.975236000000002</v>
      </c>
      <c r="G7014">
        <v>41.429194000000003</v>
      </c>
      <c r="H7014">
        <v>0.38144</v>
      </c>
      <c r="I7014">
        <v>-86.298927000000006</v>
      </c>
      <c r="J7014">
        <v>56</v>
      </c>
      <c r="K7014">
        <v>61.395522999999997</v>
      </c>
      <c r="L7014">
        <v>1.5001E-2</v>
      </c>
      <c r="M7014">
        <f>(F7014*CalPhotonTurnigy!$AE$30*CalPhotonTurnigy!$AF$36+CalPhotonTurnigy!$AE$36)/CalPhotonTurnigy!$AE$30</f>
        <v>54.122744225172084</v>
      </c>
    </row>
    <row r="7015" spans="1:13" x14ac:dyDescent="0.3">
      <c r="A7015">
        <v>202.659843</v>
      </c>
      <c r="B7015">
        <v>56</v>
      </c>
      <c r="C7015">
        <v>0</v>
      </c>
      <c r="D7015">
        <v>0.85499999999999998</v>
      </c>
      <c r="E7015">
        <v>42.351253999999997</v>
      </c>
      <c r="F7015">
        <v>42.124053000000004</v>
      </c>
      <c r="G7015">
        <v>41.429194000000003</v>
      </c>
      <c r="H7015">
        <v>0.22720099999999999</v>
      </c>
      <c r="I7015">
        <v>-86.288422999999995</v>
      </c>
      <c r="J7015">
        <v>56</v>
      </c>
      <c r="K7015">
        <v>61.395522999999997</v>
      </c>
      <c r="L7015">
        <v>1.5008000000000001E-2</v>
      </c>
      <c r="M7015">
        <f>(F7015*CalPhotonTurnigy!$AE$30*CalPhotonTurnigy!$AF$36+CalPhotonTurnigy!$AE$36)/CalPhotonTurnigy!$AE$30</f>
        <v>54.273898320420571</v>
      </c>
    </row>
    <row r="7016" spans="1:13" x14ac:dyDescent="0.3">
      <c r="A7016">
        <v>202.67485199999999</v>
      </c>
      <c r="B7016">
        <v>56</v>
      </c>
      <c r="C7016">
        <v>0</v>
      </c>
      <c r="D7016">
        <v>0.84599999999999997</v>
      </c>
      <c r="E7016">
        <v>42.302843000000003</v>
      </c>
      <c r="F7016">
        <v>42.322414999999999</v>
      </c>
      <c r="G7016">
        <v>41.429194000000003</v>
      </c>
      <c r="H7016">
        <v>-1.9571000000000002E-2</v>
      </c>
      <c r="I7016">
        <v>-86.289328999999995</v>
      </c>
      <c r="J7016">
        <v>56</v>
      </c>
      <c r="K7016">
        <v>61.395522999999997</v>
      </c>
      <c r="L7016">
        <v>1.5009E-2</v>
      </c>
      <c r="M7016">
        <f>(F7016*CalPhotonTurnigy!$AE$30*CalPhotonTurnigy!$AF$36+CalPhotonTurnigy!$AE$36)/CalPhotonTurnigy!$AE$30</f>
        <v>54.475375494679426</v>
      </c>
    </row>
    <row r="7017" spans="1:13" x14ac:dyDescent="0.3">
      <c r="A7017">
        <v>202.68986200000001</v>
      </c>
      <c r="B7017">
        <v>56</v>
      </c>
      <c r="C7017">
        <v>0</v>
      </c>
      <c r="D7017">
        <v>0.85499999999999998</v>
      </c>
      <c r="E7017">
        <v>42.304929999999999</v>
      </c>
      <c r="F7017">
        <v>41.876004000000002</v>
      </c>
      <c r="G7017">
        <v>41.429194000000003</v>
      </c>
      <c r="H7017">
        <v>0.42892599999999997</v>
      </c>
      <c r="I7017">
        <v>-86.269531999999998</v>
      </c>
      <c r="J7017">
        <v>56</v>
      </c>
      <c r="K7017">
        <v>61.395522999999997</v>
      </c>
      <c r="L7017">
        <v>1.5010000000000001E-2</v>
      </c>
      <c r="M7017">
        <f>(F7017*CalPhotonTurnigy!$AE$30*CalPhotonTurnigy!$AF$36+CalPhotonTurnigy!$AE$36)/CalPhotonTurnigy!$AE$30</f>
        <v>54.021953837113607</v>
      </c>
    </row>
    <row r="7018" spans="1:13" x14ac:dyDescent="0.3">
      <c r="A7018">
        <v>202.704868</v>
      </c>
      <c r="B7018">
        <v>56</v>
      </c>
      <c r="C7018">
        <v>0</v>
      </c>
      <c r="D7018">
        <v>0.85599999999999998</v>
      </c>
      <c r="E7018">
        <v>42.310704000000001</v>
      </c>
      <c r="F7018">
        <v>42.074452000000001</v>
      </c>
      <c r="G7018">
        <v>41.429192999999998</v>
      </c>
      <c r="H7018">
        <v>0.23625199999999999</v>
      </c>
      <c r="I7018">
        <v>-86.258615000000006</v>
      </c>
      <c r="J7018">
        <v>56</v>
      </c>
      <c r="K7018">
        <v>61.395522999999997</v>
      </c>
      <c r="L7018">
        <v>1.5006E-2</v>
      </c>
      <c r="M7018">
        <f>(F7018*CalPhotonTurnigy!$AE$30*CalPhotonTurnigy!$AF$36+CalPhotonTurnigy!$AE$36)/CalPhotonTurnigy!$AE$30</f>
        <v>54.223518361958689</v>
      </c>
    </row>
    <row r="7019" spans="1:13" x14ac:dyDescent="0.3">
      <c r="A7019">
        <v>202.71986999999999</v>
      </c>
      <c r="B7019">
        <v>56</v>
      </c>
      <c r="C7019">
        <v>0</v>
      </c>
      <c r="D7019">
        <v>0.85199999999999998</v>
      </c>
      <c r="E7019">
        <v>42.299756000000002</v>
      </c>
      <c r="F7019">
        <v>42.248036999999997</v>
      </c>
      <c r="G7019">
        <v>41.429192999999998</v>
      </c>
      <c r="H7019">
        <v>5.1719000000000001E-2</v>
      </c>
      <c r="I7019">
        <v>-86.256221999999994</v>
      </c>
      <c r="J7019">
        <v>56</v>
      </c>
      <c r="K7019">
        <v>61.395522999999997</v>
      </c>
      <c r="L7019">
        <v>1.5002E-2</v>
      </c>
      <c r="M7019">
        <f>(F7019*CalPhotonTurnigy!$AE$30*CalPhotonTurnigy!$AF$36+CalPhotonTurnigy!$AE$36)/CalPhotonTurnigy!$AE$30</f>
        <v>54.399829426042167</v>
      </c>
    </row>
    <row r="7020" spans="1:13" x14ac:dyDescent="0.3">
      <c r="A7020">
        <v>202.73488</v>
      </c>
      <c r="B7020">
        <v>56</v>
      </c>
      <c r="C7020">
        <v>0</v>
      </c>
      <c r="D7020">
        <v>0.85199999999999998</v>
      </c>
      <c r="E7020">
        <v>42.290331999999999</v>
      </c>
      <c r="F7020">
        <v>41.776753999999997</v>
      </c>
      <c r="G7020">
        <v>41.429192999999998</v>
      </c>
      <c r="H7020">
        <v>0.51357799999999998</v>
      </c>
      <c r="I7020">
        <v>-86.232534999999999</v>
      </c>
      <c r="J7020">
        <v>56</v>
      </c>
      <c r="K7020">
        <v>61.395522999999997</v>
      </c>
      <c r="L7020">
        <v>1.5010000000000001E-2</v>
      </c>
      <c r="M7020">
        <f>(F7020*CalPhotonTurnigy!$AE$30*CalPhotonTurnigy!$AF$36+CalPhotonTurnigy!$AE$36)/CalPhotonTurnigy!$AE$30</f>
        <v>53.921145166374288</v>
      </c>
    </row>
    <row r="7021" spans="1:13" x14ac:dyDescent="0.3">
      <c r="A7021">
        <v>202.749887</v>
      </c>
      <c r="B7021">
        <v>56</v>
      </c>
      <c r="C7021">
        <v>0</v>
      </c>
      <c r="D7021">
        <v>0.85199999999999998</v>
      </c>
      <c r="E7021">
        <v>42.278238000000002</v>
      </c>
      <c r="F7021">
        <v>41.925621999999997</v>
      </c>
      <c r="G7021">
        <v>41.429192999999998</v>
      </c>
      <c r="H7021">
        <v>0.35261599999999999</v>
      </c>
      <c r="I7021">
        <v>-86.216256999999999</v>
      </c>
      <c r="J7021">
        <v>56</v>
      </c>
      <c r="K7021">
        <v>61.395522999999997</v>
      </c>
      <c r="L7021">
        <v>1.5007E-2</v>
      </c>
      <c r="M7021">
        <f>(F7021*CalPhotonTurnigy!$AE$30*CalPhotonTurnigy!$AF$36+CalPhotonTurnigy!$AE$36)/CalPhotonTurnigy!$AE$30</f>
        <v>54.072351062551817</v>
      </c>
    </row>
    <row r="7022" spans="1:13" x14ac:dyDescent="0.3">
      <c r="A7022">
        <v>202.764883</v>
      </c>
      <c r="B7022">
        <v>56</v>
      </c>
      <c r="C7022">
        <v>0</v>
      </c>
      <c r="D7022">
        <v>0.85</v>
      </c>
      <c r="E7022">
        <v>42.259858999999999</v>
      </c>
      <c r="F7022">
        <v>42.148851999999998</v>
      </c>
      <c r="G7022">
        <v>41.429192999999998</v>
      </c>
      <c r="H7022">
        <v>0.11100699999999999</v>
      </c>
      <c r="I7022">
        <v>-86.211128000000002</v>
      </c>
      <c r="J7022">
        <v>56</v>
      </c>
      <c r="K7022">
        <v>61.395522999999997</v>
      </c>
      <c r="L7022">
        <v>1.4996000000000001E-2</v>
      </c>
      <c r="M7022">
        <f>(F7022*CalPhotonTurnigy!$AE$30*CalPhotonTurnigy!$AF$36+CalPhotonTurnigy!$AE$36)/CalPhotonTurnigy!$AE$30</f>
        <v>54.299086776094768</v>
      </c>
    </row>
    <row r="7023" spans="1:13" x14ac:dyDescent="0.3">
      <c r="A7023">
        <v>202.779889</v>
      </c>
      <c r="B7023">
        <v>56</v>
      </c>
      <c r="C7023">
        <v>0</v>
      </c>
      <c r="D7023">
        <v>0.85599999999999998</v>
      </c>
      <c r="E7023">
        <v>42.271932999999997</v>
      </c>
      <c r="F7023">
        <v>41.727122000000001</v>
      </c>
      <c r="G7023">
        <v>41.429192999999998</v>
      </c>
      <c r="H7023">
        <v>0.54481100000000005</v>
      </c>
      <c r="I7023">
        <v>-86.186014999999998</v>
      </c>
      <c r="J7023">
        <v>56</v>
      </c>
      <c r="K7023">
        <v>61.395522999999997</v>
      </c>
      <c r="L7023">
        <v>1.5006E-2</v>
      </c>
      <c r="M7023">
        <f>(F7023*CalPhotonTurnigy!$AE$30*CalPhotonTurnigy!$AF$36+CalPhotonTurnigy!$AE$36)/CalPhotonTurnigy!$AE$30</f>
        <v>53.870733721073194</v>
      </c>
    </row>
    <row r="7024" spans="1:13" x14ac:dyDescent="0.3">
      <c r="A7024">
        <v>202.79489899999999</v>
      </c>
      <c r="B7024">
        <v>56</v>
      </c>
      <c r="C7024">
        <v>0</v>
      </c>
      <c r="D7024">
        <v>0.85299999999999998</v>
      </c>
      <c r="E7024">
        <v>42.27037</v>
      </c>
      <c r="F7024">
        <v>41.925621999999997</v>
      </c>
      <c r="G7024">
        <v>41.429192999999998</v>
      </c>
      <c r="H7024">
        <v>0.344748</v>
      </c>
      <c r="I7024">
        <v>-86.170096999999998</v>
      </c>
      <c r="J7024">
        <v>56</v>
      </c>
      <c r="K7024">
        <v>61.395522999999997</v>
      </c>
      <c r="L7024">
        <v>1.5010000000000001E-2</v>
      </c>
      <c r="M7024">
        <f>(F7024*CalPhotonTurnigy!$AE$30*CalPhotonTurnigy!$AF$36+CalPhotonTurnigy!$AE$36)/CalPhotonTurnigy!$AE$30</f>
        <v>54.072351062551817</v>
      </c>
    </row>
    <row r="7025" spans="1:13" x14ac:dyDescent="0.3">
      <c r="A7025">
        <v>202.80989600000001</v>
      </c>
      <c r="B7025">
        <v>56</v>
      </c>
      <c r="C7025">
        <v>0</v>
      </c>
      <c r="D7025">
        <v>0.85899999999999999</v>
      </c>
      <c r="E7025">
        <v>42.296900000000001</v>
      </c>
      <c r="F7025">
        <v>42.173650000000002</v>
      </c>
      <c r="G7025">
        <v>41.429192999999998</v>
      </c>
      <c r="H7025">
        <v>0.12325</v>
      </c>
      <c r="I7025">
        <v>-86.164400999999998</v>
      </c>
      <c r="J7025">
        <v>56</v>
      </c>
      <c r="K7025">
        <v>61.395522999999997</v>
      </c>
      <c r="L7025">
        <v>1.4997E-2</v>
      </c>
      <c r="M7025">
        <f>(F7025*CalPhotonTurnigy!$AE$30*CalPhotonTurnigy!$AF$36+CalPhotonTurnigy!$AE$36)/CalPhotonTurnigy!$AE$30</f>
        <v>54.324274216064481</v>
      </c>
    </row>
    <row r="7026" spans="1:13" x14ac:dyDescent="0.3">
      <c r="A7026">
        <v>202.824905</v>
      </c>
      <c r="B7026">
        <v>56</v>
      </c>
      <c r="C7026">
        <v>0</v>
      </c>
      <c r="D7026">
        <v>0.85599999999999998</v>
      </c>
      <c r="E7026">
        <v>42.303795999999998</v>
      </c>
      <c r="F7026">
        <v>41.677486000000002</v>
      </c>
      <c r="G7026">
        <v>41.429192999999998</v>
      </c>
      <c r="H7026">
        <v>0.62631000000000003</v>
      </c>
      <c r="I7026">
        <v>-86.135536000000002</v>
      </c>
      <c r="J7026">
        <v>56</v>
      </c>
      <c r="K7026">
        <v>61.395522999999997</v>
      </c>
      <c r="L7026">
        <v>1.5009E-2</v>
      </c>
      <c r="M7026">
        <f>(F7026*CalPhotonTurnigy!$AE$30*CalPhotonTurnigy!$AF$36+CalPhotonTurnigy!$AE$36)/CalPhotonTurnigy!$AE$30</f>
        <v>53.820318212954142</v>
      </c>
    </row>
    <row r="7027" spans="1:13" x14ac:dyDescent="0.3">
      <c r="A7027">
        <v>202.83990700000001</v>
      </c>
      <c r="B7027">
        <v>56</v>
      </c>
      <c r="C7027">
        <v>0</v>
      </c>
      <c r="D7027">
        <v>0.85499999999999998</v>
      </c>
      <c r="E7027">
        <v>42.305750000000003</v>
      </c>
      <c r="F7027">
        <v>41.876004000000002</v>
      </c>
      <c r="G7027">
        <v>41.429192999999998</v>
      </c>
      <c r="H7027">
        <v>0.42974600000000002</v>
      </c>
      <c r="I7027">
        <v>-86.115712000000002</v>
      </c>
      <c r="J7027">
        <v>56</v>
      </c>
      <c r="K7027">
        <v>61.395522999999997</v>
      </c>
      <c r="L7027">
        <v>1.5002E-2</v>
      </c>
      <c r="M7027">
        <f>(F7027*CalPhotonTurnigy!$AE$30*CalPhotonTurnigy!$AF$36+CalPhotonTurnigy!$AE$36)/CalPhotonTurnigy!$AE$30</f>
        <v>54.021953837113607</v>
      </c>
    </row>
    <row r="7028" spans="1:13" x14ac:dyDescent="0.3">
      <c r="A7028">
        <v>202.854905</v>
      </c>
      <c r="B7028">
        <v>56</v>
      </c>
      <c r="C7028">
        <v>0</v>
      </c>
      <c r="D7028">
        <v>0.85599999999999998</v>
      </c>
      <c r="E7028">
        <v>42.315387999999999</v>
      </c>
      <c r="F7028">
        <v>42.099252999999997</v>
      </c>
      <c r="G7028">
        <v>41.429192999999998</v>
      </c>
      <c r="H7028">
        <v>0.21613499999999999</v>
      </c>
      <c r="I7028">
        <v>-86.105727999999999</v>
      </c>
      <c r="J7028">
        <v>56</v>
      </c>
      <c r="K7028">
        <v>61.395522999999997</v>
      </c>
      <c r="L7028">
        <v>1.4997999999999999E-2</v>
      </c>
      <c r="M7028">
        <f>(F7028*CalPhotonTurnigy!$AE$30*CalPhotonTurnigy!$AF$36+CalPhotonTurnigy!$AE$36)/CalPhotonTurnigy!$AE$30</f>
        <v>54.248708849041876</v>
      </c>
    </row>
    <row r="7029" spans="1:13" x14ac:dyDescent="0.3">
      <c r="A7029">
        <v>202.869913</v>
      </c>
      <c r="B7029">
        <v>56</v>
      </c>
      <c r="C7029">
        <v>0</v>
      </c>
      <c r="D7029">
        <v>0.85399999999999998</v>
      </c>
      <c r="E7029">
        <v>42.311745000000002</v>
      </c>
      <c r="F7029">
        <v>41.727122000000001</v>
      </c>
      <c r="G7029">
        <v>41.429192999999998</v>
      </c>
      <c r="H7029">
        <v>0.584623</v>
      </c>
      <c r="I7029">
        <v>-86.078776000000005</v>
      </c>
      <c r="J7029">
        <v>56</v>
      </c>
      <c r="K7029">
        <v>61.395522999999997</v>
      </c>
      <c r="L7029">
        <v>1.5008000000000001E-2</v>
      </c>
      <c r="M7029">
        <f>(F7029*CalPhotonTurnigy!$AE$30*CalPhotonTurnigy!$AF$36+CalPhotonTurnigy!$AE$36)/CalPhotonTurnigy!$AE$30</f>
        <v>53.870733721073194</v>
      </c>
    </row>
    <row r="7030" spans="1:13" x14ac:dyDescent="0.3">
      <c r="A7030">
        <v>202.88491999999999</v>
      </c>
      <c r="B7030">
        <v>56</v>
      </c>
      <c r="C7030">
        <v>0</v>
      </c>
      <c r="D7030">
        <v>0.85799999999999998</v>
      </c>
      <c r="E7030">
        <v>42.328498000000003</v>
      </c>
      <c r="F7030">
        <v>41.900812999999999</v>
      </c>
      <c r="G7030">
        <v>41.429192999999998</v>
      </c>
      <c r="H7030">
        <v>0.42768499999999998</v>
      </c>
      <c r="I7030">
        <v>-86.059036000000006</v>
      </c>
      <c r="J7030">
        <v>56</v>
      </c>
      <c r="K7030">
        <v>61.395522999999997</v>
      </c>
      <c r="L7030">
        <v>1.5007E-2</v>
      </c>
      <c r="M7030">
        <f>(F7030*CalPhotonTurnigy!$AE$30*CalPhotonTurnigy!$AF$36+CalPhotonTurnigy!$AE$36)/CalPhotonTurnigy!$AE$30</f>
        <v>54.047152449832716</v>
      </c>
    </row>
    <row r="7031" spans="1:13" x14ac:dyDescent="0.3">
      <c r="A7031">
        <v>202.899933</v>
      </c>
      <c r="B7031">
        <v>56</v>
      </c>
      <c r="C7031">
        <v>0</v>
      </c>
      <c r="D7031">
        <v>0.85499999999999998</v>
      </c>
      <c r="E7031">
        <v>42.327005</v>
      </c>
      <c r="F7031">
        <v>42.099252999999997</v>
      </c>
      <c r="G7031">
        <v>41.429192999999998</v>
      </c>
      <c r="H7031">
        <v>0.22775200000000001</v>
      </c>
      <c r="I7031">
        <v>-86.048505000000006</v>
      </c>
      <c r="J7031">
        <v>56</v>
      </c>
      <c r="K7031">
        <v>61.395522999999997</v>
      </c>
      <c r="L7031">
        <v>1.5013E-2</v>
      </c>
      <c r="M7031">
        <f>(F7031*CalPhotonTurnigy!$AE$30*CalPhotonTurnigy!$AF$36+CalPhotonTurnigy!$AE$36)/CalPhotonTurnigy!$AE$30</f>
        <v>54.248708849041876</v>
      </c>
    </row>
    <row r="7032" spans="1:13" x14ac:dyDescent="0.3">
      <c r="A7032">
        <v>202.914931</v>
      </c>
      <c r="B7032">
        <v>56</v>
      </c>
      <c r="C7032">
        <v>0</v>
      </c>
      <c r="D7032">
        <v>0.85599999999999998</v>
      </c>
      <c r="E7032">
        <v>42.329695999999998</v>
      </c>
      <c r="F7032">
        <v>41.677486000000002</v>
      </c>
      <c r="G7032">
        <v>41.429192999999998</v>
      </c>
      <c r="H7032">
        <v>0.65220999999999996</v>
      </c>
      <c r="I7032">
        <v>-86.018468999999996</v>
      </c>
      <c r="J7032">
        <v>56</v>
      </c>
      <c r="K7032">
        <v>61.395522999999997</v>
      </c>
      <c r="L7032">
        <v>1.4997999999999999E-2</v>
      </c>
      <c r="M7032">
        <f>(F7032*CalPhotonTurnigy!$AE$30*CalPhotonTurnigy!$AF$36+CalPhotonTurnigy!$AE$36)/CalPhotonTurnigy!$AE$30</f>
        <v>53.820318212954142</v>
      </c>
    </row>
    <row r="7033" spans="1:13" x14ac:dyDescent="0.3">
      <c r="A7033">
        <v>202.92993999999999</v>
      </c>
      <c r="B7033">
        <v>56</v>
      </c>
      <c r="C7033">
        <v>0</v>
      </c>
      <c r="D7033">
        <v>0.85299999999999998</v>
      </c>
      <c r="E7033">
        <v>42.320081999999999</v>
      </c>
      <c r="F7033">
        <v>41.876004000000002</v>
      </c>
      <c r="G7033">
        <v>41.429192999999998</v>
      </c>
      <c r="H7033">
        <v>0.444079</v>
      </c>
      <c r="I7033">
        <v>-85.997973000000002</v>
      </c>
      <c r="J7033">
        <v>56</v>
      </c>
      <c r="K7033">
        <v>61.395522999999997</v>
      </c>
      <c r="L7033">
        <v>1.5009E-2</v>
      </c>
      <c r="M7033">
        <f>(F7033*CalPhotonTurnigy!$AE$30*CalPhotonTurnigy!$AF$36+CalPhotonTurnigy!$AE$36)/CalPhotonTurnigy!$AE$30</f>
        <v>54.021953837113607</v>
      </c>
    </row>
    <row r="7034" spans="1:13" x14ac:dyDescent="0.3">
      <c r="A7034">
        <v>202.94494299999999</v>
      </c>
      <c r="B7034">
        <v>56</v>
      </c>
      <c r="C7034">
        <v>0</v>
      </c>
      <c r="D7034">
        <v>0.85199999999999998</v>
      </c>
      <c r="E7034">
        <v>42.307828000000001</v>
      </c>
      <c r="F7034">
        <v>42.099252999999997</v>
      </c>
      <c r="G7034">
        <v>41.429192999999998</v>
      </c>
      <c r="H7034">
        <v>0.20857600000000001</v>
      </c>
      <c r="I7034">
        <v>-85.988335000000006</v>
      </c>
      <c r="J7034">
        <v>56</v>
      </c>
      <c r="K7034">
        <v>61.395522999999997</v>
      </c>
      <c r="L7034">
        <v>1.5003000000000001E-2</v>
      </c>
      <c r="M7034">
        <f>(F7034*CalPhotonTurnigy!$AE$30*CalPhotonTurnigy!$AF$36+CalPhotonTurnigy!$AE$36)/CalPhotonTurnigy!$AE$30</f>
        <v>54.248708849041876</v>
      </c>
    </row>
    <row r="7035" spans="1:13" x14ac:dyDescent="0.3">
      <c r="A7035">
        <v>202.95993999999999</v>
      </c>
      <c r="B7035">
        <v>56</v>
      </c>
      <c r="C7035">
        <v>0</v>
      </c>
      <c r="D7035">
        <v>0.85599999999999998</v>
      </c>
      <c r="E7035">
        <v>42.317176000000003</v>
      </c>
      <c r="F7035">
        <v>41.702305000000003</v>
      </c>
      <c r="G7035">
        <v>41.429192999999998</v>
      </c>
      <c r="H7035">
        <v>0.61487099999999995</v>
      </c>
      <c r="I7035">
        <v>-85.960014999999999</v>
      </c>
      <c r="J7035">
        <v>56</v>
      </c>
      <c r="K7035">
        <v>61.395522999999997</v>
      </c>
      <c r="L7035">
        <v>1.4997E-2</v>
      </c>
      <c r="M7035">
        <f>(F7035*CalPhotonTurnigy!$AE$30*CalPhotonTurnigy!$AF$36+CalPhotonTurnigy!$AE$36)/CalPhotonTurnigy!$AE$30</f>
        <v>53.845526982718148</v>
      </c>
    </row>
    <row r="7036" spans="1:13" x14ac:dyDescent="0.3">
      <c r="A7036">
        <v>202.97493800000001</v>
      </c>
      <c r="B7036">
        <v>56</v>
      </c>
      <c r="C7036">
        <v>0</v>
      </c>
      <c r="D7036">
        <v>0.85399999999999998</v>
      </c>
      <c r="E7036">
        <v>42.313284000000003</v>
      </c>
      <c r="F7036">
        <v>41.900812999999999</v>
      </c>
      <c r="G7036">
        <v>41.429192999999998</v>
      </c>
      <c r="H7036">
        <v>0.41247099999999998</v>
      </c>
      <c r="I7036">
        <v>-85.940989000000002</v>
      </c>
      <c r="J7036">
        <v>56</v>
      </c>
      <c r="K7036">
        <v>61.395522999999997</v>
      </c>
      <c r="L7036">
        <v>1.4997999999999999E-2</v>
      </c>
      <c r="M7036">
        <f>(F7036*CalPhotonTurnigy!$AE$30*CalPhotonTurnigy!$AF$36+CalPhotonTurnigy!$AE$36)/CalPhotonTurnigy!$AE$30</f>
        <v>54.047152449832716</v>
      </c>
    </row>
    <row r="7037" spans="1:13" x14ac:dyDescent="0.3">
      <c r="A7037">
        <v>202.989948</v>
      </c>
      <c r="B7037">
        <v>56</v>
      </c>
      <c r="C7037">
        <v>0</v>
      </c>
      <c r="D7037">
        <v>0.85199999999999998</v>
      </c>
      <c r="E7037">
        <v>42.301977000000001</v>
      </c>
      <c r="F7037">
        <v>42.074452000000001</v>
      </c>
      <c r="G7037">
        <v>41.429192999999998</v>
      </c>
      <c r="H7037">
        <v>0.22752500000000001</v>
      </c>
      <c r="I7037">
        <v>-85.930473000000006</v>
      </c>
      <c r="J7037">
        <v>56</v>
      </c>
      <c r="K7037">
        <v>61.395522999999997</v>
      </c>
      <c r="L7037">
        <v>1.5010000000000001E-2</v>
      </c>
      <c r="M7037">
        <f>(F7037*CalPhotonTurnigy!$AE$30*CalPhotonTurnigy!$AF$36+CalPhotonTurnigy!$AE$36)/CalPhotonTurnigy!$AE$30</f>
        <v>54.223518361958689</v>
      </c>
    </row>
    <row r="7038" spans="1:13" x14ac:dyDescent="0.3">
      <c r="A7038">
        <v>203.00495799999999</v>
      </c>
      <c r="B7038">
        <v>56</v>
      </c>
      <c r="C7038">
        <v>0</v>
      </c>
      <c r="D7038">
        <v>0.85499999999999998</v>
      </c>
      <c r="E7038">
        <v>42.304183999999999</v>
      </c>
      <c r="F7038">
        <v>41.702305000000003</v>
      </c>
      <c r="G7038">
        <v>41.429192999999998</v>
      </c>
      <c r="H7038">
        <v>0.60187900000000005</v>
      </c>
      <c r="I7038">
        <v>-85.902726999999999</v>
      </c>
      <c r="J7038">
        <v>56</v>
      </c>
      <c r="K7038">
        <v>61.395522999999997</v>
      </c>
      <c r="L7038">
        <v>1.5010000000000001E-2</v>
      </c>
      <c r="M7038">
        <f>(F7038*CalPhotonTurnigy!$AE$30*CalPhotonTurnigy!$AF$36+CalPhotonTurnigy!$AE$36)/CalPhotonTurnigy!$AE$30</f>
        <v>53.845526982718148</v>
      </c>
    </row>
    <row r="7039" spans="1:13" x14ac:dyDescent="0.3">
      <c r="A7039">
        <v>203.01995700000001</v>
      </c>
      <c r="B7039">
        <v>56</v>
      </c>
      <c r="C7039">
        <v>0</v>
      </c>
      <c r="D7039">
        <v>0.85599999999999998</v>
      </c>
      <c r="E7039">
        <v>42.314041000000003</v>
      </c>
      <c r="F7039">
        <v>41.950429999999997</v>
      </c>
      <c r="G7039">
        <v>41.429192999999998</v>
      </c>
      <c r="H7039">
        <v>0.36361100000000002</v>
      </c>
      <c r="I7039">
        <v>-85.885947000000002</v>
      </c>
      <c r="J7039">
        <v>56</v>
      </c>
      <c r="K7039">
        <v>61.395522999999997</v>
      </c>
      <c r="L7039">
        <v>1.4999E-2</v>
      </c>
      <c r="M7039">
        <f>(F7039*CalPhotonTurnigy!$AE$30*CalPhotonTurnigy!$AF$36+CalPhotonTurnigy!$AE$36)/CalPhotonTurnigy!$AE$30</f>
        <v>54.097548659566442</v>
      </c>
    </row>
    <row r="7040" spans="1:13" x14ac:dyDescent="0.3">
      <c r="A7040">
        <v>203.03496000000001</v>
      </c>
      <c r="B7040">
        <v>56</v>
      </c>
      <c r="C7040">
        <v>0</v>
      </c>
      <c r="D7040">
        <v>0.85399999999999998</v>
      </c>
      <c r="E7040">
        <v>42.310586000000001</v>
      </c>
      <c r="F7040">
        <v>41.627845999999998</v>
      </c>
      <c r="G7040">
        <v>41.429192999999998</v>
      </c>
      <c r="H7040">
        <v>0.68274000000000001</v>
      </c>
      <c r="I7040">
        <v>-85.854506000000001</v>
      </c>
      <c r="J7040">
        <v>56</v>
      </c>
      <c r="K7040">
        <v>61.395522999999997</v>
      </c>
      <c r="L7040">
        <v>1.5003000000000001E-2</v>
      </c>
      <c r="M7040">
        <f>(F7040*CalPhotonTurnigy!$AE$30*CalPhotonTurnigy!$AF$36+CalPhotonTurnigy!$AE$36)/CalPhotonTurnigy!$AE$30</f>
        <v>53.769898642017111</v>
      </c>
    </row>
    <row r="7041" spans="1:13" x14ac:dyDescent="0.3">
      <c r="A7041">
        <v>203.049971</v>
      </c>
      <c r="B7041">
        <v>56</v>
      </c>
      <c r="C7041">
        <v>0</v>
      </c>
      <c r="D7041">
        <v>0.86</v>
      </c>
      <c r="E7041">
        <v>42.335453000000001</v>
      </c>
      <c r="F7041">
        <v>41.776753999999997</v>
      </c>
      <c r="G7041">
        <v>41.429192999999998</v>
      </c>
      <c r="H7041">
        <v>0.55869999999999997</v>
      </c>
      <c r="I7041">
        <v>-85.828734999999995</v>
      </c>
      <c r="J7041">
        <v>56</v>
      </c>
      <c r="K7041">
        <v>61.395522999999997</v>
      </c>
      <c r="L7041">
        <v>1.5011E-2</v>
      </c>
      <c r="M7041">
        <f>(F7041*CalPhotonTurnigy!$AE$30*CalPhotonTurnigy!$AF$36+CalPhotonTurnigy!$AE$36)/CalPhotonTurnigy!$AE$30</f>
        <v>53.921145166374288</v>
      </c>
    </row>
    <row r="7042" spans="1:13" x14ac:dyDescent="0.3">
      <c r="A7042">
        <v>203.064978</v>
      </c>
      <c r="B7042">
        <v>56</v>
      </c>
      <c r="C7042">
        <v>0</v>
      </c>
      <c r="D7042">
        <v>0.85499999999999998</v>
      </c>
      <c r="E7042">
        <v>42.332990000000002</v>
      </c>
      <c r="F7042">
        <v>41.975236000000002</v>
      </c>
      <c r="G7042">
        <v>41.429192999999998</v>
      </c>
      <c r="H7042">
        <v>0.35775400000000002</v>
      </c>
      <c r="I7042">
        <v>-85.812213999999997</v>
      </c>
      <c r="J7042">
        <v>56</v>
      </c>
      <c r="K7042">
        <v>61.395522999999997</v>
      </c>
      <c r="L7042">
        <v>1.5007E-2</v>
      </c>
      <c r="M7042">
        <f>(F7042*CalPhotonTurnigy!$AE$30*CalPhotonTurnigy!$AF$36+CalPhotonTurnigy!$AE$36)/CalPhotonTurnigy!$AE$30</f>
        <v>54.122744225172084</v>
      </c>
    </row>
    <row r="7043" spans="1:13" x14ac:dyDescent="0.3">
      <c r="A7043">
        <v>203.07997700000001</v>
      </c>
      <c r="B7043">
        <v>56</v>
      </c>
      <c r="C7043">
        <v>0</v>
      </c>
      <c r="D7043">
        <v>0.85299999999999998</v>
      </c>
      <c r="E7043">
        <v>42.322916999999997</v>
      </c>
      <c r="F7043">
        <v>41.503726999999998</v>
      </c>
      <c r="G7043">
        <v>41.429192999999998</v>
      </c>
      <c r="H7043">
        <v>0.81918999999999997</v>
      </c>
      <c r="I7043">
        <v>-85.774533000000005</v>
      </c>
      <c r="J7043">
        <v>56</v>
      </c>
      <c r="K7043">
        <v>61.395522999999997</v>
      </c>
      <c r="L7043">
        <v>1.4999E-2</v>
      </c>
      <c r="M7043">
        <f>(F7043*CalPhotonTurnigy!$AE$30*CalPhotonTurnigy!$AF$36+CalPhotonTurnigy!$AE$36)/CalPhotonTurnigy!$AE$30</f>
        <v>53.643830416289219</v>
      </c>
    </row>
    <row r="7044" spans="1:13" x14ac:dyDescent="0.3">
      <c r="A7044">
        <v>203.09498500000001</v>
      </c>
      <c r="B7044">
        <v>56</v>
      </c>
      <c r="C7044">
        <v>0</v>
      </c>
      <c r="D7044">
        <v>0.85599999999999998</v>
      </c>
      <c r="E7044">
        <v>42.326179000000003</v>
      </c>
      <c r="F7044">
        <v>41.776753999999997</v>
      </c>
      <c r="G7044">
        <v>41.429192999999998</v>
      </c>
      <c r="H7044">
        <v>0.54942599999999997</v>
      </c>
      <c r="I7044">
        <v>-85.749195</v>
      </c>
      <c r="J7044">
        <v>56</v>
      </c>
      <c r="K7044">
        <v>61.395522999999997</v>
      </c>
      <c r="L7044">
        <v>1.5008000000000001E-2</v>
      </c>
      <c r="M7044">
        <f>(F7044*CalPhotonTurnigy!$AE$30*CalPhotonTurnigy!$AF$36+CalPhotonTurnigy!$AE$36)/CalPhotonTurnigy!$AE$30</f>
        <v>53.921145166374288</v>
      </c>
    </row>
    <row r="7045" spans="1:13" x14ac:dyDescent="0.3">
      <c r="A7045">
        <v>203.10998799999999</v>
      </c>
      <c r="B7045">
        <v>56</v>
      </c>
      <c r="C7045">
        <v>0</v>
      </c>
      <c r="D7045">
        <v>0.85499999999999998</v>
      </c>
      <c r="E7045">
        <v>42.325009000000001</v>
      </c>
      <c r="F7045">
        <v>42.000042000000001</v>
      </c>
      <c r="G7045">
        <v>41.429192999999998</v>
      </c>
      <c r="H7045">
        <v>0.32496799999999998</v>
      </c>
      <c r="I7045">
        <v>-85.734189999999998</v>
      </c>
      <c r="J7045">
        <v>56</v>
      </c>
      <c r="K7045">
        <v>61.395522999999997</v>
      </c>
      <c r="L7045">
        <v>1.5003000000000001E-2</v>
      </c>
      <c r="M7045">
        <f>(F7045*CalPhotonTurnigy!$AE$30*CalPhotonTurnigy!$AF$36+CalPhotonTurnigy!$AE$36)/CalPhotonTurnigy!$AE$30</f>
        <v>54.147939790777713</v>
      </c>
    </row>
    <row r="7046" spans="1:13" x14ac:dyDescent="0.3">
      <c r="A7046">
        <v>203.124999</v>
      </c>
      <c r="B7046">
        <v>56</v>
      </c>
      <c r="C7046">
        <v>0</v>
      </c>
      <c r="D7046">
        <v>0.85499999999999998</v>
      </c>
      <c r="E7046">
        <v>42.324002999999998</v>
      </c>
      <c r="F7046">
        <v>41.578201999999997</v>
      </c>
      <c r="G7046">
        <v>41.429192999999998</v>
      </c>
      <c r="H7046">
        <v>0.74580100000000005</v>
      </c>
      <c r="I7046">
        <v>-85.699838</v>
      </c>
      <c r="J7046">
        <v>56</v>
      </c>
      <c r="K7046">
        <v>61.395522999999997</v>
      </c>
      <c r="L7046">
        <v>1.5011E-2</v>
      </c>
      <c r="M7046">
        <f>(F7046*CalPhotonTurnigy!$AE$30*CalPhotonTurnigy!$AF$36+CalPhotonTurnigy!$AE$36)/CalPhotonTurnigy!$AE$30</f>
        <v>53.719475008262123</v>
      </c>
    </row>
    <row r="7047" spans="1:13" x14ac:dyDescent="0.3">
      <c r="A7047">
        <v>203.14000799999999</v>
      </c>
      <c r="B7047">
        <v>56</v>
      </c>
      <c r="C7047">
        <v>0</v>
      </c>
      <c r="D7047">
        <v>0.85599999999999998</v>
      </c>
      <c r="E7047">
        <v>42.327112999999997</v>
      </c>
      <c r="F7047">
        <v>41.826380999999998</v>
      </c>
      <c r="G7047">
        <v>41.429192999999998</v>
      </c>
      <c r="H7047">
        <v>0.50073199999999995</v>
      </c>
      <c r="I7047">
        <v>-85.676736000000005</v>
      </c>
      <c r="J7047">
        <v>56</v>
      </c>
      <c r="K7047">
        <v>61.395522999999997</v>
      </c>
      <c r="L7047">
        <v>1.5009E-2</v>
      </c>
      <c r="M7047">
        <f>(F7047*CalPhotonTurnigy!$AE$30*CalPhotonTurnigy!$AF$36+CalPhotonTurnigy!$AE$36)/CalPhotonTurnigy!$AE$30</f>
        <v>53.971551533152926</v>
      </c>
    </row>
    <row r="7048" spans="1:13" x14ac:dyDescent="0.3">
      <c r="A7048">
        <v>203.15500399999999</v>
      </c>
      <c r="B7048">
        <v>56</v>
      </c>
      <c r="C7048">
        <v>0</v>
      </c>
      <c r="D7048">
        <v>0.85199999999999998</v>
      </c>
      <c r="E7048">
        <v>42.309902000000001</v>
      </c>
      <c r="F7048">
        <v>42.024845999999997</v>
      </c>
      <c r="G7048">
        <v>41.429192999999998</v>
      </c>
      <c r="H7048">
        <v>0.28505599999999998</v>
      </c>
      <c r="I7048">
        <v>-85.663577000000004</v>
      </c>
      <c r="J7048">
        <v>56</v>
      </c>
      <c r="K7048">
        <v>61.395522999999997</v>
      </c>
      <c r="L7048">
        <v>1.4996000000000001E-2</v>
      </c>
      <c r="M7048">
        <f>(F7048*CalPhotonTurnigy!$AE$30*CalPhotonTurnigy!$AF$36+CalPhotonTurnigy!$AE$36)/CalPhotonTurnigy!$AE$30</f>
        <v>54.173133324974366</v>
      </c>
    </row>
    <row r="7049" spans="1:13" x14ac:dyDescent="0.3">
      <c r="A7049">
        <v>203.170008</v>
      </c>
      <c r="B7049">
        <v>56</v>
      </c>
      <c r="C7049">
        <v>0</v>
      </c>
      <c r="D7049">
        <v>0.85399999999999998</v>
      </c>
      <c r="E7049">
        <v>42.307025000000003</v>
      </c>
      <c r="F7049">
        <v>41.603023999999998</v>
      </c>
      <c r="G7049">
        <v>41.429192999999998</v>
      </c>
      <c r="H7049">
        <v>0.70399999999999996</v>
      </c>
      <c r="I7049">
        <v>-85.631159999999994</v>
      </c>
      <c r="J7049">
        <v>56</v>
      </c>
      <c r="K7049">
        <v>61.395522999999997</v>
      </c>
      <c r="L7049">
        <v>1.5004E-2</v>
      </c>
      <c r="M7049">
        <f>(F7049*CalPhotonTurnigy!$AE$30*CalPhotonTurnigy!$AF$36+CalPhotonTurnigy!$AE$36)/CalPhotonTurnigy!$AE$30</f>
        <v>53.74468682513961</v>
      </c>
    </row>
    <row r="7050" spans="1:13" x14ac:dyDescent="0.3">
      <c r="A7050">
        <v>203.185011</v>
      </c>
      <c r="B7050">
        <v>56</v>
      </c>
      <c r="C7050">
        <v>0</v>
      </c>
      <c r="D7050">
        <v>0.85499999999999998</v>
      </c>
      <c r="E7050">
        <v>42.308528000000003</v>
      </c>
      <c r="F7050">
        <v>41.851193000000002</v>
      </c>
      <c r="G7050">
        <v>41.429192999999998</v>
      </c>
      <c r="H7050">
        <v>0.45733499999999999</v>
      </c>
      <c r="I7050">
        <v>-85.610065000000006</v>
      </c>
      <c r="J7050">
        <v>56</v>
      </c>
      <c r="K7050">
        <v>61.395522999999997</v>
      </c>
      <c r="L7050">
        <v>1.5003000000000001E-2</v>
      </c>
      <c r="M7050">
        <f>(F7050*CalPhotonTurnigy!$AE$30*CalPhotonTurnigy!$AF$36+CalPhotonTurnigy!$AE$36)/CalPhotonTurnigy!$AE$30</f>
        <v>53.996753192985516</v>
      </c>
    </row>
    <row r="7051" spans="1:13" x14ac:dyDescent="0.3">
      <c r="A7051">
        <v>203.20001300000001</v>
      </c>
      <c r="B7051">
        <v>56</v>
      </c>
      <c r="C7051">
        <v>0</v>
      </c>
      <c r="D7051">
        <v>0.85399999999999998</v>
      </c>
      <c r="E7051">
        <v>42.305841999999998</v>
      </c>
      <c r="F7051">
        <v>42.074452000000001</v>
      </c>
      <c r="G7051">
        <v>41.429192999999998</v>
      </c>
      <c r="H7051">
        <v>0.23139000000000001</v>
      </c>
      <c r="I7051">
        <v>-85.599374999999995</v>
      </c>
      <c r="J7051">
        <v>56</v>
      </c>
      <c r="K7051">
        <v>61.395522999999997</v>
      </c>
      <c r="L7051">
        <v>1.5002E-2</v>
      </c>
      <c r="M7051">
        <f>(F7051*CalPhotonTurnigy!$AE$30*CalPhotonTurnigy!$AF$36+CalPhotonTurnigy!$AE$36)/CalPhotonTurnigy!$AE$30</f>
        <v>54.223518361958689</v>
      </c>
    </row>
    <row r="7052" spans="1:13" x14ac:dyDescent="0.3">
      <c r="A7052">
        <v>203.21501799999999</v>
      </c>
      <c r="B7052">
        <v>56</v>
      </c>
      <c r="C7052">
        <v>0</v>
      </c>
      <c r="D7052">
        <v>0.85299999999999998</v>
      </c>
      <c r="E7052">
        <v>42.299551000000001</v>
      </c>
      <c r="F7052">
        <v>41.727122000000001</v>
      </c>
      <c r="G7052">
        <v>41.429192999999998</v>
      </c>
      <c r="H7052">
        <v>0.57242899999999997</v>
      </c>
      <c r="I7052">
        <v>-85.572991999999999</v>
      </c>
      <c r="J7052">
        <v>56</v>
      </c>
      <c r="K7052">
        <v>61.395522999999997</v>
      </c>
      <c r="L7052">
        <v>1.5004999999999999E-2</v>
      </c>
      <c r="M7052">
        <f>(F7052*CalPhotonTurnigy!$AE$30*CalPhotonTurnigy!$AF$36+CalPhotonTurnigy!$AE$36)/CalPhotonTurnigy!$AE$30</f>
        <v>53.870733721073194</v>
      </c>
    </row>
    <row r="7053" spans="1:13" x14ac:dyDescent="0.3">
      <c r="A7053">
        <v>203.23002399999999</v>
      </c>
      <c r="B7053">
        <v>56</v>
      </c>
      <c r="C7053">
        <v>0</v>
      </c>
      <c r="D7053">
        <v>0.85099999999999998</v>
      </c>
      <c r="E7053">
        <v>42.282192000000002</v>
      </c>
      <c r="F7053">
        <v>41.900812999999999</v>
      </c>
      <c r="G7053">
        <v>41.429192999999998</v>
      </c>
      <c r="H7053">
        <v>0.38137900000000002</v>
      </c>
      <c r="I7053">
        <v>-85.555390000000003</v>
      </c>
      <c r="J7053">
        <v>56</v>
      </c>
      <c r="K7053">
        <v>61.395522999999997</v>
      </c>
      <c r="L7053">
        <v>1.5006E-2</v>
      </c>
      <c r="M7053">
        <f>(F7053*CalPhotonTurnigy!$AE$30*CalPhotonTurnigy!$AF$36+CalPhotonTurnigy!$AE$36)/CalPhotonTurnigy!$AE$30</f>
        <v>54.047152449832716</v>
      </c>
    </row>
    <row r="7054" spans="1:13" x14ac:dyDescent="0.3">
      <c r="A7054">
        <v>203.24503000000001</v>
      </c>
      <c r="B7054">
        <v>56</v>
      </c>
      <c r="C7054">
        <v>0</v>
      </c>
      <c r="D7054">
        <v>0.85399999999999998</v>
      </c>
      <c r="E7054">
        <v>42.283180000000002</v>
      </c>
      <c r="F7054">
        <v>41.876004000000002</v>
      </c>
      <c r="G7054">
        <v>41.429192999999998</v>
      </c>
      <c r="H7054">
        <v>0.40717700000000001</v>
      </c>
      <c r="I7054">
        <v>-85.536601000000005</v>
      </c>
      <c r="J7054">
        <v>56</v>
      </c>
      <c r="K7054">
        <v>61.395522999999997</v>
      </c>
      <c r="L7054">
        <v>1.5006E-2</v>
      </c>
      <c r="M7054">
        <f>(F7054*CalPhotonTurnigy!$AE$30*CalPhotonTurnigy!$AF$36+CalPhotonTurnigy!$AE$36)/CalPhotonTurnigy!$AE$30</f>
        <v>54.021953837113607</v>
      </c>
    </row>
    <row r="7055" spans="1:13" x14ac:dyDescent="0.3">
      <c r="A7055">
        <v>203.26003499999999</v>
      </c>
      <c r="B7055">
        <v>56</v>
      </c>
      <c r="C7055">
        <v>0</v>
      </c>
      <c r="D7055">
        <v>0.85599999999999998</v>
      </c>
      <c r="E7055">
        <v>42.295974999999999</v>
      </c>
      <c r="F7055">
        <v>41.702305000000003</v>
      </c>
      <c r="G7055">
        <v>41.429192999999998</v>
      </c>
      <c r="H7055">
        <v>0.59367000000000003</v>
      </c>
      <c r="I7055">
        <v>-85.509243999999995</v>
      </c>
      <c r="J7055">
        <v>56</v>
      </c>
      <c r="K7055">
        <v>61.395522999999997</v>
      </c>
      <c r="L7055">
        <v>1.5004999999999999E-2</v>
      </c>
      <c r="M7055">
        <f>(F7055*CalPhotonTurnigy!$AE$30*CalPhotonTurnigy!$AF$36+CalPhotonTurnigy!$AE$36)/CalPhotonTurnigy!$AE$30</f>
        <v>53.845526982718148</v>
      </c>
    </row>
    <row r="7056" spans="1:13" x14ac:dyDescent="0.3">
      <c r="A7056">
        <v>203.275035</v>
      </c>
      <c r="B7056">
        <v>56</v>
      </c>
      <c r="C7056">
        <v>0</v>
      </c>
      <c r="D7056">
        <v>0.85199999999999998</v>
      </c>
      <c r="E7056">
        <v>42.287078000000001</v>
      </c>
      <c r="F7056">
        <v>41.900812999999999</v>
      </c>
      <c r="G7056">
        <v>41.429192999999998</v>
      </c>
      <c r="H7056">
        <v>0.386264</v>
      </c>
      <c r="I7056">
        <v>-85.491423999999995</v>
      </c>
      <c r="J7056">
        <v>56</v>
      </c>
      <c r="K7056">
        <v>61.395522999999997</v>
      </c>
      <c r="L7056">
        <v>1.4999999999999999E-2</v>
      </c>
      <c r="M7056">
        <f>(F7056*CalPhotonTurnigy!$AE$30*CalPhotonTurnigy!$AF$36+CalPhotonTurnigy!$AE$36)/CalPhotonTurnigy!$AE$30</f>
        <v>54.047152449832716</v>
      </c>
    </row>
    <row r="7057" spans="1:13" x14ac:dyDescent="0.3">
      <c r="A7057">
        <v>203.290041</v>
      </c>
      <c r="B7057">
        <v>56</v>
      </c>
      <c r="C7057">
        <v>0</v>
      </c>
      <c r="D7057">
        <v>0.85299999999999998</v>
      </c>
      <c r="E7057">
        <v>42.283402000000002</v>
      </c>
      <c r="F7057">
        <v>41.578201999999997</v>
      </c>
      <c r="G7057">
        <v>41.429192999999998</v>
      </c>
      <c r="H7057">
        <v>0.70520000000000005</v>
      </c>
      <c r="I7057">
        <v>-85.458952999999994</v>
      </c>
      <c r="J7057">
        <v>56</v>
      </c>
      <c r="K7057">
        <v>61.395522999999997</v>
      </c>
      <c r="L7057">
        <v>1.5006E-2</v>
      </c>
      <c r="M7057">
        <f>(F7057*CalPhotonTurnigy!$AE$30*CalPhotonTurnigy!$AF$36+CalPhotonTurnigy!$AE$36)/CalPhotonTurnigy!$AE$30</f>
        <v>53.719475008262123</v>
      </c>
    </row>
    <row r="7058" spans="1:13" x14ac:dyDescent="0.3">
      <c r="A7058">
        <v>203.30505299999999</v>
      </c>
      <c r="B7058">
        <v>56</v>
      </c>
      <c r="C7058">
        <v>0</v>
      </c>
      <c r="D7058">
        <v>0.85099999999999998</v>
      </c>
      <c r="E7058">
        <v>42.268289000000003</v>
      </c>
      <c r="F7058">
        <v>41.727122000000001</v>
      </c>
      <c r="G7058">
        <v>41.429192999999998</v>
      </c>
      <c r="H7058">
        <v>0.54116699999999995</v>
      </c>
      <c r="I7058">
        <v>-85.433999</v>
      </c>
      <c r="J7058">
        <v>56</v>
      </c>
      <c r="K7058">
        <v>61.395522999999997</v>
      </c>
      <c r="L7058">
        <v>1.5011999999999999E-2</v>
      </c>
      <c r="M7058">
        <f>(F7058*CalPhotonTurnigy!$AE$30*CalPhotonTurnigy!$AF$36+CalPhotonTurnigy!$AE$36)/CalPhotonTurnigy!$AE$30</f>
        <v>53.870733721073194</v>
      </c>
    </row>
    <row r="7059" spans="1:13" x14ac:dyDescent="0.3">
      <c r="A7059">
        <v>203.32006200000001</v>
      </c>
      <c r="B7059">
        <v>56</v>
      </c>
      <c r="C7059">
        <v>0</v>
      </c>
      <c r="D7059">
        <v>0.85399999999999998</v>
      </c>
      <c r="E7059">
        <v>42.271217999999998</v>
      </c>
      <c r="F7059">
        <v>41.950429999999997</v>
      </c>
      <c r="G7059">
        <v>41.429192999999998</v>
      </c>
      <c r="H7059">
        <v>0.32078899999999999</v>
      </c>
      <c r="I7059">
        <v>-85.419184999999999</v>
      </c>
      <c r="J7059">
        <v>56</v>
      </c>
      <c r="K7059">
        <v>61.395522999999997</v>
      </c>
      <c r="L7059">
        <v>1.5009E-2</v>
      </c>
      <c r="M7059">
        <f>(F7059*CalPhotonTurnigy!$AE$30*CalPhotonTurnigy!$AF$36+CalPhotonTurnigy!$AE$36)/CalPhotonTurnigy!$AE$30</f>
        <v>54.097548659566442</v>
      </c>
    </row>
    <row r="7060" spans="1:13" x14ac:dyDescent="0.3">
      <c r="A7060">
        <v>203.335069</v>
      </c>
      <c r="B7060">
        <v>56</v>
      </c>
      <c r="C7060">
        <v>0</v>
      </c>
      <c r="D7060">
        <v>0.85099999999999998</v>
      </c>
      <c r="E7060">
        <v>42.257800000000003</v>
      </c>
      <c r="F7060">
        <v>41.578201999999997</v>
      </c>
      <c r="G7060">
        <v>41.429192999999998</v>
      </c>
      <c r="H7060">
        <v>0.67959899999999995</v>
      </c>
      <c r="I7060">
        <v>-85.387890999999996</v>
      </c>
      <c r="J7060">
        <v>56</v>
      </c>
      <c r="K7060">
        <v>61.395522999999997</v>
      </c>
      <c r="L7060">
        <v>1.5007E-2</v>
      </c>
      <c r="M7060">
        <f>(F7060*CalPhotonTurnigy!$AE$30*CalPhotonTurnigy!$AF$36+CalPhotonTurnigy!$AE$36)/CalPhotonTurnigy!$AE$30</f>
        <v>53.719475008262123</v>
      </c>
    </row>
    <row r="7061" spans="1:13" x14ac:dyDescent="0.3">
      <c r="A7061">
        <v>203.35007300000001</v>
      </c>
      <c r="B7061">
        <v>56</v>
      </c>
      <c r="C7061">
        <v>0</v>
      </c>
      <c r="D7061">
        <v>0.85199999999999998</v>
      </c>
      <c r="E7061">
        <v>42.254223000000003</v>
      </c>
      <c r="F7061">
        <v>41.751938000000003</v>
      </c>
      <c r="G7061">
        <v>41.429192999999998</v>
      </c>
      <c r="H7061">
        <v>0.50228499999999998</v>
      </c>
      <c r="I7061">
        <v>-85.364738000000003</v>
      </c>
      <c r="J7061">
        <v>56</v>
      </c>
      <c r="K7061">
        <v>61.395522999999997</v>
      </c>
      <c r="L7061">
        <v>1.5004E-2</v>
      </c>
      <c r="M7061">
        <f>(F7061*CalPhotonTurnigy!$AE$30*CalPhotonTurnigy!$AF$36+CalPhotonTurnigy!$AE$36)/CalPhotonTurnigy!$AE$30</f>
        <v>53.895939443723741</v>
      </c>
    </row>
    <row r="7062" spans="1:13" x14ac:dyDescent="0.3">
      <c r="A7062">
        <v>203.36507900000001</v>
      </c>
      <c r="B7062">
        <v>56</v>
      </c>
      <c r="C7062">
        <v>0</v>
      </c>
      <c r="D7062">
        <v>0.85199999999999998</v>
      </c>
      <c r="E7062">
        <v>42.251145000000001</v>
      </c>
      <c r="F7062">
        <v>41.950429999999997</v>
      </c>
      <c r="G7062">
        <v>41.429192999999998</v>
      </c>
      <c r="H7062">
        <v>0.30071500000000001</v>
      </c>
      <c r="I7062">
        <v>-85.350853999999998</v>
      </c>
      <c r="J7062">
        <v>56</v>
      </c>
      <c r="K7062">
        <v>61.395522999999997</v>
      </c>
      <c r="L7062">
        <v>1.5006E-2</v>
      </c>
      <c r="M7062">
        <f>(F7062*CalPhotonTurnigy!$AE$30*CalPhotonTurnigy!$AF$36+CalPhotonTurnigy!$AE$36)/CalPhotonTurnigy!$AE$30</f>
        <v>54.097548659566442</v>
      </c>
    </row>
    <row r="7063" spans="1:13" x14ac:dyDescent="0.3">
      <c r="A7063">
        <v>203.38008300000001</v>
      </c>
      <c r="B7063">
        <v>56</v>
      </c>
      <c r="C7063">
        <v>0</v>
      </c>
      <c r="D7063">
        <v>0.85599999999999998</v>
      </c>
      <c r="E7063">
        <v>42.264437999999998</v>
      </c>
      <c r="F7063">
        <v>41.603023999999998</v>
      </c>
      <c r="G7063">
        <v>41.429192999999998</v>
      </c>
      <c r="H7063">
        <v>0.66141399999999995</v>
      </c>
      <c r="I7063">
        <v>-85.320398999999995</v>
      </c>
      <c r="J7063">
        <v>56</v>
      </c>
      <c r="K7063">
        <v>61.395522999999997</v>
      </c>
      <c r="L7063">
        <v>1.5004E-2</v>
      </c>
      <c r="M7063">
        <f>(F7063*CalPhotonTurnigy!$AE$30*CalPhotonTurnigy!$AF$36+CalPhotonTurnigy!$AE$36)/CalPhotonTurnigy!$AE$30</f>
        <v>53.74468682513961</v>
      </c>
    </row>
    <row r="7064" spans="1:13" x14ac:dyDescent="0.3">
      <c r="A7064">
        <v>203.39508499999999</v>
      </c>
      <c r="B7064">
        <v>56</v>
      </c>
      <c r="C7064">
        <v>0</v>
      </c>
      <c r="D7064">
        <v>0.85299999999999998</v>
      </c>
      <c r="E7064">
        <v>42.263919999999999</v>
      </c>
      <c r="F7064">
        <v>41.851193000000002</v>
      </c>
      <c r="G7064">
        <v>41.429192999999998</v>
      </c>
      <c r="H7064">
        <v>0.41272799999999998</v>
      </c>
      <c r="I7064">
        <v>-85.301361999999997</v>
      </c>
      <c r="J7064">
        <v>56</v>
      </c>
      <c r="K7064">
        <v>61.395522999999997</v>
      </c>
      <c r="L7064">
        <v>1.5002E-2</v>
      </c>
      <c r="M7064">
        <f>(F7064*CalPhotonTurnigy!$AE$30*CalPhotonTurnigy!$AF$36+CalPhotonTurnigy!$AE$36)/CalPhotonTurnigy!$AE$30</f>
        <v>53.996753192985516</v>
      </c>
    </row>
    <row r="7065" spans="1:13" x14ac:dyDescent="0.3">
      <c r="A7065">
        <v>203.41009700000001</v>
      </c>
      <c r="B7065">
        <v>56</v>
      </c>
      <c r="C7065">
        <v>0</v>
      </c>
      <c r="D7065">
        <v>0.85299999999999998</v>
      </c>
      <c r="E7065">
        <v>42.263475</v>
      </c>
      <c r="F7065">
        <v>42.049649000000002</v>
      </c>
      <c r="G7065">
        <v>41.429192999999998</v>
      </c>
      <c r="H7065">
        <v>0.21382599999999999</v>
      </c>
      <c r="I7065">
        <v>-85.291478999999995</v>
      </c>
      <c r="J7065">
        <v>56</v>
      </c>
      <c r="K7065">
        <v>61.395522999999997</v>
      </c>
      <c r="L7065">
        <v>1.5011999999999999E-2</v>
      </c>
      <c r="M7065">
        <f>(F7065*CalPhotonTurnigy!$AE$30*CalPhotonTurnigy!$AF$36+CalPhotonTurnigy!$AE$36)/CalPhotonTurnigy!$AE$30</f>
        <v>54.198325843466534</v>
      </c>
    </row>
    <row r="7066" spans="1:13" x14ac:dyDescent="0.3">
      <c r="A7066">
        <v>203.425104</v>
      </c>
      <c r="B7066">
        <v>56</v>
      </c>
      <c r="C7066">
        <v>0</v>
      </c>
      <c r="D7066">
        <v>0.85299999999999998</v>
      </c>
      <c r="E7066">
        <v>42.263092</v>
      </c>
      <c r="F7066">
        <v>41.627845999999998</v>
      </c>
      <c r="G7066">
        <v>41.429192999999998</v>
      </c>
      <c r="H7066">
        <v>0.63524499999999995</v>
      </c>
      <c r="I7066">
        <v>-85.262217000000007</v>
      </c>
      <c r="J7066">
        <v>56</v>
      </c>
      <c r="K7066">
        <v>61.395522999999997</v>
      </c>
      <c r="L7066">
        <v>1.5007E-2</v>
      </c>
      <c r="M7066">
        <f>(F7066*CalPhotonTurnigy!$AE$30*CalPhotonTurnigy!$AF$36+CalPhotonTurnigy!$AE$36)/CalPhotonTurnigy!$AE$30</f>
        <v>53.769898642017111</v>
      </c>
    </row>
    <row r="7067" spans="1:13" x14ac:dyDescent="0.3">
      <c r="A7067">
        <v>203.44011399999999</v>
      </c>
      <c r="B7067">
        <v>56</v>
      </c>
      <c r="C7067">
        <v>0</v>
      </c>
      <c r="D7067">
        <v>0.85799999999999998</v>
      </c>
      <c r="E7067">
        <v>42.286662</v>
      </c>
      <c r="F7067">
        <v>41.826380999999998</v>
      </c>
      <c r="G7067">
        <v>41.429192999999998</v>
      </c>
      <c r="H7067">
        <v>0.460281</v>
      </c>
      <c r="I7067">
        <v>-85.240979999999993</v>
      </c>
      <c r="J7067">
        <v>56</v>
      </c>
      <c r="K7067">
        <v>61.395522999999997</v>
      </c>
      <c r="L7067">
        <v>1.5010000000000001E-2</v>
      </c>
      <c r="M7067">
        <f>(F7067*CalPhotonTurnigy!$AE$30*CalPhotonTurnigy!$AF$36+CalPhotonTurnigy!$AE$36)/CalPhotonTurnigy!$AE$30</f>
        <v>53.971551533152926</v>
      </c>
    </row>
    <row r="7068" spans="1:13" x14ac:dyDescent="0.3">
      <c r="A7068">
        <v>203.45511500000001</v>
      </c>
      <c r="B7068">
        <v>56</v>
      </c>
      <c r="C7068">
        <v>0</v>
      </c>
      <c r="D7068">
        <v>0.85199999999999998</v>
      </c>
      <c r="E7068">
        <v>42.275078999999998</v>
      </c>
      <c r="F7068">
        <v>42.049649000000002</v>
      </c>
      <c r="G7068">
        <v>41.429192999999998</v>
      </c>
      <c r="H7068">
        <v>0.22542899999999999</v>
      </c>
      <c r="I7068">
        <v>-85.230568000000005</v>
      </c>
      <c r="J7068">
        <v>56</v>
      </c>
      <c r="K7068">
        <v>61.395522999999997</v>
      </c>
      <c r="L7068">
        <v>1.5001E-2</v>
      </c>
      <c r="M7068">
        <f>(F7068*CalPhotonTurnigy!$AE$30*CalPhotonTurnigy!$AF$36+CalPhotonTurnigy!$AE$36)/CalPhotonTurnigy!$AE$30</f>
        <v>54.198325843466534</v>
      </c>
    </row>
    <row r="7069" spans="1:13" x14ac:dyDescent="0.3">
      <c r="A7069">
        <v>203.470124</v>
      </c>
      <c r="B7069">
        <v>56</v>
      </c>
      <c r="C7069">
        <v>0</v>
      </c>
      <c r="D7069">
        <v>0.85199999999999998</v>
      </c>
      <c r="E7069">
        <v>42.265109000000002</v>
      </c>
      <c r="F7069">
        <v>41.677486000000002</v>
      </c>
      <c r="G7069">
        <v>41.429192999999998</v>
      </c>
      <c r="H7069">
        <v>0.58762199999999998</v>
      </c>
      <c r="I7069">
        <v>-85.203486999999996</v>
      </c>
      <c r="J7069">
        <v>56</v>
      </c>
      <c r="K7069">
        <v>61.395522999999997</v>
      </c>
      <c r="L7069">
        <v>1.5009E-2</v>
      </c>
      <c r="M7069">
        <f>(F7069*CalPhotonTurnigy!$AE$30*CalPhotonTurnigy!$AF$36+CalPhotonTurnigy!$AE$36)/CalPhotonTurnigy!$AE$30</f>
        <v>53.820318212954142</v>
      </c>
    </row>
    <row r="7070" spans="1:13" x14ac:dyDescent="0.3">
      <c r="A7070">
        <v>203.48512099999999</v>
      </c>
      <c r="B7070">
        <v>56</v>
      </c>
      <c r="C7070">
        <v>0</v>
      </c>
      <c r="D7070">
        <v>0.85099999999999998</v>
      </c>
      <c r="E7070">
        <v>42.252541000000001</v>
      </c>
      <c r="F7070">
        <v>41.900812999999999</v>
      </c>
      <c r="G7070">
        <v>41.429192999999998</v>
      </c>
      <c r="H7070">
        <v>0.35172799999999999</v>
      </c>
      <c r="I7070">
        <v>-85.187263000000002</v>
      </c>
      <c r="J7070">
        <v>56</v>
      </c>
      <c r="K7070">
        <v>61.395522999999997</v>
      </c>
      <c r="L7070">
        <v>1.4997E-2</v>
      </c>
      <c r="M7070">
        <f>(F7070*CalPhotonTurnigy!$AE$30*CalPhotonTurnigy!$AF$36+CalPhotonTurnigy!$AE$36)/CalPhotonTurnigy!$AE$30</f>
        <v>54.047152449832716</v>
      </c>
    </row>
    <row r="7071" spans="1:13" x14ac:dyDescent="0.3">
      <c r="A7071">
        <v>203.50011900000001</v>
      </c>
      <c r="B7071">
        <v>56</v>
      </c>
      <c r="C7071">
        <v>0</v>
      </c>
      <c r="D7071">
        <v>0.85299999999999998</v>
      </c>
      <c r="E7071">
        <v>42.253683000000002</v>
      </c>
      <c r="F7071">
        <v>42.099252999999997</v>
      </c>
      <c r="G7071">
        <v>41.429192999999998</v>
      </c>
      <c r="H7071">
        <v>0.15443100000000001</v>
      </c>
      <c r="I7071">
        <v>-85.180130000000005</v>
      </c>
      <c r="J7071">
        <v>56</v>
      </c>
      <c r="K7071">
        <v>61.395522999999997</v>
      </c>
      <c r="L7071">
        <v>1.4997999999999999E-2</v>
      </c>
      <c r="M7071">
        <f>(F7071*CalPhotonTurnigy!$AE$30*CalPhotonTurnigy!$AF$36+CalPhotonTurnigy!$AE$36)/CalPhotonTurnigy!$AE$30</f>
        <v>54.248708849041876</v>
      </c>
    </row>
    <row r="7072" spans="1:13" x14ac:dyDescent="0.3">
      <c r="A7072">
        <v>203.515129</v>
      </c>
      <c r="B7072">
        <v>56</v>
      </c>
      <c r="C7072">
        <v>0</v>
      </c>
      <c r="D7072">
        <v>0.85199999999999998</v>
      </c>
      <c r="E7072">
        <v>42.250680000000003</v>
      </c>
      <c r="F7072">
        <v>41.677486000000002</v>
      </c>
      <c r="G7072">
        <v>41.429192999999998</v>
      </c>
      <c r="H7072">
        <v>0.57319399999999998</v>
      </c>
      <c r="I7072">
        <v>-85.153711000000001</v>
      </c>
      <c r="J7072">
        <v>56</v>
      </c>
      <c r="K7072">
        <v>61.395522999999997</v>
      </c>
      <c r="L7072">
        <v>1.5010000000000001E-2</v>
      </c>
      <c r="M7072">
        <f>(F7072*CalPhotonTurnigy!$AE$30*CalPhotonTurnigy!$AF$36+CalPhotonTurnigy!$AE$36)/CalPhotonTurnigy!$AE$30</f>
        <v>53.820318212954142</v>
      </c>
    </row>
    <row r="7073" spans="1:13" x14ac:dyDescent="0.3">
      <c r="A7073">
        <v>203.53014099999999</v>
      </c>
      <c r="B7073">
        <v>56</v>
      </c>
      <c r="C7073">
        <v>0</v>
      </c>
      <c r="D7073">
        <v>0.85299999999999998</v>
      </c>
      <c r="E7073">
        <v>42.252082000000001</v>
      </c>
      <c r="F7073">
        <v>41.876004000000002</v>
      </c>
      <c r="G7073">
        <v>41.429192999999998</v>
      </c>
      <c r="H7073">
        <v>0.376079</v>
      </c>
      <c r="I7073">
        <v>-85.136351000000005</v>
      </c>
      <c r="J7073">
        <v>56</v>
      </c>
      <c r="K7073">
        <v>61.395522999999997</v>
      </c>
      <c r="L7073">
        <v>1.5011999999999999E-2</v>
      </c>
      <c r="M7073">
        <f>(F7073*CalPhotonTurnigy!$AE$30*CalPhotonTurnigy!$AF$36+CalPhotonTurnigy!$AE$36)/CalPhotonTurnigy!$AE$30</f>
        <v>54.021953837113607</v>
      </c>
    </row>
    <row r="7074" spans="1:13" x14ac:dyDescent="0.3">
      <c r="A7074">
        <v>203.54513800000001</v>
      </c>
      <c r="B7074">
        <v>56</v>
      </c>
      <c r="C7074">
        <v>0</v>
      </c>
      <c r="D7074">
        <v>0.85599999999999998</v>
      </c>
      <c r="E7074">
        <v>42.269229000000003</v>
      </c>
      <c r="F7074">
        <v>42.099252999999997</v>
      </c>
      <c r="G7074">
        <v>41.429192999999998</v>
      </c>
      <c r="H7074">
        <v>0.16997599999999999</v>
      </c>
      <c r="I7074">
        <v>-85.128499000000005</v>
      </c>
      <c r="J7074">
        <v>56</v>
      </c>
      <c r="K7074">
        <v>61.395522999999997</v>
      </c>
      <c r="L7074">
        <v>1.4997E-2</v>
      </c>
      <c r="M7074">
        <f>(F7074*CalPhotonTurnigy!$AE$30*CalPhotonTurnigy!$AF$36+CalPhotonTurnigy!$AE$36)/CalPhotonTurnigy!$AE$30</f>
        <v>54.248708849041876</v>
      </c>
    </row>
    <row r="7075" spans="1:13" x14ac:dyDescent="0.3">
      <c r="A7075">
        <v>203.56014200000001</v>
      </c>
      <c r="B7075">
        <v>56</v>
      </c>
      <c r="C7075">
        <v>0</v>
      </c>
      <c r="D7075">
        <v>0.85199999999999998</v>
      </c>
      <c r="E7075">
        <v>42.264059000000003</v>
      </c>
      <c r="F7075">
        <v>41.727122000000001</v>
      </c>
      <c r="G7075">
        <v>41.429192999999998</v>
      </c>
      <c r="H7075">
        <v>0.53693599999999997</v>
      </c>
      <c r="I7075">
        <v>-85.103752999999998</v>
      </c>
      <c r="J7075">
        <v>56</v>
      </c>
      <c r="K7075">
        <v>61.395522999999997</v>
      </c>
      <c r="L7075">
        <v>1.5004E-2</v>
      </c>
      <c r="M7075">
        <f>(F7075*CalPhotonTurnigy!$AE$30*CalPhotonTurnigy!$AF$36+CalPhotonTurnigy!$AE$36)/CalPhotonTurnigy!$AE$30</f>
        <v>53.870733721073194</v>
      </c>
    </row>
    <row r="7076" spans="1:13" x14ac:dyDescent="0.3">
      <c r="A7076">
        <v>203.57514599999999</v>
      </c>
      <c r="B7076">
        <v>56</v>
      </c>
      <c r="C7076">
        <v>0</v>
      </c>
      <c r="D7076">
        <v>0.85199999999999998</v>
      </c>
      <c r="E7076">
        <v>42.255623</v>
      </c>
      <c r="F7076">
        <v>41.950429999999997</v>
      </c>
      <c r="G7076">
        <v>41.429192999999998</v>
      </c>
      <c r="H7076">
        <v>0.30519299999999999</v>
      </c>
      <c r="I7076">
        <v>-85.089664999999997</v>
      </c>
      <c r="J7076">
        <v>56</v>
      </c>
      <c r="K7076">
        <v>61.395522999999997</v>
      </c>
      <c r="L7076">
        <v>1.5004E-2</v>
      </c>
      <c r="M7076">
        <f>(F7076*CalPhotonTurnigy!$AE$30*CalPhotonTurnigy!$AF$36+CalPhotonTurnigy!$AE$36)/CalPhotonTurnigy!$AE$30</f>
        <v>54.097548659566442</v>
      </c>
    </row>
    <row r="7077" spans="1:13" x14ac:dyDescent="0.3">
      <c r="A7077">
        <v>203.59015299999999</v>
      </c>
      <c r="B7077">
        <v>56</v>
      </c>
      <c r="C7077">
        <v>0</v>
      </c>
      <c r="D7077">
        <v>0.85099999999999998</v>
      </c>
      <c r="E7077">
        <v>42.244376000000003</v>
      </c>
      <c r="F7077">
        <v>41.950429999999997</v>
      </c>
      <c r="G7077">
        <v>41.429192999999998</v>
      </c>
      <c r="H7077">
        <v>0.29394599999999999</v>
      </c>
      <c r="I7077">
        <v>-85.076093</v>
      </c>
      <c r="J7077">
        <v>56</v>
      </c>
      <c r="K7077">
        <v>61.395522999999997</v>
      </c>
      <c r="L7077">
        <v>1.5007E-2</v>
      </c>
      <c r="M7077">
        <f>(F7077*CalPhotonTurnigy!$AE$30*CalPhotonTurnigy!$AF$36+CalPhotonTurnigy!$AE$36)/CalPhotonTurnigy!$AE$30</f>
        <v>54.097548659566442</v>
      </c>
    </row>
    <row r="7078" spans="1:13" x14ac:dyDescent="0.3">
      <c r="A7078">
        <v>203.605155</v>
      </c>
      <c r="B7078">
        <v>56</v>
      </c>
      <c r="C7078">
        <v>0</v>
      </c>
      <c r="D7078">
        <v>0.85299999999999998</v>
      </c>
      <c r="E7078">
        <v>42.246657999999996</v>
      </c>
      <c r="F7078">
        <v>41.751938000000003</v>
      </c>
      <c r="G7078">
        <v>41.429192999999998</v>
      </c>
      <c r="H7078">
        <v>0.49471999999999999</v>
      </c>
      <c r="I7078">
        <v>-85.053291000000002</v>
      </c>
      <c r="J7078">
        <v>56</v>
      </c>
      <c r="K7078">
        <v>61.395522999999997</v>
      </c>
      <c r="L7078">
        <v>1.5002E-2</v>
      </c>
      <c r="M7078">
        <f>(F7078*CalPhotonTurnigy!$AE$30*CalPhotonTurnigy!$AF$36+CalPhotonTurnigy!$AE$36)/CalPhotonTurnigy!$AE$30</f>
        <v>53.895939443723741</v>
      </c>
    </row>
    <row r="7079" spans="1:13" x14ac:dyDescent="0.3">
      <c r="A7079">
        <v>203.62015600000001</v>
      </c>
      <c r="B7079">
        <v>56</v>
      </c>
      <c r="C7079">
        <v>0</v>
      </c>
      <c r="D7079">
        <v>0.85199999999999998</v>
      </c>
      <c r="E7079">
        <v>42.244635000000002</v>
      </c>
      <c r="F7079">
        <v>41.950429999999997</v>
      </c>
      <c r="G7079">
        <v>41.429192999999998</v>
      </c>
      <c r="H7079">
        <v>0.29420499999999999</v>
      </c>
      <c r="I7079">
        <v>-85.039711999999994</v>
      </c>
      <c r="J7079">
        <v>56</v>
      </c>
      <c r="K7079">
        <v>61.395522999999997</v>
      </c>
      <c r="L7079">
        <v>1.5001E-2</v>
      </c>
      <c r="M7079">
        <f>(F7079*CalPhotonTurnigy!$AE$30*CalPhotonTurnigy!$AF$36+CalPhotonTurnigy!$AE$36)/CalPhotonTurnigy!$AE$30</f>
        <v>54.097548659566442</v>
      </c>
    </row>
    <row r="7080" spans="1:13" x14ac:dyDescent="0.3">
      <c r="A7080">
        <v>203.63515899999999</v>
      </c>
      <c r="B7080">
        <v>56</v>
      </c>
      <c r="C7080">
        <v>0</v>
      </c>
      <c r="D7080">
        <v>0.85399999999999998</v>
      </c>
      <c r="E7080">
        <v>42.250867</v>
      </c>
      <c r="F7080">
        <v>41.776753999999997</v>
      </c>
      <c r="G7080">
        <v>41.429192999999998</v>
      </c>
      <c r="H7080">
        <v>0.47411399999999998</v>
      </c>
      <c r="I7080">
        <v>-85.017854999999997</v>
      </c>
      <c r="J7080">
        <v>56</v>
      </c>
      <c r="K7080">
        <v>61.395522999999997</v>
      </c>
      <c r="L7080">
        <v>1.5003000000000001E-2</v>
      </c>
      <c r="M7080">
        <f>(F7080*CalPhotonTurnigy!$AE$30*CalPhotonTurnigy!$AF$36+CalPhotonTurnigy!$AE$36)/CalPhotonTurnigy!$AE$30</f>
        <v>53.921145166374288</v>
      </c>
    </row>
    <row r="7081" spans="1:13" x14ac:dyDescent="0.3">
      <c r="A7081">
        <v>203.65016399999999</v>
      </c>
      <c r="B7081">
        <v>56</v>
      </c>
      <c r="C7081">
        <v>0</v>
      </c>
      <c r="D7081">
        <v>0.85099999999999998</v>
      </c>
      <c r="E7081">
        <v>42.240282000000001</v>
      </c>
      <c r="F7081">
        <v>41.751938000000003</v>
      </c>
      <c r="G7081">
        <v>41.429192999999998</v>
      </c>
      <c r="H7081">
        <v>0.488344</v>
      </c>
      <c r="I7081">
        <v>-84.995343000000005</v>
      </c>
      <c r="J7081">
        <v>56</v>
      </c>
      <c r="K7081">
        <v>61.395522999999997</v>
      </c>
      <c r="L7081">
        <v>1.5004999999999999E-2</v>
      </c>
      <c r="M7081">
        <f>(F7081*CalPhotonTurnigy!$AE$30*CalPhotonTurnigy!$AF$36+CalPhotonTurnigy!$AE$36)/CalPhotonTurnigy!$AE$30</f>
        <v>53.895939443723741</v>
      </c>
    </row>
    <row r="7082" spans="1:13" x14ac:dyDescent="0.3">
      <c r="A7082">
        <v>203.66517099999999</v>
      </c>
      <c r="B7082">
        <v>56</v>
      </c>
      <c r="C7082">
        <v>0</v>
      </c>
      <c r="D7082">
        <v>0.85199999999999998</v>
      </c>
      <c r="E7082">
        <v>42.23516</v>
      </c>
      <c r="F7082">
        <v>42.024845999999997</v>
      </c>
      <c r="G7082">
        <v>41.429192999999998</v>
      </c>
      <c r="H7082">
        <v>0.210314</v>
      </c>
      <c r="I7082">
        <v>-84.985626999999994</v>
      </c>
      <c r="J7082">
        <v>56</v>
      </c>
      <c r="K7082">
        <v>61.395522999999997</v>
      </c>
      <c r="L7082">
        <v>1.5007E-2</v>
      </c>
      <c r="M7082">
        <f>(F7082*CalPhotonTurnigy!$AE$30*CalPhotonTurnigy!$AF$36+CalPhotonTurnigy!$AE$36)/CalPhotonTurnigy!$AE$30</f>
        <v>54.173133324974366</v>
      </c>
    </row>
    <row r="7083" spans="1:13" x14ac:dyDescent="0.3">
      <c r="A7083">
        <v>203.68017599999999</v>
      </c>
      <c r="B7083">
        <v>56</v>
      </c>
      <c r="C7083">
        <v>0</v>
      </c>
      <c r="D7083">
        <v>0.85199999999999998</v>
      </c>
      <c r="E7083">
        <v>42.234740000000002</v>
      </c>
      <c r="F7083">
        <v>41.603023999999998</v>
      </c>
      <c r="G7083">
        <v>41.429192999999998</v>
      </c>
      <c r="H7083">
        <v>0.63171600000000006</v>
      </c>
      <c r="I7083">
        <v>-84.956536999999997</v>
      </c>
      <c r="J7083">
        <v>56</v>
      </c>
      <c r="K7083">
        <v>61.395522999999997</v>
      </c>
      <c r="L7083">
        <v>1.5004999999999999E-2</v>
      </c>
      <c r="M7083">
        <f>(F7083*CalPhotonTurnigy!$AE$30*CalPhotonTurnigy!$AF$36+CalPhotonTurnigy!$AE$36)/CalPhotonTurnigy!$AE$30</f>
        <v>53.74468682513961</v>
      </c>
    </row>
    <row r="7084" spans="1:13" x14ac:dyDescent="0.3">
      <c r="A7084">
        <v>203.69518400000001</v>
      </c>
      <c r="B7084">
        <v>56</v>
      </c>
      <c r="C7084">
        <v>0</v>
      </c>
      <c r="D7084">
        <v>0.85399999999999998</v>
      </c>
      <c r="E7084">
        <v>42.242356000000001</v>
      </c>
      <c r="F7084">
        <v>41.801568000000003</v>
      </c>
      <c r="G7084">
        <v>41.429192999999998</v>
      </c>
      <c r="H7084">
        <v>0.44078800000000001</v>
      </c>
      <c r="I7084">
        <v>-84.936205000000001</v>
      </c>
      <c r="J7084">
        <v>56</v>
      </c>
      <c r="K7084">
        <v>61.395522999999997</v>
      </c>
      <c r="L7084">
        <v>1.5008000000000001E-2</v>
      </c>
      <c r="M7084">
        <f>(F7084*CalPhotonTurnigy!$AE$30*CalPhotonTurnigy!$AF$36+CalPhotonTurnigy!$AE$36)/CalPhotonTurnigy!$AE$30</f>
        <v>53.94634885761586</v>
      </c>
    </row>
    <row r="7085" spans="1:13" x14ac:dyDescent="0.3">
      <c r="A7085">
        <v>203.710195</v>
      </c>
      <c r="B7085">
        <v>56</v>
      </c>
      <c r="C7085">
        <v>0</v>
      </c>
      <c r="D7085">
        <v>0.85199999999999998</v>
      </c>
      <c r="E7085">
        <v>42.236944000000001</v>
      </c>
      <c r="F7085">
        <v>42.000042000000001</v>
      </c>
      <c r="G7085">
        <v>41.429192999999998</v>
      </c>
      <c r="H7085">
        <v>0.236903</v>
      </c>
      <c r="I7085">
        <v>-84.925259999999994</v>
      </c>
      <c r="J7085">
        <v>56</v>
      </c>
      <c r="K7085">
        <v>61.395522999999997</v>
      </c>
      <c r="L7085">
        <v>1.5011E-2</v>
      </c>
      <c r="M7085">
        <f>(F7085*CalPhotonTurnigy!$AE$30*CalPhotonTurnigy!$AF$36+CalPhotonTurnigy!$AE$36)/CalPhotonTurnigy!$AE$30</f>
        <v>54.147939790777713</v>
      </c>
    </row>
    <row r="7086" spans="1:13" x14ac:dyDescent="0.3">
      <c r="A7086">
        <v>203.725199</v>
      </c>
      <c r="B7086">
        <v>56</v>
      </c>
      <c r="C7086">
        <v>0</v>
      </c>
      <c r="D7086">
        <v>0.85199999999999998</v>
      </c>
      <c r="E7086">
        <v>42.236275999999997</v>
      </c>
      <c r="F7086">
        <v>41.603023999999998</v>
      </c>
      <c r="G7086">
        <v>41.429192999999998</v>
      </c>
      <c r="H7086">
        <v>0.63325100000000001</v>
      </c>
      <c r="I7086">
        <v>-84.896101000000002</v>
      </c>
      <c r="J7086">
        <v>56</v>
      </c>
      <c r="K7086">
        <v>61.395522999999997</v>
      </c>
      <c r="L7086">
        <v>1.5004E-2</v>
      </c>
      <c r="M7086">
        <f>(F7086*CalPhotonTurnigy!$AE$30*CalPhotonTurnigy!$AF$36+CalPhotonTurnigy!$AE$36)/CalPhotonTurnigy!$AE$30</f>
        <v>53.74468682513961</v>
      </c>
    </row>
    <row r="7087" spans="1:13" x14ac:dyDescent="0.3">
      <c r="A7087">
        <v>203.740206</v>
      </c>
      <c r="B7087">
        <v>56</v>
      </c>
      <c r="C7087">
        <v>0</v>
      </c>
      <c r="D7087">
        <v>0.84899999999999998</v>
      </c>
      <c r="E7087">
        <v>42.219743000000001</v>
      </c>
      <c r="F7087">
        <v>41.801568000000003</v>
      </c>
      <c r="G7087">
        <v>41.429192999999998</v>
      </c>
      <c r="H7087">
        <v>0.41817500000000002</v>
      </c>
      <c r="I7087">
        <v>-84.876813999999996</v>
      </c>
      <c r="J7087">
        <v>56</v>
      </c>
      <c r="K7087">
        <v>61.395522999999997</v>
      </c>
      <c r="L7087">
        <v>1.5007E-2</v>
      </c>
      <c r="M7087">
        <f>(F7087*CalPhotonTurnigy!$AE$30*CalPhotonTurnigy!$AF$36+CalPhotonTurnigy!$AE$36)/CalPhotonTurnigy!$AE$30</f>
        <v>53.94634885761586</v>
      </c>
    </row>
    <row r="7088" spans="1:13" x14ac:dyDescent="0.3">
      <c r="A7088">
        <v>203.755214</v>
      </c>
      <c r="B7088">
        <v>56</v>
      </c>
      <c r="C7088">
        <v>0</v>
      </c>
      <c r="D7088">
        <v>0.85199999999999998</v>
      </c>
      <c r="E7088">
        <v>42.217483999999999</v>
      </c>
      <c r="F7088">
        <v>42.024845999999997</v>
      </c>
      <c r="G7088">
        <v>41.429192999999998</v>
      </c>
      <c r="H7088">
        <v>0.192638</v>
      </c>
      <c r="I7088">
        <v>-84.867913999999999</v>
      </c>
      <c r="J7088">
        <v>56</v>
      </c>
      <c r="K7088">
        <v>61.395522999999997</v>
      </c>
      <c r="L7088">
        <v>1.5008000000000001E-2</v>
      </c>
      <c r="M7088">
        <f>(F7088*CalPhotonTurnigy!$AE$30*CalPhotonTurnigy!$AF$36+CalPhotonTurnigy!$AE$36)/CalPhotonTurnigy!$AE$30</f>
        <v>54.173133324974366</v>
      </c>
    </row>
    <row r="7089" spans="1:13" x14ac:dyDescent="0.3">
      <c r="A7089">
        <v>203.770217</v>
      </c>
      <c r="B7089">
        <v>55</v>
      </c>
      <c r="C7089">
        <v>0</v>
      </c>
      <c r="D7089">
        <v>0.84799999999999998</v>
      </c>
      <c r="E7089">
        <v>42.199572000000003</v>
      </c>
      <c r="F7089">
        <v>41.603023999999998</v>
      </c>
      <c r="G7089">
        <v>41.428986000000002</v>
      </c>
      <c r="H7089">
        <v>0.59654799999999997</v>
      </c>
      <c r="I7089">
        <v>-84.840446999999998</v>
      </c>
      <c r="J7089">
        <v>55</v>
      </c>
      <c r="K7089">
        <v>61.366028999999997</v>
      </c>
      <c r="L7089">
        <v>1.5003000000000001E-2</v>
      </c>
      <c r="M7089">
        <f>(F7089*CalPhotonTurnigy!$AE$30*CalPhotonTurnigy!$AF$36+CalPhotonTurnigy!$AE$36)/CalPhotonTurnigy!$AE$30</f>
        <v>53.74468682513961</v>
      </c>
    </row>
    <row r="7090" spans="1:13" x14ac:dyDescent="0.3">
      <c r="A7090">
        <v>203.785225</v>
      </c>
      <c r="B7090">
        <v>56</v>
      </c>
      <c r="C7090">
        <v>0</v>
      </c>
      <c r="D7090">
        <v>0.85199999999999998</v>
      </c>
      <c r="E7090">
        <v>42.204120000000003</v>
      </c>
      <c r="F7090">
        <v>41.801568000000003</v>
      </c>
      <c r="G7090">
        <v>41.428085000000003</v>
      </c>
      <c r="H7090">
        <v>0.40255299999999999</v>
      </c>
      <c r="I7090">
        <v>-84.821878999999996</v>
      </c>
      <c r="J7090">
        <v>56</v>
      </c>
      <c r="K7090">
        <v>61.342081999999998</v>
      </c>
      <c r="L7090">
        <v>1.5008000000000001E-2</v>
      </c>
      <c r="M7090">
        <f>(F7090*CalPhotonTurnigy!$AE$30*CalPhotonTurnigy!$AF$36+CalPhotonTurnigy!$AE$36)/CalPhotonTurnigy!$AE$30</f>
        <v>53.94634885761586</v>
      </c>
    </row>
    <row r="7091" spans="1:13" x14ac:dyDescent="0.3">
      <c r="A7091">
        <v>203.80023299999999</v>
      </c>
      <c r="B7091">
        <v>55</v>
      </c>
      <c r="C7091">
        <v>0</v>
      </c>
      <c r="D7091">
        <v>0.85</v>
      </c>
      <c r="E7091">
        <v>42.196055000000001</v>
      </c>
      <c r="F7091">
        <v>42.000042000000001</v>
      </c>
      <c r="G7091">
        <v>41.426073000000002</v>
      </c>
      <c r="H7091">
        <v>0.19601299999999999</v>
      </c>
      <c r="I7091">
        <v>-84.812825000000004</v>
      </c>
      <c r="J7091">
        <v>55</v>
      </c>
      <c r="K7091">
        <v>61.320031999999998</v>
      </c>
      <c r="L7091">
        <v>1.5008000000000001E-2</v>
      </c>
      <c r="M7091">
        <f>(F7091*CalPhotonTurnigy!$AE$30*CalPhotonTurnigy!$AF$36+CalPhotonTurnigy!$AE$36)/CalPhotonTurnigy!$AE$30</f>
        <v>54.147939790777713</v>
      </c>
    </row>
    <row r="7092" spans="1:13" x14ac:dyDescent="0.3">
      <c r="A7092">
        <v>203.81524099999999</v>
      </c>
      <c r="B7092">
        <v>55</v>
      </c>
      <c r="C7092">
        <v>0</v>
      </c>
      <c r="D7092">
        <v>0.85199999999999998</v>
      </c>
      <c r="E7092">
        <v>42.197101000000004</v>
      </c>
      <c r="F7092">
        <v>41.627845999999998</v>
      </c>
      <c r="G7092">
        <v>41.422575999999999</v>
      </c>
      <c r="H7092">
        <v>0.56925499999999996</v>
      </c>
      <c r="I7092">
        <v>-84.786601000000005</v>
      </c>
      <c r="J7092">
        <v>55</v>
      </c>
      <c r="K7092">
        <v>61.272998999999999</v>
      </c>
      <c r="L7092">
        <v>1.5008000000000001E-2</v>
      </c>
      <c r="M7092">
        <f>(F7092*CalPhotonTurnigy!$AE$30*CalPhotonTurnigy!$AF$36+CalPhotonTurnigy!$AE$36)/CalPhotonTurnigy!$AE$30</f>
        <v>53.769898642017111</v>
      </c>
    </row>
    <row r="7093" spans="1:13" x14ac:dyDescent="0.3">
      <c r="A7093">
        <v>203.830243</v>
      </c>
      <c r="B7093">
        <v>56</v>
      </c>
      <c r="C7093">
        <v>0</v>
      </c>
      <c r="D7093">
        <v>0.85299999999999998</v>
      </c>
      <c r="E7093">
        <v>42.205987</v>
      </c>
      <c r="F7093">
        <v>41.826380999999998</v>
      </c>
      <c r="G7093">
        <v>41.417310999999998</v>
      </c>
      <c r="H7093">
        <v>0.37960700000000003</v>
      </c>
      <c r="I7093">
        <v>-84.769096000000005</v>
      </c>
      <c r="J7093">
        <v>56</v>
      </c>
      <c r="K7093">
        <v>61.262009999999997</v>
      </c>
      <c r="L7093">
        <v>1.5002E-2</v>
      </c>
      <c r="M7093">
        <f>(F7093*CalPhotonTurnigy!$AE$30*CalPhotonTurnigy!$AF$36+CalPhotonTurnigy!$AE$36)/CalPhotonTurnigy!$AE$30</f>
        <v>53.971551533152926</v>
      </c>
    </row>
    <row r="7094" spans="1:13" x14ac:dyDescent="0.3">
      <c r="A7094">
        <v>203.84524400000001</v>
      </c>
      <c r="B7094">
        <v>56</v>
      </c>
      <c r="C7094">
        <v>0</v>
      </c>
      <c r="D7094">
        <v>0.85199999999999998</v>
      </c>
      <c r="E7094">
        <v>42.205647999999997</v>
      </c>
      <c r="F7094">
        <v>42.074452000000001</v>
      </c>
      <c r="G7094">
        <v>41.410654999999998</v>
      </c>
      <c r="H7094">
        <v>0.13119600000000001</v>
      </c>
      <c r="I7094">
        <v>-84.763035000000002</v>
      </c>
      <c r="J7094">
        <v>56</v>
      </c>
      <c r="K7094">
        <v>61.280607000000003</v>
      </c>
      <c r="L7094">
        <v>1.5001E-2</v>
      </c>
      <c r="M7094">
        <f>(F7094*CalPhotonTurnigy!$AE$30*CalPhotonTurnigy!$AF$36+CalPhotonTurnigy!$AE$36)/CalPhotonTurnigy!$AE$30</f>
        <v>54.223518361958689</v>
      </c>
    </row>
    <row r="7095" spans="1:13" x14ac:dyDescent="0.3">
      <c r="A7095">
        <v>203.86025000000001</v>
      </c>
      <c r="B7095">
        <v>55</v>
      </c>
      <c r="C7095">
        <v>0</v>
      </c>
      <c r="D7095">
        <v>0.85</v>
      </c>
      <c r="E7095">
        <v>42.197369000000002</v>
      </c>
      <c r="F7095">
        <v>41.603023999999998</v>
      </c>
      <c r="G7095">
        <v>41.403292</v>
      </c>
      <c r="H7095">
        <v>0.59434500000000001</v>
      </c>
      <c r="I7095">
        <v>-84.735664</v>
      </c>
      <c r="J7095">
        <v>55</v>
      </c>
      <c r="K7095">
        <v>61.267119999999998</v>
      </c>
      <c r="L7095">
        <v>1.5006E-2</v>
      </c>
      <c r="M7095">
        <f>(F7095*CalPhotonTurnigy!$AE$30*CalPhotonTurnigy!$AF$36+CalPhotonTurnigy!$AE$36)/CalPhotonTurnigy!$AE$30</f>
        <v>53.74468682513961</v>
      </c>
    </row>
    <row r="7096" spans="1:13" x14ac:dyDescent="0.3">
      <c r="A7096">
        <v>203.87526</v>
      </c>
      <c r="B7096">
        <v>55</v>
      </c>
      <c r="C7096">
        <v>0</v>
      </c>
      <c r="D7096">
        <v>0.85099999999999998</v>
      </c>
      <c r="E7096">
        <v>42.194239000000003</v>
      </c>
      <c r="F7096">
        <v>41.851193000000002</v>
      </c>
      <c r="G7096">
        <v>41.395294</v>
      </c>
      <c r="H7096">
        <v>0.34304600000000002</v>
      </c>
      <c r="I7096">
        <v>-84.719832999999994</v>
      </c>
      <c r="J7096">
        <v>55</v>
      </c>
      <c r="K7096">
        <v>61.227457000000001</v>
      </c>
      <c r="L7096">
        <v>1.5010000000000001E-2</v>
      </c>
      <c r="M7096">
        <f>(F7096*CalPhotonTurnigy!$AE$30*CalPhotonTurnigy!$AF$36+CalPhotonTurnigy!$AE$36)/CalPhotonTurnigy!$AE$30</f>
        <v>53.996753192985516</v>
      </c>
    </row>
    <row r="7097" spans="1:13" x14ac:dyDescent="0.3">
      <c r="A7097">
        <v>203.89025799999999</v>
      </c>
      <c r="B7097">
        <v>55</v>
      </c>
      <c r="C7097">
        <v>0</v>
      </c>
      <c r="D7097">
        <v>0.85099999999999998</v>
      </c>
      <c r="E7097">
        <v>42.191544</v>
      </c>
      <c r="F7097">
        <v>42.099252999999997</v>
      </c>
      <c r="G7097">
        <v>41.386229</v>
      </c>
      <c r="H7097">
        <v>9.2291999999999999E-2</v>
      </c>
      <c r="I7097">
        <v>-84.71557</v>
      </c>
      <c r="J7097">
        <v>55</v>
      </c>
      <c r="K7097">
        <v>61.193317999999998</v>
      </c>
      <c r="L7097">
        <v>1.4997999999999999E-2</v>
      </c>
      <c r="M7097">
        <f>(F7097*CalPhotonTurnigy!$AE$30*CalPhotonTurnigy!$AF$36+CalPhotonTurnigy!$AE$36)/CalPhotonTurnigy!$AE$30</f>
        <v>54.248708849041876</v>
      </c>
    </row>
    <row r="7098" spans="1:13" x14ac:dyDescent="0.3">
      <c r="A7098">
        <v>203.90526800000001</v>
      </c>
      <c r="B7098">
        <v>55</v>
      </c>
      <c r="C7098">
        <v>0</v>
      </c>
      <c r="D7098">
        <v>0.84799999999999998</v>
      </c>
      <c r="E7098">
        <v>42.173242999999999</v>
      </c>
      <c r="F7098">
        <v>41.652667000000001</v>
      </c>
      <c r="G7098">
        <v>41.375770000000003</v>
      </c>
      <c r="H7098">
        <v>0.52057699999999996</v>
      </c>
      <c r="I7098">
        <v>-84.691580999999999</v>
      </c>
      <c r="J7098">
        <v>55</v>
      </c>
      <c r="K7098">
        <v>61.163935000000002</v>
      </c>
      <c r="L7098">
        <v>1.5010000000000001E-2</v>
      </c>
      <c r="M7098">
        <f>(F7098*CalPhotonTurnigy!$AE$30*CalPhotonTurnigy!$AF$36+CalPhotonTurnigy!$AE$36)/CalPhotonTurnigy!$AE$30</f>
        <v>53.795109443190114</v>
      </c>
    </row>
    <row r="7099" spans="1:13" x14ac:dyDescent="0.3">
      <c r="A7099">
        <v>203.920275</v>
      </c>
      <c r="B7099">
        <v>55</v>
      </c>
      <c r="C7099">
        <v>0</v>
      </c>
      <c r="D7099">
        <v>0.85099999999999998</v>
      </c>
      <c r="E7099">
        <v>42.173478000000003</v>
      </c>
      <c r="F7099">
        <v>41.876004000000002</v>
      </c>
      <c r="G7099">
        <v>41.363849999999999</v>
      </c>
      <c r="H7099">
        <v>0.29747499999999999</v>
      </c>
      <c r="I7099">
        <v>-84.677852999999999</v>
      </c>
      <c r="J7099">
        <v>55</v>
      </c>
      <c r="K7099">
        <v>61.138643999999999</v>
      </c>
      <c r="L7099">
        <v>1.5007E-2</v>
      </c>
      <c r="M7099">
        <f>(F7099*CalPhotonTurnigy!$AE$30*CalPhotonTurnigy!$AF$36+CalPhotonTurnigy!$AE$36)/CalPhotonTurnigy!$AE$30</f>
        <v>54.021953837113607</v>
      </c>
    </row>
    <row r="7100" spans="1:13" x14ac:dyDescent="0.3">
      <c r="A7100">
        <v>203.93527800000001</v>
      </c>
      <c r="B7100">
        <v>55</v>
      </c>
      <c r="C7100">
        <v>0</v>
      </c>
      <c r="D7100">
        <v>0.85</v>
      </c>
      <c r="E7100">
        <v>42.169682999999999</v>
      </c>
      <c r="F7100">
        <v>42.074452000000001</v>
      </c>
      <c r="G7100">
        <v>41.350571000000002</v>
      </c>
      <c r="H7100">
        <v>9.5230999999999996E-2</v>
      </c>
      <c r="I7100">
        <v>-84.673452999999995</v>
      </c>
      <c r="J7100">
        <v>55</v>
      </c>
      <c r="K7100">
        <v>61.116875999999998</v>
      </c>
      <c r="L7100">
        <v>1.5003000000000001E-2</v>
      </c>
      <c r="M7100">
        <f>(F7100*CalPhotonTurnigy!$AE$30*CalPhotonTurnigy!$AF$36+CalPhotonTurnigy!$AE$36)/CalPhotonTurnigy!$AE$30</f>
        <v>54.223518361958689</v>
      </c>
    </row>
    <row r="7101" spans="1:13" x14ac:dyDescent="0.3">
      <c r="A7101">
        <v>203.95028600000001</v>
      </c>
      <c r="B7101">
        <v>55</v>
      </c>
      <c r="C7101">
        <v>0</v>
      </c>
      <c r="D7101">
        <v>0.85199999999999998</v>
      </c>
      <c r="E7101">
        <v>42.178407999999997</v>
      </c>
      <c r="F7101">
        <v>41.652667000000001</v>
      </c>
      <c r="G7101">
        <v>41.336131999999999</v>
      </c>
      <c r="H7101">
        <v>0.52574100000000001</v>
      </c>
      <c r="I7101">
        <v>-84.649230000000003</v>
      </c>
      <c r="J7101">
        <v>55</v>
      </c>
      <c r="K7101">
        <v>61.098140000000001</v>
      </c>
      <c r="L7101">
        <v>1.5008000000000001E-2</v>
      </c>
      <c r="M7101">
        <f>(F7101*CalPhotonTurnigy!$AE$30*CalPhotonTurnigy!$AF$36+CalPhotonTurnigy!$AE$36)/CalPhotonTurnigy!$AE$30</f>
        <v>53.795109443190114</v>
      </c>
    </row>
    <row r="7102" spans="1:13" x14ac:dyDescent="0.3">
      <c r="A7102">
        <v>203.965294</v>
      </c>
      <c r="B7102">
        <v>55</v>
      </c>
      <c r="C7102">
        <v>0</v>
      </c>
      <c r="D7102">
        <v>0.84899999999999998</v>
      </c>
      <c r="E7102">
        <v>42.169929000000003</v>
      </c>
      <c r="F7102">
        <v>41.851193000000002</v>
      </c>
      <c r="G7102">
        <v>41.320780999999997</v>
      </c>
      <c r="H7102">
        <v>0.31873600000000002</v>
      </c>
      <c r="I7102">
        <v>-84.634523000000002</v>
      </c>
      <c r="J7102">
        <v>55</v>
      </c>
      <c r="K7102">
        <v>61.082014000000001</v>
      </c>
      <c r="L7102">
        <v>1.5008000000000001E-2</v>
      </c>
      <c r="M7102">
        <f>(F7102*CalPhotonTurnigy!$AE$30*CalPhotonTurnigy!$AF$36+CalPhotonTurnigy!$AE$36)/CalPhotonTurnigy!$AE$30</f>
        <v>53.996753192985516</v>
      </c>
    </row>
    <row r="7103" spans="1:13" x14ac:dyDescent="0.3">
      <c r="A7103">
        <v>203.98030399999999</v>
      </c>
      <c r="B7103">
        <v>55</v>
      </c>
      <c r="C7103">
        <v>0</v>
      </c>
      <c r="D7103">
        <v>0.84799999999999998</v>
      </c>
      <c r="E7103">
        <v>42.154632999999997</v>
      </c>
      <c r="F7103">
        <v>42.124053000000004</v>
      </c>
      <c r="G7103">
        <v>41.304782000000003</v>
      </c>
      <c r="H7103">
        <v>3.0581000000000001E-2</v>
      </c>
      <c r="I7103">
        <v>-84.633109000000005</v>
      </c>
      <c r="J7103">
        <v>55</v>
      </c>
      <c r="K7103">
        <v>61.068134999999998</v>
      </c>
      <c r="L7103">
        <v>1.5010000000000001E-2</v>
      </c>
      <c r="M7103">
        <f>(F7103*CalPhotonTurnigy!$AE$30*CalPhotonTurnigy!$AF$36+CalPhotonTurnigy!$AE$36)/CalPhotonTurnigy!$AE$30</f>
        <v>54.273898320420571</v>
      </c>
    </row>
    <row r="7104" spans="1:13" x14ac:dyDescent="0.3">
      <c r="A7104">
        <v>203.995304</v>
      </c>
      <c r="B7104">
        <v>55</v>
      </c>
      <c r="C7104">
        <v>0</v>
      </c>
      <c r="D7104">
        <v>0.84899999999999998</v>
      </c>
      <c r="E7104">
        <v>42.149467000000001</v>
      </c>
      <c r="F7104">
        <v>41.727122000000001</v>
      </c>
      <c r="G7104">
        <v>41.288398000000001</v>
      </c>
      <c r="H7104">
        <v>0.42234500000000003</v>
      </c>
      <c r="I7104">
        <v>-84.613648999999995</v>
      </c>
      <c r="J7104">
        <v>55</v>
      </c>
      <c r="K7104">
        <v>61.056187999999999</v>
      </c>
      <c r="L7104">
        <v>1.4999999999999999E-2</v>
      </c>
      <c r="M7104">
        <f>(F7104*CalPhotonTurnigy!$AE$30*CalPhotonTurnigy!$AF$36+CalPhotonTurnigy!$AE$36)/CalPhotonTurnigy!$AE$30</f>
        <v>53.870733721073194</v>
      </c>
    </row>
    <row r="7105" spans="1:13" x14ac:dyDescent="0.3">
      <c r="A7105">
        <v>204.01030299999999</v>
      </c>
      <c r="B7105">
        <v>55</v>
      </c>
      <c r="C7105">
        <v>0</v>
      </c>
      <c r="D7105">
        <v>0.84799999999999998</v>
      </c>
      <c r="E7105">
        <v>42.141019999999997</v>
      </c>
      <c r="F7105">
        <v>41.900812999999999</v>
      </c>
      <c r="G7105">
        <v>41.271869000000002</v>
      </c>
      <c r="H7105">
        <v>0.240207</v>
      </c>
      <c r="I7105">
        <v>-84.602568000000005</v>
      </c>
      <c r="J7105">
        <v>55</v>
      </c>
      <c r="K7105">
        <v>61.045906000000002</v>
      </c>
      <c r="L7105">
        <v>1.4999E-2</v>
      </c>
      <c r="M7105">
        <f>(F7105*CalPhotonTurnigy!$AE$30*CalPhotonTurnigy!$AF$36+CalPhotonTurnigy!$AE$36)/CalPhotonTurnigy!$AE$30</f>
        <v>54.047152449832716</v>
      </c>
    </row>
    <row r="7106" spans="1:13" x14ac:dyDescent="0.3">
      <c r="A7106">
        <v>204.02530999999999</v>
      </c>
      <c r="B7106">
        <v>55</v>
      </c>
      <c r="C7106">
        <v>0</v>
      </c>
      <c r="D7106">
        <v>0.84899999999999998</v>
      </c>
      <c r="E7106">
        <v>42.137751999999999</v>
      </c>
      <c r="F7106">
        <v>42.148851999999998</v>
      </c>
      <c r="G7106">
        <v>41.255411000000002</v>
      </c>
      <c r="H7106">
        <v>-1.11E-2</v>
      </c>
      <c r="I7106">
        <v>-84.603081000000003</v>
      </c>
      <c r="J7106">
        <v>55</v>
      </c>
      <c r="K7106">
        <v>61.037056</v>
      </c>
      <c r="L7106">
        <v>1.5007E-2</v>
      </c>
      <c r="M7106">
        <f>(F7106*CalPhotonTurnigy!$AE$30*CalPhotonTurnigy!$AF$36+CalPhotonTurnigy!$AE$36)/CalPhotonTurnigy!$AE$30</f>
        <v>54.299086776094768</v>
      </c>
    </row>
    <row r="7107" spans="1:13" x14ac:dyDescent="0.3">
      <c r="A7107">
        <v>204.040314</v>
      </c>
      <c r="B7107">
        <v>55</v>
      </c>
      <c r="C7107">
        <v>0</v>
      </c>
      <c r="D7107">
        <v>0.84799999999999998</v>
      </c>
      <c r="E7107">
        <v>42.130937000000003</v>
      </c>
      <c r="F7107">
        <v>41.727122000000001</v>
      </c>
      <c r="G7107">
        <v>41.239207999999998</v>
      </c>
      <c r="H7107">
        <v>0.40381499999999998</v>
      </c>
      <c r="I7107">
        <v>-84.584469999999996</v>
      </c>
      <c r="J7107">
        <v>55</v>
      </c>
      <c r="K7107">
        <v>61.029437999999999</v>
      </c>
      <c r="L7107">
        <v>1.5004E-2</v>
      </c>
      <c r="M7107">
        <f>(F7107*CalPhotonTurnigy!$AE$30*CalPhotonTurnigy!$AF$36+CalPhotonTurnigy!$AE$36)/CalPhotonTurnigy!$AE$30</f>
        <v>53.870733721073194</v>
      </c>
    </row>
    <row r="7108" spans="1:13" x14ac:dyDescent="0.3">
      <c r="A7108">
        <v>204.05532099999999</v>
      </c>
      <c r="B7108">
        <v>55</v>
      </c>
      <c r="C7108">
        <v>0</v>
      </c>
      <c r="D7108">
        <v>0.84799999999999998</v>
      </c>
      <c r="E7108">
        <v>42.121068000000001</v>
      </c>
      <c r="F7108">
        <v>41.925621999999997</v>
      </c>
      <c r="G7108">
        <v>41.223415000000003</v>
      </c>
      <c r="H7108">
        <v>0.19544600000000001</v>
      </c>
      <c r="I7108">
        <v>-84.575447999999994</v>
      </c>
      <c r="J7108">
        <v>55</v>
      </c>
      <c r="K7108">
        <v>61.022882000000003</v>
      </c>
      <c r="L7108">
        <v>1.5007E-2</v>
      </c>
      <c r="M7108">
        <f>(F7108*CalPhotonTurnigy!$AE$30*CalPhotonTurnigy!$AF$36+CalPhotonTurnigy!$AE$36)/CalPhotonTurnigy!$AE$30</f>
        <v>54.072351062551817</v>
      </c>
    </row>
    <row r="7109" spans="1:13" x14ac:dyDescent="0.3">
      <c r="A7109">
        <v>204.07032899999999</v>
      </c>
      <c r="B7109">
        <v>55</v>
      </c>
      <c r="C7109">
        <v>0</v>
      </c>
      <c r="D7109">
        <v>0.84799999999999998</v>
      </c>
      <c r="E7109">
        <v>42.112574000000002</v>
      </c>
      <c r="F7109">
        <v>42.148851999999998</v>
      </c>
      <c r="G7109">
        <v>41.208156000000002</v>
      </c>
      <c r="H7109">
        <v>-3.6276999999999997E-2</v>
      </c>
      <c r="I7109">
        <v>-84.577124999999995</v>
      </c>
      <c r="J7109">
        <v>55</v>
      </c>
      <c r="K7109">
        <v>61.017238999999996</v>
      </c>
      <c r="L7109">
        <v>1.5008000000000001E-2</v>
      </c>
      <c r="M7109">
        <f>(F7109*CalPhotonTurnigy!$AE$30*CalPhotonTurnigy!$AF$36+CalPhotonTurnigy!$AE$36)/CalPhotonTurnigy!$AE$30</f>
        <v>54.299086776094768</v>
      </c>
    </row>
    <row r="7110" spans="1:13" x14ac:dyDescent="0.3">
      <c r="A7110">
        <v>204.08534</v>
      </c>
      <c r="B7110">
        <v>55</v>
      </c>
      <c r="C7110">
        <v>0</v>
      </c>
      <c r="D7110">
        <v>0.84899999999999998</v>
      </c>
      <c r="E7110">
        <v>42.113273999999997</v>
      </c>
      <c r="F7110">
        <v>41.776753999999997</v>
      </c>
      <c r="G7110">
        <v>41.193527000000003</v>
      </c>
      <c r="H7110">
        <v>0.33651999999999999</v>
      </c>
      <c r="I7110">
        <v>-84.561603000000005</v>
      </c>
      <c r="J7110">
        <v>55</v>
      </c>
      <c r="K7110">
        <v>61.012382000000002</v>
      </c>
      <c r="L7110">
        <v>1.5011E-2</v>
      </c>
      <c r="M7110">
        <f>(F7110*CalPhotonTurnigy!$AE$30*CalPhotonTurnigy!$AF$36+CalPhotonTurnigy!$AE$36)/CalPhotonTurnigy!$AE$30</f>
        <v>53.921145166374288</v>
      </c>
    </row>
    <row r="7111" spans="1:13" x14ac:dyDescent="0.3">
      <c r="A7111">
        <v>204.10033999999999</v>
      </c>
      <c r="B7111">
        <v>55</v>
      </c>
      <c r="C7111">
        <v>0</v>
      </c>
      <c r="D7111">
        <v>0.84799999999999998</v>
      </c>
      <c r="E7111">
        <v>42.109870999999998</v>
      </c>
      <c r="F7111">
        <v>41.975236000000002</v>
      </c>
      <c r="G7111">
        <v>41.179597999999999</v>
      </c>
      <c r="H7111">
        <v>0.134635</v>
      </c>
      <c r="I7111">
        <v>-84.555387999999994</v>
      </c>
      <c r="J7111">
        <v>55</v>
      </c>
      <c r="K7111">
        <v>61.008201</v>
      </c>
      <c r="L7111">
        <v>1.4999999999999999E-2</v>
      </c>
      <c r="M7111">
        <f>(F7111*CalPhotonTurnigy!$AE$30*CalPhotonTurnigy!$AF$36+CalPhotonTurnigy!$AE$36)/CalPhotonTurnigy!$AE$30</f>
        <v>54.122744225172084</v>
      </c>
    </row>
    <row r="7112" spans="1:13" x14ac:dyDescent="0.3">
      <c r="A7112">
        <v>204.11534399999999</v>
      </c>
      <c r="B7112">
        <v>55</v>
      </c>
      <c r="C7112">
        <v>0</v>
      </c>
      <c r="D7112">
        <v>0.85099999999999998</v>
      </c>
      <c r="E7112">
        <v>42.118957000000002</v>
      </c>
      <c r="F7112">
        <v>42.024845999999997</v>
      </c>
      <c r="G7112">
        <v>41.166418999999998</v>
      </c>
      <c r="H7112">
        <v>9.4111E-2</v>
      </c>
      <c r="I7112">
        <v>-84.551041999999995</v>
      </c>
      <c r="J7112">
        <v>55</v>
      </c>
      <c r="K7112">
        <v>61.004603000000003</v>
      </c>
      <c r="L7112">
        <v>1.5004E-2</v>
      </c>
      <c r="M7112">
        <f>(F7112*CalPhotonTurnigy!$AE$30*CalPhotonTurnigy!$AF$36+CalPhotonTurnigy!$AE$36)/CalPhotonTurnigy!$AE$30</f>
        <v>54.173133324974366</v>
      </c>
    </row>
    <row r="7113" spans="1:13" x14ac:dyDescent="0.3">
      <c r="A7113">
        <v>204.13035600000001</v>
      </c>
      <c r="B7113">
        <v>55</v>
      </c>
      <c r="C7113">
        <v>0</v>
      </c>
      <c r="D7113">
        <v>0.84799999999999998</v>
      </c>
      <c r="E7113">
        <v>42.114761999999999</v>
      </c>
      <c r="F7113">
        <v>41.727122000000001</v>
      </c>
      <c r="G7113">
        <v>41.154017000000003</v>
      </c>
      <c r="H7113">
        <v>0.38763999999999998</v>
      </c>
      <c r="I7113">
        <v>-84.533167000000006</v>
      </c>
      <c r="J7113">
        <v>55</v>
      </c>
      <c r="K7113">
        <v>61.001505999999999</v>
      </c>
      <c r="L7113">
        <v>1.5011999999999999E-2</v>
      </c>
      <c r="M7113">
        <f>(F7113*CalPhotonTurnigy!$AE$30*CalPhotonTurnigy!$AF$36+CalPhotonTurnigy!$AE$36)/CalPhotonTurnigy!$AE$30</f>
        <v>53.870733721073194</v>
      </c>
    </row>
    <row r="7114" spans="1:13" x14ac:dyDescent="0.3">
      <c r="A7114">
        <v>204.145364</v>
      </c>
      <c r="B7114">
        <v>55</v>
      </c>
      <c r="C7114">
        <v>0</v>
      </c>
      <c r="D7114">
        <v>0.83699999999999997</v>
      </c>
      <c r="E7114">
        <v>42.055031</v>
      </c>
      <c r="F7114">
        <v>41.975236000000002</v>
      </c>
      <c r="G7114">
        <v>41.142406000000001</v>
      </c>
      <c r="H7114">
        <v>7.9794000000000004E-2</v>
      </c>
      <c r="I7114">
        <v>-84.529481000000004</v>
      </c>
      <c r="J7114">
        <v>55</v>
      </c>
      <c r="K7114">
        <v>60.998840000000001</v>
      </c>
      <c r="L7114">
        <v>1.5008000000000001E-2</v>
      </c>
      <c r="M7114">
        <f>(F7114*CalPhotonTurnigy!$AE$30*CalPhotonTurnigy!$AF$36+CalPhotonTurnigy!$AE$36)/CalPhotonTurnigy!$AE$30</f>
        <v>54.122744225172084</v>
      </c>
    </row>
    <row r="7115" spans="1:13" x14ac:dyDescent="0.3">
      <c r="A7115">
        <v>204.16036500000001</v>
      </c>
      <c r="B7115">
        <v>55</v>
      </c>
      <c r="C7115">
        <v>0</v>
      </c>
      <c r="D7115">
        <v>0.84</v>
      </c>
      <c r="E7115">
        <v>42.015594999999998</v>
      </c>
      <c r="F7115">
        <v>41.801568000000003</v>
      </c>
      <c r="G7115">
        <v>41.131582999999999</v>
      </c>
      <c r="H7115">
        <v>0.214027</v>
      </c>
      <c r="I7115">
        <v>-84.519614000000004</v>
      </c>
      <c r="J7115">
        <v>55</v>
      </c>
      <c r="K7115">
        <v>60.996546000000002</v>
      </c>
      <c r="L7115">
        <v>1.5001E-2</v>
      </c>
      <c r="M7115">
        <f>(F7115*CalPhotonTurnigy!$AE$30*CalPhotonTurnigy!$AF$36+CalPhotonTurnigy!$AE$36)/CalPhotonTurnigy!$AE$30</f>
        <v>53.94634885761586</v>
      </c>
    </row>
    <row r="7116" spans="1:13" x14ac:dyDescent="0.3">
      <c r="A7116">
        <v>204.17537400000001</v>
      </c>
      <c r="B7116">
        <v>55</v>
      </c>
      <c r="C7116">
        <v>0</v>
      </c>
      <c r="D7116">
        <v>0.84799999999999998</v>
      </c>
      <c r="E7116">
        <v>42.025830999999997</v>
      </c>
      <c r="F7116">
        <v>41.801568000000003</v>
      </c>
      <c r="G7116">
        <v>41.121538000000001</v>
      </c>
      <c r="H7116">
        <v>0.22426299999999999</v>
      </c>
      <c r="I7116">
        <v>-84.509269000000003</v>
      </c>
      <c r="J7116">
        <v>55</v>
      </c>
      <c r="K7116">
        <v>60.994571000000001</v>
      </c>
      <c r="L7116">
        <v>1.5009E-2</v>
      </c>
      <c r="M7116">
        <f>(F7116*CalPhotonTurnigy!$AE$30*CalPhotonTurnigy!$AF$36+CalPhotonTurnigy!$AE$36)/CalPhotonTurnigy!$AE$30</f>
        <v>53.94634885761586</v>
      </c>
    </row>
    <row r="7117" spans="1:13" x14ac:dyDescent="0.3">
      <c r="A7117">
        <v>204.19038499999999</v>
      </c>
      <c r="B7117">
        <v>55</v>
      </c>
      <c r="C7117">
        <v>0</v>
      </c>
      <c r="D7117">
        <v>0.84499999999999997</v>
      </c>
      <c r="E7117">
        <v>42.018571999999999</v>
      </c>
      <c r="F7117">
        <v>42.000042000000001</v>
      </c>
      <c r="G7117">
        <v>41.112248999999998</v>
      </c>
      <c r="H7117">
        <v>1.8530000000000001E-2</v>
      </c>
      <c r="I7117">
        <v>-84.508413000000004</v>
      </c>
      <c r="J7117">
        <v>55</v>
      </c>
      <c r="K7117">
        <v>60.992871999999998</v>
      </c>
      <c r="L7117">
        <v>1.5011E-2</v>
      </c>
      <c r="M7117">
        <f>(F7117*CalPhotonTurnigy!$AE$30*CalPhotonTurnigy!$AF$36+CalPhotonTurnigy!$AE$36)/CalPhotonTurnigy!$AE$30</f>
        <v>54.147939790777713</v>
      </c>
    </row>
    <row r="7118" spans="1:13" x14ac:dyDescent="0.3">
      <c r="A7118">
        <v>204.20539600000001</v>
      </c>
      <c r="B7118">
        <v>55</v>
      </c>
      <c r="C7118">
        <v>0</v>
      </c>
      <c r="D7118">
        <v>0.84899999999999998</v>
      </c>
      <c r="E7118">
        <v>42.032406999999999</v>
      </c>
      <c r="F7118">
        <v>41.677486000000002</v>
      </c>
      <c r="G7118">
        <v>41.103689000000003</v>
      </c>
      <c r="H7118">
        <v>0.35492099999999999</v>
      </c>
      <c r="I7118">
        <v>-84.492053999999996</v>
      </c>
      <c r="J7118">
        <v>55</v>
      </c>
      <c r="K7118">
        <v>60.991408999999997</v>
      </c>
      <c r="L7118">
        <v>1.5011E-2</v>
      </c>
      <c r="M7118">
        <f>(F7118*CalPhotonTurnigy!$AE$30*CalPhotonTurnigy!$AF$36+CalPhotonTurnigy!$AE$36)/CalPhotonTurnigy!$AE$30</f>
        <v>53.820318212954142</v>
      </c>
    </row>
    <row r="7119" spans="1:13" x14ac:dyDescent="0.3">
      <c r="A7119">
        <v>204.22040100000001</v>
      </c>
      <c r="B7119">
        <v>55</v>
      </c>
      <c r="C7119">
        <v>0</v>
      </c>
      <c r="D7119">
        <v>0.84599999999999997</v>
      </c>
      <c r="E7119">
        <v>42.028247999999998</v>
      </c>
      <c r="F7119">
        <v>41.776753999999997</v>
      </c>
      <c r="G7119">
        <v>41.095826000000002</v>
      </c>
      <c r="H7119">
        <v>0.25149500000000002</v>
      </c>
      <c r="I7119">
        <v>-84.480457999999999</v>
      </c>
      <c r="J7119">
        <v>55</v>
      </c>
      <c r="K7119">
        <v>60.99015</v>
      </c>
      <c r="L7119">
        <v>1.5004999999999999E-2</v>
      </c>
      <c r="M7119">
        <f>(F7119*CalPhotonTurnigy!$AE$30*CalPhotonTurnigy!$AF$36+CalPhotonTurnigy!$AE$36)/CalPhotonTurnigy!$AE$30</f>
        <v>53.921145166374288</v>
      </c>
    </row>
    <row r="7120" spans="1:13" x14ac:dyDescent="0.3">
      <c r="A7120">
        <v>204.23540600000001</v>
      </c>
      <c r="B7120">
        <v>55</v>
      </c>
      <c r="C7120">
        <v>0</v>
      </c>
      <c r="D7120">
        <v>0.84899999999999998</v>
      </c>
      <c r="E7120">
        <v>42.040730000000003</v>
      </c>
      <c r="F7120">
        <v>41.975236000000002</v>
      </c>
      <c r="G7120">
        <v>41.088625</v>
      </c>
      <c r="H7120">
        <v>6.5493999999999997E-2</v>
      </c>
      <c r="I7120">
        <v>-84.477434000000002</v>
      </c>
      <c r="J7120">
        <v>55</v>
      </c>
      <c r="K7120">
        <v>60.989066000000001</v>
      </c>
      <c r="L7120">
        <v>1.5004999999999999E-2</v>
      </c>
      <c r="M7120">
        <f>(F7120*CalPhotonTurnigy!$AE$30*CalPhotonTurnigy!$AF$36+CalPhotonTurnigy!$AE$36)/CalPhotonTurnigy!$AE$30</f>
        <v>54.122744225172084</v>
      </c>
    </row>
    <row r="7121" spans="1:13" x14ac:dyDescent="0.3">
      <c r="A7121">
        <v>204.25041200000001</v>
      </c>
      <c r="B7121">
        <v>55</v>
      </c>
      <c r="C7121">
        <v>0</v>
      </c>
      <c r="D7121">
        <v>0.85199999999999998</v>
      </c>
      <c r="E7121">
        <v>42.067512999999998</v>
      </c>
      <c r="F7121">
        <v>41.652667000000001</v>
      </c>
      <c r="G7121">
        <v>41.082047000000003</v>
      </c>
      <c r="H7121">
        <v>0.41484599999999999</v>
      </c>
      <c r="I7121">
        <v>-84.458321999999995</v>
      </c>
      <c r="J7121">
        <v>55</v>
      </c>
      <c r="K7121">
        <v>60.988132999999998</v>
      </c>
      <c r="L7121">
        <v>1.5006E-2</v>
      </c>
      <c r="M7121">
        <f>(F7121*CalPhotonTurnigy!$AE$30*CalPhotonTurnigy!$AF$36+CalPhotonTurnigy!$AE$36)/CalPhotonTurnigy!$AE$30</f>
        <v>53.795109443190114</v>
      </c>
    </row>
    <row r="7122" spans="1:13" x14ac:dyDescent="0.3">
      <c r="A7122">
        <v>204.26540900000001</v>
      </c>
      <c r="B7122">
        <v>55</v>
      </c>
      <c r="C7122">
        <v>0</v>
      </c>
      <c r="D7122">
        <v>0.84799999999999998</v>
      </c>
      <c r="E7122">
        <v>42.066485</v>
      </c>
      <c r="F7122">
        <v>41.801568000000003</v>
      </c>
      <c r="G7122">
        <v>41.076053999999999</v>
      </c>
      <c r="H7122">
        <v>0.26491700000000001</v>
      </c>
      <c r="I7122">
        <v>-84.446111999999999</v>
      </c>
      <c r="J7122">
        <v>55</v>
      </c>
      <c r="K7122">
        <v>60.98733</v>
      </c>
      <c r="L7122">
        <v>1.4997E-2</v>
      </c>
      <c r="M7122">
        <f>(F7122*CalPhotonTurnigy!$AE$30*CalPhotonTurnigy!$AF$36+CalPhotonTurnigy!$AE$36)/CalPhotonTurnigy!$AE$30</f>
        <v>53.94634885761586</v>
      </c>
    </row>
    <row r="7123" spans="1:13" x14ac:dyDescent="0.3">
      <c r="A7123">
        <v>204.28041999999999</v>
      </c>
      <c r="B7123">
        <v>55</v>
      </c>
      <c r="C7123">
        <v>0</v>
      </c>
      <c r="D7123">
        <v>0.84799999999999998</v>
      </c>
      <c r="E7123">
        <v>42.069609999999997</v>
      </c>
      <c r="F7123">
        <v>42.000042000000001</v>
      </c>
      <c r="G7123">
        <v>41.070607000000003</v>
      </c>
      <c r="H7123">
        <v>6.9569000000000006E-2</v>
      </c>
      <c r="I7123">
        <v>-84.442898</v>
      </c>
      <c r="J7123">
        <v>55</v>
      </c>
      <c r="K7123">
        <v>60.986638999999997</v>
      </c>
      <c r="L7123">
        <v>1.5011E-2</v>
      </c>
      <c r="M7123">
        <f>(F7123*CalPhotonTurnigy!$AE$30*CalPhotonTurnigy!$AF$36+CalPhotonTurnigy!$AE$36)/CalPhotonTurnigy!$AE$30</f>
        <v>54.147939790777713</v>
      </c>
    </row>
    <row r="7124" spans="1:13" x14ac:dyDescent="0.3">
      <c r="A7124">
        <v>204.29543100000001</v>
      </c>
      <c r="B7124">
        <v>55</v>
      </c>
      <c r="C7124">
        <v>0</v>
      </c>
      <c r="D7124">
        <v>0.85</v>
      </c>
      <c r="E7124">
        <v>42.080319000000003</v>
      </c>
      <c r="F7124">
        <v>41.553378000000002</v>
      </c>
      <c r="G7124">
        <v>41.065666</v>
      </c>
      <c r="H7124">
        <v>0.52694099999999999</v>
      </c>
      <c r="I7124">
        <v>-84.418631000000005</v>
      </c>
      <c r="J7124">
        <v>55</v>
      </c>
      <c r="K7124">
        <v>60.986044</v>
      </c>
      <c r="L7124">
        <v>1.5011E-2</v>
      </c>
      <c r="M7124">
        <f>(F7124*CalPhotonTurnigy!$AE$30*CalPhotonTurnigy!$AF$36+CalPhotonTurnigy!$AE$36)/CalPhotonTurnigy!$AE$30</f>
        <v>53.694261159975646</v>
      </c>
    </row>
    <row r="7125" spans="1:13" x14ac:dyDescent="0.3">
      <c r="A7125">
        <v>204.310438</v>
      </c>
      <c r="B7125">
        <v>55</v>
      </c>
      <c r="C7125">
        <v>0</v>
      </c>
      <c r="D7125">
        <v>0.84799999999999998</v>
      </c>
      <c r="E7125">
        <v>42.081513000000001</v>
      </c>
      <c r="F7125">
        <v>41.801568000000003</v>
      </c>
      <c r="G7125">
        <v>41.061193000000003</v>
      </c>
      <c r="H7125">
        <v>0.27994599999999997</v>
      </c>
      <c r="I7125">
        <v>-84.405720000000002</v>
      </c>
      <c r="J7125">
        <v>55</v>
      </c>
      <c r="K7125">
        <v>60.985531999999999</v>
      </c>
      <c r="L7125">
        <v>1.5007E-2</v>
      </c>
      <c r="M7125">
        <f>(F7125*CalPhotonTurnigy!$AE$30*CalPhotonTurnigy!$AF$36+CalPhotonTurnigy!$AE$36)/CalPhotonTurnigy!$AE$30</f>
        <v>53.94634885761586</v>
      </c>
    </row>
    <row r="7126" spans="1:13" x14ac:dyDescent="0.3">
      <c r="A7126">
        <v>204.325444</v>
      </c>
      <c r="B7126">
        <v>55</v>
      </c>
      <c r="C7126">
        <v>0</v>
      </c>
      <c r="D7126">
        <v>0.84899999999999998</v>
      </c>
      <c r="E7126">
        <v>42.086550000000003</v>
      </c>
      <c r="F7126">
        <v>42.024845999999997</v>
      </c>
      <c r="G7126">
        <v>41.057152000000002</v>
      </c>
      <c r="H7126">
        <v>6.1703000000000001E-2</v>
      </c>
      <c r="I7126">
        <v>-84.402868999999995</v>
      </c>
      <c r="J7126">
        <v>55</v>
      </c>
      <c r="K7126">
        <v>60.985092000000002</v>
      </c>
      <c r="L7126">
        <v>1.5006E-2</v>
      </c>
      <c r="M7126">
        <f>(F7126*CalPhotonTurnigy!$AE$30*CalPhotonTurnigy!$AF$36+CalPhotonTurnigy!$AE$36)/CalPhotonTurnigy!$AE$30</f>
        <v>54.173133324974366</v>
      </c>
    </row>
    <row r="7127" spans="1:13" x14ac:dyDescent="0.3">
      <c r="A7127">
        <v>204.340451</v>
      </c>
      <c r="B7127">
        <v>55</v>
      </c>
      <c r="C7127">
        <v>0</v>
      </c>
      <c r="D7127">
        <v>0.84899999999999998</v>
      </c>
      <c r="E7127">
        <v>42.090882000000001</v>
      </c>
      <c r="F7127">
        <v>41.578201999999997</v>
      </c>
      <c r="G7127">
        <v>41.053507000000003</v>
      </c>
      <c r="H7127">
        <v>0.51268100000000005</v>
      </c>
      <c r="I7127">
        <v>-84.379261999999997</v>
      </c>
      <c r="J7127">
        <v>55</v>
      </c>
      <c r="K7127">
        <v>60.984712999999999</v>
      </c>
      <c r="L7127">
        <v>1.5007E-2</v>
      </c>
      <c r="M7127">
        <f>(F7127*CalPhotonTurnigy!$AE$30*CalPhotonTurnigy!$AF$36+CalPhotonTurnigy!$AE$36)/CalPhotonTurnigy!$AE$30</f>
        <v>53.719475008262123</v>
      </c>
    </row>
    <row r="7128" spans="1:13" x14ac:dyDescent="0.3">
      <c r="A7128">
        <v>204.35546199999999</v>
      </c>
      <c r="B7128">
        <v>55</v>
      </c>
      <c r="C7128">
        <v>0</v>
      </c>
      <c r="D7128">
        <v>0.84699999999999998</v>
      </c>
      <c r="E7128">
        <v>42.082586999999997</v>
      </c>
      <c r="F7128">
        <v>41.851193000000002</v>
      </c>
      <c r="G7128">
        <v>41.050226000000002</v>
      </c>
      <c r="H7128">
        <v>0.23139399999999999</v>
      </c>
      <c r="I7128">
        <v>-84.368582000000004</v>
      </c>
      <c r="J7128">
        <v>55</v>
      </c>
      <c r="K7128">
        <v>60.984386000000001</v>
      </c>
      <c r="L7128">
        <v>1.5011E-2</v>
      </c>
      <c r="M7128">
        <f>(F7128*CalPhotonTurnigy!$AE$30*CalPhotonTurnigy!$AF$36+CalPhotonTurnigy!$AE$36)/CalPhotonTurnigy!$AE$30</f>
        <v>53.996753192985516</v>
      </c>
    </row>
    <row r="7129" spans="1:13" x14ac:dyDescent="0.3">
      <c r="A7129">
        <v>204.370463</v>
      </c>
      <c r="B7129">
        <v>55</v>
      </c>
      <c r="C7129">
        <v>0</v>
      </c>
      <c r="D7129">
        <v>0.84799999999999998</v>
      </c>
      <c r="E7129">
        <v>42.083464999999997</v>
      </c>
      <c r="F7129">
        <v>42.049649000000002</v>
      </c>
      <c r="G7129">
        <v>41.047275999999997</v>
      </c>
      <c r="H7129">
        <v>3.3814999999999998E-2</v>
      </c>
      <c r="I7129">
        <v>-84.367020999999994</v>
      </c>
      <c r="J7129">
        <v>55</v>
      </c>
      <c r="K7129">
        <v>60.984105</v>
      </c>
      <c r="L7129">
        <v>1.5001E-2</v>
      </c>
      <c r="M7129">
        <f>(F7129*CalPhotonTurnigy!$AE$30*CalPhotonTurnigy!$AF$36+CalPhotonTurnigy!$AE$36)/CalPhotonTurnigy!$AE$30</f>
        <v>54.198325843466534</v>
      </c>
    </row>
    <row r="7130" spans="1:13" x14ac:dyDescent="0.3">
      <c r="A7130">
        <v>204.38546199999999</v>
      </c>
      <c r="B7130">
        <v>55</v>
      </c>
      <c r="C7130">
        <v>0</v>
      </c>
      <c r="D7130">
        <v>0.84899999999999998</v>
      </c>
      <c r="E7130">
        <v>42.088228000000001</v>
      </c>
      <c r="F7130">
        <v>41.578201999999997</v>
      </c>
      <c r="G7130">
        <v>41.044628000000003</v>
      </c>
      <c r="H7130">
        <v>0.51002700000000001</v>
      </c>
      <c r="I7130">
        <v>-84.343547999999998</v>
      </c>
      <c r="J7130">
        <v>55</v>
      </c>
      <c r="K7130">
        <v>60.983862999999999</v>
      </c>
      <c r="L7130">
        <v>1.4999E-2</v>
      </c>
      <c r="M7130">
        <f>(F7130*CalPhotonTurnigy!$AE$30*CalPhotonTurnigy!$AF$36+CalPhotonTurnigy!$AE$36)/CalPhotonTurnigy!$AE$30</f>
        <v>53.719475008262123</v>
      </c>
    </row>
    <row r="7131" spans="1:13" x14ac:dyDescent="0.3">
      <c r="A7131">
        <v>204.40045799999999</v>
      </c>
      <c r="B7131">
        <v>55</v>
      </c>
      <c r="C7131">
        <v>0</v>
      </c>
      <c r="D7131">
        <v>0.82199999999999995</v>
      </c>
      <c r="E7131">
        <v>41.955767000000002</v>
      </c>
      <c r="F7131">
        <v>41.826380999999998</v>
      </c>
      <c r="G7131">
        <v>41.042254</v>
      </c>
      <c r="H7131">
        <v>0.129386</v>
      </c>
      <c r="I7131">
        <v>-84.337582999999995</v>
      </c>
      <c r="J7131">
        <v>55</v>
      </c>
      <c r="K7131">
        <v>60.983654999999999</v>
      </c>
      <c r="L7131">
        <v>1.4996000000000001E-2</v>
      </c>
      <c r="M7131">
        <f>(F7131*CalPhotonTurnigy!$AE$30*CalPhotonTurnigy!$AF$36+CalPhotonTurnigy!$AE$36)/CalPhotonTurnigy!$AE$30</f>
        <v>53.971551533152926</v>
      </c>
    </row>
    <row r="7132" spans="1:13" x14ac:dyDescent="0.3">
      <c r="A7132">
        <v>204.41545400000001</v>
      </c>
      <c r="B7132">
        <v>55</v>
      </c>
      <c r="C7132">
        <v>0</v>
      </c>
      <c r="D7132">
        <v>0.84599999999999997</v>
      </c>
      <c r="E7132">
        <v>41.962304000000003</v>
      </c>
      <c r="F7132">
        <v>42.099252999999997</v>
      </c>
      <c r="G7132">
        <v>41.040129</v>
      </c>
      <c r="H7132">
        <v>-0.13694799999999999</v>
      </c>
      <c r="I7132">
        <v>-84.343908999999996</v>
      </c>
      <c r="J7132">
        <v>55</v>
      </c>
      <c r="K7132">
        <v>60.983476000000003</v>
      </c>
      <c r="L7132">
        <v>1.4996000000000001E-2</v>
      </c>
      <c r="M7132">
        <f>(F7132*CalPhotonTurnigy!$AE$30*CalPhotonTurnigy!$AF$36+CalPhotonTurnigy!$AE$36)/CalPhotonTurnigy!$AE$30</f>
        <v>54.248708849041876</v>
      </c>
    </row>
    <row r="7133" spans="1:13" x14ac:dyDescent="0.3">
      <c r="A7133">
        <v>204.430453</v>
      </c>
      <c r="B7133">
        <v>55</v>
      </c>
      <c r="C7133">
        <v>0</v>
      </c>
      <c r="D7133">
        <v>0.85099999999999998</v>
      </c>
      <c r="E7133">
        <v>41.992061999999997</v>
      </c>
      <c r="F7133">
        <v>41.627845999999998</v>
      </c>
      <c r="G7133">
        <v>41.038229000000001</v>
      </c>
      <c r="H7133">
        <v>0.36421599999999998</v>
      </c>
      <c r="I7133">
        <v>-84.32714</v>
      </c>
      <c r="J7133">
        <v>55</v>
      </c>
      <c r="K7133">
        <v>60.983322000000001</v>
      </c>
      <c r="L7133">
        <v>1.4999E-2</v>
      </c>
      <c r="M7133">
        <f>(F7133*CalPhotonTurnigy!$AE$30*CalPhotonTurnigy!$AF$36+CalPhotonTurnigy!$AE$36)/CalPhotonTurnigy!$AE$30</f>
        <v>53.769898642017111</v>
      </c>
    </row>
    <row r="7134" spans="1:13" x14ac:dyDescent="0.3">
      <c r="A7134">
        <v>204.44545199999999</v>
      </c>
      <c r="B7134">
        <v>55</v>
      </c>
      <c r="C7134">
        <v>0</v>
      </c>
      <c r="D7134">
        <v>0.84799999999999998</v>
      </c>
      <c r="E7134">
        <v>42.005589999999998</v>
      </c>
      <c r="F7134">
        <v>41.876004000000002</v>
      </c>
      <c r="G7134">
        <v>41.036532000000001</v>
      </c>
      <c r="H7134">
        <v>0.12958700000000001</v>
      </c>
      <c r="I7134">
        <v>-84.321163999999996</v>
      </c>
      <c r="J7134">
        <v>55</v>
      </c>
      <c r="K7134">
        <v>60.983189000000003</v>
      </c>
      <c r="L7134">
        <v>1.4999E-2</v>
      </c>
      <c r="M7134">
        <f>(F7134*CalPhotonTurnigy!$AE$30*CalPhotonTurnigy!$AF$36+CalPhotonTurnigy!$AE$36)/CalPhotonTurnigy!$AE$30</f>
        <v>54.021953837113607</v>
      </c>
    </row>
    <row r="7135" spans="1:13" x14ac:dyDescent="0.3">
      <c r="A7135">
        <v>204.46046200000001</v>
      </c>
      <c r="B7135">
        <v>55</v>
      </c>
      <c r="C7135">
        <v>0</v>
      </c>
      <c r="D7135">
        <v>0.84699999999999998</v>
      </c>
      <c r="E7135">
        <v>42.009189999999997</v>
      </c>
      <c r="F7135">
        <v>42.099252999999997</v>
      </c>
      <c r="G7135">
        <v>41.035018000000001</v>
      </c>
      <c r="H7135">
        <v>-9.0063000000000004E-2</v>
      </c>
      <c r="I7135">
        <v>-84.325327000000001</v>
      </c>
      <c r="J7135">
        <v>55</v>
      </c>
      <c r="K7135">
        <v>60.983074999999999</v>
      </c>
      <c r="L7135">
        <v>1.5010000000000001E-2</v>
      </c>
      <c r="M7135">
        <f>(F7135*CalPhotonTurnigy!$AE$30*CalPhotonTurnigy!$AF$36+CalPhotonTurnigy!$AE$36)/CalPhotonTurnigy!$AE$30</f>
        <v>54.248708849041876</v>
      </c>
    </row>
    <row r="7136" spans="1:13" x14ac:dyDescent="0.3">
      <c r="A7136">
        <v>204.47547299999999</v>
      </c>
      <c r="B7136">
        <v>55</v>
      </c>
      <c r="C7136">
        <v>0</v>
      </c>
      <c r="D7136">
        <v>0.84799999999999998</v>
      </c>
      <c r="E7136">
        <v>42.020322</v>
      </c>
      <c r="F7136">
        <v>41.652667000000001</v>
      </c>
      <c r="G7136">
        <v>41.033669000000003</v>
      </c>
      <c r="H7136">
        <v>0.36765500000000001</v>
      </c>
      <c r="I7136">
        <v>-84.308384000000004</v>
      </c>
      <c r="J7136">
        <v>55</v>
      </c>
      <c r="K7136">
        <v>60.982976999999998</v>
      </c>
      <c r="L7136">
        <v>1.5011E-2</v>
      </c>
      <c r="M7136">
        <f>(F7136*CalPhotonTurnigy!$AE$30*CalPhotonTurnigy!$AF$36+CalPhotonTurnigy!$AE$36)/CalPhotonTurnigy!$AE$30</f>
        <v>53.795109443190114</v>
      </c>
    </row>
    <row r="7137" spans="1:13" x14ac:dyDescent="0.3">
      <c r="A7137">
        <v>204.49047100000001</v>
      </c>
      <c r="B7137">
        <v>55</v>
      </c>
      <c r="C7137">
        <v>0</v>
      </c>
      <c r="D7137">
        <v>0.84699999999999998</v>
      </c>
      <c r="E7137">
        <v>42.021864999999998</v>
      </c>
      <c r="F7137">
        <v>41.876004000000002</v>
      </c>
      <c r="G7137">
        <v>41.032468000000001</v>
      </c>
      <c r="H7137">
        <v>0.14586099999999999</v>
      </c>
      <c r="I7137">
        <v>-84.301657000000006</v>
      </c>
      <c r="J7137">
        <v>55</v>
      </c>
      <c r="K7137">
        <v>60.982892</v>
      </c>
      <c r="L7137">
        <v>1.4997999999999999E-2</v>
      </c>
      <c r="M7137">
        <f>(F7137*CalPhotonTurnigy!$AE$30*CalPhotonTurnigy!$AF$36+CalPhotonTurnigy!$AE$36)/CalPhotonTurnigy!$AE$30</f>
        <v>54.021953837113607</v>
      </c>
    </row>
    <row r="7138" spans="1:13" x14ac:dyDescent="0.3">
      <c r="A7138">
        <v>204.50546800000001</v>
      </c>
      <c r="B7138">
        <v>55</v>
      </c>
      <c r="C7138">
        <v>0</v>
      </c>
      <c r="D7138">
        <v>0.84699999999999998</v>
      </c>
      <c r="E7138">
        <v>42.023192000000002</v>
      </c>
      <c r="F7138">
        <v>42.099252999999997</v>
      </c>
      <c r="G7138">
        <v>41.031399999999998</v>
      </c>
      <c r="H7138">
        <v>-7.6060000000000003E-2</v>
      </c>
      <c r="I7138">
        <v>-84.305170000000004</v>
      </c>
      <c r="J7138">
        <v>55</v>
      </c>
      <c r="K7138">
        <v>60.982818999999999</v>
      </c>
      <c r="L7138">
        <v>1.4997E-2</v>
      </c>
      <c r="M7138">
        <f>(F7138*CalPhotonTurnigy!$AE$30*CalPhotonTurnigy!$AF$36+CalPhotonTurnigy!$AE$36)/CalPhotonTurnigy!$AE$30</f>
        <v>54.248708849041876</v>
      </c>
    </row>
    <row r="7139" spans="1:13" x14ac:dyDescent="0.3">
      <c r="A7139">
        <v>204.520464</v>
      </c>
      <c r="B7139">
        <v>55</v>
      </c>
      <c r="C7139">
        <v>0</v>
      </c>
      <c r="D7139">
        <v>0.84699999999999998</v>
      </c>
      <c r="E7139">
        <v>42.024335000000001</v>
      </c>
      <c r="F7139">
        <v>41.677486000000002</v>
      </c>
      <c r="G7139">
        <v>41.030450000000002</v>
      </c>
      <c r="H7139">
        <v>0.34684799999999999</v>
      </c>
      <c r="I7139">
        <v>-84.289198999999996</v>
      </c>
      <c r="J7139">
        <v>55</v>
      </c>
      <c r="K7139">
        <v>60.982756999999999</v>
      </c>
      <c r="L7139">
        <v>1.4996000000000001E-2</v>
      </c>
      <c r="M7139">
        <f>(F7139*CalPhotonTurnigy!$AE$30*CalPhotonTurnigy!$AF$36+CalPhotonTurnigy!$AE$36)/CalPhotonTurnigy!$AE$30</f>
        <v>53.820318212954142</v>
      </c>
    </row>
    <row r="7140" spans="1:13" x14ac:dyDescent="0.3">
      <c r="A7140">
        <v>204.53546399999999</v>
      </c>
      <c r="B7140">
        <v>55</v>
      </c>
      <c r="C7140">
        <v>0</v>
      </c>
      <c r="D7140">
        <v>0.84799999999999998</v>
      </c>
      <c r="E7140">
        <v>42.029333999999999</v>
      </c>
      <c r="F7140">
        <v>41.925621999999997</v>
      </c>
      <c r="G7140">
        <v>41.029606999999999</v>
      </c>
      <c r="H7140">
        <v>0.103712</v>
      </c>
      <c r="I7140">
        <v>-84.284413999999998</v>
      </c>
      <c r="J7140">
        <v>55</v>
      </c>
      <c r="K7140">
        <v>60.982703000000001</v>
      </c>
      <c r="L7140">
        <v>1.4999999999999999E-2</v>
      </c>
      <c r="M7140">
        <f>(F7140*CalPhotonTurnigy!$AE$30*CalPhotonTurnigy!$AF$36+CalPhotonTurnigy!$AE$36)/CalPhotonTurnigy!$AE$30</f>
        <v>54.072351062551817</v>
      </c>
    </row>
    <row r="7141" spans="1:13" x14ac:dyDescent="0.3">
      <c r="A7141">
        <v>204.550468</v>
      </c>
      <c r="B7141">
        <v>55</v>
      </c>
      <c r="C7141">
        <v>0</v>
      </c>
      <c r="D7141">
        <v>0.84699999999999998</v>
      </c>
      <c r="E7141">
        <v>42.029618999999997</v>
      </c>
      <c r="F7141">
        <v>42.124053000000004</v>
      </c>
      <c r="G7141">
        <v>41.028858999999997</v>
      </c>
      <c r="H7141">
        <v>-9.4434000000000004E-2</v>
      </c>
      <c r="I7141">
        <v>-84.288777999999994</v>
      </c>
      <c r="J7141">
        <v>55</v>
      </c>
      <c r="K7141">
        <v>60.982655999999999</v>
      </c>
      <c r="L7141">
        <v>1.5004E-2</v>
      </c>
      <c r="M7141">
        <f>(F7141*CalPhotonTurnigy!$AE$30*CalPhotonTurnigy!$AF$36+CalPhotonTurnigy!$AE$36)/CalPhotonTurnigy!$AE$30</f>
        <v>54.273898320420571</v>
      </c>
    </row>
    <row r="7142" spans="1:13" x14ac:dyDescent="0.3">
      <c r="A7142">
        <v>204.565473</v>
      </c>
      <c r="B7142">
        <v>55</v>
      </c>
      <c r="C7142">
        <v>0</v>
      </c>
      <c r="D7142">
        <v>0.84799999999999998</v>
      </c>
      <c r="E7142">
        <v>42.033880000000003</v>
      </c>
      <c r="F7142">
        <v>41.727122000000001</v>
      </c>
      <c r="G7142">
        <v>41.028196000000001</v>
      </c>
      <c r="H7142">
        <v>0.30675799999999998</v>
      </c>
      <c r="I7142">
        <v>-84.274640000000005</v>
      </c>
      <c r="J7142">
        <v>55</v>
      </c>
      <c r="K7142">
        <v>60.982616</v>
      </c>
      <c r="L7142">
        <v>1.5004999999999999E-2</v>
      </c>
      <c r="M7142">
        <f>(F7142*CalPhotonTurnigy!$AE$30*CalPhotonTurnigy!$AF$36+CalPhotonTurnigy!$AE$36)/CalPhotonTurnigy!$AE$30</f>
        <v>53.870733721073194</v>
      </c>
    </row>
    <row r="7143" spans="1:13" x14ac:dyDescent="0.3">
      <c r="A7143">
        <v>204.58047199999999</v>
      </c>
      <c r="B7143">
        <v>55</v>
      </c>
      <c r="C7143">
        <v>0</v>
      </c>
      <c r="D7143">
        <v>0.84899999999999998</v>
      </c>
      <c r="E7143">
        <v>42.045574000000002</v>
      </c>
      <c r="F7143">
        <v>41.900812999999999</v>
      </c>
      <c r="G7143">
        <v>41.027608999999998</v>
      </c>
      <c r="H7143">
        <v>0.144761</v>
      </c>
      <c r="I7143">
        <v>-84.267961999999997</v>
      </c>
      <c r="J7143">
        <v>55</v>
      </c>
      <c r="K7143">
        <v>60.982582000000001</v>
      </c>
      <c r="L7143">
        <v>1.4999E-2</v>
      </c>
      <c r="M7143">
        <f>(F7143*CalPhotonTurnigy!$AE$30*CalPhotonTurnigy!$AF$36+CalPhotonTurnigy!$AE$36)/CalPhotonTurnigy!$AE$30</f>
        <v>54.047152449832716</v>
      </c>
    </row>
    <row r="7144" spans="1:13" x14ac:dyDescent="0.3">
      <c r="A7144">
        <v>204.595472</v>
      </c>
      <c r="B7144">
        <v>55</v>
      </c>
      <c r="C7144">
        <v>0</v>
      </c>
      <c r="D7144">
        <v>0.84599999999999997</v>
      </c>
      <c r="E7144">
        <v>42.039579000000003</v>
      </c>
      <c r="F7144">
        <v>42.049649000000002</v>
      </c>
      <c r="G7144">
        <v>41.027088999999997</v>
      </c>
      <c r="H7144">
        <v>-1.0070000000000001E-2</v>
      </c>
      <c r="I7144">
        <v>-84.268427000000003</v>
      </c>
      <c r="J7144">
        <v>55</v>
      </c>
      <c r="K7144">
        <v>60.982551999999998</v>
      </c>
      <c r="L7144">
        <v>1.4999999999999999E-2</v>
      </c>
      <c r="M7144">
        <f>(F7144*CalPhotonTurnigy!$AE$30*CalPhotonTurnigy!$AF$36+CalPhotonTurnigy!$AE$36)/CalPhotonTurnigy!$AE$30</f>
        <v>54.198325843466534</v>
      </c>
    </row>
    <row r="7145" spans="1:13" x14ac:dyDescent="0.3">
      <c r="A7145">
        <v>204.610478</v>
      </c>
      <c r="B7145">
        <v>55</v>
      </c>
      <c r="C7145">
        <v>0</v>
      </c>
      <c r="D7145">
        <v>0.84399999999999997</v>
      </c>
      <c r="E7145">
        <v>42.022373000000002</v>
      </c>
      <c r="F7145">
        <v>41.702305000000003</v>
      </c>
      <c r="G7145">
        <v>41.026629</v>
      </c>
      <c r="H7145">
        <v>0.32006800000000002</v>
      </c>
      <c r="I7145">
        <v>-84.253675999999999</v>
      </c>
      <c r="J7145">
        <v>55</v>
      </c>
      <c r="K7145">
        <v>60.982526999999997</v>
      </c>
      <c r="L7145">
        <v>1.5006E-2</v>
      </c>
      <c r="M7145">
        <f>(F7145*CalPhotonTurnigy!$AE$30*CalPhotonTurnigy!$AF$36+CalPhotonTurnigy!$AE$36)/CalPhotonTurnigy!$AE$30</f>
        <v>53.845526982718148</v>
      </c>
    </row>
    <row r="7146" spans="1:13" x14ac:dyDescent="0.3">
      <c r="A7146">
        <v>204.62548200000001</v>
      </c>
      <c r="B7146">
        <v>55</v>
      </c>
      <c r="C7146">
        <v>0</v>
      </c>
      <c r="D7146">
        <v>0.84699999999999998</v>
      </c>
      <c r="E7146">
        <v>42.023629</v>
      </c>
      <c r="F7146">
        <v>41.925621999999997</v>
      </c>
      <c r="G7146">
        <v>41.026223000000002</v>
      </c>
      <c r="H7146">
        <v>9.8006999999999997E-2</v>
      </c>
      <c r="I7146">
        <v>-84.249153000000007</v>
      </c>
      <c r="J7146">
        <v>55</v>
      </c>
      <c r="K7146">
        <v>60.982505000000003</v>
      </c>
      <c r="L7146">
        <v>1.5004E-2</v>
      </c>
      <c r="M7146">
        <f>(F7146*CalPhotonTurnigy!$AE$30*CalPhotonTurnigy!$AF$36+CalPhotonTurnigy!$AE$36)/CalPhotonTurnigy!$AE$30</f>
        <v>54.072351062551817</v>
      </c>
    </row>
    <row r="7147" spans="1:13" x14ac:dyDescent="0.3">
      <c r="A7147">
        <v>204.64048600000001</v>
      </c>
      <c r="B7147">
        <v>55</v>
      </c>
      <c r="C7147">
        <v>0</v>
      </c>
      <c r="D7147">
        <v>0.84399999999999997</v>
      </c>
      <c r="E7147">
        <v>42.008640999999997</v>
      </c>
      <c r="F7147">
        <v>41.553378000000002</v>
      </c>
      <c r="G7147">
        <v>41.025863999999999</v>
      </c>
      <c r="H7147">
        <v>0.45526299999999997</v>
      </c>
      <c r="I7147">
        <v>-84.228196999999994</v>
      </c>
      <c r="J7147">
        <v>55</v>
      </c>
      <c r="K7147">
        <v>60.982486000000002</v>
      </c>
      <c r="L7147">
        <v>1.5004E-2</v>
      </c>
      <c r="M7147">
        <f>(F7147*CalPhotonTurnigy!$AE$30*CalPhotonTurnigy!$AF$36+CalPhotonTurnigy!$AE$36)/CalPhotonTurnigy!$AE$30</f>
        <v>53.694261159975646</v>
      </c>
    </row>
    <row r="7148" spans="1:13" x14ac:dyDescent="0.3">
      <c r="A7148">
        <v>204.65548699999999</v>
      </c>
      <c r="B7148">
        <v>55</v>
      </c>
      <c r="C7148">
        <v>0</v>
      </c>
      <c r="D7148">
        <v>0.84299999999999997</v>
      </c>
      <c r="E7148">
        <v>41.991717000000001</v>
      </c>
      <c r="F7148">
        <v>41.751938000000003</v>
      </c>
      <c r="G7148">
        <v>41.025545999999999</v>
      </c>
      <c r="H7148">
        <v>0.23977899999999999</v>
      </c>
      <c r="I7148">
        <v>-84.217146</v>
      </c>
      <c r="J7148">
        <v>55</v>
      </c>
      <c r="K7148">
        <v>60.982469999999999</v>
      </c>
      <c r="L7148">
        <v>1.5001E-2</v>
      </c>
      <c r="M7148">
        <f>(F7148*CalPhotonTurnigy!$AE$30*CalPhotonTurnigy!$AF$36+CalPhotonTurnigy!$AE$36)/CalPhotonTurnigy!$AE$30</f>
        <v>53.895939443723741</v>
      </c>
    </row>
    <row r="7149" spans="1:13" x14ac:dyDescent="0.3">
      <c r="A7149">
        <v>204.670489</v>
      </c>
      <c r="B7149">
        <v>55</v>
      </c>
      <c r="C7149">
        <v>0</v>
      </c>
      <c r="D7149">
        <v>0.84599999999999997</v>
      </c>
      <c r="E7149">
        <v>41.993234000000001</v>
      </c>
      <c r="F7149">
        <v>42.000042000000001</v>
      </c>
      <c r="G7149">
        <v>41.025266999999999</v>
      </c>
      <c r="H7149">
        <v>-6.8069999999999997E-3</v>
      </c>
      <c r="I7149">
        <v>-84.217461</v>
      </c>
      <c r="J7149">
        <v>55</v>
      </c>
      <c r="K7149">
        <v>60.982455999999999</v>
      </c>
      <c r="L7149">
        <v>1.5002E-2</v>
      </c>
      <c r="M7149">
        <f>(F7149*CalPhotonTurnigy!$AE$30*CalPhotonTurnigy!$AF$36+CalPhotonTurnigy!$AE$36)/CalPhotonTurnigy!$AE$30</f>
        <v>54.147939790777713</v>
      </c>
    </row>
    <row r="7150" spans="1:13" x14ac:dyDescent="0.3">
      <c r="A7150">
        <v>204.68549899999999</v>
      </c>
      <c r="B7150">
        <v>55</v>
      </c>
      <c r="C7150">
        <v>0</v>
      </c>
      <c r="D7150">
        <v>0.84499999999999997</v>
      </c>
      <c r="E7150">
        <v>41.990518999999999</v>
      </c>
      <c r="F7150">
        <v>41.578201999999997</v>
      </c>
      <c r="G7150">
        <v>41.025019999999998</v>
      </c>
      <c r="H7150">
        <v>0.41231699999999999</v>
      </c>
      <c r="I7150">
        <v>-84.198470999999998</v>
      </c>
      <c r="J7150">
        <v>55</v>
      </c>
      <c r="K7150">
        <v>60.982444000000001</v>
      </c>
      <c r="L7150">
        <v>1.5010000000000001E-2</v>
      </c>
      <c r="M7150">
        <f>(F7150*CalPhotonTurnigy!$AE$30*CalPhotonTurnigy!$AF$36+CalPhotonTurnigy!$AE$36)/CalPhotonTurnigy!$AE$30</f>
        <v>53.719475008262123</v>
      </c>
    </row>
    <row r="7151" spans="1:13" x14ac:dyDescent="0.3">
      <c r="A7151">
        <v>204.70049700000001</v>
      </c>
      <c r="B7151">
        <v>55</v>
      </c>
      <c r="C7151">
        <v>0</v>
      </c>
      <c r="D7151">
        <v>0.84699999999999998</v>
      </c>
      <c r="E7151">
        <v>41.996223000000001</v>
      </c>
      <c r="F7151">
        <v>41.826380999999998</v>
      </c>
      <c r="G7151">
        <v>41.024802000000001</v>
      </c>
      <c r="H7151">
        <v>0.16984299999999999</v>
      </c>
      <c r="I7151">
        <v>-84.190640000000002</v>
      </c>
      <c r="J7151">
        <v>55</v>
      </c>
      <c r="K7151">
        <v>60.982433</v>
      </c>
      <c r="L7151">
        <v>1.4997999999999999E-2</v>
      </c>
      <c r="M7151">
        <f>(F7151*CalPhotonTurnigy!$AE$30*CalPhotonTurnigy!$AF$36+CalPhotonTurnigy!$AE$36)/CalPhotonTurnigy!$AE$30</f>
        <v>53.971551533152926</v>
      </c>
    </row>
    <row r="7152" spans="1:13" x14ac:dyDescent="0.3">
      <c r="A7152">
        <v>204.71549899999999</v>
      </c>
      <c r="B7152">
        <v>55</v>
      </c>
      <c r="C7152">
        <v>0</v>
      </c>
      <c r="D7152">
        <v>0.84599999999999997</v>
      </c>
      <c r="E7152">
        <v>41.997110999999997</v>
      </c>
      <c r="F7152">
        <v>42.049649000000002</v>
      </c>
      <c r="G7152">
        <v>41.024611</v>
      </c>
      <c r="H7152">
        <v>-5.2538000000000001E-2</v>
      </c>
      <c r="I7152">
        <v>-84.193066999999999</v>
      </c>
      <c r="J7152">
        <v>55</v>
      </c>
      <c r="K7152">
        <v>60.982424000000002</v>
      </c>
      <c r="L7152">
        <v>1.5002E-2</v>
      </c>
      <c r="M7152">
        <f>(F7152*CalPhotonTurnigy!$AE$30*CalPhotonTurnigy!$AF$36+CalPhotonTurnigy!$AE$36)/CalPhotonTurnigy!$AE$30</f>
        <v>54.198325843466534</v>
      </c>
    </row>
    <row r="7153" spans="1:13" x14ac:dyDescent="0.3">
      <c r="A7153">
        <v>204.73050799999999</v>
      </c>
      <c r="B7153">
        <v>55</v>
      </c>
      <c r="C7153">
        <v>0</v>
      </c>
      <c r="D7153">
        <v>0.84399999999999997</v>
      </c>
      <c r="E7153">
        <v>41.989834000000002</v>
      </c>
      <c r="F7153">
        <v>41.578201999999997</v>
      </c>
      <c r="G7153">
        <v>41.024442000000001</v>
      </c>
      <c r="H7153">
        <v>0.41163300000000003</v>
      </c>
      <c r="I7153">
        <v>-84.174109999999999</v>
      </c>
      <c r="J7153">
        <v>55</v>
      </c>
      <c r="K7153">
        <v>60.982416999999998</v>
      </c>
      <c r="L7153">
        <v>1.5009E-2</v>
      </c>
      <c r="M7153">
        <f>(F7153*CalPhotonTurnigy!$AE$30*CalPhotonTurnigy!$AF$36+CalPhotonTurnigy!$AE$36)/CalPhotonTurnigy!$AE$30</f>
        <v>53.719475008262123</v>
      </c>
    </row>
    <row r="7154" spans="1:13" x14ac:dyDescent="0.3">
      <c r="A7154">
        <v>204.745519</v>
      </c>
      <c r="B7154">
        <v>55</v>
      </c>
      <c r="C7154">
        <v>0</v>
      </c>
      <c r="D7154">
        <v>0.84599999999999997</v>
      </c>
      <c r="E7154">
        <v>41.991613999999998</v>
      </c>
      <c r="F7154">
        <v>41.826380999999998</v>
      </c>
      <c r="G7154">
        <v>41.024293</v>
      </c>
      <c r="H7154">
        <v>0.16523299999999999</v>
      </c>
      <c r="I7154">
        <v>-84.166486000000006</v>
      </c>
      <c r="J7154">
        <v>55</v>
      </c>
      <c r="K7154">
        <v>60.982410000000002</v>
      </c>
      <c r="L7154">
        <v>1.5011E-2</v>
      </c>
      <c r="M7154">
        <f>(F7154*CalPhotonTurnigy!$AE$30*CalPhotonTurnigy!$AF$36+CalPhotonTurnigy!$AE$36)/CalPhotonTurnigy!$AE$30</f>
        <v>53.971551533152926</v>
      </c>
    </row>
    <row r="7155" spans="1:13" x14ac:dyDescent="0.3">
      <c r="A7155">
        <v>204.76051899999999</v>
      </c>
      <c r="B7155">
        <v>55</v>
      </c>
      <c r="C7155">
        <v>0</v>
      </c>
      <c r="D7155">
        <v>0.84399999999999997</v>
      </c>
      <c r="E7155">
        <v>41.981081000000003</v>
      </c>
      <c r="F7155">
        <v>42.024845999999997</v>
      </c>
      <c r="G7155">
        <v>41.024163000000001</v>
      </c>
      <c r="H7155">
        <v>-4.3764999999999998E-2</v>
      </c>
      <c r="I7155">
        <v>-84.168505999999994</v>
      </c>
      <c r="J7155">
        <v>55</v>
      </c>
      <c r="K7155">
        <v>60.982404000000002</v>
      </c>
      <c r="L7155">
        <v>1.4999999999999999E-2</v>
      </c>
      <c r="M7155">
        <f>(F7155*CalPhotonTurnigy!$AE$30*CalPhotonTurnigy!$AF$36+CalPhotonTurnigy!$AE$36)/CalPhotonTurnigy!$AE$30</f>
        <v>54.173133324974366</v>
      </c>
    </row>
    <row r="7156" spans="1:13" x14ac:dyDescent="0.3">
      <c r="A7156">
        <v>204.775522</v>
      </c>
      <c r="B7156">
        <v>55</v>
      </c>
      <c r="C7156">
        <v>0</v>
      </c>
      <c r="D7156">
        <v>0.85</v>
      </c>
      <c r="E7156">
        <v>42.004185</v>
      </c>
      <c r="F7156">
        <v>41.652667000000001</v>
      </c>
      <c r="G7156">
        <v>41.024048000000001</v>
      </c>
      <c r="H7156">
        <v>0.351518</v>
      </c>
      <c r="I7156">
        <v>-84.152315000000002</v>
      </c>
      <c r="J7156">
        <v>55</v>
      </c>
      <c r="K7156">
        <v>60.982399000000001</v>
      </c>
      <c r="L7156">
        <v>1.5003000000000001E-2</v>
      </c>
      <c r="M7156">
        <f>(F7156*CalPhotonTurnigy!$AE$30*CalPhotonTurnigy!$AF$36+CalPhotonTurnigy!$AE$36)/CalPhotonTurnigy!$AE$30</f>
        <v>53.795109443190114</v>
      </c>
    </row>
    <row r="7157" spans="1:13" x14ac:dyDescent="0.3">
      <c r="A7157">
        <v>204.79051899999999</v>
      </c>
      <c r="B7157">
        <v>55</v>
      </c>
      <c r="C7157">
        <v>0</v>
      </c>
      <c r="D7157">
        <v>0.84499999999999997</v>
      </c>
      <c r="E7157">
        <v>41.999943000000002</v>
      </c>
      <c r="F7157">
        <v>41.876004000000002</v>
      </c>
      <c r="G7157">
        <v>41.023947</v>
      </c>
      <c r="H7157">
        <v>0.12393899999999999</v>
      </c>
      <c r="I7157">
        <v>-84.146600000000007</v>
      </c>
      <c r="J7157">
        <v>55</v>
      </c>
      <c r="K7157">
        <v>60.982394999999997</v>
      </c>
      <c r="L7157">
        <v>1.4997E-2</v>
      </c>
      <c r="M7157">
        <f>(F7157*CalPhotonTurnigy!$AE$30*CalPhotonTurnigy!$AF$36+CalPhotonTurnigy!$AE$36)/CalPhotonTurnigy!$AE$30</f>
        <v>54.021953837113607</v>
      </c>
    </row>
    <row r="7158" spans="1:13" x14ac:dyDescent="0.3">
      <c r="A7158">
        <v>204.805522</v>
      </c>
      <c r="B7158">
        <v>55</v>
      </c>
      <c r="C7158">
        <v>0</v>
      </c>
      <c r="D7158">
        <v>0.85099999999999998</v>
      </c>
      <c r="E7158">
        <v>42.024419999999999</v>
      </c>
      <c r="F7158">
        <v>42.148851999999998</v>
      </c>
      <c r="G7158">
        <v>41.023857999999997</v>
      </c>
      <c r="H7158">
        <v>-0.124432</v>
      </c>
      <c r="I7158">
        <v>-84.152351999999993</v>
      </c>
      <c r="J7158">
        <v>55</v>
      </c>
      <c r="K7158">
        <v>60.982391999999997</v>
      </c>
      <c r="L7158">
        <v>1.5003000000000001E-2</v>
      </c>
      <c r="M7158">
        <f>(F7158*CalPhotonTurnigy!$AE$30*CalPhotonTurnigy!$AF$36+CalPhotonTurnigy!$AE$36)/CalPhotonTurnigy!$AE$30</f>
        <v>54.299086776094768</v>
      </c>
    </row>
    <row r="7159" spans="1:13" x14ac:dyDescent="0.3">
      <c r="A7159">
        <v>204.82052400000001</v>
      </c>
      <c r="B7159">
        <v>55</v>
      </c>
      <c r="C7159">
        <v>0</v>
      </c>
      <c r="D7159">
        <v>0.84499999999999997</v>
      </c>
      <c r="E7159">
        <v>42.017356999999997</v>
      </c>
      <c r="F7159">
        <v>41.652667000000001</v>
      </c>
      <c r="G7159">
        <v>41.023780000000002</v>
      </c>
      <c r="H7159">
        <v>0.36469000000000001</v>
      </c>
      <c r="I7159">
        <v>-84.135554999999997</v>
      </c>
      <c r="J7159">
        <v>55</v>
      </c>
      <c r="K7159">
        <v>60.982388</v>
      </c>
      <c r="L7159">
        <v>1.5002E-2</v>
      </c>
      <c r="M7159">
        <f>(F7159*CalPhotonTurnigy!$AE$30*CalPhotonTurnigy!$AF$36+CalPhotonTurnigy!$AE$36)/CalPhotonTurnigy!$AE$30</f>
        <v>53.795109443190114</v>
      </c>
    </row>
    <row r="7160" spans="1:13" x14ac:dyDescent="0.3">
      <c r="A7160">
        <v>204.835531</v>
      </c>
      <c r="B7160">
        <v>55</v>
      </c>
      <c r="C7160">
        <v>0</v>
      </c>
      <c r="D7160">
        <v>0.84399999999999997</v>
      </c>
      <c r="E7160">
        <v>42.003241000000003</v>
      </c>
      <c r="F7160">
        <v>41.900812999999999</v>
      </c>
      <c r="G7160">
        <v>41.023710999999999</v>
      </c>
      <c r="H7160">
        <v>0.10242800000000001</v>
      </c>
      <c r="I7160">
        <v>-84.130827999999994</v>
      </c>
      <c r="J7160">
        <v>55</v>
      </c>
      <c r="K7160">
        <v>60.982385999999998</v>
      </c>
      <c r="L7160">
        <v>1.5007E-2</v>
      </c>
      <c r="M7160">
        <f>(F7160*CalPhotonTurnigy!$AE$30*CalPhotonTurnigy!$AF$36+CalPhotonTurnigy!$AE$36)/CalPhotonTurnigy!$AE$30</f>
        <v>54.047152449832716</v>
      </c>
    </row>
    <row r="7161" spans="1:13" x14ac:dyDescent="0.3">
      <c r="A7161">
        <v>204.85053099999999</v>
      </c>
      <c r="B7161">
        <v>55</v>
      </c>
      <c r="C7161">
        <v>0</v>
      </c>
      <c r="D7161">
        <v>0.84499999999999997</v>
      </c>
      <c r="E7161">
        <v>41.999130000000001</v>
      </c>
      <c r="F7161">
        <v>42.074452000000001</v>
      </c>
      <c r="G7161">
        <v>41.023651000000001</v>
      </c>
      <c r="H7161">
        <v>-7.5320999999999999E-2</v>
      </c>
      <c r="I7161">
        <v>-84.134307000000007</v>
      </c>
      <c r="J7161">
        <v>55</v>
      </c>
      <c r="K7161">
        <v>60.982382999999999</v>
      </c>
      <c r="L7161">
        <v>1.4999999999999999E-2</v>
      </c>
      <c r="M7161">
        <f>(F7161*CalPhotonTurnigy!$AE$30*CalPhotonTurnigy!$AF$36+CalPhotonTurnigy!$AE$36)/CalPhotonTurnigy!$AE$30</f>
        <v>54.223518361958689</v>
      </c>
    </row>
    <row r="7162" spans="1:13" x14ac:dyDescent="0.3">
      <c r="A7162">
        <v>204.86553799999999</v>
      </c>
      <c r="B7162">
        <v>55</v>
      </c>
      <c r="C7162">
        <v>0</v>
      </c>
      <c r="D7162">
        <v>0.84699999999999998</v>
      </c>
      <c r="E7162">
        <v>42.003632000000003</v>
      </c>
      <c r="F7162">
        <v>41.677486000000002</v>
      </c>
      <c r="G7162">
        <v>41.023598999999997</v>
      </c>
      <c r="H7162">
        <v>0.32614599999999999</v>
      </c>
      <c r="I7162">
        <v>-84.119277999999994</v>
      </c>
      <c r="J7162">
        <v>55</v>
      </c>
      <c r="K7162">
        <v>60.982380999999997</v>
      </c>
      <c r="L7162">
        <v>1.5007E-2</v>
      </c>
      <c r="M7162">
        <f>(F7162*CalPhotonTurnigy!$AE$30*CalPhotonTurnigy!$AF$36+CalPhotonTurnigy!$AE$36)/CalPhotonTurnigy!$AE$30</f>
        <v>53.820318212954142</v>
      </c>
    </row>
    <row r="7163" spans="1:13" x14ac:dyDescent="0.3">
      <c r="A7163">
        <v>204.880549</v>
      </c>
      <c r="B7163">
        <v>55</v>
      </c>
      <c r="C7163">
        <v>0</v>
      </c>
      <c r="D7163">
        <v>0.84399999999999997</v>
      </c>
      <c r="E7163">
        <v>41.991425999999997</v>
      </c>
      <c r="F7163">
        <v>41.950429999999997</v>
      </c>
      <c r="G7163">
        <v>41.023552000000002</v>
      </c>
      <c r="H7163">
        <v>4.0996999999999999E-2</v>
      </c>
      <c r="I7163">
        <v>-84.117384000000001</v>
      </c>
      <c r="J7163">
        <v>55</v>
      </c>
      <c r="K7163">
        <v>60.982379999999999</v>
      </c>
      <c r="L7163">
        <v>1.5011E-2</v>
      </c>
      <c r="M7163">
        <f>(F7163*CalPhotonTurnigy!$AE$30*CalPhotonTurnigy!$AF$36+CalPhotonTurnigy!$AE$36)/CalPhotonTurnigy!$AE$30</f>
        <v>54.097548659566442</v>
      </c>
    </row>
    <row r="7164" spans="1:13" x14ac:dyDescent="0.3">
      <c r="A7164">
        <v>204.89555799999999</v>
      </c>
      <c r="B7164">
        <v>55</v>
      </c>
      <c r="C7164">
        <v>0</v>
      </c>
      <c r="D7164">
        <v>0.84299999999999997</v>
      </c>
      <c r="E7164">
        <v>41.976897000000001</v>
      </c>
      <c r="F7164">
        <v>41.950429999999997</v>
      </c>
      <c r="G7164">
        <v>41.023511999999997</v>
      </c>
      <c r="H7164">
        <v>2.6467000000000001E-2</v>
      </c>
      <c r="I7164">
        <v>-84.116162000000003</v>
      </c>
      <c r="J7164">
        <v>55</v>
      </c>
      <c r="K7164">
        <v>60.982377999999997</v>
      </c>
      <c r="L7164">
        <v>1.5009E-2</v>
      </c>
      <c r="M7164">
        <f>(F7164*CalPhotonTurnigy!$AE$30*CalPhotonTurnigy!$AF$36+CalPhotonTurnigy!$AE$36)/CalPhotonTurnigy!$AE$30</f>
        <v>54.097548659566442</v>
      </c>
    </row>
    <row r="7165" spans="1:13" x14ac:dyDescent="0.3">
      <c r="A7165">
        <v>204.91055499999999</v>
      </c>
      <c r="B7165">
        <v>55</v>
      </c>
      <c r="C7165">
        <v>0</v>
      </c>
      <c r="D7165">
        <v>0.84499999999999997</v>
      </c>
      <c r="E7165">
        <v>41.976460000000003</v>
      </c>
      <c r="F7165">
        <v>41.702305000000003</v>
      </c>
      <c r="G7165">
        <v>41.023476000000002</v>
      </c>
      <c r="H7165">
        <v>0.27415600000000001</v>
      </c>
      <c r="I7165">
        <v>-84.103534999999994</v>
      </c>
      <c r="J7165">
        <v>55</v>
      </c>
      <c r="K7165">
        <v>60.982377</v>
      </c>
      <c r="L7165">
        <v>1.4997E-2</v>
      </c>
      <c r="M7165">
        <f>(F7165*CalPhotonTurnigy!$AE$30*CalPhotonTurnigy!$AF$36+CalPhotonTurnigy!$AE$36)/CalPhotonTurnigy!$AE$30</f>
        <v>53.845526982718148</v>
      </c>
    </row>
    <row r="7166" spans="1:13" x14ac:dyDescent="0.3">
      <c r="A7166">
        <v>204.92555200000001</v>
      </c>
      <c r="B7166">
        <v>55</v>
      </c>
      <c r="C7166">
        <v>0</v>
      </c>
      <c r="D7166">
        <v>0.84399999999999997</v>
      </c>
      <c r="E7166">
        <v>41.968038</v>
      </c>
      <c r="F7166">
        <v>41.950429999999997</v>
      </c>
      <c r="G7166">
        <v>41.023445000000002</v>
      </c>
      <c r="H7166">
        <v>1.7607999999999999E-2</v>
      </c>
      <c r="I7166">
        <v>-84.102722999999997</v>
      </c>
      <c r="J7166">
        <v>55</v>
      </c>
      <c r="K7166">
        <v>60.982376000000002</v>
      </c>
      <c r="L7166">
        <v>1.4997E-2</v>
      </c>
      <c r="M7166">
        <f>(F7166*CalPhotonTurnigy!$AE$30*CalPhotonTurnigy!$AF$36+CalPhotonTurnigy!$AE$36)/CalPhotonTurnigy!$AE$30</f>
        <v>54.097548659566442</v>
      </c>
    </row>
    <row r="7167" spans="1:13" x14ac:dyDescent="0.3">
      <c r="A7167">
        <v>204.94055800000001</v>
      </c>
      <c r="B7167">
        <v>56</v>
      </c>
      <c r="C7167">
        <v>0</v>
      </c>
      <c r="D7167">
        <v>0.90900000000000003</v>
      </c>
      <c r="E7167">
        <v>42.285058999999997</v>
      </c>
      <c r="F7167">
        <v>41.727122000000001</v>
      </c>
      <c r="G7167">
        <v>41.023622000000003</v>
      </c>
      <c r="H7167">
        <v>0.55793700000000002</v>
      </c>
      <c r="I7167">
        <v>-84.077005</v>
      </c>
      <c r="J7167">
        <v>56</v>
      </c>
      <c r="K7167">
        <v>61.011868999999997</v>
      </c>
      <c r="L7167">
        <v>1.5006E-2</v>
      </c>
      <c r="M7167">
        <f>(F7167*CalPhotonTurnigy!$AE$30*CalPhotonTurnigy!$AF$36+CalPhotonTurnigy!$AE$36)/CalPhotonTurnigy!$AE$30</f>
        <v>53.870733721073194</v>
      </c>
    </row>
    <row r="7168" spans="1:13" x14ac:dyDescent="0.3">
      <c r="A7168">
        <v>204.955557</v>
      </c>
      <c r="B7168">
        <v>56</v>
      </c>
      <c r="C7168">
        <v>0</v>
      </c>
      <c r="D7168">
        <v>0.84599999999999997</v>
      </c>
      <c r="E7168">
        <v>42.245801999999998</v>
      </c>
      <c r="F7168">
        <v>41.751938000000003</v>
      </c>
      <c r="G7168">
        <v>41.024692000000002</v>
      </c>
      <c r="H7168">
        <v>0.49386400000000003</v>
      </c>
      <c r="I7168">
        <v>-84.054247000000004</v>
      </c>
      <c r="J7168">
        <v>56</v>
      </c>
      <c r="K7168">
        <v>61.065308999999999</v>
      </c>
      <c r="L7168">
        <v>1.4999E-2</v>
      </c>
      <c r="M7168">
        <f>(F7168*CalPhotonTurnigy!$AE$30*CalPhotonTurnigy!$AF$36+CalPhotonTurnigy!$AE$36)/CalPhotonTurnigy!$AE$30</f>
        <v>53.895939443723741</v>
      </c>
    </row>
    <row r="7169" spans="1:13" x14ac:dyDescent="0.3">
      <c r="A7169">
        <v>204.97056499999999</v>
      </c>
      <c r="B7169">
        <v>55</v>
      </c>
      <c r="C7169">
        <v>0</v>
      </c>
      <c r="D7169">
        <v>0.84299999999999997</v>
      </c>
      <c r="E7169">
        <v>42.196012000000003</v>
      </c>
      <c r="F7169">
        <v>42.000042000000001</v>
      </c>
      <c r="G7169">
        <v>41.027349000000001</v>
      </c>
      <c r="H7169">
        <v>0.19597000000000001</v>
      </c>
      <c r="I7169">
        <v>-84.045195000000007</v>
      </c>
      <c r="J7169">
        <v>55</v>
      </c>
      <c r="K7169">
        <v>61.081811000000002</v>
      </c>
      <c r="L7169">
        <v>1.5008000000000001E-2</v>
      </c>
      <c r="M7169">
        <f>(F7169*CalPhotonTurnigy!$AE$30*CalPhotonTurnigy!$AF$36+CalPhotonTurnigy!$AE$36)/CalPhotonTurnigy!$AE$30</f>
        <v>54.147939790777713</v>
      </c>
    </row>
    <row r="7170" spans="1:13" x14ac:dyDescent="0.3">
      <c r="A7170">
        <v>204.985567</v>
      </c>
      <c r="B7170">
        <v>55</v>
      </c>
      <c r="C7170">
        <v>0</v>
      </c>
      <c r="D7170">
        <v>0.84699999999999998</v>
      </c>
      <c r="E7170">
        <v>42.173093000000001</v>
      </c>
      <c r="F7170">
        <v>41.627845999999998</v>
      </c>
      <c r="G7170">
        <v>41.031491000000003</v>
      </c>
      <c r="H7170">
        <v>0.54524700000000004</v>
      </c>
      <c r="I7170">
        <v>-84.020087000000004</v>
      </c>
      <c r="J7170">
        <v>55</v>
      </c>
      <c r="K7170">
        <v>61.067959999999999</v>
      </c>
      <c r="L7170">
        <v>1.5002E-2</v>
      </c>
      <c r="M7170">
        <f>(F7170*CalPhotonTurnigy!$AE$30*CalPhotonTurnigy!$AF$36+CalPhotonTurnigy!$AE$36)/CalPhotonTurnigy!$AE$30</f>
        <v>53.769898642017111</v>
      </c>
    </row>
    <row r="7171" spans="1:13" x14ac:dyDescent="0.3">
      <c r="A7171">
        <v>205.00056699999999</v>
      </c>
      <c r="B7171">
        <v>55</v>
      </c>
      <c r="C7171">
        <v>0</v>
      </c>
      <c r="D7171">
        <v>0.84199999999999997</v>
      </c>
      <c r="E7171">
        <v>42.129353000000002</v>
      </c>
      <c r="F7171">
        <v>41.801568000000003</v>
      </c>
      <c r="G7171">
        <v>41.036394000000001</v>
      </c>
      <c r="H7171">
        <v>0.32778600000000002</v>
      </c>
      <c r="I7171">
        <v>-84.004975999999999</v>
      </c>
      <c r="J7171">
        <v>55</v>
      </c>
      <c r="K7171">
        <v>61.056038000000001</v>
      </c>
      <c r="L7171">
        <v>1.4999999999999999E-2</v>
      </c>
      <c r="M7171">
        <f>(F7171*CalPhotonTurnigy!$AE$30*CalPhotonTurnigy!$AF$36+CalPhotonTurnigy!$AE$36)/CalPhotonTurnigy!$AE$30</f>
        <v>53.94634885761586</v>
      </c>
    </row>
    <row r="7172" spans="1:13" x14ac:dyDescent="0.3">
      <c r="A7172">
        <v>205.01557399999999</v>
      </c>
      <c r="B7172">
        <v>55</v>
      </c>
      <c r="C7172">
        <v>0</v>
      </c>
      <c r="D7172">
        <v>0.84</v>
      </c>
      <c r="E7172">
        <v>42.083649999999999</v>
      </c>
      <c r="F7172">
        <v>41.975236000000002</v>
      </c>
      <c r="G7172">
        <v>41.041384999999998</v>
      </c>
      <c r="H7172">
        <v>0.108414</v>
      </c>
      <c r="I7172">
        <v>-83.999970000000005</v>
      </c>
      <c r="J7172">
        <v>55</v>
      </c>
      <c r="K7172">
        <v>61.045775999999996</v>
      </c>
      <c r="L7172">
        <v>1.5007E-2</v>
      </c>
      <c r="M7172">
        <f>(F7172*CalPhotonTurnigy!$AE$30*CalPhotonTurnigy!$AF$36+CalPhotonTurnigy!$AE$36)/CalPhotonTurnigy!$AE$30</f>
        <v>54.122744225172084</v>
      </c>
    </row>
    <row r="7173" spans="1:13" x14ac:dyDescent="0.3">
      <c r="A7173">
        <v>205.03057100000001</v>
      </c>
      <c r="B7173">
        <v>55</v>
      </c>
      <c r="C7173">
        <v>0</v>
      </c>
      <c r="D7173">
        <v>0.84099999999999997</v>
      </c>
      <c r="E7173">
        <v>42.048282</v>
      </c>
      <c r="F7173">
        <v>41.652667000000001</v>
      </c>
      <c r="G7173">
        <v>41.046036000000001</v>
      </c>
      <c r="H7173">
        <v>0.39561499999999999</v>
      </c>
      <c r="I7173">
        <v>-83.981755000000007</v>
      </c>
      <c r="J7173">
        <v>55</v>
      </c>
      <c r="K7173">
        <v>61.036943999999998</v>
      </c>
      <c r="L7173">
        <v>1.4997E-2</v>
      </c>
      <c r="M7173">
        <f>(F7173*CalPhotonTurnigy!$AE$30*CalPhotonTurnigy!$AF$36+CalPhotonTurnigy!$AE$36)/CalPhotonTurnigy!$AE$30</f>
        <v>53.795109443190114</v>
      </c>
    </row>
    <row r="7174" spans="1:13" x14ac:dyDescent="0.3">
      <c r="A7174">
        <v>205.04557700000001</v>
      </c>
      <c r="B7174">
        <v>55</v>
      </c>
      <c r="C7174">
        <v>0</v>
      </c>
      <c r="D7174">
        <v>0.84399999999999997</v>
      </c>
      <c r="E7174">
        <v>42.033881000000001</v>
      </c>
      <c r="F7174">
        <v>41.851193000000002</v>
      </c>
      <c r="G7174">
        <v>41.050096000000003</v>
      </c>
      <c r="H7174">
        <v>0.18268799999999999</v>
      </c>
      <c r="I7174">
        <v>-83.973326</v>
      </c>
      <c r="J7174">
        <v>55</v>
      </c>
      <c r="K7174">
        <v>61.029342</v>
      </c>
      <c r="L7174">
        <v>1.5006E-2</v>
      </c>
      <c r="M7174">
        <f>(F7174*CalPhotonTurnigy!$AE$30*CalPhotonTurnigy!$AF$36+CalPhotonTurnigy!$AE$36)/CalPhotonTurnigy!$AE$30</f>
        <v>53.996753192985516</v>
      </c>
    </row>
    <row r="7175" spans="1:13" x14ac:dyDescent="0.3">
      <c r="A7175">
        <v>205.06058400000001</v>
      </c>
      <c r="B7175">
        <v>55</v>
      </c>
      <c r="C7175">
        <v>0</v>
      </c>
      <c r="D7175">
        <v>0.83599999999999997</v>
      </c>
      <c r="E7175">
        <v>41.981288999999997</v>
      </c>
      <c r="F7175">
        <v>42.074452000000001</v>
      </c>
      <c r="G7175">
        <v>41.053438</v>
      </c>
      <c r="H7175">
        <v>-9.3162999999999996E-2</v>
      </c>
      <c r="I7175">
        <v>-83.977632</v>
      </c>
      <c r="J7175">
        <v>55</v>
      </c>
      <c r="K7175">
        <v>61.022798999999999</v>
      </c>
      <c r="L7175">
        <v>1.5007E-2</v>
      </c>
      <c r="M7175">
        <f>(F7175*CalPhotonTurnigy!$AE$30*CalPhotonTurnigy!$AF$36+CalPhotonTurnigy!$AE$36)/CalPhotonTurnigy!$AE$30</f>
        <v>54.223518361958689</v>
      </c>
    </row>
    <row r="7176" spans="1:13" x14ac:dyDescent="0.3">
      <c r="A7176">
        <v>205.075593</v>
      </c>
      <c r="B7176">
        <v>55</v>
      </c>
      <c r="C7176">
        <v>0</v>
      </c>
      <c r="D7176">
        <v>0.84</v>
      </c>
      <c r="E7176">
        <v>41.956096000000002</v>
      </c>
      <c r="F7176">
        <v>41.603023999999998</v>
      </c>
      <c r="G7176">
        <v>41.056019999999997</v>
      </c>
      <c r="H7176">
        <v>0.353072</v>
      </c>
      <c r="I7176">
        <v>-83.961369000000005</v>
      </c>
      <c r="J7176">
        <v>55</v>
      </c>
      <c r="K7176">
        <v>61.017167999999998</v>
      </c>
      <c r="L7176">
        <v>1.5009E-2</v>
      </c>
      <c r="M7176">
        <f>(F7176*CalPhotonTurnigy!$AE$30*CalPhotonTurnigy!$AF$36+CalPhotonTurnigy!$AE$36)/CalPhotonTurnigy!$AE$30</f>
        <v>53.74468682513961</v>
      </c>
    </row>
    <row r="7177" spans="1:13" x14ac:dyDescent="0.3">
      <c r="A7177">
        <v>205.09060500000001</v>
      </c>
      <c r="B7177">
        <v>55</v>
      </c>
      <c r="C7177">
        <v>0</v>
      </c>
      <c r="D7177">
        <v>0.84099999999999997</v>
      </c>
      <c r="E7177">
        <v>41.938429999999997</v>
      </c>
      <c r="F7177">
        <v>41.801568000000003</v>
      </c>
      <c r="G7177">
        <v>41.057856999999998</v>
      </c>
      <c r="H7177">
        <v>0.13686200000000001</v>
      </c>
      <c r="I7177">
        <v>-83.955054000000004</v>
      </c>
      <c r="J7177">
        <v>55</v>
      </c>
      <c r="K7177">
        <v>61.012321</v>
      </c>
      <c r="L7177">
        <v>1.5011999999999999E-2</v>
      </c>
      <c r="M7177">
        <f>(F7177*CalPhotonTurnigy!$AE$30*CalPhotonTurnigy!$AF$36+CalPhotonTurnigy!$AE$36)/CalPhotonTurnigy!$AE$30</f>
        <v>53.94634885761586</v>
      </c>
    </row>
    <row r="7178" spans="1:13" x14ac:dyDescent="0.3">
      <c r="A7178">
        <v>205.105605</v>
      </c>
      <c r="B7178">
        <v>55</v>
      </c>
      <c r="C7178">
        <v>0</v>
      </c>
      <c r="D7178">
        <v>0.84</v>
      </c>
      <c r="E7178">
        <v>41.919190999999998</v>
      </c>
      <c r="F7178">
        <v>42.049649000000002</v>
      </c>
      <c r="G7178">
        <v>41.058999999999997</v>
      </c>
      <c r="H7178">
        <v>-0.13045899999999999</v>
      </c>
      <c r="I7178">
        <v>-83.961078999999998</v>
      </c>
      <c r="J7178">
        <v>55</v>
      </c>
      <c r="K7178">
        <v>61.008149000000003</v>
      </c>
      <c r="L7178">
        <v>1.4999999999999999E-2</v>
      </c>
      <c r="M7178">
        <f>(F7178*CalPhotonTurnigy!$AE$30*CalPhotonTurnigy!$AF$36+CalPhotonTurnigy!$AE$36)/CalPhotonTurnigy!$AE$30</f>
        <v>54.198325843466534</v>
      </c>
    </row>
    <row r="7179" spans="1:13" x14ac:dyDescent="0.3">
      <c r="A7179">
        <v>205.12061299999999</v>
      </c>
      <c r="B7179">
        <v>55</v>
      </c>
      <c r="C7179">
        <v>0</v>
      </c>
      <c r="D7179">
        <v>0.83799999999999997</v>
      </c>
      <c r="E7179">
        <v>41.890526000000001</v>
      </c>
      <c r="F7179">
        <v>41.578201999999997</v>
      </c>
      <c r="G7179">
        <v>41.059519999999999</v>
      </c>
      <c r="H7179">
        <v>0.31232399999999999</v>
      </c>
      <c r="I7179">
        <v>-83.946696000000003</v>
      </c>
      <c r="J7179">
        <v>55</v>
      </c>
      <c r="K7179">
        <v>61.004558000000003</v>
      </c>
      <c r="L7179">
        <v>1.5008000000000001E-2</v>
      </c>
      <c r="M7179">
        <f>(F7179*CalPhotonTurnigy!$AE$30*CalPhotonTurnigy!$AF$36+CalPhotonTurnigy!$AE$36)/CalPhotonTurnigy!$AE$30</f>
        <v>53.719475008262123</v>
      </c>
    </row>
    <row r="7180" spans="1:13" x14ac:dyDescent="0.3">
      <c r="A7180">
        <v>205.13562400000001</v>
      </c>
      <c r="B7180">
        <v>55</v>
      </c>
      <c r="C7180">
        <v>0</v>
      </c>
      <c r="D7180">
        <v>0.84099999999999997</v>
      </c>
      <c r="E7180">
        <v>41.881984000000003</v>
      </c>
      <c r="F7180">
        <v>41.851193000000002</v>
      </c>
      <c r="G7180">
        <v>41.059497999999998</v>
      </c>
      <c r="H7180">
        <v>3.0792E-2</v>
      </c>
      <c r="I7180">
        <v>-83.945274999999995</v>
      </c>
      <c r="J7180">
        <v>55</v>
      </c>
      <c r="K7180">
        <v>61.001466999999998</v>
      </c>
      <c r="L7180">
        <v>1.5011E-2</v>
      </c>
      <c r="M7180">
        <f>(F7180*CalPhotonTurnigy!$AE$30*CalPhotonTurnigy!$AF$36+CalPhotonTurnigy!$AE$36)/CalPhotonTurnigy!$AE$30</f>
        <v>53.996753192985516</v>
      </c>
    </row>
    <row r="7181" spans="1:13" x14ac:dyDescent="0.3">
      <c r="A7181">
        <v>205.150631</v>
      </c>
      <c r="B7181">
        <v>55</v>
      </c>
      <c r="C7181">
        <v>0</v>
      </c>
      <c r="D7181">
        <v>0.83899999999999997</v>
      </c>
      <c r="E7181">
        <v>41.862521999999998</v>
      </c>
      <c r="F7181">
        <v>42.049649000000002</v>
      </c>
      <c r="G7181">
        <v>41.059018999999999</v>
      </c>
      <c r="H7181">
        <v>-0.18712799999999999</v>
      </c>
      <c r="I7181">
        <v>-83.953922000000006</v>
      </c>
      <c r="J7181">
        <v>55</v>
      </c>
      <c r="K7181">
        <v>60.998806999999999</v>
      </c>
      <c r="L7181">
        <v>1.5007E-2</v>
      </c>
      <c r="M7181">
        <f>(F7181*CalPhotonTurnigy!$AE$30*CalPhotonTurnigy!$AF$36+CalPhotonTurnigy!$AE$36)/CalPhotonTurnigy!$AE$30</f>
        <v>54.198325843466534</v>
      </c>
    </row>
    <row r="7182" spans="1:13" x14ac:dyDescent="0.3">
      <c r="A7182">
        <v>205.165639</v>
      </c>
      <c r="B7182">
        <v>55</v>
      </c>
      <c r="C7182">
        <v>0</v>
      </c>
      <c r="D7182">
        <v>0.83799999999999997</v>
      </c>
      <c r="E7182">
        <v>41.841723999999999</v>
      </c>
      <c r="F7182">
        <v>41.603023999999998</v>
      </c>
      <c r="G7182">
        <v>41.058165000000002</v>
      </c>
      <c r="H7182">
        <v>0.2387</v>
      </c>
      <c r="I7182">
        <v>-83.942926999999997</v>
      </c>
      <c r="J7182">
        <v>55</v>
      </c>
      <c r="K7182">
        <v>60.996516999999997</v>
      </c>
      <c r="L7182">
        <v>1.5008000000000001E-2</v>
      </c>
      <c r="M7182">
        <f>(F7182*CalPhotonTurnigy!$AE$30*CalPhotonTurnigy!$AF$36+CalPhotonTurnigy!$AE$36)/CalPhotonTurnigy!$AE$30</f>
        <v>53.74468682513961</v>
      </c>
    </row>
    <row r="7183" spans="1:13" x14ac:dyDescent="0.3">
      <c r="A7183">
        <v>205.18064699999999</v>
      </c>
      <c r="B7183">
        <v>55</v>
      </c>
      <c r="C7183">
        <v>0</v>
      </c>
      <c r="D7183">
        <v>0.84099999999999997</v>
      </c>
      <c r="E7183">
        <v>41.839984999999999</v>
      </c>
      <c r="F7183">
        <v>41.801568000000003</v>
      </c>
      <c r="G7183">
        <v>41.057012</v>
      </c>
      <c r="H7183">
        <v>3.8418000000000001E-2</v>
      </c>
      <c r="I7183">
        <v>-83.941154999999995</v>
      </c>
      <c r="J7183">
        <v>55</v>
      </c>
      <c r="K7183">
        <v>60.994546</v>
      </c>
      <c r="L7183">
        <v>1.5008000000000001E-2</v>
      </c>
      <c r="M7183">
        <f>(F7183*CalPhotonTurnigy!$AE$30*CalPhotonTurnigy!$AF$36+CalPhotonTurnigy!$AE$36)/CalPhotonTurnigy!$AE$30</f>
        <v>53.94634885761586</v>
      </c>
    </row>
    <row r="7184" spans="1:13" x14ac:dyDescent="0.3">
      <c r="A7184">
        <v>205.19564600000001</v>
      </c>
      <c r="B7184">
        <v>55</v>
      </c>
      <c r="C7184">
        <v>0</v>
      </c>
      <c r="D7184">
        <v>0.84499999999999997</v>
      </c>
      <c r="E7184">
        <v>41.858688000000001</v>
      </c>
      <c r="F7184">
        <v>42.024845999999997</v>
      </c>
      <c r="G7184">
        <v>41.055630999999998</v>
      </c>
      <c r="H7184">
        <v>-0.166158</v>
      </c>
      <c r="I7184">
        <v>-83.948826999999994</v>
      </c>
      <c r="J7184">
        <v>55</v>
      </c>
      <c r="K7184">
        <v>60.992849999999997</v>
      </c>
      <c r="L7184">
        <v>1.4999E-2</v>
      </c>
      <c r="M7184">
        <f>(F7184*CalPhotonTurnigy!$AE$30*CalPhotonTurnigy!$AF$36+CalPhotonTurnigy!$AE$36)/CalPhotonTurnigy!$AE$30</f>
        <v>54.173133324974366</v>
      </c>
    </row>
    <row r="7185" spans="1:13" x14ac:dyDescent="0.3">
      <c r="A7185">
        <v>205.210657</v>
      </c>
      <c r="B7185">
        <v>55</v>
      </c>
      <c r="C7185">
        <v>0</v>
      </c>
      <c r="D7185">
        <v>0.84299999999999997</v>
      </c>
      <c r="E7185">
        <v>41.862661000000003</v>
      </c>
      <c r="F7185">
        <v>41.603023999999998</v>
      </c>
      <c r="G7185">
        <v>41.054082000000001</v>
      </c>
      <c r="H7185">
        <v>0.25963599999999998</v>
      </c>
      <c r="I7185">
        <v>-83.936865999999995</v>
      </c>
      <c r="J7185">
        <v>55</v>
      </c>
      <c r="K7185">
        <v>60.991390000000003</v>
      </c>
      <c r="L7185">
        <v>1.5011E-2</v>
      </c>
      <c r="M7185">
        <f>(F7185*CalPhotonTurnigy!$AE$30*CalPhotonTurnigy!$AF$36+CalPhotonTurnigy!$AE$36)/CalPhotonTurnigy!$AE$30</f>
        <v>53.74468682513961</v>
      </c>
    </row>
    <row r="7186" spans="1:13" x14ac:dyDescent="0.3">
      <c r="A7186">
        <v>205.22565900000001</v>
      </c>
      <c r="B7186">
        <v>55</v>
      </c>
      <c r="C7186">
        <v>0</v>
      </c>
      <c r="D7186">
        <v>0.84</v>
      </c>
      <c r="E7186">
        <v>41.849924000000001</v>
      </c>
      <c r="F7186">
        <v>41.851193000000002</v>
      </c>
      <c r="G7186">
        <v>41.052419999999998</v>
      </c>
      <c r="H7186">
        <v>-1.268E-3</v>
      </c>
      <c r="I7186">
        <v>-83.936925000000002</v>
      </c>
      <c r="J7186">
        <v>55</v>
      </c>
      <c r="K7186">
        <v>60.990133999999998</v>
      </c>
      <c r="L7186">
        <v>1.5002E-2</v>
      </c>
      <c r="M7186">
        <f>(F7186*CalPhotonTurnigy!$AE$30*CalPhotonTurnigy!$AF$36+CalPhotonTurnigy!$AE$36)/CalPhotonTurnigy!$AE$30</f>
        <v>53.996753192985516</v>
      </c>
    </row>
    <row r="7187" spans="1:13" x14ac:dyDescent="0.3">
      <c r="A7187">
        <v>205.24066500000001</v>
      </c>
      <c r="B7187">
        <v>55</v>
      </c>
      <c r="C7187">
        <v>0</v>
      </c>
      <c r="D7187">
        <v>0.83899999999999997</v>
      </c>
      <c r="E7187">
        <v>41.834918999999999</v>
      </c>
      <c r="F7187">
        <v>42.074452000000001</v>
      </c>
      <c r="G7187">
        <v>41.050691</v>
      </c>
      <c r="H7187">
        <v>-0.23953199999999999</v>
      </c>
      <c r="I7187">
        <v>-83.947992999999997</v>
      </c>
      <c r="J7187">
        <v>55</v>
      </c>
      <c r="K7187">
        <v>60.989052000000001</v>
      </c>
      <c r="L7187">
        <v>1.5006E-2</v>
      </c>
      <c r="M7187">
        <f>(F7187*CalPhotonTurnigy!$AE$30*CalPhotonTurnigy!$AF$36+CalPhotonTurnigy!$AE$36)/CalPhotonTurnigy!$AE$30</f>
        <v>54.223518361958689</v>
      </c>
    </row>
    <row r="7188" spans="1:13" x14ac:dyDescent="0.3">
      <c r="A7188">
        <v>205.255674</v>
      </c>
      <c r="B7188">
        <v>55</v>
      </c>
      <c r="C7188">
        <v>0</v>
      </c>
      <c r="D7188">
        <v>0.84</v>
      </c>
      <c r="E7188">
        <v>41.826045000000001</v>
      </c>
      <c r="F7188">
        <v>41.627845999999998</v>
      </c>
      <c r="G7188">
        <v>41.048931000000003</v>
      </c>
      <c r="H7188">
        <v>0.19819899999999999</v>
      </c>
      <c r="I7188">
        <v>-83.938862</v>
      </c>
      <c r="J7188">
        <v>55</v>
      </c>
      <c r="K7188">
        <v>60.988121</v>
      </c>
      <c r="L7188">
        <v>1.5009E-2</v>
      </c>
      <c r="M7188">
        <f>(F7188*CalPhotonTurnigy!$AE$30*CalPhotonTurnigy!$AF$36+CalPhotonTurnigy!$AE$36)/CalPhotonTurnigy!$AE$30</f>
        <v>53.769898642017111</v>
      </c>
    </row>
    <row r="7189" spans="1:13" x14ac:dyDescent="0.3">
      <c r="A7189">
        <v>205.27068399999999</v>
      </c>
      <c r="B7189">
        <v>55</v>
      </c>
      <c r="C7189">
        <v>0</v>
      </c>
      <c r="D7189">
        <v>0.84199999999999997</v>
      </c>
      <c r="E7189">
        <v>41.830536000000002</v>
      </c>
      <c r="F7189">
        <v>41.826380999999998</v>
      </c>
      <c r="G7189">
        <v>41.047173999999998</v>
      </c>
      <c r="H7189">
        <v>4.156E-3</v>
      </c>
      <c r="I7189">
        <v>-83.938670999999999</v>
      </c>
      <c r="J7189">
        <v>55</v>
      </c>
      <c r="K7189">
        <v>60.987319999999997</v>
      </c>
      <c r="L7189">
        <v>1.5010000000000001E-2</v>
      </c>
      <c r="M7189">
        <f>(F7189*CalPhotonTurnigy!$AE$30*CalPhotonTurnigy!$AF$36+CalPhotonTurnigy!$AE$36)/CalPhotonTurnigy!$AE$30</f>
        <v>53.971551533152926</v>
      </c>
    </row>
    <row r="7190" spans="1:13" x14ac:dyDescent="0.3">
      <c r="A7190">
        <v>205.28569100000001</v>
      </c>
      <c r="B7190">
        <v>55</v>
      </c>
      <c r="C7190">
        <v>0</v>
      </c>
      <c r="D7190">
        <v>0.84499999999999997</v>
      </c>
      <c r="E7190">
        <v>41.850563000000001</v>
      </c>
      <c r="F7190">
        <v>42.024845999999997</v>
      </c>
      <c r="G7190">
        <v>41.045442999999999</v>
      </c>
      <c r="H7190">
        <v>-0.17428299999999999</v>
      </c>
      <c r="I7190">
        <v>-83.946721999999994</v>
      </c>
      <c r="J7190">
        <v>55</v>
      </c>
      <c r="K7190">
        <v>60.986629999999998</v>
      </c>
      <c r="L7190">
        <v>1.5007E-2</v>
      </c>
      <c r="M7190">
        <f>(F7190*CalPhotonTurnigy!$AE$30*CalPhotonTurnigy!$AF$36+CalPhotonTurnigy!$AE$36)/CalPhotonTurnigy!$AE$30</f>
        <v>54.173133324974366</v>
      </c>
    </row>
    <row r="7191" spans="1:13" x14ac:dyDescent="0.3">
      <c r="A7191">
        <v>205.30069</v>
      </c>
      <c r="B7191">
        <v>55</v>
      </c>
      <c r="C7191">
        <v>0</v>
      </c>
      <c r="D7191">
        <v>0.84</v>
      </c>
      <c r="E7191">
        <v>41.839509999999997</v>
      </c>
      <c r="F7191">
        <v>41.652667000000001</v>
      </c>
      <c r="G7191">
        <v>41.043759999999999</v>
      </c>
      <c r="H7191">
        <v>0.18684400000000001</v>
      </c>
      <c r="I7191">
        <v>-83.938118000000003</v>
      </c>
      <c r="J7191">
        <v>55</v>
      </c>
      <c r="K7191">
        <v>60.986037000000003</v>
      </c>
      <c r="L7191">
        <v>1.4999E-2</v>
      </c>
      <c r="M7191">
        <f>(F7191*CalPhotonTurnigy!$AE$30*CalPhotonTurnigy!$AF$36+CalPhotonTurnigy!$AE$36)/CalPhotonTurnigy!$AE$30</f>
        <v>53.795109443190114</v>
      </c>
    </row>
    <row r="7192" spans="1:13" x14ac:dyDescent="0.3">
      <c r="A7192">
        <v>205.315698</v>
      </c>
      <c r="B7192">
        <v>55</v>
      </c>
      <c r="C7192">
        <v>0</v>
      </c>
      <c r="D7192">
        <v>0.83499999999999996</v>
      </c>
      <c r="E7192">
        <v>41.805732999999996</v>
      </c>
      <c r="F7192">
        <v>41.851193000000002</v>
      </c>
      <c r="G7192">
        <v>41.042138000000001</v>
      </c>
      <c r="H7192">
        <v>-4.546E-2</v>
      </c>
      <c r="I7192">
        <v>-83.940216000000007</v>
      </c>
      <c r="J7192">
        <v>55</v>
      </c>
      <c r="K7192">
        <v>60.985526</v>
      </c>
      <c r="L7192">
        <v>1.5008000000000001E-2</v>
      </c>
      <c r="M7192">
        <f>(F7192*CalPhotonTurnigy!$AE$30*CalPhotonTurnigy!$AF$36+CalPhotonTurnigy!$AE$36)/CalPhotonTurnigy!$AE$30</f>
        <v>53.996753192985516</v>
      </c>
    </row>
    <row r="7193" spans="1:13" x14ac:dyDescent="0.3">
      <c r="A7193">
        <v>205.33070000000001</v>
      </c>
      <c r="B7193">
        <v>55</v>
      </c>
      <c r="C7193">
        <v>0</v>
      </c>
      <c r="D7193">
        <v>0.84</v>
      </c>
      <c r="E7193">
        <v>41.800925999999997</v>
      </c>
      <c r="F7193">
        <v>41.677486000000002</v>
      </c>
      <c r="G7193">
        <v>41.040588</v>
      </c>
      <c r="H7193">
        <v>0.12343999999999999</v>
      </c>
      <c r="I7193">
        <v>-83.934528999999998</v>
      </c>
      <c r="J7193">
        <v>55</v>
      </c>
      <c r="K7193">
        <v>60.985086000000003</v>
      </c>
      <c r="L7193">
        <v>1.5002E-2</v>
      </c>
      <c r="M7193">
        <f>(F7193*CalPhotonTurnigy!$AE$30*CalPhotonTurnigy!$AF$36+CalPhotonTurnigy!$AE$36)/CalPhotonTurnigy!$AE$30</f>
        <v>53.820318212954142</v>
      </c>
    </row>
    <row r="7194" spans="1:13" x14ac:dyDescent="0.3">
      <c r="A7194">
        <v>205.34569999999999</v>
      </c>
      <c r="B7194">
        <v>55</v>
      </c>
      <c r="C7194">
        <v>0</v>
      </c>
      <c r="D7194">
        <v>0.83399999999999996</v>
      </c>
      <c r="E7194">
        <v>41.768447999999999</v>
      </c>
      <c r="F7194">
        <v>41.677486000000002</v>
      </c>
      <c r="G7194">
        <v>41.039118999999999</v>
      </c>
      <c r="H7194">
        <v>9.0962000000000001E-2</v>
      </c>
      <c r="I7194">
        <v>-83.930340000000001</v>
      </c>
      <c r="J7194">
        <v>55</v>
      </c>
      <c r="K7194">
        <v>60.984707999999998</v>
      </c>
      <c r="L7194">
        <v>1.4999999999999999E-2</v>
      </c>
      <c r="M7194">
        <f>(F7194*CalPhotonTurnigy!$AE$30*CalPhotonTurnigy!$AF$36+CalPhotonTurnigy!$AE$36)/CalPhotonTurnigy!$AE$30</f>
        <v>53.820318212954142</v>
      </c>
    </row>
    <row r="7195" spans="1:13" x14ac:dyDescent="0.3">
      <c r="A7195">
        <v>205.36071200000001</v>
      </c>
      <c r="B7195">
        <v>55</v>
      </c>
      <c r="C7195">
        <v>0</v>
      </c>
      <c r="D7195">
        <v>0.84099999999999997</v>
      </c>
      <c r="E7195">
        <v>41.776941000000001</v>
      </c>
      <c r="F7195">
        <v>41.975236000000002</v>
      </c>
      <c r="G7195">
        <v>41.037734999999998</v>
      </c>
      <c r="H7195">
        <v>-0.198295</v>
      </c>
      <c r="I7195">
        <v>-83.939499999999995</v>
      </c>
      <c r="J7195">
        <v>55</v>
      </c>
      <c r="K7195">
        <v>60.984381999999997</v>
      </c>
      <c r="L7195">
        <v>1.5011999999999999E-2</v>
      </c>
      <c r="M7195">
        <f>(F7195*CalPhotonTurnigy!$AE$30*CalPhotonTurnigy!$AF$36+CalPhotonTurnigy!$AE$36)/CalPhotonTurnigy!$AE$30</f>
        <v>54.122744225172084</v>
      </c>
    </row>
    <row r="7196" spans="1:13" x14ac:dyDescent="0.3">
      <c r="A7196">
        <v>205.375722</v>
      </c>
      <c r="B7196">
        <v>55</v>
      </c>
      <c r="C7196">
        <v>0</v>
      </c>
      <c r="D7196">
        <v>0.83399999999999996</v>
      </c>
      <c r="E7196">
        <v>41.747788999999997</v>
      </c>
      <c r="F7196">
        <v>41.528553000000002</v>
      </c>
      <c r="G7196">
        <v>41.036437999999997</v>
      </c>
      <c r="H7196">
        <v>0.21923599999999999</v>
      </c>
      <c r="I7196">
        <v>-83.929406999999998</v>
      </c>
      <c r="J7196">
        <v>55</v>
      </c>
      <c r="K7196">
        <v>60.984102</v>
      </c>
      <c r="L7196">
        <v>1.5010000000000001E-2</v>
      </c>
      <c r="M7196">
        <f>(F7196*CalPhotonTurnigy!$AE$30*CalPhotonTurnigy!$AF$36+CalPhotonTurnigy!$AE$36)/CalPhotonTurnigy!$AE$30</f>
        <v>53.669046295984678</v>
      </c>
    </row>
    <row r="7197" spans="1:13" x14ac:dyDescent="0.3">
      <c r="A7197">
        <v>205.39072300000001</v>
      </c>
      <c r="B7197">
        <v>55</v>
      </c>
      <c r="C7197">
        <v>0</v>
      </c>
      <c r="D7197">
        <v>0.83499999999999996</v>
      </c>
      <c r="E7197">
        <v>41.730794000000003</v>
      </c>
      <c r="F7197">
        <v>41.826380999999998</v>
      </c>
      <c r="G7197">
        <v>41.035229999999999</v>
      </c>
      <c r="H7197">
        <v>-9.5586000000000004E-2</v>
      </c>
      <c r="I7197">
        <v>-83.933813999999998</v>
      </c>
      <c r="J7197">
        <v>55</v>
      </c>
      <c r="K7197">
        <v>60.98386</v>
      </c>
      <c r="L7197">
        <v>1.5001E-2</v>
      </c>
      <c r="M7197">
        <f>(F7197*CalPhotonTurnigy!$AE$30*CalPhotonTurnigy!$AF$36+CalPhotonTurnigy!$AE$36)/CalPhotonTurnigy!$AE$30</f>
        <v>53.971551533152926</v>
      </c>
    </row>
    <row r="7198" spans="1:13" x14ac:dyDescent="0.3">
      <c r="A7198">
        <v>205.40572700000001</v>
      </c>
      <c r="B7198">
        <v>55</v>
      </c>
      <c r="C7198">
        <v>0</v>
      </c>
      <c r="D7198">
        <v>0.83399999999999996</v>
      </c>
      <c r="E7198">
        <v>41.708047000000001</v>
      </c>
      <c r="F7198">
        <v>42.049649000000002</v>
      </c>
      <c r="G7198">
        <v>41.034108000000003</v>
      </c>
      <c r="H7198">
        <v>-0.34160200000000002</v>
      </c>
      <c r="I7198">
        <v>-83.949595000000002</v>
      </c>
      <c r="J7198">
        <v>55</v>
      </c>
      <c r="K7198">
        <v>60.983652999999997</v>
      </c>
      <c r="L7198">
        <v>1.5004E-2</v>
      </c>
      <c r="M7198">
        <f>(F7198*CalPhotonTurnigy!$AE$30*CalPhotonTurnigy!$AF$36+CalPhotonTurnigy!$AE$36)/CalPhotonTurnigy!$AE$30</f>
        <v>54.198325843466534</v>
      </c>
    </row>
    <row r="7199" spans="1:13" x14ac:dyDescent="0.3">
      <c r="A7199">
        <v>205.42073300000001</v>
      </c>
      <c r="B7199">
        <v>55</v>
      </c>
      <c r="C7199">
        <v>0</v>
      </c>
      <c r="D7199">
        <v>0.83599999999999997</v>
      </c>
      <c r="E7199">
        <v>41.700642000000002</v>
      </c>
      <c r="F7199">
        <v>41.603023999999998</v>
      </c>
      <c r="G7199">
        <v>41.033071</v>
      </c>
      <c r="H7199">
        <v>9.7616999999999995E-2</v>
      </c>
      <c r="I7199">
        <v>-83.945098999999999</v>
      </c>
      <c r="J7199">
        <v>55</v>
      </c>
      <c r="K7199">
        <v>60.983474000000001</v>
      </c>
      <c r="L7199">
        <v>1.5006E-2</v>
      </c>
      <c r="M7199">
        <f>(F7199*CalPhotonTurnigy!$AE$30*CalPhotonTurnigy!$AF$36+CalPhotonTurnigy!$AE$36)/CalPhotonTurnigy!$AE$30</f>
        <v>53.74468682513961</v>
      </c>
    </row>
    <row r="7200" spans="1:13" x14ac:dyDescent="0.3">
      <c r="A7200">
        <v>205.435731</v>
      </c>
      <c r="B7200">
        <v>54</v>
      </c>
      <c r="C7200">
        <v>0</v>
      </c>
      <c r="D7200">
        <v>0.81</v>
      </c>
      <c r="E7200">
        <v>41.564053000000001</v>
      </c>
      <c r="F7200">
        <v>41.826380999999998</v>
      </c>
      <c r="G7200">
        <v>41.031910000000003</v>
      </c>
      <c r="H7200">
        <v>-0.26232800000000001</v>
      </c>
      <c r="I7200">
        <v>-83.957193000000004</v>
      </c>
      <c r="J7200">
        <v>54</v>
      </c>
      <c r="K7200">
        <v>60.953279999999999</v>
      </c>
      <c r="L7200">
        <v>1.4997999999999999E-2</v>
      </c>
      <c r="M7200">
        <f>(F7200*CalPhotonTurnigy!$AE$30*CalPhotonTurnigy!$AF$36+CalPhotonTurnigy!$AE$36)/CalPhotonTurnigy!$AE$30</f>
        <v>53.971551533152926</v>
      </c>
    </row>
    <row r="7201" spans="1:13" x14ac:dyDescent="0.3">
      <c r="A7201">
        <v>205.450738</v>
      </c>
      <c r="B7201">
        <v>54</v>
      </c>
      <c r="C7201">
        <v>0</v>
      </c>
      <c r="D7201">
        <v>0.83599999999999997</v>
      </c>
      <c r="E7201">
        <v>41.576749999999997</v>
      </c>
      <c r="F7201">
        <v>41.478900000000003</v>
      </c>
      <c r="G7201">
        <v>41.029921000000002</v>
      </c>
      <c r="H7201">
        <v>9.7850999999999994E-2</v>
      </c>
      <c r="I7201">
        <v>-83.952691000000002</v>
      </c>
      <c r="J7201">
        <v>54</v>
      </c>
      <c r="K7201">
        <v>60.898716</v>
      </c>
      <c r="L7201">
        <v>1.5007E-2</v>
      </c>
      <c r="M7201">
        <f>(F7201*CalPhotonTurnigy!$AE$30*CalPhotonTurnigy!$AF$36+CalPhotonTurnigy!$AE$36)/CalPhotonTurnigy!$AE$30</f>
        <v>53.618613520889284</v>
      </c>
    </row>
    <row r="7202" spans="1:13" x14ac:dyDescent="0.3">
      <c r="A7202">
        <v>205.46575000000001</v>
      </c>
      <c r="B7202">
        <v>54</v>
      </c>
      <c r="C7202">
        <v>0</v>
      </c>
      <c r="D7202">
        <v>0.83499999999999996</v>
      </c>
      <c r="E7202">
        <v>41.579521</v>
      </c>
      <c r="F7202">
        <v>41.702305000000003</v>
      </c>
      <c r="G7202">
        <v>41.026192000000002</v>
      </c>
      <c r="H7202">
        <v>-0.122783</v>
      </c>
      <c r="I7202">
        <v>-83.958350999999993</v>
      </c>
      <c r="J7202">
        <v>54</v>
      </c>
      <c r="K7202">
        <v>60.851753000000002</v>
      </c>
      <c r="L7202">
        <v>1.5011999999999999E-2</v>
      </c>
      <c r="M7202">
        <f>(F7202*CalPhotonTurnigy!$AE$30*CalPhotonTurnigy!$AF$36+CalPhotonTurnigy!$AE$36)/CalPhotonTurnigy!$AE$30</f>
        <v>53.845526982718148</v>
      </c>
    </row>
    <row r="7203" spans="1:13" x14ac:dyDescent="0.3">
      <c r="A7203">
        <v>205.48075</v>
      </c>
      <c r="B7203">
        <v>54</v>
      </c>
      <c r="C7203">
        <v>0</v>
      </c>
      <c r="D7203">
        <v>0.83599999999999997</v>
      </c>
      <c r="E7203">
        <v>41.590055999999997</v>
      </c>
      <c r="F7203">
        <v>41.975236000000002</v>
      </c>
      <c r="G7203">
        <v>41.020131999999997</v>
      </c>
      <c r="H7203">
        <v>-0.385181</v>
      </c>
      <c r="I7203">
        <v>-83.976130999999995</v>
      </c>
      <c r="J7203">
        <v>54</v>
      </c>
      <c r="K7203">
        <v>60.811332</v>
      </c>
      <c r="L7203">
        <v>1.4999999999999999E-2</v>
      </c>
      <c r="M7203">
        <f>(F7203*CalPhotonTurnigy!$AE$30*CalPhotonTurnigy!$AF$36+CalPhotonTurnigy!$AE$36)/CalPhotonTurnigy!$AE$30</f>
        <v>54.122744225172084</v>
      </c>
    </row>
    <row r="7204" spans="1:13" x14ac:dyDescent="0.3">
      <c r="A7204">
        <v>205.495757</v>
      </c>
      <c r="B7204">
        <v>54</v>
      </c>
      <c r="C7204">
        <v>0</v>
      </c>
      <c r="D7204">
        <v>0.83499999999999996</v>
      </c>
      <c r="E7204">
        <v>41.595042999999997</v>
      </c>
      <c r="F7204">
        <v>41.553378000000002</v>
      </c>
      <c r="G7204">
        <v>41.011561999999998</v>
      </c>
      <c r="H7204">
        <v>4.1665000000000001E-2</v>
      </c>
      <c r="I7204">
        <v>-83.974213000000006</v>
      </c>
      <c r="J7204">
        <v>54</v>
      </c>
      <c r="K7204">
        <v>60.776539999999997</v>
      </c>
      <c r="L7204">
        <v>1.5007E-2</v>
      </c>
      <c r="M7204">
        <f>(F7204*CalPhotonTurnigy!$AE$30*CalPhotonTurnigy!$AF$36+CalPhotonTurnigy!$AE$36)/CalPhotonTurnigy!$AE$30</f>
        <v>53.694261159975646</v>
      </c>
    </row>
    <row r="7205" spans="1:13" x14ac:dyDescent="0.3">
      <c r="A7205">
        <v>205.51076900000001</v>
      </c>
      <c r="B7205">
        <v>54</v>
      </c>
      <c r="C7205">
        <v>0</v>
      </c>
      <c r="D7205">
        <v>0.82599999999999996</v>
      </c>
      <c r="E7205">
        <v>41.550415999999998</v>
      </c>
      <c r="F7205">
        <v>41.801568000000003</v>
      </c>
      <c r="G7205">
        <v>41.000565999999999</v>
      </c>
      <c r="H7205">
        <v>-0.25115199999999999</v>
      </c>
      <c r="I7205">
        <v>-83.985799999999998</v>
      </c>
      <c r="J7205">
        <v>54</v>
      </c>
      <c r="K7205">
        <v>60.746594999999999</v>
      </c>
      <c r="L7205">
        <v>1.5011999999999999E-2</v>
      </c>
      <c r="M7205">
        <f>(F7205*CalPhotonTurnigy!$AE$30*CalPhotonTurnigy!$AF$36+CalPhotonTurnigy!$AE$36)/CalPhotonTurnigy!$AE$30</f>
        <v>53.94634885761586</v>
      </c>
    </row>
    <row r="7206" spans="1:13" x14ac:dyDescent="0.3">
      <c r="A7206">
        <v>205.525767</v>
      </c>
      <c r="B7206">
        <v>54</v>
      </c>
      <c r="C7206">
        <v>0</v>
      </c>
      <c r="D7206">
        <v>0.84299999999999997</v>
      </c>
      <c r="E7206">
        <v>41.597627000000003</v>
      </c>
      <c r="F7206">
        <v>41.429242000000002</v>
      </c>
      <c r="G7206">
        <v>40.987395999999997</v>
      </c>
      <c r="H7206">
        <v>0.16838500000000001</v>
      </c>
      <c r="I7206">
        <v>-83.978059000000002</v>
      </c>
      <c r="J7206">
        <v>54</v>
      </c>
      <c r="K7206">
        <v>60.720821000000001</v>
      </c>
      <c r="L7206">
        <v>1.4997999999999999E-2</v>
      </c>
      <c r="M7206">
        <f>(F7206*CalPhotonTurnigy!$AE$30*CalPhotonTurnigy!$AF$36+CalPhotonTurnigy!$AE$36)/CalPhotonTurnigy!$AE$30</f>
        <v>53.568175667271412</v>
      </c>
    </row>
    <row r="7207" spans="1:13" x14ac:dyDescent="0.3">
      <c r="A7207">
        <v>205.54076499999999</v>
      </c>
      <c r="B7207">
        <v>54</v>
      </c>
      <c r="C7207">
        <v>0</v>
      </c>
      <c r="D7207">
        <v>0.83499999999999996</v>
      </c>
      <c r="E7207">
        <v>41.601557</v>
      </c>
      <c r="F7207">
        <v>41.677486000000002</v>
      </c>
      <c r="G7207">
        <v>40.972394000000001</v>
      </c>
      <c r="H7207">
        <v>-7.5928999999999996E-2</v>
      </c>
      <c r="I7207">
        <v>-83.981555999999998</v>
      </c>
      <c r="J7207">
        <v>54</v>
      </c>
      <c r="K7207">
        <v>60.698636999999998</v>
      </c>
      <c r="L7207">
        <v>1.4997999999999999E-2</v>
      </c>
      <c r="M7207">
        <f>(F7207*CalPhotonTurnigy!$AE$30*CalPhotonTurnigy!$AF$36+CalPhotonTurnigy!$AE$36)/CalPhotonTurnigy!$AE$30</f>
        <v>53.820318212954142</v>
      </c>
    </row>
    <row r="7208" spans="1:13" x14ac:dyDescent="0.3">
      <c r="A7208">
        <v>205.55577099999999</v>
      </c>
      <c r="B7208">
        <v>54</v>
      </c>
      <c r="C7208">
        <v>0</v>
      </c>
      <c r="D7208">
        <v>0.83599999999999997</v>
      </c>
      <c r="E7208">
        <v>41.609011000000002</v>
      </c>
      <c r="F7208">
        <v>41.900812999999999</v>
      </c>
      <c r="G7208">
        <v>40.955933999999999</v>
      </c>
      <c r="H7208">
        <v>-0.29180200000000001</v>
      </c>
      <c r="I7208">
        <v>-83.995023000000003</v>
      </c>
      <c r="J7208">
        <v>54</v>
      </c>
      <c r="K7208">
        <v>60.679544</v>
      </c>
      <c r="L7208">
        <v>1.5006E-2</v>
      </c>
      <c r="M7208">
        <f>(F7208*CalPhotonTurnigy!$AE$30*CalPhotonTurnigy!$AF$36+CalPhotonTurnigy!$AE$36)/CalPhotonTurnigy!$AE$30</f>
        <v>54.047152449832716</v>
      </c>
    </row>
    <row r="7209" spans="1:13" x14ac:dyDescent="0.3">
      <c r="A7209">
        <v>205.57077699999999</v>
      </c>
      <c r="B7209">
        <v>54</v>
      </c>
      <c r="C7209">
        <v>0</v>
      </c>
      <c r="D7209">
        <v>0.84</v>
      </c>
      <c r="E7209">
        <v>41.631703000000002</v>
      </c>
      <c r="F7209">
        <v>41.478900000000003</v>
      </c>
      <c r="G7209">
        <v>40.938397000000002</v>
      </c>
      <c r="H7209">
        <v>0.152804</v>
      </c>
      <c r="I7209">
        <v>-83.987993000000003</v>
      </c>
      <c r="J7209">
        <v>54</v>
      </c>
      <c r="K7209">
        <v>60.663108999999999</v>
      </c>
      <c r="L7209">
        <v>1.5006E-2</v>
      </c>
      <c r="M7209">
        <f>(F7209*CalPhotonTurnigy!$AE$30*CalPhotonTurnigy!$AF$36+CalPhotonTurnigy!$AE$36)/CalPhotonTurnigy!$AE$30</f>
        <v>53.618613520889284</v>
      </c>
    </row>
    <row r="7210" spans="1:13" x14ac:dyDescent="0.3">
      <c r="A7210">
        <v>205.58577700000001</v>
      </c>
      <c r="B7210">
        <v>54</v>
      </c>
      <c r="C7210">
        <v>0</v>
      </c>
      <c r="D7210">
        <v>0.83499999999999996</v>
      </c>
      <c r="E7210">
        <v>41.630876999999998</v>
      </c>
      <c r="F7210">
        <v>41.801568000000003</v>
      </c>
      <c r="G7210">
        <v>40.920144999999998</v>
      </c>
      <c r="H7210">
        <v>-0.17069000000000001</v>
      </c>
      <c r="I7210">
        <v>-83.995862000000002</v>
      </c>
      <c r="J7210">
        <v>54</v>
      </c>
      <c r="K7210">
        <v>60.648963999999999</v>
      </c>
      <c r="L7210">
        <v>1.4999999999999999E-2</v>
      </c>
      <c r="M7210">
        <f>(F7210*CalPhotonTurnigy!$AE$30*CalPhotonTurnigy!$AF$36+CalPhotonTurnigy!$AE$36)/CalPhotonTurnigy!$AE$30</f>
        <v>53.94634885761586</v>
      </c>
    </row>
    <row r="7211" spans="1:13" x14ac:dyDescent="0.3">
      <c r="A7211">
        <v>205.600784</v>
      </c>
      <c r="B7211">
        <v>54</v>
      </c>
      <c r="C7211">
        <v>0</v>
      </c>
      <c r="D7211">
        <v>0.83399999999999996</v>
      </c>
      <c r="E7211">
        <v>41.622027000000003</v>
      </c>
      <c r="F7211">
        <v>41.404412000000001</v>
      </c>
      <c r="G7211">
        <v>40.901510999999999</v>
      </c>
      <c r="H7211">
        <v>0.217615</v>
      </c>
      <c r="I7211">
        <v>-83.985854000000003</v>
      </c>
      <c r="J7211">
        <v>54</v>
      </c>
      <c r="K7211">
        <v>60.636789999999998</v>
      </c>
      <c r="L7211">
        <v>1.5007E-2</v>
      </c>
      <c r="M7211">
        <f>(F7211*CalPhotonTurnigy!$AE$30*CalPhotonTurnigy!$AF$36+CalPhotonTurnigy!$AE$36)/CalPhotonTurnigy!$AE$30</f>
        <v>53.542955724757988</v>
      </c>
    </row>
    <row r="7212" spans="1:13" x14ac:dyDescent="0.3">
      <c r="A7212">
        <v>205.61578600000001</v>
      </c>
      <c r="B7212">
        <v>54</v>
      </c>
      <c r="C7212">
        <v>0</v>
      </c>
      <c r="D7212">
        <v>0.83399999999999996</v>
      </c>
      <c r="E7212">
        <v>41.614409999999999</v>
      </c>
      <c r="F7212">
        <v>41.677486000000002</v>
      </c>
      <c r="G7212">
        <v>40.882783000000003</v>
      </c>
      <c r="H7212">
        <v>-6.3075999999999993E-2</v>
      </c>
      <c r="I7212">
        <v>-83.988759000000002</v>
      </c>
      <c r="J7212">
        <v>54</v>
      </c>
      <c r="K7212">
        <v>60.626311000000001</v>
      </c>
      <c r="L7212">
        <v>1.5002E-2</v>
      </c>
      <c r="M7212">
        <f>(F7212*CalPhotonTurnigy!$AE$30*CalPhotonTurnigy!$AF$36+CalPhotonTurnigy!$AE$36)/CalPhotonTurnigy!$AE$30</f>
        <v>53.820318212954142</v>
      </c>
    </row>
    <row r="7213" spans="1:13" x14ac:dyDescent="0.3">
      <c r="A7213">
        <v>205.63079400000001</v>
      </c>
      <c r="B7213">
        <v>54</v>
      </c>
      <c r="C7213">
        <v>0</v>
      </c>
      <c r="D7213">
        <v>0.83099999999999996</v>
      </c>
      <c r="E7213">
        <v>41.595635000000001</v>
      </c>
      <c r="F7213">
        <v>41.950429999999997</v>
      </c>
      <c r="G7213">
        <v>40.864212000000002</v>
      </c>
      <c r="H7213">
        <v>-0.354794</v>
      </c>
      <c r="I7213">
        <v>-84.005142000000006</v>
      </c>
      <c r="J7213">
        <v>54</v>
      </c>
      <c r="K7213">
        <v>60.617291000000002</v>
      </c>
      <c r="L7213">
        <v>1.5008000000000001E-2</v>
      </c>
      <c r="M7213">
        <f>(F7213*CalPhotonTurnigy!$AE$30*CalPhotonTurnigy!$AF$36+CalPhotonTurnigy!$AE$36)/CalPhotonTurnigy!$AE$30</f>
        <v>54.097548659566442</v>
      </c>
    </row>
    <row r="7214" spans="1:13" x14ac:dyDescent="0.3">
      <c r="A7214">
        <v>205.645803</v>
      </c>
      <c r="B7214">
        <v>54</v>
      </c>
      <c r="C7214">
        <v>0</v>
      </c>
      <c r="D7214">
        <v>0.83699999999999997</v>
      </c>
      <c r="E7214">
        <v>41.607989000000003</v>
      </c>
      <c r="F7214">
        <v>41.478900000000003</v>
      </c>
      <c r="G7214">
        <v>40.846004999999998</v>
      </c>
      <c r="H7214">
        <v>0.12908900000000001</v>
      </c>
      <c r="I7214">
        <v>-83.999200999999999</v>
      </c>
      <c r="J7214">
        <v>54</v>
      </c>
      <c r="K7214">
        <v>60.609527999999997</v>
      </c>
      <c r="L7214">
        <v>1.5009E-2</v>
      </c>
      <c r="M7214">
        <f>(F7214*CalPhotonTurnigy!$AE$30*CalPhotonTurnigy!$AF$36+CalPhotonTurnigy!$AE$36)/CalPhotonTurnigy!$AE$30</f>
        <v>53.618613520889284</v>
      </c>
    </row>
    <row r="7215" spans="1:13" x14ac:dyDescent="0.3">
      <c r="A7215">
        <v>205.660808</v>
      </c>
      <c r="B7215">
        <v>54</v>
      </c>
      <c r="C7215">
        <v>0</v>
      </c>
      <c r="D7215">
        <v>0.83299999999999996</v>
      </c>
      <c r="E7215">
        <v>41.598255000000002</v>
      </c>
      <c r="F7215">
        <v>41.776753999999997</v>
      </c>
      <c r="G7215">
        <v>40.828330000000001</v>
      </c>
      <c r="H7215">
        <v>-0.17849899999999999</v>
      </c>
      <c r="I7215">
        <v>-84.007430999999997</v>
      </c>
      <c r="J7215">
        <v>54</v>
      </c>
      <c r="K7215">
        <v>60.602846999999997</v>
      </c>
      <c r="L7215">
        <v>1.5004999999999999E-2</v>
      </c>
      <c r="M7215">
        <f>(F7215*CalPhotonTurnigy!$AE$30*CalPhotonTurnigy!$AF$36+CalPhotonTurnigy!$AE$36)/CalPhotonTurnigy!$AE$30</f>
        <v>53.921145166374288</v>
      </c>
    </row>
    <row r="7216" spans="1:13" x14ac:dyDescent="0.3">
      <c r="A7216">
        <v>205.675804</v>
      </c>
      <c r="B7216">
        <v>54</v>
      </c>
      <c r="C7216">
        <v>0</v>
      </c>
      <c r="D7216">
        <v>0.84499999999999997</v>
      </c>
      <c r="E7216">
        <v>41.650933000000002</v>
      </c>
      <c r="F7216">
        <v>41.329915</v>
      </c>
      <c r="G7216">
        <v>40.811318</v>
      </c>
      <c r="H7216">
        <v>0.32101800000000003</v>
      </c>
      <c r="I7216">
        <v>-83.992686000000006</v>
      </c>
      <c r="J7216">
        <v>54</v>
      </c>
      <c r="K7216">
        <v>60.597096000000001</v>
      </c>
      <c r="L7216">
        <v>1.4996000000000001E-2</v>
      </c>
      <c r="M7216">
        <f>(F7216*CalPhotonTurnigy!$AE$30*CalPhotonTurnigy!$AF$36+CalPhotonTurnigy!$AE$36)/CalPhotonTurnigy!$AE$30</f>
        <v>53.467288787286286</v>
      </c>
    </row>
    <row r="7217" spans="1:13" x14ac:dyDescent="0.3">
      <c r="A7217">
        <v>205.690808</v>
      </c>
      <c r="B7217">
        <v>54</v>
      </c>
      <c r="C7217">
        <v>0</v>
      </c>
      <c r="D7217">
        <v>0.83399999999999996</v>
      </c>
      <c r="E7217">
        <v>41.639290000000003</v>
      </c>
      <c r="F7217">
        <v>41.677486000000002</v>
      </c>
      <c r="G7217">
        <v>40.795068000000001</v>
      </c>
      <c r="H7217">
        <v>-3.8196000000000001E-2</v>
      </c>
      <c r="I7217">
        <v>-83.994445999999996</v>
      </c>
      <c r="J7217">
        <v>54</v>
      </c>
      <c r="K7217">
        <v>60.592146</v>
      </c>
      <c r="L7217">
        <v>1.5004E-2</v>
      </c>
      <c r="M7217">
        <f>(F7217*CalPhotonTurnigy!$AE$30*CalPhotonTurnigy!$AF$36+CalPhotonTurnigy!$AE$36)/CalPhotonTurnigy!$AE$30</f>
        <v>53.820318212954142</v>
      </c>
    </row>
    <row r="7218" spans="1:13" x14ac:dyDescent="0.3">
      <c r="A7218">
        <v>205.70581000000001</v>
      </c>
      <c r="B7218">
        <v>54</v>
      </c>
      <c r="C7218">
        <v>0</v>
      </c>
      <c r="D7218">
        <v>0.83299999999999996</v>
      </c>
      <c r="E7218">
        <v>41.625199000000002</v>
      </c>
      <c r="F7218">
        <v>41.900812999999999</v>
      </c>
      <c r="G7218">
        <v>40.779646999999997</v>
      </c>
      <c r="H7218">
        <v>-0.27561400000000003</v>
      </c>
      <c r="I7218">
        <v>-84.007163000000006</v>
      </c>
      <c r="J7218">
        <v>54</v>
      </c>
      <c r="K7218">
        <v>60.587885</v>
      </c>
      <c r="L7218">
        <v>1.5002E-2</v>
      </c>
      <c r="M7218">
        <f>(F7218*CalPhotonTurnigy!$AE$30*CalPhotonTurnigy!$AF$36+CalPhotonTurnigy!$AE$36)/CalPhotonTurnigy!$AE$30</f>
        <v>54.047152449832716</v>
      </c>
    </row>
    <row r="7219" spans="1:13" x14ac:dyDescent="0.3">
      <c r="A7219">
        <v>205.72081299999999</v>
      </c>
      <c r="B7219">
        <v>54</v>
      </c>
      <c r="C7219">
        <v>0</v>
      </c>
      <c r="D7219">
        <v>0.83099999999999996</v>
      </c>
      <c r="E7219">
        <v>41.604925000000001</v>
      </c>
      <c r="F7219">
        <v>41.478900000000003</v>
      </c>
      <c r="G7219">
        <v>40.765101000000001</v>
      </c>
      <c r="H7219">
        <v>0.126025</v>
      </c>
      <c r="I7219">
        <v>-84.001365000000007</v>
      </c>
      <c r="J7219">
        <v>54</v>
      </c>
      <c r="K7219">
        <v>60.584218999999997</v>
      </c>
      <c r="L7219">
        <v>1.5003000000000001E-2</v>
      </c>
      <c r="M7219">
        <f>(F7219*CalPhotonTurnigy!$AE$30*CalPhotonTurnigy!$AF$36+CalPhotonTurnigy!$AE$36)/CalPhotonTurnigy!$AE$30</f>
        <v>53.618613520889284</v>
      </c>
    </row>
    <row r="7220" spans="1:13" x14ac:dyDescent="0.3">
      <c r="A7220">
        <v>205.73581300000001</v>
      </c>
      <c r="B7220">
        <v>54</v>
      </c>
      <c r="C7220">
        <v>0</v>
      </c>
      <c r="D7220">
        <v>0.83299999999999996</v>
      </c>
      <c r="E7220">
        <v>41.595616999999997</v>
      </c>
      <c r="F7220">
        <v>41.751938000000003</v>
      </c>
      <c r="G7220">
        <v>40.751452</v>
      </c>
      <c r="H7220">
        <v>-0.15632099999999999</v>
      </c>
      <c r="I7220">
        <v>-84.008568999999994</v>
      </c>
      <c r="J7220">
        <v>54</v>
      </c>
      <c r="K7220">
        <v>60.581062000000003</v>
      </c>
      <c r="L7220">
        <v>1.4999999999999999E-2</v>
      </c>
      <c r="M7220">
        <f>(F7220*CalPhotonTurnigy!$AE$30*CalPhotonTurnigy!$AF$36+CalPhotonTurnigy!$AE$36)/CalPhotonTurnigy!$AE$30</f>
        <v>53.895939443723741</v>
      </c>
    </row>
    <row r="7221" spans="1:13" x14ac:dyDescent="0.3">
      <c r="A7221">
        <v>205.750821</v>
      </c>
      <c r="B7221">
        <v>54</v>
      </c>
      <c r="C7221">
        <v>0</v>
      </c>
      <c r="D7221">
        <v>0.83199999999999996</v>
      </c>
      <c r="E7221">
        <v>41.583531000000001</v>
      </c>
      <c r="F7221">
        <v>41.379581000000002</v>
      </c>
      <c r="G7221">
        <v>40.738706000000001</v>
      </c>
      <c r="H7221">
        <v>0.20394999999999999</v>
      </c>
      <c r="I7221">
        <v>-83.999190999999996</v>
      </c>
      <c r="J7221">
        <v>54</v>
      </c>
      <c r="K7221">
        <v>60.578346000000003</v>
      </c>
      <c r="L7221">
        <v>1.5008000000000001E-2</v>
      </c>
      <c r="M7221">
        <f>(F7221*CalPhotonTurnigy!$AE$30*CalPhotonTurnigy!$AF$36+CalPhotonTurnigy!$AE$36)/CalPhotonTurnigy!$AE$30</f>
        <v>53.517734766540073</v>
      </c>
    </row>
    <row r="7222" spans="1:13" x14ac:dyDescent="0.3">
      <c r="A7222">
        <v>205.76582999999999</v>
      </c>
      <c r="B7222">
        <v>54</v>
      </c>
      <c r="C7222">
        <v>0</v>
      </c>
      <c r="D7222">
        <v>0.83499999999999996</v>
      </c>
      <c r="E7222">
        <v>41.585355</v>
      </c>
      <c r="F7222">
        <v>41.627845999999998</v>
      </c>
      <c r="G7222">
        <v>40.726854000000003</v>
      </c>
      <c r="H7222">
        <v>-4.2491000000000001E-2</v>
      </c>
      <c r="I7222">
        <v>-84.001148000000001</v>
      </c>
      <c r="J7222">
        <v>54</v>
      </c>
      <c r="K7222">
        <v>60.576008000000002</v>
      </c>
      <c r="L7222">
        <v>1.5009E-2</v>
      </c>
      <c r="M7222">
        <f>(F7222*CalPhotonTurnigy!$AE$30*CalPhotonTurnigy!$AF$36+CalPhotonTurnigy!$AE$36)/CalPhotonTurnigy!$AE$30</f>
        <v>53.769898642017111</v>
      </c>
    </row>
    <row r="7223" spans="1:13" x14ac:dyDescent="0.3">
      <c r="A7223">
        <v>205.780834</v>
      </c>
      <c r="B7223">
        <v>54</v>
      </c>
      <c r="C7223">
        <v>0</v>
      </c>
      <c r="D7223">
        <v>0.83299999999999996</v>
      </c>
      <c r="E7223">
        <v>41.578774000000003</v>
      </c>
      <c r="F7223">
        <v>41.900812999999999</v>
      </c>
      <c r="G7223">
        <v>40.715877999999996</v>
      </c>
      <c r="H7223">
        <v>-0.32203900000000002</v>
      </c>
      <c r="I7223">
        <v>-84.016008999999997</v>
      </c>
      <c r="J7223">
        <v>54</v>
      </c>
      <c r="K7223">
        <v>60.573994999999996</v>
      </c>
      <c r="L7223">
        <v>1.5004E-2</v>
      </c>
      <c r="M7223">
        <f>(F7223*CalPhotonTurnigy!$AE$30*CalPhotonTurnigy!$AF$36+CalPhotonTurnigy!$AE$36)/CalPhotonTurnigy!$AE$30</f>
        <v>54.047152449832716</v>
      </c>
    </row>
    <row r="7224" spans="1:13" x14ac:dyDescent="0.3">
      <c r="A7224">
        <v>205.79584700000001</v>
      </c>
      <c r="B7224">
        <v>54</v>
      </c>
      <c r="C7224">
        <v>0</v>
      </c>
      <c r="D7224">
        <v>0.82</v>
      </c>
      <c r="E7224">
        <v>41.507810999999997</v>
      </c>
      <c r="F7224">
        <v>41.454071999999996</v>
      </c>
      <c r="G7224">
        <v>40.705748</v>
      </c>
      <c r="H7224">
        <v>5.3739000000000002E-2</v>
      </c>
      <c r="I7224">
        <v>-84.013536000000002</v>
      </c>
      <c r="J7224">
        <v>54</v>
      </c>
      <c r="K7224">
        <v>60.572263</v>
      </c>
      <c r="L7224">
        <v>1.5013E-2</v>
      </c>
      <c r="M7224">
        <f>(F7224*CalPhotonTurnigy!$AE$30*CalPhotonTurnigy!$AF$36+CalPhotonTurnigy!$AE$36)/CalPhotonTurnigy!$AE$30</f>
        <v>53.593395609784828</v>
      </c>
    </row>
    <row r="7225" spans="1:13" x14ac:dyDescent="0.3">
      <c r="A7225">
        <v>205.81085200000001</v>
      </c>
      <c r="B7225">
        <v>54</v>
      </c>
      <c r="C7225">
        <v>0</v>
      </c>
      <c r="D7225">
        <v>0.83299999999999996</v>
      </c>
      <c r="E7225">
        <v>41.512047000000003</v>
      </c>
      <c r="F7225">
        <v>41.727122000000001</v>
      </c>
      <c r="G7225">
        <v>40.696432000000001</v>
      </c>
      <c r="H7225">
        <v>-0.21507499999999999</v>
      </c>
      <c r="I7225">
        <v>-84.023448999999999</v>
      </c>
      <c r="J7225">
        <v>54</v>
      </c>
      <c r="K7225">
        <v>60.570771999999998</v>
      </c>
      <c r="L7225">
        <v>1.5004999999999999E-2</v>
      </c>
      <c r="M7225">
        <f>(F7225*CalPhotonTurnigy!$AE$30*CalPhotonTurnigy!$AF$36+CalPhotonTurnigy!$AE$36)/CalPhotonTurnigy!$AE$30</f>
        <v>53.870733721073194</v>
      </c>
    </row>
    <row r="7226" spans="1:13" x14ac:dyDescent="0.3">
      <c r="A7226">
        <v>205.82584900000001</v>
      </c>
      <c r="B7226">
        <v>54</v>
      </c>
      <c r="C7226">
        <v>0</v>
      </c>
      <c r="D7226">
        <v>0.83399999999999996</v>
      </c>
      <c r="E7226">
        <v>41.519776</v>
      </c>
      <c r="F7226">
        <v>41.379581000000002</v>
      </c>
      <c r="G7226">
        <v>40.687888999999998</v>
      </c>
      <c r="H7226">
        <v>0.14019499999999999</v>
      </c>
      <c r="I7226">
        <v>-84.017007000000007</v>
      </c>
      <c r="J7226">
        <v>54</v>
      </c>
      <c r="K7226">
        <v>60.569488999999997</v>
      </c>
      <c r="L7226">
        <v>1.4997E-2</v>
      </c>
      <c r="M7226">
        <f>(F7226*CalPhotonTurnigy!$AE$30*CalPhotonTurnigy!$AF$36+CalPhotonTurnigy!$AE$36)/CalPhotonTurnigy!$AE$30</f>
        <v>53.517734766540073</v>
      </c>
    </row>
    <row r="7227" spans="1:13" x14ac:dyDescent="0.3">
      <c r="A7227">
        <v>205.840846</v>
      </c>
      <c r="B7227">
        <v>54</v>
      </c>
      <c r="C7227">
        <v>0</v>
      </c>
      <c r="D7227">
        <v>0.83099999999999996</v>
      </c>
      <c r="E7227">
        <v>41.514173</v>
      </c>
      <c r="F7227">
        <v>41.627845999999998</v>
      </c>
      <c r="G7227">
        <v>40.680076999999997</v>
      </c>
      <c r="H7227">
        <v>-0.113673</v>
      </c>
      <c r="I7227">
        <v>-84.022239999999996</v>
      </c>
      <c r="J7227">
        <v>54</v>
      </c>
      <c r="K7227">
        <v>60.568384000000002</v>
      </c>
      <c r="L7227">
        <v>1.4997E-2</v>
      </c>
      <c r="M7227">
        <f>(F7227*CalPhotonTurnigy!$AE$30*CalPhotonTurnigy!$AF$36+CalPhotonTurnigy!$AE$36)/CalPhotonTurnigy!$AE$30</f>
        <v>53.769898642017111</v>
      </c>
    </row>
    <row r="7228" spans="1:13" x14ac:dyDescent="0.3">
      <c r="A7228">
        <v>205.85584499999999</v>
      </c>
      <c r="B7228">
        <v>54</v>
      </c>
      <c r="C7228">
        <v>0</v>
      </c>
      <c r="D7228">
        <v>0.83499999999999996</v>
      </c>
      <c r="E7228">
        <v>41.525689</v>
      </c>
      <c r="F7228">
        <v>41.876004000000002</v>
      </c>
      <c r="G7228">
        <v>40.672953</v>
      </c>
      <c r="H7228">
        <v>-0.35031499999999999</v>
      </c>
      <c r="I7228">
        <v>-84.038397000000003</v>
      </c>
      <c r="J7228">
        <v>54</v>
      </c>
      <c r="K7228">
        <v>60.567433999999999</v>
      </c>
      <c r="L7228">
        <v>1.4999E-2</v>
      </c>
      <c r="M7228">
        <f>(F7228*CalPhotonTurnigy!$AE$30*CalPhotonTurnigy!$AF$36+CalPhotonTurnigy!$AE$36)/CalPhotonTurnigy!$AE$30</f>
        <v>54.021953837113607</v>
      </c>
    </row>
    <row r="7229" spans="1:13" x14ac:dyDescent="0.3">
      <c r="A7229">
        <v>205.87085099999999</v>
      </c>
      <c r="B7229">
        <v>54</v>
      </c>
      <c r="C7229">
        <v>0</v>
      </c>
      <c r="D7229">
        <v>0.82899999999999996</v>
      </c>
      <c r="E7229">
        <v>41.507007000000002</v>
      </c>
      <c r="F7229">
        <v>41.454071999999996</v>
      </c>
      <c r="G7229">
        <v>40.666469999999997</v>
      </c>
      <c r="H7229">
        <v>5.2935000000000003E-2</v>
      </c>
      <c r="I7229">
        <v>-84.035961999999998</v>
      </c>
      <c r="J7229">
        <v>54</v>
      </c>
      <c r="K7229">
        <v>60.566616000000003</v>
      </c>
      <c r="L7229">
        <v>1.5006E-2</v>
      </c>
      <c r="M7229">
        <f>(F7229*CalPhotonTurnigy!$AE$30*CalPhotonTurnigy!$AF$36+CalPhotonTurnigy!$AE$36)/CalPhotonTurnigy!$AE$30</f>
        <v>53.593395609784828</v>
      </c>
    </row>
    <row r="7230" spans="1:13" x14ac:dyDescent="0.3">
      <c r="A7230">
        <v>205.88585699999999</v>
      </c>
      <c r="B7230">
        <v>54</v>
      </c>
      <c r="C7230">
        <v>0</v>
      </c>
      <c r="D7230">
        <v>0.83399999999999996</v>
      </c>
      <c r="E7230">
        <v>41.515441000000003</v>
      </c>
      <c r="F7230">
        <v>41.702305000000003</v>
      </c>
      <c r="G7230">
        <v>40.660584999999998</v>
      </c>
      <c r="H7230">
        <v>-0.186864</v>
      </c>
      <c r="I7230">
        <v>-84.044573</v>
      </c>
      <c r="J7230">
        <v>54</v>
      </c>
      <c r="K7230">
        <v>60.565911</v>
      </c>
      <c r="L7230">
        <v>1.5006E-2</v>
      </c>
      <c r="M7230">
        <f>(F7230*CalPhotonTurnigy!$AE$30*CalPhotonTurnigy!$AF$36+CalPhotonTurnigy!$AE$36)/CalPhotonTurnigy!$AE$30</f>
        <v>53.845526982718148</v>
      </c>
    </row>
    <row r="7231" spans="1:13" x14ac:dyDescent="0.3">
      <c r="A7231">
        <v>205.90087</v>
      </c>
      <c r="B7231">
        <v>55</v>
      </c>
      <c r="C7231">
        <v>0</v>
      </c>
      <c r="D7231">
        <v>0.86399999999999999</v>
      </c>
      <c r="E7231">
        <v>41.677475000000001</v>
      </c>
      <c r="F7231">
        <v>41.652667000000001</v>
      </c>
      <c r="G7231">
        <v>40.655456999999998</v>
      </c>
      <c r="H7231">
        <v>2.4808E-2</v>
      </c>
      <c r="I7231">
        <v>-84.043430000000001</v>
      </c>
      <c r="J7231">
        <v>55</v>
      </c>
      <c r="K7231">
        <v>60.595345000000002</v>
      </c>
      <c r="L7231">
        <v>1.5013E-2</v>
      </c>
      <c r="M7231">
        <f>(F7231*CalPhotonTurnigy!$AE$30*CalPhotonTurnigy!$AF$36+CalPhotonTurnigy!$AE$36)/CalPhotonTurnigy!$AE$30</f>
        <v>53.795109443190114</v>
      </c>
    </row>
    <row r="7232" spans="1:13" x14ac:dyDescent="0.3">
      <c r="A7232">
        <v>205.91587699999999</v>
      </c>
      <c r="B7232">
        <v>54</v>
      </c>
      <c r="C7232">
        <v>0</v>
      </c>
      <c r="D7232">
        <v>0.83099999999999996</v>
      </c>
      <c r="E7232">
        <v>41.645876000000001</v>
      </c>
      <c r="F7232">
        <v>41.603023999999998</v>
      </c>
      <c r="G7232">
        <v>40.651530000000001</v>
      </c>
      <c r="H7232">
        <v>4.2851E-2</v>
      </c>
      <c r="I7232">
        <v>-84.041456999999994</v>
      </c>
      <c r="J7232">
        <v>54</v>
      </c>
      <c r="K7232">
        <v>60.619214999999997</v>
      </c>
      <c r="L7232">
        <v>1.5007E-2</v>
      </c>
      <c r="M7232">
        <f>(F7232*CalPhotonTurnigy!$AE$30*CalPhotonTurnigy!$AF$36+CalPhotonTurnigy!$AE$36)/CalPhotonTurnigy!$AE$30</f>
        <v>53.74468682513961</v>
      </c>
    </row>
    <row r="7233" spans="1:13" x14ac:dyDescent="0.3">
      <c r="A7233">
        <v>205.930882</v>
      </c>
      <c r="B7233">
        <v>54</v>
      </c>
      <c r="C7233">
        <v>0</v>
      </c>
      <c r="D7233">
        <v>0.83099999999999996</v>
      </c>
      <c r="E7233">
        <v>41.622729</v>
      </c>
      <c r="F7233">
        <v>41.826380999999998</v>
      </c>
      <c r="G7233">
        <v>40.648975</v>
      </c>
      <c r="H7233">
        <v>-0.203652</v>
      </c>
      <c r="I7233">
        <v>-84.050849999999997</v>
      </c>
      <c r="J7233">
        <v>54</v>
      </c>
      <c r="K7233">
        <v>60.611184000000002</v>
      </c>
      <c r="L7233">
        <v>1.5004999999999999E-2</v>
      </c>
      <c r="M7233">
        <f>(F7233*CalPhotonTurnigy!$AE$30*CalPhotonTurnigy!$AF$36+CalPhotonTurnigy!$AE$36)/CalPhotonTurnigy!$AE$30</f>
        <v>53.971551533152926</v>
      </c>
    </row>
    <row r="7234" spans="1:13" x14ac:dyDescent="0.3">
      <c r="A7234">
        <v>205.94587899999999</v>
      </c>
      <c r="B7234">
        <v>54</v>
      </c>
      <c r="C7234">
        <v>0</v>
      </c>
      <c r="D7234">
        <v>0.83199999999999996</v>
      </c>
      <c r="E7234">
        <v>41.606870999999998</v>
      </c>
      <c r="F7234">
        <v>41.454071999999996</v>
      </c>
      <c r="G7234">
        <v>40.647438999999999</v>
      </c>
      <c r="H7234">
        <v>0.15279899999999999</v>
      </c>
      <c r="I7234">
        <v>-84.043824999999998</v>
      </c>
      <c r="J7234">
        <v>54</v>
      </c>
      <c r="K7234">
        <v>60.604270999999997</v>
      </c>
      <c r="L7234">
        <v>1.4997E-2</v>
      </c>
      <c r="M7234">
        <f>(F7234*CalPhotonTurnigy!$AE$30*CalPhotonTurnigy!$AF$36+CalPhotonTurnigy!$AE$36)/CalPhotonTurnigy!$AE$30</f>
        <v>53.593395609784828</v>
      </c>
    </row>
    <row r="7235" spans="1:13" x14ac:dyDescent="0.3">
      <c r="A7235">
        <v>205.96087900000001</v>
      </c>
      <c r="B7235">
        <v>54</v>
      </c>
      <c r="C7235">
        <v>0</v>
      </c>
      <c r="D7235">
        <v>0.83099999999999996</v>
      </c>
      <c r="E7235">
        <v>41.589143999999997</v>
      </c>
      <c r="F7235">
        <v>41.677486000000002</v>
      </c>
      <c r="G7235">
        <v>40.646478999999999</v>
      </c>
      <c r="H7235">
        <v>-8.8342000000000004E-2</v>
      </c>
      <c r="I7235">
        <v>-84.047893999999999</v>
      </c>
      <c r="J7235">
        <v>54</v>
      </c>
      <c r="K7235">
        <v>60.598322000000003</v>
      </c>
      <c r="L7235">
        <v>1.4999999999999999E-2</v>
      </c>
      <c r="M7235">
        <f>(F7235*CalPhotonTurnigy!$AE$30*CalPhotonTurnigy!$AF$36+CalPhotonTurnigy!$AE$36)/CalPhotonTurnigy!$AE$30</f>
        <v>53.820318212954142</v>
      </c>
    </row>
    <row r="7236" spans="1:13" x14ac:dyDescent="0.3">
      <c r="A7236">
        <v>205.97588400000001</v>
      </c>
      <c r="B7236">
        <v>54</v>
      </c>
      <c r="C7236">
        <v>0</v>
      </c>
      <c r="D7236">
        <v>0.83099999999999996</v>
      </c>
      <c r="E7236">
        <v>41.569806</v>
      </c>
      <c r="F7236">
        <v>41.826380999999998</v>
      </c>
      <c r="G7236">
        <v>40.645792</v>
      </c>
      <c r="H7236">
        <v>-0.256575</v>
      </c>
      <c r="I7236">
        <v>-84.059728000000007</v>
      </c>
      <c r="J7236">
        <v>54</v>
      </c>
      <c r="K7236">
        <v>60.593201000000001</v>
      </c>
      <c r="L7236">
        <v>1.5004999999999999E-2</v>
      </c>
      <c r="M7236">
        <f>(F7236*CalPhotonTurnigy!$AE$30*CalPhotonTurnigy!$AF$36+CalPhotonTurnigy!$AE$36)/CalPhotonTurnigy!$AE$30</f>
        <v>53.971551533152926</v>
      </c>
    </row>
    <row r="7237" spans="1:13" x14ac:dyDescent="0.3">
      <c r="A7237">
        <v>205.99088</v>
      </c>
      <c r="B7237">
        <v>54</v>
      </c>
      <c r="C7237">
        <v>0</v>
      </c>
      <c r="D7237">
        <v>0.83099999999999996</v>
      </c>
      <c r="E7237">
        <v>41.553156000000001</v>
      </c>
      <c r="F7237">
        <v>41.578201999999997</v>
      </c>
      <c r="G7237">
        <v>40.645183000000003</v>
      </c>
      <c r="H7237">
        <v>-2.5045999999999999E-2</v>
      </c>
      <c r="I7237">
        <v>-84.060880999999995</v>
      </c>
      <c r="J7237">
        <v>54</v>
      </c>
      <c r="K7237">
        <v>60.588794</v>
      </c>
      <c r="L7237">
        <v>1.4996000000000001E-2</v>
      </c>
      <c r="M7237">
        <f>(F7237*CalPhotonTurnigy!$AE$30*CalPhotonTurnigy!$AF$36+CalPhotonTurnigy!$AE$36)/CalPhotonTurnigy!$AE$30</f>
        <v>53.719475008262123</v>
      </c>
    </row>
    <row r="7238" spans="1:13" x14ac:dyDescent="0.3">
      <c r="A7238">
        <v>206.005887</v>
      </c>
      <c r="B7238">
        <v>54</v>
      </c>
      <c r="C7238">
        <v>0</v>
      </c>
      <c r="D7238">
        <v>0.83</v>
      </c>
      <c r="E7238">
        <v>41.534739999999999</v>
      </c>
      <c r="F7238">
        <v>41.826380999999998</v>
      </c>
      <c r="G7238">
        <v>40.644531999999998</v>
      </c>
      <c r="H7238">
        <v>-0.29164099999999998</v>
      </c>
      <c r="I7238">
        <v>-84.074333999999993</v>
      </c>
      <c r="J7238">
        <v>54</v>
      </c>
      <c r="K7238">
        <v>60.585000000000001</v>
      </c>
      <c r="L7238">
        <v>1.5007E-2</v>
      </c>
      <c r="M7238">
        <f>(F7238*CalPhotonTurnigy!$AE$30*CalPhotonTurnigy!$AF$36+CalPhotonTurnigy!$AE$36)/CalPhotonTurnigy!$AE$30</f>
        <v>53.971551533152926</v>
      </c>
    </row>
    <row r="7239" spans="1:13" x14ac:dyDescent="0.3">
      <c r="A7239">
        <v>206.02089599999999</v>
      </c>
      <c r="B7239">
        <v>54</v>
      </c>
      <c r="C7239">
        <v>0</v>
      </c>
      <c r="D7239">
        <v>0.82799999999999996</v>
      </c>
      <c r="E7239">
        <v>41.510716000000002</v>
      </c>
      <c r="F7239">
        <v>41.429242000000002</v>
      </c>
      <c r="G7239">
        <v>40.643768999999999</v>
      </c>
      <c r="H7239">
        <v>8.1473000000000004E-2</v>
      </c>
      <c r="I7239">
        <v>-84.070586000000006</v>
      </c>
      <c r="J7239">
        <v>54</v>
      </c>
      <c r="K7239">
        <v>60.581735000000002</v>
      </c>
      <c r="L7239">
        <v>1.5009E-2</v>
      </c>
      <c r="M7239">
        <f>(F7239*CalPhotonTurnigy!$AE$30*CalPhotonTurnigy!$AF$36+CalPhotonTurnigy!$AE$36)/CalPhotonTurnigy!$AE$30</f>
        <v>53.568175667271412</v>
      </c>
    </row>
    <row r="7240" spans="1:13" x14ac:dyDescent="0.3">
      <c r="A7240">
        <v>206.03590600000001</v>
      </c>
      <c r="B7240">
        <v>54</v>
      </c>
      <c r="C7240">
        <v>0</v>
      </c>
      <c r="D7240">
        <v>0.82799999999999996</v>
      </c>
      <c r="E7240">
        <v>41.490028000000002</v>
      </c>
      <c r="F7240">
        <v>41.627845999999998</v>
      </c>
      <c r="G7240">
        <v>40.642865</v>
      </c>
      <c r="H7240">
        <v>-0.137818</v>
      </c>
      <c r="I7240">
        <v>-84.076936000000003</v>
      </c>
      <c r="J7240">
        <v>54</v>
      </c>
      <c r="K7240">
        <v>60.578924999999998</v>
      </c>
      <c r="L7240">
        <v>1.5010000000000001E-2</v>
      </c>
      <c r="M7240">
        <f>(F7240*CalPhotonTurnigy!$AE$30*CalPhotonTurnigy!$AF$36+CalPhotonTurnigy!$AE$36)/CalPhotonTurnigy!$AE$30</f>
        <v>53.769898642017111</v>
      </c>
    </row>
    <row r="7241" spans="1:13" x14ac:dyDescent="0.3">
      <c r="A7241">
        <v>206.050915</v>
      </c>
      <c r="B7241">
        <v>54</v>
      </c>
      <c r="C7241">
        <v>0</v>
      </c>
      <c r="D7241">
        <v>0.82699999999999996</v>
      </c>
      <c r="E7241">
        <v>41.468125000000001</v>
      </c>
      <c r="F7241">
        <v>41.851193000000002</v>
      </c>
      <c r="G7241">
        <v>40.641813999999997</v>
      </c>
      <c r="H7241">
        <v>-0.38306699999999999</v>
      </c>
      <c r="I7241">
        <v>-84.094611999999998</v>
      </c>
      <c r="J7241">
        <v>54</v>
      </c>
      <c r="K7241">
        <v>60.576506000000002</v>
      </c>
      <c r="L7241">
        <v>1.5009E-2</v>
      </c>
      <c r="M7241">
        <f>(F7241*CalPhotonTurnigy!$AE$30*CalPhotonTurnigy!$AF$36+CalPhotonTurnigy!$AE$36)/CalPhotonTurnigy!$AE$30</f>
        <v>53.996753192985516</v>
      </c>
    </row>
    <row r="7242" spans="1:13" x14ac:dyDescent="0.3">
      <c r="A7242">
        <v>206.065922</v>
      </c>
      <c r="B7242">
        <v>54</v>
      </c>
      <c r="C7242">
        <v>0</v>
      </c>
      <c r="D7242">
        <v>0.82599999999999996</v>
      </c>
      <c r="E7242">
        <v>41.441077999999997</v>
      </c>
      <c r="F7242">
        <v>41.553378000000002</v>
      </c>
      <c r="G7242">
        <v>40.640625</v>
      </c>
      <c r="H7242">
        <v>-0.1123</v>
      </c>
      <c r="I7242">
        <v>-84.099782000000005</v>
      </c>
      <c r="J7242">
        <v>54</v>
      </c>
      <c r="K7242">
        <v>60.574424</v>
      </c>
      <c r="L7242">
        <v>1.5007E-2</v>
      </c>
      <c r="M7242">
        <f>(F7242*CalPhotonTurnigy!$AE$30*CalPhotonTurnigy!$AF$36+CalPhotonTurnigy!$AE$36)/CalPhotonTurnigy!$AE$30</f>
        <v>53.694261159975646</v>
      </c>
    </row>
    <row r="7243" spans="1:13" x14ac:dyDescent="0.3">
      <c r="A7243">
        <v>206.08091899999999</v>
      </c>
      <c r="B7243">
        <v>54</v>
      </c>
      <c r="C7243">
        <v>0</v>
      </c>
      <c r="D7243">
        <v>0.82499999999999996</v>
      </c>
      <c r="E7243">
        <v>41.413687000000003</v>
      </c>
      <c r="F7243">
        <v>41.801568000000003</v>
      </c>
      <c r="G7243">
        <v>40.639316999999998</v>
      </c>
      <c r="H7243">
        <v>-0.38788099999999998</v>
      </c>
      <c r="I7243">
        <v>-84.117660000000001</v>
      </c>
      <c r="J7243">
        <v>54</v>
      </c>
      <c r="K7243">
        <v>60.572631999999999</v>
      </c>
      <c r="L7243">
        <v>1.4997E-2</v>
      </c>
      <c r="M7243">
        <f>(F7243*CalPhotonTurnigy!$AE$30*CalPhotonTurnigy!$AF$36+CalPhotonTurnigy!$AE$36)/CalPhotonTurnigy!$AE$30</f>
        <v>53.94634885761586</v>
      </c>
    </row>
    <row r="7244" spans="1:13" x14ac:dyDescent="0.3">
      <c r="A7244">
        <v>206.095923</v>
      </c>
      <c r="B7244">
        <v>54</v>
      </c>
      <c r="C7244">
        <v>0</v>
      </c>
      <c r="D7244">
        <v>0.82799999999999996</v>
      </c>
      <c r="E7244">
        <v>41.406500000000001</v>
      </c>
      <c r="F7244">
        <v>41.379581000000002</v>
      </c>
      <c r="G7244">
        <v>40.637914000000002</v>
      </c>
      <c r="H7244">
        <v>2.6918999999999998E-2</v>
      </c>
      <c r="I7244">
        <v>-84.116422999999998</v>
      </c>
      <c r="J7244">
        <v>54</v>
      </c>
      <c r="K7244">
        <v>60.571089999999998</v>
      </c>
      <c r="L7244">
        <v>1.5004E-2</v>
      </c>
      <c r="M7244">
        <f>(F7244*CalPhotonTurnigy!$AE$30*CalPhotonTurnigy!$AF$36+CalPhotonTurnigy!$AE$36)/CalPhotonTurnigy!$AE$30</f>
        <v>53.517734766540073</v>
      </c>
    </row>
    <row r="7245" spans="1:13" x14ac:dyDescent="0.3">
      <c r="A7245">
        <v>206.11092400000001</v>
      </c>
      <c r="B7245">
        <v>54</v>
      </c>
      <c r="C7245">
        <v>0</v>
      </c>
      <c r="D7245">
        <v>0.82799999999999996</v>
      </c>
      <c r="E7245">
        <v>41.400314000000002</v>
      </c>
      <c r="F7245">
        <v>41.702305000000003</v>
      </c>
      <c r="G7245">
        <v>40.636442000000002</v>
      </c>
      <c r="H7245">
        <v>-0.30198999999999998</v>
      </c>
      <c r="I7245">
        <v>-84.130336</v>
      </c>
      <c r="J7245">
        <v>54</v>
      </c>
      <c r="K7245">
        <v>60.569763000000002</v>
      </c>
      <c r="L7245">
        <v>1.5001E-2</v>
      </c>
      <c r="M7245">
        <f>(F7245*CalPhotonTurnigy!$AE$30*CalPhotonTurnigy!$AF$36+CalPhotonTurnigy!$AE$36)/CalPhotonTurnigy!$AE$30</f>
        <v>53.845526982718148</v>
      </c>
    </row>
    <row r="7246" spans="1:13" x14ac:dyDescent="0.3">
      <c r="A7246">
        <v>206.12593100000001</v>
      </c>
      <c r="B7246">
        <v>54</v>
      </c>
      <c r="C7246">
        <v>0</v>
      </c>
      <c r="D7246">
        <v>0.82699999999999996</v>
      </c>
      <c r="E7246">
        <v>41.390889999999999</v>
      </c>
      <c r="F7246">
        <v>41.751938000000003</v>
      </c>
      <c r="G7246">
        <v>40.634926</v>
      </c>
      <c r="H7246">
        <v>-0.36104900000000001</v>
      </c>
      <c r="I7246">
        <v>-84.146981999999994</v>
      </c>
      <c r="J7246">
        <v>54</v>
      </c>
      <c r="K7246">
        <v>60.568620000000003</v>
      </c>
      <c r="L7246">
        <v>1.5007E-2</v>
      </c>
      <c r="M7246">
        <f>(F7246*CalPhotonTurnigy!$AE$30*CalPhotonTurnigy!$AF$36+CalPhotonTurnigy!$AE$36)/CalPhotonTurnigy!$AE$30</f>
        <v>53.895939443723741</v>
      </c>
    </row>
    <row r="7247" spans="1:13" x14ac:dyDescent="0.3">
      <c r="A7247">
        <v>206.14093199999999</v>
      </c>
      <c r="B7247">
        <v>54</v>
      </c>
      <c r="C7247">
        <v>0</v>
      </c>
      <c r="D7247">
        <v>0.81</v>
      </c>
      <c r="E7247">
        <v>41.292386999999998</v>
      </c>
      <c r="F7247">
        <v>41.578201999999997</v>
      </c>
      <c r="G7247">
        <v>40.633389000000001</v>
      </c>
      <c r="H7247">
        <v>-0.28581499999999999</v>
      </c>
      <c r="I7247">
        <v>-84.160138000000003</v>
      </c>
      <c r="J7247">
        <v>54</v>
      </c>
      <c r="K7247">
        <v>60.567636999999998</v>
      </c>
      <c r="L7247">
        <v>1.5001E-2</v>
      </c>
      <c r="M7247">
        <f>(F7247*CalPhotonTurnigy!$AE$30*CalPhotonTurnigy!$AF$36+CalPhotonTurnigy!$AE$36)/CalPhotonTurnigy!$AE$30</f>
        <v>53.719475008262123</v>
      </c>
    </row>
    <row r="7248" spans="1:13" x14ac:dyDescent="0.3">
      <c r="A7248">
        <v>206.15593999999999</v>
      </c>
      <c r="B7248">
        <v>54</v>
      </c>
      <c r="C7248">
        <v>0</v>
      </c>
      <c r="D7248">
        <v>0.83399999999999996</v>
      </c>
      <c r="E7248">
        <v>41.330911</v>
      </c>
      <c r="F7248">
        <v>41.801568000000003</v>
      </c>
      <c r="G7248">
        <v>40.631853</v>
      </c>
      <c r="H7248">
        <v>-0.47065699999999999</v>
      </c>
      <c r="I7248">
        <v>-84.181847000000005</v>
      </c>
      <c r="J7248">
        <v>54</v>
      </c>
      <c r="K7248">
        <v>60.566789999999997</v>
      </c>
      <c r="L7248">
        <v>1.5008000000000001E-2</v>
      </c>
      <c r="M7248">
        <f>(F7248*CalPhotonTurnigy!$AE$30*CalPhotonTurnigy!$AF$36+CalPhotonTurnigy!$AE$36)/CalPhotonTurnigy!$AE$30</f>
        <v>53.94634885761586</v>
      </c>
    </row>
    <row r="7249" spans="1:13" x14ac:dyDescent="0.3">
      <c r="A7249">
        <v>206.17094</v>
      </c>
      <c r="B7249">
        <v>54</v>
      </c>
      <c r="C7249">
        <v>0</v>
      </c>
      <c r="D7249">
        <v>0.82699999999999996</v>
      </c>
      <c r="E7249">
        <v>41.331161000000002</v>
      </c>
      <c r="F7249">
        <v>41.429242000000002</v>
      </c>
      <c r="G7249">
        <v>40.630335000000002</v>
      </c>
      <c r="H7249">
        <v>-9.8081000000000002E-2</v>
      </c>
      <c r="I7249">
        <v>-84.186356000000004</v>
      </c>
      <c r="J7249">
        <v>54</v>
      </c>
      <c r="K7249">
        <v>60.566062000000002</v>
      </c>
      <c r="L7249">
        <v>1.4999999999999999E-2</v>
      </c>
      <c r="M7249">
        <f>(F7249*CalPhotonTurnigy!$AE$30*CalPhotonTurnigy!$AF$36+CalPhotonTurnigy!$AE$36)/CalPhotonTurnigy!$AE$30</f>
        <v>53.568175667271412</v>
      </c>
    </row>
    <row r="7250" spans="1:13" x14ac:dyDescent="0.3">
      <c r="A7250">
        <v>206.185945</v>
      </c>
      <c r="B7250">
        <v>54</v>
      </c>
      <c r="C7250">
        <v>0</v>
      </c>
      <c r="D7250">
        <v>0.82699999999999996</v>
      </c>
      <c r="E7250">
        <v>41.327266999999999</v>
      </c>
      <c r="F7250">
        <v>41.677486000000002</v>
      </c>
      <c r="G7250">
        <v>40.628852000000002</v>
      </c>
      <c r="H7250">
        <v>-0.350219</v>
      </c>
      <c r="I7250">
        <v>-84.202492000000007</v>
      </c>
      <c r="J7250">
        <v>54</v>
      </c>
      <c r="K7250">
        <v>60.565434000000003</v>
      </c>
      <c r="L7250">
        <v>1.5004999999999999E-2</v>
      </c>
      <c r="M7250">
        <f>(F7250*CalPhotonTurnigy!$AE$30*CalPhotonTurnigy!$AF$36+CalPhotonTurnigy!$AE$36)/CalPhotonTurnigy!$AE$30</f>
        <v>53.820318212954142</v>
      </c>
    </row>
    <row r="7251" spans="1:13" x14ac:dyDescent="0.3">
      <c r="A7251">
        <v>206.20095000000001</v>
      </c>
      <c r="B7251">
        <v>54</v>
      </c>
      <c r="C7251">
        <v>0</v>
      </c>
      <c r="D7251">
        <v>0.82</v>
      </c>
      <c r="E7251">
        <v>41.291013999999997</v>
      </c>
      <c r="F7251">
        <v>41.404412000000001</v>
      </c>
      <c r="G7251">
        <v>40.627414999999999</v>
      </c>
      <c r="H7251">
        <v>-0.113398</v>
      </c>
      <c r="I7251">
        <v>-84.207706999999999</v>
      </c>
      <c r="J7251">
        <v>54</v>
      </c>
      <c r="K7251">
        <v>60.564895</v>
      </c>
      <c r="L7251">
        <v>1.5004999999999999E-2</v>
      </c>
      <c r="M7251">
        <f>(F7251*CalPhotonTurnigy!$AE$30*CalPhotonTurnigy!$AF$36+CalPhotonTurnigy!$AE$36)/CalPhotonTurnigy!$AE$30</f>
        <v>53.542955724757988</v>
      </c>
    </row>
    <row r="7252" spans="1:13" x14ac:dyDescent="0.3">
      <c r="A7252">
        <v>206.215958</v>
      </c>
      <c r="B7252">
        <v>54</v>
      </c>
      <c r="C7252">
        <v>0</v>
      </c>
      <c r="D7252">
        <v>0.82699999999999996</v>
      </c>
      <c r="E7252">
        <v>41.292720000000003</v>
      </c>
      <c r="F7252">
        <v>41.578201999999997</v>
      </c>
      <c r="G7252">
        <v>40.626033999999997</v>
      </c>
      <c r="H7252">
        <v>-0.28548099999999998</v>
      </c>
      <c r="I7252">
        <v>-84.220854000000003</v>
      </c>
      <c r="J7252">
        <v>54</v>
      </c>
      <c r="K7252">
        <v>60.564430000000002</v>
      </c>
      <c r="L7252">
        <v>1.5008000000000001E-2</v>
      </c>
      <c r="M7252">
        <f>(F7252*CalPhotonTurnigy!$AE$30*CalPhotonTurnigy!$AF$36+CalPhotonTurnigy!$AE$36)/CalPhotonTurnigy!$AE$30</f>
        <v>53.719475008262123</v>
      </c>
    </row>
    <row r="7253" spans="1:13" x14ac:dyDescent="0.3">
      <c r="A7253">
        <v>206.230966</v>
      </c>
      <c r="B7253">
        <v>54</v>
      </c>
      <c r="C7253">
        <v>0</v>
      </c>
      <c r="D7253">
        <v>0.82799999999999996</v>
      </c>
      <c r="E7253">
        <v>41.302416999999998</v>
      </c>
      <c r="F7253">
        <v>41.851193000000002</v>
      </c>
      <c r="G7253">
        <v>40.624715999999999</v>
      </c>
      <c r="H7253">
        <v>-0.54877600000000004</v>
      </c>
      <c r="I7253">
        <v>-84.246174999999994</v>
      </c>
      <c r="J7253">
        <v>54</v>
      </c>
      <c r="K7253">
        <v>60.564030000000002</v>
      </c>
      <c r="L7253">
        <v>1.5008000000000001E-2</v>
      </c>
      <c r="M7253">
        <f>(F7253*CalPhotonTurnigy!$AE$30*CalPhotonTurnigy!$AF$36+CalPhotonTurnigy!$AE$36)/CalPhotonTurnigy!$AE$30</f>
        <v>53.996753192985516</v>
      </c>
    </row>
    <row r="7254" spans="1:13" x14ac:dyDescent="0.3">
      <c r="A7254">
        <v>206.24597600000001</v>
      </c>
      <c r="B7254">
        <v>54</v>
      </c>
      <c r="C7254">
        <v>0</v>
      </c>
      <c r="D7254">
        <v>0.82099999999999995</v>
      </c>
      <c r="E7254">
        <v>41.273724000000001</v>
      </c>
      <c r="F7254">
        <v>41.379581000000002</v>
      </c>
      <c r="G7254">
        <v>40.623466999999998</v>
      </c>
      <c r="H7254">
        <v>-0.10585700000000001</v>
      </c>
      <c r="I7254">
        <v>-84.251042999999996</v>
      </c>
      <c r="J7254">
        <v>54</v>
      </c>
      <c r="K7254">
        <v>60.563685999999997</v>
      </c>
      <c r="L7254">
        <v>1.5010000000000001E-2</v>
      </c>
      <c r="M7254">
        <f>(F7254*CalPhotonTurnigy!$AE$30*CalPhotonTurnigy!$AF$36+CalPhotonTurnigy!$AE$36)/CalPhotonTurnigy!$AE$30</f>
        <v>53.517734766540073</v>
      </c>
    </row>
    <row r="7255" spans="1:13" x14ac:dyDescent="0.3">
      <c r="A7255">
        <v>206.26098300000001</v>
      </c>
      <c r="B7255">
        <v>54</v>
      </c>
      <c r="C7255">
        <v>0</v>
      </c>
      <c r="D7255">
        <v>0.82499999999999996</v>
      </c>
      <c r="E7255">
        <v>41.26961</v>
      </c>
      <c r="F7255">
        <v>41.702305000000003</v>
      </c>
      <c r="G7255">
        <v>40.622289000000002</v>
      </c>
      <c r="H7255">
        <v>-0.432695</v>
      </c>
      <c r="I7255">
        <v>-84.270985999999994</v>
      </c>
      <c r="J7255">
        <v>54</v>
      </c>
      <c r="K7255">
        <v>60.563389999999998</v>
      </c>
      <c r="L7255">
        <v>1.5007E-2</v>
      </c>
      <c r="M7255">
        <f>(F7255*CalPhotonTurnigy!$AE$30*CalPhotonTurnigy!$AF$36+CalPhotonTurnigy!$AE$36)/CalPhotonTurnigy!$AE$30</f>
        <v>53.845526982718148</v>
      </c>
    </row>
    <row r="7256" spans="1:13" x14ac:dyDescent="0.3">
      <c r="A7256">
        <v>206.27598499999999</v>
      </c>
      <c r="B7256">
        <v>54</v>
      </c>
      <c r="C7256">
        <v>0</v>
      </c>
      <c r="D7256">
        <v>0.82599999999999996</v>
      </c>
      <c r="E7256">
        <v>41.270187</v>
      </c>
      <c r="F7256">
        <v>41.354748000000001</v>
      </c>
      <c r="G7256">
        <v>40.621184999999997</v>
      </c>
      <c r="H7256">
        <v>-8.4560999999999997E-2</v>
      </c>
      <c r="I7256">
        <v>-84.274872000000002</v>
      </c>
      <c r="J7256">
        <v>54</v>
      </c>
      <c r="K7256">
        <v>60.563135000000003</v>
      </c>
      <c r="L7256">
        <v>1.5002E-2</v>
      </c>
      <c r="M7256">
        <f>(F7256*CalPhotonTurnigy!$AE$30*CalPhotonTurnigy!$AF$36+CalPhotonTurnigy!$AE$36)/CalPhotonTurnigy!$AE$30</f>
        <v>53.492511776913176</v>
      </c>
    </row>
    <row r="7257" spans="1:13" x14ac:dyDescent="0.3">
      <c r="A7257">
        <v>206.29098999999999</v>
      </c>
      <c r="B7257">
        <v>54</v>
      </c>
      <c r="C7257">
        <v>0</v>
      </c>
      <c r="D7257">
        <v>0.82799999999999996</v>
      </c>
      <c r="E7257">
        <v>41.283034999999998</v>
      </c>
      <c r="F7257">
        <v>41.627845999999998</v>
      </c>
      <c r="G7257">
        <v>40.620154999999997</v>
      </c>
      <c r="H7257">
        <v>-0.34481099999999998</v>
      </c>
      <c r="I7257">
        <v>-84.290752999999995</v>
      </c>
      <c r="J7257">
        <v>54</v>
      </c>
      <c r="K7257">
        <v>60.562916000000001</v>
      </c>
      <c r="L7257">
        <v>1.5004999999999999E-2</v>
      </c>
      <c r="M7257">
        <f>(F7257*CalPhotonTurnigy!$AE$30*CalPhotonTurnigy!$AF$36+CalPhotonTurnigy!$AE$36)/CalPhotonTurnigy!$AE$30</f>
        <v>53.769898642017111</v>
      </c>
    </row>
    <row r="7258" spans="1:13" x14ac:dyDescent="0.3">
      <c r="A7258">
        <v>206.305993</v>
      </c>
      <c r="B7258">
        <v>54</v>
      </c>
      <c r="C7258">
        <v>0</v>
      </c>
      <c r="D7258">
        <v>0.82699999999999996</v>
      </c>
      <c r="E7258">
        <v>41.285854999999998</v>
      </c>
      <c r="F7258">
        <v>41.255408000000003</v>
      </c>
      <c r="G7258">
        <v>40.619197</v>
      </c>
      <c r="H7258">
        <v>3.0447999999999999E-2</v>
      </c>
      <c r="I7258">
        <v>-84.289355</v>
      </c>
      <c r="J7258">
        <v>54</v>
      </c>
      <c r="K7258">
        <v>60.562727000000002</v>
      </c>
      <c r="L7258">
        <v>1.5003000000000001E-2</v>
      </c>
      <c r="M7258">
        <f>(F7258*CalPhotonTurnigy!$AE$30*CalPhotonTurnigy!$AF$36+CalPhotonTurnigy!$AE$36)/CalPhotonTurnigy!$AE$30</f>
        <v>53.391611692769672</v>
      </c>
    </row>
    <row r="7259" spans="1:13" x14ac:dyDescent="0.3">
      <c r="A7259">
        <v>206.32099700000001</v>
      </c>
      <c r="B7259">
        <v>54</v>
      </c>
      <c r="C7259">
        <v>0</v>
      </c>
      <c r="D7259">
        <v>0.82099999999999995</v>
      </c>
      <c r="E7259">
        <v>41.259461000000002</v>
      </c>
      <c r="F7259">
        <v>41.478900000000003</v>
      </c>
      <c r="G7259">
        <v>40.618310000000001</v>
      </c>
      <c r="H7259">
        <v>-0.219439</v>
      </c>
      <c r="I7259">
        <v>-84.299449999999993</v>
      </c>
      <c r="J7259">
        <v>54</v>
      </c>
      <c r="K7259">
        <v>60.562564000000002</v>
      </c>
      <c r="L7259">
        <v>1.5004E-2</v>
      </c>
      <c r="M7259">
        <f>(F7259*CalPhotonTurnigy!$AE$30*CalPhotonTurnigy!$AF$36+CalPhotonTurnigy!$AE$36)/CalPhotonTurnigy!$AE$30</f>
        <v>53.618613520889284</v>
      </c>
    </row>
    <row r="7260" spans="1:13" x14ac:dyDescent="0.3">
      <c r="A7260">
        <v>206.335993</v>
      </c>
      <c r="B7260">
        <v>54</v>
      </c>
      <c r="C7260">
        <v>0</v>
      </c>
      <c r="D7260">
        <v>0.82399999999999995</v>
      </c>
      <c r="E7260">
        <v>41.253214999999997</v>
      </c>
      <c r="F7260">
        <v>41.280244000000003</v>
      </c>
      <c r="G7260">
        <v>40.617491999999999</v>
      </c>
      <c r="H7260">
        <v>-2.7029000000000001E-2</v>
      </c>
      <c r="I7260">
        <v>-84.300691</v>
      </c>
      <c r="J7260">
        <v>54</v>
      </c>
      <c r="K7260">
        <v>60.562424</v>
      </c>
      <c r="L7260">
        <v>1.4996000000000001E-2</v>
      </c>
      <c r="M7260">
        <f>(F7260*CalPhotonTurnigy!$AE$30*CalPhotonTurnigy!$AF$36+CalPhotonTurnigy!$AE$36)/CalPhotonTurnigy!$AE$30</f>
        <v>53.416837729510036</v>
      </c>
    </row>
    <row r="7261" spans="1:13" x14ac:dyDescent="0.3">
      <c r="A7261">
        <v>206.35100399999999</v>
      </c>
      <c r="B7261">
        <v>54</v>
      </c>
      <c r="C7261">
        <v>0</v>
      </c>
      <c r="D7261">
        <v>0.82399999999999995</v>
      </c>
      <c r="E7261">
        <v>41.247841000000001</v>
      </c>
      <c r="F7261">
        <v>41.478900000000003</v>
      </c>
      <c r="G7261">
        <v>40.616739000000003</v>
      </c>
      <c r="H7261">
        <v>-0.23105899999999999</v>
      </c>
      <c r="I7261">
        <v>-84.311325999999994</v>
      </c>
      <c r="J7261">
        <v>54</v>
      </c>
      <c r="K7261">
        <v>60.562303999999997</v>
      </c>
      <c r="L7261">
        <v>1.5011E-2</v>
      </c>
      <c r="M7261">
        <f>(F7261*CalPhotonTurnigy!$AE$30*CalPhotonTurnigy!$AF$36+CalPhotonTurnigy!$AE$36)/CalPhotonTurnigy!$AE$30</f>
        <v>53.618613520889284</v>
      </c>
    </row>
    <row r="7262" spans="1:13" x14ac:dyDescent="0.3">
      <c r="A7262">
        <v>206.36601099999999</v>
      </c>
      <c r="B7262">
        <v>54</v>
      </c>
      <c r="C7262">
        <v>0</v>
      </c>
      <c r="D7262">
        <v>0.82699999999999996</v>
      </c>
      <c r="E7262">
        <v>41.259697000000003</v>
      </c>
      <c r="F7262">
        <v>41.652667000000001</v>
      </c>
      <c r="G7262">
        <v>40.616048999999997</v>
      </c>
      <c r="H7262">
        <v>-0.39296999999999999</v>
      </c>
      <c r="I7262">
        <v>-84.329431</v>
      </c>
      <c r="J7262">
        <v>54</v>
      </c>
      <c r="K7262">
        <v>60.562199999999997</v>
      </c>
      <c r="L7262">
        <v>1.5007E-2</v>
      </c>
      <c r="M7262">
        <f>(F7262*CalPhotonTurnigy!$AE$30*CalPhotonTurnigy!$AF$36+CalPhotonTurnigy!$AE$36)/CalPhotonTurnigy!$AE$30</f>
        <v>53.795109443190114</v>
      </c>
    </row>
    <row r="7263" spans="1:13" x14ac:dyDescent="0.3">
      <c r="A7263">
        <v>206.38101700000001</v>
      </c>
      <c r="B7263">
        <v>54</v>
      </c>
      <c r="C7263">
        <v>0</v>
      </c>
      <c r="D7263">
        <v>0.82399999999999995</v>
      </c>
      <c r="E7263">
        <v>41.253419000000001</v>
      </c>
      <c r="F7263">
        <v>41.354748000000001</v>
      </c>
      <c r="G7263">
        <v>40.615419000000003</v>
      </c>
      <c r="H7263">
        <v>-0.10133</v>
      </c>
      <c r="I7263">
        <v>-84.334089000000006</v>
      </c>
      <c r="J7263">
        <v>54</v>
      </c>
      <c r="K7263">
        <v>60.562111000000002</v>
      </c>
      <c r="L7263">
        <v>1.5006E-2</v>
      </c>
      <c r="M7263">
        <f>(F7263*CalPhotonTurnigy!$AE$30*CalPhotonTurnigy!$AF$36+CalPhotonTurnigy!$AE$36)/CalPhotonTurnigy!$AE$30</f>
        <v>53.492511776913176</v>
      </c>
    </row>
    <row r="7264" spans="1:13" x14ac:dyDescent="0.3">
      <c r="A7264">
        <v>206.39601999999999</v>
      </c>
      <c r="B7264">
        <v>54</v>
      </c>
      <c r="C7264">
        <v>0</v>
      </c>
      <c r="D7264">
        <v>0.82599999999999996</v>
      </c>
      <c r="E7264">
        <v>41.256256</v>
      </c>
      <c r="F7264">
        <v>41.677486000000002</v>
      </c>
      <c r="G7264">
        <v>40.614843</v>
      </c>
      <c r="H7264">
        <v>-0.42122999999999999</v>
      </c>
      <c r="I7264">
        <v>-84.353494999999995</v>
      </c>
      <c r="J7264">
        <v>54</v>
      </c>
      <c r="K7264">
        <v>60.562033999999997</v>
      </c>
      <c r="L7264">
        <v>1.5003000000000001E-2</v>
      </c>
      <c r="M7264">
        <f>(F7264*CalPhotonTurnigy!$AE$30*CalPhotonTurnigy!$AF$36+CalPhotonTurnigy!$AE$36)/CalPhotonTurnigy!$AE$30</f>
        <v>53.820318212954142</v>
      </c>
    </row>
    <row r="7265" spans="1:13" x14ac:dyDescent="0.3">
      <c r="A7265">
        <v>206.41102000000001</v>
      </c>
      <c r="B7265">
        <v>54</v>
      </c>
      <c r="C7265">
        <v>0</v>
      </c>
      <c r="D7265">
        <v>0.81899999999999995</v>
      </c>
      <c r="E7265">
        <v>41.221600000000002</v>
      </c>
      <c r="F7265">
        <v>41.354748000000001</v>
      </c>
      <c r="G7265">
        <v>40.614319999999999</v>
      </c>
      <c r="H7265">
        <v>-0.13314799999999999</v>
      </c>
      <c r="I7265">
        <v>-84.359612999999996</v>
      </c>
      <c r="J7265">
        <v>54</v>
      </c>
      <c r="K7265">
        <v>60.561968</v>
      </c>
      <c r="L7265">
        <v>1.4999999999999999E-2</v>
      </c>
      <c r="M7265">
        <f>(F7265*CalPhotonTurnigy!$AE$30*CalPhotonTurnigy!$AF$36+CalPhotonTurnigy!$AE$36)/CalPhotonTurnigy!$AE$30</f>
        <v>53.492511776913176</v>
      </c>
    </row>
    <row r="7266" spans="1:13" x14ac:dyDescent="0.3">
      <c r="A7266">
        <v>206.426028</v>
      </c>
      <c r="B7266">
        <v>54</v>
      </c>
      <c r="C7266">
        <v>0</v>
      </c>
      <c r="D7266">
        <v>0.82399999999999995</v>
      </c>
      <c r="E7266">
        <v>41.220633999999997</v>
      </c>
      <c r="F7266">
        <v>41.627845999999998</v>
      </c>
      <c r="G7266">
        <v>40.613844999999998</v>
      </c>
      <c r="H7266">
        <v>-0.40721200000000002</v>
      </c>
      <c r="I7266">
        <v>-84.378371999999999</v>
      </c>
      <c r="J7266">
        <v>54</v>
      </c>
      <c r="K7266">
        <v>60.561911000000002</v>
      </c>
      <c r="L7266">
        <v>1.5008000000000001E-2</v>
      </c>
      <c r="M7266">
        <f>(F7266*CalPhotonTurnigy!$AE$30*CalPhotonTurnigy!$AF$36+CalPhotonTurnigy!$AE$36)/CalPhotonTurnigy!$AE$30</f>
        <v>53.769898642017111</v>
      </c>
    </row>
    <row r="7267" spans="1:13" x14ac:dyDescent="0.3">
      <c r="A7267">
        <v>206.441024</v>
      </c>
      <c r="B7267">
        <v>54</v>
      </c>
      <c r="C7267">
        <v>0</v>
      </c>
      <c r="D7267">
        <v>0.82499999999999996</v>
      </c>
      <c r="E7267">
        <v>41.223927000000003</v>
      </c>
      <c r="F7267">
        <v>41.305079999999997</v>
      </c>
      <c r="G7267">
        <v>40.613415000000003</v>
      </c>
      <c r="H7267">
        <v>-8.1153000000000003E-2</v>
      </c>
      <c r="I7267">
        <v>-84.382098999999997</v>
      </c>
      <c r="J7267">
        <v>54</v>
      </c>
      <c r="K7267">
        <v>60.561861999999998</v>
      </c>
      <c r="L7267">
        <v>1.4996000000000001E-2</v>
      </c>
      <c r="M7267">
        <f>(F7267*CalPhotonTurnigy!$AE$30*CalPhotonTurnigy!$AF$36+CalPhotonTurnigy!$AE$36)/CalPhotonTurnigy!$AE$30</f>
        <v>53.442063766250399</v>
      </c>
    </row>
    <row r="7268" spans="1:13" x14ac:dyDescent="0.3">
      <c r="A7268">
        <v>206.45602600000001</v>
      </c>
      <c r="B7268">
        <v>54</v>
      </c>
      <c r="C7268">
        <v>0</v>
      </c>
      <c r="D7268">
        <v>0.82</v>
      </c>
      <c r="E7268">
        <v>41.202007999999999</v>
      </c>
      <c r="F7268">
        <v>41.553378000000002</v>
      </c>
      <c r="G7268">
        <v>40.613025</v>
      </c>
      <c r="H7268">
        <v>-0.35137000000000002</v>
      </c>
      <c r="I7268">
        <v>-84.398269999999997</v>
      </c>
      <c r="J7268">
        <v>54</v>
      </c>
      <c r="K7268">
        <v>60.561819999999997</v>
      </c>
      <c r="L7268">
        <v>1.5002E-2</v>
      </c>
      <c r="M7268">
        <f>(F7268*CalPhotonTurnigy!$AE$30*CalPhotonTurnigy!$AF$36+CalPhotonTurnigy!$AE$36)/CalPhotonTurnigy!$AE$30</f>
        <v>53.694261159975646</v>
      </c>
    </row>
    <row r="7269" spans="1:13" x14ac:dyDescent="0.3">
      <c r="A7269">
        <v>206.471025</v>
      </c>
      <c r="B7269">
        <v>54</v>
      </c>
      <c r="C7269">
        <v>0</v>
      </c>
      <c r="D7269">
        <v>0.82299999999999995</v>
      </c>
      <c r="E7269">
        <v>41.199649000000001</v>
      </c>
      <c r="F7269">
        <v>41.255408000000003</v>
      </c>
      <c r="G7269">
        <v>40.612673999999998</v>
      </c>
      <c r="H7269">
        <v>-5.5759000000000003E-2</v>
      </c>
      <c r="I7269">
        <v>-84.400830999999997</v>
      </c>
      <c r="J7269">
        <v>54</v>
      </c>
      <c r="K7269">
        <v>60.561784000000003</v>
      </c>
      <c r="L7269">
        <v>1.4999E-2</v>
      </c>
      <c r="M7269">
        <f>(F7269*CalPhotonTurnigy!$AE$30*CalPhotonTurnigy!$AF$36+CalPhotonTurnigy!$AE$36)/CalPhotonTurnigy!$AE$30</f>
        <v>53.391611692769672</v>
      </c>
    </row>
    <row r="7270" spans="1:13" x14ac:dyDescent="0.3">
      <c r="A7270">
        <v>206.48603299999999</v>
      </c>
      <c r="B7270">
        <v>54</v>
      </c>
      <c r="C7270">
        <v>0</v>
      </c>
      <c r="D7270">
        <v>0.82299999999999995</v>
      </c>
      <c r="E7270">
        <v>41.197617999999999</v>
      </c>
      <c r="F7270">
        <v>41.478900000000003</v>
      </c>
      <c r="G7270">
        <v>40.612358</v>
      </c>
      <c r="H7270">
        <v>-0.28128199999999998</v>
      </c>
      <c r="I7270">
        <v>-84.413775000000001</v>
      </c>
      <c r="J7270">
        <v>54</v>
      </c>
      <c r="K7270">
        <v>60.561753000000003</v>
      </c>
      <c r="L7270">
        <v>1.5008000000000001E-2</v>
      </c>
      <c r="M7270">
        <f>(F7270*CalPhotonTurnigy!$AE$30*CalPhotonTurnigy!$AF$36+CalPhotonTurnigy!$AE$36)/CalPhotonTurnigy!$AE$30</f>
        <v>53.618613520889284</v>
      </c>
    </row>
    <row r="7271" spans="1:13" x14ac:dyDescent="0.3">
      <c r="A7271">
        <v>206.50103999999999</v>
      </c>
      <c r="B7271">
        <v>54</v>
      </c>
      <c r="C7271">
        <v>0</v>
      </c>
      <c r="D7271">
        <v>0.82499999999999996</v>
      </c>
      <c r="E7271">
        <v>41.204126000000002</v>
      </c>
      <c r="F7271">
        <v>41.180891000000003</v>
      </c>
      <c r="G7271">
        <v>40.612073000000002</v>
      </c>
      <c r="H7271">
        <v>2.3234999999999999E-2</v>
      </c>
      <c r="I7271">
        <v>-84.412707999999995</v>
      </c>
      <c r="J7271">
        <v>54</v>
      </c>
      <c r="K7271">
        <v>60.561726</v>
      </c>
      <c r="L7271">
        <v>1.5007E-2</v>
      </c>
      <c r="M7271">
        <f>(F7271*CalPhotonTurnigy!$AE$30*CalPhotonTurnigy!$AF$36+CalPhotonTurnigy!$AE$36)/CalPhotonTurnigy!$AE$30</f>
        <v>53.315924441208146</v>
      </c>
    </row>
    <row r="7272" spans="1:13" x14ac:dyDescent="0.3">
      <c r="A7272">
        <v>206.516052</v>
      </c>
      <c r="B7272">
        <v>54</v>
      </c>
      <c r="C7272">
        <v>0</v>
      </c>
      <c r="D7272">
        <v>0.81899999999999995</v>
      </c>
      <c r="E7272">
        <v>41.180827999999998</v>
      </c>
      <c r="F7272">
        <v>41.23057</v>
      </c>
      <c r="G7272">
        <v>40.611817000000002</v>
      </c>
      <c r="H7272">
        <v>-4.9741E-2</v>
      </c>
      <c r="I7272">
        <v>-84.414992999999996</v>
      </c>
      <c r="J7272">
        <v>54</v>
      </c>
      <c r="K7272">
        <v>60.561703000000001</v>
      </c>
      <c r="L7272">
        <v>1.5011999999999999E-2</v>
      </c>
      <c r="M7272">
        <f>(F7272*CalPhotonTurnigy!$AE$30*CalPhotonTurnigy!$AF$36+CalPhotonTurnigy!$AE$36)/CalPhotonTurnigy!$AE$30</f>
        <v>53.366383624620319</v>
      </c>
    </row>
    <row r="7273" spans="1:13" x14ac:dyDescent="0.3">
      <c r="A7273">
        <v>206.53106</v>
      </c>
      <c r="B7273">
        <v>54</v>
      </c>
      <c r="C7273">
        <v>0</v>
      </c>
      <c r="D7273">
        <v>0.82299999999999995</v>
      </c>
      <c r="E7273">
        <v>41.177294000000003</v>
      </c>
      <c r="F7273">
        <v>41.255408000000003</v>
      </c>
      <c r="G7273">
        <v>40.611587999999998</v>
      </c>
      <c r="H7273">
        <v>-7.8114000000000003E-2</v>
      </c>
      <c r="I7273">
        <v>-84.418582000000001</v>
      </c>
      <c r="J7273">
        <v>54</v>
      </c>
      <c r="K7273">
        <v>60.561683000000002</v>
      </c>
      <c r="L7273">
        <v>1.5008000000000001E-2</v>
      </c>
      <c r="M7273">
        <f>(F7273*CalPhotonTurnigy!$AE$30*CalPhotonTurnigy!$AF$36+CalPhotonTurnigy!$AE$36)/CalPhotonTurnigy!$AE$30</f>
        <v>53.391611692769672</v>
      </c>
    </row>
    <row r="7274" spans="1:13" x14ac:dyDescent="0.3">
      <c r="A7274">
        <v>206.54607100000001</v>
      </c>
      <c r="B7274">
        <v>54</v>
      </c>
      <c r="C7274">
        <v>0</v>
      </c>
      <c r="D7274">
        <v>0.82399999999999995</v>
      </c>
      <c r="E7274">
        <v>41.182512000000003</v>
      </c>
      <c r="F7274">
        <v>40.882725999999998</v>
      </c>
      <c r="G7274">
        <v>40.611381999999999</v>
      </c>
      <c r="H7274">
        <v>0.29978700000000003</v>
      </c>
      <c r="I7274">
        <v>-84.404843</v>
      </c>
      <c r="J7274">
        <v>54</v>
      </c>
      <c r="K7274">
        <v>60.561666000000002</v>
      </c>
      <c r="L7274">
        <v>1.5011E-2</v>
      </c>
      <c r="M7274">
        <f>(F7274*CalPhotonTurnigy!$AE$30*CalPhotonTurnigy!$AF$36+CalPhotonTurnigy!$AE$36)/CalPhotonTurnigy!$AE$30</f>
        <v>53.013076911626399</v>
      </c>
    </row>
    <row r="7275" spans="1:13" x14ac:dyDescent="0.3">
      <c r="A7275">
        <v>206.56107</v>
      </c>
      <c r="B7275">
        <v>54</v>
      </c>
      <c r="C7275">
        <v>0</v>
      </c>
      <c r="D7275">
        <v>0.82299999999999995</v>
      </c>
      <c r="E7275">
        <v>41.182873000000001</v>
      </c>
      <c r="F7275">
        <v>41.180891000000003</v>
      </c>
      <c r="G7275">
        <v>40.611198000000002</v>
      </c>
      <c r="H7275">
        <v>1.9819999999999998E-3</v>
      </c>
      <c r="I7275">
        <v>-84.404752000000002</v>
      </c>
      <c r="J7275">
        <v>54</v>
      </c>
      <c r="K7275">
        <v>60.561650999999998</v>
      </c>
      <c r="L7275">
        <v>1.4999E-2</v>
      </c>
      <c r="M7275">
        <f>(F7275*CalPhotonTurnigy!$AE$30*CalPhotonTurnigy!$AF$36+CalPhotonTurnigy!$AE$36)/CalPhotonTurnigy!$AE$30</f>
        <v>53.315924441208146</v>
      </c>
    </row>
    <row r="7276" spans="1:13" x14ac:dyDescent="0.3">
      <c r="A7276">
        <v>206.57607300000001</v>
      </c>
      <c r="B7276">
        <v>54</v>
      </c>
      <c r="C7276">
        <v>0</v>
      </c>
      <c r="D7276">
        <v>0.83099999999999996</v>
      </c>
      <c r="E7276">
        <v>41.220326999999997</v>
      </c>
      <c r="F7276">
        <v>40.957281999999999</v>
      </c>
      <c r="G7276">
        <v>40.611033999999997</v>
      </c>
      <c r="H7276">
        <v>0.263046</v>
      </c>
      <c r="I7276">
        <v>-84.392696999999998</v>
      </c>
      <c r="J7276">
        <v>54</v>
      </c>
      <c r="K7276">
        <v>60.561638000000002</v>
      </c>
      <c r="L7276">
        <v>1.5003000000000001E-2</v>
      </c>
      <c r="M7276">
        <f>(F7276*CalPhotonTurnigy!$AE$30*CalPhotonTurnigy!$AF$36+CalPhotonTurnigy!$AE$36)/CalPhotonTurnigy!$AE$30</f>
        <v>53.088803775663074</v>
      </c>
    </row>
    <row r="7277" spans="1:13" x14ac:dyDescent="0.3">
      <c r="A7277">
        <v>206.59107800000001</v>
      </c>
      <c r="B7277">
        <v>54</v>
      </c>
      <c r="C7277">
        <v>0</v>
      </c>
      <c r="D7277">
        <v>0.82399999999999995</v>
      </c>
      <c r="E7277">
        <v>41.219538999999997</v>
      </c>
      <c r="F7277">
        <v>41.255408000000003</v>
      </c>
      <c r="G7277">
        <v>40.610886999999998</v>
      </c>
      <c r="H7277">
        <v>-3.5868999999999998E-2</v>
      </c>
      <c r="I7277">
        <v>-84.394345000000001</v>
      </c>
      <c r="J7277">
        <v>54</v>
      </c>
      <c r="K7277">
        <v>60.561627000000001</v>
      </c>
      <c r="L7277">
        <v>1.5004999999999999E-2</v>
      </c>
      <c r="M7277">
        <f>(F7277*CalPhotonTurnigy!$AE$30*CalPhotonTurnigy!$AF$36+CalPhotonTurnigy!$AE$36)/CalPhotonTurnigy!$AE$30</f>
        <v>53.391611692769672</v>
      </c>
    </row>
    <row r="7278" spans="1:13" x14ac:dyDescent="0.3">
      <c r="A7278">
        <v>206.60608300000001</v>
      </c>
      <c r="B7278">
        <v>54</v>
      </c>
      <c r="C7278">
        <v>0</v>
      </c>
      <c r="D7278">
        <v>0.82299999999999995</v>
      </c>
      <c r="E7278">
        <v>41.210610000000003</v>
      </c>
      <c r="F7278">
        <v>40.882725999999998</v>
      </c>
      <c r="G7278">
        <v>40.610757</v>
      </c>
      <c r="H7278">
        <v>0.32788400000000001</v>
      </c>
      <c r="I7278">
        <v>-84.379324999999994</v>
      </c>
      <c r="J7278">
        <v>54</v>
      </c>
      <c r="K7278">
        <v>60.561618000000003</v>
      </c>
      <c r="L7278">
        <v>1.5004999999999999E-2</v>
      </c>
      <c r="M7278">
        <f>(F7278*CalPhotonTurnigy!$AE$30*CalPhotonTurnigy!$AF$36+CalPhotonTurnigy!$AE$36)/CalPhotonTurnigy!$AE$30</f>
        <v>53.013076911626399</v>
      </c>
    </row>
    <row r="7279" spans="1:13" x14ac:dyDescent="0.3">
      <c r="A7279">
        <v>206.62107900000001</v>
      </c>
      <c r="B7279">
        <v>54</v>
      </c>
      <c r="C7279">
        <v>0</v>
      </c>
      <c r="D7279">
        <v>0.82099999999999995</v>
      </c>
      <c r="E7279">
        <v>41.194668999999998</v>
      </c>
      <c r="F7279">
        <v>41.255408000000003</v>
      </c>
      <c r="G7279">
        <v>40.610639999999997</v>
      </c>
      <c r="H7279">
        <v>-6.0739000000000001E-2</v>
      </c>
      <c r="I7279">
        <v>-84.382113000000004</v>
      </c>
      <c r="J7279">
        <v>54</v>
      </c>
      <c r="K7279">
        <v>60.561610000000002</v>
      </c>
      <c r="L7279">
        <v>1.4996000000000001E-2</v>
      </c>
      <c r="M7279">
        <f>(F7279*CalPhotonTurnigy!$AE$30*CalPhotonTurnigy!$AF$36+CalPhotonTurnigy!$AE$36)/CalPhotonTurnigy!$AE$30</f>
        <v>53.391611692769672</v>
      </c>
    </row>
    <row r="7280" spans="1:13" x14ac:dyDescent="0.3">
      <c r="A7280">
        <v>206.63608600000001</v>
      </c>
      <c r="B7280">
        <v>54</v>
      </c>
      <c r="C7280">
        <v>0</v>
      </c>
      <c r="D7280">
        <v>0.82499999999999996</v>
      </c>
      <c r="E7280">
        <v>41.201588999999998</v>
      </c>
      <c r="F7280">
        <v>40.982131000000003</v>
      </c>
      <c r="G7280">
        <v>40.610536000000003</v>
      </c>
      <c r="H7280">
        <v>0.21945700000000001</v>
      </c>
      <c r="I7280">
        <v>-84.372050999999999</v>
      </c>
      <c r="J7280">
        <v>54</v>
      </c>
      <c r="K7280">
        <v>60.561602999999998</v>
      </c>
      <c r="L7280">
        <v>1.5007E-2</v>
      </c>
      <c r="M7280">
        <f>(F7280*CalPhotonTurnigy!$AE$30*CalPhotonTurnigy!$AF$36+CalPhotonTurnigy!$AE$36)/CalPhotonTurnigy!$AE$30</f>
        <v>53.11404301656183</v>
      </c>
    </row>
    <row r="7281" spans="1:13" x14ac:dyDescent="0.3">
      <c r="A7281">
        <v>206.65109200000001</v>
      </c>
      <c r="B7281">
        <v>54</v>
      </c>
      <c r="C7281">
        <v>0</v>
      </c>
      <c r="D7281">
        <v>0.82399999999999995</v>
      </c>
      <c r="E7281">
        <v>41.203415</v>
      </c>
      <c r="F7281">
        <v>41.305079999999997</v>
      </c>
      <c r="G7281">
        <v>40.610444000000001</v>
      </c>
      <c r="H7281">
        <v>-0.10166500000000001</v>
      </c>
      <c r="I7281">
        <v>-84.376722999999998</v>
      </c>
      <c r="J7281">
        <v>54</v>
      </c>
      <c r="K7281">
        <v>60.561596999999999</v>
      </c>
      <c r="L7281">
        <v>1.5006E-2</v>
      </c>
      <c r="M7281">
        <f>(F7281*CalPhotonTurnigy!$AE$30*CalPhotonTurnigy!$AF$36+CalPhotonTurnigy!$AE$36)/CalPhotonTurnigy!$AE$30</f>
        <v>53.442063766250399</v>
      </c>
    </row>
    <row r="7282" spans="1:13" x14ac:dyDescent="0.3">
      <c r="A7282">
        <v>206.66609600000001</v>
      </c>
      <c r="B7282">
        <v>54</v>
      </c>
      <c r="C7282">
        <v>0</v>
      </c>
      <c r="D7282">
        <v>0.82399999999999995</v>
      </c>
      <c r="E7282">
        <v>41.204987000000003</v>
      </c>
      <c r="F7282">
        <v>40.982131000000003</v>
      </c>
      <c r="G7282">
        <v>40.610362000000002</v>
      </c>
      <c r="H7282">
        <v>0.222855</v>
      </c>
      <c r="I7282">
        <v>-84.366507999999996</v>
      </c>
      <c r="J7282">
        <v>54</v>
      </c>
      <c r="K7282">
        <v>60.561591999999997</v>
      </c>
      <c r="L7282">
        <v>1.5004E-2</v>
      </c>
      <c r="M7282">
        <f>(F7282*CalPhotonTurnigy!$AE$30*CalPhotonTurnigy!$AF$36+CalPhotonTurnigy!$AE$36)/CalPhotonTurnigy!$AE$30</f>
        <v>53.11404301656183</v>
      </c>
    </row>
    <row r="7283" spans="1:13" x14ac:dyDescent="0.3">
      <c r="A7283">
        <v>206.681096</v>
      </c>
      <c r="B7283">
        <v>54</v>
      </c>
      <c r="C7283">
        <v>0</v>
      </c>
      <c r="D7283">
        <v>0.82299999999999995</v>
      </c>
      <c r="E7283">
        <v>41.198084999999999</v>
      </c>
      <c r="F7283">
        <v>41.354748000000001</v>
      </c>
      <c r="G7283">
        <v>40.610289999999999</v>
      </c>
      <c r="H7283">
        <v>-0.156664</v>
      </c>
      <c r="I7283">
        <v>-84.373705999999999</v>
      </c>
      <c r="J7283">
        <v>54</v>
      </c>
      <c r="K7283">
        <v>60.561587000000003</v>
      </c>
      <c r="L7283">
        <v>1.4999999999999999E-2</v>
      </c>
      <c r="M7283">
        <f>(F7283*CalPhotonTurnigy!$AE$30*CalPhotonTurnigy!$AF$36+CalPhotonTurnigy!$AE$36)/CalPhotonTurnigy!$AE$30</f>
        <v>53.492511776913176</v>
      </c>
    </row>
    <row r="7284" spans="1:13" x14ac:dyDescent="0.3">
      <c r="A7284">
        <v>206.69610399999999</v>
      </c>
      <c r="B7284">
        <v>54</v>
      </c>
      <c r="C7284">
        <v>0</v>
      </c>
      <c r="D7284">
        <v>0.82299999999999995</v>
      </c>
      <c r="E7284">
        <v>41.196272</v>
      </c>
      <c r="F7284">
        <v>41.031827999999997</v>
      </c>
      <c r="G7284">
        <v>40.610225</v>
      </c>
      <c r="H7284">
        <v>0.16444500000000001</v>
      </c>
      <c r="I7284">
        <v>-84.366163999999998</v>
      </c>
      <c r="J7284">
        <v>54</v>
      </c>
      <c r="K7284">
        <v>60.561582999999999</v>
      </c>
      <c r="L7284">
        <v>1.5008000000000001E-2</v>
      </c>
      <c r="M7284">
        <f>(F7284*CalPhotonTurnigy!$AE$30*CalPhotonTurnigy!$AF$36+CalPhotonTurnigy!$AE$36)/CalPhotonTurnigy!$AE$30</f>
        <v>53.164520482654844</v>
      </c>
    </row>
    <row r="7285" spans="1:13" x14ac:dyDescent="0.3">
      <c r="A7285">
        <v>206.71110100000001</v>
      </c>
      <c r="B7285">
        <v>54</v>
      </c>
      <c r="C7285">
        <v>0</v>
      </c>
      <c r="D7285">
        <v>0.82199999999999995</v>
      </c>
      <c r="E7285">
        <v>41.186456</v>
      </c>
      <c r="F7285">
        <v>40.982131000000003</v>
      </c>
      <c r="G7285">
        <v>40.610168000000002</v>
      </c>
      <c r="H7285">
        <v>0.20432400000000001</v>
      </c>
      <c r="I7285">
        <v>-84.356802000000002</v>
      </c>
      <c r="J7285">
        <v>54</v>
      </c>
      <c r="K7285">
        <v>60.561579999999999</v>
      </c>
      <c r="L7285">
        <v>1.4997E-2</v>
      </c>
      <c r="M7285">
        <f>(F7285*CalPhotonTurnigy!$AE$30*CalPhotonTurnigy!$AF$36+CalPhotonTurnigy!$AE$36)/CalPhotonTurnigy!$AE$30</f>
        <v>53.11404301656183</v>
      </c>
    </row>
    <row r="7286" spans="1:13" x14ac:dyDescent="0.3">
      <c r="A7286">
        <v>206.72609700000001</v>
      </c>
      <c r="B7286">
        <v>54</v>
      </c>
      <c r="C7286">
        <v>0</v>
      </c>
      <c r="D7286">
        <v>0.82299999999999995</v>
      </c>
      <c r="E7286">
        <v>41.182136</v>
      </c>
      <c r="F7286">
        <v>41.106363999999999</v>
      </c>
      <c r="G7286">
        <v>40.610118</v>
      </c>
      <c r="H7286">
        <v>7.5772000000000006E-2</v>
      </c>
      <c r="I7286">
        <v>-84.353326999999993</v>
      </c>
      <c r="J7286">
        <v>54</v>
      </c>
      <c r="K7286">
        <v>60.561577</v>
      </c>
      <c r="L7286">
        <v>1.4996000000000001E-2</v>
      </c>
      <c r="M7286">
        <f>(F7286*CalPhotonTurnigy!$AE$30*CalPhotonTurnigy!$AF$36+CalPhotonTurnigy!$AE$36)/CalPhotonTurnigy!$AE$30</f>
        <v>53.240227032601702</v>
      </c>
    </row>
    <row r="7287" spans="1:13" x14ac:dyDescent="0.3">
      <c r="A7287">
        <v>206.741106</v>
      </c>
      <c r="B7287">
        <v>54</v>
      </c>
      <c r="C7287">
        <v>0</v>
      </c>
      <c r="D7287">
        <v>0.82299999999999995</v>
      </c>
      <c r="E7287">
        <v>41.182549000000002</v>
      </c>
      <c r="F7287">
        <v>40.808160000000001</v>
      </c>
      <c r="G7287">
        <v>40.610073</v>
      </c>
      <c r="H7287">
        <v>0.37438900000000003</v>
      </c>
      <c r="I7287">
        <v>-84.336180999999996</v>
      </c>
      <c r="J7287">
        <v>54</v>
      </c>
      <c r="K7287">
        <v>60.561574999999998</v>
      </c>
      <c r="L7287">
        <v>1.5009E-2</v>
      </c>
      <c r="M7287">
        <f>(F7287*CalPhotonTurnigy!$AE$30*CalPhotonTurnigy!$AF$36+CalPhotonTurnigy!$AE$36)/CalPhotonTurnigy!$AE$30</f>
        <v>52.937339890544813</v>
      </c>
    </row>
    <row r="7288" spans="1:13" x14ac:dyDescent="0.3">
      <c r="A7288">
        <v>206.756111</v>
      </c>
      <c r="B7288">
        <v>54</v>
      </c>
      <c r="C7288">
        <v>0</v>
      </c>
      <c r="D7288">
        <v>0.82199999999999995</v>
      </c>
      <c r="E7288">
        <v>41.174644000000001</v>
      </c>
      <c r="F7288">
        <v>41.15605</v>
      </c>
      <c r="G7288">
        <v>40.610033000000001</v>
      </c>
      <c r="H7288">
        <v>1.8595E-2</v>
      </c>
      <c r="I7288">
        <v>-84.335328000000004</v>
      </c>
      <c r="J7288">
        <v>54</v>
      </c>
      <c r="K7288">
        <v>60.561573000000003</v>
      </c>
      <c r="L7288">
        <v>1.5004999999999999E-2</v>
      </c>
      <c r="M7288">
        <f>(F7288*CalPhotonTurnigy!$AE$30*CalPhotonTurnigy!$AF$36+CalPhotonTurnigy!$AE$36)/CalPhotonTurnigy!$AE$30</f>
        <v>53.290693325945313</v>
      </c>
    </row>
    <row r="7289" spans="1:13" x14ac:dyDescent="0.3">
      <c r="A7289">
        <v>206.77111500000001</v>
      </c>
      <c r="B7289">
        <v>54</v>
      </c>
      <c r="C7289">
        <v>0</v>
      </c>
      <c r="D7289">
        <v>0.81899999999999995</v>
      </c>
      <c r="E7289">
        <v>41.155442000000001</v>
      </c>
      <c r="F7289">
        <v>40.857872</v>
      </c>
      <c r="G7289">
        <v>40.609997999999997</v>
      </c>
      <c r="H7289">
        <v>0.29757099999999997</v>
      </c>
      <c r="I7289">
        <v>-84.321700000000007</v>
      </c>
      <c r="J7289">
        <v>54</v>
      </c>
      <c r="K7289">
        <v>60.561571000000001</v>
      </c>
      <c r="L7289">
        <v>1.5004E-2</v>
      </c>
      <c r="M7289">
        <f>(F7289*CalPhotonTurnigy!$AE$30*CalPhotonTurnigy!$AF$36+CalPhotonTurnigy!$AE$36)/CalPhotonTurnigy!$AE$30</f>
        <v>52.987832592205194</v>
      </c>
    </row>
    <row r="7290" spans="1:13" x14ac:dyDescent="0.3">
      <c r="A7290">
        <v>206.786124</v>
      </c>
      <c r="B7290">
        <v>54</v>
      </c>
      <c r="C7290">
        <v>0</v>
      </c>
      <c r="D7290">
        <v>0.82199999999999995</v>
      </c>
      <c r="E7290">
        <v>41.151314999999997</v>
      </c>
      <c r="F7290">
        <v>41.15605</v>
      </c>
      <c r="G7290">
        <v>40.609966999999997</v>
      </c>
      <c r="H7290">
        <v>-4.7349999999999996E-3</v>
      </c>
      <c r="I7290">
        <v>-84.321916999999999</v>
      </c>
      <c r="J7290">
        <v>54</v>
      </c>
      <c r="K7290">
        <v>60.561568999999999</v>
      </c>
      <c r="L7290">
        <v>1.5009E-2</v>
      </c>
      <c r="M7290">
        <f>(F7290*CalPhotonTurnigy!$AE$30*CalPhotonTurnigy!$AF$36+CalPhotonTurnigy!$AE$36)/CalPhotonTurnigy!$AE$30</f>
        <v>53.290693325945313</v>
      </c>
    </row>
    <row r="7291" spans="1:13" x14ac:dyDescent="0.3">
      <c r="A7291">
        <v>206.80112099999999</v>
      </c>
      <c r="B7291">
        <v>54</v>
      </c>
      <c r="C7291">
        <v>0</v>
      </c>
      <c r="D7291">
        <v>0.82399999999999995</v>
      </c>
      <c r="E7291">
        <v>41.160164000000002</v>
      </c>
      <c r="F7291">
        <v>40.907578999999998</v>
      </c>
      <c r="G7291">
        <v>40.609940000000002</v>
      </c>
      <c r="H7291">
        <v>0.252585</v>
      </c>
      <c r="I7291">
        <v>-84.31035</v>
      </c>
      <c r="J7291">
        <v>54</v>
      </c>
      <c r="K7291">
        <v>60.561568000000001</v>
      </c>
      <c r="L7291">
        <v>1.4997E-2</v>
      </c>
      <c r="M7291">
        <f>(F7291*CalPhotonTurnigy!$AE$30*CalPhotonTurnigy!$AF$36+CalPhotonTurnigy!$AE$36)/CalPhotonTurnigy!$AE$30</f>
        <v>53.038320215343113</v>
      </c>
    </row>
    <row r="7292" spans="1:13" x14ac:dyDescent="0.3">
      <c r="A7292">
        <v>206.81613200000001</v>
      </c>
      <c r="B7292">
        <v>54</v>
      </c>
      <c r="C7292">
        <v>0</v>
      </c>
      <c r="D7292">
        <v>0.82399999999999995</v>
      </c>
      <c r="E7292">
        <v>41.167776000000003</v>
      </c>
      <c r="F7292">
        <v>41.255408000000003</v>
      </c>
      <c r="G7292">
        <v>40.609915999999998</v>
      </c>
      <c r="H7292">
        <v>-8.7632000000000002E-2</v>
      </c>
      <c r="I7292">
        <v>-84.314376999999993</v>
      </c>
      <c r="J7292">
        <v>54</v>
      </c>
      <c r="K7292">
        <v>60.561566999999997</v>
      </c>
      <c r="L7292">
        <v>1.5011E-2</v>
      </c>
      <c r="M7292">
        <f>(F7292*CalPhotonTurnigy!$AE$30*CalPhotonTurnigy!$AF$36+CalPhotonTurnigy!$AE$36)/CalPhotonTurnigy!$AE$30</f>
        <v>53.391611692769672</v>
      </c>
    </row>
    <row r="7293" spans="1:13" x14ac:dyDescent="0.3">
      <c r="A7293">
        <v>206.831141</v>
      </c>
      <c r="B7293">
        <v>54</v>
      </c>
      <c r="C7293">
        <v>0</v>
      </c>
      <c r="D7293">
        <v>0.82299999999999995</v>
      </c>
      <c r="E7293">
        <v>41.170192999999998</v>
      </c>
      <c r="F7293">
        <v>40.907578999999998</v>
      </c>
      <c r="G7293">
        <v>40.609895000000002</v>
      </c>
      <c r="H7293">
        <v>0.26261400000000001</v>
      </c>
      <c r="I7293">
        <v>-84.302341999999996</v>
      </c>
      <c r="J7293">
        <v>54</v>
      </c>
      <c r="K7293">
        <v>60.561565999999999</v>
      </c>
      <c r="L7293">
        <v>1.5009E-2</v>
      </c>
      <c r="M7293">
        <f>(F7293*CalPhotonTurnigy!$AE$30*CalPhotonTurnigy!$AF$36+CalPhotonTurnigy!$AE$36)/CalPhotonTurnigy!$AE$30</f>
        <v>53.038320215343113</v>
      </c>
    </row>
    <row r="7294" spans="1:13" x14ac:dyDescent="0.3">
      <c r="A7294">
        <v>206.84614999999999</v>
      </c>
      <c r="B7294">
        <v>54</v>
      </c>
      <c r="C7294">
        <v>0</v>
      </c>
      <c r="D7294">
        <v>0.83499999999999996</v>
      </c>
      <c r="E7294">
        <v>41.234177000000003</v>
      </c>
      <c r="F7294">
        <v>41.280244000000003</v>
      </c>
      <c r="G7294">
        <v>40.609876</v>
      </c>
      <c r="H7294">
        <v>-4.6066999999999997E-2</v>
      </c>
      <c r="I7294">
        <v>-84.304458999999994</v>
      </c>
      <c r="J7294">
        <v>54</v>
      </c>
      <c r="K7294">
        <v>60.561565000000002</v>
      </c>
      <c r="L7294">
        <v>1.5009E-2</v>
      </c>
      <c r="M7294">
        <f>(F7294*CalPhotonTurnigy!$AE$30*CalPhotonTurnigy!$AF$36+CalPhotonTurnigy!$AE$36)/CalPhotonTurnigy!$AE$30</f>
        <v>53.416837729510036</v>
      </c>
    </row>
    <row r="7295" spans="1:13" x14ac:dyDescent="0.3">
      <c r="A7295">
        <v>206.86115599999999</v>
      </c>
      <c r="B7295">
        <v>54</v>
      </c>
      <c r="C7295">
        <v>0</v>
      </c>
      <c r="D7295">
        <v>0.82299999999999995</v>
      </c>
      <c r="E7295">
        <v>41.227333999999999</v>
      </c>
      <c r="F7295">
        <v>40.982131000000003</v>
      </c>
      <c r="G7295">
        <v>40.609859999999998</v>
      </c>
      <c r="H7295">
        <v>0.245202</v>
      </c>
      <c r="I7295">
        <v>-84.293216999999999</v>
      </c>
      <c r="J7295">
        <v>54</v>
      </c>
      <c r="K7295">
        <v>60.561563999999997</v>
      </c>
      <c r="L7295">
        <v>1.5006E-2</v>
      </c>
      <c r="M7295">
        <f>(F7295*CalPhotonTurnigy!$AE$30*CalPhotonTurnigy!$AF$36+CalPhotonTurnigy!$AE$36)/CalPhotonTurnigy!$AE$30</f>
        <v>53.11404301656183</v>
      </c>
    </row>
    <row r="7296" spans="1:13" x14ac:dyDescent="0.3">
      <c r="A7296">
        <v>206.87616800000001</v>
      </c>
      <c r="B7296">
        <v>54</v>
      </c>
      <c r="C7296">
        <v>0</v>
      </c>
      <c r="D7296">
        <v>0.82199999999999995</v>
      </c>
      <c r="E7296">
        <v>41.213192999999997</v>
      </c>
      <c r="F7296">
        <v>40.857872</v>
      </c>
      <c r="G7296">
        <v>40.609845</v>
      </c>
      <c r="H7296">
        <v>0.35532200000000003</v>
      </c>
      <c r="I7296">
        <v>-84.276934999999995</v>
      </c>
      <c r="J7296">
        <v>54</v>
      </c>
      <c r="K7296">
        <v>60.561563999999997</v>
      </c>
      <c r="L7296">
        <v>1.5011999999999999E-2</v>
      </c>
      <c r="M7296">
        <f>(F7296*CalPhotonTurnigy!$AE$30*CalPhotonTurnigy!$AF$36+CalPhotonTurnigy!$AE$36)/CalPhotonTurnigy!$AE$30</f>
        <v>52.987832592205194</v>
      </c>
    </row>
    <row r="7297" spans="1:13" x14ac:dyDescent="0.3">
      <c r="A7297">
        <v>206.89117899999999</v>
      </c>
      <c r="B7297">
        <v>54</v>
      </c>
      <c r="C7297">
        <v>0</v>
      </c>
      <c r="D7297">
        <v>0.82</v>
      </c>
      <c r="E7297">
        <v>41.192765000000001</v>
      </c>
      <c r="F7297">
        <v>41.031827999999997</v>
      </c>
      <c r="G7297">
        <v>40.609831999999997</v>
      </c>
      <c r="H7297">
        <v>0.160938</v>
      </c>
      <c r="I7297">
        <v>-84.269552000000004</v>
      </c>
      <c r="J7297">
        <v>54</v>
      </c>
      <c r="K7297">
        <v>60.561563</v>
      </c>
      <c r="L7297">
        <v>1.5011E-2</v>
      </c>
      <c r="M7297">
        <f>(F7297*CalPhotonTurnigy!$AE$30*CalPhotonTurnigy!$AF$36+CalPhotonTurnigy!$AE$36)/CalPhotonTurnigy!$AE$30</f>
        <v>53.164520482654844</v>
      </c>
    </row>
    <row r="7298" spans="1:13" x14ac:dyDescent="0.3">
      <c r="A7298">
        <v>206.90617599999999</v>
      </c>
      <c r="B7298">
        <v>54</v>
      </c>
      <c r="C7298">
        <v>0</v>
      </c>
      <c r="D7298">
        <v>0.81899999999999995</v>
      </c>
      <c r="E7298">
        <v>41.171045999999997</v>
      </c>
      <c r="F7298">
        <v>40.758445000000002</v>
      </c>
      <c r="G7298">
        <v>40.609820999999997</v>
      </c>
      <c r="H7298">
        <v>0.412601</v>
      </c>
      <c r="I7298">
        <v>-84.250677999999994</v>
      </c>
      <c r="J7298">
        <v>54</v>
      </c>
      <c r="K7298">
        <v>60.561563</v>
      </c>
      <c r="L7298">
        <v>1.4997E-2</v>
      </c>
      <c r="M7298">
        <f>(F7298*CalPhotonTurnigy!$AE$30*CalPhotonTurnigy!$AF$36+CalPhotonTurnigy!$AE$36)/CalPhotonTurnigy!$AE$30</f>
        <v>52.886844141770951</v>
      </c>
    </row>
    <row r="7299" spans="1:13" x14ac:dyDescent="0.3">
      <c r="A7299">
        <v>206.92117500000001</v>
      </c>
      <c r="B7299">
        <v>54</v>
      </c>
      <c r="C7299">
        <v>0</v>
      </c>
      <c r="D7299">
        <v>0.82299999999999995</v>
      </c>
      <c r="E7299">
        <v>41.173006000000001</v>
      </c>
      <c r="F7299">
        <v>41.15605</v>
      </c>
      <c r="G7299">
        <v>40.609811000000001</v>
      </c>
      <c r="H7299">
        <v>1.6957E-2</v>
      </c>
      <c r="I7299">
        <v>-84.249899999999997</v>
      </c>
      <c r="J7299">
        <v>54</v>
      </c>
      <c r="K7299">
        <v>60.561562000000002</v>
      </c>
      <c r="L7299">
        <v>1.4999E-2</v>
      </c>
      <c r="M7299">
        <f>(F7299*CalPhotonTurnigy!$AE$30*CalPhotonTurnigy!$AF$36+CalPhotonTurnigy!$AE$36)/CalPhotonTurnigy!$AE$30</f>
        <v>53.290693325945313</v>
      </c>
    </row>
    <row r="7300" spans="1:13" x14ac:dyDescent="0.3">
      <c r="A7300">
        <v>206.93617599999999</v>
      </c>
      <c r="B7300">
        <v>54</v>
      </c>
      <c r="C7300">
        <v>0</v>
      </c>
      <c r="D7300">
        <v>0.81899999999999995</v>
      </c>
      <c r="E7300">
        <v>41.154032000000001</v>
      </c>
      <c r="F7300">
        <v>40.857872</v>
      </c>
      <c r="G7300">
        <v>40.609802999999999</v>
      </c>
      <c r="H7300">
        <v>0.29615999999999998</v>
      </c>
      <c r="I7300">
        <v>-84.236339000000001</v>
      </c>
      <c r="J7300">
        <v>54</v>
      </c>
      <c r="K7300">
        <v>60.561562000000002</v>
      </c>
      <c r="L7300">
        <v>1.5001E-2</v>
      </c>
      <c r="M7300">
        <f>(F7300*CalPhotonTurnigy!$AE$30*CalPhotonTurnigy!$AF$36+CalPhotonTurnigy!$AE$36)/CalPhotonTurnigy!$AE$30</f>
        <v>52.987832592205194</v>
      </c>
    </row>
    <row r="7301" spans="1:13" x14ac:dyDescent="0.3">
      <c r="A7301">
        <v>206.95117500000001</v>
      </c>
      <c r="B7301">
        <v>54</v>
      </c>
      <c r="C7301">
        <v>0</v>
      </c>
      <c r="D7301">
        <v>0.82399999999999995</v>
      </c>
      <c r="E7301">
        <v>41.162500999999999</v>
      </c>
      <c r="F7301">
        <v>41.15605</v>
      </c>
      <c r="G7301">
        <v>40.609794999999998</v>
      </c>
      <c r="H7301">
        <v>6.4520000000000003E-3</v>
      </c>
      <c r="I7301">
        <v>-84.236042999999995</v>
      </c>
      <c r="J7301">
        <v>54</v>
      </c>
      <c r="K7301">
        <v>60.561562000000002</v>
      </c>
      <c r="L7301">
        <v>1.4999E-2</v>
      </c>
      <c r="M7301">
        <f>(F7301*CalPhotonTurnigy!$AE$30*CalPhotonTurnigy!$AF$36+CalPhotonTurnigy!$AE$36)/CalPhotonTurnigy!$AE$30</f>
        <v>53.290693325945313</v>
      </c>
    </row>
    <row r="7302" spans="1:13" x14ac:dyDescent="0.3">
      <c r="A7302">
        <v>206.96617900000001</v>
      </c>
      <c r="B7302">
        <v>54</v>
      </c>
      <c r="C7302">
        <v>0</v>
      </c>
      <c r="D7302">
        <v>0.82</v>
      </c>
      <c r="E7302">
        <v>41.149121999999998</v>
      </c>
      <c r="F7302">
        <v>40.957281999999999</v>
      </c>
      <c r="G7302">
        <v>40.609788000000002</v>
      </c>
      <c r="H7302">
        <v>0.19184100000000001</v>
      </c>
      <c r="I7302">
        <v>-84.227250999999995</v>
      </c>
      <c r="J7302">
        <v>54</v>
      </c>
      <c r="K7302">
        <v>60.561560999999998</v>
      </c>
      <c r="L7302">
        <v>1.5004E-2</v>
      </c>
      <c r="M7302">
        <f>(F7302*CalPhotonTurnigy!$AE$30*CalPhotonTurnigy!$AF$36+CalPhotonTurnigy!$AE$36)/CalPhotonTurnigy!$AE$30</f>
        <v>53.088803775663074</v>
      </c>
    </row>
    <row r="7303" spans="1:13" x14ac:dyDescent="0.3">
      <c r="A7303">
        <v>206.98118299999999</v>
      </c>
      <c r="B7303">
        <v>54</v>
      </c>
      <c r="C7303">
        <v>0</v>
      </c>
      <c r="D7303">
        <v>0.82299999999999995</v>
      </c>
      <c r="E7303">
        <v>41.150010000000002</v>
      </c>
      <c r="F7303">
        <v>41.329915</v>
      </c>
      <c r="G7303">
        <v>40.609782000000003</v>
      </c>
      <c r="H7303">
        <v>-0.17990400000000001</v>
      </c>
      <c r="I7303">
        <v>-84.235517999999999</v>
      </c>
      <c r="J7303">
        <v>54</v>
      </c>
      <c r="K7303">
        <v>60.561560999999998</v>
      </c>
      <c r="L7303">
        <v>1.5004E-2</v>
      </c>
      <c r="M7303">
        <f>(F7303*CalPhotonTurnigy!$AE$30*CalPhotonTurnigy!$AF$36+CalPhotonTurnigy!$AE$36)/CalPhotonTurnigy!$AE$30</f>
        <v>53.467288787286286</v>
      </c>
    </row>
    <row r="7304" spans="1:13" x14ac:dyDescent="0.3">
      <c r="A7304">
        <v>206.99619100000001</v>
      </c>
      <c r="B7304">
        <v>54</v>
      </c>
      <c r="C7304">
        <v>0</v>
      </c>
      <c r="D7304">
        <v>0.82199999999999995</v>
      </c>
      <c r="E7304">
        <v>41.146639999999998</v>
      </c>
      <c r="F7304">
        <v>40.957281999999999</v>
      </c>
      <c r="G7304">
        <v>40.609777000000001</v>
      </c>
      <c r="H7304">
        <v>0.189359</v>
      </c>
      <c r="I7304">
        <v>-84.226838000000001</v>
      </c>
      <c r="J7304">
        <v>54</v>
      </c>
      <c r="K7304">
        <v>60.561560999999998</v>
      </c>
      <c r="L7304">
        <v>1.5008000000000001E-2</v>
      </c>
      <c r="M7304">
        <f>(F7304*CalPhotonTurnigy!$AE$30*CalPhotonTurnigy!$AF$36+CalPhotonTurnigy!$AE$36)/CalPhotonTurnigy!$AE$30</f>
        <v>53.088803775663074</v>
      </c>
    </row>
    <row r="7305" spans="1:13" x14ac:dyDescent="0.3">
      <c r="A7305">
        <v>207.01119800000001</v>
      </c>
      <c r="B7305">
        <v>54</v>
      </c>
      <c r="C7305">
        <v>0</v>
      </c>
      <c r="D7305">
        <v>0.81899999999999995</v>
      </c>
      <c r="E7305">
        <v>41.131332</v>
      </c>
      <c r="F7305">
        <v>40.708725000000001</v>
      </c>
      <c r="G7305">
        <v>40.609772999999997</v>
      </c>
      <c r="H7305">
        <v>0.42260799999999998</v>
      </c>
      <c r="I7305">
        <v>-84.207499999999996</v>
      </c>
      <c r="J7305">
        <v>54</v>
      </c>
      <c r="K7305">
        <v>60.561560999999998</v>
      </c>
      <c r="L7305">
        <v>1.5007E-2</v>
      </c>
      <c r="M7305">
        <f>(F7305*CalPhotonTurnigy!$AE$30*CalPhotonTurnigy!$AF$36+CalPhotonTurnigy!$AE$36)/CalPhotonTurnigy!$AE$30</f>
        <v>52.836343314474647</v>
      </c>
    </row>
    <row r="7306" spans="1:13" x14ac:dyDescent="0.3">
      <c r="A7306">
        <v>207.02620400000001</v>
      </c>
      <c r="B7306">
        <v>54</v>
      </c>
      <c r="C7306">
        <v>0</v>
      </c>
      <c r="D7306">
        <v>0.82299999999999995</v>
      </c>
      <c r="E7306">
        <v>41.134703999999999</v>
      </c>
      <c r="F7306">
        <v>41.106363999999999</v>
      </c>
      <c r="G7306">
        <v>40.609769</v>
      </c>
      <c r="H7306">
        <v>2.8340000000000001E-2</v>
      </c>
      <c r="I7306">
        <v>-84.206199999999995</v>
      </c>
      <c r="J7306">
        <v>54</v>
      </c>
      <c r="K7306">
        <v>60.561560999999998</v>
      </c>
      <c r="L7306">
        <v>1.5006E-2</v>
      </c>
      <c r="M7306">
        <f>(F7306*CalPhotonTurnigy!$AE$30*CalPhotonTurnigy!$AF$36+CalPhotonTurnigy!$AE$36)/CalPhotonTurnigy!$AE$30</f>
        <v>53.240227032601702</v>
      </c>
    </row>
    <row r="7307" spans="1:13" x14ac:dyDescent="0.3">
      <c r="A7307">
        <v>207.0412</v>
      </c>
      <c r="B7307">
        <v>54</v>
      </c>
      <c r="C7307">
        <v>0</v>
      </c>
      <c r="D7307">
        <v>0.82899999999999996</v>
      </c>
      <c r="E7307">
        <v>41.170673999999998</v>
      </c>
      <c r="F7307">
        <v>40.783302999999997</v>
      </c>
      <c r="G7307">
        <v>40.609765000000003</v>
      </c>
      <c r="H7307">
        <v>0.38737100000000002</v>
      </c>
      <c r="I7307">
        <v>-84.188478000000003</v>
      </c>
      <c r="J7307">
        <v>54</v>
      </c>
      <c r="K7307">
        <v>60.56156</v>
      </c>
      <c r="L7307">
        <v>1.4996000000000001E-2</v>
      </c>
      <c r="M7307">
        <f>(F7307*CalPhotonTurnigy!$AE$30*CalPhotonTurnigy!$AF$36+CalPhotonTurnigy!$AE$36)/CalPhotonTurnigy!$AE$30</f>
        <v>52.912092524010127</v>
      </c>
    </row>
    <row r="7308" spans="1:13" x14ac:dyDescent="0.3">
      <c r="A7308">
        <v>207.05619899999999</v>
      </c>
      <c r="B7308">
        <v>54</v>
      </c>
      <c r="C7308">
        <v>0</v>
      </c>
      <c r="D7308">
        <v>0.82199999999999995</v>
      </c>
      <c r="E7308">
        <v>41.164422999999999</v>
      </c>
      <c r="F7308">
        <v>41.131207000000003</v>
      </c>
      <c r="G7308">
        <v>40.609762000000003</v>
      </c>
      <c r="H7308">
        <v>3.3216000000000002E-2</v>
      </c>
      <c r="I7308">
        <v>-84.186954</v>
      </c>
      <c r="J7308">
        <v>54</v>
      </c>
      <c r="K7308">
        <v>60.56156</v>
      </c>
      <c r="L7308">
        <v>1.4999E-2</v>
      </c>
      <c r="M7308">
        <f>(F7308*CalPhotonTurnigy!$AE$30*CalPhotonTurnigy!$AF$36+CalPhotonTurnigy!$AE$36)/CalPhotonTurnigy!$AE$30</f>
        <v>53.265460179273511</v>
      </c>
    </row>
    <row r="7309" spans="1:13" x14ac:dyDescent="0.3">
      <c r="A7309">
        <v>207.07120499999999</v>
      </c>
      <c r="B7309">
        <v>54</v>
      </c>
      <c r="C7309">
        <v>0</v>
      </c>
      <c r="D7309">
        <v>0.82199999999999995</v>
      </c>
      <c r="E7309">
        <v>41.159044000000002</v>
      </c>
      <c r="F7309">
        <v>40.857872</v>
      </c>
      <c r="G7309">
        <v>40.609758999999997</v>
      </c>
      <c r="H7309">
        <v>0.301172</v>
      </c>
      <c r="I7309">
        <v>-84.173158999999998</v>
      </c>
      <c r="J7309">
        <v>54</v>
      </c>
      <c r="K7309">
        <v>60.56156</v>
      </c>
      <c r="L7309">
        <v>1.5006E-2</v>
      </c>
      <c r="M7309">
        <f>(F7309*CalPhotonTurnigy!$AE$30*CalPhotonTurnigy!$AF$36+CalPhotonTurnigy!$AE$36)/CalPhotonTurnigy!$AE$30</f>
        <v>52.987832592205194</v>
      </c>
    </row>
    <row r="7310" spans="1:13" x14ac:dyDescent="0.3">
      <c r="A7310">
        <v>207.086217</v>
      </c>
      <c r="B7310">
        <v>54</v>
      </c>
      <c r="C7310">
        <v>0</v>
      </c>
      <c r="D7310">
        <v>0.82299999999999995</v>
      </c>
      <c r="E7310">
        <v>41.158548000000003</v>
      </c>
      <c r="F7310">
        <v>41.23057</v>
      </c>
      <c r="G7310">
        <v>40.609757000000002</v>
      </c>
      <c r="H7310">
        <v>-7.2022000000000003E-2</v>
      </c>
      <c r="I7310">
        <v>-84.176468</v>
      </c>
      <c r="J7310">
        <v>54</v>
      </c>
      <c r="K7310">
        <v>60.56156</v>
      </c>
      <c r="L7310">
        <v>1.5011999999999999E-2</v>
      </c>
      <c r="M7310">
        <f>(F7310*CalPhotonTurnigy!$AE$30*CalPhotonTurnigy!$AF$36+CalPhotonTurnigy!$AE$36)/CalPhotonTurnigy!$AE$30</f>
        <v>53.366383624620319</v>
      </c>
    </row>
    <row r="7311" spans="1:13" x14ac:dyDescent="0.3">
      <c r="A7311">
        <v>207.101225</v>
      </c>
      <c r="B7311">
        <v>54</v>
      </c>
      <c r="C7311">
        <v>0</v>
      </c>
      <c r="D7311">
        <v>0.82299999999999995</v>
      </c>
      <c r="E7311">
        <v>41.158119999999997</v>
      </c>
      <c r="F7311">
        <v>40.932431000000001</v>
      </c>
      <c r="G7311">
        <v>40.609755</v>
      </c>
      <c r="H7311">
        <v>0.22569</v>
      </c>
      <c r="I7311">
        <v>-84.166123999999996</v>
      </c>
      <c r="J7311">
        <v>54</v>
      </c>
      <c r="K7311">
        <v>60.56156</v>
      </c>
      <c r="L7311">
        <v>1.5008000000000001E-2</v>
      </c>
      <c r="M7311">
        <f>(F7311*CalPhotonTurnigy!$AE$30*CalPhotonTurnigy!$AF$36+CalPhotonTurnigy!$AE$36)/CalPhotonTurnigy!$AE$30</f>
        <v>53.063562503355342</v>
      </c>
    </row>
    <row r="7312" spans="1:13" x14ac:dyDescent="0.3">
      <c r="A7312">
        <v>207.116232</v>
      </c>
      <c r="B7312">
        <v>54</v>
      </c>
      <c r="C7312">
        <v>0</v>
      </c>
      <c r="D7312">
        <v>0.82199999999999995</v>
      </c>
      <c r="E7312">
        <v>41.153619999999997</v>
      </c>
      <c r="F7312">
        <v>40.683863000000002</v>
      </c>
      <c r="G7312">
        <v>40.609752999999998</v>
      </c>
      <c r="H7312">
        <v>0.46975699999999998</v>
      </c>
      <c r="I7312">
        <v>-84.144632999999999</v>
      </c>
      <c r="J7312">
        <v>54</v>
      </c>
      <c r="K7312">
        <v>60.56156</v>
      </c>
      <c r="L7312">
        <v>1.5007E-2</v>
      </c>
      <c r="M7312">
        <f>(F7312*CalPhotonTurnigy!$AE$30*CalPhotonTurnigy!$AF$36+CalPhotonTurnigy!$AE$36)/CalPhotonTurnigy!$AE$30</f>
        <v>52.811090869417505</v>
      </c>
    </row>
    <row r="7313" spans="1:13" x14ac:dyDescent="0.3">
      <c r="A7313">
        <v>207.13123899999999</v>
      </c>
      <c r="B7313">
        <v>54</v>
      </c>
      <c r="C7313">
        <v>0</v>
      </c>
      <c r="D7313">
        <v>0.81799999999999995</v>
      </c>
      <c r="E7313">
        <v>41.129067999999997</v>
      </c>
      <c r="F7313">
        <v>41.056674000000001</v>
      </c>
      <c r="G7313">
        <v>40.609752</v>
      </c>
      <c r="H7313">
        <v>7.2394E-2</v>
      </c>
      <c r="I7313">
        <v>-84.141311999999999</v>
      </c>
      <c r="J7313">
        <v>54</v>
      </c>
      <c r="K7313">
        <v>60.56156</v>
      </c>
      <c r="L7313">
        <v>1.5007E-2</v>
      </c>
      <c r="M7313">
        <f>(F7313*CalPhotonTurnigy!$AE$30*CalPhotonTurnigy!$AF$36+CalPhotonTurnigy!$AE$36)/CalPhotonTurnigy!$AE$30</f>
        <v>53.189756676440126</v>
      </c>
    </row>
    <row r="7314" spans="1:13" x14ac:dyDescent="0.3">
      <c r="A7314">
        <v>207.146243</v>
      </c>
      <c r="B7314">
        <v>54</v>
      </c>
      <c r="C7314">
        <v>0</v>
      </c>
      <c r="D7314">
        <v>0.81899999999999995</v>
      </c>
      <c r="E7314">
        <v>41.116205000000001</v>
      </c>
      <c r="F7314">
        <v>40.733584999999998</v>
      </c>
      <c r="G7314">
        <v>40.609749999999998</v>
      </c>
      <c r="H7314">
        <v>0.38262000000000002</v>
      </c>
      <c r="I7314">
        <v>-84.123804000000007</v>
      </c>
      <c r="J7314">
        <v>54</v>
      </c>
      <c r="K7314">
        <v>60.56156</v>
      </c>
      <c r="L7314">
        <v>1.5004E-2</v>
      </c>
      <c r="M7314">
        <f>(F7314*CalPhotonTurnigy!$AE$30*CalPhotonTurnigy!$AF$36+CalPhotonTurnigy!$AE$36)/CalPhotonTurnigy!$AE$30</f>
        <v>52.861593728122799</v>
      </c>
    </row>
    <row r="7315" spans="1:13" x14ac:dyDescent="0.3">
      <c r="A7315">
        <v>207.16125099999999</v>
      </c>
      <c r="B7315">
        <v>53</v>
      </c>
      <c r="C7315">
        <v>0</v>
      </c>
      <c r="D7315">
        <v>0.81399999999999995</v>
      </c>
      <c r="E7315">
        <v>41.076135999999998</v>
      </c>
      <c r="F7315">
        <v>41.131207000000003</v>
      </c>
      <c r="G7315">
        <v>40.609499</v>
      </c>
      <c r="H7315">
        <v>-5.5072000000000003E-2</v>
      </c>
      <c r="I7315">
        <v>-84.126332000000005</v>
      </c>
      <c r="J7315">
        <v>53</v>
      </c>
      <c r="K7315">
        <v>60.524735999999997</v>
      </c>
      <c r="L7315">
        <v>1.5008000000000001E-2</v>
      </c>
      <c r="M7315">
        <f>(F7315*CalPhotonTurnigy!$AE$30*CalPhotonTurnigy!$AF$36+CalPhotonTurnigy!$AE$36)/CalPhotonTurnigy!$AE$30</f>
        <v>53.265460179273511</v>
      </c>
    </row>
    <row r="7316" spans="1:13" x14ac:dyDescent="0.3">
      <c r="A7316">
        <v>207.17624900000001</v>
      </c>
      <c r="B7316">
        <v>53</v>
      </c>
      <c r="C7316">
        <v>0</v>
      </c>
      <c r="D7316">
        <v>0.82</v>
      </c>
      <c r="E7316">
        <v>41.074789000000003</v>
      </c>
      <c r="F7316">
        <v>40.857872</v>
      </c>
      <c r="G7316">
        <v>40.608153000000001</v>
      </c>
      <c r="H7316">
        <v>0.216918</v>
      </c>
      <c r="I7316">
        <v>-84.116401999999994</v>
      </c>
      <c r="J7316">
        <v>53</v>
      </c>
      <c r="K7316">
        <v>60.458011999999997</v>
      </c>
      <c r="L7316">
        <v>1.4997999999999999E-2</v>
      </c>
      <c r="M7316">
        <f>(F7316*CalPhotonTurnigy!$AE$30*CalPhotonTurnigy!$AF$36+CalPhotonTurnigy!$AE$36)/CalPhotonTurnigy!$AE$30</f>
        <v>52.987832592205194</v>
      </c>
    </row>
    <row r="7317" spans="1:13" x14ac:dyDescent="0.3">
      <c r="A7317">
        <v>207.19125299999999</v>
      </c>
      <c r="B7317">
        <v>53</v>
      </c>
      <c r="C7317">
        <v>0</v>
      </c>
      <c r="D7317">
        <v>0.81699999999999995</v>
      </c>
      <c r="E7317">
        <v>41.057048000000002</v>
      </c>
      <c r="F7317">
        <v>40.658999999999999</v>
      </c>
      <c r="G7317">
        <v>40.604616</v>
      </c>
      <c r="H7317">
        <v>0.39804800000000001</v>
      </c>
      <c r="I7317">
        <v>-84.098197999999996</v>
      </c>
      <c r="J7317">
        <v>53</v>
      </c>
      <c r="K7317">
        <v>60.400582999999997</v>
      </c>
      <c r="L7317">
        <v>1.5004E-2</v>
      </c>
      <c r="M7317">
        <f>(F7317*CalPhotonTurnigy!$AE$30*CalPhotonTurnigy!$AF$36+CalPhotonTurnigy!$AE$36)/CalPhotonTurnigy!$AE$30</f>
        <v>52.78583740865588</v>
      </c>
    </row>
    <row r="7318" spans="1:13" x14ac:dyDescent="0.3">
      <c r="A7318">
        <v>207.20626200000001</v>
      </c>
      <c r="B7318">
        <v>53</v>
      </c>
      <c r="C7318">
        <v>0</v>
      </c>
      <c r="D7318">
        <v>0.81899999999999995</v>
      </c>
      <c r="E7318">
        <v>41.050069999999998</v>
      </c>
      <c r="F7318">
        <v>40.932431000000001</v>
      </c>
      <c r="G7318">
        <v>40.598170000000003</v>
      </c>
      <c r="H7318">
        <v>0.11763899999999999</v>
      </c>
      <c r="I7318">
        <v>-84.092805999999996</v>
      </c>
      <c r="J7318">
        <v>53</v>
      </c>
      <c r="K7318">
        <v>60.351152999999996</v>
      </c>
      <c r="L7318">
        <v>1.5009E-2</v>
      </c>
      <c r="M7318">
        <f>(F7318*CalPhotonTurnigy!$AE$30*CalPhotonTurnigy!$AF$36+CalPhotonTurnigy!$AE$36)/CalPhotonTurnigy!$AE$30</f>
        <v>53.063562503355342</v>
      </c>
    </row>
    <row r="7319" spans="1:13" x14ac:dyDescent="0.3">
      <c r="A7319">
        <v>207.22126900000001</v>
      </c>
      <c r="B7319">
        <v>53</v>
      </c>
      <c r="C7319">
        <v>0</v>
      </c>
      <c r="D7319">
        <v>0.81899999999999995</v>
      </c>
      <c r="E7319">
        <v>41.048214000000002</v>
      </c>
      <c r="F7319">
        <v>40.683863000000002</v>
      </c>
      <c r="G7319">
        <v>40.588597999999998</v>
      </c>
      <c r="H7319">
        <v>0.36435099999999998</v>
      </c>
      <c r="I7319">
        <v>-84.076137000000003</v>
      </c>
      <c r="J7319">
        <v>53</v>
      </c>
      <c r="K7319">
        <v>60.308608</v>
      </c>
      <c r="L7319">
        <v>1.5007E-2</v>
      </c>
      <c r="M7319">
        <f>(F7319*CalPhotonTurnigy!$AE$30*CalPhotonTurnigy!$AF$36+CalPhotonTurnigy!$AE$36)/CalPhotonTurnigy!$AE$30</f>
        <v>52.811090869417505</v>
      </c>
    </row>
    <row r="7320" spans="1:13" x14ac:dyDescent="0.3">
      <c r="A7320">
        <v>207.236266</v>
      </c>
      <c r="B7320">
        <v>53</v>
      </c>
      <c r="C7320">
        <v>0</v>
      </c>
      <c r="D7320">
        <v>0.82</v>
      </c>
      <c r="E7320">
        <v>41.050764000000001</v>
      </c>
      <c r="F7320">
        <v>41.056674000000001</v>
      </c>
      <c r="G7320">
        <v>40.576008999999999</v>
      </c>
      <c r="H7320">
        <v>-5.9100000000000003E-3</v>
      </c>
      <c r="I7320">
        <v>-84.076408000000001</v>
      </c>
      <c r="J7320">
        <v>53</v>
      </c>
      <c r="K7320">
        <v>60.271990000000002</v>
      </c>
      <c r="L7320">
        <v>1.4997E-2</v>
      </c>
      <c r="M7320">
        <f>(F7320*CalPhotonTurnigy!$AE$30*CalPhotonTurnigy!$AF$36+CalPhotonTurnigy!$AE$36)/CalPhotonTurnigy!$AE$30</f>
        <v>53.189756676440126</v>
      </c>
    </row>
    <row r="7321" spans="1:13" x14ac:dyDescent="0.3">
      <c r="A7321">
        <v>207.25127000000001</v>
      </c>
      <c r="B7321">
        <v>53</v>
      </c>
      <c r="C7321">
        <v>0</v>
      </c>
      <c r="D7321">
        <v>0.82</v>
      </c>
      <c r="E7321">
        <v>41.052957999999997</v>
      </c>
      <c r="F7321">
        <v>40.783302999999997</v>
      </c>
      <c r="G7321">
        <v>40.560704000000001</v>
      </c>
      <c r="H7321">
        <v>0.26965499999999998</v>
      </c>
      <c r="I7321">
        <v>-84.064064999999999</v>
      </c>
      <c r="J7321">
        <v>53</v>
      </c>
      <c r="K7321">
        <v>60.240471999999997</v>
      </c>
      <c r="L7321">
        <v>1.5004E-2</v>
      </c>
      <c r="M7321">
        <f>(F7321*CalPhotonTurnigy!$AE$30*CalPhotonTurnigy!$AF$36+CalPhotonTurnigy!$AE$36)/CalPhotonTurnigy!$AE$30</f>
        <v>52.912092524010127</v>
      </c>
    </row>
    <row r="7322" spans="1:13" x14ac:dyDescent="0.3">
      <c r="A7322">
        <v>207.266278</v>
      </c>
      <c r="B7322">
        <v>53</v>
      </c>
      <c r="C7322">
        <v>0</v>
      </c>
      <c r="D7322">
        <v>0.81899999999999995</v>
      </c>
      <c r="E7322">
        <v>41.046551000000001</v>
      </c>
      <c r="F7322">
        <v>41.081519999999998</v>
      </c>
      <c r="G7322">
        <v>40.543094000000004</v>
      </c>
      <c r="H7322">
        <v>-3.4969E-2</v>
      </c>
      <c r="I7322">
        <v>-84.065669999999997</v>
      </c>
      <c r="J7322">
        <v>53</v>
      </c>
      <c r="K7322">
        <v>60.213343999999999</v>
      </c>
      <c r="L7322">
        <v>1.5008000000000001E-2</v>
      </c>
      <c r="M7322">
        <f>(F7322*CalPhotonTurnigy!$AE$30*CalPhotonTurnigy!$AF$36+CalPhotonTurnigy!$AE$36)/CalPhotonTurnigy!$AE$30</f>
        <v>53.214992870225402</v>
      </c>
    </row>
    <row r="7323" spans="1:13" x14ac:dyDescent="0.3">
      <c r="A7323">
        <v>207.28127599999999</v>
      </c>
      <c r="B7323">
        <v>53</v>
      </c>
      <c r="C7323">
        <v>0</v>
      </c>
      <c r="D7323">
        <v>0.81899999999999995</v>
      </c>
      <c r="E7323">
        <v>41.045184999999996</v>
      </c>
      <c r="F7323">
        <v>40.932431000000001</v>
      </c>
      <c r="G7323">
        <v>40.523637999999998</v>
      </c>
      <c r="H7323">
        <v>0.11275399999999999</v>
      </c>
      <c r="I7323">
        <v>-84.060505000000006</v>
      </c>
      <c r="J7323">
        <v>53</v>
      </c>
      <c r="K7323">
        <v>60.189995000000003</v>
      </c>
      <c r="L7323">
        <v>1.4997999999999999E-2</v>
      </c>
      <c r="M7323">
        <f>(F7323*CalPhotonTurnigy!$AE$30*CalPhotonTurnigy!$AF$36+CalPhotonTurnigy!$AE$36)/CalPhotonTurnigy!$AE$30</f>
        <v>53.063562503355342</v>
      </c>
    </row>
    <row r="7324" spans="1:13" x14ac:dyDescent="0.3">
      <c r="A7324">
        <v>207.296279</v>
      </c>
      <c r="B7324">
        <v>53</v>
      </c>
      <c r="C7324">
        <v>0</v>
      </c>
      <c r="D7324">
        <v>0.81599999999999995</v>
      </c>
      <c r="E7324">
        <v>41.027410000000003</v>
      </c>
      <c r="F7324">
        <v>40.584406000000001</v>
      </c>
      <c r="G7324">
        <v>40.502802000000003</v>
      </c>
      <c r="H7324">
        <v>0.44300499999999998</v>
      </c>
      <c r="I7324">
        <v>-84.040257999999994</v>
      </c>
      <c r="J7324">
        <v>53</v>
      </c>
      <c r="K7324">
        <v>60.169898000000003</v>
      </c>
      <c r="L7324">
        <v>1.5003000000000001E-2</v>
      </c>
      <c r="M7324">
        <f>(F7324*CalPhotonTurnigy!$AE$30*CalPhotonTurnigy!$AF$36+CalPhotonTurnigy!$AE$36)/CalPhotonTurnigy!$AE$30</f>
        <v>52.71007194784854</v>
      </c>
    </row>
    <row r="7325" spans="1:13" x14ac:dyDescent="0.3">
      <c r="A7325">
        <v>207.31128699999999</v>
      </c>
      <c r="B7325">
        <v>53</v>
      </c>
      <c r="C7325">
        <v>0</v>
      </c>
      <c r="D7325">
        <v>0.82</v>
      </c>
      <c r="E7325">
        <v>41.032865999999999</v>
      </c>
      <c r="F7325">
        <v>40.982131000000003</v>
      </c>
      <c r="G7325">
        <v>40.481026999999997</v>
      </c>
      <c r="H7325">
        <v>5.0734000000000001E-2</v>
      </c>
      <c r="I7325">
        <v>-84.037931999999998</v>
      </c>
      <c r="J7325">
        <v>53</v>
      </c>
      <c r="K7325">
        <v>60.152600999999997</v>
      </c>
      <c r="L7325">
        <v>1.5008000000000001E-2</v>
      </c>
      <c r="M7325">
        <f>(F7325*CalPhotonTurnigy!$AE$30*CalPhotonTurnigy!$AF$36+CalPhotonTurnigy!$AE$36)/CalPhotonTurnigy!$AE$30</f>
        <v>53.11404301656183</v>
      </c>
    </row>
    <row r="7326" spans="1:13" x14ac:dyDescent="0.3">
      <c r="A7326">
        <v>207.32629499999999</v>
      </c>
      <c r="B7326">
        <v>53</v>
      </c>
      <c r="C7326">
        <v>0</v>
      </c>
      <c r="D7326">
        <v>0.82</v>
      </c>
      <c r="E7326">
        <v>41.037559000000002</v>
      </c>
      <c r="F7326">
        <v>40.733584999999998</v>
      </c>
      <c r="G7326">
        <v>40.458717999999998</v>
      </c>
      <c r="H7326">
        <v>0.30397400000000002</v>
      </c>
      <c r="I7326">
        <v>-84.024018999999996</v>
      </c>
      <c r="J7326">
        <v>53</v>
      </c>
      <c r="K7326">
        <v>60.137712999999998</v>
      </c>
      <c r="L7326">
        <v>1.5008000000000001E-2</v>
      </c>
      <c r="M7326">
        <f>(F7326*CalPhotonTurnigy!$AE$30*CalPhotonTurnigy!$AF$36+CalPhotonTurnigy!$AE$36)/CalPhotonTurnigy!$AE$30</f>
        <v>52.861593728122799</v>
      </c>
    </row>
    <row r="7327" spans="1:13" x14ac:dyDescent="0.3">
      <c r="A7327">
        <v>207.34129300000001</v>
      </c>
      <c r="B7327">
        <v>53</v>
      </c>
      <c r="C7327">
        <v>0</v>
      </c>
      <c r="D7327">
        <v>0.81699999999999995</v>
      </c>
      <c r="E7327">
        <v>41.024996000000002</v>
      </c>
      <c r="F7327">
        <v>41.106363999999999</v>
      </c>
      <c r="G7327">
        <v>40.436233999999999</v>
      </c>
      <c r="H7327">
        <v>-8.1367999999999996E-2</v>
      </c>
      <c r="I7327">
        <v>-84.027750999999995</v>
      </c>
      <c r="J7327">
        <v>53</v>
      </c>
      <c r="K7327">
        <v>60.124898000000002</v>
      </c>
      <c r="L7327">
        <v>1.4997999999999999E-2</v>
      </c>
      <c r="M7327">
        <f>(F7327*CalPhotonTurnigy!$AE$30*CalPhotonTurnigy!$AF$36+CalPhotonTurnigy!$AE$36)/CalPhotonTurnigy!$AE$30</f>
        <v>53.240227032601702</v>
      </c>
    </row>
    <row r="7328" spans="1:13" x14ac:dyDescent="0.3">
      <c r="A7328">
        <v>207.35629800000001</v>
      </c>
      <c r="B7328">
        <v>53</v>
      </c>
      <c r="C7328">
        <v>0</v>
      </c>
      <c r="D7328">
        <v>0.82399999999999995</v>
      </c>
      <c r="E7328">
        <v>41.051535000000001</v>
      </c>
      <c r="F7328">
        <v>40.808160000000001</v>
      </c>
      <c r="G7328">
        <v>40.413884000000003</v>
      </c>
      <c r="H7328">
        <v>0.24337400000000001</v>
      </c>
      <c r="I7328">
        <v>-84.016608000000005</v>
      </c>
      <c r="J7328">
        <v>53</v>
      </c>
      <c r="K7328">
        <v>60.113869000000001</v>
      </c>
      <c r="L7328">
        <v>1.5004999999999999E-2</v>
      </c>
      <c r="M7328">
        <f>(F7328*CalPhotonTurnigy!$AE$30*CalPhotonTurnigy!$AF$36+CalPhotonTurnigy!$AE$36)/CalPhotonTurnigy!$AE$30</f>
        <v>52.937339890544813</v>
      </c>
    </row>
    <row r="7329" spans="1:13" x14ac:dyDescent="0.3">
      <c r="A7329">
        <v>207.371297</v>
      </c>
      <c r="B7329">
        <v>53</v>
      </c>
      <c r="C7329">
        <v>0</v>
      </c>
      <c r="D7329">
        <v>0.81899999999999995</v>
      </c>
      <c r="E7329">
        <v>41.049473999999996</v>
      </c>
      <c r="F7329">
        <v>40.609271999999997</v>
      </c>
      <c r="G7329">
        <v>40.391925000000001</v>
      </c>
      <c r="H7329">
        <v>0.44020199999999998</v>
      </c>
      <c r="I7329">
        <v>-83.996491000000006</v>
      </c>
      <c r="J7329">
        <v>53</v>
      </c>
      <c r="K7329">
        <v>60.104376000000002</v>
      </c>
      <c r="L7329">
        <v>1.4999E-2</v>
      </c>
      <c r="M7329">
        <f>(F7329*CalPhotonTurnigy!$AE$30*CalPhotonTurnigy!$AF$36+CalPhotonTurnigy!$AE$36)/CalPhotonTurnigy!$AE$30</f>
        <v>52.735328455723632</v>
      </c>
    </row>
    <row r="7330" spans="1:13" x14ac:dyDescent="0.3">
      <c r="A7330">
        <v>207.386304</v>
      </c>
      <c r="B7330">
        <v>53</v>
      </c>
      <c r="C7330">
        <v>0</v>
      </c>
      <c r="D7330">
        <v>0.81699999999999995</v>
      </c>
      <c r="E7330">
        <v>41.035252999999997</v>
      </c>
      <c r="F7330">
        <v>41.006979999999999</v>
      </c>
      <c r="G7330">
        <v>40.370564999999999</v>
      </c>
      <c r="H7330">
        <v>2.8273E-2</v>
      </c>
      <c r="I7330">
        <v>-83.995193999999998</v>
      </c>
      <c r="J7330">
        <v>53</v>
      </c>
      <c r="K7330">
        <v>60.096204999999998</v>
      </c>
      <c r="L7330">
        <v>1.5007E-2</v>
      </c>
      <c r="M7330">
        <f>(F7330*CalPhotonTurnigy!$AE$30*CalPhotonTurnigy!$AF$36+CalPhotonTurnigy!$AE$36)/CalPhotonTurnigy!$AE$30</f>
        <v>53.139282257460579</v>
      </c>
    </row>
    <row r="7331" spans="1:13" x14ac:dyDescent="0.3">
      <c r="A7331">
        <v>207.40131500000001</v>
      </c>
      <c r="B7331">
        <v>53</v>
      </c>
      <c r="C7331">
        <v>0</v>
      </c>
      <c r="D7331">
        <v>0.81899999999999995</v>
      </c>
      <c r="E7331">
        <v>41.035463</v>
      </c>
      <c r="F7331">
        <v>40.683863000000002</v>
      </c>
      <c r="G7331">
        <v>40.349969000000002</v>
      </c>
      <c r="H7331">
        <v>0.35160000000000002</v>
      </c>
      <c r="I7331">
        <v>-83.979105000000004</v>
      </c>
      <c r="J7331">
        <v>53</v>
      </c>
      <c r="K7331">
        <v>60.089173000000002</v>
      </c>
      <c r="L7331">
        <v>1.5011E-2</v>
      </c>
      <c r="M7331">
        <f>(F7331*CalPhotonTurnigy!$AE$30*CalPhotonTurnigy!$AF$36+CalPhotonTurnigy!$AE$36)/CalPhotonTurnigy!$AE$30</f>
        <v>52.811090869417505</v>
      </c>
    </row>
    <row r="7332" spans="1:13" x14ac:dyDescent="0.3">
      <c r="A7332">
        <v>207.416315</v>
      </c>
      <c r="B7332">
        <v>53</v>
      </c>
      <c r="C7332">
        <v>0</v>
      </c>
      <c r="D7332">
        <v>0.81899999999999995</v>
      </c>
      <c r="E7332">
        <v>41.035645000000002</v>
      </c>
      <c r="F7332">
        <v>41.056674000000001</v>
      </c>
      <c r="G7332">
        <v>40.330260000000003</v>
      </c>
      <c r="H7332">
        <v>-2.103E-2</v>
      </c>
      <c r="I7332">
        <v>-83.980069</v>
      </c>
      <c r="J7332">
        <v>53</v>
      </c>
      <c r="K7332">
        <v>60.083120000000001</v>
      </c>
      <c r="L7332">
        <v>1.4999999999999999E-2</v>
      </c>
      <c r="M7332">
        <f>(F7332*CalPhotonTurnigy!$AE$30*CalPhotonTurnigy!$AF$36+CalPhotonTurnigy!$AE$36)/CalPhotonTurnigy!$AE$30</f>
        <v>53.189756676440126</v>
      </c>
    </row>
    <row r="7333" spans="1:13" x14ac:dyDescent="0.3">
      <c r="A7333">
        <v>207.431319</v>
      </c>
      <c r="B7333">
        <v>53</v>
      </c>
      <c r="C7333">
        <v>0</v>
      </c>
      <c r="D7333">
        <v>0.81899999999999995</v>
      </c>
      <c r="E7333">
        <v>41.031649999999999</v>
      </c>
      <c r="F7333">
        <v>40.833016999999998</v>
      </c>
      <c r="G7333">
        <v>40.311529999999998</v>
      </c>
      <c r="H7333">
        <v>0.19863400000000001</v>
      </c>
      <c r="I7333">
        <v>-83.970973000000001</v>
      </c>
      <c r="J7333">
        <v>53</v>
      </c>
      <c r="K7333">
        <v>60.077910000000003</v>
      </c>
      <c r="L7333">
        <v>1.5004E-2</v>
      </c>
      <c r="M7333">
        <f>(F7333*CalPhotonTurnigy!$AE$30*CalPhotonTurnigy!$AF$36+CalPhotonTurnigy!$AE$36)/CalPhotonTurnigy!$AE$30</f>
        <v>52.962587257079491</v>
      </c>
    </row>
    <row r="7334" spans="1:13" x14ac:dyDescent="0.3">
      <c r="A7334">
        <v>207.44631999999999</v>
      </c>
      <c r="B7334">
        <v>53</v>
      </c>
      <c r="C7334">
        <v>0</v>
      </c>
      <c r="D7334">
        <v>0.81599999999999995</v>
      </c>
      <c r="E7334">
        <v>41.015757999999998</v>
      </c>
      <c r="F7334">
        <v>40.534669999999998</v>
      </c>
      <c r="G7334">
        <v>40.293835000000001</v>
      </c>
      <c r="H7334">
        <v>0.48108699999999999</v>
      </c>
      <c r="I7334">
        <v>-83.948997000000006</v>
      </c>
      <c r="J7334">
        <v>53</v>
      </c>
      <c r="K7334">
        <v>60.073425999999998</v>
      </c>
      <c r="L7334">
        <v>1.5001E-2</v>
      </c>
      <c r="M7334">
        <f>(F7334*CalPhotonTurnigy!$AE$30*CalPhotonTurnigy!$AF$36+CalPhotonTurnigy!$AE$36)/CalPhotonTurnigy!$AE$30</f>
        <v>52.65955486928037</v>
      </c>
    </row>
    <row r="7335" spans="1:13" x14ac:dyDescent="0.3">
      <c r="A7335">
        <v>207.46132399999999</v>
      </c>
      <c r="B7335">
        <v>53</v>
      </c>
      <c r="C7335">
        <v>0</v>
      </c>
      <c r="D7335">
        <v>0.81899999999999995</v>
      </c>
      <c r="E7335">
        <v>41.018689000000002</v>
      </c>
      <c r="F7335">
        <v>40.957281999999999</v>
      </c>
      <c r="G7335">
        <v>40.277208999999999</v>
      </c>
      <c r="H7335">
        <v>6.1407000000000003E-2</v>
      </c>
      <c r="I7335">
        <v>-83.946181999999993</v>
      </c>
      <c r="J7335">
        <v>53</v>
      </c>
      <c r="K7335">
        <v>60.069566000000002</v>
      </c>
      <c r="L7335">
        <v>1.5004E-2</v>
      </c>
      <c r="M7335">
        <f>(F7335*CalPhotonTurnigy!$AE$30*CalPhotonTurnigy!$AF$36+CalPhotonTurnigy!$AE$36)/CalPhotonTurnigy!$AE$30</f>
        <v>53.088803775663074</v>
      </c>
    </row>
    <row r="7336" spans="1:13" x14ac:dyDescent="0.3">
      <c r="A7336">
        <v>207.47633400000001</v>
      </c>
      <c r="B7336">
        <v>53</v>
      </c>
      <c r="C7336">
        <v>0</v>
      </c>
      <c r="D7336">
        <v>0.81899999999999995</v>
      </c>
      <c r="E7336">
        <v>41.017059000000003</v>
      </c>
      <c r="F7336">
        <v>40.658999999999999</v>
      </c>
      <c r="G7336">
        <v>40.261662999999999</v>
      </c>
      <c r="H7336">
        <v>0.35805900000000002</v>
      </c>
      <c r="I7336">
        <v>-83.929800999999998</v>
      </c>
      <c r="J7336">
        <v>53</v>
      </c>
      <c r="K7336">
        <v>60.066243999999998</v>
      </c>
      <c r="L7336">
        <v>1.5010000000000001E-2</v>
      </c>
      <c r="M7336">
        <f>(F7336*CalPhotonTurnigy!$AE$30*CalPhotonTurnigy!$AF$36+CalPhotonTurnigy!$AE$36)/CalPhotonTurnigy!$AE$30</f>
        <v>52.78583740865588</v>
      </c>
    </row>
    <row r="7337" spans="1:13" x14ac:dyDescent="0.3">
      <c r="A7337">
        <v>207.491344</v>
      </c>
      <c r="B7337">
        <v>53</v>
      </c>
      <c r="C7337">
        <v>0</v>
      </c>
      <c r="D7337">
        <v>0.81899999999999995</v>
      </c>
      <c r="E7337">
        <v>41.015656999999997</v>
      </c>
      <c r="F7337">
        <v>41.081519999999998</v>
      </c>
      <c r="G7337">
        <v>40.247190000000003</v>
      </c>
      <c r="H7337">
        <v>-6.5863000000000005E-2</v>
      </c>
      <c r="I7337">
        <v>-83.932823999999997</v>
      </c>
      <c r="J7337">
        <v>53</v>
      </c>
      <c r="K7337">
        <v>60.063384999999997</v>
      </c>
      <c r="L7337">
        <v>1.5010000000000001E-2</v>
      </c>
      <c r="M7337">
        <f>(F7337*CalPhotonTurnigy!$AE$30*CalPhotonTurnigy!$AF$36+CalPhotonTurnigy!$AE$36)/CalPhotonTurnigy!$AE$30</f>
        <v>53.214992870225402</v>
      </c>
    </row>
    <row r="7338" spans="1:13" x14ac:dyDescent="0.3">
      <c r="A7338">
        <v>207.50634700000001</v>
      </c>
      <c r="B7338">
        <v>53</v>
      </c>
      <c r="C7338">
        <v>0</v>
      </c>
      <c r="D7338">
        <v>0.81799999999999995</v>
      </c>
      <c r="E7338">
        <v>41.010297000000001</v>
      </c>
      <c r="F7338">
        <v>40.758445000000002</v>
      </c>
      <c r="G7338">
        <v>40.23377</v>
      </c>
      <c r="H7338">
        <v>0.25185200000000002</v>
      </c>
      <c r="I7338">
        <v>-83.921297999999993</v>
      </c>
      <c r="J7338">
        <v>53</v>
      </c>
      <c r="K7338">
        <v>60.060924</v>
      </c>
      <c r="L7338">
        <v>1.5003000000000001E-2</v>
      </c>
      <c r="M7338">
        <f>(F7338*CalPhotonTurnigy!$AE$30*CalPhotonTurnigy!$AF$36+CalPhotonTurnigy!$AE$36)/CalPhotonTurnigy!$AE$30</f>
        <v>52.886844141770951</v>
      </c>
    </row>
    <row r="7339" spans="1:13" x14ac:dyDescent="0.3">
      <c r="A7339">
        <v>207.52136300000001</v>
      </c>
      <c r="B7339">
        <v>53</v>
      </c>
      <c r="C7339">
        <v>0</v>
      </c>
      <c r="D7339">
        <v>0.81899999999999995</v>
      </c>
      <c r="E7339">
        <v>41.013990999999997</v>
      </c>
      <c r="F7339">
        <v>41.056674000000001</v>
      </c>
      <c r="G7339">
        <v>40.221370999999998</v>
      </c>
      <c r="H7339">
        <v>-4.2682999999999999E-2</v>
      </c>
      <c r="I7339">
        <v>-83.923258000000004</v>
      </c>
      <c r="J7339">
        <v>53</v>
      </c>
      <c r="K7339">
        <v>60.058805999999997</v>
      </c>
      <c r="L7339">
        <v>1.5016E-2</v>
      </c>
      <c r="M7339">
        <f>(F7339*CalPhotonTurnigy!$AE$30*CalPhotonTurnigy!$AF$36+CalPhotonTurnigy!$AE$36)/CalPhotonTurnigy!$AE$30</f>
        <v>53.189756676440126</v>
      </c>
    </row>
    <row r="7340" spans="1:13" x14ac:dyDescent="0.3">
      <c r="A7340">
        <v>207.53637599999999</v>
      </c>
      <c r="B7340">
        <v>53</v>
      </c>
      <c r="C7340">
        <v>0</v>
      </c>
      <c r="D7340">
        <v>0.81499999999999995</v>
      </c>
      <c r="E7340">
        <v>40.992244999999997</v>
      </c>
      <c r="F7340">
        <v>40.907578999999998</v>
      </c>
      <c r="G7340">
        <v>40.209955000000001</v>
      </c>
      <c r="H7340">
        <v>8.4666000000000005E-2</v>
      </c>
      <c r="I7340">
        <v>-83.919376</v>
      </c>
      <c r="J7340">
        <v>53</v>
      </c>
      <c r="K7340">
        <v>60.056983000000002</v>
      </c>
      <c r="L7340">
        <v>1.5013E-2</v>
      </c>
      <c r="M7340">
        <f>(F7340*CalPhotonTurnigy!$AE$30*CalPhotonTurnigy!$AF$36+CalPhotonTurnigy!$AE$36)/CalPhotonTurnigy!$AE$30</f>
        <v>53.038320215343113</v>
      </c>
    </row>
    <row r="7341" spans="1:13" x14ac:dyDescent="0.3">
      <c r="A7341">
        <v>207.55138700000001</v>
      </c>
      <c r="B7341">
        <v>53</v>
      </c>
      <c r="C7341">
        <v>0</v>
      </c>
      <c r="D7341">
        <v>0.81799999999999995</v>
      </c>
      <c r="E7341">
        <v>40.990149000000002</v>
      </c>
      <c r="F7341">
        <v>40.584406000000001</v>
      </c>
      <c r="G7341">
        <v>40.199475</v>
      </c>
      <c r="H7341">
        <v>0.40574300000000002</v>
      </c>
      <c r="I7341">
        <v>-83.900822000000005</v>
      </c>
      <c r="J7341">
        <v>53</v>
      </c>
      <c r="K7341">
        <v>60.055413000000001</v>
      </c>
      <c r="L7341">
        <v>1.5011E-2</v>
      </c>
      <c r="M7341">
        <f>(F7341*CalPhotonTurnigy!$AE$30*CalPhotonTurnigy!$AF$36+CalPhotonTurnigy!$AE$36)/CalPhotonTurnigy!$AE$30</f>
        <v>52.71007194784854</v>
      </c>
    </row>
    <row r="7342" spans="1:13" x14ac:dyDescent="0.3">
      <c r="A7342">
        <v>207.566383</v>
      </c>
      <c r="B7342">
        <v>53</v>
      </c>
      <c r="C7342">
        <v>0</v>
      </c>
      <c r="D7342">
        <v>0.81899999999999995</v>
      </c>
      <c r="E7342">
        <v>40.992502000000002</v>
      </c>
      <c r="F7342">
        <v>40.982131000000003</v>
      </c>
      <c r="G7342">
        <v>40.189883000000002</v>
      </c>
      <c r="H7342">
        <v>1.0370000000000001E-2</v>
      </c>
      <c r="I7342">
        <v>-83.900346999999996</v>
      </c>
      <c r="J7342">
        <v>53</v>
      </c>
      <c r="K7342">
        <v>60.054062999999999</v>
      </c>
      <c r="L7342">
        <v>1.4996000000000001E-2</v>
      </c>
      <c r="M7342">
        <f>(F7342*CalPhotonTurnigy!$AE$30*CalPhotonTurnigy!$AF$36+CalPhotonTurnigy!$AE$36)/CalPhotonTurnigy!$AE$30</f>
        <v>53.11404301656183</v>
      </c>
    </row>
    <row r="7343" spans="1:13" x14ac:dyDescent="0.3">
      <c r="A7343">
        <v>207.58138700000001</v>
      </c>
      <c r="B7343">
        <v>53</v>
      </c>
      <c r="C7343">
        <v>0</v>
      </c>
      <c r="D7343">
        <v>0.81799999999999995</v>
      </c>
      <c r="E7343">
        <v>40.990369999999999</v>
      </c>
      <c r="F7343">
        <v>40.708725000000001</v>
      </c>
      <c r="G7343">
        <v>40.181125000000002</v>
      </c>
      <c r="H7343">
        <v>0.28164600000000001</v>
      </c>
      <c r="I7343">
        <v>-83.887461999999999</v>
      </c>
      <c r="J7343">
        <v>53</v>
      </c>
      <c r="K7343">
        <v>60.052900000000001</v>
      </c>
      <c r="L7343">
        <v>1.5004E-2</v>
      </c>
      <c r="M7343">
        <f>(F7343*CalPhotonTurnigy!$AE$30*CalPhotonTurnigy!$AF$36+CalPhotonTurnigy!$AE$36)/CalPhotonTurnigy!$AE$30</f>
        <v>52.836343314474647</v>
      </c>
    </row>
    <row r="7344" spans="1:13" x14ac:dyDescent="0.3">
      <c r="A7344">
        <v>207.59639999999999</v>
      </c>
      <c r="B7344">
        <v>53</v>
      </c>
      <c r="C7344">
        <v>0</v>
      </c>
      <c r="D7344">
        <v>0.81799999999999995</v>
      </c>
      <c r="E7344">
        <v>40.988536000000003</v>
      </c>
      <c r="F7344">
        <v>41.081519999999998</v>
      </c>
      <c r="G7344">
        <v>40.17315</v>
      </c>
      <c r="H7344">
        <v>-9.2982999999999996E-2</v>
      </c>
      <c r="I7344">
        <v>-83.891729999999995</v>
      </c>
      <c r="J7344">
        <v>53</v>
      </c>
      <c r="K7344">
        <v>60.051900000000003</v>
      </c>
      <c r="L7344">
        <v>1.5013E-2</v>
      </c>
      <c r="M7344">
        <f>(F7344*CalPhotonTurnigy!$AE$30*CalPhotonTurnigy!$AF$36+CalPhotonTurnigy!$AE$36)/CalPhotonTurnigy!$AE$30</f>
        <v>53.214992870225402</v>
      </c>
    </row>
    <row r="7345" spans="1:13" x14ac:dyDescent="0.3">
      <c r="A7345">
        <v>207.61140499999999</v>
      </c>
      <c r="B7345">
        <v>53</v>
      </c>
      <c r="C7345">
        <v>0</v>
      </c>
      <c r="D7345">
        <v>0.81699999999999995</v>
      </c>
      <c r="E7345">
        <v>40.982801000000002</v>
      </c>
      <c r="F7345">
        <v>40.808160000000001</v>
      </c>
      <c r="G7345">
        <v>40.165902000000003</v>
      </c>
      <c r="H7345">
        <v>0.17464099999999999</v>
      </c>
      <c r="I7345">
        <v>-83.883734000000004</v>
      </c>
      <c r="J7345">
        <v>53</v>
      </c>
      <c r="K7345">
        <v>60.051039000000003</v>
      </c>
      <c r="L7345">
        <v>1.5004999999999999E-2</v>
      </c>
      <c r="M7345">
        <f>(F7345*CalPhotonTurnigy!$AE$30*CalPhotonTurnigy!$AF$36+CalPhotonTurnigy!$AE$36)/CalPhotonTurnigy!$AE$30</f>
        <v>52.937339890544813</v>
      </c>
    </row>
    <row r="7346" spans="1:13" x14ac:dyDescent="0.3">
      <c r="A7346">
        <v>207.62640300000001</v>
      </c>
      <c r="B7346">
        <v>53</v>
      </c>
      <c r="C7346">
        <v>0</v>
      </c>
      <c r="D7346">
        <v>0.81399999999999995</v>
      </c>
      <c r="E7346">
        <v>40.961229000000003</v>
      </c>
      <c r="F7346">
        <v>41.180891000000003</v>
      </c>
      <c r="G7346">
        <v>40.159331000000002</v>
      </c>
      <c r="H7346">
        <v>-0.219661</v>
      </c>
      <c r="I7346">
        <v>-83.893814000000006</v>
      </c>
      <c r="J7346">
        <v>53</v>
      </c>
      <c r="K7346">
        <v>60.050297</v>
      </c>
      <c r="L7346">
        <v>1.4997999999999999E-2</v>
      </c>
      <c r="M7346">
        <f>(F7346*CalPhotonTurnigy!$AE$30*CalPhotonTurnigy!$AF$36+CalPhotonTurnigy!$AE$36)/CalPhotonTurnigy!$AE$30</f>
        <v>53.315924441208146</v>
      </c>
    </row>
    <row r="7347" spans="1:13" x14ac:dyDescent="0.3">
      <c r="A7347">
        <v>207.6414</v>
      </c>
      <c r="B7347">
        <v>53</v>
      </c>
      <c r="C7347">
        <v>0</v>
      </c>
      <c r="D7347">
        <v>0.81399999999999995</v>
      </c>
      <c r="E7347">
        <v>40.942655000000002</v>
      </c>
      <c r="F7347">
        <v>40.907578999999998</v>
      </c>
      <c r="G7347">
        <v>40.153384000000003</v>
      </c>
      <c r="H7347">
        <v>3.5076999999999997E-2</v>
      </c>
      <c r="I7347">
        <v>-83.892207999999997</v>
      </c>
      <c r="J7347">
        <v>53</v>
      </c>
      <c r="K7347">
        <v>60.049658999999998</v>
      </c>
      <c r="L7347">
        <v>1.4997E-2</v>
      </c>
      <c r="M7347">
        <f>(F7347*CalPhotonTurnigy!$AE$30*CalPhotonTurnigy!$AF$36+CalPhotonTurnigy!$AE$36)/CalPhotonTurnigy!$AE$30</f>
        <v>53.038320215343113</v>
      </c>
    </row>
    <row r="7348" spans="1:13" x14ac:dyDescent="0.3">
      <c r="A7348">
        <v>207.656398</v>
      </c>
      <c r="B7348">
        <v>53</v>
      </c>
      <c r="C7348">
        <v>0</v>
      </c>
      <c r="D7348">
        <v>0.81200000000000006</v>
      </c>
      <c r="E7348">
        <v>40.918332999999997</v>
      </c>
      <c r="F7348">
        <v>40.658999999999999</v>
      </c>
      <c r="G7348">
        <v>40.148010999999997</v>
      </c>
      <c r="H7348">
        <v>0.25933299999999998</v>
      </c>
      <c r="I7348">
        <v>-83.880352999999999</v>
      </c>
      <c r="J7348">
        <v>53</v>
      </c>
      <c r="K7348">
        <v>60.049109999999999</v>
      </c>
      <c r="L7348">
        <v>1.4997999999999999E-2</v>
      </c>
      <c r="M7348">
        <f>(F7348*CalPhotonTurnigy!$AE$30*CalPhotonTurnigy!$AF$36+CalPhotonTurnigy!$AE$36)/CalPhotonTurnigy!$AE$30</f>
        <v>52.78583740865588</v>
      </c>
    </row>
    <row r="7349" spans="1:13" x14ac:dyDescent="0.3">
      <c r="A7349">
        <v>207.67139399999999</v>
      </c>
      <c r="B7349">
        <v>53</v>
      </c>
      <c r="C7349">
        <v>0</v>
      </c>
      <c r="D7349">
        <v>0.81399999999999995</v>
      </c>
      <c r="E7349">
        <v>40.905726000000001</v>
      </c>
      <c r="F7349">
        <v>41.006979999999999</v>
      </c>
      <c r="G7349">
        <v>40.143166999999998</v>
      </c>
      <c r="H7349">
        <v>-0.101254</v>
      </c>
      <c r="I7349">
        <v>-83.884992999999994</v>
      </c>
      <c r="J7349">
        <v>53</v>
      </c>
      <c r="K7349">
        <v>60.048637999999997</v>
      </c>
      <c r="L7349">
        <v>1.4996000000000001E-2</v>
      </c>
      <c r="M7349">
        <f>(F7349*CalPhotonTurnigy!$AE$30*CalPhotonTurnigy!$AF$36+CalPhotonTurnigy!$AE$36)/CalPhotonTurnigy!$AE$30</f>
        <v>53.139282257460579</v>
      </c>
    </row>
    <row r="7350" spans="1:13" x14ac:dyDescent="0.3">
      <c r="A7350">
        <v>207.68640199999999</v>
      </c>
      <c r="B7350">
        <v>53</v>
      </c>
      <c r="C7350">
        <v>0</v>
      </c>
      <c r="D7350">
        <v>0.81399999999999995</v>
      </c>
      <c r="E7350">
        <v>40.894872999999997</v>
      </c>
      <c r="F7350">
        <v>40.708725000000001</v>
      </c>
      <c r="G7350">
        <v>40.138804999999998</v>
      </c>
      <c r="H7350">
        <v>0.18614900000000001</v>
      </c>
      <c r="I7350">
        <v>-83.876474000000002</v>
      </c>
      <c r="J7350">
        <v>53</v>
      </c>
      <c r="K7350">
        <v>60.048231000000001</v>
      </c>
      <c r="L7350">
        <v>1.5008000000000001E-2</v>
      </c>
      <c r="M7350">
        <f>(F7350*CalPhotonTurnigy!$AE$30*CalPhotonTurnigy!$AF$36+CalPhotonTurnigy!$AE$36)/CalPhotonTurnigy!$AE$30</f>
        <v>52.836343314474647</v>
      </c>
    </row>
    <row r="7351" spans="1:13" x14ac:dyDescent="0.3">
      <c r="A7351">
        <v>207.701401</v>
      </c>
      <c r="B7351">
        <v>53</v>
      </c>
      <c r="C7351">
        <v>0</v>
      </c>
      <c r="D7351">
        <v>0.81499999999999995</v>
      </c>
      <c r="E7351">
        <v>40.893872000000002</v>
      </c>
      <c r="F7351">
        <v>41.106363999999999</v>
      </c>
      <c r="G7351">
        <v>40.134884</v>
      </c>
      <c r="H7351">
        <v>-0.21249199999999999</v>
      </c>
      <c r="I7351">
        <v>-83.886219999999994</v>
      </c>
      <c r="J7351">
        <v>53</v>
      </c>
      <c r="K7351">
        <v>60.047880999999997</v>
      </c>
      <c r="L7351">
        <v>1.4999E-2</v>
      </c>
      <c r="M7351">
        <f>(F7351*CalPhotonTurnigy!$AE$30*CalPhotonTurnigy!$AF$36+CalPhotonTurnigy!$AE$36)/CalPhotonTurnigy!$AE$30</f>
        <v>53.240227032601702</v>
      </c>
    </row>
    <row r="7352" spans="1:13" x14ac:dyDescent="0.3">
      <c r="A7352">
        <v>207.71641199999999</v>
      </c>
      <c r="B7352">
        <v>53</v>
      </c>
      <c r="C7352">
        <v>0</v>
      </c>
      <c r="D7352">
        <v>0.81</v>
      </c>
      <c r="E7352">
        <v>40.863810000000001</v>
      </c>
      <c r="F7352">
        <v>40.758445000000002</v>
      </c>
      <c r="G7352">
        <v>40.131363999999998</v>
      </c>
      <c r="H7352">
        <v>0.105365</v>
      </c>
      <c r="I7352">
        <v>-83.881395999999995</v>
      </c>
      <c r="J7352">
        <v>53</v>
      </c>
      <c r="K7352">
        <v>60.047578999999999</v>
      </c>
      <c r="L7352">
        <v>1.5011E-2</v>
      </c>
      <c r="M7352">
        <f>(F7352*CalPhotonTurnigy!$AE$30*CalPhotonTurnigy!$AF$36+CalPhotonTurnigy!$AE$36)/CalPhotonTurnigy!$AE$30</f>
        <v>52.886844141770951</v>
      </c>
    </row>
    <row r="7353" spans="1:13" x14ac:dyDescent="0.3">
      <c r="A7353">
        <v>207.73141200000001</v>
      </c>
      <c r="B7353">
        <v>53</v>
      </c>
      <c r="C7353">
        <v>0</v>
      </c>
      <c r="D7353">
        <v>0.81100000000000005</v>
      </c>
      <c r="E7353">
        <v>40.846271000000002</v>
      </c>
      <c r="F7353">
        <v>41.15605</v>
      </c>
      <c r="G7353">
        <v>40.128208000000001</v>
      </c>
      <c r="H7353">
        <v>-0.309778</v>
      </c>
      <c r="I7353">
        <v>-83.895611000000002</v>
      </c>
      <c r="J7353">
        <v>53</v>
      </c>
      <c r="K7353">
        <v>60.047319999999999</v>
      </c>
      <c r="L7353">
        <v>1.4999999999999999E-2</v>
      </c>
      <c r="M7353">
        <f>(F7353*CalPhotonTurnigy!$AE$30*CalPhotonTurnigy!$AF$36+CalPhotonTurnigy!$AE$36)/CalPhotonTurnigy!$AE$30</f>
        <v>53.290693325945313</v>
      </c>
    </row>
    <row r="7354" spans="1:13" x14ac:dyDescent="0.3">
      <c r="A7354">
        <v>207.74641800000001</v>
      </c>
      <c r="B7354">
        <v>53</v>
      </c>
      <c r="C7354">
        <v>0</v>
      </c>
      <c r="D7354">
        <v>0.80900000000000005</v>
      </c>
      <c r="E7354">
        <v>40.818635</v>
      </c>
      <c r="F7354">
        <v>40.907578999999998</v>
      </c>
      <c r="G7354">
        <v>40.125382999999999</v>
      </c>
      <c r="H7354">
        <v>-8.8943999999999995E-2</v>
      </c>
      <c r="I7354">
        <v>-83.899686000000003</v>
      </c>
      <c r="J7354">
        <v>53</v>
      </c>
      <c r="K7354">
        <v>60.047097000000001</v>
      </c>
      <c r="L7354">
        <v>1.5006E-2</v>
      </c>
      <c r="M7354">
        <f>(F7354*CalPhotonTurnigy!$AE$30*CalPhotonTurnigy!$AF$36+CalPhotonTurnigy!$AE$36)/CalPhotonTurnigy!$AE$30</f>
        <v>53.038320215343113</v>
      </c>
    </row>
    <row r="7355" spans="1:13" x14ac:dyDescent="0.3">
      <c r="A7355">
        <v>207.761425</v>
      </c>
      <c r="B7355">
        <v>53</v>
      </c>
      <c r="C7355">
        <v>0</v>
      </c>
      <c r="D7355">
        <v>0.81</v>
      </c>
      <c r="E7355">
        <v>40.803199999999997</v>
      </c>
      <c r="F7355">
        <v>41.255408000000003</v>
      </c>
      <c r="G7355">
        <v>40.122855999999999</v>
      </c>
      <c r="H7355">
        <v>-0.452208</v>
      </c>
      <c r="I7355">
        <v>-83.920460000000006</v>
      </c>
      <c r="J7355">
        <v>53</v>
      </c>
      <c r="K7355">
        <v>60.046905000000002</v>
      </c>
      <c r="L7355">
        <v>1.5007E-2</v>
      </c>
      <c r="M7355">
        <f>(F7355*CalPhotonTurnigy!$AE$30*CalPhotonTurnigy!$AF$36+CalPhotonTurnigy!$AE$36)/CalPhotonTurnigy!$AE$30</f>
        <v>53.391611692769672</v>
      </c>
    </row>
    <row r="7356" spans="1:13" x14ac:dyDescent="0.3">
      <c r="A7356">
        <v>207.77642900000001</v>
      </c>
      <c r="B7356">
        <v>53</v>
      </c>
      <c r="C7356">
        <v>0</v>
      </c>
      <c r="D7356">
        <v>0.80900000000000005</v>
      </c>
      <c r="E7356">
        <v>40.781542999999999</v>
      </c>
      <c r="F7356">
        <v>40.932431000000001</v>
      </c>
      <c r="G7356">
        <v>40.120600000000003</v>
      </c>
      <c r="H7356">
        <v>-0.15088699999999999</v>
      </c>
      <c r="I7356">
        <v>-83.927374</v>
      </c>
      <c r="J7356">
        <v>53</v>
      </c>
      <c r="K7356">
        <v>60.046739000000002</v>
      </c>
      <c r="L7356">
        <v>1.5004E-2</v>
      </c>
      <c r="M7356">
        <f>(F7356*CalPhotonTurnigy!$AE$30*CalPhotonTurnigy!$AF$36+CalPhotonTurnigy!$AE$36)/CalPhotonTurnigy!$AE$30</f>
        <v>53.063562503355342</v>
      </c>
    </row>
    <row r="7357" spans="1:13" x14ac:dyDescent="0.3">
      <c r="A7357">
        <v>207.791428</v>
      </c>
      <c r="B7357">
        <v>53</v>
      </c>
      <c r="C7357">
        <v>0</v>
      </c>
      <c r="D7357">
        <v>0.81</v>
      </c>
      <c r="E7357">
        <v>40.767083999999997</v>
      </c>
      <c r="F7357">
        <v>40.808160000000001</v>
      </c>
      <c r="G7357">
        <v>40.118586000000001</v>
      </c>
      <c r="H7357">
        <v>-4.1077000000000002E-2</v>
      </c>
      <c r="I7357">
        <v>-83.929254</v>
      </c>
      <c r="J7357">
        <v>53</v>
      </c>
      <c r="K7357">
        <v>60.046596999999998</v>
      </c>
      <c r="L7357">
        <v>1.4999E-2</v>
      </c>
      <c r="M7357">
        <f>(F7357*CalPhotonTurnigy!$AE$30*CalPhotonTurnigy!$AF$36+CalPhotonTurnigy!$AE$36)/CalPhotonTurnigy!$AE$30</f>
        <v>52.937339890544813</v>
      </c>
    </row>
    <row r="7358" spans="1:13" x14ac:dyDescent="0.3">
      <c r="A7358">
        <v>207.80643800000001</v>
      </c>
      <c r="B7358">
        <v>53</v>
      </c>
      <c r="C7358">
        <v>0</v>
      </c>
      <c r="D7358">
        <v>0.80900000000000005</v>
      </c>
      <c r="E7358">
        <v>40.750447000000001</v>
      </c>
      <c r="F7358">
        <v>41.106363999999999</v>
      </c>
      <c r="G7358">
        <v>40.116790999999999</v>
      </c>
      <c r="H7358">
        <v>-0.35591699999999998</v>
      </c>
      <c r="I7358">
        <v>-83.945590999999993</v>
      </c>
      <c r="J7358">
        <v>53</v>
      </c>
      <c r="K7358">
        <v>60.046474000000003</v>
      </c>
      <c r="L7358">
        <v>1.5010000000000001E-2</v>
      </c>
      <c r="M7358">
        <f>(F7358*CalPhotonTurnigy!$AE$30*CalPhotonTurnigy!$AF$36+CalPhotonTurnigy!$AE$36)/CalPhotonTurnigy!$AE$30</f>
        <v>53.240227032601702</v>
      </c>
    </row>
    <row r="7359" spans="1:13" x14ac:dyDescent="0.3">
      <c r="A7359">
        <v>207.821438</v>
      </c>
      <c r="B7359">
        <v>53</v>
      </c>
      <c r="C7359">
        <v>0</v>
      </c>
      <c r="D7359">
        <v>0.81</v>
      </c>
      <c r="E7359">
        <v>40.740316</v>
      </c>
      <c r="F7359">
        <v>40.708725000000001</v>
      </c>
      <c r="G7359">
        <v>40.115192999999998</v>
      </c>
      <c r="H7359">
        <v>3.1591000000000001E-2</v>
      </c>
      <c r="I7359">
        <v>-83.944146000000003</v>
      </c>
      <c r="J7359">
        <v>53</v>
      </c>
      <c r="K7359">
        <v>60.046368999999999</v>
      </c>
      <c r="L7359">
        <v>1.4999999999999999E-2</v>
      </c>
      <c r="M7359">
        <f>(F7359*CalPhotonTurnigy!$AE$30*CalPhotonTurnigy!$AF$36+CalPhotonTurnigy!$AE$36)/CalPhotonTurnigy!$AE$30</f>
        <v>52.836343314474647</v>
      </c>
    </row>
    <row r="7360" spans="1:13" x14ac:dyDescent="0.3">
      <c r="A7360">
        <v>207.83643699999999</v>
      </c>
      <c r="B7360">
        <v>53</v>
      </c>
      <c r="C7360">
        <v>0</v>
      </c>
      <c r="D7360">
        <v>0.81100000000000005</v>
      </c>
      <c r="E7360">
        <v>40.739977000000003</v>
      </c>
      <c r="F7360">
        <v>41.131207000000003</v>
      </c>
      <c r="G7360">
        <v>40.113771</v>
      </c>
      <c r="H7360">
        <v>-0.39123000000000002</v>
      </c>
      <c r="I7360">
        <v>-83.962092999999996</v>
      </c>
      <c r="J7360">
        <v>53</v>
      </c>
      <c r="K7360">
        <v>60.046278000000001</v>
      </c>
      <c r="L7360">
        <v>1.4999E-2</v>
      </c>
      <c r="M7360">
        <f>(F7360*CalPhotonTurnigy!$AE$30*CalPhotonTurnigy!$AF$36+CalPhotonTurnigy!$AE$36)/CalPhotonTurnigy!$AE$30</f>
        <v>53.265460179273511</v>
      </c>
    </row>
    <row r="7361" spans="1:13" x14ac:dyDescent="0.3">
      <c r="A7361">
        <v>207.851437</v>
      </c>
      <c r="B7361">
        <v>53</v>
      </c>
      <c r="C7361">
        <v>0</v>
      </c>
      <c r="D7361">
        <v>0.80900000000000005</v>
      </c>
      <c r="E7361">
        <v>40.727111999999998</v>
      </c>
      <c r="F7361">
        <v>40.833016999999998</v>
      </c>
      <c r="G7361">
        <v>40.112507000000001</v>
      </c>
      <c r="H7361">
        <v>-0.105905</v>
      </c>
      <c r="I7361">
        <v>-83.966941000000006</v>
      </c>
      <c r="J7361">
        <v>53</v>
      </c>
      <c r="K7361">
        <v>60.046199999999999</v>
      </c>
      <c r="L7361">
        <v>1.4999999999999999E-2</v>
      </c>
      <c r="M7361">
        <f>(F7361*CalPhotonTurnigy!$AE$30*CalPhotonTurnigy!$AF$36+CalPhotonTurnigy!$AE$36)/CalPhotonTurnigy!$AE$30</f>
        <v>52.962587257079491</v>
      </c>
    </row>
    <row r="7362" spans="1:13" x14ac:dyDescent="0.3">
      <c r="A7362">
        <v>207.86644100000001</v>
      </c>
      <c r="B7362">
        <v>53</v>
      </c>
      <c r="C7362">
        <v>0</v>
      </c>
      <c r="D7362">
        <v>0.81299999999999994</v>
      </c>
      <c r="E7362">
        <v>40.736998999999997</v>
      </c>
      <c r="F7362">
        <v>41.23057</v>
      </c>
      <c r="G7362">
        <v>40.111384999999999</v>
      </c>
      <c r="H7362">
        <v>-0.49357000000000001</v>
      </c>
      <c r="I7362">
        <v>-83.989607000000007</v>
      </c>
      <c r="J7362">
        <v>53</v>
      </c>
      <c r="K7362">
        <v>60.046132999999998</v>
      </c>
      <c r="L7362">
        <v>1.5004E-2</v>
      </c>
      <c r="M7362">
        <f>(F7362*CalPhotonTurnigy!$AE$30*CalPhotonTurnigy!$AF$36+CalPhotonTurnigy!$AE$36)/CalPhotonTurnigy!$AE$30</f>
        <v>53.366383624620319</v>
      </c>
    </row>
    <row r="7363" spans="1:13" x14ac:dyDescent="0.3">
      <c r="A7363">
        <v>207.88144600000001</v>
      </c>
      <c r="B7363">
        <v>53</v>
      </c>
      <c r="C7363">
        <v>0</v>
      </c>
      <c r="D7363">
        <v>0.81799999999999995</v>
      </c>
      <c r="E7363">
        <v>40.770634000000001</v>
      </c>
      <c r="F7363">
        <v>40.907578999999998</v>
      </c>
      <c r="G7363">
        <v>40.110388999999998</v>
      </c>
      <c r="H7363">
        <v>-0.13694500000000001</v>
      </c>
      <c r="I7363">
        <v>-83.995881999999995</v>
      </c>
      <c r="J7363">
        <v>53</v>
      </c>
      <c r="K7363">
        <v>60.046075000000002</v>
      </c>
      <c r="L7363">
        <v>1.5004999999999999E-2</v>
      </c>
      <c r="M7363">
        <f>(F7363*CalPhotonTurnigy!$AE$30*CalPhotonTurnigy!$AF$36+CalPhotonTurnigy!$AE$36)/CalPhotonTurnigy!$AE$30</f>
        <v>53.038320215343113</v>
      </c>
    </row>
    <row r="7364" spans="1:13" x14ac:dyDescent="0.3">
      <c r="A7364">
        <v>207.896457</v>
      </c>
      <c r="B7364">
        <v>53</v>
      </c>
      <c r="C7364">
        <v>0</v>
      </c>
      <c r="D7364">
        <v>0.81</v>
      </c>
      <c r="E7364">
        <v>40.761879999999998</v>
      </c>
      <c r="F7364">
        <v>40.658999999999999</v>
      </c>
      <c r="G7364">
        <v>40.109506000000003</v>
      </c>
      <c r="H7364">
        <v>0.10288</v>
      </c>
      <c r="I7364">
        <v>-83.991174999999998</v>
      </c>
      <c r="J7364">
        <v>53</v>
      </c>
      <c r="K7364">
        <v>60.046025</v>
      </c>
      <c r="L7364">
        <v>1.5011E-2</v>
      </c>
      <c r="M7364">
        <f>(F7364*CalPhotonTurnigy!$AE$30*CalPhotonTurnigy!$AF$36+CalPhotonTurnigy!$AE$36)/CalPhotonTurnigy!$AE$30</f>
        <v>52.78583740865588</v>
      </c>
    </row>
    <row r="7365" spans="1:13" x14ac:dyDescent="0.3">
      <c r="A7365">
        <v>207.911462</v>
      </c>
      <c r="B7365">
        <v>53</v>
      </c>
      <c r="C7365">
        <v>0</v>
      </c>
      <c r="D7365">
        <v>0.81</v>
      </c>
      <c r="E7365">
        <v>40.750157000000002</v>
      </c>
      <c r="F7365">
        <v>41.031827999999997</v>
      </c>
      <c r="G7365">
        <v>40.108722999999998</v>
      </c>
      <c r="H7365">
        <v>-0.281671</v>
      </c>
      <c r="I7365">
        <v>-84.004092</v>
      </c>
      <c r="J7365">
        <v>53</v>
      </c>
      <c r="K7365">
        <v>60.045982000000002</v>
      </c>
      <c r="L7365">
        <v>1.5004999999999999E-2</v>
      </c>
      <c r="M7365">
        <f>(F7365*CalPhotonTurnigy!$AE$30*CalPhotonTurnigy!$AF$36+CalPhotonTurnigy!$AE$36)/CalPhotonTurnigy!$AE$30</f>
        <v>53.164520482654844</v>
      </c>
    </row>
    <row r="7366" spans="1:13" x14ac:dyDescent="0.3">
      <c r="A7366">
        <v>207.92647400000001</v>
      </c>
      <c r="B7366">
        <v>53</v>
      </c>
      <c r="C7366">
        <v>0</v>
      </c>
      <c r="D7366">
        <v>0.81</v>
      </c>
      <c r="E7366">
        <v>40.744256</v>
      </c>
      <c r="F7366">
        <v>40.733584999999998</v>
      </c>
      <c r="G7366">
        <v>40.108030999999997</v>
      </c>
      <c r="H7366">
        <v>1.0671E-2</v>
      </c>
      <c r="I7366">
        <v>-84.003602999999998</v>
      </c>
      <c r="J7366">
        <v>53</v>
      </c>
      <c r="K7366">
        <v>60.045945000000003</v>
      </c>
      <c r="L7366">
        <v>1.5011999999999999E-2</v>
      </c>
      <c r="M7366">
        <f>(F7366*CalPhotonTurnigy!$AE$30*CalPhotonTurnigy!$AF$36+CalPhotonTurnigy!$AE$36)/CalPhotonTurnigy!$AE$30</f>
        <v>52.861593728122799</v>
      </c>
    </row>
    <row r="7367" spans="1:13" x14ac:dyDescent="0.3">
      <c r="A7367">
        <v>207.94148300000001</v>
      </c>
      <c r="B7367">
        <v>53</v>
      </c>
      <c r="C7367">
        <v>0</v>
      </c>
      <c r="D7367">
        <v>0.81</v>
      </c>
      <c r="E7367">
        <v>40.739176999999998</v>
      </c>
      <c r="F7367">
        <v>41.106363999999999</v>
      </c>
      <c r="G7367">
        <v>40.107418000000003</v>
      </c>
      <c r="H7367">
        <v>-0.36718699999999999</v>
      </c>
      <c r="I7367">
        <v>-84.020455999999996</v>
      </c>
      <c r="J7367">
        <v>53</v>
      </c>
      <c r="K7367">
        <v>60.045912999999999</v>
      </c>
      <c r="L7367">
        <v>1.5009E-2</v>
      </c>
      <c r="M7367">
        <f>(F7367*CalPhotonTurnigy!$AE$30*CalPhotonTurnigy!$AF$36+CalPhotonTurnigy!$AE$36)/CalPhotonTurnigy!$AE$30</f>
        <v>53.240227032601702</v>
      </c>
    </row>
    <row r="7368" spans="1:13" x14ac:dyDescent="0.3">
      <c r="A7368">
        <v>207.956479</v>
      </c>
      <c r="B7368">
        <v>53</v>
      </c>
      <c r="C7368">
        <v>0</v>
      </c>
      <c r="D7368">
        <v>0.80800000000000005</v>
      </c>
      <c r="E7368">
        <v>40.722230000000003</v>
      </c>
      <c r="F7368">
        <v>40.882725999999998</v>
      </c>
      <c r="G7368">
        <v>40.106875000000002</v>
      </c>
      <c r="H7368">
        <v>-0.160496</v>
      </c>
      <c r="I7368">
        <v>-84.027804000000003</v>
      </c>
      <c r="J7368">
        <v>53</v>
      </c>
      <c r="K7368">
        <v>60.045886000000003</v>
      </c>
      <c r="L7368">
        <v>1.4996000000000001E-2</v>
      </c>
      <c r="M7368">
        <f>(F7368*CalPhotonTurnigy!$AE$30*CalPhotonTurnigy!$AF$36+CalPhotonTurnigy!$AE$36)/CalPhotonTurnigy!$AE$30</f>
        <v>53.013076911626399</v>
      </c>
    </row>
    <row r="7369" spans="1:13" x14ac:dyDescent="0.3">
      <c r="A7369">
        <v>207.97147699999999</v>
      </c>
      <c r="B7369">
        <v>53</v>
      </c>
      <c r="C7369">
        <v>0</v>
      </c>
      <c r="D7369">
        <v>0.80800000000000005</v>
      </c>
      <c r="E7369">
        <v>40.707639999999998</v>
      </c>
      <c r="F7369">
        <v>40.584406000000001</v>
      </c>
      <c r="G7369">
        <v>40.106395999999997</v>
      </c>
      <c r="H7369">
        <v>0.123235</v>
      </c>
      <c r="I7369">
        <v>-84.022172999999995</v>
      </c>
      <c r="J7369">
        <v>53</v>
      </c>
      <c r="K7369">
        <v>60.045862999999997</v>
      </c>
      <c r="L7369">
        <v>1.4997999999999999E-2</v>
      </c>
      <c r="M7369">
        <f>(F7369*CalPhotonTurnigy!$AE$30*CalPhotonTurnigy!$AF$36+CalPhotonTurnigy!$AE$36)/CalPhotonTurnigy!$AE$30</f>
        <v>52.71007194784854</v>
      </c>
    </row>
    <row r="7370" spans="1:13" x14ac:dyDescent="0.3">
      <c r="A7370">
        <v>207.98647500000001</v>
      </c>
      <c r="B7370">
        <v>53</v>
      </c>
      <c r="C7370">
        <v>0</v>
      </c>
      <c r="D7370">
        <v>0.80800000000000005</v>
      </c>
      <c r="E7370">
        <v>40.695079999999997</v>
      </c>
      <c r="F7370">
        <v>40.982131000000003</v>
      </c>
      <c r="G7370">
        <v>40.105972999999999</v>
      </c>
      <c r="H7370">
        <v>-0.287051</v>
      </c>
      <c r="I7370">
        <v>-84.035325999999998</v>
      </c>
      <c r="J7370">
        <v>53</v>
      </c>
      <c r="K7370">
        <v>60.045842</v>
      </c>
      <c r="L7370">
        <v>1.4997999999999999E-2</v>
      </c>
      <c r="M7370">
        <f>(F7370*CalPhotonTurnigy!$AE$30*CalPhotonTurnigy!$AF$36+CalPhotonTurnigy!$AE$36)/CalPhotonTurnigy!$AE$30</f>
        <v>53.11404301656183</v>
      </c>
    </row>
    <row r="7371" spans="1:13" x14ac:dyDescent="0.3">
      <c r="A7371">
        <v>208.00147799999999</v>
      </c>
      <c r="B7371">
        <v>53</v>
      </c>
      <c r="C7371">
        <v>0</v>
      </c>
      <c r="D7371">
        <v>0.80800000000000005</v>
      </c>
      <c r="E7371">
        <v>40.684269</v>
      </c>
      <c r="F7371">
        <v>40.733584999999998</v>
      </c>
      <c r="G7371">
        <v>40.105600000000003</v>
      </c>
      <c r="H7371">
        <v>-4.9315999999999999E-2</v>
      </c>
      <c r="I7371">
        <v>-84.037582999999998</v>
      </c>
      <c r="J7371">
        <v>53</v>
      </c>
      <c r="K7371">
        <v>60.045825000000001</v>
      </c>
      <c r="L7371">
        <v>1.5003000000000001E-2</v>
      </c>
      <c r="M7371">
        <f>(F7371*CalPhotonTurnigy!$AE$30*CalPhotonTurnigy!$AF$36+CalPhotonTurnigy!$AE$36)/CalPhotonTurnigy!$AE$30</f>
        <v>52.861593728122799</v>
      </c>
    </row>
    <row r="7372" spans="1:13" x14ac:dyDescent="0.3">
      <c r="A7372">
        <v>208.01648900000001</v>
      </c>
      <c r="B7372">
        <v>53</v>
      </c>
      <c r="C7372">
        <v>0</v>
      </c>
      <c r="D7372">
        <v>0.80700000000000005</v>
      </c>
      <c r="E7372">
        <v>40.670763000000001</v>
      </c>
      <c r="F7372">
        <v>40.435186999999999</v>
      </c>
      <c r="G7372">
        <v>40.105271000000002</v>
      </c>
      <c r="H7372">
        <v>0.23557600000000001</v>
      </c>
      <c r="I7372">
        <v>-84.026821999999996</v>
      </c>
      <c r="J7372">
        <v>53</v>
      </c>
      <c r="K7372">
        <v>60.045810000000003</v>
      </c>
      <c r="L7372">
        <v>1.5011E-2</v>
      </c>
      <c r="M7372">
        <f>(F7372*CalPhotonTurnigy!$AE$30*CalPhotonTurnigy!$AF$36+CalPhotonTurnigy!$AE$36)/CalPhotonTurnigy!$AE$30</f>
        <v>52.558509539394635</v>
      </c>
    </row>
    <row r="7373" spans="1:13" x14ac:dyDescent="0.3">
      <c r="A7373">
        <v>208.031496</v>
      </c>
      <c r="B7373">
        <v>53</v>
      </c>
      <c r="C7373">
        <v>0</v>
      </c>
      <c r="D7373">
        <v>0.80700000000000005</v>
      </c>
      <c r="E7373">
        <v>40.659137000000001</v>
      </c>
      <c r="F7373">
        <v>40.857872</v>
      </c>
      <c r="G7373">
        <v>40.104979999999998</v>
      </c>
      <c r="H7373">
        <v>-0.19873499999999999</v>
      </c>
      <c r="I7373">
        <v>-84.035925000000006</v>
      </c>
      <c r="J7373">
        <v>53</v>
      </c>
      <c r="K7373">
        <v>60.045797</v>
      </c>
      <c r="L7373">
        <v>1.5007E-2</v>
      </c>
      <c r="M7373">
        <f>(F7373*CalPhotonTurnigy!$AE$30*CalPhotonTurnigy!$AF$36+CalPhotonTurnigy!$AE$36)/CalPhotonTurnigy!$AE$30</f>
        <v>52.987832592205194</v>
      </c>
    </row>
    <row r="7374" spans="1:13" x14ac:dyDescent="0.3">
      <c r="A7374">
        <v>208.04649599999999</v>
      </c>
      <c r="B7374">
        <v>53</v>
      </c>
      <c r="C7374">
        <v>0</v>
      </c>
      <c r="D7374">
        <v>0.80800000000000005</v>
      </c>
      <c r="E7374">
        <v>40.653331999999999</v>
      </c>
      <c r="F7374">
        <v>40.609271999999997</v>
      </c>
      <c r="G7374">
        <v>40.104723999999997</v>
      </c>
      <c r="H7374">
        <v>4.4061000000000003E-2</v>
      </c>
      <c r="I7374">
        <v>-84.033912000000001</v>
      </c>
      <c r="J7374">
        <v>53</v>
      </c>
      <c r="K7374">
        <v>60.045786</v>
      </c>
      <c r="L7374">
        <v>1.4999999999999999E-2</v>
      </c>
      <c r="M7374">
        <f>(F7374*CalPhotonTurnigy!$AE$30*CalPhotonTurnigy!$AF$36+CalPhotonTurnigy!$AE$36)/CalPhotonTurnigy!$AE$30</f>
        <v>52.735328455723632</v>
      </c>
    </row>
    <row r="7375" spans="1:13" x14ac:dyDescent="0.3">
      <c r="A7375">
        <v>208.061498</v>
      </c>
      <c r="B7375">
        <v>53</v>
      </c>
      <c r="C7375">
        <v>0</v>
      </c>
      <c r="D7375">
        <v>0.80600000000000005</v>
      </c>
      <c r="E7375">
        <v>40.635724000000003</v>
      </c>
      <c r="F7375">
        <v>40.385438999999998</v>
      </c>
      <c r="G7375">
        <v>40.104498999999997</v>
      </c>
      <c r="H7375">
        <v>0.25028499999999998</v>
      </c>
      <c r="I7375">
        <v>-84.022490000000005</v>
      </c>
      <c r="J7375">
        <v>53</v>
      </c>
      <c r="K7375">
        <v>60.045775999999996</v>
      </c>
      <c r="L7375">
        <v>1.5002E-2</v>
      </c>
      <c r="M7375">
        <f>(F7375*CalPhotonTurnigy!$AE$30*CalPhotonTurnigy!$AF$36+CalPhotonTurnigy!$AE$36)/CalPhotonTurnigy!$AE$30</f>
        <v>52.507980272372578</v>
      </c>
    </row>
    <row r="7376" spans="1:13" x14ac:dyDescent="0.3">
      <c r="A7376">
        <v>208.07649499999999</v>
      </c>
      <c r="B7376">
        <v>53</v>
      </c>
      <c r="C7376">
        <v>0</v>
      </c>
      <c r="D7376">
        <v>0.80400000000000005</v>
      </c>
      <c r="E7376">
        <v>40.612149000000002</v>
      </c>
      <c r="F7376">
        <v>40.783302999999997</v>
      </c>
      <c r="G7376">
        <v>40.104300000000002</v>
      </c>
      <c r="H7376">
        <v>-0.171154</v>
      </c>
      <c r="I7376">
        <v>-84.030321000000001</v>
      </c>
      <c r="J7376">
        <v>53</v>
      </c>
      <c r="K7376">
        <v>60.045768000000002</v>
      </c>
      <c r="L7376">
        <v>1.4997E-2</v>
      </c>
      <c r="M7376">
        <f>(F7376*CalPhotonTurnigy!$AE$30*CalPhotonTurnigy!$AF$36+CalPhotonTurnigy!$AE$36)/CalPhotonTurnigy!$AE$30</f>
        <v>52.912092524010127</v>
      </c>
    </row>
    <row r="7377" spans="1:13" x14ac:dyDescent="0.3">
      <c r="A7377">
        <v>208.091497</v>
      </c>
      <c r="B7377">
        <v>53</v>
      </c>
      <c r="C7377">
        <v>0</v>
      </c>
      <c r="D7377">
        <v>0.80900000000000005</v>
      </c>
      <c r="E7377">
        <v>40.617105000000002</v>
      </c>
      <c r="F7377">
        <v>40.559538000000003</v>
      </c>
      <c r="G7377">
        <v>40.104125000000003</v>
      </c>
      <c r="H7377">
        <v>5.7567E-2</v>
      </c>
      <c r="I7377">
        <v>-84.027690000000007</v>
      </c>
      <c r="J7377">
        <v>53</v>
      </c>
      <c r="K7377">
        <v>60.045760999999999</v>
      </c>
      <c r="L7377">
        <v>1.5002E-2</v>
      </c>
      <c r="M7377">
        <f>(F7377*CalPhotonTurnigy!$AE$30*CalPhotonTurnigy!$AF$36+CalPhotonTurnigy!$AE$36)/CalPhotonTurnigy!$AE$30</f>
        <v>52.684813408564466</v>
      </c>
    </row>
    <row r="7378" spans="1:13" x14ac:dyDescent="0.3">
      <c r="A7378">
        <v>208.10649699999999</v>
      </c>
      <c r="B7378">
        <v>53</v>
      </c>
      <c r="C7378">
        <v>0</v>
      </c>
      <c r="D7378">
        <v>0.80700000000000005</v>
      </c>
      <c r="E7378">
        <v>40.612954000000002</v>
      </c>
      <c r="F7378">
        <v>40.335686000000003</v>
      </c>
      <c r="G7378">
        <v>40.103971999999999</v>
      </c>
      <c r="H7378">
        <v>0.27726800000000001</v>
      </c>
      <c r="I7378">
        <v>-84.015044000000003</v>
      </c>
      <c r="J7378">
        <v>53</v>
      </c>
      <c r="K7378">
        <v>60.045755</v>
      </c>
      <c r="L7378">
        <v>1.4999999999999999E-2</v>
      </c>
      <c r="M7378">
        <f>(F7378*CalPhotonTurnigy!$AE$30*CalPhotonTurnigy!$AF$36+CalPhotonTurnigy!$AE$36)/CalPhotonTurnigy!$AE$30</f>
        <v>52.457445926828058</v>
      </c>
    </row>
    <row r="7379" spans="1:13" x14ac:dyDescent="0.3">
      <c r="A7379">
        <v>208.12149500000001</v>
      </c>
      <c r="B7379">
        <v>53</v>
      </c>
      <c r="C7379">
        <v>0</v>
      </c>
      <c r="D7379">
        <v>0.80900000000000005</v>
      </c>
      <c r="E7379">
        <v>40.617798000000001</v>
      </c>
      <c r="F7379">
        <v>40.733584999999998</v>
      </c>
      <c r="G7379">
        <v>40.103836999999999</v>
      </c>
      <c r="H7379">
        <v>-0.115787</v>
      </c>
      <c r="I7379">
        <v>-84.020340000000004</v>
      </c>
      <c r="J7379">
        <v>53</v>
      </c>
      <c r="K7379">
        <v>60.045749999999998</v>
      </c>
      <c r="L7379">
        <v>1.4997999999999999E-2</v>
      </c>
      <c r="M7379">
        <f>(F7379*CalPhotonTurnigy!$AE$30*CalPhotonTurnigy!$AF$36+CalPhotonTurnigy!$AE$36)/CalPhotonTurnigy!$AE$30</f>
        <v>52.861593728122799</v>
      </c>
    </row>
    <row r="7380" spans="1:13" x14ac:dyDescent="0.3">
      <c r="A7380">
        <v>208.13649799999999</v>
      </c>
      <c r="B7380">
        <v>53</v>
      </c>
      <c r="C7380">
        <v>0</v>
      </c>
      <c r="D7380">
        <v>0.81</v>
      </c>
      <c r="E7380">
        <v>40.626171999999997</v>
      </c>
      <c r="F7380">
        <v>40.534669999999998</v>
      </c>
      <c r="G7380">
        <v>40.103718000000001</v>
      </c>
      <c r="H7380">
        <v>9.1502E-2</v>
      </c>
      <c r="I7380">
        <v>-84.016159000000002</v>
      </c>
      <c r="J7380">
        <v>53</v>
      </c>
      <c r="K7380">
        <v>60.045744999999997</v>
      </c>
      <c r="L7380">
        <v>1.5003000000000001E-2</v>
      </c>
      <c r="M7380">
        <f>(F7380*CalPhotonTurnigy!$AE$30*CalPhotonTurnigy!$AF$36+CalPhotonTurnigy!$AE$36)/CalPhotonTurnigy!$AE$30</f>
        <v>52.65955486928037</v>
      </c>
    </row>
    <row r="7381" spans="1:13" x14ac:dyDescent="0.3">
      <c r="A7381">
        <v>208.15150600000001</v>
      </c>
      <c r="B7381">
        <v>53</v>
      </c>
      <c r="C7381">
        <v>0</v>
      </c>
      <c r="D7381">
        <v>0.79700000000000004</v>
      </c>
      <c r="E7381">
        <v>40.566014000000003</v>
      </c>
      <c r="F7381">
        <v>40.261049999999997</v>
      </c>
      <c r="G7381">
        <v>40.103614</v>
      </c>
      <c r="H7381">
        <v>0.30496400000000001</v>
      </c>
      <c r="I7381">
        <v>-84.002249000000006</v>
      </c>
      <c r="J7381">
        <v>53</v>
      </c>
      <c r="K7381">
        <v>60.045741</v>
      </c>
      <c r="L7381">
        <v>1.5008000000000001E-2</v>
      </c>
      <c r="M7381">
        <f>(F7381*CalPhotonTurnigy!$AE$30*CalPhotonTurnigy!$AF$36+CalPhotonTurnigy!$AE$36)/CalPhotonTurnigy!$AE$30</f>
        <v>52.381637806432089</v>
      </c>
    </row>
    <row r="7382" spans="1:13" x14ac:dyDescent="0.3">
      <c r="A7382">
        <v>208.16651200000001</v>
      </c>
      <c r="B7382">
        <v>53</v>
      </c>
      <c r="C7382">
        <v>0</v>
      </c>
      <c r="D7382">
        <v>0.80800000000000005</v>
      </c>
      <c r="E7382">
        <v>40.573205000000002</v>
      </c>
      <c r="F7382">
        <v>40.733584999999998</v>
      </c>
      <c r="G7382">
        <v>40.103521999999998</v>
      </c>
      <c r="H7382">
        <v>-0.16037999999999999</v>
      </c>
      <c r="I7382">
        <v>-84.009589000000005</v>
      </c>
      <c r="J7382">
        <v>53</v>
      </c>
      <c r="K7382">
        <v>60.045738</v>
      </c>
      <c r="L7382">
        <v>1.5006E-2</v>
      </c>
      <c r="M7382">
        <f>(F7382*CalPhotonTurnigy!$AE$30*CalPhotonTurnigy!$AF$36+CalPhotonTurnigy!$AE$36)/CalPhotonTurnigy!$AE$30</f>
        <v>52.861593728122799</v>
      </c>
    </row>
    <row r="7383" spans="1:13" x14ac:dyDescent="0.3">
      <c r="A7383">
        <v>208.18151700000001</v>
      </c>
      <c r="B7383">
        <v>53</v>
      </c>
      <c r="C7383">
        <v>0</v>
      </c>
      <c r="D7383">
        <v>0.80700000000000005</v>
      </c>
      <c r="E7383">
        <v>40.575178000000001</v>
      </c>
      <c r="F7383">
        <v>40.509801000000003</v>
      </c>
      <c r="G7383">
        <v>40.103440999999997</v>
      </c>
      <c r="H7383">
        <v>6.5377000000000005E-2</v>
      </c>
      <c r="I7383">
        <v>-84.006602000000001</v>
      </c>
      <c r="J7383">
        <v>53</v>
      </c>
      <c r="K7383">
        <v>60.045735000000001</v>
      </c>
      <c r="L7383">
        <v>1.5004999999999999E-2</v>
      </c>
      <c r="M7383">
        <f>(F7383*CalPhotonTurnigy!$AE$30*CalPhotonTurnigy!$AF$36+CalPhotonTurnigy!$AE$36)/CalPhotonTurnigy!$AE$30</f>
        <v>52.634295314291805</v>
      </c>
    </row>
    <row r="7384" spans="1:13" x14ac:dyDescent="0.3">
      <c r="A7384">
        <v>208.19652300000001</v>
      </c>
      <c r="B7384">
        <v>53</v>
      </c>
      <c r="C7384">
        <v>0</v>
      </c>
      <c r="D7384">
        <v>0.80600000000000005</v>
      </c>
      <c r="E7384">
        <v>40.568447999999997</v>
      </c>
      <c r="F7384">
        <v>40.28593</v>
      </c>
      <c r="G7384">
        <v>40.103371000000003</v>
      </c>
      <c r="H7384">
        <v>0.28251799999999999</v>
      </c>
      <c r="I7384">
        <v>-83.993714999999995</v>
      </c>
      <c r="J7384">
        <v>53</v>
      </c>
      <c r="K7384">
        <v>60.045732000000001</v>
      </c>
      <c r="L7384">
        <v>1.5006E-2</v>
      </c>
      <c r="M7384">
        <f>(F7384*CalPhotonTurnigy!$AE$30*CalPhotonTurnigy!$AF$36+CalPhotonTurnigy!$AE$36)/CalPhotonTurnigy!$AE$30</f>
        <v>52.406908534170071</v>
      </c>
    </row>
    <row r="7385" spans="1:13" x14ac:dyDescent="0.3">
      <c r="A7385">
        <v>208.21153100000001</v>
      </c>
      <c r="B7385">
        <v>53</v>
      </c>
      <c r="C7385">
        <v>0</v>
      </c>
      <c r="D7385">
        <v>0.81899999999999995</v>
      </c>
      <c r="E7385">
        <v>40.630025000000003</v>
      </c>
      <c r="F7385">
        <v>40.733584999999998</v>
      </c>
      <c r="G7385">
        <v>40.103309000000003</v>
      </c>
      <c r="H7385">
        <v>-0.10356</v>
      </c>
      <c r="I7385">
        <v>-83.998455000000007</v>
      </c>
      <c r="J7385">
        <v>53</v>
      </c>
      <c r="K7385">
        <v>60.045729999999999</v>
      </c>
      <c r="L7385">
        <v>1.5008000000000001E-2</v>
      </c>
      <c r="M7385">
        <f>(F7385*CalPhotonTurnigy!$AE$30*CalPhotonTurnigy!$AF$36+CalPhotonTurnigy!$AE$36)/CalPhotonTurnigy!$AE$30</f>
        <v>52.861593728122799</v>
      </c>
    </row>
    <row r="7386" spans="1:13" x14ac:dyDescent="0.3">
      <c r="A7386">
        <v>208.22653</v>
      </c>
      <c r="B7386">
        <v>53</v>
      </c>
      <c r="C7386">
        <v>0</v>
      </c>
      <c r="D7386">
        <v>0.80700000000000005</v>
      </c>
      <c r="E7386">
        <v>40.624073000000003</v>
      </c>
      <c r="F7386">
        <v>40.534669999999998</v>
      </c>
      <c r="G7386">
        <v>40.103254999999997</v>
      </c>
      <c r="H7386">
        <v>8.9402999999999996E-2</v>
      </c>
      <c r="I7386">
        <v>-83.994371999999998</v>
      </c>
      <c r="J7386">
        <v>53</v>
      </c>
      <c r="K7386">
        <v>60.045729000000001</v>
      </c>
      <c r="L7386">
        <v>1.4999E-2</v>
      </c>
      <c r="M7386">
        <f>(F7386*CalPhotonTurnigy!$AE$30*CalPhotonTurnigy!$AF$36+CalPhotonTurnigy!$AE$36)/CalPhotonTurnigy!$AE$30</f>
        <v>52.65955486928037</v>
      </c>
    </row>
    <row r="7387" spans="1:13" x14ac:dyDescent="0.3">
      <c r="A7387">
        <v>208.241534</v>
      </c>
      <c r="B7387">
        <v>53</v>
      </c>
      <c r="C7387">
        <v>0</v>
      </c>
      <c r="D7387">
        <v>0.80700000000000005</v>
      </c>
      <c r="E7387">
        <v>40.618951000000003</v>
      </c>
      <c r="F7387">
        <v>40.28593</v>
      </c>
      <c r="G7387">
        <v>40.103206999999998</v>
      </c>
      <c r="H7387">
        <v>0.33302100000000001</v>
      </c>
      <c r="I7387">
        <v>-83.979183000000006</v>
      </c>
      <c r="J7387">
        <v>53</v>
      </c>
      <c r="K7387">
        <v>60.045726999999999</v>
      </c>
      <c r="L7387">
        <v>1.5004E-2</v>
      </c>
      <c r="M7387">
        <f>(F7387*CalPhotonTurnigy!$AE$30*CalPhotonTurnigy!$AF$36+CalPhotonTurnigy!$AE$36)/CalPhotonTurnigy!$AE$30</f>
        <v>52.406908534170071</v>
      </c>
    </row>
    <row r="7388" spans="1:13" x14ac:dyDescent="0.3">
      <c r="A7388">
        <v>208.25653199999999</v>
      </c>
      <c r="B7388">
        <v>53</v>
      </c>
      <c r="C7388">
        <v>0</v>
      </c>
      <c r="D7388">
        <v>0.80400000000000005</v>
      </c>
      <c r="E7388">
        <v>40.597704999999998</v>
      </c>
      <c r="F7388">
        <v>40.733584999999998</v>
      </c>
      <c r="G7388">
        <v>40.103164999999997</v>
      </c>
      <c r="H7388">
        <v>-0.13588</v>
      </c>
      <c r="I7388">
        <v>-83.985398000000004</v>
      </c>
      <c r="J7388">
        <v>53</v>
      </c>
      <c r="K7388">
        <v>60.045726000000002</v>
      </c>
      <c r="L7388">
        <v>1.4997999999999999E-2</v>
      </c>
      <c r="M7388">
        <f>(F7388*CalPhotonTurnigy!$AE$30*CalPhotonTurnigy!$AF$36+CalPhotonTurnigy!$AE$36)/CalPhotonTurnigy!$AE$30</f>
        <v>52.861593728122799</v>
      </c>
    </row>
    <row r="7389" spans="1:13" x14ac:dyDescent="0.3">
      <c r="A7389">
        <v>208.27153899999999</v>
      </c>
      <c r="B7389">
        <v>53</v>
      </c>
      <c r="C7389">
        <v>0</v>
      </c>
      <c r="D7389">
        <v>0.80600000000000005</v>
      </c>
      <c r="E7389">
        <v>40.592049000000003</v>
      </c>
      <c r="F7389">
        <v>40.534669999999998</v>
      </c>
      <c r="G7389">
        <v>40.103129000000003</v>
      </c>
      <c r="H7389">
        <v>5.7377999999999998E-2</v>
      </c>
      <c r="I7389">
        <v>-83.982776000000001</v>
      </c>
      <c r="J7389">
        <v>53</v>
      </c>
      <c r="K7389">
        <v>60.045724</v>
      </c>
      <c r="L7389">
        <v>1.5007E-2</v>
      </c>
      <c r="M7389">
        <f>(F7389*CalPhotonTurnigy!$AE$30*CalPhotonTurnigy!$AF$36+CalPhotonTurnigy!$AE$36)/CalPhotonTurnigy!$AE$30</f>
        <v>52.65955486928037</v>
      </c>
    </row>
    <row r="7390" spans="1:13" x14ac:dyDescent="0.3">
      <c r="A7390">
        <v>208.28653800000001</v>
      </c>
      <c r="B7390">
        <v>53</v>
      </c>
      <c r="C7390">
        <v>0</v>
      </c>
      <c r="D7390">
        <v>0.80600000000000005</v>
      </c>
      <c r="E7390">
        <v>40.582968000000001</v>
      </c>
      <c r="F7390">
        <v>40.310808999999999</v>
      </c>
      <c r="G7390">
        <v>40.103096999999998</v>
      </c>
      <c r="H7390">
        <v>0.27216000000000001</v>
      </c>
      <c r="I7390">
        <v>-83.970365999999999</v>
      </c>
      <c r="J7390">
        <v>53</v>
      </c>
      <c r="K7390">
        <v>60.045723000000002</v>
      </c>
      <c r="L7390">
        <v>1.4999E-2</v>
      </c>
      <c r="M7390">
        <f>(F7390*CalPhotonTurnigy!$AE$30*CalPhotonTurnigy!$AF$36+CalPhotonTurnigy!$AE$36)/CalPhotonTurnigy!$AE$30</f>
        <v>52.432178246203556</v>
      </c>
    </row>
    <row r="7391" spans="1:13" x14ac:dyDescent="0.3">
      <c r="A7391">
        <v>208.30154200000001</v>
      </c>
      <c r="B7391">
        <v>53</v>
      </c>
      <c r="C7391">
        <v>0</v>
      </c>
      <c r="D7391">
        <v>0.80400000000000005</v>
      </c>
      <c r="E7391">
        <v>40.566724000000001</v>
      </c>
      <c r="F7391">
        <v>40.136633000000003</v>
      </c>
      <c r="G7391">
        <v>40.103068999999998</v>
      </c>
      <c r="H7391">
        <v>0.430091</v>
      </c>
      <c r="I7391">
        <v>-83.950772000000001</v>
      </c>
      <c r="J7391">
        <v>53</v>
      </c>
      <c r="K7391">
        <v>60.045723000000002</v>
      </c>
      <c r="L7391">
        <v>1.5004E-2</v>
      </c>
      <c r="M7391">
        <f>(F7391*CalPhotonTurnigy!$AE$30*CalPhotonTurnigy!$AF$36+CalPhotonTurnigy!$AE$36)/CalPhotonTurnigy!$AE$30</f>
        <v>52.255266900765868</v>
      </c>
    </row>
    <row r="7392" spans="1:13" x14ac:dyDescent="0.3">
      <c r="A7392">
        <v>208.31654900000001</v>
      </c>
      <c r="B7392">
        <v>53</v>
      </c>
      <c r="C7392">
        <v>0</v>
      </c>
      <c r="D7392">
        <v>0.80500000000000005</v>
      </c>
      <c r="E7392">
        <v>40.556956999999997</v>
      </c>
      <c r="F7392">
        <v>40.559538000000003</v>
      </c>
      <c r="G7392">
        <v>40.103043999999997</v>
      </c>
      <c r="H7392">
        <v>-2.5820000000000001E-3</v>
      </c>
      <c r="I7392">
        <v>-83.950890000000001</v>
      </c>
      <c r="J7392">
        <v>53</v>
      </c>
      <c r="K7392">
        <v>60.045721999999998</v>
      </c>
      <c r="L7392">
        <v>1.5007E-2</v>
      </c>
      <c r="M7392">
        <f>(F7392*CalPhotonTurnigy!$AE$30*CalPhotonTurnigy!$AF$36+CalPhotonTurnigy!$AE$36)/CalPhotonTurnigy!$AE$30</f>
        <v>52.684813408564466</v>
      </c>
    </row>
    <row r="7393" spans="1:13" x14ac:dyDescent="0.3">
      <c r="A7393">
        <v>208.331557</v>
      </c>
      <c r="B7393">
        <v>53</v>
      </c>
      <c r="C7393">
        <v>0</v>
      </c>
      <c r="D7393">
        <v>0.80400000000000005</v>
      </c>
      <c r="E7393">
        <v>40.544331999999997</v>
      </c>
      <c r="F7393">
        <v>40.360562999999999</v>
      </c>
      <c r="G7393">
        <v>40.103023</v>
      </c>
      <c r="H7393">
        <v>0.18376799999999999</v>
      </c>
      <c r="I7393">
        <v>-83.942502000000005</v>
      </c>
      <c r="J7393">
        <v>53</v>
      </c>
      <c r="K7393">
        <v>60.045721</v>
      </c>
      <c r="L7393">
        <v>1.5008000000000001E-2</v>
      </c>
      <c r="M7393">
        <f>(F7393*CalPhotonTurnigy!$AE$30*CalPhotonTurnigy!$AF$36+CalPhotonTurnigy!$AE$36)/CalPhotonTurnigy!$AE$30</f>
        <v>52.482713607452567</v>
      </c>
    </row>
    <row r="7394" spans="1:13" x14ac:dyDescent="0.3">
      <c r="A7394">
        <v>208.34655799999999</v>
      </c>
      <c r="B7394">
        <v>53</v>
      </c>
      <c r="C7394">
        <v>0</v>
      </c>
      <c r="D7394">
        <v>0.80500000000000005</v>
      </c>
      <c r="E7394">
        <v>40.537683000000001</v>
      </c>
      <c r="F7394">
        <v>40.236167999999999</v>
      </c>
      <c r="G7394">
        <v>40.103003999999999</v>
      </c>
      <c r="H7394">
        <v>0.30151499999999998</v>
      </c>
      <c r="I7394">
        <v>-83.928758000000002</v>
      </c>
      <c r="J7394">
        <v>53</v>
      </c>
      <c r="K7394">
        <v>60.045721</v>
      </c>
      <c r="L7394">
        <v>1.5001E-2</v>
      </c>
      <c r="M7394">
        <f>(F7394*CalPhotonTurnigy!$AE$30*CalPhotonTurnigy!$AF$36+CalPhotonTurnigy!$AE$36)/CalPhotonTurnigy!$AE$30</f>
        <v>52.356365047285138</v>
      </c>
    </row>
    <row r="7395" spans="1:13" x14ac:dyDescent="0.3">
      <c r="A7395">
        <v>208.361559</v>
      </c>
      <c r="B7395">
        <v>53</v>
      </c>
      <c r="C7395">
        <v>0</v>
      </c>
      <c r="D7395">
        <v>0.80500000000000005</v>
      </c>
      <c r="E7395">
        <v>40.531961000000003</v>
      </c>
      <c r="F7395">
        <v>40.658999999999999</v>
      </c>
      <c r="G7395">
        <v>40.102986999999999</v>
      </c>
      <c r="H7395">
        <v>-0.12703900000000001</v>
      </c>
      <c r="I7395">
        <v>-83.934567000000001</v>
      </c>
      <c r="J7395">
        <v>53</v>
      </c>
      <c r="K7395">
        <v>60.045720000000003</v>
      </c>
      <c r="L7395">
        <v>1.5001E-2</v>
      </c>
      <c r="M7395">
        <f>(F7395*CalPhotonTurnigy!$AE$30*CalPhotonTurnigy!$AF$36+CalPhotonTurnigy!$AE$36)/CalPhotonTurnigy!$AE$30</f>
        <v>52.78583740865588</v>
      </c>
    </row>
    <row r="7396" spans="1:13" x14ac:dyDescent="0.3">
      <c r="A7396">
        <v>208.37656999999999</v>
      </c>
      <c r="B7396">
        <v>52</v>
      </c>
      <c r="C7396">
        <v>0</v>
      </c>
      <c r="D7396">
        <v>0.80200000000000005</v>
      </c>
      <c r="E7396">
        <v>40.510151</v>
      </c>
      <c r="F7396">
        <v>40.460059000000001</v>
      </c>
      <c r="G7396">
        <v>40.102722</v>
      </c>
      <c r="H7396">
        <v>5.0091999999999998E-2</v>
      </c>
      <c r="I7396">
        <v>-83.932277999999997</v>
      </c>
      <c r="J7396">
        <v>52</v>
      </c>
      <c r="K7396">
        <v>60.008194000000003</v>
      </c>
      <c r="L7396">
        <v>1.5011E-2</v>
      </c>
      <c r="M7396">
        <f>(F7396*CalPhotonTurnigy!$AE$30*CalPhotonTurnigy!$AF$36+CalPhotonTurnigy!$AE$36)/CalPhotonTurnigy!$AE$30</f>
        <v>52.583772141496688</v>
      </c>
    </row>
    <row r="7397" spans="1:13" x14ac:dyDescent="0.3">
      <c r="A7397">
        <v>208.391581</v>
      </c>
      <c r="B7397">
        <v>52</v>
      </c>
      <c r="C7397">
        <v>0</v>
      </c>
      <c r="D7397">
        <v>0.80400000000000005</v>
      </c>
      <c r="E7397">
        <v>40.504044999999998</v>
      </c>
      <c r="F7397">
        <v>40.261049999999997</v>
      </c>
      <c r="G7397">
        <v>40.101363999999997</v>
      </c>
      <c r="H7397">
        <v>0.24299499999999999</v>
      </c>
      <c r="I7397">
        <v>-83.921193000000002</v>
      </c>
      <c r="J7397">
        <v>52</v>
      </c>
      <c r="K7397">
        <v>59.940199</v>
      </c>
      <c r="L7397">
        <v>1.5011E-2</v>
      </c>
      <c r="M7397">
        <f>(F7397*CalPhotonTurnigy!$AE$30*CalPhotonTurnigy!$AF$36+CalPhotonTurnigy!$AE$36)/CalPhotonTurnigy!$AE$30</f>
        <v>52.381637806432089</v>
      </c>
    </row>
    <row r="7398" spans="1:13" x14ac:dyDescent="0.3">
      <c r="A7398">
        <v>208.40659199999999</v>
      </c>
      <c r="B7398">
        <v>52</v>
      </c>
      <c r="C7398">
        <v>0</v>
      </c>
      <c r="D7398">
        <v>0.80500000000000005</v>
      </c>
      <c r="E7398">
        <v>40.503013000000003</v>
      </c>
      <c r="F7398">
        <v>40.037081000000001</v>
      </c>
      <c r="G7398">
        <v>40.097807000000003</v>
      </c>
      <c r="H7398">
        <v>0.46593200000000001</v>
      </c>
      <c r="I7398">
        <v>-83.899970999999994</v>
      </c>
      <c r="J7398">
        <v>52</v>
      </c>
      <c r="K7398">
        <v>59.881675999999999</v>
      </c>
      <c r="L7398">
        <v>1.5011E-2</v>
      </c>
      <c r="M7398">
        <f>(F7398*CalPhotonTurnigy!$AE$30*CalPhotonTurnigy!$AF$36+CalPhotonTurnigy!$AE$36)/CalPhotonTurnigy!$AE$30</f>
        <v>52.154151487270255</v>
      </c>
    </row>
    <row r="7399" spans="1:13" x14ac:dyDescent="0.3">
      <c r="A7399">
        <v>208.421592</v>
      </c>
      <c r="B7399">
        <v>52</v>
      </c>
      <c r="C7399">
        <v>0</v>
      </c>
      <c r="D7399">
        <v>0.80300000000000005</v>
      </c>
      <c r="E7399">
        <v>40.493676999999998</v>
      </c>
      <c r="F7399">
        <v>40.534669999999998</v>
      </c>
      <c r="G7399">
        <v>40.091332999999999</v>
      </c>
      <c r="H7399">
        <v>-4.0993000000000002E-2</v>
      </c>
      <c r="I7399">
        <v>-83.901843999999997</v>
      </c>
      <c r="J7399">
        <v>52</v>
      </c>
      <c r="K7399">
        <v>59.831304000000003</v>
      </c>
      <c r="L7399">
        <v>1.4999999999999999E-2</v>
      </c>
      <c r="M7399">
        <f>(F7399*CalPhotonTurnigy!$AE$30*CalPhotonTurnigy!$AF$36+CalPhotonTurnigy!$AE$36)/CalPhotonTurnigy!$AE$30</f>
        <v>52.65955486928037</v>
      </c>
    </row>
    <row r="7400" spans="1:13" x14ac:dyDescent="0.3">
      <c r="A7400">
        <v>208.43659299999999</v>
      </c>
      <c r="B7400">
        <v>52</v>
      </c>
      <c r="C7400">
        <v>0</v>
      </c>
      <c r="D7400">
        <v>0.80300000000000005</v>
      </c>
      <c r="E7400">
        <v>40.485641000000001</v>
      </c>
      <c r="F7400">
        <v>40.360562999999999</v>
      </c>
      <c r="G7400">
        <v>40.081716</v>
      </c>
      <c r="H7400">
        <v>0.12507799999999999</v>
      </c>
      <c r="I7400">
        <v>-83.896136999999996</v>
      </c>
      <c r="J7400">
        <v>52</v>
      </c>
      <c r="K7400">
        <v>59.787948</v>
      </c>
      <c r="L7400">
        <v>1.5001E-2</v>
      </c>
      <c r="M7400">
        <f>(F7400*CalPhotonTurnigy!$AE$30*CalPhotonTurnigy!$AF$36+CalPhotonTurnigy!$AE$36)/CalPhotonTurnigy!$AE$30</f>
        <v>52.482713607452567</v>
      </c>
    </row>
    <row r="7401" spans="1:13" x14ac:dyDescent="0.3">
      <c r="A7401">
        <v>208.451596</v>
      </c>
      <c r="B7401">
        <v>52</v>
      </c>
      <c r="C7401">
        <v>0</v>
      </c>
      <c r="D7401">
        <v>0.80100000000000005</v>
      </c>
      <c r="E7401">
        <v>40.466040999999997</v>
      </c>
      <c r="F7401">
        <v>40.136633000000003</v>
      </c>
      <c r="G7401">
        <v>40.069054000000001</v>
      </c>
      <c r="H7401">
        <v>0.32940799999999998</v>
      </c>
      <c r="I7401">
        <v>-83.881130999999996</v>
      </c>
      <c r="J7401">
        <v>52</v>
      </c>
      <c r="K7401">
        <v>59.750632000000003</v>
      </c>
      <c r="L7401">
        <v>1.5003000000000001E-2</v>
      </c>
      <c r="M7401">
        <f>(F7401*CalPhotonTurnigy!$AE$30*CalPhotonTurnigy!$AF$36+CalPhotonTurnigy!$AE$36)/CalPhotonTurnigy!$AE$30</f>
        <v>52.255266900765868</v>
      </c>
    </row>
    <row r="7402" spans="1:13" x14ac:dyDescent="0.3">
      <c r="A7402">
        <v>208.46659600000001</v>
      </c>
      <c r="B7402">
        <v>52</v>
      </c>
      <c r="C7402">
        <v>0</v>
      </c>
      <c r="D7402">
        <v>0.80300000000000005</v>
      </c>
      <c r="E7402">
        <v>40.461857000000002</v>
      </c>
      <c r="F7402">
        <v>40.609271999999997</v>
      </c>
      <c r="G7402">
        <v>40.053645000000003</v>
      </c>
      <c r="H7402">
        <v>-0.14741499999999999</v>
      </c>
      <c r="I7402">
        <v>-83.887868999999995</v>
      </c>
      <c r="J7402">
        <v>52</v>
      </c>
      <c r="K7402">
        <v>59.718513999999999</v>
      </c>
      <c r="L7402">
        <v>1.4999999999999999E-2</v>
      </c>
      <c r="M7402">
        <f>(F7402*CalPhotonTurnigy!$AE$30*CalPhotonTurnigy!$AF$36+CalPhotonTurnigy!$AE$36)/CalPhotonTurnigy!$AE$30</f>
        <v>52.735328455723632</v>
      </c>
    </row>
    <row r="7403" spans="1:13" x14ac:dyDescent="0.3">
      <c r="A7403">
        <v>208.481594</v>
      </c>
      <c r="B7403">
        <v>52</v>
      </c>
      <c r="C7403">
        <v>0</v>
      </c>
      <c r="D7403">
        <v>0.80900000000000005</v>
      </c>
      <c r="E7403">
        <v>40.487850000000002</v>
      </c>
      <c r="F7403">
        <v>40.435186999999999</v>
      </c>
      <c r="G7403">
        <v>40.035898000000003</v>
      </c>
      <c r="H7403">
        <v>5.2663000000000001E-2</v>
      </c>
      <c r="I7403">
        <v>-83.885464999999996</v>
      </c>
      <c r="J7403">
        <v>52</v>
      </c>
      <c r="K7403">
        <v>59.690868999999999</v>
      </c>
      <c r="L7403">
        <v>1.4997999999999999E-2</v>
      </c>
      <c r="M7403">
        <f>(F7403*CalPhotonTurnigy!$AE$30*CalPhotonTurnigy!$AF$36+CalPhotonTurnigy!$AE$36)/CalPhotonTurnigy!$AE$30</f>
        <v>52.558509539394635</v>
      </c>
    </row>
    <row r="7404" spans="1:13" x14ac:dyDescent="0.3">
      <c r="A7404">
        <v>208.49659199999999</v>
      </c>
      <c r="B7404">
        <v>52</v>
      </c>
      <c r="C7404">
        <v>0</v>
      </c>
      <c r="D7404">
        <v>0.80100000000000005</v>
      </c>
      <c r="E7404">
        <v>40.467942999999998</v>
      </c>
      <c r="F7404">
        <v>40.261049999999997</v>
      </c>
      <c r="G7404">
        <v>40.016269000000001</v>
      </c>
      <c r="H7404">
        <v>0.20689399999999999</v>
      </c>
      <c r="I7404">
        <v>-83.876035000000002</v>
      </c>
      <c r="J7404">
        <v>52</v>
      </c>
      <c r="K7404">
        <v>59.667074999999997</v>
      </c>
      <c r="L7404">
        <v>1.4997999999999999E-2</v>
      </c>
      <c r="M7404">
        <f>(F7404*CalPhotonTurnigy!$AE$30*CalPhotonTurnigy!$AF$36+CalPhotonTurnigy!$AE$36)/CalPhotonTurnigy!$AE$30</f>
        <v>52.381637806432089</v>
      </c>
    </row>
    <row r="7405" spans="1:13" x14ac:dyDescent="0.3">
      <c r="A7405">
        <v>208.511596</v>
      </c>
      <c r="B7405">
        <v>52</v>
      </c>
      <c r="C7405">
        <v>0</v>
      </c>
      <c r="D7405">
        <v>0.80500000000000005</v>
      </c>
      <c r="E7405">
        <v>40.471950999999997</v>
      </c>
      <c r="F7405">
        <v>40.111747000000001</v>
      </c>
      <c r="G7405">
        <v>39.995224</v>
      </c>
      <c r="H7405">
        <v>0.36020400000000002</v>
      </c>
      <c r="I7405">
        <v>-83.859628000000001</v>
      </c>
      <c r="J7405">
        <v>52</v>
      </c>
      <c r="K7405">
        <v>59.646594999999998</v>
      </c>
      <c r="L7405">
        <v>1.5004E-2</v>
      </c>
      <c r="M7405">
        <f>(F7405*CalPhotonTurnigy!$AE$30*CalPhotonTurnigy!$AF$36+CalPhotonTurnigy!$AE$36)/CalPhotonTurnigy!$AE$30</f>
        <v>52.229990078800945</v>
      </c>
    </row>
    <row r="7406" spans="1:13" x14ac:dyDescent="0.3">
      <c r="A7406">
        <v>208.526601</v>
      </c>
      <c r="B7406">
        <v>52</v>
      </c>
      <c r="C7406">
        <v>0</v>
      </c>
      <c r="D7406">
        <v>0.80500000000000005</v>
      </c>
      <c r="E7406">
        <v>40.475399000000003</v>
      </c>
      <c r="F7406">
        <v>40.534669999999998</v>
      </c>
      <c r="G7406">
        <v>39.973205</v>
      </c>
      <c r="H7406">
        <v>-5.9271999999999998E-2</v>
      </c>
      <c r="I7406">
        <v>-83.862335999999999</v>
      </c>
      <c r="J7406">
        <v>52</v>
      </c>
      <c r="K7406">
        <v>59.628968</v>
      </c>
      <c r="L7406">
        <v>1.5004999999999999E-2</v>
      </c>
      <c r="M7406">
        <f>(F7406*CalPhotonTurnigy!$AE$30*CalPhotonTurnigy!$AF$36+CalPhotonTurnigy!$AE$36)/CalPhotonTurnigy!$AE$30</f>
        <v>52.65955486928037</v>
      </c>
    </row>
    <row r="7407" spans="1:13" x14ac:dyDescent="0.3">
      <c r="A7407">
        <v>208.54159799999999</v>
      </c>
      <c r="B7407">
        <v>52</v>
      </c>
      <c r="C7407">
        <v>0</v>
      </c>
      <c r="D7407">
        <v>0.80400000000000005</v>
      </c>
      <c r="E7407">
        <v>40.474138000000004</v>
      </c>
      <c r="F7407">
        <v>40.335686000000003</v>
      </c>
      <c r="G7407">
        <v>39.950622000000003</v>
      </c>
      <c r="H7407">
        <v>0.13845099999999999</v>
      </c>
      <c r="I7407">
        <v>-83.856021999999996</v>
      </c>
      <c r="J7407">
        <v>52</v>
      </c>
      <c r="K7407">
        <v>59.613796999999998</v>
      </c>
      <c r="L7407">
        <v>1.4997E-2</v>
      </c>
      <c r="M7407">
        <f>(F7407*CalPhotonTurnigy!$AE$30*CalPhotonTurnigy!$AF$36+CalPhotonTurnigy!$AE$36)/CalPhotonTurnigy!$AE$30</f>
        <v>52.457445926828058</v>
      </c>
    </row>
    <row r="7408" spans="1:13" x14ac:dyDescent="0.3">
      <c r="A7408">
        <v>208.55659800000001</v>
      </c>
      <c r="B7408">
        <v>52</v>
      </c>
      <c r="C7408">
        <v>0</v>
      </c>
      <c r="D7408">
        <v>0.80500000000000005</v>
      </c>
      <c r="E7408">
        <v>40.47728</v>
      </c>
      <c r="F7408">
        <v>40.161518999999998</v>
      </c>
      <c r="G7408">
        <v>39.927838999999999</v>
      </c>
      <c r="H7408">
        <v>0.31576199999999999</v>
      </c>
      <c r="I7408">
        <v>-83.841638000000003</v>
      </c>
      <c r="J7408">
        <v>52</v>
      </c>
      <c r="K7408">
        <v>59.600738</v>
      </c>
      <c r="L7408">
        <v>1.4999999999999999E-2</v>
      </c>
      <c r="M7408">
        <f>(F7408*CalPhotonTurnigy!$AE$30*CalPhotonTurnigy!$AF$36+CalPhotonTurnigy!$AE$36)/CalPhotonTurnigy!$AE$30</f>
        <v>52.280543722730791</v>
      </c>
    </row>
    <row r="7409" spans="1:13" x14ac:dyDescent="0.3">
      <c r="A7409">
        <v>208.57159999999999</v>
      </c>
      <c r="B7409">
        <v>52</v>
      </c>
      <c r="C7409">
        <v>0</v>
      </c>
      <c r="D7409">
        <v>0.80200000000000005</v>
      </c>
      <c r="E7409">
        <v>40.463071999999997</v>
      </c>
      <c r="F7409">
        <v>40.012189999999997</v>
      </c>
      <c r="G7409">
        <v>39.905164999999997</v>
      </c>
      <c r="H7409">
        <v>0.45088200000000001</v>
      </c>
      <c r="I7409">
        <v>-83.821117999999998</v>
      </c>
      <c r="J7409">
        <v>52</v>
      </c>
      <c r="K7409">
        <v>59.589499000000004</v>
      </c>
      <c r="L7409">
        <v>1.5002E-2</v>
      </c>
      <c r="M7409">
        <f>(F7409*CalPhotonTurnigy!$AE$30*CalPhotonTurnigy!$AF$36+CalPhotonTurnigy!$AE$36)/CalPhotonTurnigy!$AE$30</f>
        <v>52.128869586782862</v>
      </c>
    </row>
    <row r="7410" spans="1:13" x14ac:dyDescent="0.3">
      <c r="A7410">
        <v>208.58659900000001</v>
      </c>
      <c r="B7410">
        <v>52</v>
      </c>
      <c r="C7410">
        <v>0</v>
      </c>
      <c r="D7410">
        <v>0.80400000000000005</v>
      </c>
      <c r="E7410">
        <v>40.463531000000003</v>
      </c>
      <c r="F7410">
        <v>40.484931000000003</v>
      </c>
      <c r="G7410">
        <v>39.882863999999998</v>
      </c>
      <c r="H7410">
        <v>-2.1399999999999999E-2</v>
      </c>
      <c r="I7410">
        <v>-83.822095000000004</v>
      </c>
      <c r="J7410">
        <v>52</v>
      </c>
      <c r="K7410">
        <v>59.579825</v>
      </c>
      <c r="L7410">
        <v>1.4999E-2</v>
      </c>
      <c r="M7410">
        <f>(F7410*CalPhotonTurnigy!$AE$30*CalPhotonTurnigy!$AF$36+CalPhotonTurnigy!$AE$36)/CalPhotonTurnigy!$AE$30</f>
        <v>52.609034743598734</v>
      </c>
    </row>
    <row r="7411" spans="1:13" x14ac:dyDescent="0.3">
      <c r="A7411">
        <v>208.601608</v>
      </c>
      <c r="B7411">
        <v>52</v>
      </c>
      <c r="C7411">
        <v>0</v>
      </c>
      <c r="D7411">
        <v>0.80500000000000005</v>
      </c>
      <c r="E7411">
        <v>40.468155000000003</v>
      </c>
      <c r="F7411">
        <v>40.310808999999999</v>
      </c>
      <c r="G7411">
        <v>39.861148</v>
      </c>
      <c r="H7411">
        <v>0.15734600000000001</v>
      </c>
      <c r="I7411">
        <v>-83.814914999999999</v>
      </c>
      <c r="J7411">
        <v>52</v>
      </c>
      <c r="K7411">
        <v>59.571499000000003</v>
      </c>
      <c r="L7411">
        <v>1.5009E-2</v>
      </c>
      <c r="M7411">
        <f>(F7411*CalPhotonTurnigy!$AE$30*CalPhotonTurnigy!$AF$36+CalPhotonTurnigy!$AE$36)/CalPhotonTurnigy!$AE$30</f>
        <v>52.432178246203556</v>
      </c>
    </row>
    <row r="7412" spans="1:13" x14ac:dyDescent="0.3">
      <c r="A7412">
        <v>208.61660800000001</v>
      </c>
      <c r="B7412">
        <v>52</v>
      </c>
      <c r="C7412">
        <v>0</v>
      </c>
      <c r="D7412">
        <v>0.80500000000000005</v>
      </c>
      <c r="E7412">
        <v>40.472132999999999</v>
      </c>
      <c r="F7412">
        <v>40.086858999999997</v>
      </c>
      <c r="G7412">
        <v>39.840187</v>
      </c>
      <c r="H7412">
        <v>0.38527299999999998</v>
      </c>
      <c r="I7412">
        <v>-83.797374000000005</v>
      </c>
      <c r="J7412">
        <v>52</v>
      </c>
      <c r="K7412">
        <v>59.564332</v>
      </c>
      <c r="L7412">
        <v>1.4999999999999999E-2</v>
      </c>
      <c r="M7412">
        <f>(F7412*CalPhotonTurnigy!$AE$30*CalPhotonTurnigy!$AF$36+CalPhotonTurnigy!$AE$36)/CalPhotonTurnigy!$AE$30</f>
        <v>52.20471122542704</v>
      </c>
    </row>
    <row r="7413" spans="1:13" x14ac:dyDescent="0.3">
      <c r="A7413">
        <v>208.631619</v>
      </c>
      <c r="B7413">
        <v>52</v>
      </c>
      <c r="C7413">
        <v>0</v>
      </c>
      <c r="D7413">
        <v>0.80100000000000005</v>
      </c>
      <c r="E7413">
        <v>40.454410000000003</v>
      </c>
      <c r="F7413">
        <v>39.937511000000001</v>
      </c>
      <c r="G7413">
        <v>39.820109000000002</v>
      </c>
      <c r="H7413">
        <v>0.516899</v>
      </c>
      <c r="I7413">
        <v>-83.773848999999998</v>
      </c>
      <c r="J7413">
        <v>52</v>
      </c>
      <c r="K7413">
        <v>59.558163999999998</v>
      </c>
      <c r="L7413">
        <v>1.5011E-2</v>
      </c>
      <c r="M7413">
        <f>(F7413*CalPhotonTurnigy!$AE$30*CalPhotonTurnigy!$AF$36+CalPhotonTurnigy!$AE$36)/CalPhotonTurnigy!$AE$30</f>
        <v>52.053017791093787</v>
      </c>
    </row>
    <row r="7414" spans="1:13" x14ac:dyDescent="0.3">
      <c r="A7414">
        <v>208.64663100000001</v>
      </c>
      <c r="B7414">
        <v>52</v>
      </c>
      <c r="C7414">
        <v>0</v>
      </c>
      <c r="D7414">
        <v>0.80400000000000005</v>
      </c>
      <c r="E7414">
        <v>40.456077999999998</v>
      </c>
      <c r="F7414">
        <v>40.460059000000001</v>
      </c>
      <c r="G7414">
        <v>39.801006999999998</v>
      </c>
      <c r="H7414">
        <v>-3.9810000000000002E-3</v>
      </c>
      <c r="I7414">
        <v>-83.774030999999994</v>
      </c>
      <c r="J7414">
        <v>52</v>
      </c>
      <c r="K7414">
        <v>59.552855000000001</v>
      </c>
      <c r="L7414">
        <v>1.5011999999999999E-2</v>
      </c>
      <c r="M7414">
        <f>(F7414*CalPhotonTurnigy!$AE$30*CalPhotonTurnigy!$AF$36+CalPhotonTurnigy!$AE$36)/CalPhotonTurnigy!$AE$30</f>
        <v>52.583772141496688</v>
      </c>
    </row>
    <row r="7415" spans="1:13" x14ac:dyDescent="0.3">
      <c r="A7415">
        <v>208.66163599999999</v>
      </c>
      <c r="B7415">
        <v>52</v>
      </c>
      <c r="C7415">
        <v>0</v>
      </c>
      <c r="D7415">
        <v>0.80200000000000005</v>
      </c>
      <c r="E7415">
        <v>40.444820999999997</v>
      </c>
      <c r="F7415">
        <v>40.261049999999997</v>
      </c>
      <c r="G7415">
        <v>39.782943000000003</v>
      </c>
      <c r="H7415">
        <v>0.18377099999999999</v>
      </c>
      <c r="I7415">
        <v>-83.765651000000005</v>
      </c>
      <c r="J7415">
        <v>52</v>
      </c>
      <c r="K7415">
        <v>59.548285</v>
      </c>
      <c r="L7415">
        <v>1.5004999999999999E-2</v>
      </c>
      <c r="M7415">
        <f>(F7415*CalPhotonTurnigy!$AE$30*CalPhotonTurnigy!$AF$36+CalPhotonTurnigy!$AE$36)/CalPhotonTurnigy!$AE$30</f>
        <v>52.381637806432089</v>
      </c>
    </row>
    <row r="7416" spans="1:13" x14ac:dyDescent="0.3">
      <c r="A7416">
        <v>208.67664400000001</v>
      </c>
      <c r="B7416">
        <v>52</v>
      </c>
      <c r="C7416">
        <v>0</v>
      </c>
      <c r="D7416">
        <v>0.80200000000000005</v>
      </c>
      <c r="E7416">
        <v>40.439363</v>
      </c>
      <c r="F7416">
        <v>40.061971</v>
      </c>
      <c r="G7416">
        <v>39.765954000000001</v>
      </c>
      <c r="H7416">
        <v>0.37739299999999998</v>
      </c>
      <c r="I7416">
        <v>-83.748462000000004</v>
      </c>
      <c r="J7416">
        <v>52</v>
      </c>
      <c r="K7416">
        <v>59.544352000000003</v>
      </c>
      <c r="L7416">
        <v>1.5008000000000001E-2</v>
      </c>
      <c r="M7416">
        <f>(F7416*CalPhotonTurnigy!$AE$30*CalPhotonTurnigy!$AF$36+CalPhotonTurnigy!$AE$36)/CalPhotonTurnigy!$AE$30</f>
        <v>52.179432372053128</v>
      </c>
    </row>
    <row r="7417" spans="1:13" x14ac:dyDescent="0.3">
      <c r="A7417">
        <v>208.691655</v>
      </c>
      <c r="B7417">
        <v>52</v>
      </c>
      <c r="C7417">
        <v>0</v>
      </c>
      <c r="D7417">
        <v>0.79800000000000004</v>
      </c>
      <c r="E7417">
        <v>40.413494</v>
      </c>
      <c r="F7417">
        <v>39.912616</v>
      </c>
      <c r="G7417">
        <v>39.750051999999997</v>
      </c>
      <c r="H7417">
        <v>0.50087800000000005</v>
      </c>
      <c r="I7417">
        <v>-83.725669999999994</v>
      </c>
      <c r="J7417">
        <v>52</v>
      </c>
      <c r="K7417">
        <v>59.540967000000002</v>
      </c>
      <c r="L7417">
        <v>1.5011E-2</v>
      </c>
      <c r="M7417">
        <f>(F7417*CalPhotonTurnigy!$AE$30*CalPhotonTurnigy!$AF$36+CalPhotonTurnigy!$AE$36)/CalPhotonTurnigy!$AE$30</f>
        <v>52.027731827788443</v>
      </c>
    </row>
    <row r="7418" spans="1:13" x14ac:dyDescent="0.3">
      <c r="A7418">
        <v>208.70665199999999</v>
      </c>
      <c r="B7418">
        <v>52</v>
      </c>
      <c r="C7418">
        <v>0</v>
      </c>
      <c r="D7418">
        <v>0.80200000000000005</v>
      </c>
      <c r="E7418">
        <v>40.412405</v>
      </c>
      <c r="F7418">
        <v>40.385438999999998</v>
      </c>
      <c r="G7418">
        <v>39.735236</v>
      </c>
      <c r="H7418">
        <v>2.6966E-2</v>
      </c>
      <c r="I7418">
        <v>-83.724440000000001</v>
      </c>
      <c r="J7418">
        <v>52</v>
      </c>
      <c r="K7418">
        <v>59.538052999999998</v>
      </c>
      <c r="L7418">
        <v>1.4997E-2</v>
      </c>
      <c r="M7418">
        <f>(F7418*CalPhotonTurnigy!$AE$30*CalPhotonTurnigy!$AF$36+CalPhotonTurnigy!$AE$36)/CalPhotonTurnigy!$AE$30</f>
        <v>52.507980272372578</v>
      </c>
    </row>
    <row r="7419" spans="1:13" x14ac:dyDescent="0.3">
      <c r="A7419">
        <v>208.721655</v>
      </c>
      <c r="B7419">
        <v>52</v>
      </c>
      <c r="C7419">
        <v>0</v>
      </c>
      <c r="D7419">
        <v>0.80200000000000005</v>
      </c>
      <c r="E7419">
        <v>40.411467999999999</v>
      </c>
      <c r="F7419">
        <v>40.28593</v>
      </c>
      <c r="G7419">
        <v>39.721485000000001</v>
      </c>
      <c r="H7419">
        <v>0.12553800000000001</v>
      </c>
      <c r="I7419">
        <v>-83.718715000000003</v>
      </c>
      <c r="J7419">
        <v>52</v>
      </c>
      <c r="K7419">
        <v>59.535544999999999</v>
      </c>
      <c r="L7419">
        <v>1.5003000000000001E-2</v>
      </c>
      <c r="M7419">
        <f>(F7419*CalPhotonTurnigy!$AE$30*CalPhotonTurnigy!$AF$36+CalPhotonTurnigy!$AE$36)/CalPhotonTurnigy!$AE$30</f>
        <v>52.406908534170071</v>
      </c>
    </row>
    <row r="7420" spans="1:13" x14ac:dyDescent="0.3">
      <c r="A7420">
        <v>208.73665500000001</v>
      </c>
      <c r="B7420">
        <v>52</v>
      </c>
      <c r="C7420">
        <v>0</v>
      </c>
      <c r="D7420">
        <v>0.80200000000000005</v>
      </c>
      <c r="E7420">
        <v>40.406424000000001</v>
      </c>
      <c r="F7420">
        <v>40.086858999999997</v>
      </c>
      <c r="G7420">
        <v>39.708770000000001</v>
      </c>
      <c r="H7420">
        <v>0.31956499999999999</v>
      </c>
      <c r="I7420">
        <v>-83.704165000000003</v>
      </c>
      <c r="J7420">
        <v>52</v>
      </c>
      <c r="K7420">
        <v>59.533386</v>
      </c>
      <c r="L7420">
        <v>1.4999999999999999E-2</v>
      </c>
      <c r="M7420">
        <f>(F7420*CalPhotonTurnigy!$AE$30*CalPhotonTurnigy!$AF$36+CalPhotonTurnigy!$AE$36)/CalPhotonTurnigy!$AE$30</f>
        <v>52.20471122542704</v>
      </c>
    </row>
    <row r="7421" spans="1:13" x14ac:dyDescent="0.3">
      <c r="A7421">
        <v>208.75166200000001</v>
      </c>
      <c r="B7421">
        <v>52</v>
      </c>
      <c r="C7421">
        <v>0</v>
      </c>
      <c r="D7421">
        <v>0.80200000000000005</v>
      </c>
      <c r="E7421">
        <v>40.402084000000002</v>
      </c>
      <c r="F7421">
        <v>39.962404999999997</v>
      </c>
      <c r="G7421">
        <v>39.697051999999999</v>
      </c>
      <c r="H7421">
        <v>0.43967899999999999</v>
      </c>
      <c r="I7421">
        <v>-83.684156000000002</v>
      </c>
      <c r="J7421">
        <v>52</v>
      </c>
      <c r="K7421">
        <v>59.531528999999999</v>
      </c>
      <c r="L7421">
        <v>1.5007E-2</v>
      </c>
      <c r="M7421">
        <f>(F7421*CalPhotonTurnigy!$AE$30*CalPhotonTurnigy!$AF$36+CalPhotonTurnigy!$AE$36)/CalPhotonTurnigy!$AE$30</f>
        <v>52.078302738694639</v>
      </c>
    </row>
    <row r="7422" spans="1:13" x14ac:dyDescent="0.3">
      <c r="A7422">
        <v>208.76666499999999</v>
      </c>
      <c r="B7422">
        <v>52</v>
      </c>
      <c r="C7422">
        <v>0</v>
      </c>
      <c r="D7422">
        <v>0.79900000000000004</v>
      </c>
      <c r="E7422">
        <v>40.385632000000001</v>
      </c>
      <c r="F7422">
        <v>40.410313000000002</v>
      </c>
      <c r="G7422">
        <v>39.686287</v>
      </c>
      <c r="H7422">
        <v>-2.4681999999999999E-2</v>
      </c>
      <c r="I7422">
        <v>-83.685282999999998</v>
      </c>
      <c r="J7422">
        <v>52</v>
      </c>
      <c r="K7422">
        <v>59.529929000000003</v>
      </c>
      <c r="L7422">
        <v>1.5003000000000001E-2</v>
      </c>
      <c r="M7422">
        <f>(F7422*CalPhotonTurnigy!$AE$30*CalPhotonTurnigy!$AF$36+CalPhotonTurnigy!$AE$36)/CalPhotonTurnigy!$AE$30</f>
        <v>52.533244905883613</v>
      </c>
    </row>
    <row r="7423" spans="1:13" x14ac:dyDescent="0.3">
      <c r="A7423">
        <v>208.781666</v>
      </c>
      <c r="B7423">
        <v>52</v>
      </c>
      <c r="C7423">
        <v>0</v>
      </c>
      <c r="D7423">
        <v>0.8</v>
      </c>
      <c r="E7423">
        <v>40.375709999999998</v>
      </c>
      <c r="F7423">
        <v>40.236167999999999</v>
      </c>
      <c r="G7423">
        <v>39.676423999999997</v>
      </c>
      <c r="H7423">
        <v>0.139541</v>
      </c>
      <c r="I7423">
        <v>-83.678922</v>
      </c>
      <c r="J7423">
        <v>52</v>
      </c>
      <c r="K7423">
        <v>59.528553000000002</v>
      </c>
      <c r="L7423">
        <v>1.5001E-2</v>
      </c>
      <c r="M7423">
        <f>(F7423*CalPhotonTurnigy!$AE$30*CalPhotonTurnigy!$AF$36+CalPhotonTurnigy!$AE$36)/CalPhotonTurnigy!$AE$30</f>
        <v>52.356365047285138</v>
      </c>
    </row>
    <row r="7424" spans="1:13" x14ac:dyDescent="0.3">
      <c r="A7424">
        <v>208.79666900000001</v>
      </c>
      <c r="B7424">
        <v>52</v>
      </c>
      <c r="C7424">
        <v>0</v>
      </c>
      <c r="D7424">
        <v>0.80100000000000005</v>
      </c>
      <c r="E7424">
        <v>40.371411999999999</v>
      </c>
      <c r="F7424">
        <v>40.136633000000003</v>
      </c>
      <c r="G7424">
        <v>39.667411999999999</v>
      </c>
      <c r="H7424">
        <v>0.23477799999999999</v>
      </c>
      <c r="I7424">
        <v>-83.668227000000002</v>
      </c>
      <c r="J7424">
        <v>52</v>
      </c>
      <c r="K7424">
        <v>59.527368000000003</v>
      </c>
      <c r="L7424">
        <v>1.5003000000000001E-2</v>
      </c>
      <c r="M7424">
        <f>(F7424*CalPhotonTurnigy!$AE$30*CalPhotonTurnigy!$AF$36+CalPhotonTurnigy!$AE$36)/CalPhotonTurnigy!$AE$30</f>
        <v>52.255266900765868</v>
      </c>
    </row>
    <row r="7425" spans="1:13" x14ac:dyDescent="0.3">
      <c r="A7425">
        <v>208.811678</v>
      </c>
      <c r="B7425">
        <v>52</v>
      </c>
      <c r="C7425">
        <v>0</v>
      </c>
      <c r="D7425">
        <v>0.80100000000000005</v>
      </c>
      <c r="E7425">
        <v>40.367713000000002</v>
      </c>
      <c r="F7425">
        <v>39.962404999999997</v>
      </c>
      <c r="G7425">
        <v>39.659198000000004</v>
      </c>
      <c r="H7425">
        <v>0.405308</v>
      </c>
      <c r="I7425">
        <v>-83.649780000000007</v>
      </c>
      <c r="J7425">
        <v>52</v>
      </c>
      <c r="K7425">
        <v>59.526349000000003</v>
      </c>
      <c r="L7425">
        <v>1.5009E-2</v>
      </c>
      <c r="M7425">
        <f>(F7425*CalPhotonTurnigy!$AE$30*CalPhotonTurnigy!$AF$36+CalPhotonTurnigy!$AE$36)/CalPhotonTurnigy!$AE$30</f>
        <v>52.078302738694639</v>
      </c>
    </row>
    <row r="7426" spans="1:13" x14ac:dyDescent="0.3">
      <c r="A7426">
        <v>208.826674</v>
      </c>
      <c r="B7426">
        <v>52</v>
      </c>
      <c r="C7426">
        <v>0</v>
      </c>
      <c r="D7426">
        <v>0.79800000000000004</v>
      </c>
      <c r="E7426">
        <v>40.347552999999998</v>
      </c>
      <c r="F7426">
        <v>40.435186999999999</v>
      </c>
      <c r="G7426">
        <v>39.651727999999999</v>
      </c>
      <c r="H7426">
        <v>-8.7634000000000004E-2</v>
      </c>
      <c r="I7426">
        <v>-83.653779</v>
      </c>
      <c r="J7426">
        <v>52</v>
      </c>
      <c r="K7426">
        <v>59.525471000000003</v>
      </c>
      <c r="L7426">
        <v>1.4996000000000001E-2</v>
      </c>
      <c r="M7426">
        <f>(F7426*CalPhotonTurnigy!$AE$30*CalPhotonTurnigy!$AF$36+CalPhotonTurnigy!$AE$36)/CalPhotonTurnigy!$AE$30</f>
        <v>52.558509539394635</v>
      </c>
    </row>
    <row r="7427" spans="1:13" x14ac:dyDescent="0.3">
      <c r="A7427">
        <v>208.84168299999999</v>
      </c>
      <c r="B7427">
        <v>52</v>
      </c>
      <c r="C7427">
        <v>0</v>
      </c>
      <c r="D7427">
        <v>0.80200000000000005</v>
      </c>
      <c r="E7427">
        <v>40.351427000000001</v>
      </c>
      <c r="F7427">
        <v>40.28593</v>
      </c>
      <c r="G7427">
        <v>39.644948999999997</v>
      </c>
      <c r="H7427">
        <v>6.5498000000000001E-2</v>
      </c>
      <c r="I7427">
        <v>-83.650790000000001</v>
      </c>
      <c r="J7427">
        <v>52</v>
      </c>
      <c r="K7427">
        <v>59.524715999999998</v>
      </c>
      <c r="L7427">
        <v>1.5009E-2</v>
      </c>
      <c r="M7427">
        <f>(F7427*CalPhotonTurnigy!$AE$30*CalPhotonTurnigy!$AF$36+CalPhotonTurnigy!$AE$36)/CalPhotonTurnigy!$AE$30</f>
        <v>52.406908534170071</v>
      </c>
    </row>
    <row r="7428" spans="1:13" x14ac:dyDescent="0.3">
      <c r="A7428">
        <v>208.85668899999999</v>
      </c>
      <c r="B7428">
        <v>52</v>
      </c>
      <c r="C7428">
        <v>0</v>
      </c>
      <c r="D7428">
        <v>0.79900000000000004</v>
      </c>
      <c r="E7428">
        <v>40.342024000000002</v>
      </c>
      <c r="F7428">
        <v>40.136633000000003</v>
      </c>
      <c r="G7428">
        <v>39.638809000000002</v>
      </c>
      <c r="H7428">
        <v>0.20539099999999999</v>
      </c>
      <c r="I7428">
        <v>-83.641431999999995</v>
      </c>
      <c r="J7428">
        <v>52</v>
      </c>
      <c r="K7428">
        <v>59.524065999999998</v>
      </c>
      <c r="L7428">
        <v>1.5006E-2</v>
      </c>
      <c r="M7428">
        <f>(F7428*CalPhotonTurnigy!$AE$30*CalPhotonTurnigy!$AF$36+CalPhotonTurnigy!$AE$36)/CalPhotonTurnigy!$AE$30</f>
        <v>52.255266900765868</v>
      </c>
    </row>
    <row r="7429" spans="1:13" x14ac:dyDescent="0.3">
      <c r="A7429">
        <v>208.871691</v>
      </c>
      <c r="B7429">
        <v>52</v>
      </c>
      <c r="C7429">
        <v>0</v>
      </c>
      <c r="D7429">
        <v>0.8</v>
      </c>
      <c r="E7429">
        <v>40.338177999999999</v>
      </c>
      <c r="F7429">
        <v>39.962404999999997</v>
      </c>
      <c r="G7429">
        <v>39.633257999999998</v>
      </c>
      <c r="H7429">
        <v>0.37577300000000002</v>
      </c>
      <c r="I7429">
        <v>-83.624336999999997</v>
      </c>
      <c r="J7429">
        <v>52</v>
      </c>
      <c r="K7429">
        <v>59.523505999999998</v>
      </c>
      <c r="L7429">
        <v>1.5002E-2</v>
      </c>
      <c r="M7429">
        <f>(F7429*CalPhotonTurnigy!$AE$30*CalPhotonTurnigy!$AF$36+CalPhotonTurnigy!$AE$36)/CalPhotonTurnigy!$AE$30</f>
        <v>52.078302738694639</v>
      </c>
    </row>
    <row r="7430" spans="1:13" x14ac:dyDescent="0.3">
      <c r="A7430">
        <v>208.88668799999999</v>
      </c>
      <c r="B7430">
        <v>52</v>
      </c>
      <c r="C7430">
        <v>0</v>
      </c>
      <c r="D7430">
        <v>0.8</v>
      </c>
      <c r="E7430">
        <v>40.334868999999998</v>
      </c>
      <c r="F7430">
        <v>40.310808999999999</v>
      </c>
      <c r="G7430">
        <v>39.628248999999997</v>
      </c>
      <c r="H7430">
        <v>2.4060000000000002E-2</v>
      </c>
      <c r="I7430">
        <v>-83.623239999999996</v>
      </c>
      <c r="J7430">
        <v>52</v>
      </c>
      <c r="K7430">
        <v>59.523024999999997</v>
      </c>
      <c r="L7430">
        <v>1.4997E-2</v>
      </c>
      <c r="M7430">
        <f>(F7430*CalPhotonTurnigy!$AE$30*CalPhotonTurnigy!$AF$36+CalPhotonTurnigy!$AE$36)/CalPhotonTurnigy!$AE$30</f>
        <v>52.432178246203556</v>
      </c>
    </row>
    <row r="7431" spans="1:13" x14ac:dyDescent="0.3">
      <c r="A7431">
        <v>208.90169</v>
      </c>
      <c r="B7431">
        <v>52</v>
      </c>
      <c r="C7431">
        <v>0</v>
      </c>
      <c r="D7431">
        <v>0.8</v>
      </c>
      <c r="E7431">
        <v>40.33202</v>
      </c>
      <c r="F7431">
        <v>40.28593</v>
      </c>
      <c r="G7431">
        <v>39.623736000000001</v>
      </c>
      <c r="H7431">
        <v>4.6091E-2</v>
      </c>
      <c r="I7431">
        <v>-83.621138000000002</v>
      </c>
      <c r="J7431">
        <v>52</v>
      </c>
      <c r="K7431">
        <v>59.52261</v>
      </c>
      <c r="L7431">
        <v>1.5002E-2</v>
      </c>
      <c r="M7431">
        <f>(F7431*CalPhotonTurnigy!$AE$30*CalPhotonTurnigy!$AF$36+CalPhotonTurnigy!$AE$36)/CalPhotonTurnigy!$AE$30</f>
        <v>52.406908534170071</v>
      </c>
    </row>
    <row r="7432" spans="1:13" x14ac:dyDescent="0.3">
      <c r="A7432">
        <v>208.91668799999999</v>
      </c>
      <c r="B7432">
        <v>53</v>
      </c>
      <c r="C7432">
        <v>0</v>
      </c>
      <c r="D7432">
        <v>0.84</v>
      </c>
      <c r="E7432">
        <v>40.541221999999998</v>
      </c>
      <c r="F7432">
        <v>40.136633000000003</v>
      </c>
      <c r="G7432">
        <v>39.619920999999998</v>
      </c>
      <c r="H7432">
        <v>0.40458899999999998</v>
      </c>
      <c r="I7432">
        <v>-83.602712999999994</v>
      </c>
      <c r="J7432">
        <v>53</v>
      </c>
      <c r="K7432">
        <v>59.559778999999999</v>
      </c>
      <c r="L7432">
        <v>1.4997999999999999E-2</v>
      </c>
      <c r="M7432">
        <f>(F7432*CalPhotonTurnigy!$AE$30*CalPhotonTurnigy!$AF$36+CalPhotonTurnigy!$AE$36)/CalPhotonTurnigy!$AE$30</f>
        <v>52.255266900765868</v>
      </c>
    </row>
    <row r="7433" spans="1:13" x14ac:dyDescent="0.3">
      <c r="A7433">
        <v>208.931692</v>
      </c>
      <c r="B7433">
        <v>52</v>
      </c>
      <c r="C7433">
        <v>0</v>
      </c>
      <c r="D7433">
        <v>0.79800000000000004</v>
      </c>
      <c r="E7433">
        <v>40.501235000000001</v>
      </c>
      <c r="F7433">
        <v>39.987298000000003</v>
      </c>
      <c r="G7433">
        <v>39.617350999999999</v>
      </c>
      <c r="H7433">
        <v>0.51393699999999998</v>
      </c>
      <c r="I7433">
        <v>-83.579324999999997</v>
      </c>
      <c r="J7433">
        <v>52</v>
      </c>
      <c r="K7433">
        <v>59.589941000000003</v>
      </c>
      <c r="L7433">
        <v>1.5004E-2</v>
      </c>
      <c r="M7433">
        <f>(F7433*CalPhotonTurnigy!$AE$30*CalPhotonTurnigy!$AF$36+CalPhotonTurnigy!$AE$36)/CalPhotonTurnigy!$AE$30</f>
        <v>52.103586670591</v>
      </c>
    </row>
    <row r="7434" spans="1:13" x14ac:dyDescent="0.3">
      <c r="A7434">
        <v>208.94669099999999</v>
      </c>
      <c r="B7434">
        <v>52</v>
      </c>
      <c r="C7434">
        <v>0</v>
      </c>
      <c r="D7434">
        <v>0.80100000000000005</v>
      </c>
      <c r="E7434">
        <v>40.479469000000002</v>
      </c>
      <c r="F7434">
        <v>40.410313000000002</v>
      </c>
      <c r="G7434">
        <v>39.616249000000003</v>
      </c>
      <c r="H7434">
        <v>6.9154999999999994E-2</v>
      </c>
      <c r="I7434">
        <v>-83.576168999999993</v>
      </c>
      <c r="J7434">
        <v>52</v>
      </c>
      <c r="K7434">
        <v>59.580204999999999</v>
      </c>
      <c r="L7434">
        <v>1.4999E-2</v>
      </c>
      <c r="M7434">
        <f>(F7434*CalPhotonTurnigy!$AE$30*CalPhotonTurnigy!$AF$36+CalPhotonTurnigy!$AE$36)/CalPhotonTurnigy!$AE$30</f>
        <v>52.533244905883613</v>
      </c>
    </row>
    <row r="7435" spans="1:13" x14ac:dyDescent="0.3">
      <c r="A7435">
        <v>208.96169900000001</v>
      </c>
      <c r="B7435">
        <v>52</v>
      </c>
      <c r="C7435">
        <v>0</v>
      </c>
      <c r="D7435">
        <v>0.80100000000000005</v>
      </c>
      <c r="E7435">
        <v>40.460726999999999</v>
      </c>
      <c r="F7435">
        <v>40.28593</v>
      </c>
      <c r="G7435">
        <v>39.616211999999997</v>
      </c>
      <c r="H7435">
        <v>0.17479700000000001</v>
      </c>
      <c r="I7435">
        <v>-83.568195000000003</v>
      </c>
      <c r="J7435">
        <v>52</v>
      </c>
      <c r="K7435">
        <v>59.571826000000001</v>
      </c>
      <c r="L7435">
        <v>1.5008000000000001E-2</v>
      </c>
      <c r="M7435">
        <f>(F7435*CalPhotonTurnigy!$AE$30*CalPhotonTurnigy!$AF$36+CalPhotonTurnigy!$AE$36)/CalPhotonTurnigy!$AE$30</f>
        <v>52.406908534170071</v>
      </c>
    </row>
    <row r="7436" spans="1:13" x14ac:dyDescent="0.3">
      <c r="A7436">
        <v>208.976709</v>
      </c>
      <c r="B7436">
        <v>52</v>
      </c>
      <c r="C7436">
        <v>0</v>
      </c>
      <c r="D7436">
        <v>0.80200000000000005</v>
      </c>
      <c r="E7436">
        <v>40.453052999999997</v>
      </c>
      <c r="F7436">
        <v>40.136633000000003</v>
      </c>
      <c r="G7436">
        <v>39.616717000000001</v>
      </c>
      <c r="H7436">
        <v>0.31641999999999998</v>
      </c>
      <c r="I7436">
        <v>-83.553774000000004</v>
      </c>
      <c r="J7436">
        <v>52</v>
      </c>
      <c r="K7436">
        <v>59.564613999999999</v>
      </c>
      <c r="L7436">
        <v>1.5010000000000001E-2</v>
      </c>
      <c r="M7436">
        <f>(F7436*CalPhotonTurnigy!$AE$30*CalPhotonTurnigy!$AF$36+CalPhotonTurnigy!$AE$36)/CalPhotonTurnigy!$AE$30</f>
        <v>52.255266900765868</v>
      </c>
    </row>
    <row r="7437" spans="1:13" x14ac:dyDescent="0.3">
      <c r="A7437">
        <v>208.99171799999999</v>
      </c>
      <c r="B7437">
        <v>52</v>
      </c>
      <c r="C7437">
        <v>0</v>
      </c>
      <c r="D7437">
        <v>0.80200000000000005</v>
      </c>
      <c r="E7437">
        <v>40.442216000000002</v>
      </c>
      <c r="F7437">
        <v>39.987298000000003</v>
      </c>
      <c r="G7437">
        <v>39.617413999999997</v>
      </c>
      <c r="H7437">
        <v>0.45491799999999999</v>
      </c>
      <c r="I7437">
        <v>-83.533064999999993</v>
      </c>
      <c r="J7437">
        <v>52</v>
      </c>
      <c r="K7437">
        <v>59.558405999999998</v>
      </c>
      <c r="L7437">
        <v>1.5009E-2</v>
      </c>
      <c r="M7437">
        <f>(F7437*CalPhotonTurnigy!$AE$30*CalPhotonTurnigy!$AF$36+CalPhotonTurnigy!$AE$36)/CalPhotonTurnigy!$AE$30</f>
        <v>52.103586670591</v>
      </c>
    </row>
    <row r="7438" spans="1:13" x14ac:dyDescent="0.3">
      <c r="A7438">
        <v>209.00671800000001</v>
      </c>
      <c r="B7438">
        <v>53</v>
      </c>
      <c r="C7438">
        <v>0</v>
      </c>
      <c r="D7438">
        <v>0.82699999999999996</v>
      </c>
      <c r="E7438">
        <v>40.563840999999996</v>
      </c>
      <c r="F7438">
        <v>40.484931000000003</v>
      </c>
      <c r="G7438">
        <v>39.618319</v>
      </c>
      <c r="H7438">
        <v>7.8909999999999994E-2</v>
      </c>
      <c r="I7438">
        <v>-83.529460999999998</v>
      </c>
      <c r="J7438">
        <v>53</v>
      </c>
      <c r="K7438">
        <v>59.590589000000001</v>
      </c>
      <c r="L7438">
        <v>1.4999999999999999E-2</v>
      </c>
      <c r="M7438">
        <f>(F7438*CalPhotonTurnigy!$AE$30*CalPhotonTurnigy!$AF$36+CalPhotonTurnigy!$AE$36)/CalPhotonTurnigy!$AE$30</f>
        <v>52.609034743598734</v>
      </c>
    </row>
    <row r="7439" spans="1:13" x14ac:dyDescent="0.3">
      <c r="A7439">
        <v>209.02172300000001</v>
      </c>
      <c r="B7439">
        <v>53</v>
      </c>
      <c r="C7439">
        <v>0</v>
      </c>
      <c r="D7439">
        <v>0.80200000000000005</v>
      </c>
      <c r="E7439">
        <v>40.537604000000002</v>
      </c>
      <c r="F7439">
        <v>40.261049999999997</v>
      </c>
      <c r="G7439">
        <v>39.620128000000001</v>
      </c>
      <c r="H7439">
        <v>0.276555</v>
      </c>
      <c r="I7439">
        <v>-83.516850000000005</v>
      </c>
      <c r="J7439">
        <v>53</v>
      </c>
      <c r="K7439">
        <v>59.653984999999999</v>
      </c>
      <c r="L7439">
        <v>1.5004999999999999E-2</v>
      </c>
      <c r="M7439">
        <f>(F7439*CalPhotonTurnigy!$AE$30*CalPhotonTurnigy!$AF$36+CalPhotonTurnigy!$AE$36)/CalPhotonTurnigy!$AE$30</f>
        <v>52.381637806432089</v>
      </c>
    </row>
    <row r="7440" spans="1:13" x14ac:dyDescent="0.3">
      <c r="A7440">
        <v>209.03672900000001</v>
      </c>
      <c r="B7440">
        <v>52</v>
      </c>
      <c r="C7440">
        <v>0</v>
      </c>
      <c r="D7440">
        <v>0.79800000000000004</v>
      </c>
      <c r="E7440">
        <v>40.498117999999998</v>
      </c>
      <c r="F7440">
        <v>40.136633000000003</v>
      </c>
      <c r="G7440">
        <v>39.623615999999998</v>
      </c>
      <c r="H7440">
        <v>0.361485</v>
      </c>
      <c r="I7440">
        <v>-83.500378999999995</v>
      </c>
      <c r="J7440">
        <v>52</v>
      </c>
      <c r="K7440">
        <v>59.671024000000003</v>
      </c>
      <c r="L7440">
        <v>1.5006E-2</v>
      </c>
      <c r="M7440">
        <f>(F7440*CalPhotonTurnigy!$AE$30*CalPhotonTurnigy!$AF$36+CalPhotonTurnigy!$AE$36)/CalPhotonTurnigy!$AE$30</f>
        <v>52.255266900765868</v>
      </c>
    </row>
    <row r="7441" spans="1:13" x14ac:dyDescent="0.3">
      <c r="A7441">
        <v>209.05173600000001</v>
      </c>
      <c r="B7441">
        <v>52</v>
      </c>
      <c r="C7441">
        <v>0</v>
      </c>
      <c r="D7441">
        <v>0.80100000000000005</v>
      </c>
      <c r="E7441">
        <v>40.476784000000002</v>
      </c>
      <c r="F7441">
        <v>39.937511000000001</v>
      </c>
      <c r="G7441">
        <v>39.628646000000003</v>
      </c>
      <c r="H7441">
        <v>0.539273</v>
      </c>
      <c r="I7441">
        <v>-83.475842</v>
      </c>
      <c r="J7441">
        <v>52</v>
      </c>
      <c r="K7441">
        <v>59.649994</v>
      </c>
      <c r="L7441">
        <v>1.5007E-2</v>
      </c>
      <c r="M7441">
        <f>(F7441*CalPhotonTurnigy!$AE$30*CalPhotonTurnigy!$AF$36+CalPhotonTurnigy!$AE$36)/CalPhotonTurnigy!$AE$30</f>
        <v>52.053017791093787</v>
      </c>
    </row>
    <row r="7442" spans="1:13" x14ac:dyDescent="0.3">
      <c r="A7442">
        <v>209.06673499999999</v>
      </c>
      <c r="B7442">
        <v>52</v>
      </c>
      <c r="C7442">
        <v>0</v>
      </c>
      <c r="D7442">
        <v>0.80200000000000005</v>
      </c>
      <c r="E7442">
        <v>40.462645000000002</v>
      </c>
      <c r="F7442">
        <v>40.435186999999999</v>
      </c>
      <c r="G7442">
        <v>39.634352999999997</v>
      </c>
      <c r="H7442">
        <v>2.7458E-2</v>
      </c>
      <c r="I7442">
        <v>-83.474588999999995</v>
      </c>
      <c r="J7442">
        <v>52</v>
      </c>
      <c r="K7442">
        <v>59.631894000000003</v>
      </c>
      <c r="L7442">
        <v>1.4999E-2</v>
      </c>
      <c r="M7442">
        <f>(F7442*CalPhotonTurnigy!$AE$30*CalPhotonTurnigy!$AF$36+CalPhotonTurnigy!$AE$36)/CalPhotonTurnigy!$AE$30</f>
        <v>52.558509539394635</v>
      </c>
    </row>
    <row r="7443" spans="1:13" x14ac:dyDescent="0.3">
      <c r="A7443">
        <v>209.081739</v>
      </c>
      <c r="B7443">
        <v>52</v>
      </c>
      <c r="C7443">
        <v>0</v>
      </c>
      <c r="D7443">
        <v>0.80100000000000005</v>
      </c>
      <c r="E7443">
        <v>40.446241999999998</v>
      </c>
      <c r="F7443">
        <v>40.261049999999997</v>
      </c>
      <c r="G7443">
        <v>39.639941999999998</v>
      </c>
      <c r="H7443">
        <v>0.185193</v>
      </c>
      <c r="I7443">
        <v>-83.466144</v>
      </c>
      <c r="J7443">
        <v>52</v>
      </c>
      <c r="K7443">
        <v>59.616315</v>
      </c>
      <c r="L7443">
        <v>1.5004E-2</v>
      </c>
      <c r="M7443">
        <f>(F7443*CalPhotonTurnigy!$AE$30*CalPhotonTurnigy!$AF$36+CalPhotonTurnigy!$AE$36)/CalPhotonTurnigy!$AE$30</f>
        <v>52.381637806432089</v>
      </c>
    </row>
    <row r="7444" spans="1:13" x14ac:dyDescent="0.3">
      <c r="A7444">
        <v>209.09674200000001</v>
      </c>
      <c r="B7444">
        <v>52</v>
      </c>
      <c r="C7444">
        <v>0</v>
      </c>
      <c r="D7444">
        <v>0.80100000000000005</v>
      </c>
      <c r="E7444">
        <v>40.432121000000002</v>
      </c>
      <c r="F7444">
        <v>40.061971</v>
      </c>
      <c r="G7444">
        <v>39.644919999999999</v>
      </c>
      <c r="H7444">
        <v>0.37014999999999998</v>
      </c>
      <c r="I7444">
        <v>-83.449291000000002</v>
      </c>
      <c r="J7444">
        <v>52</v>
      </c>
      <c r="K7444">
        <v>59.602905999999997</v>
      </c>
      <c r="L7444">
        <v>1.5003000000000001E-2</v>
      </c>
      <c r="M7444">
        <f>(F7444*CalPhotonTurnigy!$AE$30*CalPhotonTurnigy!$AF$36+CalPhotonTurnigy!$AE$36)/CalPhotonTurnigy!$AE$30</f>
        <v>52.179432372053128</v>
      </c>
    </row>
    <row r="7445" spans="1:13" x14ac:dyDescent="0.3">
      <c r="A7445">
        <v>209.11174299999999</v>
      </c>
      <c r="B7445">
        <v>52</v>
      </c>
      <c r="C7445">
        <v>0</v>
      </c>
      <c r="D7445">
        <v>0.80400000000000005</v>
      </c>
      <c r="E7445">
        <v>40.436900999999999</v>
      </c>
      <c r="F7445">
        <v>40.211286000000001</v>
      </c>
      <c r="G7445">
        <v>39.649006</v>
      </c>
      <c r="H7445">
        <v>0.22561500000000001</v>
      </c>
      <c r="I7445">
        <v>-83.439008999999999</v>
      </c>
      <c r="J7445">
        <v>52</v>
      </c>
      <c r="K7445">
        <v>59.591363999999999</v>
      </c>
      <c r="L7445">
        <v>1.5001E-2</v>
      </c>
      <c r="M7445">
        <f>(F7445*CalPhotonTurnigy!$AE$30*CalPhotonTurnigy!$AF$36+CalPhotonTurnigy!$AE$36)/CalPhotonTurnigy!$AE$30</f>
        <v>52.33109228813818</v>
      </c>
    </row>
    <row r="7446" spans="1:13" x14ac:dyDescent="0.3">
      <c r="A7446">
        <v>209.126743</v>
      </c>
      <c r="B7446">
        <v>52</v>
      </c>
      <c r="C7446">
        <v>0</v>
      </c>
      <c r="D7446">
        <v>0.77100000000000002</v>
      </c>
      <c r="E7446">
        <v>40.26699</v>
      </c>
      <c r="F7446">
        <v>40.410313000000002</v>
      </c>
      <c r="G7446">
        <v>39.652076000000001</v>
      </c>
      <c r="H7446">
        <v>-0.14332300000000001</v>
      </c>
      <c r="I7446">
        <v>-83.445549999999997</v>
      </c>
      <c r="J7446">
        <v>52</v>
      </c>
      <c r="K7446">
        <v>59.581431000000002</v>
      </c>
      <c r="L7446">
        <v>1.4999999999999999E-2</v>
      </c>
      <c r="M7446">
        <f>(F7446*CalPhotonTurnigy!$AE$30*CalPhotonTurnigy!$AF$36+CalPhotonTurnigy!$AE$36)/CalPhotonTurnigy!$AE$30</f>
        <v>52.533244905883613</v>
      </c>
    </row>
    <row r="7447" spans="1:13" x14ac:dyDescent="0.3">
      <c r="A7447">
        <v>209.14174800000001</v>
      </c>
      <c r="B7447">
        <v>52</v>
      </c>
      <c r="C7447">
        <v>0</v>
      </c>
      <c r="D7447">
        <v>0.80200000000000005</v>
      </c>
      <c r="E7447">
        <v>40.282127000000003</v>
      </c>
      <c r="F7447">
        <v>40.211286000000001</v>
      </c>
      <c r="G7447">
        <v>39.654105000000001</v>
      </c>
      <c r="H7447">
        <v>7.0841000000000001E-2</v>
      </c>
      <c r="I7447">
        <v>-83.442321000000007</v>
      </c>
      <c r="J7447">
        <v>52</v>
      </c>
      <c r="K7447">
        <v>59.572881000000002</v>
      </c>
      <c r="L7447">
        <v>1.5004999999999999E-2</v>
      </c>
      <c r="M7447">
        <f>(F7447*CalPhotonTurnigy!$AE$30*CalPhotonTurnigy!$AF$36+CalPhotonTurnigy!$AE$36)/CalPhotonTurnigy!$AE$30</f>
        <v>52.33109228813818</v>
      </c>
    </row>
    <row r="7448" spans="1:13" x14ac:dyDescent="0.3">
      <c r="A7448">
        <v>209.156746</v>
      </c>
      <c r="B7448">
        <v>52</v>
      </c>
      <c r="C7448">
        <v>0</v>
      </c>
      <c r="D7448">
        <v>0.8</v>
      </c>
      <c r="E7448">
        <v>40.286639999999998</v>
      </c>
      <c r="F7448">
        <v>40.061971</v>
      </c>
      <c r="G7448">
        <v>39.655137000000003</v>
      </c>
      <c r="H7448">
        <v>0.22466900000000001</v>
      </c>
      <c r="I7448">
        <v>-83.432095000000004</v>
      </c>
      <c r="J7448">
        <v>52</v>
      </c>
      <c r="K7448">
        <v>59.565520999999997</v>
      </c>
      <c r="L7448">
        <v>1.4997999999999999E-2</v>
      </c>
      <c r="M7448">
        <f>(F7448*CalPhotonTurnigy!$AE$30*CalPhotonTurnigy!$AF$36+CalPhotonTurnigy!$AE$36)/CalPhotonTurnigy!$AE$30</f>
        <v>52.179432372053128</v>
      </c>
    </row>
    <row r="7449" spans="1:13" x14ac:dyDescent="0.3">
      <c r="A7449">
        <v>209.17175599999999</v>
      </c>
      <c r="B7449">
        <v>52</v>
      </c>
      <c r="C7449">
        <v>0</v>
      </c>
      <c r="D7449">
        <v>0.80200000000000005</v>
      </c>
      <c r="E7449">
        <v>40.299027000000002</v>
      </c>
      <c r="F7449">
        <v>40.559538000000003</v>
      </c>
      <c r="G7449">
        <v>39.655258000000003</v>
      </c>
      <c r="H7449">
        <v>-0.26051099999999999</v>
      </c>
      <c r="I7449">
        <v>-83.444005000000004</v>
      </c>
      <c r="J7449">
        <v>52</v>
      </c>
      <c r="K7449">
        <v>59.559187000000001</v>
      </c>
      <c r="L7449">
        <v>1.5010000000000001E-2</v>
      </c>
      <c r="M7449">
        <f>(F7449*CalPhotonTurnigy!$AE$30*CalPhotonTurnigy!$AF$36+CalPhotonTurnigy!$AE$36)/CalPhotonTurnigy!$AE$30</f>
        <v>52.684813408564466</v>
      </c>
    </row>
    <row r="7450" spans="1:13" x14ac:dyDescent="0.3">
      <c r="A7450">
        <v>209.18676500000001</v>
      </c>
      <c r="B7450">
        <v>52</v>
      </c>
      <c r="C7450">
        <v>0</v>
      </c>
      <c r="D7450">
        <v>0.80200000000000005</v>
      </c>
      <c r="E7450">
        <v>40.309682000000002</v>
      </c>
      <c r="F7450">
        <v>40.335686000000003</v>
      </c>
      <c r="G7450">
        <v>39.654577000000003</v>
      </c>
      <c r="H7450">
        <v>-2.6003999999999999E-2</v>
      </c>
      <c r="I7450">
        <v>-83.445192000000006</v>
      </c>
      <c r="J7450">
        <v>52</v>
      </c>
      <c r="K7450">
        <v>59.553736000000001</v>
      </c>
      <c r="L7450">
        <v>1.5009E-2</v>
      </c>
      <c r="M7450">
        <f>(F7450*CalPhotonTurnigy!$AE$30*CalPhotonTurnigy!$AF$36+CalPhotonTurnigy!$AE$36)/CalPhotonTurnigy!$AE$30</f>
        <v>52.457445926828058</v>
      </c>
    </row>
    <row r="7451" spans="1:13" x14ac:dyDescent="0.3">
      <c r="A7451">
        <v>209.20176499999999</v>
      </c>
      <c r="B7451">
        <v>52</v>
      </c>
      <c r="C7451">
        <v>0</v>
      </c>
      <c r="D7451">
        <v>0.79900000000000004</v>
      </c>
      <c r="E7451">
        <v>40.306097000000001</v>
      </c>
      <c r="F7451">
        <v>40.161518999999998</v>
      </c>
      <c r="G7451">
        <v>39.653212000000003</v>
      </c>
      <c r="H7451">
        <v>0.14457800000000001</v>
      </c>
      <c r="I7451">
        <v>-83.438605999999993</v>
      </c>
      <c r="J7451">
        <v>52</v>
      </c>
      <c r="K7451">
        <v>59.549042999999998</v>
      </c>
      <c r="L7451">
        <v>1.4999999999999999E-2</v>
      </c>
      <c r="M7451">
        <f>(F7451*CalPhotonTurnigy!$AE$30*CalPhotonTurnigy!$AF$36+CalPhotonTurnigy!$AE$36)/CalPhotonTurnigy!$AE$30</f>
        <v>52.280543722730791</v>
      </c>
    </row>
    <row r="7452" spans="1:13" x14ac:dyDescent="0.3">
      <c r="A7452">
        <v>209.21677500000001</v>
      </c>
      <c r="B7452">
        <v>52</v>
      </c>
      <c r="C7452">
        <v>0</v>
      </c>
      <c r="D7452">
        <v>0.80300000000000005</v>
      </c>
      <c r="E7452">
        <v>40.324261999999997</v>
      </c>
      <c r="F7452">
        <v>40.111747000000001</v>
      </c>
      <c r="G7452">
        <v>39.651283999999997</v>
      </c>
      <c r="H7452">
        <v>0.21251500000000001</v>
      </c>
      <c r="I7452">
        <v>-83.428922</v>
      </c>
      <c r="J7452">
        <v>52</v>
      </c>
      <c r="K7452">
        <v>59.545005000000003</v>
      </c>
      <c r="L7452">
        <v>1.5010000000000001E-2</v>
      </c>
      <c r="M7452">
        <f>(F7452*CalPhotonTurnigy!$AE$30*CalPhotonTurnigy!$AF$36+CalPhotonTurnigy!$AE$36)/CalPhotonTurnigy!$AE$30</f>
        <v>52.229990078800945</v>
      </c>
    </row>
    <row r="7453" spans="1:13" x14ac:dyDescent="0.3">
      <c r="A7453">
        <v>209.231773</v>
      </c>
      <c r="B7453">
        <v>52</v>
      </c>
      <c r="C7453">
        <v>0</v>
      </c>
      <c r="D7453">
        <v>0.79900000000000004</v>
      </c>
      <c r="E7453">
        <v>40.318643999999999</v>
      </c>
      <c r="F7453">
        <v>40.435186999999999</v>
      </c>
      <c r="G7453">
        <v>39.648907000000001</v>
      </c>
      <c r="H7453">
        <v>-0.11654299999999999</v>
      </c>
      <c r="I7453">
        <v>-83.434241</v>
      </c>
      <c r="J7453">
        <v>52</v>
      </c>
      <c r="K7453">
        <v>59.541528</v>
      </c>
      <c r="L7453">
        <v>1.4997999999999999E-2</v>
      </c>
      <c r="M7453">
        <f>(F7453*CalPhotonTurnigy!$AE$30*CalPhotonTurnigy!$AF$36+CalPhotonTurnigy!$AE$36)/CalPhotonTurnigy!$AE$30</f>
        <v>52.558509539394635</v>
      </c>
    </row>
    <row r="7454" spans="1:13" x14ac:dyDescent="0.3">
      <c r="A7454">
        <v>209.24678399999999</v>
      </c>
      <c r="B7454">
        <v>52</v>
      </c>
      <c r="C7454">
        <v>0</v>
      </c>
      <c r="D7454">
        <v>0.79800000000000004</v>
      </c>
      <c r="E7454">
        <v>40.309559</v>
      </c>
      <c r="F7454">
        <v>40.261049999999997</v>
      </c>
      <c r="G7454">
        <v>39.646186999999998</v>
      </c>
      <c r="H7454">
        <v>4.8508999999999997E-2</v>
      </c>
      <c r="I7454">
        <v>-83.432028000000003</v>
      </c>
      <c r="J7454">
        <v>52</v>
      </c>
      <c r="K7454">
        <v>59.538536000000001</v>
      </c>
      <c r="L7454">
        <v>1.5011E-2</v>
      </c>
      <c r="M7454">
        <f>(F7454*CalPhotonTurnigy!$AE$30*CalPhotonTurnigy!$AF$36+CalPhotonTurnigy!$AE$36)/CalPhotonTurnigy!$AE$30</f>
        <v>52.381637806432089</v>
      </c>
    </row>
    <row r="7455" spans="1:13" x14ac:dyDescent="0.3">
      <c r="A7455">
        <v>209.26178400000001</v>
      </c>
      <c r="B7455">
        <v>52</v>
      </c>
      <c r="C7455">
        <v>0</v>
      </c>
      <c r="D7455">
        <v>0.80200000000000005</v>
      </c>
      <c r="E7455">
        <v>40.318741000000003</v>
      </c>
      <c r="F7455">
        <v>40.086858999999997</v>
      </c>
      <c r="G7455">
        <v>39.643219999999999</v>
      </c>
      <c r="H7455">
        <v>0.231882</v>
      </c>
      <c r="I7455">
        <v>-83.421469999999999</v>
      </c>
      <c r="J7455">
        <v>52</v>
      </c>
      <c r="K7455">
        <v>59.535961</v>
      </c>
      <c r="L7455">
        <v>1.4999999999999999E-2</v>
      </c>
      <c r="M7455">
        <f>(F7455*CalPhotonTurnigy!$AE$30*CalPhotonTurnigy!$AF$36+CalPhotonTurnigy!$AE$36)/CalPhotonTurnigy!$AE$30</f>
        <v>52.20471122542704</v>
      </c>
    </row>
    <row r="7456" spans="1:13" x14ac:dyDescent="0.3">
      <c r="A7456">
        <v>209.276792</v>
      </c>
      <c r="B7456">
        <v>52</v>
      </c>
      <c r="C7456">
        <v>0</v>
      </c>
      <c r="D7456">
        <v>0.80200000000000005</v>
      </c>
      <c r="E7456">
        <v>40.326641000000002</v>
      </c>
      <c r="F7456">
        <v>40.534669999999998</v>
      </c>
      <c r="G7456">
        <v>39.640090999999998</v>
      </c>
      <c r="H7456">
        <v>-0.20802999999999999</v>
      </c>
      <c r="I7456">
        <v>-83.430977999999996</v>
      </c>
      <c r="J7456">
        <v>52</v>
      </c>
      <c r="K7456">
        <v>59.533745000000003</v>
      </c>
      <c r="L7456">
        <v>1.5008000000000001E-2</v>
      </c>
      <c r="M7456">
        <f>(F7456*CalPhotonTurnigy!$AE$30*CalPhotonTurnigy!$AF$36+CalPhotonTurnigy!$AE$36)/CalPhotonTurnigy!$AE$30</f>
        <v>52.65955486928037</v>
      </c>
    </row>
    <row r="7457" spans="1:13" x14ac:dyDescent="0.3">
      <c r="A7457">
        <v>209.29180299999999</v>
      </c>
      <c r="B7457">
        <v>52</v>
      </c>
      <c r="C7457">
        <v>0</v>
      </c>
      <c r="D7457">
        <v>0.8</v>
      </c>
      <c r="E7457">
        <v>40.324939999999998</v>
      </c>
      <c r="F7457">
        <v>40.385438999999998</v>
      </c>
      <c r="G7457">
        <v>39.636868999999997</v>
      </c>
      <c r="H7457">
        <v>-6.0498999999999997E-2</v>
      </c>
      <c r="I7457">
        <v>-83.43374</v>
      </c>
      <c r="J7457">
        <v>52</v>
      </c>
      <c r="K7457">
        <v>59.531837000000003</v>
      </c>
      <c r="L7457">
        <v>1.5011E-2</v>
      </c>
      <c r="M7457">
        <f>(F7457*CalPhotonTurnigy!$AE$30*CalPhotonTurnigy!$AF$36+CalPhotonTurnigy!$AE$36)/CalPhotonTurnigy!$AE$30</f>
        <v>52.507980272372578</v>
      </c>
    </row>
    <row r="7458" spans="1:13" x14ac:dyDescent="0.3">
      <c r="A7458">
        <v>209.30681100000001</v>
      </c>
      <c r="B7458">
        <v>52</v>
      </c>
      <c r="C7458">
        <v>0</v>
      </c>
      <c r="D7458">
        <v>0.79900000000000004</v>
      </c>
      <c r="E7458">
        <v>40.319226999999998</v>
      </c>
      <c r="F7458">
        <v>40.161518999999998</v>
      </c>
      <c r="G7458">
        <v>39.633617999999998</v>
      </c>
      <c r="H7458">
        <v>0.15770899999999999</v>
      </c>
      <c r="I7458">
        <v>-83.426552000000001</v>
      </c>
      <c r="J7458">
        <v>52</v>
      </c>
      <c r="K7458">
        <v>59.530194999999999</v>
      </c>
      <c r="L7458">
        <v>1.5008000000000001E-2</v>
      </c>
      <c r="M7458">
        <f>(F7458*CalPhotonTurnigy!$AE$30*CalPhotonTurnigy!$AF$36+CalPhotonTurnigy!$AE$36)/CalPhotonTurnigy!$AE$30</f>
        <v>52.280543722730791</v>
      </c>
    </row>
    <row r="7459" spans="1:13" x14ac:dyDescent="0.3">
      <c r="A7459">
        <v>209.32181800000001</v>
      </c>
      <c r="B7459">
        <v>52</v>
      </c>
      <c r="C7459">
        <v>0</v>
      </c>
      <c r="D7459">
        <v>0.79700000000000004</v>
      </c>
      <c r="E7459">
        <v>40.301558</v>
      </c>
      <c r="F7459">
        <v>40.111747000000001</v>
      </c>
      <c r="G7459">
        <v>39.630386000000001</v>
      </c>
      <c r="H7459">
        <v>0.18981200000000001</v>
      </c>
      <c r="I7459">
        <v>-83.417905000000005</v>
      </c>
      <c r="J7459">
        <v>52</v>
      </c>
      <c r="K7459">
        <v>59.528782</v>
      </c>
      <c r="L7459">
        <v>1.5007E-2</v>
      </c>
      <c r="M7459">
        <f>(F7459*CalPhotonTurnigy!$AE$30*CalPhotonTurnigy!$AF$36+CalPhotonTurnigy!$AE$36)/CalPhotonTurnigy!$AE$30</f>
        <v>52.229990078800945</v>
      </c>
    </row>
    <row r="7460" spans="1:13" x14ac:dyDescent="0.3">
      <c r="A7460">
        <v>209.336825</v>
      </c>
      <c r="B7460">
        <v>52</v>
      </c>
      <c r="C7460">
        <v>0</v>
      </c>
      <c r="D7460">
        <v>0.79800000000000004</v>
      </c>
      <c r="E7460">
        <v>40.290599999999998</v>
      </c>
      <c r="F7460">
        <v>40.484931000000003</v>
      </c>
      <c r="G7460">
        <v>39.627215</v>
      </c>
      <c r="H7460">
        <v>-0.194331</v>
      </c>
      <c r="I7460">
        <v>-83.426782000000003</v>
      </c>
      <c r="J7460">
        <v>52</v>
      </c>
      <c r="K7460">
        <v>59.527565000000003</v>
      </c>
      <c r="L7460">
        <v>1.5007E-2</v>
      </c>
      <c r="M7460">
        <f>(F7460*CalPhotonTurnigy!$AE$30*CalPhotonTurnigy!$AF$36+CalPhotonTurnigy!$AE$36)/CalPhotonTurnigy!$AE$30</f>
        <v>52.609034743598734</v>
      </c>
    </row>
    <row r="7461" spans="1:13" x14ac:dyDescent="0.3">
      <c r="A7461">
        <v>209.35182900000001</v>
      </c>
      <c r="B7461">
        <v>52</v>
      </c>
      <c r="C7461">
        <v>0</v>
      </c>
      <c r="D7461">
        <v>0.79900000000000004</v>
      </c>
      <c r="E7461">
        <v>40.289676</v>
      </c>
      <c r="F7461">
        <v>40.261049999999997</v>
      </c>
      <c r="G7461">
        <v>39.624136</v>
      </c>
      <c r="H7461">
        <v>2.8625999999999999E-2</v>
      </c>
      <c r="I7461">
        <v>-83.425477000000001</v>
      </c>
      <c r="J7461">
        <v>52</v>
      </c>
      <c r="K7461">
        <v>59.526518000000003</v>
      </c>
      <c r="L7461">
        <v>1.5004E-2</v>
      </c>
      <c r="M7461">
        <f>(F7461*CalPhotonTurnigy!$AE$30*CalPhotonTurnigy!$AF$36+CalPhotonTurnigy!$AE$36)/CalPhotonTurnigy!$AE$30</f>
        <v>52.381637806432089</v>
      </c>
    </row>
    <row r="7462" spans="1:13" x14ac:dyDescent="0.3">
      <c r="A7462">
        <v>209.366837</v>
      </c>
      <c r="B7462">
        <v>52</v>
      </c>
      <c r="C7462">
        <v>0</v>
      </c>
      <c r="D7462">
        <v>0.79800000000000004</v>
      </c>
      <c r="E7462">
        <v>40.280372</v>
      </c>
      <c r="F7462">
        <v>40.136633000000003</v>
      </c>
      <c r="G7462">
        <v>39.621174000000003</v>
      </c>
      <c r="H7462">
        <v>0.14373900000000001</v>
      </c>
      <c r="I7462">
        <v>-83.418926999999996</v>
      </c>
      <c r="J7462">
        <v>52</v>
      </c>
      <c r="K7462">
        <v>59.525616999999997</v>
      </c>
      <c r="L7462">
        <v>1.5008000000000001E-2</v>
      </c>
      <c r="M7462">
        <f>(F7462*CalPhotonTurnigy!$AE$30*CalPhotonTurnigy!$AF$36+CalPhotonTurnigy!$AE$36)/CalPhotonTurnigy!$AE$30</f>
        <v>52.255266900765868</v>
      </c>
    </row>
    <row r="7463" spans="1:13" x14ac:dyDescent="0.3">
      <c r="A7463">
        <v>209.381835</v>
      </c>
      <c r="B7463">
        <v>52</v>
      </c>
      <c r="C7463">
        <v>0</v>
      </c>
      <c r="D7463">
        <v>0.79800000000000004</v>
      </c>
      <c r="E7463">
        <v>40.272365000000001</v>
      </c>
      <c r="F7463">
        <v>40.559538000000003</v>
      </c>
      <c r="G7463">
        <v>39.618346000000003</v>
      </c>
      <c r="H7463">
        <v>-0.28717399999999998</v>
      </c>
      <c r="I7463">
        <v>-83.432045000000002</v>
      </c>
      <c r="J7463">
        <v>52</v>
      </c>
      <c r="K7463">
        <v>59.524841000000002</v>
      </c>
      <c r="L7463">
        <v>1.4997999999999999E-2</v>
      </c>
      <c r="M7463">
        <f>(F7463*CalPhotonTurnigy!$AE$30*CalPhotonTurnigy!$AF$36+CalPhotonTurnigy!$AE$36)/CalPhotonTurnigy!$AE$30</f>
        <v>52.684813408564466</v>
      </c>
    </row>
    <row r="7464" spans="1:13" x14ac:dyDescent="0.3">
      <c r="A7464">
        <v>209.396837</v>
      </c>
      <c r="B7464">
        <v>52</v>
      </c>
      <c r="C7464">
        <v>0</v>
      </c>
      <c r="D7464">
        <v>0.79600000000000004</v>
      </c>
      <c r="E7464">
        <v>40.256957999999997</v>
      </c>
      <c r="F7464">
        <v>40.385438999999998</v>
      </c>
      <c r="G7464">
        <v>39.615665999999997</v>
      </c>
      <c r="H7464">
        <v>-0.12848100000000001</v>
      </c>
      <c r="I7464">
        <v>-83.437907999999993</v>
      </c>
      <c r="J7464">
        <v>52</v>
      </c>
      <c r="K7464">
        <v>59.524174000000002</v>
      </c>
      <c r="L7464">
        <v>1.5002E-2</v>
      </c>
      <c r="M7464">
        <f>(F7464*CalPhotonTurnigy!$AE$30*CalPhotonTurnigy!$AF$36+CalPhotonTurnigy!$AE$36)/CalPhotonTurnigy!$AE$30</f>
        <v>52.507980272372578</v>
      </c>
    </row>
    <row r="7465" spans="1:13" x14ac:dyDescent="0.3">
      <c r="A7465">
        <v>209.41183799999999</v>
      </c>
      <c r="B7465">
        <v>52</v>
      </c>
      <c r="C7465">
        <v>0</v>
      </c>
      <c r="D7465">
        <v>0.79500000000000004</v>
      </c>
      <c r="E7465">
        <v>40.239434000000003</v>
      </c>
      <c r="F7465">
        <v>40.186402999999999</v>
      </c>
      <c r="G7465">
        <v>39.613140000000001</v>
      </c>
      <c r="H7465">
        <v>5.3031000000000002E-2</v>
      </c>
      <c r="I7465">
        <v>-83.435491999999996</v>
      </c>
      <c r="J7465">
        <v>52</v>
      </c>
      <c r="K7465">
        <v>59.523598999999997</v>
      </c>
      <c r="L7465">
        <v>1.5001E-2</v>
      </c>
      <c r="M7465">
        <f>(F7465*CalPhotonTurnigy!$AE$30*CalPhotonTurnigy!$AF$36+CalPhotonTurnigy!$AE$36)/CalPhotonTurnigy!$AE$30</f>
        <v>52.305818513286731</v>
      </c>
    </row>
    <row r="7466" spans="1:13" x14ac:dyDescent="0.3">
      <c r="A7466">
        <v>209.42684700000001</v>
      </c>
      <c r="B7466">
        <v>52</v>
      </c>
      <c r="C7466">
        <v>0</v>
      </c>
      <c r="D7466">
        <v>0.79400000000000004</v>
      </c>
      <c r="E7466">
        <v>40.220084</v>
      </c>
      <c r="F7466">
        <v>40.012189999999997</v>
      </c>
      <c r="G7466">
        <v>39.610771999999997</v>
      </c>
      <c r="H7466">
        <v>0.207894</v>
      </c>
      <c r="I7466">
        <v>-83.426025999999993</v>
      </c>
      <c r="J7466">
        <v>52</v>
      </c>
      <c r="K7466">
        <v>59.523103999999996</v>
      </c>
      <c r="L7466">
        <v>1.5009E-2</v>
      </c>
      <c r="M7466">
        <f>(F7466*CalPhotonTurnigy!$AE$30*CalPhotonTurnigy!$AF$36+CalPhotonTurnigy!$AE$36)/CalPhotonTurnigy!$AE$30</f>
        <v>52.128869586782862</v>
      </c>
    </row>
    <row r="7467" spans="1:13" x14ac:dyDescent="0.3">
      <c r="A7467">
        <v>209.44184300000001</v>
      </c>
      <c r="B7467">
        <v>52</v>
      </c>
      <c r="C7467">
        <v>0</v>
      </c>
      <c r="D7467">
        <v>0.79200000000000004</v>
      </c>
      <c r="E7467">
        <v>40.190624</v>
      </c>
      <c r="F7467">
        <v>40.460059000000001</v>
      </c>
      <c r="G7467">
        <v>39.608562999999997</v>
      </c>
      <c r="H7467">
        <v>-0.26943499999999998</v>
      </c>
      <c r="I7467">
        <v>-83.438323999999994</v>
      </c>
      <c r="J7467">
        <v>52</v>
      </c>
      <c r="K7467">
        <v>59.522678999999997</v>
      </c>
      <c r="L7467">
        <v>1.4996000000000001E-2</v>
      </c>
      <c r="M7467">
        <f>(F7467*CalPhotonTurnigy!$AE$30*CalPhotonTurnigy!$AF$36+CalPhotonTurnigy!$AE$36)/CalPhotonTurnigy!$AE$30</f>
        <v>52.583772141496688</v>
      </c>
    </row>
    <row r="7468" spans="1:13" x14ac:dyDescent="0.3">
      <c r="A7468">
        <v>209.45684900000001</v>
      </c>
      <c r="B7468">
        <v>52</v>
      </c>
      <c r="C7468">
        <v>0</v>
      </c>
      <c r="D7468">
        <v>0.79100000000000004</v>
      </c>
      <c r="E7468">
        <v>40.160981</v>
      </c>
      <c r="F7468">
        <v>40.28593</v>
      </c>
      <c r="G7468">
        <v>39.606512000000002</v>
      </c>
      <c r="H7468">
        <v>-0.124948</v>
      </c>
      <c r="I7468">
        <v>-83.444023000000001</v>
      </c>
      <c r="J7468">
        <v>52</v>
      </c>
      <c r="K7468">
        <v>59.522311999999999</v>
      </c>
      <c r="L7468">
        <v>1.5006E-2</v>
      </c>
      <c r="M7468">
        <f>(F7468*CalPhotonTurnigy!$AE$30*CalPhotonTurnigy!$AF$36+CalPhotonTurnigy!$AE$36)/CalPhotonTurnigy!$AE$30</f>
        <v>52.406908534170071</v>
      </c>
    </row>
    <row r="7469" spans="1:13" x14ac:dyDescent="0.3">
      <c r="A7469">
        <v>209.471846</v>
      </c>
      <c r="B7469">
        <v>52</v>
      </c>
      <c r="C7469">
        <v>0</v>
      </c>
      <c r="D7469">
        <v>0.79100000000000004</v>
      </c>
      <c r="E7469">
        <v>40.135451000000003</v>
      </c>
      <c r="F7469">
        <v>40.136633000000003</v>
      </c>
      <c r="G7469">
        <v>39.604613999999998</v>
      </c>
      <c r="H7469">
        <v>-1.1820000000000001E-3</v>
      </c>
      <c r="I7469">
        <v>-83.444076999999993</v>
      </c>
      <c r="J7469">
        <v>52</v>
      </c>
      <c r="K7469">
        <v>59.521996999999999</v>
      </c>
      <c r="L7469">
        <v>1.4997E-2</v>
      </c>
      <c r="M7469">
        <f>(F7469*CalPhotonTurnigy!$AE$30*CalPhotonTurnigy!$AF$36+CalPhotonTurnigy!$AE$36)/CalPhotonTurnigy!$AE$30</f>
        <v>52.255266900765868</v>
      </c>
    </row>
    <row r="7470" spans="1:13" x14ac:dyDescent="0.3">
      <c r="A7470">
        <v>209.486853</v>
      </c>
      <c r="B7470">
        <v>52</v>
      </c>
      <c r="C7470">
        <v>0</v>
      </c>
      <c r="D7470">
        <v>0.79</v>
      </c>
      <c r="E7470">
        <v>40.109186999999999</v>
      </c>
      <c r="F7470">
        <v>40.509801000000003</v>
      </c>
      <c r="G7470">
        <v>39.602863999999997</v>
      </c>
      <c r="H7470">
        <v>-0.40061400000000003</v>
      </c>
      <c r="I7470">
        <v>-83.462380999999993</v>
      </c>
      <c r="J7470">
        <v>52</v>
      </c>
      <c r="K7470">
        <v>59.521726000000001</v>
      </c>
      <c r="L7470">
        <v>1.5007E-2</v>
      </c>
      <c r="M7470">
        <f>(F7470*CalPhotonTurnigy!$AE$30*CalPhotonTurnigy!$AF$36+CalPhotonTurnigy!$AE$36)/CalPhotonTurnigy!$AE$30</f>
        <v>52.634295314291805</v>
      </c>
    </row>
    <row r="7471" spans="1:13" x14ac:dyDescent="0.3">
      <c r="A7471">
        <v>209.50186400000001</v>
      </c>
      <c r="B7471">
        <v>52</v>
      </c>
      <c r="C7471">
        <v>0</v>
      </c>
      <c r="D7471">
        <v>0.79300000000000004</v>
      </c>
      <c r="E7471">
        <v>40.099414000000003</v>
      </c>
      <c r="F7471">
        <v>40.410313000000002</v>
      </c>
      <c r="G7471">
        <v>39.601255999999999</v>
      </c>
      <c r="H7471">
        <v>-0.31090000000000001</v>
      </c>
      <c r="I7471">
        <v>-83.476579999999998</v>
      </c>
      <c r="J7471">
        <v>52</v>
      </c>
      <c r="K7471">
        <v>59.521492000000002</v>
      </c>
      <c r="L7471">
        <v>1.5011E-2</v>
      </c>
      <c r="M7471">
        <f>(F7471*CalPhotonTurnigy!$AE$30*CalPhotonTurnigy!$AF$36+CalPhotonTurnigy!$AE$36)/CalPhotonTurnigy!$AE$30</f>
        <v>52.533244905883613</v>
      </c>
    </row>
    <row r="7472" spans="1:13" x14ac:dyDescent="0.3">
      <c r="A7472">
        <v>209.516873</v>
      </c>
      <c r="B7472">
        <v>52</v>
      </c>
      <c r="C7472">
        <v>0</v>
      </c>
      <c r="D7472">
        <v>0.79100000000000004</v>
      </c>
      <c r="E7472">
        <v>40.082436999999999</v>
      </c>
      <c r="F7472">
        <v>40.186402999999999</v>
      </c>
      <c r="G7472">
        <v>39.599781999999998</v>
      </c>
      <c r="H7472">
        <v>-0.103966</v>
      </c>
      <c r="I7472">
        <v>-83.481319999999997</v>
      </c>
      <c r="J7472">
        <v>52</v>
      </c>
      <c r="K7472">
        <v>59.521290999999998</v>
      </c>
      <c r="L7472">
        <v>1.5009E-2</v>
      </c>
      <c r="M7472">
        <f>(F7472*CalPhotonTurnigy!$AE$30*CalPhotonTurnigy!$AF$36+CalPhotonTurnigy!$AE$36)/CalPhotonTurnigy!$AE$30</f>
        <v>52.305818513286731</v>
      </c>
    </row>
    <row r="7473" spans="1:13" x14ac:dyDescent="0.3">
      <c r="A7473">
        <v>209.53188</v>
      </c>
      <c r="B7473">
        <v>52</v>
      </c>
      <c r="C7473">
        <v>0</v>
      </c>
      <c r="D7473">
        <v>0.78900000000000003</v>
      </c>
      <c r="E7473">
        <v>40.054965000000003</v>
      </c>
      <c r="F7473">
        <v>40.086858999999997</v>
      </c>
      <c r="G7473">
        <v>39.598436</v>
      </c>
      <c r="H7473">
        <v>-3.1895E-2</v>
      </c>
      <c r="I7473">
        <v>-83.482772999999995</v>
      </c>
      <c r="J7473">
        <v>52</v>
      </c>
      <c r="K7473">
        <v>59.521118000000001</v>
      </c>
      <c r="L7473">
        <v>1.5007E-2</v>
      </c>
      <c r="M7473">
        <f>(F7473*CalPhotonTurnigy!$AE$30*CalPhotonTurnigy!$AF$36+CalPhotonTurnigy!$AE$36)/CalPhotonTurnigy!$AE$30</f>
        <v>52.20471122542704</v>
      </c>
    </row>
    <row r="7474" spans="1:13" x14ac:dyDescent="0.3">
      <c r="A7474">
        <v>209.546885</v>
      </c>
      <c r="B7474">
        <v>52</v>
      </c>
      <c r="C7474">
        <v>0</v>
      </c>
      <c r="D7474">
        <v>0.78800000000000003</v>
      </c>
      <c r="E7474">
        <v>40.027014999999999</v>
      </c>
      <c r="F7474">
        <v>40.534669999999998</v>
      </c>
      <c r="G7474">
        <v>39.597208999999999</v>
      </c>
      <c r="H7474">
        <v>-0.50765499999999997</v>
      </c>
      <c r="I7474">
        <v>-83.505968999999993</v>
      </c>
      <c r="J7474">
        <v>52</v>
      </c>
      <c r="K7474">
        <v>59.520969000000001</v>
      </c>
      <c r="L7474">
        <v>1.5004999999999999E-2</v>
      </c>
      <c r="M7474">
        <f>(F7474*CalPhotonTurnigy!$AE$30*CalPhotonTurnigy!$AF$36+CalPhotonTurnigy!$AE$36)/CalPhotonTurnigy!$AE$30</f>
        <v>52.65955486928037</v>
      </c>
    </row>
    <row r="7475" spans="1:13" x14ac:dyDescent="0.3">
      <c r="A7475">
        <v>209.56188700000001</v>
      </c>
      <c r="B7475">
        <v>52</v>
      </c>
      <c r="C7475">
        <v>0</v>
      </c>
      <c r="D7475">
        <v>0.79</v>
      </c>
      <c r="E7475">
        <v>40.011532000000003</v>
      </c>
      <c r="F7475">
        <v>40.335686000000003</v>
      </c>
      <c r="G7475">
        <v>39.596093000000003</v>
      </c>
      <c r="H7475">
        <v>-0.32415500000000003</v>
      </c>
      <c r="I7475">
        <v>-83.520757000000003</v>
      </c>
      <c r="J7475">
        <v>52</v>
      </c>
      <c r="K7475">
        <v>59.520840999999997</v>
      </c>
      <c r="L7475">
        <v>1.5002E-2</v>
      </c>
      <c r="M7475">
        <f>(F7475*CalPhotonTurnigy!$AE$30*CalPhotonTurnigy!$AF$36+CalPhotonTurnigy!$AE$36)/CalPhotonTurnigy!$AE$30</f>
        <v>52.457445926828058</v>
      </c>
    </row>
    <row r="7476" spans="1:13" x14ac:dyDescent="0.3">
      <c r="A7476">
        <v>209.57688400000001</v>
      </c>
      <c r="B7476">
        <v>52</v>
      </c>
      <c r="C7476">
        <v>0</v>
      </c>
      <c r="D7476">
        <v>0.79</v>
      </c>
      <c r="E7476">
        <v>39.998201999999999</v>
      </c>
      <c r="F7476">
        <v>40.186402999999999</v>
      </c>
      <c r="G7476">
        <v>39.595081</v>
      </c>
      <c r="H7476">
        <v>-0.18820100000000001</v>
      </c>
      <c r="I7476">
        <v>-83.529330000000002</v>
      </c>
      <c r="J7476">
        <v>52</v>
      </c>
      <c r="K7476">
        <v>59.52073</v>
      </c>
      <c r="L7476">
        <v>1.4997E-2</v>
      </c>
      <c r="M7476">
        <f>(F7476*CalPhotonTurnigy!$AE$30*CalPhotonTurnigy!$AF$36+CalPhotonTurnigy!$AE$36)/CalPhotonTurnigy!$AE$30</f>
        <v>52.305818513286731</v>
      </c>
    </row>
    <row r="7477" spans="1:13" x14ac:dyDescent="0.3">
      <c r="A7477">
        <v>209.59188900000001</v>
      </c>
      <c r="B7477">
        <v>52</v>
      </c>
      <c r="C7477">
        <v>0</v>
      </c>
      <c r="D7477">
        <v>0.78500000000000003</v>
      </c>
      <c r="E7477">
        <v>39.960939000000003</v>
      </c>
      <c r="F7477">
        <v>40.012189999999997</v>
      </c>
      <c r="G7477">
        <v>39.594163999999999</v>
      </c>
      <c r="H7477">
        <v>-5.1250999999999998E-2</v>
      </c>
      <c r="I7477">
        <v>-83.531662999999995</v>
      </c>
      <c r="J7477">
        <v>52</v>
      </c>
      <c r="K7477">
        <v>59.520634999999999</v>
      </c>
      <c r="L7477">
        <v>1.5004999999999999E-2</v>
      </c>
      <c r="M7477">
        <f>(F7477*CalPhotonTurnigy!$AE$30*CalPhotonTurnigy!$AF$36+CalPhotonTurnigy!$AE$36)/CalPhotonTurnigy!$AE$30</f>
        <v>52.128869586782862</v>
      </c>
    </row>
    <row r="7478" spans="1:13" x14ac:dyDescent="0.3">
      <c r="A7478">
        <v>209.60689099999999</v>
      </c>
      <c r="B7478">
        <v>51</v>
      </c>
      <c r="C7478">
        <v>0</v>
      </c>
      <c r="D7478">
        <v>0.78600000000000003</v>
      </c>
      <c r="E7478">
        <v>39.937446999999999</v>
      </c>
      <c r="F7478">
        <v>40.111747000000001</v>
      </c>
      <c r="G7478">
        <v>39.593085000000002</v>
      </c>
      <c r="H7478">
        <v>-0.17430000000000001</v>
      </c>
      <c r="I7478">
        <v>-83.539601000000005</v>
      </c>
      <c r="J7478">
        <v>51</v>
      </c>
      <c r="K7478">
        <v>59.482298999999998</v>
      </c>
      <c r="L7478">
        <v>1.5002E-2</v>
      </c>
      <c r="M7478">
        <f>(F7478*CalPhotonTurnigy!$AE$30*CalPhotonTurnigy!$AF$36+CalPhotonTurnigy!$AE$36)/CalPhotonTurnigy!$AE$30</f>
        <v>52.229990078800945</v>
      </c>
    </row>
    <row r="7479" spans="1:13" x14ac:dyDescent="0.3">
      <c r="A7479">
        <v>209.62188900000001</v>
      </c>
      <c r="B7479">
        <v>51</v>
      </c>
      <c r="C7479">
        <v>0</v>
      </c>
      <c r="D7479">
        <v>0.78800000000000003</v>
      </c>
      <c r="E7479">
        <v>39.925829</v>
      </c>
      <c r="F7479">
        <v>40.360562999999999</v>
      </c>
      <c r="G7479">
        <v>39.590991000000002</v>
      </c>
      <c r="H7479">
        <v>-0.43473400000000001</v>
      </c>
      <c r="I7479">
        <v>-83.559431000000004</v>
      </c>
      <c r="J7479">
        <v>51</v>
      </c>
      <c r="K7479">
        <v>59.412914000000001</v>
      </c>
      <c r="L7479">
        <v>1.4997999999999999E-2</v>
      </c>
      <c r="M7479">
        <f>(F7479*CalPhotonTurnigy!$AE$30*CalPhotonTurnigy!$AF$36+CalPhotonTurnigy!$AE$36)/CalPhotonTurnigy!$AE$30</f>
        <v>52.482713607452567</v>
      </c>
    </row>
    <row r="7480" spans="1:13" x14ac:dyDescent="0.3">
      <c r="A7480">
        <v>209.636886</v>
      </c>
      <c r="B7480">
        <v>51</v>
      </c>
      <c r="C7480">
        <v>0</v>
      </c>
      <c r="D7480">
        <v>0.78600000000000003</v>
      </c>
      <c r="E7480">
        <v>39.902906999999999</v>
      </c>
      <c r="F7480">
        <v>40.186402999999999</v>
      </c>
      <c r="G7480">
        <v>39.586770000000001</v>
      </c>
      <c r="H7480">
        <v>-0.28349600000000003</v>
      </c>
      <c r="I7480">
        <v>-83.572344999999999</v>
      </c>
      <c r="J7480">
        <v>51</v>
      </c>
      <c r="K7480">
        <v>59.353194000000002</v>
      </c>
      <c r="L7480">
        <v>1.4997E-2</v>
      </c>
      <c r="M7480">
        <f>(F7480*CalPhotonTurnigy!$AE$30*CalPhotonTurnigy!$AF$36+CalPhotonTurnigy!$AE$36)/CalPhotonTurnigy!$AE$30</f>
        <v>52.305818513286731</v>
      </c>
    </row>
    <row r="7481" spans="1:13" x14ac:dyDescent="0.3">
      <c r="A7481">
        <v>209.65189100000001</v>
      </c>
      <c r="B7481">
        <v>51</v>
      </c>
      <c r="C7481">
        <v>0</v>
      </c>
      <c r="D7481">
        <v>0.78600000000000003</v>
      </c>
      <c r="E7481">
        <v>39.887479999999996</v>
      </c>
      <c r="F7481">
        <v>40.061971</v>
      </c>
      <c r="G7481">
        <v>39.579684</v>
      </c>
      <c r="H7481">
        <v>-0.17449100000000001</v>
      </c>
      <c r="I7481">
        <v>-83.580290000000005</v>
      </c>
      <c r="J7481">
        <v>51</v>
      </c>
      <c r="K7481">
        <v>59.301791999999999</v>
      </c>
      <c r="L7481">
        <v>1.5004999999999999E-2</v>
      </c>
      <c r="M7481">
        <f>(F7481*CalPhotonTurnigy!$AE$30*CalPhotonTurnigy!$AF$36+CalPhotonTurnigy!$AE$36)/CalPhotonTurnigy!$AE$30</f>
        <v>52.179432372053128</v>
      </c>
    </row>
    <row r="7482" spans="1:13" x14ac:dyDescent="0.3">
      <c r="A7482">
        <v>209.66690299999999</v>
      </c>
      <c r="B7482">
        <v>51</v>
      </c>
      <c r="C7482">
        <v>0</v>
      </c>
      <c r="D7482">
        <v>0.79</v>
      </c>
      <c r="E7482">
        <v>39.895752999999999</v>
      </c>
      <c r="F7482">
        <v>39.887720000000002</v>
      </c>
      <c r="G7482">
        <v>39.569495000000003</v>
      </c>
      <c r="H7482">
        <v>8.0330000000000002E-3</v>
      </c>
      <c r="I7482">
        <v>-83.579925000000003</v>
      </c>
      <c r="J7482">
        <v>51</v>
      </c>
      <c r="K7482">
        <v>59.257550000000002</v>
      </c>
      <c r="L7482">
        <v>1.5011999999999999E-2</v>
      </c>
      <c r="M7482">
        <f>(F7482*CalPhotonTurnigy!$AE$30*CalPhotonTurnigy!$AF$36+CalPhotonTurnigy!$AE$36)/CalPhotonTurnigy!$AE$30</f>
        <v>52.002444848778609</v>
      </c>
    </row>
    <row r="7483" spans="1:13" x14ac:dyDescent="0.3">
      <c r="A7483">
        <v>209.68190899999999</v>
      </c>
      <c r="B7483">
        <v>51</v>
      </c>
      <c r="C7483">
        <v>0</v>
      </c>
      <c r="D7483">
        <v>0.78400000000000003</v>
      </c>
      <c r="E7483">
        <v>39.868383999999999</v>
      </c>
      <c r="F7483">
        <v>40.161518999999998</v>
      </c>
      <c r="G7483">
        <v>39.556286999999998</v>
      </c>
      <c r="H7483">
        <v>-0.29313400000000001</v>
      </c>
      <c r="I7483">
        <v>-83.593283999999997</v>
      </c>
      <c r="J7483">
        <v>51</v>
      </c>
      <c r="K7483">
        <v>59.219470999999999</v>
      </c>
      <c r="L7483">
        <v>1.5006E-2</v>
      </c>
      <c r="M7483">
        <f>(F7483*CalPhotonTurnigy!$AE$30*CalPhotonTurnigy!$AF$36+CalPhotonTurnigy!$AE$36)/CalPhotonTurnigy!$AE$30</f>
        <v>52.280543722730791</v>
      </c>
    </row>
    <row r="7484" spans="1:13" x14ac:dyDescent="0.3">
      <c r="A7484">
        <v>209.69692000000001</v>
      </c>
      <c r="B7484">
        <v>51</v>
      </c>
      <c r="C7484">
        <v>0</v>
      </c>
      <c r="D7484">
        <v>0.78600000000000003</v>
      </c>
      <c r="E7484">
        <v>39.857762000000001</v>
      </c>
      <c r="F7484">
        <v>40.236167999999999</v>
      </c>
      <c r="G7484">
        <v>39.540348000000002</v>
      </c>
      <c r="H7484">
        <v>-0.37840699999999999</v>
      </c>
      <c r="I7484">
        <v>-83.610544000000004</v>
      </c>
      <c r="J7484">
        <v>51</v>
      </c>
      <c r="K7484">
        <v>59.186695</v>
      </c>
      <c r="L7484">
        <v>1.5011E-2</v>
      </c>
      <c r="M7484">
        <f>(F7484*CalPhotonTurnigy!$AE$30*CalPhotonTurnigy!$AF$36+CalPhotonTurnigy!$AE$36)/CalPhotonTurnigy!$AE$30</f>
        <v>52.356365047285138</v>
      </c>
    </row>
    <row r="7485" spans="1:13" x14ac:dyDescent="0.3">
      <c r="A7485">
        <v>209.711918</v>
      </c>
      <c r="B7485">
        <v>51</v>
      </c>
      <c r="C7485">
        <v>0</v>
      </c>
      <c r="D7485">
        <v>0.78400000000000003</v>
      </c>
      <c r="E7485">
        <v>39.835667000000001</v>
      </c>
      <c r="F7485">
        <v>40.111747000000001</v>
      </c>
      <c r="G7485">
        <v>39.522080000000003</v>
      </c>
      <c r="H7485">
        <v>-0.27607999999999999</v>
      </c>
      <c r="I7485">
        <v>-83.623114000000001</v>
      </c>
      <c r="J7485">
        <v>51</v>
      </c>
      <c r="K7485">
        <v>59.158484999999999</v>
      </c>
      <c r="L7485">
        <v>1.4997999999999999E-2</v>
      </c>
      <c r="M7485">
        <f>(F7485*CalPhotonTurnigy!$AE$30*CalPhotonTurnigy!$AF$36+CalPhotonTurnigy!$AE$36)/CalPhotonTurnigy!$AE$30</f>
        <v>52.229990078800945</v>
      </c>
    </row>
    <row r="7486" spans="1:13" x14ac:dyDescent="0.3">
      <c r="A7486">
        <v>209.72691900000001</v>
      </c>
      <c r="B7486">
        <v>51</v>
      </c>
      <c r="C7486">
        <v>0</v>
      </c>
      <c r="D7486">
        <v>0.78500000000000003</v>
      </c>
      <c r="E7486">
        <v>39.820962999999999</v>
      </c>
      <c r="F7486">
        <v>39.987298000000003</v>
      </c>
      <c r="G7486">
        <v>39.501935000000003</v>
      </c>
      <c r="H7486">
        <v>-0.16633500000000001</v>
      </c>
      <c r="I7486">
        <v>-83.630681999999993</v>
      </c>
      <c r="J7486">
        <v>51</v>
      </c>
      <c r="K7486">
        <v>59.134205000000001</v>
      </c>
      <c r="L7486">
        <v>1.5001E-2</v>
      </c>
      <c r="M7486">
        <f>(F7486*CalPhotonTurnigy!$AE$30*CalPhotonTurnigy!$AF$36+CalPhotonTurnigy!$AE$36)/CalPhotonTurnigy!$AE$30</f>
        <v>52.103586670591</v>
      </c>
    </row>
    <row r="7487" spans="1:13" x14ac:dyDescent="0.3">
      <c r="A7487">
        <v>209.74193</v>
      </c>
      <c r="B7487">
        <v>51</v>
      </c>
      <c r="C7487">
        <v>0</v>
      </c>
      <c r="D7487">
        <v>0.78400000000000003</v>
      </c>
      <c r="E7487">
        <v>39.803983000000002</v>
      </c>
      <c r="F7487">
        <v>39.813025000000003</v>
      </c>
      <c r="G7487">
        <v>39.480373</v>
      </c>
      <c r="H7487">
        <v>-9.0410000000000004E-3</v>
      </c>
      <c r="I7487">
        <v>-83.631093000000007</v>
      </c>
      <c r="J7487">
        <v>51</v>
      </c>
      <c r="K7487">
        <v>59.113306999999999</v>
      </c>
      <c r="L7487">
        <v>1.5011E-2</v>
      </c>
      <c r="M7487">
        <f>(F7487*CalPhotonTurnigy!$AE$30*CalPhotonTurnigy!$AF$36+CalPhotonTurnigy!$AE$36)/CalPhotonTurnigy!$AE$30</f>
        <v>51.926576801817681</v>
      </c>
    </row>
    <row r="7488" spans="1:13" x14ac:dyDescent="0.3">
      <c r="A7488">
        <v>209.75692699999999</v>
      </c>
      <c r="B7488">
        <v>51</v>
      </c>
      <c r="C7488">
        <v>0</v>
      </c>
      <c r="D7488">
        <v>0.78100000000000003</v>
      </c>
      <c r="E7488">
        <v>39.776389000000002</v>
      </c>
      <c r="F7488">
        <v>39.738320000000002</v>
      </c>
      <c r="G7488">
        <v>39.457836</v>
      </c>
      <c r="H7488">
        <v>3.8068999999999999E-2</v>
      </c>
      <c r="I7488">
        <v>-83.629365000000007</v>
      </c>
      <c r="J7488">
        <v>51</v>
      </c>
      <c r="K7488">
        <v>59.095319000000003</v>
      </c>
      <c r="L7488">
        <v>1.4997E-2</v>
      </c>
      <c r="M7488">
        <f>(F7488*CalPhotonTurnigy!$AE$30*CalPhotonTurnigy!$AF$36+CalPhotonTurnigy!$AE$36)/CalPhotonTurnigy!$AE$30</f>
        <v>51.850698597811821</v>
      </c>
    </row>
    <row r="7489" spans="1:13" x14ac:dyDescent="0.3">
      <c r="A7489">
        <v>209.77192400000001</v>
      </c>
      <c r="B7489">
        <v>51</v>
      </c>
      <c r="C7489">
        <v>0</v>
      </c>
      <c r="D7489">
        <v>0.78200000000000003</v>
      </c>
      <c r="E7489">
        <v>39.756954</v>
      </c>
      <c r="F7489">
        <v>40.161518999999998</v>
      </c>
      <c r="G7489">
        <v>39.434735000000003</v>
      </c>
      <c r="H7489">
        <v>-0.40456500000000001</v>
      </c>
      <c r="I7489">
        <v>-83.647790000000001</v>
      </c>
      <c r="J7489">
        <v>51</v>
      </c>
      <c r="K7489">
        <v>59.079836999999998</v>
      </c>
      <c r="L7489">
        <v>1.4997E-2</v>
      </c>
      <c r="M7489">
        <f>(F7489*CalPhotonTurnigy!$AE$30*CalPhotonTurnigy!$AF$36+CalPhotonTurnigy!$AE$36)/CalPhotonTurnigy!$AE$30</f>
        <v>52.280543722730791</v>
      </c>
    </row>
    <row r="7490" spans="1:13" x14ac:dyDescent="0.3">
      <c r="A7490">
        <v>209.786923</v>
      </c>
      <c r="B7490">
        <v>51</v>
      </c>
      <c r="C7490">
        <v>0</v>
      </c>
      <c r="D7490">
        <v>0.78700000000000003</v>
      </c>
      <c r="E7490">
        <v>39.766198000000003</v>
      </c>
      <c r="F7490">
        <v>40.111747000000001</v>
      </c>
      <c r="G7490">
        <v>39.411431</v>
      </c>
      <c r="H7490">
        <v>-0.34554800000000002</v>
      </c>
      <c r="I7490">
        <v>-83.663525000000007</v>
      </c>
      <c r="J7490">
        <v>51</v>
      </c>
      <c r="K7490">
        <v>59.066512000000003</v>
      </c>
      <c r="L7490">
        <v>1.4999E-2</v>
      </c>
      <c r="M7490">
        <f>(F7490*CalPhotonTurnigy!$AE$30*CalPhotonTurnigy!$AF$36+CalPhotonTurnigy!$AE$36)/CalPhotonTurnigy!$AE$30</f>
        <v>52.229990078800945</v>
      </c>
    </row>
    <row r="7491" spans="1:13" x14ac:dyDescent="0.3">
      <c r="A7491">
        <v>209.80193</v>
      </c>
      <c r="B7491">
        <v>51</v>
      </c>
      <c r="C7491">
        <v>0</v>
      </c>
      <c r="D7491">
        <v>0.79</v>
      </c>
      <c r="E7491">
        <v>39.791452999999997</v>
      </c>
      <c r="F7491">
        <v>40.012189999999997</v>
      </c>
      <c r="G7491">
        <v>39.388236999999997</v>
      </c>
      <c r="H7491">
        <v>-0.22073699999999999</v>
      </c>
      <c r="I7491">
        <v>-83.673574000000002</v>
      </c>
      <c r="J7491">
        <v>51</v>
      </c>
      <c r="K7491">
        <v>59.055042999999998</v>
      </c>
      <c r="L7491">
        <v>1.5007E-2</v>
      </c>
      <c r="M7491">
        <f>(F7491*CalPhotonTurnigy!$AE$30*CalPhotonTurnigy!$AF$36+CalPhotonTurnigy!$AE$36)/CalPhotonTurnigy!$AE$30</f>
        <v>52.128869586782862</v>
      </c>
    </row>
    <row r="7492" spans="1:13" x14ac:dyDescent="0.3">
      <c r="A7492">
        <v>209.81693100000001</v>
      </c>
      <c r="B7492">
        <v>51</v>
      </c>
      <c r="C7492">
        <v>0</v>
      </c>
      <c r="D7492">
        <v>0.78400000000000003</v>
      </c>
      <c r="E7492">
        <v>39.778578000000003</v>
      </c>
      <c r="F7492">
        <v>39.862822000000001</v>
      </c>
      <c r="G7492">
        <v>39.365417000000001</v>
      </c>
      <c r="H7492">
        <v>-8.4245E-2</v>
      </c>
      <c r="I7492">
        <v>-83.677402999999998</v>
      </c>
      <c r="J7492">
        <v>51</v>
      </c>
      <c r="K7492">
        <v>59.045171000000003</v>
      </c>
      <c r="L7492">
        <v>1.5001E-2</v>
      </c>
      <c r="M7492">
        <f>(F7492*CalPhotonTurnigy!$AE$30*CalPhotonTurnigy!$AF$36+CalPhotonTurnigy!$AE$36)/CalPhotonTurnigy!$AE$30</f>
        <v>51.977155838359799</v>
      </c>
    </row>
    <row r="7493" spans="1:13" x14ac:dyDescent="0.3">
      <c r="A7493">
        <v>209.83193299999999</v>
      </c>
      <c r="B7493">
        <v>51</v>
      </c>
      <c r="C7493">
        <v>0</v>
      </c>
      <c r="D7493">
        <v>0.78300000000000003</v>
      </c>
      <c r="E7493">
        <v>39.763167000000003</v>
      </c>
      <c r="F7493">
        <v>39.813025000000003</v>
      </c>
      <c r="G7493">
        <v>39.343187999999998</v>
      </c>
      <c r="H7493">
        <v>-4.9856999999999999E-2</v>
      </c>
      <c r="I7493">
        <v>-83.679669000000004</v>
      </c>
      <c r="J7493">
        <v>51</v>
      </c>
      <c r="K7493">
        <v>59.036673999999998</v>
      </c>
      <c r="L7493">
        <v>1.5002E-2</v>
      </c>
      <c r="M7493">
        <f>(F7493*CalPhotonTurnigy!$AE$30*CalPhotonTurnigy!$AF$36+CalPhotonTurnigy!$AE$36)/CalPhotonTurnigy!$AE$30</f>
        <v>51.926576801817681</v>
      </c>
    </row>
    <row r="7494" spans="1:13" x14ac:dyDescent="0.3">
      <c r="A7494">
        <v>209.84693100000001</v>
      </c>
      <c r="B7494">
        <v>51</v>
      </c>
      <c r="C7494">
        <v>0</v>
      </c>
      <c r="D7494">
        <v>0.78200000000000003</v>
      </c>
      <c r="E7494">
        <v>39.745570000000001</v>
      </c>
      <c r="F7494">
        <v>39.613790000000002</v>
      </c>
      <c r="G7494">
        <v>39.321719999999999</v>
      </c>
      <c r="H7494">
        <v>0.13178000000000001</v>
      </c>
      <c r="I7494">
        <v>-83.673691000000005</v>
      </c>
      <c r="J7494">
        <v>51</v>
      </c>
      <c r="K7494">
        <v>59.029361000000002</v>
      </c>
      <c r="L7494">
        <v>1.4997999999999999E-2</v>
      </c>
      <c r="M7494">
        <f>(F7494*CalPhotonTurnigy!$AE$30*CalPhotonTurnigy!$AF$36+CalPhotonTurnigy!$AE$36)/CalPhotonTurnigy!$AE$30</f>
        <v>51.724212917538104</v>
      </c>
    </row>
    <row r="7495" spans="1:13" x14ac:dyDescent="0.3">
      <c r="A7495">
        <v>209.86193700000001</v>
      </c>
      <c r="B7495">
        <v>51</v>
      </c>
      <c r="C7495">
        <v>0</v>
      </c>
      <c r="D7495">
        <v>0.77800000000000002</v>
      </c>
      <c r="E7495">
        <v>39.708748</v>
      </c>
      <c r="F7495">
        <v>39.563971000000002</v>
      </c>
      <c r="G7495">
        <v>39.301146000000003</v>
      </c>
      <c r="H7495">
        <v>0.14477799999999999</v>
      </c>
      <c r="I7495">
        <v>-83.667122000000006</v>
      </c>
      <c r="J7495">
        <v>51</v>
      </c>
      <c r="K7495">
        <v>59.023066999999998</v>
      </c>
      <c r="L7495">
        <v>1.5006E-2</v>
      </c>
      <c r="M7495">
        <f>(F7495*CalPhotonTurnigy!$AE$30*CalPhotonTurnigy!$AF$36+CalPhotonTurnigy!$AE$36)/CalPhotonTurnigy!$AE$30</f>
        <v>51.673611535497187</v>
      </c>
    </row>
    <row r="7496" spans="1:13" x14ac:dyDescent="0.3">
      <c r="A7496">
        <v>209.876949</v>
      </c>
      <c r="B7496">
        <v>51</v>
      </c>
      <c r="C7496">
        <v>0</v>
      </c>
      <c r="D7496">
        <v>0.78</v>
      </c>
      <c r="E7496">
        <v>39.685707999999998</v>
      </c>
      <c r="F7496">
        <v>40.111747000000001</v>
      </c>
      <c r="G7496">
        <v>39.281559000000001</v>
      </c>
      <c r="H7496">
        <v>-0.426039</v>
      </c>
      <c r="I7496">
        <v>-83.686537999999999</v>
      </c>
      <c r="J7496">
        <v>51</v>
      </c>
      <c r="K7496">
        <v>59.017648999999999</v>
      </c>
      <c r="L7496">
        <v>1.5011999999999999E-2</v>
      </c>
      <c r="M7496">
        <f>(F7496*CalPhotonTurnigy!$AE$30*CalPhotonTurnigy!$AF$36+CalPhotonTurnigy!$AE$36)/CalPhotonTurnigy!$AE$30</f>
        <v>52.229990078800945</v>
      </c>
    </row>
    <row r="7497" spans="1:13" x14ac:dyDescent="0.3">
      <c r="A7497">
        <v>209.89194900000001</v>
      </c>
      <c r="B7497">
        <v>51</v>
      </c>
      <c r="C7497">
        <v>0</v>
      </c>
      <c r="D7497">
        <v>0.77900000000000003</v>
      </c>
      <c r="E7497">
        <v>39.661526000000002</v>
      </c>
      <c r="F7497">
        <v>39.987298000000003</v>
      </c>
      <c r="G7497">
        <v>39.263024000000001</v>
      </c>
      <c r="H7497">
        <v>-0.32577200000000001</v>
      </c>
      <c r="I7497">
        <v>-83.701358999999997</v>
      </c>
      <c r="J7497">
        <v>51</v>
      </c>
      <c r="K7497">
        <v>59.012985999999998</v>
      </c>
      <c r="L7497">
        <v>1.4999999999999999E-2</v>
      </c>
      <c r="M7497">
        <f>(F7497*CalPhotonTurnigy!$AE$30*CalPhotonTurnigy!$AF$36+CalPhotonTurnigy!$AE$36)/CalPhotonTurnigy!$AE$30</f>
        <v>52.103586670591</v>
      </c>
    </row>
    <row r="7498" spans="1:13" x14ac:dyDescent="0.3">
      <c r="A7498">
        <v>209.906948</v>
      </c>
      <c r="B7498">
        <v>51</v>
      </c>
      <c r="C7498">
        <v>0</v>
      </c>
      <c r="D7498">
        <v>0.78100000000000003</v>
      </c>
      <c r="E7498">
        <v>39.649393000000003</v>
      </c>
      <c r="F7498">
        <v>39.912616</v>
      </c>
      <c r="G7498">
        <v>39.245579999999997</v>
      </c>
      <c r="H7498">
        <v>-0.26322299999999998</v>
      </c>
      <c r="I7498">
        <v>-83.713327000000007</v>
      </c>
      <c r="J7498">
        <v>51</v>
      </c>
      <c r="K7498">
        <v>59.008972</v>
      </c>
      <c r="L7498">
        <v>1.4999E-2</v>
      </c>
      <c r="M7498">
        <f>(F7498*CalPhotonTurnigy!$AE$30*CalPhotonTurnigy!$AF$36+CalPhotonTurnigy!$AE$36)/CalPhotonTurnigy!$AE$30</f>
        <v>52.027731827788443</v>
      </c>
    </row>
    <row r="7499" spans="1:13" x14ac:dyDescent="0.3">
      <c r="A7499">
        <v>209.92195000000001</v>
      </c>
      <c r="B7499">
        <v>51</v>
      </c>
      <c r="C7499">
        <v>0</v>
      </c>
      <c r="D7499">
        <v>0.78100000000000003</v>
      </c>
      <c r="E7499">
        <v>39.638950000000001</v>
      </c>
      <c r="F7499">
        <v>39.788124000000003</v>
      </c>
      <c r="G7499">
        <v>39.229241999999999</v>
      </c>
      <c r="H7499">
        <v>-0.149174</v>
      </c>
      <c r="I7499">
        <v>-83.720105000000004</v>
      </c>
      <c r="J7499">
        <v>51</v>
      </c>
      <c r="K7499">
        <v>59.005518000000002</v>
      </c>
      <c r="L7499">
        <v>1.5002E-2</v>
      </c>
      <c r="M7499">
        <f>(F7499*CalPhotonTurnigy!$AE$30*CalPhotonTurnigy!$AF$36+CalPhotonTurnigy!$AE$36)/CalPhotonTurnigy!$AE$30</f>
        <v>51.901284744285391</v>
      </c>
    </row>
    <row r="7500" spans="1:13" x14ac:dyDescent="0.3">
      <c r="A7500">
        <v>209.93695</v>
      </c>
      <c r="B7500">
        <v>51</v>
      </c>
      <c r="C7500">
        <v>0</v>
      </c>
      <c r="D7500">
        <v>0.77700000000000002</v>
      </c>
      <c r="E7500">
        <v>39.612566000000001</v>
      </c>
      <c r="F7500">
        <v>39.688510999999998</v>
      </c>
      <c r="G7500">
        <v>39.214005999999998</v>
      </c>
      <c r="H7500">
        <v>-7.5944999999999999E-2</v>
      </c>
      <c r="I7500">
        <v>-83.723552999999995</v>
      </c>
      <c r="J7500">
        <v>51</v>
      </c>
      <c r="K7500">
        <v>59.002544</v>
      </c>
      <c r="L7500">
        <v>1.4999999999999999E-2</v>
      </c>
      <c r="M7500">
        <f>(F7500*CalPhotonTurnigy!$AE$30*CalPhotonTurnigy!$AF$36+CalPhotonTurnigy!$AE$36)/CalPhotonTurnigy!$AE$30</f>
        <v>51.800107372815802</v>
      </c>
    </row>
    <row r="7501" spans="1:13" x14ac:dyDescent="0.3">
      <c r="A7501">
        <v>209.95194900000001</v>
      </c>
      <c r="B7501">
        <v>51</v>
      </c>
      <c r="C7501">
        <v>0</v>
      </c>
      <c r="D7501">
        <v>0.77700000000000002</v>
      </c>
      <c r="E7501">
        <v>39.589844999999997</v>
      </c>
      <c r="F7501">
        <v>39.563971000000002</v>
      </c>
      <c r="G7501">
        <v>39.199854999999999</v>
      </c>
      <c r="H7501">
        <v>2.5874999999999999E-2</v>
      </c>
      <c r="I7501">
        <v>-83.722379000000004</v>
      </c>
      <c r="J7501">
        <v>51</v>
      </c>
      <c r="K7501">
        <v>58.999985000000002</v>
      </c>
      <c r="L7501">
        <v>1.4999E-2</v>
      </c>
      <c r="M7501">
        <f>(F7501*CalPhotonTurnigy!$AE$30*CalPhotonTurnigy!$AF$36+CalPhotonTurnigy!$AE$36)/CalPhotonTurnigy!$AE$30</f>
        <v>51.673611535497187</v>
      </c>
    </row>
    <row r="7502" spans="1:13" x14ac:dyDescent="0.3">
      <c r="A7502">
        <v>209.966947</v>
      </c>
      <c r="B7502">
        <v>51</v>
      </c>
      <c r="C7502">
        <v>0</v>
      </c>
      <c r="D7502">
        <v>0.77900000000000003</v>
      </c>
      <c r="E7502">
        <v>39.578992</v>
      </c>
      <c r="F7502">
        <v>39.489232999999999</v>
      </c>
      <c r="G7502">
        <v>39.186760999999997</v>
      </c>
      <c r="H7502">
        <v>8.9759000000000005E-2</v>
      </c>
      <c r="I7502">
        <v>-83.718311</v>
      </c>
      <c r="J7502">
        <v>51</v>
      </c>
      <c r="K7502">
        <v>58.997782999999998</v>
      </c>
      <c r="L7502">
        <v>1.4997999999999999E-2</v>
      </c>
      <c r="M7502">
        <f>(F7502*CalPhotonTurnigy!$AE$30*CalPhotonTurnigy!$AF$36+CalPhotonTurnigy!$AE$36)/CalPhotonTurnigy!$AE$30</f>
        <v>51.597699813243125</v>
      </c>
    </row>
    <row r="7503" spans="1:13" x14ac:dyDescent="0.3">
      <c r="A7503">
        <v>209.981945</v>
      </c>
      <c r="B7503">
        <v>51</v>
      </c>
      <c r="C7503">
        <v>0</v>
      </c>
      <c r="D7503">
        <v>0.77700000000000002</v>
      </c>
      <c r="E7503">
        <v>39.560937000000003</v>
      </c>
      <c r="F7503">
        <v>39.837924000000001</v>
      </c>
      <c r="G7503">
        <v>39.174683999999999</v>
      </c>
      <c r="H7503">
        <v>-0.27698699999999998</v>
      </c>
      <c r="I7503">
        <v>-83.730896999999999</v>
      </c>
      <c r="J7503">
        <v>51</v>
      </c>
      <c r="K7503">
        <v>58.995887000000003</v>
      </c>
      <c r="L7503">
        <v>1.4997999999999999E-2</v>
      </c>
      <c r="M7503">
        <f>(F7503*CalPhotonTurnigy!$AE$30*CalPhotonTurnigy!$AF$36+CalPhotonTurnigy!$AE$36)/CalPhotonTurnigy!$AE$30</f>
        <v>51.951866827940982</v>
      </c>
    </row>
    <row r="7504" spans="1:13" x14ac:dyDescent="0.3">
      <c r="A7504">
        <v>209.99694299999999</v>
      </c>
      <c r="B7504">
        <v>51</v>
      </c>
      <c r="C7504">
        <v>0</v>
      </c>
      <c r="D7504">
        <v>0.77700000000000002</v>
      </c>
      <c r="E7504">
        <v>39.541032000000001</v>
      </c>
      <c r="F7504">
        <v>39.937511000000001</v>
      </c>
      <c r="G7504">
        <v>39.163578999999999</v>
      </c>
      <c r="H7504">
        <v>-0.39647900000000003</v>
      </c>
      <c r="I7504">
        <v>-83.748926999999995</v>
      </c>
      <c r="J7504">
        <v>51</v>
      </c>
      <c r="K7504">
        <v>58.994255000000003</v>
      </c>
      <c r="L7504">
        <v>1.4997999999999999E-2</v>
      </c>
      <c r="M7504">
        <f>(F7504*CalPhotonTurnigy!$AE$30*CalPhotonTurnigy!$AF$36+CalPhotonTurnigy!$AE$36)/CalPhotonTurnigy!$AE$30</f>
        <v>52.053017791093787</v>
      </c>
    </row>
    <row r="7505" spans="1:13" x14ac:dyDescent="0.3">
      <c r="A7505">
        <v>210.01195000000001</v>
      </c>
      <c r="B7505">
        <v>51</v>
      </c>
      <c r="C7505">
        <v>0</v>
      </c>
      <c r="D7505">
        <v>0.77800000000000002</v>
      </c>
      <c r="E7505">
        <v>39.532618999999997</v>
      </c>
      <c r="F7505">
        <v>39.887720000000002</v>
      </c>
      <c r="G7505">
        <v>39.153399</v>
      </c>
      <c r="H7505">
        <v>-0.355101</v>
      </c>
      <c r="I7505">
        <v>-83.765078000000003</v>
      </c>
      <c r="J7505">
        <v>51</v>
      </c>
      <c r="K7505">
        <v>58.992849999999997</v>
      </c>
      <c r="L7505">
        <v>1.5007E-2</v>
      </c>
      <c r="M7505">
        <f>(F7505*CalPhotonTurnigy!$AE$30*CalPhotonTurnigy!$AF$36+CalPhotonTurnigy!$AE$36)/CalPhotonTurnigy!$AE$30</f>
        <v>52.002444848778609</v>
      </c>
    </row>
    <row r="7506" spans="1:13" x14ac:dyDescent="0.3">
      <c r="A7506">
        <v>210.026951</v>
      </c>
      <c r="B7506">
        <v>51</v>
      </c>
      <c r="C7506">
        <v>0</v>
      </c>
      <c r="D7506">
        <v>0.77600000000000002</v>
      </c>
      <c r="E7506">
        <v>39.512287000000001</v>
      </c>
      <c r="F7506">
        <v>39.763221999999999</v>
      </c>
      <c r="G7506">
        <v>39.144089000000001</v>
      </c>
      <c r="H7506">
        <v>-0.25093500000000002</v>
      </c>
      <c r="I7506">
        <v>-83.776476000000002</v>
      </c>
      <c r="J7506">
        <v>51</v>
      </c>
      <c r="K7506">
        <v>58.991641999999999</v>
      </c>
      <c r="L7506">
        <v>1.5001E-2</v>
      </c>
      <c r="M7506">
        <f>(F7506*CalPhotonTurnigy!$AE$30*CalPhotonTurnigy!$AF$36+CalPhotonTurnigy!$AE$36)/CalPhotonTurnigy!$AE$30</f>
        <v>51.875991671048602</v>
      </c>
    </row>
    <row r="7507" spans="1:13" x14ac:dyDescent="0.3">
      <c r="A7507">
        <v>210.04195999999999</v>
      </c>
      <c r="B7507">
        <v>51</v>
      </c>
      <c r="C7507">
        <v>0</v>
      </c>
      <c r="D7507">
        <v>0.77700000000000002</v>
      </c>
      <c r="E7507">
        <v>39.499147999999998</v>
      </c>
      <c r="F7507">
        <v>39.713416000000002</v>
      </c>
      <c r="G7507">
        <v>39.135596</v>
      </c>
      <c r="H7507">
        <v>-0.21426799999999999</v>
      </c>
      <c r="I7507">
        <v>-83.786210999999994</v>
      </c>
      <c r="J7507">
        <v>51</v>
      </c>
      <c r="K7507">
        <v>58.990600999999998</v>
      </c>
      <c r="L7507">
        <v>1.5009E-2</v>
      </c>
      <c r="M7507">
        <f>(F7507*CalPhotonTurnigy!$AE$30*CalPhotonTurnigy!$AF$36+CalPhotonTurnigy!$AE$36)/CalPhotonTurnigy!$AE$30</f>
        <v>51.825403493166057</v>
      </c>
    </row>
    <row r="7508" spans="1:13" x14ac:dyDescent="0.3">
      <c r="A7508">
        <v>210.05696399999999</v>
      </c>
      <c r="B7508">
        <v>51</v>
      </c>
      <c r="C7508">
        <v>0</v>
      </c>
      <c r="D7508">
        <v>0.77800000000000002</v>
      </c>
      <c r="E7508">
        <v>39.496572</v>
      </c>
      <c r="F7508">
        <v>39.588881000000001</v>
      </c>
      <c r="G7508">
        <v>39.127867000000002</v>
      </c>
      <c r="H7508">
        <v>-9.2308000000000001E-2</v>
      </c>
      <c r="I7508">
        <v>-83.790398999999994</v>
      </c>
      <c r="J7508">
        <v>51</v>
      </c>
      <c r="K7508">
        <v>58.989705999999998</v>
      </c>
      <c r="L7508">
        <v>1.5004E-2</v>
      </c>
      <c r="M7508">
        <f>(F7508*CalPhotonTurnigy!$AE$30*CalPhotonTurnigy!$AF$36+CalPhotonTurnigy!$AE$36)/CalPhotonTurnigy!$AE$30</f>
        <v>51.698912734369891</v>
      </c>
    </row>
    <row r="7509" spans="1:13" x14ac:dyDescent="0.3">
      <c r="A7509">
        <v>210.07195999999999</v>
      </c>
      <c r="B7509">
        <v>51</v>
      </c>
      <c r="C7509">
        <v>0</v>
      </c>
      <c r="D7509">
        <v>0.78500000000000003</v>
      </c>
      <c r="E7509">
        <v>39.529269999999997</v>
      </c>
      <c r="F7509">
        <v>39.563971000000002</v>
      </c>
      <c r="G7509">
        <v>39.120846999999998</v>
      </c>
      <c r="H7509">
        <v>-3.4700000000000002E-2</v>
      </c>
      <c r="I7509">
        <v>-83.791972999999999</v>
      </c>
      <c r="J7509">
        <v>51</v>
      </c>
      <c r="K7509">
        <v>58.988934999999998</v>
      </c>
      <c r="L7509">
        <v>1.4996000000000001E-2</v>
      </c>
      <c r="M7509">
        <f>(F7509*CalPhotonTurnigy!$AE$30*CalPhotonTurnigy!$AF$36+CalPhotonTurnigy!$AE$36)/CalPhotonTurnigy!$AE$30</f>
        <v>51.673611535497187</v>
      </c>
    </row>
    <row r="7510" spans="1:13" x14ac:dyDescent="0.3">
      <c r="A7510">
        <v>210.086973</v>
      </c>
      <c r="B7510">
        <v>51</v>
      </c>
      <c r="C7510">
        <v>0</v>
      </c>
      <c r="D7510">
        <v>0.77600000000000002</v>
      </c>
      <c r="E7510">
        <v>39.509404000000004</v>
      </c>
      <c r="F7510">
        <v>39.439402999999999</v>
      </c>
      <c r="G7510">
        <v>39.114485000000002</v>
      </c>
      <c r="H7510">
        <v>7.0000999999999994E-2</v>
      </c>
      <c r="I7510">
        <v>-83.788798</v>
      </c>
      <c r="J7510">
        <v>51</v>
      </c>
      <c r="K7510">
        <v>58.988270999999997</v>
      </c>
      <c r="L7510">
        <v>1.5013E-2</v>
      </c>
      <c r="M7510">
        <f>(F7510*CalPhotonTurnigy!$AE$30*CalPhotonTurnigy!$AF$36+CalPhotonTurnigy!$AE$36)/CalPhotonTurnigy!$AE$30</f>
        <v>51.547087258452784</v>
      </c>
    </row>
    <row r="7511" spans="1:13" x14ac:dyDescent="0.3">
      <c r="A7511">
        <v>210.10198299999999</v>
      </c>
      <c r="B7511">
        <v>51</v>
      </c>
      <c r="C7511">
        <v>0</v>
      </c>
      <c r="D7511">
        <v>0.77300000000000002</v>
      </c>
      <c r="E7511">
        <v>39.474826</v>
      </c>
      <c r="F7511">
        <v>39.389567999999997</v>
      </c>
      <c r="G7511">
        <v>39.108727999999999</v>
      </c>
      <c r="H7511">
        <v>8.5258E-2</v>
      </c>
      <c r="I7511">
        <v>-83.784934000000007</v>
      </c>
      <c r="J7511">
        <v>51</v>
      </c>
      <c r="K7511">
        <v>58.987699999999997</v>
      </c>
      <c r="L7511">
        <v>1.5010000000000001E-2</v>
      </c>
      <c r="M7511">
        <f>(F7511*CalPhotonTurnigy!$AE$30*CalPhotonTurnigy!$AF$36+CalPhotonTurnigy!$AE$36)/CalPhotonTurnigy!$AE$30</f>
        <v>51.496469625140008</v>
      </c>
    </row>
    <row r="7512" spans="1:13" x14ac:dyDescent="0.3">
      <c r="A7512">
        <v>210.116985</v>
      </c>
      <c r="B7512">
        <v>51</v>
      </c>
      <c r="C7512">
        <v>0</v>
      </c>
      <c r="D7512">
        <v>0.77500000000000002</v>
      </c>
      <c r="E7512">
        <v>39.458159999999999</v>
      </c>
      <c r="F7512">
        <v>39.314807999999999</v>
      </c>
      <c r="G7512">
        <v>39.103529999999999</v>
      </c>
      <c r="H7512">
        <v>0.14335200000000001</v>
      </c>
      <c r="I7512">
        <v>-83.778442999999996</v>
      </c>
      <c r="J7512">
        <v>51</v>
      </c>
      <c r="K7512">
        <v>58.987209</v>
      </c>
      <c r="L7512">
        <v>1.5002E-2</v>
      </c>
      <c r="M7512">
        <f>(F7512*CalPhotonTurnigy!$AE$30*CalPhotonTurnigy!$AF$36+CalPhotonTurnigy!$AE$36)/CalPhotonTurnigy!$AE$30</f>
        <v>51.420535557387154</v>
      </c>
    </row>
    <row r="7513" spans="1:13" x14ac:dyDescent="0.3">
      <c r="A7513">
        <v>210.13198600000001</v>
      </c>
      <c r="B7513">
        <v>51</v>
      </c>
      <c r="C7513">
        <v>0</v>
      </c>
      <c r="D7513">
        <v>0.77300000000000002</v>
      </c>
      <c r="E7513">
        <v>39.430686999999999</v>
      </c>
      <c r="F7513">
        <v>39.264963000000002</v>
      </c>
      <c r="G7513">
        <v>39.098841999999998</v>
      </c>
      <c r="H7513">
        <v>0.16572400000000001</v>
      </c>
      <c r="I7513">
        <v>-83.770943000000003</v>
      </c>
      <c r="J7513">
        <v>51</v>
      </c>
      <c r="K7513">
        <v>58.986786000000002</v>
      </c>
      <c r="L7513">
        <v>1.5001E-2</v>
      </c>
      <c r="M7513">
        <f>(F7513*CalPhotonTurnigy!$AE$30*CalPhotonTurnigy!$AF$36+CalPhotonTurnigy!$AE$36)/CalPhotonTurnigy!$AE$30</f>
        <v>51.36990776702946</v>
      </c>
    </row>
    <row r="7514" spans="1:13" x14ac:dyDescent="0.3">
      <c r="A7514">
        <v>210.14698799999999</v>
      </c>
      <c r="B7514">
        <v>51</v>
      </c>
      <c r="C7514">
        <v>0</v>
      </c>
      <c r="D7514">
        <v>0.77300000000000002</v>
      </c>
      <c r="E7514">
        <v>39.411406999999997</v>
      </c>
      <c r="F7514">
        <v>39.414485999999997</v>
      </c>
      <c r="G7514">
        <v>39.094622999999999</v>
      </c>
      <c r="H7514">
        <v>-3.0799999999999998E-3</v>
      </c>
      <c r="I7514">
        <v>-83.771082000000007</v>
      </c>
      <c r="J7514">
        <v>51</v>
      </c>
      <c r="K7514">
        <v>58.986421999999997</v>
      </c>
      <c r="L7514">
        <v>1.5002E-2</v>
      </c>
      <c r="M7514">
        <f>(F7514*CalPhotonTurnigy!$AE$30*CalPhotonTurnigy!$AF$36+CalPhotonTurnigy!$AE$36)/CalPhotonTurnigy!$AE$30</f>
        <v>51.521778949648642</v>
      </c>
    </row>
    <row r="7515" spans="1:13" x14ac:dyDescent="0.3">
      <c r="A7515">
        <v>210.16199499999999</v>
      </c>
      <c r="B7515">
        <v>51</v>
      </c>
      <c r="C7515">
        <v>0</v>
      </c>
      <c r="D7515">
        <v>0.77700000000000002</v>
      </c>
      <c r="E7515">
        <v>39.412326</v>
      </c>
      <c r="F7515">
        <v>39.738320000000002</v>
      </c>
      <c r="G7515">
        <v>39.090828999999999</v>
      </c>
      <c r="H7515">
        <v>-0.32599299999999998</v>
      </c>
      <c r="I7515">
        <v>-83.785893000000002</v>
      </c>
      <c r="J7515">
        <v>51</v>
      </c>
      <c r="K7515">
        <v>58.986108000000002</v>
      </c>
      <c r="L7515">
        <v>1.5007E-2</v>
      </c>
      <c r="M7515">
        <f>(F7515*CalPhotonTurnigy!$AE$30*CalPhotonTurnigy!$AF$36+CalPhotonTurnigy!$AE$36)/CalPhotonTurnigy!$AE$30</f>
        <v>51.850698597811821</v>
      </c>
    </row>
    <row r="7516" spans="1:13" x14ac:dyDescent="0.3">
      <c r="A7516">
        <v>210.176998</v>
      </c>
      <c r="B7516">
        <v>51</v>
      </c>
      <c r="C7516">
        <v>0</v>
      </c>
      <c r="D7516">
        <v>0.76800000000000002</v>
      </c>
      <c r="E7516">
        <v>39.364915000000003</v>
      </c>
      <c r="F7516">
        <v>39.763221999999999</v>
      </c>
      <c r="G7516">
        <v>39.087423999999999</v>
      </c>
      <c r="H7516">
        <v>-0.39830700000000002</v>
      </c>
      <c r="I7516">
        <v>-83.803989000000001</v>
      </c>
      <c r="J7516">
        <v>51</v>
      </c>
      <c r="K7516">
        <v>58.985838999999999</v>
      </c>
      <c r="L7516">
        <v>1.5003000000000001E-2</v>
      </c>
      <c r="M7516">
        <f>(F7516*CalPhotonTurnigy!$AE$30*CalPhotonTurnigy!$AF$36+CalPhotonTurnigy!$AE$36)/CalPhotonTurnigy!$AE$30</f>
        <v>51.875991671048602</v>
      </c>
    </row>
    <row r="7517" spans="1:13" x14ac:dyDescent="0.3">
      <c r="A7517">
        <v>210.19200000000001</v>
      </c>
      <c r="B7517">
        <v>50</v>
      </c>
      <c r="C7517">
        <v>0</v>
      </c>
      <c r="D7517">
        <v>0.77100000000000002</v>
      </c>
      <c r="E7517">
        <v>39.341621000000004</v>
      </c>
      <c r="F7517">
        <v>39.688510999999998</v>
      </c>
      <c r="G7517">
        <v>39.084121000000003</v>
      </c>
      <c r="H7517">
        <v>-0.346891</v>
      </c>
      <c r="I7517">
        <v>-83.819738000000001</v>
      </c>
      <c r="J7517">
        <v>50</v>
      </c>
      <c r="K7517">
        <v>58.946595000000002</v>
      </c>
      <c r="L7517">
        <v>1.5002E-2</v>
      </c>
      <c r="M7517">
        <f>(F7517*CalPhotonTurnigy!$AE$30*CalPhotonTurnigy!$AF$36+CalPhotonTurnigy!$AE$36)/CalPhotonTurnigy!$AE$30</f>
        <v>51.800107372815802</v>
      </c>
    </row>
    <row r="7518" spans="1:13" x14ac:dyDescent="0.3">
      <c r="A7518">
        <v>210.207008</v>
      </c>
      <c r="B7518">
        <v>50</v>
      </c>
      <c r="C7518">
        <v>0</v>
      </c>
      <c r="D7518">
        <v>0.77100000000000002</v>
      </c>
      <c r="E7518">
        <v>39.321562</v>
      </c>
      <c r="F7518">
        <v>39.663604999999997</v>
      </c>
      <c r="G7518">
        <v>39.080039999999997</v>
      </c>
      <c r="H7518">
        <v>-0.34204299999999999</v>
      </c>
      <c r="I7518">
        <v>-83.835271000000006</v>
      </c>
      <c r="J7518">
        <v>50</v>
      </c>
      <c r="K7518">
        <v>58.875706999999998</v>
      </c>
      <c r="L7518">
        <v>1.5008000000000001E-2</v>
      </c>
      <c r="M7518">
        <f>(F7518*CalPhotonTurnigy!$AE$30*CalPhotonTurnigy!$AF$36+CalPhotonTurnigy!$AE$36)/CalPhotonTurnigy!$AE$30</f>
        <v>51.774810236761056</v>
      </c>
    </row>
    <row r="7519" spans="1:13" x14ac:dyDescent="0.3">
      <c r="A7519">
        <v>210.22201699999999</v>
      </c>
      <c r="B7519">
        <v>50</v>
      </c>
      <c r="C7519">
        <v>0</v>
      </c>
      <c r="D7519">
        <v>0.77100000000000002</v>
      </c>
      <c r="E7519">
        <v>39.304291999999997</v>
      </c>
      <c r="F7519">
        <v>39.588881000000001</v>
      </c>
      <c r="G7519">
        <v>39.074039999999997</v>
      </c>
      <c r="H7519">
        <v>-0.28458899999999998</v>
      </c>
      <c r="I7519">
        <v>-83.848189000000005</v>
      </c>
      <c r="J7519">
        <v>50</v>
      </c>
      <c r="K7519">
        <v>58.814694000000003</v>
      </c>
      <c r="L7519">
        <v>1.5009E-2</v>
      </c>
      <c r="M7519">
        <f>(F7519*CalPhotonTurnigy!$AE$30*CalPhotonTurnigy!$AF$36+CalPhotonTurnigy!$AE$36)/CalPhotonTurnigy!$AE$30</f>
        <v>51.698912734369891</v>
      </c>
    </row>
    <row r="7520" spans="1:13" x14ac:dyDescent="0.3">
      <c r="A7520">
        <v>210.23702800000001</v>
      </c>
      <c r="B7520">
        <v>50</v>
      </c>
      <c r="C7520">
        <v>0</v>
      </c>
      <c r="D7520">
        <v>0.77</v>
      </c>
      <c r="E7520">
        <v>39.285026999999999</v>
      </c>
      <c r="F7520">
        <v>39.563971000000002</v>
      </c>
      <c r="G7520">
        <v>39.065358000000003</v>
      </c>
      <c r="H7520">
        <v>-0.27894400000000003</v>
      </c>
      <c r="I7520">
        <v>-83.860849000000002</v>
      </c>
      <c r="J7520">
        <v>50</v>
      </c>
      <c r="K7520">
        <v>58.762179000000003</v>
      </c>
      <c r="L7520">
        <v>1.5011E-2</v>
      </c>
      <c r="M7520">
        <f>(F7520*CalPhotonTurnigy!$AE$30*CalPhotonTurnigy!$AF$36+CalPhotonTurnigy!$AE$36)/CalPhotonTurnigy!$AE$30</f>
        <v>51.673611535497187</v>
      </c>
    </row>
    <row r="7521" spans="1:13" x14ac:dyDescent="0.3">
      <c r="A7521">
        <v>210.252036</v>
      </c>
      <c r="B7521">
        <v>50</v>
      </c>
      <c r="C7521">
        <v>0</v>
      </c>
      <c r="D7521">
        <v>0.76900000000000002</v>
      </c>
      <c r="E7521">
        <v>39.264040000000001</v>
      </c>
      <c r="F7521">
        <v>39.464319000000003</v>
      </c>
      <c r="G7521">
        <v>39.053727000000002</v>
      </c>
      <c r="H7521">
        <v>-0.20027900000000001</v>
      </c>
      <c r="I7521">
        <v>-83.869930999999994</v>
      </c>
      <c r="J7521">
        <v>50</v>
      </c>
      <c r="K7521">
        <v>58.71698</v>
      </c>
      <c r="L7521">
        <v>1.5008000000000001E-2</v>
      </c>
      <c r="M7521">
        <f>(F7521*CalPhotonTurnigy!$AE$30*CalPhotonTurnigy!$AF$36+CalPhotonTurnigy!$AE$36)/CalPhotonTurnigy!$AE$30</f>
        <v>51.572394551552449</v>
      </c>
    </row>
    <row r="7522" spans="1:13" x14ac:dyDescent="0.3">
      <c r="A7522">
        <v>210.267033</v>
      </c>
      <c r="B7522">
        <v>50</v>
      </c>
      <c r="C7522">
        <v>0</v>
      </c>
      <c r="D7522">
        <v>0.77</v>
      </c>
      <c r="E7522">
        <v>39.250371999999999</v>
      </c>
      <c r="F7522">
        <v>39.464319000000003</v>
      </c>
      <c r="G7522">
        <v>39.039209</v>
      </c>
      <c r="H7522">
        <v>-0.213946</v>
      </c>
      <c r="I7522">
        <v>-83.879625000000004</v>
      </c>
      <c r="J7522">
        <v>50</v>
      </c>
      <c r="K7522">
        <v>58.678075999999997</v>
      </c>
      <c r="L7522">
        <v>1.4997E-2</v>
      </c>
      <c r="M7522">
        <f>(F7522*CalPhotonTurnigy!$AE$30*CalPhotonTurnigy!$AF$36+CalPhotonTurnigy!$AE$36)/CalPhotonTurnigy!$AE$30</f>
        <v>51.572394551552449</v>
      </c>
    </row>
    <row r="7523" spans="1:13" x14ac:dyDescent="0.3">
      <c r="A7523">
        <v>210.28203500000001</v>
      </c>
      <c r="B7523">
        <v>50</v>
      </c>
      <c r="C7523">
        <v>0</v>
      </c>
      <c r="D7523">
        <v>0.76900000000000002</v>
      </c>
      <c r="E7523">
        <v>39.234203000000001</v>
      </c>
      <c r="F7523">
        <v>39.414485999999997</v>
      </c>
      <c r="G7523">
        <v>39.022069999999999</v>
      </c>
      <c r="H7523">
        <v>-0.180284</v>
      </c>
      <c r="I7523">
        <v>-83.887794</v>
      </c>
      <c r="J7523">
        <v>50</v>
      </c>
      <c r="K7523">
        <v>58.644590999999998</v>
      </c>
      <c r="L7523">
        <v>1.5002E-2</v>
      </c>
      <c r="M7523">
        <f>(F7523*CalPhotonTurnigy!$AE$30*CalPhotonTurnigy!$AF$36+CalPhotonTurnigy!$AE$36)/CalPhotonTurnigy!$AE$30</f>
        <v>51.521778949648642</v>
      </c>
    </row>
    <row r="7524" spans="1:13" x14ac:dyDescent="0.3">
      <c r="A7524">
        <v>210.29703900000001</v>
      </c>
      <c r="B7524">
        <v>50</v>
      </c>
      <c r="C7524">
        <v>0</v>
      </c>
      <c r="D7524">
        <v>0.73099999999999998</v>
      </c>
      <c r="E7524">
        <v>39.008023000000001</v>
      </c>
      <c r="F7524">
        <v>39.414485999999997</v>
      </c>
      <c r="G7524">
        <v>39.002688999999997</v>
      </c>
      <c r="H7524">
        <v>-0.40646399999999999</v>
      </c>
      <c r="I7524">
        <v>-83.906214000000006</v>
      </c>
      <c r="J7524">
        <v>50</v>
      </c>
      <c r="K7524">
        <v>58.615771000000002</v>
      </c>
      <c r="L7524">
        <v>1.5004E-2</v>
      </c>
      <c r="M7524">
        <f>(F7524*CalPhotonTurnigy!$AE$30*CalPhotonTurnigy!$AF$36+CalPhotonTurnigy!$AE$36)/CalPhotonTurnigy!$AE$30</f>
        <v>51.521778949648642</v>
      </c>
    </row>
    <row r="7525" spans="1:13" x14ac:dyDescent="0.3">
      <c r="A7525">
        <v>210.31204299999999</v>
      </c>
      <c r="B7525">
        <v>50</v>
      </c>
      <c r="C7525">
        <v>0</v>
      </c>
      <c r="D7525">
        <v>0.76800000000000002</v>
      </c>
      <c r="E7525">
        <v>39.016803000000003</v>
      </c>
      <c r="F7525">
        <v>39.389567999999997</v>
      </c>
      <c r="G7525">
        <v>38.981501999999999</v>
      </c>
      <c r="H7525">
        <v>-0.37276599999999999</v>
      </c>
      <c r="I7525">
        <v>-83.923102999999998</v>
      </c>
      <c r="J7525">
        <v>50</v>
      </c>
      <c r="K7525">
        <v>58.590964</v>
      </c>
      <c r="L7525">
        <v>1.5004E-2</v>
      </c>
      <c r="M7525">
        <f>(F7525*CalPhotonTurnigy!$AE$30*CalPhotonTurnigy!$AF$36+CalPhotonTurnigy!$AE$36)/CalPhotonTurnigy!$AE$30</f>
        <v>51.496469625140008</v>
      </c>
    </row>
    <row r="7526" spans="1:13" x14ac:dyDescent="0.3">
      <c r="A7526">
        <v>210.32705100000001</v>
      </c>
      <c r="B7526">
        <v>50</v>
      </c>
      <c r="C7526">
        <v>0</v>
      </c>
      <c r="D7526">
        <v>0.79500000000000004</v>
      </c>
      <c r="E7526">
        <v>39.174779000000001</v>
      </c>
      <c r="F7526">
        <v>39.364649999999997</v>
      </c>
      <c r="G7526">
        <v>38.958959</v>
      </c>
      <c r="H7526">
        <v>-0.18987000000000001</v>
      </c>
      <c r="I7526">
        <v>-83.931707000000003</v>
      </c>
      <c r="J7526">
        <v>50</v>
      </c>
      <c r="K7526">
        <v>58.569614000000001</v>
      </c>
      <c r="L7526">
        <v>1.5008000000000001E-2</v>
      </c>
      <c r="M7526">
        <f>(F7526*CalPhotonTurnigy!$AE$30*CalPhotonTurnigy!$AF$36+CalPhotonTurnigy!$AE$36)/CalPhotonTurnigy!$AE$30</f>
        <v>51.471160300631375</v>
      </c>
    </row>
    <row r="7527" spans="1:13" x14ac:dyDescent="0.3">
      <c r="A7527">
        <v>210.34206</v>
      </c>
      <c r="B7527">
        <v>50</v>
      </c>
      <c r="C7527">
        <v>0</v>
      </c>
      <c r="D7527">
        <v>0.77</v>
      </c>
      <c r="E7527">
        <v>39.173547999999997</v>
      </c>
      <c r="F7527">
        <v>39.339730000000003</v>
      </c>
      <c r="G7527">
        <v>38.935492000000004</v>
      </c>
      <c r="H7527">
        <v>-0.166182</v>
      </c>
      <c r="I7527">
        <v>-83.939235999999994</v>
      </c>
      <c r="J7527">
        <v>50</v>
      </c>
      <c r="K7527">
        <v>58.551237</v>
      </c>
      <c r="L7527">
        <v>1.5009E-2</v>
      </c>
      <c r="M7527">
        <f>(F7527*CalPhotonTurnigy!$AE$30*CalPhotonTurnigy!$AF$36+CalPhotonTurnigy!$AE$36)/CalPhotonTurnigy!$AE$30</f>
        <v>51.445848944713752</v>
      </c>
    </row>
    <row r="7528" spans="1:13" x14ac:dyDescent="0.3">
      <c r="A7528">
        <v>210.357068</v>
      </c>
      <c r="B7528">
        <v>50</v>
      </c>
      <c r="C7528">
        <v>0</v>
      </c>
      <c r="D7528">
        <v>0.77</v>
      </c>
      <c r="E7528">
        <v>39.172488000000001</v>
      </c>
      <c r="F7528">
        <v>39.314807999999999</v>
      </c>
      <c r="G7528">
        <v>38.911504000000001</v>
      </c>
      <c r="H7528">
        <v>-0.142321</v>
      </c>
      <c r="I7528">
        <v>-83.945683000000002</v>
      </c>
      <c r="J7528">
        <v>50</v>
      </c>
      <c r="K7528">
        <v>58.535420000000002</v>
      </c>
      <c r="L7528">
        <v>1.5008000000000001E-2</v>
      </c>
      <c r="M7528">
        <f>(F7528*CalPhotonTurnigy!$AE$30*CalPhotonTurnigy!$AF$36+CalPhotonTurnigy!$AE$36)/CalPhotonTurnigy!$AE$30</f>
        <v>51.420535557387154</v>
      </c>
    </row>
    <row r="7529" spans="1:13" x14ac:dyDescent="0.3">
      <c r="A7529">
        <v>210.37207900000001</v>
      </c>
      <c r="B7529">
        <v>50</v>
      </c>
      <c r="C7529">
        <v>0</v>
      </c>
      <c r="D7529">
        <v>0.77100000000000002</v>
      </c>
      <c r="E7529">
        <v>39.175989000000001</v>
      </c>
      <c r="F7529">
        <v>39.289886000000003</v>
      </c>
      <c r="G7529">
        <v>38.887351000000002</v>
      </c>
      <c r="H7529">
        <v>-0.113897</v>
      </c>
      <c r="I7529">
        <v>-83.950841999999994</v>
      </c>
      <c r="J7529">
        <v>50</v>
      </c>
      <c r="K7529">
        <v>58.521805999999998</v>
      </c>
      <c r="L7529">
        <v>1.5011E-2</v>
      </c>
      <c r="M7529">
        <f>(F7529*CalPhotonTurnigy!$AE$30*CalPhotonTurnigy!$AF$36+CalPhotonTurnigy!$AE$36)/CalPhotonTurnigy!$AE$30</f>
        <v>51.395222170060556</v>
      </c>
    </row>
    <row r="7530" spans="1:13" x14ac:dyDescent="0.3">
      <c r="A7530">
        <v>210.38708500000001</v>
      </c>
      <c r="B7530">
        <v>50</v>
      </c>
      <c r="C7530">
        <v>0</v>
      </c>
      <c r="D7530">
        <v>0.76600000000000001</v>
      </c>
      <c r="E7530">
        <v>39.152515000000001</v>
      </c>
      <c r="F7530">
        <v>39.264963000000002</v>
      </c>
      <c r="G7530">
        <v>38.863343999999998</v>
      </c>
      <c r="H7530">
        <v>-0.11244800000000001</v>
      </c>
      <c r="I7530">
        <v>-83.955933000000002</v>
      </c>
      <c r="J7530">
        <v>50</v>
      </c>
      <c r="K7530">
        <v>58.510088000000003</v>
      </c>
      <c r="L7530">
        <v>1.5006E-2</v>
      </c>
      <c r="M7530">
        <f>(F7530*CalPhotonTurnigy!$AE$30*CalPhotonTurnigy!$AF$36+CalPhotonTurnigy!$AE$36)/CalPhotonTurnigy!$AE$30</f>
        <v>51.36990776702946</v>
      </c>
    </row>
    <row r="7531" spans="1:13" x14ac:dyDescent="0.3">
      <c r="A7531">
        <v>210.402096</v>
      </c>
      <c r="B7531">
        <v>50</v>
      </c>
      <c r="C7531">
        <v>0</v>
      </c>
      <c r="D7531">
        <v>0.76100000000000001</v>
      </c>
      <c r="E7531">
        <v>39.105772999999999</v>
      </c>
      <c r="F7531">
        <v>39.240039000000003</v>
      </c>
      <c r="G7531">
        <v>38.839747000000003</v>
      </c>
      <c r="H7531">
        <v>-0.134266</v>
      </c>
      <c r="I7531">
        <v>-83.962012000000001</v>
      </c>
      <c r="J7531">
        <v>50</v>
      </c>
      <c r="K7531">
        <v>58.500003</v>
      </c>
      <c r="L7531">
        <v>1.5011E-2</v>
      </c>
      <c r="M7531">
        <f>(F7531*CalPhotonTurnigy!$AE$30*CalPhotonTurnigy!$AF$36+CalPhotonTurnigy!$AE$36)/CalPhotonTurnigy!$AE$30</f>
        <v>51.344592348293872</v>
      </c>
    </row>
    <row r="7532" spans="1:13" x14ac:dyDescent="0.3">
      <c r="A7532">
        <v>210.41709599999999</v>
      </c>
      <c r="B7532">
        <v>50</v>
      </c>
      <c r="C7532">
        <v>0</v>
      </c>
      <c r="D7532">
        <v>0.75800000000000001</v>
      </c>
      <c r="E7532">
        <v>39.047772999999999</v>
      </c>
      <c r="F7532">
        <v>39.240039000000003</v>
      </c>
      <c r="G7532">
        <v>38.816772999999998</v>
      </c>
      <c r="H7532">
        <v>-0.19226599999999999</v>
      </c>
      <c r="I7532">
        <v>-83.970712000000006</v>
      </c>
      <c r="J7532">
        <v>50</v>
      </c>
      <c r="K7532">
        <v>58.491321999999997</v>
      </c>
      <c r="L7532">
        <v>1.4999999999999999E-2</v>
      </c>
      <c r="M7532">
        <f>(F7532*CalPhotonTurnigy!$AE$30*CalPhotonTurnigy!$AF$36+CalPhotonTurnigy!$AE$36)/CalPhotonTurnigy!$AE$30</f>
        <v>51.344592348293872</v>
      </c>
    </row>
    <row r="7533" spans="1:13" x14ac:dyDescent="0.3">
      <c r="A7533">
        <v>210.43209400000001</v>
      </c>
      <c r="B7533">
        <v>50</v>
      </c>
      <c r="C7533">
        <v>0</v>
      </c>
      <c r="D7533">
        <v>0.75700000000000001</v>
      </c>
      <c r="E7533">
        <v>38.993338000000001</v>
      </c>
      <c r="F7533">
        <v>39.240039000000003</v>
      </c>
      <c r="G7533">
        <v>38.794593999999996</v>
      </c>
      <c r="H7533">
        <v>-0.246701</v>
      </c>
      <c r="I7533">
        <v>-83.981871999999996</v>
      </c>
      <c r="J7533">
        <v>50</v>
      </c>
      <c r="K7533">
        <v>58.483851000000001</v>
      </c>
      <c r="L7533">
        <v>1.4997999999999999E-2</v>
      </c>
      <c r="M7533">
        <f>(F7533*CalPhotonTurnigy!$AE$30*CalPhotonTurnigy!$AF$36+CalPhotonTurnigy!$AE$36)/CalPhotonTurnigy!$AE$30</f>
        <v>51.344592348293872</v>
      </c>
    </row>
    <row r="7534" spans="1:13" x14ac:dyDescent="0.3">
      <c r="A7534">
        <v>210.447104</v>
      </c>
      <c r="B7534">
        <v>50</v>
      </c>
      <c r="C7534">
        <v>0</v>
      </c>
      <c r="D7534">
        <v>0.75600000000000001</v>
      </c>
      <c r="E7534">
        <v>38.937525000000001</v>
      </c>
      <c r="F7534">
        <v>39.240039000000003</v>
      </c>
      <c r="G7534">
        <v>38.773341000000002</v>
      </c>
      <c r="H7534">
        <v>-0.30251400000000001</v>
      </c>
      <c r="I7534">
        <v>-83.995569000000003</v>
      </c>
      <c r="J7534">
        <v>50</v>
      </c>
      <c r="K7534">
        <v>58.477420000000002</v>
      </c>
      <c r="L7534">
        <v>1.5010000000000001E-2</v>
      </c>
      <c r="M7534">
        <f>(F7534*CalPhotonTurnigy!$AE$30*CalPhotonTurnigy!$AF$36+CalPhotonTurnigy!$AE$36)/CalPhotonTurnigy!$AE$30</f>
        <v>51.344592348293872</v>
      </c>
    </row>
    <row r="7535" spans="1:13" x14ac:dyDescent="0.3">
      <c r="A7535">
        <v>210.46211299999999</v>
      </c>
      <c r="B7535">
        <v>50</v>
      </c>
      <c r="C7535">
        <v>0</v>
      </c>
      <c r="D7535">
        <v>0.75700000000000001</v>
      </c>
      <c r="E7535">
        <v>38.893872000000002</v>
      </c>
      <c r="F7535">
        <v>39.165258999999999</v>
      </c>
      <c r="G7535">
        <v>38.753106000000002</v>
      </c>
      <c r="H7535">
        <v>-0.27138699999999999</v>
      </c>
      <c r="I7535">
        <v>-84.007848999999993</v>
      </c>
      <c r="J7535">
        <v>50</v>
      </c>
      <c r="K7535">
        <v>58.471885</v>
      </c>
      <c r="L7535">
        <v>1.5009E-2</v>
      </c>
      <c r="M7535">
        <f>(F7535*CalPhotonTurnigy!$AE$30*CalPhotonTurnigy!$AF$36+CalPhotonTurnigy!$AE$36)/CalPhotonTurnigy!$AE$30</f>
        <v>51.268637966451195</v>
      </c>
    </row>
    <row r="7536" spans="1:13" x14ac:dyDescent="0.3">
      <c r="A7536">
        <v>210.477115</v>
      </c>
      <c r="B7536">
        <v>50</v>
      </c>
      <c r="C7536">
        <v>0</v>
      </c>
      <c r="D7536">
        <v>0.75700000000000001</v>
      </c>
      <c r="E7536">
        <v>38.856259999999999</v>
      </c>
      <c r="F7536">
        <v>39.240039000000003</v>
      </c>
      <c r="G7536">
        <v>38.733955000000002</v>
      </c>
      <c r="H7536">
        <v>-0.38377899999999998</v>
      </c>
      <c r="I7536">
        <v>-84.025216</v>
      </c>
      <c r="J7536">
        <v>50</v>
      </c>
      <c r="K7536">
        <v>58.467120999999999</v>
      </c>
      <c r="L7536">
        <v>1.5002E-2</v>
      </c>
      <c r="M7536">
        <f>(F7536*CalPhotonTurnigy!$AE$30*CalPhotonTurnigy!$AF$36+CalPhotonTurnigy!$AE$36)/CalPhotonTurnigy!$AE$30</f>
        <v>51.344592348293872</v>
      </c>
    </row>
    <row r="7537" spans="1:13" x14ac:dyDescent="0.3">
      <c r="A7537">
        <v>210.49212</v>
      </c>
      <c r="B7537">
        <v>50</v>
      </c>
      <c r="C7537">
        <v>0</v>
      </c>
      <c r="D7537">
        <v>0.75600000000000001</v>
      </c>
      <c r="E7537">
        <v>38.819392999999998</v>
      </c>
      <c r="F7537">
        <v>39.190187000000002</v>
      </c>
      <c r="G7537">
        <v>38.715926000000003</v>
      </c>
      <c r="H7537">
        <v>-0.37079400000000001</v>
      </c>
      <c r="I7537">
        <v>-84.041993000000005</v>
      </c>
      <c r="J7537">
        <v>50</v>
      </c>
      <c r="K7537">
        <v>58.46302</v>
      </c>
      <c r="L7537">
        <v>1.5004999999999999E-2</v>
      </c>
      <c r="M7537">
        <f>(F7537*CalPhotonTurnigy!$AE$30*CalPhotonTurnigy!$AF$36+CalPhotonTurnigy!$AE$36)/CalPhotonTurnigy!$AE$30</f>
        <v>51.293957448004747</v>
      </c>
    </row>
    <row r="7538" spans="1:13" x14ac:dyDescent="0.3">
      <c r="A7538">
        <v>210.50713200000001</v>
      </c>
      <c r="B7538">
        <v>50</v>
      </c>
      <c r="C7538">
        <v>0</v>
      </c>
      <c r="D7538">
        <v>0.755</v>
      </c>
      <c r="E7538">
        <v>38.783163999999999</v>
      </c>
      <c r="F7538">
        <v>39.215113000000002</v>
      </c>
      <c r="G7538">
        <v>38.699033</v>
      </c>
      <c r="H7538">
        <v>-0.43194900000000003</v>
      </c>
      <c r="I7538">
        <v>-84.061548999999999</v>
      </c>
      <c r="J7538">
        <v>50</v>
      </c>
      <c r="K7538">
        <v>58.459491</v>
      </c>
      <c r="L7538">
        <v>1.5011999999999999E-2</v>
      </c>
      <c r="M7538">
        <f>(F7538*CalPhotonTurnigy!$AE$30*CalPhotonTurnigy!$AF$36+CalPhotonTurnigy!$AE$36)/CalPhotonTurnigy!$AE$30</f>
        <v>51.31927489814931</v>
      </c>
    </row>
    <row r="7539" spans="1:13" x14ac:dyDescent="0.3">
      <c r="A7539">
        <v>210.52214000000001</v>
      </c>
      <c r="B7539">
        <v>50</v>
      </c>
      <c r="C7539">
        <v>0</v>
      </c>
      <c r="D7539">
        <v>0.755</v>
      </c>
      <c r="E7539">
        <v>38.751956</v>
      </c>
      <c r="F7539">
        <v>39.165258999999999</v>
      </c>
      <c r="G7539">
        <v>38.683273</v>
      </c>
      <c r="H7539">
        <v>-0.413304</v>
      </c>
      <c r="I7539">
        <v>-84.080250000000007</v>
      </c>
      <c r="J7539">
        <v>50</v>
      </c>
      <c r="K7539">
        <v>58.456454000000001</v>
      </c>
      <c r="L7539">
        <v>1.5008000000000001E-2</v>
      </c>
      <c r="M7539">
        <f>(F7539*CalPhotonTurnigy!$AE$30*CalPhotonTurnigy!$AF$36+CalPhotonTurnigy!$AE$36)/CalPhotonTurnigy!$AE$30</f>
        <v>51.268637966451195</v>
      </c>
    </row>
    <row r="7540" spans="1:13" x14ac:dyDescent="0.3">
      <c r="A7540">
        <v>210.537138</v>
      </c>
      <c r="B7540">
        <v>49</v>
      </c>
      <c r="C7540">
        <v>0</v>
      </c>
      <c r="D7540">
        <v>0.755</v>
      </c>
      <c r="E7540">
        <v>38.725076000000001</v>
      </c>
      <c r="F7540">
        <v>39.190187000000002</v>
      </c>
      <c r="G7540">
        <v>38.668377999999997</v>
      </c>
      <c r="H7540">
        <v>-0.465111</v>
      </c>
      <c r="I7540">
        <v>-84.101284000000007</v>
      </c>
      <c r="J7540">
        <v>49</v>
      </c>
      <c r="K7540">
        <v>58.414039000000002</v>
      </c>
      <c r="L7540">
        <v>1.4997999999999999E-2</v>
      </c>
      <c r="M7540">
        <f>(F7540*CalPhotonTurnigy!$AE$30*CalPhotonTurnigy!$AF$36+CalPhotonTurnigy!$AE$36)/CalPhotonTurnigy!$AE$30</f>
        <v>51.293957448004747</v>
      </c>
    </row>
    <row r="7541" spans="1:13" x14ac:dyDescent="0.3">
      <c r="A7541">
        <v>210.55214100000001</v>
      </c>
      <c r="B7541">
        <v>49</v>
      </c>
      <c r="C7541">
        <v>0</v>
      </c>
      <c r="D7541">
        <v>0.755</v>
      </c>
      <c r="E7541">
        <v>38.701928000000002</v>
      </c>
      <c r="F7541">
        <v>39.190187000000002</v>
      </c>
      <c r="G7541">
        <v>38.653472999999998</v>
      </c>
      <c r="H7541">
        <v>-0.488259</v>
      </c>
      <c r="I7541">
        <v>-84.123372000000003</v>
      </c>
      <c r="J7541">
        <v>49</v>
      </c>
      <c r="K7541">
        <v>58.339672999999998</v>
      </c>
      <c r="L7541">
        <v>1.5003000000000001E-2</v>
      </c>
      <c r="M7541">
        <f>(F7541*CalPhotonTurnigy!$AE$30*CalPhotonTurnigy!$AF$36+CalPhotonTurnigy!$AE$36)/CalPhotonTurnigy!$AE$30</f>
        <v>51.293957448004747</v>
      </c>
    </row>
    <row r="7542" spans="1:13" x14ac:dyDescent="0.3">
      <c r="A7542">
        <v>210.56713999999999</v>
      </c>
      <c r="B7542">
        <v>49</v>
      </c>
      <c r="C7542">
        <v>0</v>
      </c>
      <c r="D7542">
        <v>0.753</v>
      </c>
      <c r="E7542">
        <v>38.673023000000001</v>
      </c>
      <c r="F7542">
        <v>39.215113000000002</v>
      </c>
      <c r="G7542">
        <v>38.637405000000001</v>
      </c>
      <c r="H7542">
        <v>-0.54208999999999996</v>
      </c>
      <c r="I7542">
        <v>-84.147893999999994</v>
      </c>
      <c r="J7542">
        <v>49</v>
      </c>
      <c r="K7542">
        <v>58.275666000000001</v>
      </c>
      <c r="L7542">
        <v>1.4999E-2</v>
      </c>
      <c r="M7542">
        <f>(F7542*CalPhotonTurnigy!$AE$30*CalPhotonTurnigy!$AF$36+CalPhotonTurnigy!$AE$36)/CalPhotonTurnigy!$AE$30</f>
        <v>51.31927489814931</v>
      </c>
    </row>
    <row r="7543" spans="1:13" x14ac:dyDescent="0.3">
      <c r="A7543">
        <v>210.58214799999999</v>
      </c>
      <c r="B7543">
        <v>49</v>
      </c>
      <c r="C7543">
        <v>0</v>
      </c>
      <c r="D7543">
        <v>0.755</v>
      </c>
      <c r="E7543">
        <v>38.657108999999998</v>
      </c>
      <c r="F7543">
        <v>39.215113000000002</v>
      </c>
      <c r="G7543">
        <v>38.619388000000001</v>
      </c>
      <c r="H7543">
        <v>-0.55800399999999994</v>
      </c>
      <c r="I7543">
        <v>-84.173151000000004</v>
      </c>
      <c r="J7543">
        <v>49</v>
      </c>
      <c r="K7543">
        <v>58.220573999999999</v>
      </c>
      <c r="L7543">
        <v>1.5008000000000001E-2</v>
      </c>
      <c r="M7543">
        <f>(F7543*CalPhotonTurnigy!$AE$30*CalPhotonTurnigy!$AF$36+CalPhotonTurnigy!$AE$36)/CalPhotonTurnigy!$AE$30</f>
        <v>51.31927489814931</v>
      </c>
    </row>
    <row r="7544" spans="1:13" x14ac:dyDescent="0.3">
      <c r="A7544">
        <v>210.59715499999999</v>
      </c>
      <c r="B7544">
        <v>49</v>
      </c>
      <c r="C7544">
        <v>0</v>
      </c>
      <c r="D7544">
        <v>0.755</v>
      </c>
      <c r="E7544">
        <v>38.643408999999998</v>
      </c>
      <c r="F7544">
        <v>39.264963000000002</v>
      </c>
      <c r="G7544">
        <v>38.599122000000001</v>
      </c>
      <c r="H7544">
        <v>-0.62155400000000005</v>
      </c>
      <c r="I7544">
        <v>-84.201291999999995</v>
      </c>
      <c r="J7544">
        <v>49</v>
      </c>
      <c r="K7544">
        <v>58.173155999999999</v>
      </c>
      <c r="L7544">
        <v>1.5007E-2</v>
      </c>
      <c r="M7544">
        <f>(F7544*CalPhotonTurnigy!$AE$30*CalPhotonTurnigy!$AF$36+CalPhotonTurnigy!$AE$36)/CalPhotonTurnigy!$AE$30</f>
        <v>51.36990776702946</v>
      </c>
    </row>
    <row r="7545" spans="1:13" x14ac:dyDescent="0.3">
      <c r="A7545">
        <v>210.61215799999999</v>
      </c>
      <c r="B7545">
        <v>49</v>
      </c>
      <c r="C7545">
        <v>0</v>
      </c>
      <c r="D7545">
        <v>0.755</v>
      </c>
      <c r="E7545">
        <v>38.631616000000001</v>
      </c>
      <c r="F7545">
        <v>39.190187000000002</v>
      </c>
      <c r="G7545">
        <v>38.576630000000002</v>
      </c>
      <c r="H7545">
        <v>-0.55857100000000004</v>
      </c>
      <c r="I7545">
        <v>-84.226561000000004</v>
      </c>
      <c r="J7545">
        <v>49</v>
      </c>
      <c r="K7545">
        <v>58.132342999999999</v>
      </c>
      <c r="L7545">
        <v>1.5003000000000001E-2</v>
      </c>
      <c r="M7545">
        <f>(F7545*CalPhotonTurnigy!$AE$30*CalPhotonTurnigy!$AF$36+CalPhotonTurnigy!$AE$36)/CalPhotonTurnigy!$AE$30</f>
        <v>51.293957448004747</v>
      </c>
    </row>
    <row r="7546" spans="1:13" x14ac:dyDescent="0.3">
      <c r="A7546">
        <v>210.62716599999999</v>
      </c>
      <c r="B7546">
        <v>49</v>
      </c>
      <c r="C7546">
        <v>0</v>
      </c>
      <c r="D7546">
        <v>0.755</v>
      </c>
      <c r="E7546">
        <v>38.621464000000003</v>
      </c>
      <c r="F7546">
        <v>39.264963000000002</v>
      </c>
      <c r="G7546">
        <v>38.552137000000002</v>
      </c>
      <c r="H7546">
        <v>-0.64349900000000004</v>
      </c>
      <c r="I7546">
        <v>-84.255697999999995</v>
      </c>
      <c r="J7546">
        <v>49</v>
      </c>
      <c r="K7546">
        <v>58.097214999999998</v>
      </c>
      <c r="L7546">
        <v>1.5008000000000001E-2</v>
      </c>
      <c r="M7546">
        <f>(F7546*CalPhotonTurnigy!$AE$30*CalPhotonTurnigy!$AF$36+CalPhotonTurnigy!$AE$36)/CalPhotonTurnigy!$AE$30</f>
        <v>51.36990776702946</v>
      </c>
    </row>
    <row r="7547" spans="1:13" x14ac:dyDescent="0.3">
      <c r="A7547">
        <v>210.64217199999999</v>
      </c>
      <c r="B7547">
        <v>49</v>
      </c>
      <c r="C7547">
        <v>0</v>
      </c>
      <c r="D7547">
        <v>0.75600000000000001</v>
      </c>
      <c r="E7547">
        <v>38.617223000000003</v>
      </c>
      <c r="F7547">
        <v>39.215113000000002</v>
      </c>
      <c r="G7547">
        <v>38.525982999999997</v>
      </c>
      <c r="H7547">
        <v>-0.59789099999999995</v>
      </c>
      <c r="I7547">
        <v>-84.282757000000004</v>
      </c>
      <c r="J7547">
        <v>49</v>
      </c>
      <c r="K7547">
        <v>58.066980000000001</v>
      </c>
      <c r="L7547">
        <v>1.5006E-2</v>
      </c>
      <c r="M7547">
        <f>(F7547*CalPhotonTurnigy!$AE$30*CalPhotonTurnigy!$AF$36+CalPhotonTurnigy!$AE$36)/CalPhotonTurnigy!$AE$30</f>
        <v>51.31927489814931</v>
      </c>
    </row>
    <row r="7548" spans="1:13" x14ac:dyDescent="0.3">
      <c r="A7548">
        <v>210.65716900000001</v>
      </c>
      <c r="B7548">
        <v>49</v>
      </c>
      <c r="C7548">
        <v>0</v>
      </c>
      <c r="D7548">
        <v>0.754</v>
      </c>
      <c r="E7548">
        <v>38.604579000000001</v>
      </c>
      <c r="F7548">
        <v>39.190187000000002</v>
      </c>
      <c r="G7548">
        <v>38.498565999999997</v>
      </c>
      <c r="H7548">
        <v>-0.58560800000000002</v>
      </c>
      <c r="I7548">
        <v>-84.309239000000005</v>
      </c>
      <c r="J7548">
        <v>49</v>
      </c>
      <c r="K7548">
        <v>58.040956999999999</v>
      </c>
      <c r="L7548">
        <v>1.4997E-2</v>
      </c>
      <c r="M7548">
        <f>(F7548*CalPhotonTurnigy!$AE$30*CalPhotonTurnigy!$AF$36+CalPhotonTurnigy!$AE$36)/CalPhotonTurnigy!$AE$30</f>
        <v>51.293957448004747</v>
      </c>
    </row>
    <row r="7549" spans="1:13" x14ac:dyDescent="0.3">
      <c r="A7549">
        <v>210.672178</v>
      </c>
      <c r="B7549">
        <v>49</v>
      </c>
      <c r="C7549">
        <v>0</v>
      </c>
      <c r="D7549">
        <v>0.76100000000000001</v>
      </c>
      <c r="E7549">
        <v>38.629663999999998</v>
      </c>
      <c r="F7549">
        <v>38.741326000000001</v>
      </c>
      <c r="G7549">
        <v>38.470297000000002</v>
      </c>
      <c r="H7549">
        <v>-0.111661</v>
      </c>
      <c r="I7549">
        <v>-84.314274999999995</v>
      </c>
      <c r="J7549">
        <v>49</v>
      </c>
      <c r="K7549">
        <v>58.018557999999999</v>
      </c>
      <c r="L7549">
        <v>1.5009E-2</v>
      </c>
      <c r="M7549">
        <f>(F7549*CalPhotonTurnigy!$AE$30*CalPhotonTurnigy!$AF$36+CalPhotonTurnigy!$AE$36)/CalPhotonTurnigy!$AE$30</f>
        <v>50.838047314435784</v>
      </c>
    </row>
    <row r="7550" spans="1:13" x14ac:dyDescent="0.3">
      <c r="A7550">
        <v>210.687174</v>
      </c>
      <c r="B7550">
        <v>49</v>
      </c>
      <c r="C7550">
        <v>0</v>
      </c>
      <c r="D7550">
        <v>0.754</v>
      </c>
      <c r="E7550">
        <v>38.615290000000002</v>
      </c>
      <c r="F7550">
        <v>38.666482000000002</v>
      </c>
      <c r="G7550">
        <v>38.441572000000001</v>
      </c>
      <c r="H7550">
        <v>-5.1192000000000001E-2</v>
      </c>
      <c r="I7550">
        <v>-84.316580999999999</v>
      </c>
      <c r="J7550">
        <v>49</v>
      </c>
      <c r="K7550">
        <v>57.999279999999999</v>
      </c>
      <c r="L7550">
        <v>1.4996000000000001E-2</v>
      </c>
      <c r="M7550">
        <f>(F7550*CalPhotonTurnigy!$AE$30*CalPhotonTurnigy!$AF$36+CalPhotonTurnigy!$AE$36)/CalPhotonTurnigy!$AE$30</f>
        <v>50.76202792750567</v>
      </c>
    </row>
    <row r="7551" spans="1:13" x14ac:dyDescent="0.3">
      <c r="A7551">
        <v>210.70218399999999</v>
      </c>
      <c r="B7551">
        <v>49</v>
      </c>
      <c r="C7551">
        <v>0</v>
      </c>
      <c r="D7551">
        <v>0.76200000000000001</v>
      </c>
      <c r="E7551">
        <v>38.647855999999997</v>
      </c>
      <c r="F7551">
        <v>38.716379000000003</v>
      </c>
      <c r="G7551">
        <v>38.412757999999997</v>
      </c>
      <c r="H7551">
        <v>-6.8523000000000001E-2</v>
      </c>
      <c r="I7551">
        <v>-84.319671999999997</v>
      </c>
      <c r="J7551">
        <v>49</v>
      </c>
      <c r="K7551">
        <v>57.982686000000001</v>
      </c>
      <c r="L7551">
        <v>1.5010000000000001E-2</v>
      </c>
      <c r="M7551">
        <f>(F7551*CalPhotonTurnigy!$AE$30*CalPhotonTurnigy!$AF$36+CalPhotonTurnigy!$AE$36)/CalPhotonTurnigy!$AE$30</f>
        <v>50.812708534496906</v>
      </c>
    </row>
    <row r="7552" spans="1:13" x14ac:dyDescent="0.3">
      <c r="A7552">
        <v>210.71719400000001</v>
      </c>
      <c r="B7552">
        <v>49</v>
      </c>
      <c r="C7552">
        <v>0</v>
      </c>
      <c r="D7552">
        <v>0.75600000000000001</v>
      </c>
      <c r="E7552">
        <v>38.639935999999999</v>
      </c>
      <c r="F7552">
        <v>38.741326000000001</v>
      </c>
      <c r="G7552">
        <v>38.384179000000003</v>
      </c>
      <c r="H7552">
        <v>-0.10138999999999999</v>
      </c>
      <c r="I7552">
        <v>-84.324245000000005</v>
      </c>
      <c r="J7552">
        <v>49</v>
      </c>
      <c r="K7552">
        <v>57.968404</v>
      </c>
      <c r="L7552">
        <v>1.5010000000000001E-2</v>
      </c>
      <c r="M7552">
        <f>(F7552*CalPhotonTurnigy!$AE$30*CalPhotonTurnigy!$AF$36+CalPhotonTurnigy!$AE$36)/CalPhotonTurnigy!$AE$30</f>
        <v>50.838047314435784</v>
      </c>
    </row>
    <row r="7553" spans="1:13" x14ac:dyDescent="0.3">
      <c r="A7553">
        <v>210.73219800000001</v>
      </c>
      <c r="B7553">
        <v>49</v>
      </c>
      <c r="C7553">
        <v>0</v>
      </c>
      <c r="D7553">
        <v>0.754</v>
      </c>
      <c r="E7553">
        <v>38.624132000000003</v>
      </c>
      <c r="F7553">
        <v>38.791215999999999</v>
      </c>
      <c r="G7553">
        <v>38.356113999999998</v>
      </c>
      <c r="H7553">
        <v>-0.16708400000000001</v>
      </c>
      <c r="I7553">
        <v>-84.331782000000004</v>
      </c>
      <c r="J7553">
        <v>49</v>
      </c>
      <c r="K7553">
        <v>57.956111999999997</v>
      </c>
      <c r="L7553">
        <v>1.5004E-2</v>
      </c>
      <c r="M7553">
        <f>(F7553*CalPhotonTurnigy!$AE$30*CalPhotonTurnigy!$AF$36+CalPhotonTurnigy!$AE$36)/CalPhotonTurnigy!$AE$30</f>
        <v>50.888720811495567</v>
      </c>
    </row>
    <row r="7554" spans="1:13" x14ac:dyDescent="0.3">
      <c r="A7554">
        <v>210.747209</v>
      </c>
      <c r="B7554">
        <v>49</v>
      </c>
      <c r="C7554">
        <v>0</v>
      </c>
      <c r="D7554">
        <v>0.753</v>
      </c>
      <c r="E7554">
        <v>38.606029999999997</v>
      </c>
      <c r="F7554">
        <v>38.791215999999999</v>
      </c>
      <c r="G7554">
        <v>38.328798999999997</v>
      </c>
      <c r="H7554">
        <v>-0.18518599999999999</v>
      </c>
      <c r="I7554">
        <v>-84.340140000000005</v>
      </c>
      <c r="J7554">
        <v>49</v>
      </c>
      <c r="K7554">
        <v>57.945531000000003</v>
      </c>
      <c r="L7554">
        <v>1.5011E-2</v>
      </c>
      <c r="M7554">
        <f>(F7554*CalPhotonTurnigy!$AE$30*CalPhotonTurnigy!$AF$36+CalPhotonTurnigy!$AE$36)/CalPhotonTurnigy!$AE$30</f>
        <v>50.888720811495567</v>
      </c>
    </row>
    <row r="7555" spans="1:13" x14ac:dyDescent="0.3">
      <c r="A7555">
        <v>210.76220900000001</v>
      </c>
      <c r="B7555">
        <v>49</v>
      </c>
      <c r="C7555">
        <v>0</v>
      </c>
      <c r="D7555">
        <v>0.75600000000000001</v>
      </c>
      <c r="E7555">
        <v>38.603940999999999</v>
      </c>
      <c r="F7555">
        <v>38.866045</v>
      </c>
      <c r="G7555">
        <v>38.302422</v>
      </c>
      <c r="H7555">
        <v>-0.262104</v>
      </c>
      <c r="I7555">
        <v>-84.351967000000002</v>
      </c>
      <c r="J7555">
        <v>49</v>
      </c>
      <c r="K7555">
        <v>57.936425</v>
      </c>
      <c r="L7555">
        <v>1.4999999999999999E-2</v>
      </c>
      <c r="M7555">
        <f>(F7555*CalPhotonTurnigy!$AE$30*CalPhotonTurnigy!$AF$36+CalPhotonTurnigy!$AE$36)/CalPhotonTurnigy!$AE$30</f>
        <v>50.964724962858313</v>
      </c>
    </row>
    <row r="7556" spans="1:13" x14ac:dyDescent="0.3">
      <c r="A7556">
        <v>210.77721</v>
      </c>
      <c r="B7556">
        <v>49</v>
      </c>
      <c r="C7556">
        <v>0</v>
      </c>
      <c r="D7556">
        <v>0.752</v>
      </c>
      <c r="E7556">
        <v>38.579645999999997</v>
      </c>
      <c r="F7556">
        <v>38.890985000000001</v>
      </c>
      <c r="G7556">
        <v>38.27713</v>
      </c>
      <c r="H7556">
        <v>-0.31133899999999998</v>
      </c>
      <c r="I7556">
        <v>-84.366017999999997</v>
      </c>
      <c r="J7556">
        <v>49</v>
      </c>
      <c r="K7556">
        <v>57.928587</v>
      </c>
      <c r="L7556">
        <v>1.5001E-2</v>
      </c>
      <c r="M7556">
        <f>(F7556*CalPhotonTurnigy!$AE$30*CalPhotonTurnigy!$AF$36+CalPhotonTurnigy!$AE$36)/CalPhotonTurnigy!$AE$30</f>
        <v>50.990056632865759</v>
      </c>
    </row>
    <row r="7557" spans="1:13" x14ac:dyDescent="0.3">
      <c r="A7557">
        <v>210.792214</v>
      </c>
      <c r="B7557">
        <v>49</v>
      </c>
      <c r="C7557">
        <v>0</v>
      </c>
      <c r="D7557">
        <v>0.752</v>
      </c>
      <c r="E7557">
        <v>38.563229999999997</v>
      </c>
      <c r="F7557">
        <v>38.990735999999998</v>
      </c>
      <c r="G7557">
        <v>38.253031</v>
      </c>
      <c r="H7557">
        <v>-0.42750700000000003</v>
      </c>
      <c r="I7557">
        <v>-84.385330999999994</v>
      </c>
      <c r="J7557">
        <v>49</v>
      </c>
      <c r="K7557">
        <v>57.921840000000003</v>
      </c>
      <c r="L7557">
        <v>1.5004E-2</v>
      </c>
      <c r="M7557">
        <f>(F7557*CalPhotonTurnigy!$AE$30*CalPhotonTurnigy!$AF$36+CalPhotonTurnigy!$AE$36)/CalPhotonTurnigy!$AE$30</f>
        <v>51.091374171555096</v>
      </c>
    </row>
    <row r="7558" spans="1:13" x14ac:dyDescent="0.3">
      <c r="A7558">
        <v>210.80721500000001</v>
      </c>
      <c r="B7558">
        <v>49</v>
      </c>
      <c r="C7558">
        <v>0</v>
      </c>
      <c r="D7558">
        <v>0.749</v>
      </c>
      <c r="E7558">
        <v>38.531069000000002</v>
      </c>
      <c r="F7558">
        <v>38.990735999999998</v>
      </c>
      <c r="G7558">
        <v>38.230198000000001</v>
      </c>
      <c r="H7558">
        <v>-0.45966699999999999</v>
      </c>
      <c r="I7558">
        <v>-84.406092999999998</v>
      </c>
      <c r="J7558">
        <v>49</v>
      </c>
      <c r="K7558">
        <v>57.916034000000003</v>
      </c>
      <c r="L7558">
        <v>1.5001E-2</v>
      </c>
      <c r="M7558">
        <f>(F7558*CalPhotonTurnigy!$AE$30*CalPhotonTurnigy!$AF$36+CalPhotonTurnigy!$AE$36)/CalPhotonTurnigy!$AE$30</f>
        <v>51.091374171555096</v>
      </c>
    </row>
    <row r="7559" spans="1:13" x14ac:dyDescent="0.3">
      <c r="A7559">
        <v>210.822214</v>
      </c>
      <c r="B7559">
        <v>49</v>
      </c>
      <c r="C7559">
        <v>0</v>
      </c>
      <c r="D7559">
        <v>0.78700000000000003</v>
      </c>
      <c r="E7559">
        <v>38.714706999999997</v>
      </c>
      <c r="F7559">
        <v>39.040604999999999</v>
      </c>
      <c r="G7559">
        <v>38.208677000000002</v>
      </c>
      <c r="H7559">
        <v>-0.32589899999999999</v>
      </c>
      <c r="I7559">
        <v>-84.420816000000002</v>
      </c>
      <c r="J7559">
        <v>49</v>
      </c>
      <c r="K7559">
        <v>57.911036000000003</v>
      </c>
      <c r="L7559">
        <v>1.4999E-2</v>
      </c>
      <c r="M7559">
        <f>(F7559*CalPhotonTurnigy!$AE$30*CalPhotonTurnigy!$AF$36+CalPhotonTurnigy!$AE$36)/CalPhotonTurnigy!$AE$30</f>
        <v>51.142026338820578</v>
      </c>
    </row>
    <row r="7560" spans="1:13" x14ac:dyDescent="0.3">
      <c r="A7560">
        <v>210.83722399999999</v>
      </c>
      <c r="B7560">
        <v>49</v>
      </c>
      <c r="C7560">
        <v>0</v>
      </c>
      <c r="D7560">
        <v>0.749</v>
      </c>
      <c r="E7560">
        <v>38.661594000000001</v>
      </c>
      <c r="F7560">
        <v>38.940863</v>
      </c>
      <c r="G7560">
        <v>38.188485999999997</v>
      </c>
      <c r="H7560">
        <v>-0.27926899999999999</v>
      </c>
      <c r="I7560">
        <v>-84.433432999999994</v>
      </c>
      <c r="J7560">
        <v>49</v>
      </c>
      <c r="K7560">
        <v>57.906734</v>
      </c>
      <c r="L7560">
        <v>1.5010000000000001E-2</v>
      </c>
      <c r="M7560">
        <f>(F7560*CalPhotonTurnigy!$AE$30*CalPhotonTurnigy!$AF$36+CalPhotonTurnigy!$AE$36)/CalPhotonTurnigy!$AE$30</f>
        <v>51.040717941471662</v>
      </c>
    </row>
    <row r="7561" spans="1:13" x14ac:dyDescent="0.3">
      <c r="A7561">
        <v>210.85222899999999</v>
      </c>
      <c r="B7561">
        <v>49</v>
      </c>
      <c r="C7561">
        <v>0</v>
      </c>
      <c r="D7561">
        <v>0.751</v>
      </c>
      <c r="E7561">
        <v>38.624806999999997</v>
      </c>
      <c r="F7561">
        <v>38.491807000000001</v>
      </c>
      <c r="G7561">
        <v>38.169623000000001</v>
      </c>
      <c r="H7561">
        <v>0.13300000000000001</v>
      </c>
      <c r="I7561">
        <v>-84.427446000000003</v>
      </c>
      <c r="J7561">
        <v>49</v>
      </c>
      <c r="K7561">
        <v>57.903032000000003</v>
      </c>
      <c r="L7561">
        <v>1.5004999999999999E-2</v>
      </c>
      <c r="M7561">
        <f>(F7561*CalPhotonTurnigy!$AE$30*CalPhotonTurnigy!$AF$36+CalPhotonTurnigy!$AE$36)/CalPhotonTurnigy!$AE$30</f>
        <v>50.58460974552694</v>
      </c>
    </row>
    <row r="7562" spans="1:13" x14ac:dyDescent="0.3">
      <c r="A7562">
        <v>210.867233</v>
      </c>
      <c r="B7562">
        <v>49</v>
      </c>
      <c r="C7562">
        <v>0</v>
      </c>
      <c r="D7562">
        <v>0.75</v>
      </c>
      <c r="E7562">
        <v>38.588619000000001</v>
      </c>
      <c r="F7562">
        <v>38.566673999999999</v>
      </c>
      <c r="G7562">
        <v>38.152070000000002</v>
      </c>
      <c r="H7562">
        <v>2.1944000000000002E-2</v>
      </c>
      <c r="I7562">
        <v>-84.426457999999997</v>
      </c>
      <c r="J7562">
        <v>49</v>
      </c>
      <c r="K7562">
        <v>57.899844999999999</v>
      </c>
      <c r="L7562">
        <v>1.5004E-2</v>
      </c>
      <c r="M7562">
        <f>(F7562*CalPhotonTurnigy!$AE$30*CalPhotonTurnigy!$AF$36+CalPhotonTurnigy!$AE$36)/CalPhotonTurnigy!$AE$30</f>
        <v>50.660652493660336</v>
      </c>
    </row>
    <row r="7563" spans="1:13" x14ac:dyDescent="0.3">
      <c r="A7563">
        <v>210.88222999999999</v>
      </c>
      <c r="B7563">
        <v>49</v>
      </c>
      <c r="C7563">
        <v>0</v>
      </c>
      <c r="D7563">
        <v>0.748</v>
      </c>
      <c r="E7563">
        <v>38.543928999999999</v>
      </c>
      <c r="F7563">
        <v>38.591628</v>
      </c>
      <c r="G7563">
        <v>38.135795999999999</v>
      </c>
      <c r="H7563">
        <v>-4.7698999999999998E-2</v>
      </c>
      <c r="I7563">
        <v>-84.428605000000005</v>
      </c>
      <c r="J7563">
        <v>49</v>
      </c>
      <c r="K7563">
        <v>57.897101999999997</v>
      </c>
      <c r="L7563">
        <v>1.4997E-2</v>
      </c>
      <c r="M7563">
        <f>(F7563*CalPhotonTurnigy!$AE$30*CalPhotonTurnigy!$AF$36+CalPhotonTurnigy!$AE$36)/CalPhotonTurnigy!$AE$30</f>
        <v>50.685998383530652</v>
      </c>
    </row>
    <row r="7564" spans="1:13" x14ac:dyDescent="0.3">
      <c r="A7564">
        <v>210.897233</v>
      </c>
      <c r="B7564">
        <v>49</v>
      </c>
      <c r="C7564">
        <v>0</v>
      </c>
      <c r="D7564">
        <v>0.751</v>
      </c>
      <c r="E7564">
        <v>38.523465000000002</v>
      </c>
      <c r="F7564">
        <v>38.716379000000003</v>
      </c>
      <c r="G7564">
        <v>38.120756</v>
      </c>
      <c r="H7564">
        <v>-0.192914</v>
      </c>
      <c r="I7564">
        <v>-84.437302000000003</v>
      </c>
      <c r="J7564">
        <v>49</v>
      </c>
      <c r="K7564">
        <v>57.894741000000003</v>
      </c>
      <c r="L7564">
        <v>1.5003000000000001E-2</v>
      </c>
      <c r="M7564">
        <f>(F7564*CalPhotonTurnigy!$AE$30*CalPhotonTurnigy!$AF$36+CalPhotonTurnigy!$AE$36)/CalPhotonTurnigy!$AE$30</f>
        <v>50.812708534496906</v>
      </c>
    </row>
    <row r="7565" spans="1:13" x14ac:dyDescent="0.3">
      <c r="A7565">
        <v>210.91222999999999</v>
      </c>
      <c r="B7565">
        <v>49</v>
      </c>
      <c r="C7565">
        <v>0</v>
      </c>
      <c r="D7565">
        <v>0.746</v>
      </c>
      <c r="E7565">
        <v>38.478760999999999</v>
      </c>
      <c r="F7565">
        <v>38.691431000000001</v>
      </c>
      <c r="G7565">
        <v>38.106898999999999</v>
      </c>
      <c r="H7565">
        <v>-0.212669</v>
      </c>
      <c r="I7565">
        <v>-84.446883999999997</v>
      </c>
      <c r="J7565">
        <v>49</v>
      </c>
      <c r="K7565">
        <v>57.892709000000004</v>
      </c>
      <c r="L7565">
        <v>1.4997E-2</v>
      </c>
      <c r="M7565">
        <f>(F7565*CalPhotonTurnigy!$AE$30*CalPhotonTurnigy!$AF$36+CalPhotonTurnigy!$AE$36)/CalPhotonTurnigy!$AE$30</f>
        <v>50.78736873885353</v>
      </c>
    </row>
    <row r="7566" spans="1:13" x14ac:dyDescent="0.3">
      <c r="A7566">
        <v>210.92722699999999</v>
      </c>
      <c r="B7566">
        <v>49</v>
      </c>
      <c r="C7566">
        <v>0</v>
      </c>
      <c r="D7566">
        <v>0.747</v>
      </c>
      <c r="E7566">
        <v>38.444763999999999</v>
      </c>
      <c r="F7566">
        <v>38.816160000000004</v>
      </c>
      <c r="G7566">
        <v>38.094168000000003</v>
      </c>
      <c r="H7566">
        <v>-0.371396</v>
      </c>
      <c r="I7566">
        <v>-84.463632000000004</v>
      </c>
      <c r="J7566">
        <v>49</v>
      </c>
      <c r="K7566">
        <v>57.890960999999997</v>
      </c>
      <c r="L7566">
        <v>1.4997E-2</v>
      </c>
      <c r="M7566">
        <f>(F7566*CalPhotonTurnigy!$AE$30*CalPhotonTurnigy!$AF$36+CalPhotonTurnigy!$AE$36)/CalPhotonTurnigy!$AE$30</f>
        <v>50.914056544320978</v>
      </c>
    </row>
    <row r="7567" spans="1:13" x14ac:dyDescent="0.3">
      <c r="A7567">
        <v>210.94223400000001</v>
      </c>
      <c r="B7567">
        <v>49</v>
      </c>
      <c r="C7567">
        <v>0</v>
      </c>
      <c r="D7567">
        <v>0.746</v>
      </c>
      <c r="E7567">
        <v>38.410953999999997</v>
      </c>
      <c r="F7567">
        <v>38.866045</v>
      </c>
      <c r="G7567">
        <v>38.082503000000003</v>
      </c>
      <c r="H7567">
        <v>-0.45508999999999999</v>
      </c>
      <c r="I7567">
        <v>-84.484177000000003</v>
      </c>
      <c r="J7567">
        <v>49</v>
      </c>
      <c r="K7567">
        <v>57.889454999999998</v>
      </c>
      <c r="L7567">
        <v>1.5007E-2</v>
      </c>
      <c r="M7567">
        <f>(F7567*CalPhotonTurnigy!$AE$30*CalPhotonTurnigy!$AF$36+CalPhotonTurnigy!$AE$36)/CalPhotonTurnigy!$AE$30</f>
        <v>50.964724962858313</v>
      </c>
    </row>
    <row r="7568" spans="1:13" x14ac:dyDescent="0.3">
      <c r="A7568">
        <v>210.95724000000001</v>
      </c>
      <c r="B7568">
        <v>49</v>
      </c>
      <c r="C7568">
        <v>0</v>
      </c>
      <c r="D7568">
        <v>0.747</v>
      </c>
      <c r="E7568">
        <v>38.386361999999998</v>
      </c>
      <c r="F7568">
        <v>38.965800000000002</v>
      </c>
      <c r="G7568">
        <v>38.071840000000002</v>
      </c>
      <c r="H7568">
        <v>-0.57943800000000001</v>
      </c>
      <c r="I7568">
        <v>-84.510351999999997</v>
      </c>
      <c r="J7568">
        <v>49</v>
      </c>
      <c r="K7568">
        <v>57.888159999999999</v>
      </c>
      <c r="L7568">
        <v>1.5006E-2</v>
      </c>
      <c r="M7568">
        <f>(F7568*CalPhotonTurnigy!$AE$30*CalPhotonTurnigy!$AF$36+CalPhotonTurnigy!$AE$36)/CalPhotonTurnigy!$AE$30</f>
        <v>51.066046564365621</v>
      </c>
    </row>
    <row r="7569" spans="1:13" x14ac:dyDescent="0.3">
      <c r="A7569">
        <v>210.97224399999999</v>
      </c>
      <c r="B7569">
        <v>49</v>
      </c>
      <c r="C7569">
        <v>0</v>
      </c>
      <c r="D7569">
        <v>0.746</v>
      </c>
      <c r="E7569">
        <v>38.360650999999997</v>
      </c>
      <c r="F7569">
        <v>38.391969000000003</v>
      </c>
      <c r="G7569">
        <v>38.062116000000003</v>
      </c>
      <c r="H7569">
        <v>-3.1317999999999999E-2</v>
      </c>
      <c r="I7569">
        <v>-84.511759999999995</v>
      </c>
      <c r="J7569">
        <v>49</v>
      </c>
      <c r="K7569">
        <v>57.887044000000003</v>
      </c>
      <c r="L7569">
        <v>1.5004E-2</v>
      </c>
      <c r="M7569">
        <f>(F7569*CalPhotonTurnigy!$AE$30*CalPhotonTurnigy!$AF$36+CalPhotonTurnigy!$AE$36)/CalPhotonTurnigy!$AE$30</f>
        <v>50.483203840546864</v>
      </c>
    </row>
    <row r="7570" spans="1:13" x14ac:dyDescent="0.3">
      <c r="A7570">
        <v>210.98725200000001</v>
      </c>
      <c r="B7570">
        <v>49</v>
      </c>
      <c r="C7570">
        <v>0</v>
      </c>
      <c r="D7570">
        <v>0.745</v>
      </c>
      <c r="E7570">
        <v>38.333973999999998</v>
      </c>
      <c r="F7570">
        <v>38.441890000000001</v>
      </c>
      <c r="G7570">
        <v>38.053266000000001</v>
      </c>
      <c r="H7570">
        <v>-0.107917</v>
      </c>
      <c r="I7570">
        <v>-84.516616999999997</v>
      </c>
      <c r="J7570">
        <v>49</v>
      </c>
      <c r="K7570">
        <v>57.886085000000001</v>
      </c>
      <c r="L7570">
        <v>1.5008000000000001E-2</v>
      </c>
      <c r="M7570">
        <f>(F7570*CalPhotonTurnigy!$AE$30*CalPhotonTurnigy!$AF$36+CalPhotonTurnigy!$AE$36)/CalPhotonTurnigy!$AE$30</f>
        <v>50.533908824445881</v>
      </c>
    </row>
    <row r="7571" spans="1:13" x14ac:dyDescent="0.3">
      <c r="A7571">
        <v>211.002251</v>
      </c>
      <c r="B7571">
        <v>49</v>
      </c>
      <c r="C7571">
        <v>0</v>
      </c>
      <c r="D7571">
        <v>0.745</v>
      </c>
      <c r="E7571">
        <v>38.311</v>
      </c>
      <c r="F7571">
        <v>38.566673999999999</v>
      </c>
      <c r="G7571">
        <v>38.045228000000002</v>
      </c>
      <c r="H7571">
        <v>-0.25567400000000001</v>
      </c>
      <c r="I7571">
        <v>-84.528126999999998</v>
      </c>
      <c r="J7571">
        <v>49</v>
      </c>
      <c r="K7571">
        <v>57.885258999999998</v>
      </c>
      <c r="L7571">
        <v>1.4999E-2</v>
      </c>
      <c r="M7571">
        <f>(F7571*CalPhotonTurnigy!$AE$30*CalPhotonTurnigy!$AF$36+CalPhotonTurnigy!$AE$36)/CalPhotonTurnigy!$AE$30</f>
        <v>50.660652493660336</v>
      </c>
    </row>
    <row r="7572" spans="1:13" x14ac:dyDescent="0.3">
      <c r="A7572">
        <v>211.017248</v>
      </c>
      <c r="B7572">
        <v>49</v>
      </c>
      <c r="C7572">
        <v>0</v>
      </c>
      <c r="D7572">
        <v>0.74399999999999999</v>
      </c>
      <c r="E7572">
        <v>38.282128</v>
      </c>
      <c r="F7572">
        <v>38.541719999999998</v>
      </c>
      <c r="G7572">
        <v>38.037942000000001</v>
      </c>
      <c r="H7572">
        <v>-0.25959100000000002</v>
      </c>
      <c r="I7572">
        <v>-84.539810000000003</v>
      </c>
      <c r="J7572">
        <v>49</v>
      </c>
      <c r="K7572">
        <v>57.884546999999998</v>
      </c>
      <c r="L7572">
        <v>1.4997E-2</v>
      </c>
      <c r="M7572">
        <f>(F7572*CalPhotonTurnigy!$AE$30*CalPhotonTurnigy!$AF$36+CalPhotonTurnigy!$AE$36)/CalPhotonTurnigy!$AE$30</f>
        <v>50.635306603790021</v>
      </c>
    </row>
    <row r="7573" spans="1:13" x14ac:dyDescent="0.3">
      <c r="A7573">
        <v>211.032253</v>
      </c>
      <c r="B7573">
        <v>49</v>
      </c>
      <c r="C7573">
        <v>0</v>
      </c>
      <c r="D7573">
        <v>0.74399999999999999</v>
      </c>
      <c r="E7573">
        <v>38.257263000000002</v>
      </c>
      <c r="F7573">
        <v>38.691431000000001</v>
      </c>
      <c r="G7573">
        <v>38.031348000000001</v>
      </c>
      <c r="H7573">
        <v>-0.434168</v>
      </c>
      <c r="I7573">
        <v>-84.559381999999999</v>
      </c>
      <c r="J7573">
        <v>49</v>
      </c>
      <c r="K7573">
        <v>57.883935000000001</v>
      </c>
      <c r="L7573">
        <v>1.5004999999999999E-2</v>
      </c>
      <c r="M7573">
        <f>(F7573*CalPhotonTurnigy!$AE$30*CalPhotonTurnigy!$AF$36+CalPhotonTurnigy!$AE$36)/CalPhotonTurnigy!$AE$30</f>
        <v>50.78736873885353</v>
      </c>
    </row>
    <row r="7574" spans="1:13" x14ac:dyDescent="0.3">
      <c r="A7574">
        <v>211.04725199999999</v>
      </c>
      <c r="B7574">
        <v>49</v>
      </c>
      <c r="C7574">
        <v>0</v>
      </c>
      <c r="D7574">
        <v>0.74299999999999999</v>
      </c>
      <c r="E7574">
        <v>38.231298000000002</v>
      </c>
      <c r="F7574">
        <v>38.741326000000001</v>
      </c>
      <c r="G7574">
        <v>38.025390999999999</v>
      </c>
      <c r="H7574">
        <v>-0.51002800000000004</v>
      </c>
      <c r="I7574">
        <v>-84.582373000000004</v>
      </c>
      <c r="J7574">
        <v>49</v>
      </c>
      <c r="K7574">
        <v>57.883409</v>
      </c>
      <c r="L7574">
        <v>1.4999E-2</v>
      </c>
      <c r="M7574">
        <f>(F7574*CalPhotonTurnigy!$AE$30*CalPhotonTurnigy!$AF$36+CalPhotonTurnigy!$AE$36)/CalPhotonTurnigy!$AE$30</f>
        <v>50.838047314435784</v>
      </c>
    </row>
    <row r="7575" spans="1:13" x14ac:dyDescent="0.3">
      <c r="A7575">
        <v>211.06225900000001</v>
      </c>
      <c r="B7575">
        <v>49</v>
      </c>
      <c r="C7575">
        <v>0</v>
      </c>
      <c r="D7575">
        <v>0.74299999999999999</v>
      </c>
      <c r="E7575">
        <v>38.208939000000001</v>
      </c>
      <c r="F7575">
        <v>38.816160000000004</v>
      </c>
      <c r="G7575">
        <v>38.020018</v>
      </c>
      <c r="H7575">
        <v>-0.60722200000000004</v>
      </c>
      <c r="I7575">
        <v>-84.609774000000002</v>
      </c>
      <c r="J7575">
        <v>49</v>
      </c>
      <c r="K7575">
        <v>57.882955000000003</v>
      </c>
      <c r="L7575">
        <v>1.5007E-2</v>
      </c>
      <c r="M7575">
        <f>(F7575*CalPhotonTurnigy!$AE$30*CalPhotonTurnigy!$AF$36+CalPhotonTurnigy!$AE$36)/CalPhotonTurnigy!$AE$30</f>
        <v>50.914056544320978</v>
      </c>
    </row>
    <row r="7576" spans="1:13" x14ac:dyDescent="0.3">
      <c r="A7576">
        <v>211.07726700000001</v>
      </c>
      <c r="B7576">
        <v>49</v>
      </c>
      <c r="C7576">
        <v>0</v>
      </c>
      <c r="D7576">
        <v>0.74399999999999999</v>
      </c>
      <c r="E7576">
        <v>38.194245000000002</v>
      </c>
      <c r="F7576">
        <v>38.292115000000003</v>
      </c>
      <c r="G7576">
        <v>38.015177999999999</v>
      </c>
      <c r="H7576">
        <v>-9.7869999999999999E-2</v>
      </c>
      <c r="I7576">
        <v>-84.614174000000006</v>
      </c>
      <c r="J7576">
        <v>49</v>
      </c>
      <c r="K7576">
        <v>57.882565</v>
      </c>
      <c r="L7576">
        <v>1.5008000000000001E-2</v>
      </c>
      <c r="M7576">
        <f>(F7576*CalPhotonTurnigy!$AE$30*CalPhotonTurnigy!$AF$36+CalPhotonTurnigy!$AE$36)/CalPhotonTurnigy!$AE$30</f>
        <v>50.381781684294936</v>
      </c>
    </row>
    <row r="7577" spans="1:13" x14ac:dyDescent="0.3">
      <c r="A7577">
        <v>211.09227000000001</v>
      </c>
      <c r="B7577">
        <v>49</v>
      </c>
      <c r="C7577">
        <v>0</v>
      </c>
      <c r="D7577">
        <v>0.74299999999999999</v>
      </c>
      <c r="E7577">
        <v>38.177034999999997</v>
      </c>
      <c r="F7577">
        <v>38.367007000000001</v>
      </c>
      <c r="G7577">
        <v>38.010824999999997</v>
      </c>
      <c r="H7577">
        <v>-0.189973</v>
      </c>
      <c r="I7577">
        <v>-84.622715999999997</v>
      </c>
      <c r="J7577">
        <v>49</v>
      </c>
      <c r="K7577">
        <v>57.882229000000002</v>
      </c>
      <c r="L7577">
        <v>1.5003000000000001E-2</v>
      </c>
      <c r="M7577">
        <f>(F7577*CalPhotonTurnigy!$AE$30*CalPhotonTurnigy!$AF$36+CalPhotonTurnigy!$AE$36)/CalPhotonTurnigy!$AE$30</f>
        <v>50.457849825040618</v>
      </c>
    </row>
    <row r="7578" spans="1:13" x14ac:dyDescent="0.3">
      <c r="A7578">
        <v>211.10727399999999</v>
      </c>
      <c r="B7578">
        <v>49</v>
      </c>
      <c r="C7578">
        <v>0</v>
      </c>
      <c r="D7578">
        <v>0.74399999999999999</v>
      </c>
      <c r="E7578">
        <v>38.166781</v>
      </c>
      <c r="F7578">
        <v>38.441890000000001</v>
      </c>
      <c r="G7578">
        <v>38.006915999999997</v>
      </c>
      <c r="H7578">
        <v>-0.27510899999999999</v>
      </c>
      <c r="I7578">
        <v>-84.635093999999995</v>
      </c>
      <c r="J7578">
        <v>49</v>
      </c>
      <c r="K7578">
        <v>57.88194</v>
      </c>
      <c r="L7578">
        <v>1.5004E-2</v>
      </c>
      <c r="M7578">
        <f>(F7578*CalPhotonTurnigy!$AE$30*CalPhotonTurnigy!$AF$36+CalPhotonTurnigy!$AE$36)/CalPhotonTurnigy!$AE$30</f>
        <v>50.533908824445881</v>
      </c>
    </row>
    <row r="7579" spans="1:13" x14ac:dyDescent="0.3">
      <c r="A7579">
        <v>211.122276</v>
      </c>
      <c r="B7579">
        <v>49</v>
      </c>
      <c r="C7579">
        <v>0</v>
      </c>
      <c r="D7579">
        <v>0.74399999999999999</v>
      </c>
      <c r="E7579">
        <v>38.157955000000001</v>
      </c>
      <c r="F7579">
        <v>38.566673999999999</v>
      </c>
      <c r="G7579">
        <v>38.003408</v>
      </c>
      <c r="H7579">
        <v>-0.408719</v>
      </c>
      <c r="I7579">
        <v>-84.653497999999999</v>
      </c>
      <c r="J7579">
        <v>49</v>
      </c>
      <c r="K7579">
        <v>57.881691000000004</v>
      </c>
      <c r="L7579">
        <v>1.5002E-2</v>
      </c>
      <c r="M7579">
        <f>(F7579*CalPhotonTurnigy!$AE$30*CalPhotonTurnigy!$AF$36+CalPhotonTurnigy!$AE$36)/CalPhotonTurnigy!$AE$30</f>
        <v>50.660652493660336</v>
      </c>
    </row>
    <row r="7580" spans="1:13" x14ac:dyDescent="0.3">
      <c r="A7580">
        <v>211.13728800000001</v>
      </c>
      <c r="B7580">
        <v>49</v>
      </c>
      <c r="C7580">
        <v>0</v>
      </c>
      <c r="D7580">
        <v>0.74299999999999999</v>
      </c>
      <c r="E7580">
        <v>38.145794000000002</v>
      </c>
      <c r="F7580">
        <v>38.666482000000002</v>
      </c>
      <c r="G7580">
        <v>38.000264999999999</v>
      </c>
      <c r="H7580">
        <v>-0.52068800000000004</v>
      </c>
      <c r="I7580">
        <v>-84.676976999999994</v>
      </c>
      <c r="J7580">
        <v>49</v>
      </c>
      <c r="K7580">
        <v>57.881476999999997</v>
      </c>
      <c r="L7580">
        <v>1.5011999999999999E-2</v>
      </c>
      <c r="M7580">
        <f>(F7580*CalPhotonTurnigy!$AE$30*CalPhotonTurnigy!$AF$36+CalPhotonTurnigy!$AE$36)/CalPhotonTurnigy!$AE$30</f>
        <v>50.76202792750567</v>
      </c>
    </row>
    <row r="7581" spans="1:13" x14ac:dyDescent="0.3">
      <c r="A7581">
        <v>211.15229199999999</v>
      </c>
      <c r="B7581">
        <v>48</v>
      </c>
      <c r="C7581">
        <v>0</v>
      </c>
      <c r="D7581">
        <v>0.74</v>
      </c>
      <c r="E7581">
        <v>38.121619000000003</v>
      </c>
      <c r="F7581">
        <v>38.466849000000003</v>
      </c>
      <c r="G7581">
        <v>37.997202000000001</v>
      </c>
      <c r="H7581">
        <v>-0.34522999999999998</v>
      </c>
      <c r="I7581">
        <v>-84.692511999999994</v>
      </c>
      <c r="J7581">
        <v>48</v>
      </c>
      <c r="K7581">
        <v>57.840671999999998</v>
      </c>
      <c r="L7581">
        <v>1.5004E-2</v>
      </c>
      <c r="M7581">
        <f>(F7581*CalPhotonTurnigy!$AE$30*CalPhotonTurnigy!$AF$36+CalPhotonTurnigy!$AE$36)/CalPhotonTurnigy!$AE$30</f>
        <v>50.559259792838652</v>
      </c>
    </row>
    <row r="7582" spans="1:13" x14ac:dyDescent="0.3">
      <c r="A7582">
        <v>211.167303</v>
      </c>
      <c r="B7582">
        <v>48</v>
      </c>
      <c r="C7582">
        <v>0</v>
      </c>
      <c r="D7582">
        <v>0.74299999999999999</v>
      </c>
      <c r="E7582">
        <v>38.114517999999997</v>
      </c>
      <c r="F7582">
        <v>38.192242</v>
      </c>
      <c r="G7582">
        <v>37.993341000000001</v>
      </c>
      <c r="H7582">
        <v>-7.7725000000000002E-2</v>
      </c>
      <c r="I7582">
        <v>-84.696004000000002</v>
      </c>
      <c r="J7582">
        <v>48</v>
      </c>
      <c r="K7582">
        <v>57.766911</v>
      </c>
      <c r="L7582">
        <v>1.5011E-2</v>
      </c>
      <c r="M7582">
        <f>(F7582*CalPhotonTurnigy!$AE$30*CalPhotonTurnigy!$AF$36+CalPhotonTurnigy!$AE$36)/CalPhotonTurnigy!$AE$30</f>
        <v>50.280340229657682</v>
      </c>
    </row>
    <row r="7583" spans="1:13" x14ac:dyDescent="0.3">
      <c r="A7583">
        <v>211.18231499999999</v>
      </c>
      <c r="B7583">
        <v>49</v>
      </c>
      <c r="C7583">
        <v>0</v>
      </c>
      <c r="D7583">
        <v>0.752</v>
      </c>
      <c r="E7583">
        <v>38.163215000000001</v>
      </c>
      <c r="F7583">
        <v>38.292115000000003</v>
      </c>
      <c r="G7583">
        <v>37.987783999999998</v>
      </c>
      <c r="H7583">
        <v>-0.12889900000000001</v>
      </c>
      <c r="I7583">
        <v>-84.701801000000003</v>
      </c>
      <c r="J7583">
        <v>49</v>
      </c>
      <c r="K7583">
        <v>57.744045</v>
      </c>
      <c r="L7583">
        <v>1.5011999999999999E-2</v>
      </c>
      <c r="M7583">
        <f>(F7583*CalPhotonTurnigy!$AE$30*CalPhotonTurnigy!$AF$36+CalPhotonTurnigy!$AE$36)/CalPhotonTurnigy!$AE$30</f>
        <v>50.381781684294936</v>
      </c>
    </row>
    <row r="7584" spans="1:13" x14ac:dyDescent="0.3">
      <c r="A7584">
        <v>211.19732099999999</v>
      </c>
      <c r="B7584">
        <v>49</v>
      </c>
      <c r="C7584">
        <v>0</v>
      </c>
      <c r="D7584">
        <v>0.74199999999999999</v>
      </c>
      <c r="E7584">
        <v>38.145755999999999</v>
      </c>
      <c r="F7584">
        <v>38.441890000000001</v>
      </c>
      <c r="G7584">
        <v>37.980597000000003</v>
      </c>
      <c r="H7584">
        <v>-0.29613499999999998</v>
      </c>
      <c r="I7584">
        <v>-84.715125999999998</v>
      </c>
      <c r="J7584">
        <v>49</v>
      </c>
      <c r="K7584">
        <v>57.763002999999998</v>
      </c>
      <c r="L7584">
        <v>1.5006E-2</v>
      </c>
      <c r="M7584">
        <f>(F7584*CalPhotonTurnigy!$AE$30*CalPhotonTurnigy!$AF$36+CalPhotonTurnigy!$AE$36)/CalPhotonTurnigy!$AE$30</f>
        <v>50.533908824445881</v>
      </c>
    </row>
    <row r="7585" spans="1:13" x14ac:dyDescent="0.3">
      <c r="A7585">
        <v>211.212321</v>
      </c>
      <c r="B7585">
        <v>49</v>
      </c>
      <c r="C7585">
        <v>0</v>
      </c>
      <c r="D7585">
        <v>0.74199999999999999</v>
      </c>
      <c r="E7585">
        <v>38.130724999999998</v>
      </c>
      <c r="F7585">
        <v>38.566673999999999</v>
      </c>
      <c r="G7585">
        <v>37.972608000000001</v>
      </c>
      <c r="H7585">
        <v>-0.43595</v>
      </c>
      <c r="I7585">
        <v>-84.734753999999995</v>
      </c>
      <c r="J7585">
        <v>49</v>
      </c>
      <c r="K7585">
        <v>57.779322000000001</v>
      </c>
      <c r="L7585">
        <v>1.4999999999999999E-2</v>
      </c>
      <c r="M7585">
        <f>(F7585*CalPhotonTurnigy!$AE$30*CalPhotonTurnigy!$AF$36+CalPhotonTurnigy!$AE$36)/CalPhotonTurnigy!$AE$30</f>
        <v>50.660652493660336</v>
      </c>
    </row>
    <row r="7586" spans="1:13" x14ac:dyDescent="0.3">
      <c r="A7586">
        <v>211.22732400000001</v>
      </c>
      <c r="B7586">
        <v>48</v>
      </c>
      <c r="C7586">
        <v>0</v>
      </c>
      <c r="D7586">
        <v>0.74199999999999999</v>
      </c>
      <c r="E7586">
        <v>38.117784999999998</v>
      </c>
      <c r="F7586">
        <v>38.042400999999998</v>
      </c>
      <c r="G7586">
        <v>37.964364000000003</v>
      </c>
      <c r="H7586">
        <v>7.5383000000000006E-2</v>
      </c>
      <c r="I7586">
        <v>-84.731371999999993</v>
      </c>
      <c r="J7586">
        <v>48</v>
      </c>
      <c r="K7586">
        <v>57.752746000000002</v>
      </c>
      <c r="L7586">
        <v>1.5003000000000001E-2</v>
      </c>
      <c r="M7586">
        <f>(F7586*CalPhotonTurnigy!$AE$30*CalPhotonTurnigy!$AF$36+CalPhotonTurnigy!$AE$36)/CalPhotonTurnigy!$AE$30</f>
        <v>50.128146053010326</v>
      </c>
    </row>
    <row r="7587" spans="1:13" x14ac:dyDescent="0.3">
      <c r="A7587">
        <v>211.24233100000001</v>
      </c>
      <c r="B7587">
        <v>48</v>
      </c>
      <c r="C7587">
        <v>0</v>
      </c>
      <c r="D7587">
        <v>0.74</v>
      </c>
      <c r="E7587">
        <v>38.097501000000001</v>
      </c>
      <c r="F7587">
        <v>38.142299999999999</v>
      </c>
      <c r="G7587">
        <v>37.955537</v>
      </c>
      <c r="H7587">
        <v>-4.4798999999999999E-2</v>
      </c>
      <c r="I7587">
        <v>-84.733384000000001</v>
      </c>
      <c r="J7587">
        <v>48</v>
      </c>
      <c r="K7587">
        <v>57.691231999999999</v>
      </c>
      <c r="L7587">
        <v>1.5007E-2</v>
      </c>
      <c r="M7587">
        <f>(F7587*CalPhotonTurnigy!$AE$30*CalPhotonTurnigy!$AF$36+CalPhotonTurnigy!$AE$36)/CalPhotonTurnigy!$AE$30</f>
        <v>50.22961391596435</v>
      </c>
    </row>
    <row r="7588" spans="1:13" x14ac:dyDescent="0.3">
      <c r="A7588">
        <v>211.257338</v>
      </c>
      <c r="B7588">
        <v>48</v>
      </c>
      <c r="C7588">
        <v>0</v>
      </c>
      <c r="D7588">
        <v>0.73899999999999999</v>
      </c>
      <c r="E7588">
        <v>38.070883000000002</v>
      </c>
      <c r="F7588">
        <v>38.317079999999997</v>
      </c>
      <c r="G7588">
        <v>37.945323999999999</v>
      </c>
      <c r="H7588">
        <v>-0.246197</v>
      </c>
      <c r="I7588">
        <v>-84.744452999999993</v>
      </c>
      <c r="J7588">
        <v>48</v>
      </c>
      <c r="K7588">
        <v>57.638286999999998</v>
      </c>
      <c r="L7588">
        <v>1.5007E-2</v>
      </c>
      <c r="M7588">
        <f>(F7588*CalPhotonTurnigy!$AE$30*CalPhotonTurnigy!$AF$36+CalPhotonTurnigy!$AE$36)/CalPhotonTurnigy!$AE$30</f>
        <v>50.407138746914654</v>
      </c>
    </row>
    <row r="7589" spans="1:13" x14ac:dyDescent="0.3">
      <c r="A7589">
        <v>211.27233699999999</v>
      </c>
      <c r="B7589">
        <v>48</v>
      </c>
      <c r="C7589">
        <v>0</v>
      </c>
      <c r="D7589">
        <v>0.74</v>
      </c>
      <c r="E7589">
        <v>38.052540999999998</v>
      </c>
      <c r="F7589">
        <v>38.367007000000001</v>
      </c>
      <c r="G7589">
        <v>37.933141999999997</v>
      </c>
      <c r="H7589">
        <v>-0.31446600000000002</v>
      </c>
      <c r="I7589">
        <v>-84.758589000000001</v>
      </c>
      <c r="J7589">
        <v>48</v>
      </c>
      <c r="K7589">
        <v>57.592716000000003</v>
      </c>
      <c r="L7589">
        <v>1.4999E-2</v>
      </c>
      <c r="M7589">
        <f>(F7589*CalPhotonTurnigy!$AE$30*CalPhotonTurnigy!$AF$36+CalPhotonTurnigy!$AE$36)/CalPhotonTurnigy!$AE$30</f>
        <v>50.457849825040618</v>
      </c>
    </row>
    <row r="7590" spans="1:13" x14ac:dyDescent="0.3">
      <c r="A7590">
        <v>211.28734900000001</v>
      </c>
      <c r="B7590">
        <v>48</v>
      </c>
      <c r="C7590">
        <v>0</v>
      </c>
      <c r="D7590">
        <v>0.73599999999999999</v>
      </c>
      <c r="E7590">
        <v>38.018414</v>
      </c>
      <c r="F7590">
        <v>38.416930999999998</v>
      </c>
      <c r="G7590">
        <v>37.918790999999999</v>
      </c>
      <c r="H7590">
        <v>-0.39851599999999998</v>
      </c>
      <c r="I7590">
        <v>-84.776525000000007</v>
      </c>
      <c r="J7590">
        <v>48</v>
      </c>
      <c r="K7590">
        <v>57.553493000000003</v>
      </c>
      <c r="L7590">
        <v>1.5011999999999999E-2</v>
      </c>
      <c r="M7590">
        <f>(F7590*CalPhotonTurnigy!$AE$30*CalPhotonTurnigy!$AF$36+CalPhotonTurnigy!$AE$36)/CalPhotonTurnigy!$AE$30</f>
        <v>50.508557856053102</v>
      </c>
    </row>
    <row r="7591" spans="1:13" x14ac:dyDescent="0.3">
      <c r="A7591">
        <v>211.30234899999999</v>
      </c>
      <c r="B7591">
        <v>48</v>
      </c>
      <c r="C7591">
        <v>0</v>
      </c>
      <c r="D7591">
        <v>0.73199999999999998</v>
      </c>
      <c r="E7591">
        <v>37.961468000000004</v>
      </c>
      <c r="F7591">
        <v>38.042400999999998</v>
      </c>
      <c r="G7591">
        <v>37.902324</v>
      </c>
      <c r="H7591">
        <v>-8.0934000000000006E-2</v>
      </c>
      <c r="I7591">
        <v>-84.780154999999993</v>
      </c>
      <c r="J7591">
        <v>48</v>
      </c>
      <c r="K7591">
        <v>57.519733000000002</v>
      </c>
      <c r="L7591">
        <v>1.4999999999999999E-2</v>
      </c>
      <c r="M7591">
        <f>(F7591*CalPhotonTurnigy!$AE$30*CalPhotonTurnigy!$AF$36+CalPhotonTurnigy!$AE$36)/CalPhotonTurnigy!$AE$30</f>
        <v>50.128146053010326</v>
      </c>
    </row>
    <row r="7592" spans="1:13" x14ac:dyDescent="0.3">
      <c r="A7592">
        <v>211.31734800000001</v>
      </c>
      <c r="B7592">
        <v>48</v>
      </c>
      <c r="C7592">
        <v>0</v>
      </c>
      <c r="D7592">
        <v>0.73199999999999998</v>
      </c>
      <c r="E7592">
        <v>37.916983000000002</v>
      </c>
      <c r="F7592">
        <v>38.192242</v>
      </c>
      <c r="G7592">
        <v>37.883958</v>
      </c>
      <c r="H7592">
        <v>-0.27526</v>
      </c>
      <c r="I7592">
        <v>-84.792513</v>
      </c>
      <c r="J7592">
        <v>48</v>
      </c>
      <c r="K7592">
        <v>57.490676000000001</v>
      </c>
      <c r="L7592">
        <v>1.4999E-2</v>
      </c>
      <c r="M7592">
        <f>(F7592*CalPhotonTurnigy!$AE$30*CalPhotonTurnigy!$AF$36+CalPhotonTurnigy!$AE$36)/CalPhotonTurnigy!$AE$30</f>
        <v>50.280340229657682</v>
      </c>
    </row>
    <row r="7593" spans="1:13" x14ac:dyDescent="0.3">
      <c r="A7593">
        <v>211.332346</v>
      </c>
      <c r="B7593">
        <v>48</v>
      </c>
      <c r="C7593">
        <v>0</v>
      </c>
      <c r="D7593">
        <v>0.73199999999999998</v>
      </c>
      <c r="E7593">
        <v>37.878652000000002</v>
      </c>
      <c r="F7593">
        <v>38.342044000000001</v>
      </c>
      <c r="G7593">
        <v>37.863999</v>
      </c>
      <c r="H7593">
        <v>-0.46339200000000003</v>
      </c>
      <c r="I7593">
        <v>-84.813338000000002</v>
      </c>
      <c r="J7593">
        <v>48</v>
      </c>
      <c r="K7593">
        <v>57.465667000000003</v>
      </c>
      <c r="L7593">
        <v>1.4997999999999999E-2</v>
      </c>
      <c r="M7593">
        <f>(F7593*CalPhotonTurnigy!$AE$30*CalPhotonTurnigy!$AF$36+CalPhotonTurnigy!$AE$36)/CalPhotonTurnigy!$AE$30</f>
        <v>50.432494793829889</v>
      </c>
    </row>
    <row r="7594" spans="1:13" x14ac:dyDescent="0.3">
      <c r="A7594">
        <v>211.34735599999999</v>
      </c>
      <c r="B7594">
        <v>48</v>
      </c>
      <c r="C7594">
        <v>0</v>
      </c>
      <c r="D7594">
        <v>0.73299999999999998</v>
      </c>
      <c r="E7594">
        <v>37.850242000000001</v>
      </c>
      <c r="F7594">
        <v>38.491807000000001</v>
      </c>
      <c r="G7594">
        <v>37.842790999999998</v>
      </c>
      <c r="H7594">
        <v>-0.64156500000000005</v>
      </c>
      <c r="I7594">
        <v>-84.842225999999997</v>
      </c>
      <c r="J7594">
        <v>48</v>
      </c>
      <c r="K7594">
        <v>57.444141000000002</v>
      </c>
      <c r="L7594">
        <v>1.5010000000000001E-2</v>
      </c>
      <c r="M7594">
        <f>(F7594*CalPhotonTurnigy!$AE$30*CalPhotonTurnigy!$AF$36+CalPhotonTurnigy!$AE$36)/CalPhotonTurnigy!$AE$30</f>
        <v>50.58460974552694</v>
      </c>
    </row>
    <row r="7595" spans="1:13" x14ac:dyDescent="0.3">
      <c r="A7595">
        <v>211.36236700000001</v>
      </c>
      <c r="B7595">
        <v>48</v>
      </c>
      <c r="C7595">
        <v>0</v>
      </c>
      <c r="D7595">
        <v>0.72899999999999998</v>
      </c>
      <c r="E7595">
        <v>37.802692999999998</v>
      </c>
      <c r="F7595">
        <v>37.967466999999999</v>
      </c>
      <c r="G7595">
        <v>37.820692000000001</v>
      </c>
      <c r="H7595">
        <v>-0.164773</v>
      </c>
      <c r="I7595">
        <v>-84.849616999999995</v>
      </c>
      <c r="J7595">
        <v>48</v>
      </c>
      <c r="K7595">
        <v>57.425612999999998</v>
      </c>
      <c r="L7595">
        <v>1.5011E-2</v>
      </c>
      <c r="M7595">
        <f>(F7595*CalPhotonTurnigy!$AE$30*CalPhotonTurnigy!$AF$36+CalPhotonTurnigy!$AE$36)/CalPhotonTurnigy!$AE$30</f>
        <v>50.052035252676028</v>
      </c>
    </row>
    <row r="7596" spans="1:13" x14ac:dyDescent="0.3">
      <c r="A7596">
        <v>211.377374</v>
      </c>
      <c r="B7596">
        <v>48</v>
      </c>
      <c r="C7596">
        <v>0</v>
      </c>
      <c r="D7596">
        <v>0.73399999999999999</v>
      </c>
      <c r="E7596">
        <v>37.789453000000002</v>
      </c>
      <c r="F7596">
        <v>38.092353000000003</v>
      </c>
      <c r="G7596">
        <v>37.798046999999997</v>
      </c>
      <c r="H7596">
        <v>-0.3029</v>
      </c>
      <c r="I7596">
        <v>-84.863213000000002</v>
      </c>
      <c r="J7596">
        <v>48</v>
      </c>
      <c r="K7596">
        <v>57.409666000000001</v>
      </c>
      <c r="L7596">
        <v>1.5007E-2</v>
      </c>
      <c r="M7596">
        <f>(F7596*CalPhotonTurnigy!$AE$30*CalPhotonTurnigy!$AF$36+CalPhotonTurnigy!$AE$36)/CalPhotonTurnigy!$AE$30</f>
        <v>50.17888252374857</v>
      </c>
    </row>
    <row r="7597" spans="1:13" x14ac:dyDescent="0.3">
      <c r="A7597">
        <v>211.39237</v>
      </c>
      <c r="B7597">
        <v>48</v>
      </c>
      <c r="C7597">
        <v>0</v>
      </c>
      <c r="D7597">
        <v>0.73199999999999998</v>
      </c>
      <c r="E7597">
        <v>37.768810000000002</v>
      </c>
      <c r="F7597">
        <v>38.242181000000002</v>
      </c>
      <c r="G7597">
        <v>37.775176999999999</v>
      </c>
      <c r="H7597">
        <v>-0.47337099999999999</v>
      </c>
      <c r="I7597">
        <v>-84.884467999999998</v>
      </c>
      <c r="J7597">
        <v>48</v>
      </c>
      <c r="K7597">
        <v>57.395941000000001</v>
      </c>
      <c r="L7597">
        <v>1.4996000000000001E-2</v>
      </c>
      <c r="M7597">
        <f>(F7597*CalPhotonTurnigy!$AE$30*CalPhotonTurnigy!$AF$36+CalPhotonTurnigy!$AE$36)/CalPhotonTurnigy!$AE$30</f>
        <v>50.33106349623754</v>
      </c>
    </row>
    <row r="7598" spans="1:13" x14ac:dyDescent="0.3">
      <c r="A7598">
        <v>211.407375</v>
      </c>
      <c r="B7598">
        <v>48</v>
      </c>
      <c r="C7598">
        <v>0</v>
      </c>
      <c r="D7598">
        <v>0.73099999999999998</v>
      </c>
      <c r="E7598">
        <v>37.741782999999998</v>
      </c>
      <c r="F7598">
        <v>38.466849000000003</v>
      </c>
      <c r="G7598">
        <v>37.752364999999998</v>
      </c>
      <c r="H7598">
        <v>-0.72506599999999999</v>
      </c>
      <c r="I7598">
        <v>-84.917098999999993</v>
      </c>
      <c r="J7598">
        <v>48</v>
      </c>
      <c r="K7598">
        <v>57.384126999999999</v>
      </c>
      <c r="L7598">
        <v>1.5004999999999999E-2</v>
      </c>
      <c r="M7598">
        <f>(F7598*CalPhotonTurnigy!$AE$30*CalPhotonTurnigy!$AF$36+CalPhotonTurnigy!$AE$36)/CalPhotonTurnigy!$AE$30</f>
        <v>50.559259792838652</v>
      </c>
    </row>
    <row r="7599" spans="1:13" x14ac:dyDescent="0.3">
      <c r="A7599">
        <v>211.422383</v>
      </c>
      <c r="B7599">
        <v>48</v>
      </c>
      <c r="C7599">
        <v>0</v>
      </c>
      <c r="D7599">
        <v>0.73199999999999998</v>
      </c>
      <c r="E7599">
        <v>37.723137999999999</v>
      </c>
      <c r="F7599">
        <v>37.917504000000001</v>
      </c>
      <c r="G7599">
        <v>37.729855000000001</v>
      </c>
      <c r="H7599">
        <v>-0.19436600000000001</v>
      </c>
      <c r="I7599">
        <v>-84.925811999999993</v>
      </c>
      <c r="J7599">
        <v>48</v>
      </c>
      <c r="K7599">
        <v>57.373958999999999</v>
      </c>
      <c r="L7599">
        <v>1.5008000000000001E-2</v>
      </c>
      <c r="M7599">
        <f>(F7599*CalPhotonTurnigy!$AE$30*CalPhotonTurnigy!$AF$36+CalPhotonTurnigy!$AE$36)/CalPhotonTurnigy!$AE$30</f>
        <v>50.001287609188381</v>
      </c>
    </row>
    <row r="7600" spans="1:13" x14ac:dyDescent="0.3">
      <c r="A7600">
        <v>211.43738099999999</v>
      </c>
      <c r="B7600">
        <v>48</v>
      </c>
      <c r="C7600">
        <v>0</v>
      </c>
      <c r="D7600">
        <v>0.73199999999999998</v>
      </c>
      <c r="E7600">
        <v>37.711719000000002</v>
      </c>
      <c r="F7600">
        <v>38.042400999999998</v>
      </c>
      <c r="G7600">
        <v>37.707853999999998</v>
      </c>
      <c r="H7600">
        <v>-0.330683</v>
      </c>
      <c r="I7600">
        <v>-84.940640999999999</v>
      </c>
      <c r="J7600">
        <v>48</v>
      </c>
      <c r="K7600">
        <v>57.365206999999998</v>
      </c>
      <c r="L7600">
        <v>1.4997999999999999E-2</v>
      </c>
      <c r="M7600">
        <f>(F7600*CalPhotonTurnigy!$AE$30*CalPhotonTurnigy!$AF$36+CalPhotonTurnigy!$AE$36)/CalPhotonTurnigy!$AE$30</f>
        <v>50.128146053010326</v>
      </c>
    </row>
    <row r="7601" spans="1:13" x14ac:dyDescent="0.3">
      <c r="A7601">
        <v>211.45238499999999</v>
      </c>
      <c r="B7601">
        <v>48</v>
      </c>
      <c r="C7601">
        <v>0</v>
      </c>
      <c r="D7601">
        <v>0.72899999999999998</v>
      </c>
      <c r="E7601">
        <v>37.683349</v>
      </c>
      <c r="F7601">
        <v>38.242181000000002</v>
      </c>
      <c r="G7601">
        <v>37.686529999999998</v>
      </c>
      <c r="H7601">
        <v>-0.55883099999999997</v>
      </c>
      <c r="I7601">
        <v>-84.965746999999993</v>
      </c>
      <c r="J7601">
        <v>48</v>
      </c>
      <c r="K7601">
        <v>57.357674000000003</v>
      </c>
      <c r="L7601">
        <v>1.5004E-2</v>
      </c>
      <c r="M7601">
        <f>(F7601*CalPhotonTurnigy!$AE$30*CalPhotonTurnigy!$AF$36+CalPhotonTurnigy!$AE$36)/CalPhotonTurnigy!$AE$30</f>
        <v>50.33106349623754</v>
      </c>
    </row>
    <row r="7602" spans="1:13" x14ac:dyDescent="0.3">
      <c r="A7602">
        <v>211.46738199999999</v>
      </c>
      <c r="B7602">
        <v>48</v>
      </c>
      <c r="C7602">
        <v>0</v>
      </c>
      <c r="D7602">
        <v>0.73</v>
      </c>
      <c r="E7602">
        <v>37.663556999999997</v>
      </c>
      <c r="F7602">
        <v>38.242181000000002</v>
      </c>
      <c r="G7602">
        <v>37.666015999999999</v>
      </c>
      <c r="H7602">
        <v>-0.57862400000000003</v>
      </c>
      <c r="I7602">
        <v>-84.991730000000004</v>
      </c>
      <c r="J7602">
        <v>48</v>
      </c>
      <c r="K7602">
        <v>57.351191</v>
      </c>
      <c r="L7602">
        <v>1.4997E-2</v>
      </c>
      <c r="M7602">
        <f>(F7602*CalPhotonTurnigy!$AE$30*CalPhotonTurnigy!$AF$36+CalPhotonTurnigy!$AE$36)/CalPhotonTurnigy!$AE$30</f>
        <v>50.33106349623754</v>
      </c>
    </row>
    <row r="7603" spans="1:13" x14ac:dyDescent="0.3">
      <c r="A7603">
        <v>211.482384</v>
      </c>
      <c r="B7603">
        <v>48</v>
      </c>
      <c r="C7603">
        <v>0</v>
      </c>
      <c r="D7603">
        <v>0.72799999999999998</v>
      </c>
      <c r="E7603">
        <v>37.637230000000002</v>
      </c>
      <c r="F7603">
        <v>37.892522</v>
      </c>
      <c r="G7603">
        <v>37.646411000000001</v>
      </c>
      <c r="H7603">
        <v>-0.25529200000000002</v>
      </c>
      <c r="I7603">
        <v>-85.003168000000002</v>
      </c>
      <c r="J7603">
        <v>48</v>
      </c>
      <c r="K7603">
        <v>57.345610000000001</v>
      </c>
      <c r="L7603">
        <v>1.5002E-2</v>
      </c>
      <c r="M7603">
        <f>(F7603*CalPhotonTurnigy!$AE$30*CalPhotonTurnigy!$AF$36+CalPhotonTurnigy!$AE$36)/CalPhotonTurnigy!$AE$30</f>
        <v>49.975913279592312</v>
      </c>
    </row>
    <row r="7604" spans="1:13" x14ac:dyDescent="0.3">
      <c r="A7604">
        <v>211.49738600000001</v>
      </c>
      <c r="B7604">
        <v>48</v>
      </c>
      <c r="C7604">
        <v>0</v>
      </c>
      <c r="D7604">
        <v>0.73299999999999998</v>
      </c>
      <c r="E7604">
        <v>37.642426999999998</v>
      </c>
      <c r="F7604">
        <v>38.117327000000003</v>
      </c>
      <c r="G7604">
        <v>37.627786</v>
      </c>
      <c r="H7604">
        <v>-0.47489999999999999</v>
      </c>
      <c r="I7604">
        <v>-85.024480999999994</v>
      </c>
      <c r="J7604">
        <v>48</v>
      </c>
      <c r="K7604">
        <v>57.340806999999998</v>
      </c>
      <c r="L7604">
        <v>1.5002E-2</v>
      </c>
      <c r="M7604">
        <f>(F7604*CalPhotonTurnigy!$AE$30*CalPhotonTurnigy!$AF$36+CalPhotonTurnigy!$AE$36)/CalPhotonTurnigy!$AE$30</f>
        <v>50.204248727708709</v>
      </c>
    </row>
    <row r="7605" spans="1:13" x14ac:dyDescent="0.3">
      <c r="A7605">
        <v>211.512394</v>
      </c>
      <c r="B7605">
        <v>48</v>
      </c>
      <c r="C7605">
        <v>0</v>
      </c>
      <c r="D7605">
        <v>0.73199999999999998</v>
      </c>
      <c r="E7605">
        <v>37.637613000000002</v>
      </c>
      <c r="F7605">
        <v>38.242181000000002</v>
      </c>
      <c r="G7605">
        <v>37.610187000000003</v>
      </c>
      <c r="H7605">
        <v>-0.60456799999999999</v>
      </c>
      <c r="I7605">
        <v>-85.051648999999998</v>
      </c>
      <c r="J7605">
        <v>48</v>
      </c>
      <c r="K7605">
        <v>57.336672999999998</v>
      </c>
      <c r="L7605">
        <v>1.5008000000000001E-2</v>
      </c>
      <c r="M7605">
        <f>(F7605*CalPhotonTurnigy!$AE$30*CalPhotonTurnigy!$AF$36+CalPhotonTurnigy!$AE$36)/CalPhotonTurnigy!$AE$30</f>
        <v>50.33106349623754</v>
      </c>
    </row>
    <row r="7606" spans="1:13" x14ac:dyDescent="0.3">
      <c r="A7606">
        <v>211.527402</v>
      </c>
      <c r="B7606">
        <v>48</v>
      </c>
      <c r="C7606">
        <v>0</v>
      </c>
      <c r="D7606">
        <v>0.73299999999999998</v>
      </c>
      <c r="E7606">
        <v>37.642755999999999</v>
      </c>
      <c r="F7606">
        <v>37.742603000000003</v>
      </c>
      <c r="G7606">
        <v>37.593637000000001</v>
      </c>
      <c r="H7606">
        <v>-9.9847000000000005E-2</v>
      </c>
      <c r="I7606">
        <v>-85.056118999999995</v>
      </c>
      <c r="J7606">
        <v>48</v>
      </c>
      <c r="K7606">
        <v>57.333114999999999</v>
      </c>
      <c r="L7606">
        <v>1.5008000000000001E-2</v>
      </c>
      <c r="M7606">
        <f>(F7606*CalPhotonTurnigy!$AE$30*CalPhotonTurnigy!$AF$36+CalPhotonTurnigy!$AE$36)/CalPhotonTurnigy!$AE$30</f>
        <v>49.823639877994665</v>
      </c>
    </row>
    <row r="7607" spans="1:13" x14ac:dyDescent="0.3">
      <c r="A7607">
        <v>211.54239899999999</v>
      </c>
      <c r="B7607">
        <v>48</v>
      </c>
      <c r="C7607">
        <v>0</v>
      </c>
      <c r="D7607">
        <v>0.73499999999999999</v>
      </c>
      <c r="E7607">
        <v>37.656464</v>
      </c>
      <c r="F7607">
        <v>37.967466999999999</v>
      </c>
      <c r="G7607">
        <v>37.578142999999997</v>
      </c>
      <c r="H7607">
        <v>-0.31100299999999997</v>
      </c>
      <c r="I7607">
        <v>-85.070055999999994</v>
      </c>
      <c r="J7607">
        <v>48</v>
      </c>
      <c r="K7607">
        <v>57.330052000000002</v>
      </c>
      <c r="L7607">
        <v>1.4997E-2</v>
      </c>
      <c r="M7607">
        <f>(F7607*CalPhotonTurnigy!$AE$30*CalPhotonTurnigy!$AF$36+CalPhotonTurnigy!$AE$36)/CalPhotonTurnigy!$AE$30</f>
        <v>50.052035252676028</v>
      </c>
    </row>
    <row r="7608" spans="1:13" x14ac:dyDescent="0.3">
      <c r="A7608">
        <v>211.55740399999999</v>
      </c>
      <c r="B7608">
        <v>48</v>
      </c>
      <c r="C7608">
        <v>0</v>
      </c>
      <c r="D7608">
        <v>0.73199999999999998</v>
      </c>
      <c r="E7608">
        <v>37.649692999999999</v>
      </c>
      <c r="F7608">
        <v>38.092353000000003</v>
      </c>
      <c r="G7608">
        <v>37.563696</v>
      </c>
      <c r="H7608">
        <v>-0.44265900000000002</v>
      </c>
      <c r="I7608">
        <v>-85.089922000000001</v>
      </c>
      <c r="J7608">
        <v>48</v>
      </c>
      <c r="K7608">
        <v>57.327415999999999</v>
      </c>
      <c r="L7608">
        <v>1.5004999999999999E-2</v>
      </c>
      <c r="M7608">
        <f>(F7608*CalPhotonTurnigy!$AE$30*CalPhotonTurnigy!$AF$36+CalPhotonTurnigy!$AE$36)/CalPhotonTurnigy!$AE$30</f>
        <v>50.17888252374857</v>
      </c>
    </row>
    <row r="7609" spans="1:13" x14ac:dyDescent="0.3">
      <c r="A7609">
        <v>211.57240300000001</v>
      </c>
      <c r="B7609">
        <v>48</v>
      </c>
      <c r="C7609">
        <v>0</v>
      </c>
      <c r="D7609">
        <v>0.73099999999999998</v>
      </c>
      <c r="E7609">
        <v>37.639223999999999</v>
      </c>
      <c r="F7609">
        <v>37.742603000000003</v>
      </c>
      <c r="G7609">
        <v>37.550275999999997</v>
      </c>
      <c r="H7609">
        <v>-0.103379</v>
      </c>
      <c r="I7609">
        <v>-85.094548000000003</v>
      </c>
      <c r="J7609">
        <v>48</v>
      </c>
      <c r="K7609">
        <v>57.325147000000001</v>
      </c>
      <c r="L7609">
        <v>1.4999E-2</v>
      </c>
      <c r="M7609">
        <f>(F7609*CalPhotonTurnigy!$AE$30*CalPhotonTurnigy!$AF$36+CalPhotonTurnigy!$AE$36)/CalPhotonTurnigy!$AE$30</f>
        <v>49.823639877994665</v>
      </c>
    </row>
    <row r="7610" spans="1:13" x14ac:dyDescent="0.3">
      <c r="A7610">
        <v>211.58741000000001</v>
      </c>
      <c r="B7610">
        <v>48</v>
      </c>
      <c r="C7610">
        <v>0</v>
      </c>
      <c r="D7610">
        <v>0.73199999999999998</v>
      </c>
      <c r="E7610">
        <v>37.634855999999999</v>
      </c>
      <c r="F7610">
        <v>37.842553000000002</v>
      </c>
      <c r="G7610">
        <v>37.537851000000003</v>
      </c>
      <c r="H7610">
        <v>-0.20769699999999999</v>
      </c>
      <c r="I7610">
        <v>-85.103853000000001</v>
      </c>
      <c r="J7610">
        <v>48</v>
      </c>
      <c r="K7610">
        <v>57.323194999999998</v>
      </c>
      <c r="L7610">
        <v>1.5007E-2</v>
      </c>
      <c r="M7610">
        <f>(F7610*CalPhotonTurnigy!$AE$30*CalPhotonTurnigy!$AF$36+CalPhotonTurnigy!$AE$36)/CalPhotonTurnigy!$AE$30</f>
        <v>49.925159541877733</v>
      </c>
    </row>
    <row r="7611" spans="1:13" x14ac:dyDescent="0.3">
      <c r="A7611">
        <v>211.60241099999999</v>
      </c>
      <c r="B7611">
        <v>48</v>
      </c>
      <c r="C7611">
        <v>0</v>
      </c>
      <c r="D7611">
        <v>0.73</v>
      </c>
      <c r="E7611">
        <v>37.621806999999997</v>
      </c>
      <c r="F7611">
        <v>38.017423999999998</v>
      </c>
      <c r="G7611">
        <v>37.526384999999998</v>
      </c>
      <c r="H7611">
        <v>-0.395617</v>
      </c>
      <c r="I7611">
        <v>-85.121593000000004</v>
      </c>
      <c r="J7611">
        <v>48</v>
      </c>
      <c r="K7611">
        <v>57.321514000000001</v>
      </c>
      <c r="L7611">
        <v>1.5001E-2</v>
      </c>
      <c r="M7611">
        <f>(F7611*CalPhotonTurnigy!$AE$30*CalPhotonTurnigy!$AF$36+CalPhotonTurnigy!$AE$36)/CalPhotonTurnigy!$AE$30</f>
        <v>50.102776801936713</v>
      </c>
    </row>
    <row r="7612" spans="1:13" x14ac:dyDescent="0.3">
      <c r="A7612">
        <v>211.617423</v>
      </c>
      <c r="B7612">
        <v>48</v>
      </c>
      <c r="C7612">
        <v>0</v>
      </c>
      <c r="D7612">
        <v>0.73</v>
      </c>
      <c r="E7612">
        <v>37.610574999999997</v>
      </c>
      <c r="F7612">
        <v>38.217212000000004</v>
      </c>
      <c r="G7612">
        <v>37.515833000000001</v>
      </c>
      <c r="H7612">
        <v>-0.60663699999999998</v>
      </c>
      <c r="I7612">
        <v>-85.148857000000007</v>
      </c>
      <c r="J7612">
        <v>48</v>
      </c>
      <c r="K7612">
        <v>57.320067000000002</v>
      </c>
      <c r="L7612">
        <v>1.5011999999999999E-2</v>
      </c>
      <c r="M7612">
        <f>(F7612*CalPhotonTurnigy!$AE$30*CalPhotonTurnigy!$AF$36+CalPhotonTurnigy!$AE$36)/CalPhotonTurnigy!$AE$30</f>
        <v>50.305702370799864</v>
      </c>
    </row>
    <row r="7613" spans="1:13" x14ac:dyDescent="0.3">
      <c r="A7613">
        <v>211.63242700000001</v>
      </c>
      <c r="B7613">
        <v>48</v>
      </c>
      <c r="C7613">
        <v>0</v>
      </c>
      <c r="D7613">
        <v>0.73099999999999998</v>
      </c>
      <c r="E7613">
        <v>37.605555000000003</v>
      </c>
      <c r="F7613">
        <v>37.742603000000003</v>
      </c>
      <c r="G7613">
        <v>37.506149000000001</v>
      </c>
      <c r="H7613">
        <v>-0.137048</v>
      </c>
      <c r="I7613">
        <v>-85.154990999999995</v>
      </c>
      <c r="J7613">
        <v>48</v>
      </c>
      <c r="K7613">
        <v>57.318821999999997</v>
      </c>
      <c r="L7613">
        <v>1.5004E-2</v>
      </c>
      <c r="M7613">
        <f>(F7613*CalPhotonTurnigy!$AE$30*CalPhotonTurnigy!$AF$36+CalPhotonTurnigy!$AE$36)/CalPhotonTurnigy!$AE$30</f>
        <v>49.823639877994665</v>
      </c>
    </row>
    <row r="7614" spans="1:13" x14ac:dyDescent="0.3">
      <c r="A7614">
        <v>211.647435</v>
      </c>
      <c r="B7614">
        <v>48</v>
      </c>
      <c r="C7614">
        <v>0</v>
      </c>
      <c r="D7614">
        <v>0.73</v>
      </c>
      <c r="E7614">
        <v>37.596586000000002</v>
      </c>
      <c r="F7614">
        <v>37.917504000000001</v>
      </c>
      <c r="G7614">
        <v>37.497283000000003</v>
      </c>
      <c r="H7614">
        <v>-0.32091900000000001</v>
      </c>
      <c r="I7614">
        <v>-85.169376999999997</v>
      </c>
      <c r="J7614">
        <v>48</v>
      </c>
      <c r="K7614">
        <v>57.317749999999997</v>
      </c>
      <c r="L7614">
        <v>1.5008000000000001E-2</v>
      </c>
      <c r="M7614">
        <f>(F7614*CalPhotonTurnigy!$AE$30*CalPhotonTurnigy!$AF$36+CalPhotonTurnigy!$AE$36)/CalPhotonTurnigy!$AE$30</f>
        <v>50.001287609188381</v>
      </c>
    </row>
    <row r="7615" spans="1:13" x14ac:dyDescent="0.3">
      <c r="A7615">
        <v>211.662443</v>
      </c>
      <c r="B7615">
        <v>48</v>
      </c>
      <c r="C7615">
        <v>0</v>
      </c>
      <c r="D7615">
        <v>0.73099999999999998</v>
      </c>
      <c r="E7615">
        <v>37.593516000000001</v>
      </c>
      <c r="F7615">
        <v>38.167271999999997</v>
      </c>
      <c r="G7615">
        <v>37.489185999999997</v>
      </c>
      <c r="H7615">
        <v>-0.57375500000000001</v>
      </c>
      <c r="I7615">
        <v>-85.195147000000006</v>
      </c>
      <c r="J7615">
        <v>48</v>
      </c>
      <c r="K7615">
        <v>57.316828000000001</v>
      </c>
      <c r="L7615">
        <v>1.5008000000000001E-2</v>
      </c>
      <c r="M7615">
        <f>(F7615*CalPhotonTurnigy!$AE$30*CalPhotonTurnigy!$AF$36+CalPhotonTurnigy!$AE$36)/CalPhotonTurnigy!$AE$30</f>
        <v>50.254978088515507</v>
      </c>
    </row>
    <row r="7616" spans="1:13" x14ac:dyDescent="0.3">
      <c r="A7616">
        <v>211.677446</v>
      </c>
      <c r="B7616">
        <v>48</v>
      </c>
      <c r="C7616">
        <v>0</v>
      </c>
      <c r="D7616">
        <v>0.73299999999999998</v>
      </c>
      <c r="E7616">
        <v>37.604823000000003</v>
      </c>
      <c r="F7616">
        <v>37.692622</v>
      </c>
      <c r="G7616">
        <v>37.481807000000003</v>
      </c>
      <c r="H7616">
        <v>-8.7799000000000002E-2</v>
      </c>
      <c r="I7616">
        <v>-85.199074999999993</v>
      </c>
      <c r="J7616">
        <v>48</v>
      </c>
      <c r="K7616">
        <v>57.316034000000002</v>
      </c>
      <c r="L7616">
        <v>1.5003000000000001E-2</v>
      </c>
      <c r="M7616">
        <f>(F7616*CalPhotonTurnigy!$AE$30*CalPhotonTurnigy!$AF$36+CalPhotonTurnigy!$AE$36)/CalPhotonTurnigy!$AE$30</f>
        <v>49.772873951826178</v>
      </c>
    </row>
    <row r="7617" spans="1:13" x14ac:dyDescent="0.3">
      <c r="A7617">
        <v>211.69244499999999</v>
      </c>
      <c r="B7617">
        <v>48</v>
      </c>
      <c r="C7617">
        <v>0</v>
      </c>
      <c r="D7617">
        <v>0.73</v>
      </c>
      <c r="E7617">
        <v>37.595956000000001</v>
      </c>
      <c r="F7617">
        <v>37.867538000000003</v>
      </c>
      <c r="G7617">
        <v>37.475096999999998</v>
      </c>
      <c r="H7617">
        <v>-0.27158199999999999</v>
      </c>
      <c r="I7617">
        <v>-85.211237999999994</v>
      </c>
      <c r="J7617">
        <v>48</v>
      </c>
      <c r="K7617">
        <v>57.315350000000002</v>
      </c>
      <c r="L7617">
        <v>1.4999E-2</v>
      </c>
      <c r="M7617">
        <f>(F7617*CalPhotonTurnigy!$AE$30*CalPhotonTurnigy!$AF$36+CalPhotonTurnigy!$AE$36)/CalPhotonTurnigy!$AE$30</f>
        <v>49.950536918587275</v>
      </c>
    </row>
    <row r="7618" spans="1:13" x14ac:dyDescent="0.3">
      <c r="A7618">
        <v>211.707447</v>
      </c>
      <c r="B7618">
        <v>48</v>
      </c>
      <c r="C7618">
        <v>0</v>
      </c>
      <c r="D7618">
        <v>0.73</v>
      </c>
      <c r="E7618">
        <v>37.588324</v>
      </c>
      <c r="F7618">
        <v>38.092353000000003</v>
      </c>
      <c r="G7618">
        <v>37.469006</v>
      </c>
      <c r="H7618">
        <v>-0.50402899999999995</v>
      </c>
      <c r="I7618">
        <v>-85.233853999999994</v>
      </c>
      <c r="J7618">
        <v>48</v>
      </c>
      <c r="K7618">
        <v>57.314762000000002</v>
      </c>
      <c r="L7618">
        <v>1.5002E-2</v>
      </c>
      <c r="M7618">
        <f>(F7618*CalPhotonTurnigy!$AE$30*CalPhotonTurnigy!$AF$36+CalPhotonTurnigy!$AE$36)/CalPhotonTurnigy!$AE$30</f>
        <v>50.17888252374857</v>
      </c>
    </row>
    <row r="7619" spans="1:13" x14ac:dyDescent="0.3">
      <c r="A7619">
        <v>211.72245799999999</v>
      </c>
      <c r="B7619">
        <v>48</v>
      </c>
      <c r="C7619">
        <v>0</v>
      </c>
      <c r="D7619">
        <v>0.72899999999999998</v>
      </c>
      <c r="E7619">
        <v>37.577101999999996</v>
      </c>
      <c r="F7619">
        <v>37.642636000000003</v>
      </c>
      <c r="G7619">
        <v>37.463487000000001</v>
      </c>
      <c r="H7619">
        <v>-6.5532999999999994E-2</v>
      </c>
      <c r="I7619">
        <v>-85.236785999999995</v>
      </c>
      <c r="J7619">
        <v>48</v>
      </c>
      <c r="K7619">
        <v>57.314256</v>
      </c>
      <c r="L7619">
        <v>1.5011E-2</v>
      </c>
      <c r="M7619">
        <f>(F7619*CalPhotonTurnigy!$AE$30*CalPhotonTurnigy!$AF$36+CalPhotonTurnigy!$AE$36)/CalPhotonTurnigy!$AE$30</f>
        <v>49.722102947135255</v>
      </c>
    </row>
    <row r="7620" spans="1:13" x14ac:dyDescent="0.3">
      <c r="A7620">
        <v>211.73745500000001</v>
      </c>
      <c r="B7620">
        <v>48</v>
      </c>
      <c r="C7620">
        <v>0</v>
      </c>
      <c r="D7620">
        <v>0.72899999999999998</v>
      </c>
      <c r="E7620">
        <v>37.567444000000002</v>
      </c>
      <c r="F7620">
        <v>37.792580000000001</v>
      </c>
      <c r="G7620">
        <v>37.458494999999999</v>
      </c>
      <c r="H7620">
        <v>-0.225137</v>
      </c>
      <c r="I7620">
        <v>-85.246861999999993</v>
      </c>
      <c r="J7620">
        <v>48</v>
      </c>
      <c r="K7620">
        <v>57.31382</v>
      </c>
      <c r="L7620">
        <v>1.4997E-2</v>
      </c>
      <c r="M7620">
        <f>(F7620*CalPhotonTurnigy!$AE$30*CalPhotonTurnigy!$AF$36+CalPhotonTurnigy!$AE$36)/CalPhotonTurnigy!$AE$30</f>
        <v>49.874401741345181</v>
      </c>
    </row>
    <row r="7621" spans="1:13" x14ac:dyDescent="0.3">
      <c r="A7621">
        <v>211.752453</v>
      </c>
      <c r="B7621">
        <v>48</v>
      </c>
      <c r="C7621">
        <v>0</v>
      </c>
      <c r="D7621">
        <v>0.72899999999999998</v>
      </c>
      <c r="E7621">
        <v>37.559130000000003</v>
      </c>
      <c r="F7621">
        <v>38.042400999999998</v>
      </c>
      <c r="G7621">
        <v>37.453986</v>
      </c>
      <c r="H7621">
        <v>-0.48327100000000001</v>
      </c>
      <c r="I7621">
        <v>-85.268533000000005</v>
      </c>
      <c r="J7621">
        <v>48</v>
      </c>
      <c r="K7621">
        <v>57.313445000000002</v>
      </c>
      <c r="L7621">
        <v>1.4997999999999999E-2</v>
      </c>
      <c r="M7621">
        <f>(F7621*CalPhotonTurnigy!$AE$30*CalPhotonTurnigy!$AF$36+CalPhotonTurnigy!$AE$36)/CalPhotonTurnigy!$AE$30</f>
        <v>50.128146053010326</v>
      </c>
    </row>
    <row r="7622" spans="1:13" x14ac:dyDescent="0.3">
      <c r="A7622">
        <v>211.76745</v>
      </c>
      <c r="B7622">
        <v>48</v>
      </c>
      <c r="C7622">
        <v>0</v>
      </c>
      <c r="D7622">
        <v>0.73099999999999998</v>
      </c>
      <c r="E7622">
        <v>37.561287</v>
      </c>
      <c r="F7622">
        <v>37.642636000000003</v>
      </c>
      <c r="G7622">
        <v>37.449921000000003</v>
      </c>
      <c r="H7622">
        <v>-8.1349000000000005E-2</v>
      </c>
      <c r="I7622">
        <v>-85.272169000000005</v>
      </c>
      <c r="J7622">
        <v>48</v>
      </c>
      <c r="K7622">
        <v>57.313122999999997</v>
      </c>
      <c r="L7622">
        <v>1.4997E-2</v>
      </c>
      <c r="M7622">
        <f>(F7622*CalPhotonTurnigy!$AE$30*CalPhotonTurnigy!$AF$36+CalPhotonTurnigy!$AE$36)/CalPhotonTurnigy!$AE$30</f>
        <v>49.722102947135255</v>
      </c>
    </row>
    <row r="7623" spans="1:13" x14ac:dyDescent="0.3">
      <c r="A7623">
        <v>211.78244599999999</v>
      </c>
      <c r="B7623">
        <v>47</v>
      </c>
      <c r="C7623">
        <v>0</v>
      </c>
      <c r="D7623">
        <v>0.70299999999999996</v>
      </c>
      <c r="E7623">
        <v>37.399785000000001</v>
      </c>
      <c r="F7623">
        <v>37.792580000000001</v>
      </c>
      <c r="G7623">
        <v>37.446010999999999</v>
      </c>
      <c r="H7623">
        <v>-0.39279599999999998</v>
      </c>
      <c r="I7623">
        <v>-85.289748000000003</v>
      </c>
      <c r="J7623">
        <v>47</v>
      </c>
      <c r="K7623">
        <v>57.271369</v>
      </c>
      <c r="L7623">
        <v>1.4996000000000001E-2</v>
      </c>
      <c r="M7623">
        <f>(F7623*CalPhotonTurnigy!$AE$30*CalPhotonTurnigy!$AF$36+CalPhotonTurnigy!$AE$36)/CalPhotonTurnigy!$AE$30</f>
        <v>49.874401741345181</v>
      </c>
    </row>
    <row r="7624" spans="1:13" x14ac:dyDescent="0.3">
      <c r="A7624">
        <v>211.79744500000001</v>
      </c>
      <c r="B7624">
        <v>47</v>
      </c>
      <c r="C7624">
        <v>0</v>
      </c>
      <c r="D7624">
        <v>0.72599999999999998</v>
      </c>
      <c r="E7624">
        <v>37.396166000000001</v>
      </c>
      <c r="F7624">
        <v>38.067377999999998</v>
      </c>
      <c r="G7624">
        <v>37.441375999999998</v>
      </c>
      <c r="H7624">
        <v>-0.67121200000000003</v>
      </c>
      <c r="I7624">
        <v>-85.319854000000007</v>
      </c>
      <c r="J7624">
        <v>47</v>
      </c>
      <c r="K7624">
        <v>57.195976999999999</v>
      </c>
      <c r="L7624">
        <v>1.4999E-2</v>
      </c>
      <c r="M7624">
        <f>(F7624*CalPhotonTurnigy!$AE$30*CalPhotonTurnigy!$AF$36+CalPhotonTurnigy!$AE$36)/CalPhotonTurnigy!$AE$30</f>
        <v>50.153515304083939</v>
      </c>
    </row>
    <row r="7625" spans="1:13" x14ac:dyDescent="0.3">
      <c r="A7625">
        <v>211.81244699999999</v>
      </c>
      <c r="B7625">
        <v>47</v>
      </c>
      <c r="C7625">
        <v>0</v>
      </c>
      <c r="D7625">
        <v>0.73</v>
      </c>
      <c r="E7625">
        <v>37.416446999999998</v>
      </c>
      <c r="F7625">
        <v>37.567649000000003</v>
      </c>
      <c r="G7625">
        <v>37.434862000000003</v>
      </c>
      <c r="H7625">
        <v>-0.151202</v>
      </c>
      <c r="I7625">
        <v>-85.326611999999997</v>
      </c>
      <c r="J7625">
        <v>47</v>
      </c>
      <c r="K7625">
        <v>57.131087000000001</v>
      </c>
      <c r="L7625">
        <v>1.5002E-2</v>
      </c>
      <c r="M7625">
        <f>(F7625*CalPhotonTurnigy!$AE$30*CalPhotonTurnigy!$AF$36+CalPhotonTurnigy!$AE$36)/CalPhotonTurnigy!$AE$30</f>
        <v>49.64593831446291</v>
      </c>
    </row>
    <row r="7626" spans="1:13" x14ac:dyDescent="0.3">
      <c r="A7626">
        <v>211.82744400000001</v>
      </c>
      <c r="B7626">
        <v>47</v>
      </c>
      <c r="C7626">
        <v>0</v>
      </c>
      <c r="D7626">
        <v>0.72899999999999998</v>
      </c>
      <c r="E7626">
        <v>37.429212</v>
      </c>
      <c r="F7626">
        <v>37.792580000000001</v>
      </c>
      <c r="G7626">
        <v>37.425685999999999</v>
      </c>
      <c r="H7626">
        <v>-0.36336800000000002</v>
      </c>
      <c r="I7626">
        <v>-85.342873999999995</v>
      </c>
      <c r="J7626">
        <v>47</v>
      </c>
      <c r="K7626">
        <v>57.075235999999997</v>
      </c>
      <c r="L7626">
        <v>1.4997E-2</v>
      </c>
      <c r="M7626">
        <f>(F7626*CalPhotonTurnigy!$AE$30*CalPhotonTurnigy!$AF$36+CalPhotonTurnigy!$AE$36)/CalPhotonTurnigy!$AE$30</f>
        <v>49.874401741345181</v>
      </c>
    </row>
    <row r="7627" spans="1:13" x14ac:dyDescent="0.3">
      <c r="A7627">
        <v>211.84244200000001</v>
      </c>
      <c r="B7627">
        <v>47</v>
      </c>
      <c r="C7627">
        <v>0</v>
      </c>
      <c r="D7627">
        <v>0.73</v>
      </c>
      <c r="E7627">
        <v>37.444865999999998</v>
      </c>
      <c r="F7627">
        <v>38.042400999999998</v>
      </c>
      <c r="G7627">
        <v>37.413552000000003</v>
      </c>
      <c r="H7627">
        <v>-0.59753599999999996</v>
      </c>
      <c r="I7627">
        <v>-85.369669000000002</v>
      </c>
      <c r="J7627">
        <v>47</v>
      </c>
      <c r="K7627">
        <v>57.027163999999999</v>
      </c>
      <c r="L7627">
        <v>1.4997999999999999E-2</v>
      </c>
      <c r="M7627">
        <f>(F7627*CalPhotonTurnigy!$AE$30*CalPhotonTurnigy!$AF$36+CalPhotonTurnigy!$AE$36)/CalPhotonTurnigy!$AE$30</f>
        <v>50.128146053010326</v>
      </c>
    </row>
    <row r="7628" spans="1:13" x14ac:dyDescent="0.3">
      <c r="A7628">
        <v>211.857439</v>
      </c>
      <c r="B7628">
        <v>47</v>
      </c>
      <c r="C7628">
        <v>0</v>
      </c>
      <c r="D7628">
        <v>0.72799999999999998</v>
      </c>
      <c r="E7628">
        <v>37.444311999999996</v>
      </c>
      <c r="F7628">
        <v>37.617640999999999</v>
      </c>
      <c r="G7628">
        <v>37.398494999999997</v>
      </c>
      <c r="H7628">
        <v>-0.17332900000000001</v>
      </c>
      <c r="I7628">
        <v>-85.377415999999997</v>
      </c>
      <c r="J7628">
        <v>47</v>
      </c>
      <c r="K7628">
        <v>56.985788999999997</v>
      </c>
      <c r="L7628">
        <v>1.4997E-2</v>
      </c>
      <c r="M7628">
        <f>(F7628*CalPhotonTurnigy!$AE$30*CalPhotonTurnigy!$AF$36+CalPhotonTurnigy!$AE$36)/CalPhotonTurnigy!$AE$30</f>
        <v>49.696715413380794</v>
      </c>
    </row>
    <row r="7629" spans="1:13" x14ac:dyDescent="0.3">
      <c r="A7629">
        <v>211.87244999999999</v>
      </c>
      <c r="B7629">
        <v>47</v>
      </c>
      <c r="C7629">
        <v>0</v>
      </c>
      <c r="D7629">
        <v>0.72499999999999998</v>
      </c>
      <c r="E7629">
        <v>37.429813000000003</v>
      </c>
      <c r="F7629">
        <v>37.792580000000001</v>
      </c>
      <c r="G7629">
        <v>37.380752999999999</v>
      </c>
      <c r="H7629">
        <v>-0.36276700000000001</v>
      </c>
      <c r="I7629">
        <v>-85.393666999999994</v>
      </c>
      <c r="J7629">
        <v>47</v>
      </c>
      <c r="K7629">
        <v>56.950175999999999</v>
      </c>
      <c r="L7629">
        <v>1.5011E-2</v>
      </c>
      <c r="M7629">
        <f>(F7629*CalPhotonTurnigy!$AE$30*CalPhotonTurnigy!$AF$36+CalPhotonTurnigy!$AE$36)/CalPhotonTurnigy!$AE$30</f>
        <v>49.874401741345181</v>
      </c>
    </row>
    <row r="7630" spans="1:13" x14ac:dyDescent="0.3">
      <c r="A7630">
        <v>211.88744700000001</v>
      </c>
      <c r="B7630">
        <v>47</v>
      </c>
      <c r="C7630">
        <v>0</v>
      </c>
      <c r="D7630">
        <v>0.72299999999999998</v>
      </c>
      <c r="E7630">
        <v>37.407975999999998</v>
      </c>
      <c r="F7630">
        <v>37.917504000000001</v>
      </c>
      <c r="G7630">
        <v>37.360691000000003</v>
      </c>
      <c r="H7630">
        <v>-0.50952799999999998</v>
      </c>
      <c r="I7630">
        <v>-85.416492000000005</v>
      </c>
      <c r="J7630">
        <v>47</v>
      </c>
      <c r="K7630">
        <v>56.919524000000003</v>
      </c>
      <c r="L7630">
        <v>1.4997E-2</v>
      </c>
      <c r="M7630">
        <f>(F7630*CalPhotonTurnigy!$AE$30*CalPhotonTurnigy!$AF$36+CalPhotonTurnigy!$AE$36)/CalPhotonTurnigy!$AE$30</f>
        <v>50.001287609188381</v>
      </c>
    </row>
    <row r="7631" spans="1:13" x14ac:dyDescent="0.3">
      <c r="A7631">
        <v>211.902458</v>
      </c>
      <c r="B7631">
        <v>47</v>
      </c>
      <c r="C7631">
        <v>0</v>
      </c>
      <c r="D7631">
        <v>0.72699999999999998</v>
      </c>
      <c r="E7631">
        <v>37.407893999999999</v>
      </c>
      <c r="F7631">
        <v>37.567649000000003</v>
      </c>
      <c r="G7631">
        <v>37.338735999999997</v>
      </c>
      <c r="H7631">
        <v>-0.15975500000000001</v>
      </c>
      <c r="I7631">
        <v>-85.423636999999999</v>
      </c>
      <c r="J7631">
        <v>47</v>
      </c>
      <c r="K7631">
        <v>56.893141999999997</v>
      </c>
      <c r="L7631">
        <v>1.5011E-2</v>
      </c>
      <c r="M7631">
        <f>(F7631*CalPhotonTurnigy!$AE$30*CalPhotonTurnigy!$AF$36+CalPhotonTurnigy!$AE$36)/CalPhotonTurnigy!$AE$30</f>
        <v>49.64593831446291</v>
      </c>
    </row>
    <row r="7632" spans="1:13" x14ac:dyDescent="0.3">
      <c r="A7632">
        <v>211.91746000000001</v>
      </c>
      <c r="B7632">
        <v>47</v>
      </c>
      <c r="C7632">
        <v>0</v>
      </c>
      <c r="D7632">
        <v>0.72399999999999998</v>
      </c>
      <c r="E7632">
        <v>37.393783999999997</v>
      </c>
      <c r="F7632">
        <v>37.792580000000001</v>
      </c>
      <c r="G7632">
        <v>37.315331</v>
      </c>
      <c r="H7632">
        <v>-0.39879700000000001</v>
      </c>
      <c r="I7632">
        <v>-85.441490999999999</v>
      </c>
      <c r="J7632">
        <v>47</v>
      </c>
      <c r="K7632">
        <v>56.870435000000001</v>
      </c>
      <c r="L7632">
        <v>1.5002E-2</v>
      </c>
      <c r="M7632">
        <f>(F7632*CalPhotonTurnigy!$AE$30*CalPhotonTurnigy!$AF$36+CalPhotonTurnigy!$AE$36)/CalPhotonTurnigy!$AE$30</f>
        <v>49.874401741345181</v>
      </c>
    </row>
    <row r="7633" spans="1:13" x14ac:dyDescent="0.3">
      <c r="A7633">
        <v>211.932458</v>
      </c>
      <c r="B7633">
        <v>47</v>
      </c>
      <c r="C7633">
        <v>0</v>
      </c>
      <c r="D7633">
        <v>0.72799999999999998</v>
      </c>
      <c r="E7633">
        <v>37.405042000000002</v>
      </c>
      <c r="F7633">
        <v>37.392642000000002</v>
      </c>
      <c r="G7633">
        <v>37.290913000000003</v>
      </c>
      <c r="H7633">
        <v>1.24E-2</v>
      </c>
      <c r="I7633">
        <v>-85.440938000000003</v>
      </c>
      <c r="J7633">
        <v>47</v>
      </c>
      <c r="K7633">
        <v>56.85089</v>
      </c>
      <c r="L7633">
        <v>1.4997999999999999E-2</v>
      </c>
      <c r="M7633">
        <f>(F7633*CalPhotonTurnigy!$AE$30*CalPhotonTurnigy!$AF$36+CalPhotonTurnigy!$AE$36)/CalPhotonTurnigy!$AE$30</f>
        <v>49.468182918593143</v>
      </c>
    </row>
    <row r="7634" spans="1:13" x14ac:dyDescent="0.3">
      <c r="A7634">
        <v>211.94747000000001</v>
      </c>
      <c r="B7634">
        <v>47</v>
      </c>
      <c r="C7634">
        <v>0</v>
      </c>
      <c r="D7634">
        <v>0.72699999999999998</v>
      </c>
      <c r="E7634">
        <v>37.405369</v>
      </c>
      <c r="F7634">
        <v>37.642636000000003</v>
      </c>
      <c r="G7634">
        <v>37.265884999999997</v>
      </c>
      <c r="H7634">
        <v>-0.23726700000000001</v>
      </c>
      <c r="I7634">
        <v>-85.451554999999999</v>
      </c>
      <c r="J7634">
        <v>47</v>
      </c>
      <c r="K7634">
        <v>56.834068000000002</v>
      </c>
      <c r="L7634">
        <v>1.5011999999999999E-2</v>
      </c>
      <c r="M7634">
        <f>(F7634*CalPhotonTurnigy!$AE$30*CalPhotonTurnigy!$AF$36+CalPhotonTurnigy!$AE$36)/CalPhotonTurnigy!$AE$30</f>
        <v>49.722102947135255</v>
      </c>
    </row>
    <row r="7635" spans="1:13" x14ac:dyDescent="0.3">
      <c r="A7635">
        <v>211.962468</v>
      </c>
      <c r="B7635">
        <v>47</v>
      </c>
      <c r="C7635">
        <v>0</v>
      </c>
      <c r="D7635">
        <v>0.72599999999999998</v>
      </c>
      <c r="E7635">
        <v>37.400970999999998</v>
      </c>
      <c r="F7635">
        <v>37.817566999999997</v>
      </c>
      <c r="G7635">
        <v>37.240614000000001</v>
      </c>
      <c r="H7635">
        <v>-0.41659600000000002</v>
      </c>
      <c r="I7635">
        <v>-85.470205000000007</v>
      </c>
      <c r="J7635">
        <v>47</v>
      </c>
      <c r="K7635">
        <v>56.819589000000001</v>
      </c>
      <c r="L7635">
        <v>1.4997999999999999E-2</v>
      </c>
      <c r="M7635">
        <f>(F7635*CalPhotonTurnigy!$AE$30*CalPhotonTurnigy!$AF$36+CalPhotonTurnigy!$AE$36)/CalPhotonTurnigy!$AE$30</f>
        <v>49.899781149463699</v>
      </c>
    </row>
    <row r="7636" spans="1:13" x14ac:dyDescent="0.3">
      <c r="A7636">
        <v>211.977474</v>
      </c>
      <c r="B7636">
        <v>47</v>
      </c>
      <c r="C7636">
        <v>0</v>
      </c>
      <c r="D7636">
        <v>0.72699999999999998</v>
      </c>
      <c r="E7636">
        <v>37.401865999999998</v>
      </c>
      <c r="F7636">
        <v>37.367637000000002</v>
      </c>
      <c r="G7636">
        <v>37.215420999999999</v>
      </c>
      <c r="H7636">
        <v>3.4229999999999997E-2</v>
      </c>
      <c r="I7636">
        <v>-85.468677</v>
      </c>
      <c r="J7636">
        <v>47</v>
      </c>
      <c r="K7636">
        <v>56.807127000000001</v>
      </c>
      <c r="L7636">
        <v>1.5006E-2</v>
      </c>
      <c r="M7636">
        <f>(F7636*CalPhotonTurnigy!$AE$30*CalPhotonTurnigy!$AF$36+CalPhotonTurnigy!$AE$36)/CalPhotonTurnigy!$AE$30</f>
        <v>49.442785227793784</v>
      </c>
    </row>
    <row r="7637" spans="1:13" x14ac:dyDescent="0.3">
      <c r="A7637">
        <v>211.99247800000001</v>
      </c>
      <c r="B7637">
        <v>47</v>
      </c>
      <c r="C7637">
        <v>0</v>
      </c>
      <c r="D7637">
        <v>0.72199999999999998</v>
      </c>
      <c r="E7637">
        <v>37.374547</v>
      </c>
      <c r="F7637">
        <v>37.642636000000003</v>
      </c>
      <c r="G7637">
        <v>37.190579999999997</v>
      </c>
      <c r="H7637">
        <v>-0.26808900000000002</v>
      </c>
      <c r="I7637">
        <v>-85.480666999999997</v>
      </c>
      <c r="J7637">
        <v>47</v>
      </c>
      <c r="K7637">
        <v>56.796401000000003</v>
      </c>
      <c r="L7637">
        <v>1.5004E-2</v>
      </c>
      <c r="M7637">
        <f>(F7637*CalPhotonTurnigy!$AE$30*CalPhotonTurnigy!$AF$36+CalPhotonTurnigy!$AE$36)/CalPhotonTurnigy!$AE$30</f>
        <v>49.722102947135255</v>
      </c>
    </row>
    <row r="7638" spans="1:13" x14ac:dyDescent="0.3">
      <c r="A7638">
        <v>212.007486</v>
      </c>
      <c r="B7638">
        <v>47</v>
      </c>
      <c r="C7638">
        <v>0</v>
      </c>
      <c r="D7638">
        <v>0.72499999999999998</v>
      </c>
      <c r="E7638">
        <v>37.369762999999999</v>
      </c>
      <c r="F7638">
        <v>37.817566999999997</v>
      </c>
      <c r="G7638">
        <v>37.166316999999999</v>
      </c>
      <c r="H7638">
        <v>-0.44780399999999998</v>
      </c>
      <c r="I7638">
        <v>-85.500726999999998</v>
      </c>
      <c r="J7638">
        <v>47</v>
      </c>
      <c r="K7638">
        <v>56.787168999999999</v>
      </c>
      <c r="L7638">
        <v>1.5008000000000001E-2</v>
      </c>
      <c r="M7638">
        <f>(F7638*CalPhotonTurnigy!$AE$30*CalPhotonTurnigy!$AF$36+CalPhotonTurnigy!$AE$36)/CalPhotonTurnigy!$AE$30</f>
        <v>49.899781149463699</v>
      </c>
    </row>
    <row r="7639" spans="1:13" x14ac:dyDescent="0.3">
      <c r="A7639">
        <v>212.02249699999999</v>
      </c>
      <c r="B7639">
        <v>47</v>
      </c>
      <c r="C7639">
        <v>0</v>
      </c>
      <c r="D7639">
        <v>0.72399999999999998</v>
      </c>
      <c r="E7639">
        <v>37.360961000000003</v>
      </c>
      <c r="F7639">
        <v>37.467652000000001</v>
      </c>
      <c r="G7639">
        <v>37.142816000000003</v>
      </c>
      <c r="H7639">
        <v>-0.10668999999999999</v>
      </c>
      <c r="I7639">
        <v>-85.505494999999996</v>
      </c>
      <c r="J7639">
        <v>47</v>
      </c>
      <c r="K7639">
        <v>56.779223000000002</v>
      </c>
      <c r="L7639">
        <v>1.5011E-2</v>
      </c>
      <c r="M7639">
        <f>(F7639*CalPhotonTurnigy!$AE$30*CalPhotonTurnigy!$AF$36+CalPhotonTurnigy!$AE$36)/CalPhotonTurnigy!$AE$30</f>
        <v>49.544370912468764</v>
      </c>
    </row>
    <row r="7640" spans="1:13" x14ac:dyDescent="0.3">
      <c r="A7640">
        <v>212.037498</v>
      </c>
      <c r="B7640">
        <v>47</v>
      </c>
      <c r="C7640">
        <v>0</v>
      </c>
      <c r="D7640">
        <v>0.72299999999999998</v>
      </c>
      <c r="E7640">
        <v>37.348697999999999</v>
      </c>
      <c r="F7640">
        <v>37.742603000000003</v>
      </c>
      <c r="G7640">
        <v>37.120221999999998</v>
      </c>
      <c r="H7640">
        <v>-0.39390599999999998</v>
      </c>
      <c r="I7640">
        <v>-85.523122999999998</v>
      </c>
      <c r="J7640">
        <v>47</v>
      </c>
      <c r="K7640">
        <v>56.772382999999998</v>
      </c>
      <c r="L7640">
        <v>1.5001E-2</v>
      </c>
      <c r="M7640">
        <f>(F7640*CalPhotonTurnigy!$AE$30*CalPhotonTurnigy!$AF$36+CalPhotonTurnigy!$AE$36)/CalPhotonTurnigy!$AE$30</f>
        <v>49.823639877994665</v>
      </c>
    </row>
    <row r="7641" spans="1:13" x14ac:dyDescent="0.3">
      <c r="A7641">
        <v>212.052504</v>
      </c>
      <c r="B7641">
        <v>47</v>
      </c>
      <c r="C7641">
        <v>0</v>
      </c>
      <c r="D7641">
        <v>0.72099999999999997</v>
      </c>
      <c r="E7641">
        <v>37.324069999999999</v>
      </c>
      <c r="F7641">
        <v>37.317622999999998</v>
      </c>
      <c r="G7641">
        <v>37.098641999999998</v>
      </c>
      <c r="H7641">
        <v>6.4469999999999996E-3</v>
      </c>
      <c r="I7641">
        <v>-85.522835000000001</v>
      </c>
      <c r="J7641">
        <v>47</v>
      </c>
      <c r="K7641">
        <v>56.766495999999997</v>
      </c>
      <c r="L7641">
        <v>1.5006E-2</v>
      </c>
      <c r="M7641">
        <f>(F7641*CalPhotonTurnigy!$AE$30*CalPhotonTurnigy!$AF$36+CalPhotonTurnigy!$AE$36)/CalPhotonTurnigy!$AE$30</f>
        <v>49.391985783377088</v>
      </c>
    </row>
    <row r="7642" spans="1:13" x14ac:dyDescent="0.3">
      <c r="A7642">
        <v>212.06750299999999</v>
      </c>
      <c r="B7642">
        <v>47</v>
      </c>
      <c r="C7642">
        <v>0</v>
      </c>
      <c r="D7642">
        <v>0.72299999999999998</v>
      </c>
      <c r="E7642">
        <v>37.316943999999999</v>
      </c>
      <c r="F7642">
        <v>37.542650999999999</v>
      </c>
      <c r="G7642">
        <v>37.078150999999998</v>
      </c>
      <c r="H7642">
        <v>-0.22570799999999999</v>
      </c>
      <c r="I7642">
        <v>-85.532919000000007</v>
      </c>
      <c r="J7642">
        <v>47</v>
      </c>
      <c r="K7642">
        <v>56.761429999999997</v>
      </c>
      <c r="L7642">
        <v>1.4999E-2</v>
      </c>
      <c r="M7642">
        <f>(F7642*CalPhotonTurnigy!$AE$30*CalPhotonTurnigy!$AF$36+CalPhotonTurnigy!$AE$36)/CalPhotonTurnigy!$AE$30</f>
        <v>49.620547733594989</v>
      </c>
    </row>
    <row r="7643" spans="1:13" x14ac:dyDescent="0.3">
      <c r="A7643">
        <v>212.082506</v>
      </c>
      <c r="B7643">
        <v>47</v>
      </c>
      <c r="C7643">
        <v>0</v>
      </c>
      <c r="D7643">
        <v>0.71899999999999997</v>
      </c>
      <c r="E7643">
        <v>37.287332999999997</v>
      </c>
      <c r="F7643">
        <v>37.467652000000001</v>
      </c>
      <c r="G7643">
        <v>37.058796999999998</v>
      </c>
      <c r="H7643">
        <v>-0.18031900000000001</v>
      </c>
      <c r="I7643">
        <v>-85.540972999999994</v>
      </c>
      <c r="J7643">
        <v>47</v>
      </c>
      <c r="K7643">
        <v>56.757069000000001</v>
      </c>
      <c r="L7643">
        <v>1.5003000000000001E-2</v>
      </c>
      <c r="M7643">
        <f>(F7643*CalPhotonTurnigy!$AE$30*CalPhotonTurnigy!$AF$36+CalPhotonTurnigy!$AE$36)/CalPhotonTurnigy!$AE$30</f>
        <v>49.544370912468764</v>
      </c>
    </row>
    <row r="7644" spans="1:13" x14ac:dyDescent="0.3">
      <c r="A7644">
        <v>212.09750600000001</v>
      </c>
      <c r="B7644">
        <v>47</v>
      </c>
      <c r="C7644">
        <v>0</v>
      </c>
      <c r="D7644">
        <v>0.72299999999999998</v>
      </c>
      <c r="E7644">
        <v>37.280630000000002</v>
      </c>
      <c r="F7644">
        <v>37.417645999999998</v>
      </c>
      <c r="G7644">
        <v>37.040604000000002</v>
      </c>
      <c r="H7644">
        <v>-0.137016</v>
      </c>
      <c r="I7644">
        <v>-85.547089</v>
      </c>
      <c r="J7644">
        <v>47</v>
      </c>
      <c r="K7644">
        <v>56.753315000000001</v>
      </c>
      <c r="L7644">
        <v>1.4999999999999999E-2</v>
      </c>
      <c r="M7644">
        <f>(F7644*CalPhotonTurnigy!$AE$30*CalPhotonTurnigy!$AF$36+CalPhotonTurnigy!$AE$36)/CalPhotonTurnigy!$AE$30</f>
        <v>49.493579593688004</v>
      </c>
    </row>
    <row r="7645" spans="1:13" x14ac:dyDescent="0.3">
      <c r="A7645">
        <v>212.112504</v>
      </c>
      <c r="B7645">
        <v>47</v>
      </c>
      <c r="C7645">
        <v>0</v>
      </c>
      <c r="D7645">
        <v>0.71899999999999997</v>
      </c>
      <c r="E7645">
        <v>37.256058000000003</v>
      </c>
      <c r="F7645">
        <v>37.667628999999998</v>
      </c>
      <c r="G7645">
        <v>37.023577000000003</v>
      </c>
      <c r="H7645">
        <v>-0.41157100000000002</v>
      </c>
      <c r="I7645">
        <v>-85.565493000000004</v>
      </c>
      <c r="J7645">
        <v>47</v>
      </c>
      <c r="K7645">
        <v>56.750084999999999</v>
      </c>
      <c r="L7645">
        <v>1.4997999999999999E-2</v>
      </c>
      <c r="M7645">
        <f>(F7645*CalPhotonTurnigy!$AE$30*CalPhotonTurnigy!$AF$36+CalPhotonTurnigy!$AE$36)/CalPhotonTurnigy!$AE$30</f>
        <v>49.747488449480713</v>
      </c>
    </row>
    <row r="7646" spans="1:13" x14ac:dyDescent="0.3">
      <c r="A7646">
        <v>212.12751600000001</v>
      </c>
      <c r="B7646">
        <v>47</v>
      </c>
      <c r="C7646">
        <v>0</v>
      </c>
      <c r="D7646">
        <v>0.72</v>
      </c>
      <c r="E7646">
        <v>37.239604</v>
      </c>
      <c r="F7646">
        <v>37.292614</v>
      </c>
      <c r="G7646">
        <v>37.007703999999997</v>
      </c>
      <c r="H7646">
        <v>-5.3010000000000002E-2</v>
      </c>
      <c r="I7646">
        <v>-85.567859999999996</v>
      </c>
      <c r="J7646">
        <v>47</v>
      </c>
      <c r="K7646">
        <v>56.747304</v>
      </c>
      <c r="L7646">
        <v>1.5011999999999999E-2</v>
      </c>
      <c r="M7646">
        <f>(F7646*CalPhotonTurnigy!$AE$30*CalPhotonTurnigy!$AF$36+CalPhotonTurnigy!$AE$36)/CalPhotonTurnigy!$AE$30</f>
        <v>49.366584029759764</v>
      </c>
    </row>
    <row r="7647" spans="1:13" x14ac:dyDescent="0.3">
      <c r="A7647">
        <v>212.142515</v>
      </c>
      <c r="B7647">
        <v>47</v>
      </c>
      <c r="C7647">
        <v>0</v>
      </c>
      <c r="D7647">
        <v>0.72</v>
      </c>
      <c r="E7647">
        <v>37.225439000000001</v>
      </c>
      <c r="F7647">
        <v>37.567649000000003</v>
      </c>
      <c r="G7647">
        <v>36.992958999999999</v>
      </c>
      <c r="H7647">
        <v>-0.34221099999999999</v>
      </c>
      <c r="I7647">
        <v>-85.583151999999998</v>
      </c>
      <c r="J7647">
        <v>47</v>
      </c>
      <c r="K7647">
        <v>56.744911000000002</v>
      </c>
      <c r="L7647">
        <v>1.4999E-2</v>
      </c>
      <c r="M7647">
        <f>(F7647*CalPhotonTurnigy!$AE$30*CalPhotonTurnigy!$AF$36+CalPhotonTurnigy!$AE$36)/CalPhotonTurnigy!$AE$30</f>
        <v>49.64593831446291</v>
      </c>
    </row>
    <row r="7648" spans="1:13" x14ac:dyDescent="0.3">
      <c r="A7648">
        <v>212.15752499999999</v>
      </c>
      <c r="B7648">
        <v>47</v>
      </c>
      <c r="C7648">
        <v>0</v>
      </c>
      <c r="D7648">
        <v>0.72</v>
      </c>
      <c r="E7648">
        <v>37.213244000000003</v>
      </c>
      <c r="F7648">
        <v>37.192568999999999</v>
      </c>
      <c r="G7648">
        <v>36.979309999999998</v>
      </c>
      <c r="H7648">
        <v>2.0674999999999999E-2</v>
      </c>
      <c r="I7648">
        <v>-85.582229999999996</v>
      </c>
      <c r="J7648">
        <v>47</v>
      </c>
      <c r="K7648">
        <v>56.742851000000002</v>
      </c>
      <c r="L7648">
        <v>1.5010000000000001E-2</v>
      </c>
      <c r="M7648">
        <f>(F7648*CalPhotonTurnigy!$AE$30*CalPhotonTurnigy!$AF$36+CalPhotonTurnigy!$AE$36)/CalPhotonTurnigy!$AE$30</f>
        <v>49.264967873950042</v>
      </c>
    </row>
    <row r="7649" spans="1:13" x14ac:dyDescent="0.3">
      <c r="A7649">
        <v>212.17252999999999</v>
      </c>
      <c r="B7649">
        <v>47</v>
      </c>
      <c r="C7649">
        <v>0</v>
      </c>
      <c r="D7649">
        <v>0.72299999999999998</v>
      </c>
      <c r="E7649">
        <v>37.216875999999999</v>
      </c>
      <c r="F7649">
        <v>37.467652000000001</v>
      </c>
      <c r="G7649">
        <v>36.966712999999999</v>
      </c>
      <c r="H7649">
        <v>-0.25077500000000003</v>
      </c>
      <c r="I7649">
        <v>-85.593432000000007</v>
      </c>
      <c r="J7649">
        <v>47</v>
      </c>
      <c r="K7649">
        <v>56.741078000000002</v>
      </c>
      <c r="L7649">
        <v>1.5004999999999999E-2</v>
      </c>
      <c r="M7649">
        <f>(F7649*CalPhotonTurnigy!$AE$30*CalPhotonTurnigy!$AF$36+CalPhotonTurnigy!$AE$36)/CalPhotonTurnigy!$AE$30</f>
        <v>49.544370912468764</v>
      </c>
    </row>
    <row r="7650" spans="1:13" x14ac:dyDescent="0.3">
      <c r="A7650">
        <v>212.18754100000001</v>
      </c>
      <c r="B7650">
        <v>47</v>
      </c>
      <c r="C7650">
        <v>0</v>
      </c>
      <c r="D7650">
        <v>0.72</v>
      </c>
      <c r="E7650">
        <v>37.205874000000001</v>
      </c>
      <c r="F7650">
        <v>37.667628999999998</v>
      </c>
      <c r="G7650">
        <v>36.955120000000001</v>
      </c>
      <c r="H7650">
        <v>-0.46175500000000003</v>
      </c>
      <c r="I7650">
        <v>-85.614097999999998</v>
      </c>
      <c r="J7650">
        <v>47</v>
      </c>
      <c r="K7650">
        <v>56.739552000000003</v>
      </c>
      <c r="L7650">
        <v>1.5011E-2</v>
      </c>
      <c r="M7650">
        <f>(F7650*CalPhotonTurnigy!$AE$30*CalPhotonTurnigy!$AF$36+CalPhotonTurnigy!$AE$36)/CalPhotonTurnigy!$AE$30</f>
        <v>49.747488449480713</v>
      </c>
    </row>
    <row r="7651" spans="1:13" x14ac:dyDescent="0.3">
      <c r="A7651">
        <v>212.20254</v>
      </c>
      <c r="B7651">
        <v>47</v>
      </c>
      <c r="C7651">
        <v>0</v>
      </c>
      <c r="D7651">
        <v>0.72099999999999997</v>
      </c>
      <c r="E7651">
        <v>37.201115000000001</v>
      </c>
      <c r="F7651">
        <v>37.317622999999998</v>
      </c>
      <c r="G7651">
        <v>36.944479000000001</v>
      </c>
      <c r="H7651">
        <v>-0.116508</v>
      </c>
      <c r="I7651">
        <v>-85.619294999999994</v>
      </c>
      <c r="J7651">
        <v>47</v>
      </c>
      <c r="K7651">
        <v>56.738238000000003</v>
      </c>
      <c r="L7651">
        <v>1.4999E-2</v>
      </c>
      <c r="M7651">
        <f>(F7651*CalPhotonTurnigy!$AE$30*CalPhotonTurnigy!$AF$36+CalPhotonTurnigy!$AE$36)/CalPhotonTurnigy!$AE$30</f>
        <v>49.391985783377088</v>
      </c>
    </row>
    <row r="7652" spans="1:13" x14ac:dyDescent="0.3">
      <c r="A7652">
        <v>212.21753899999999</v>
      </c>
      <c r="B7652">
        <v>47</v>
      </c>
      <c r="C7652">
        <v>0</v>
      </c>
      <c r="D7652">
        <v>0.71899999999999997</v>
      </c>
      <c r="E7652">
        <v>37.182881999999999</v>
      </c>
      <c r="F7652">
        <v>37.567649000000003</v>
      </c>
      <c r="G7652">
        <v>36.934736999999998</v>
      </c>
      <c r="H7652">
        <v>-0.38476700000000003</v>
      </c>
      <c r="I7652">
        <v>-85.636488</v>
      </c>
      <c r="J7652">
        <v>47</v>
      </c>
      <c r="K7652">
        <v>56.737107000000002</v>
      </c>
      <c r="L7652">
        <v>1.4999E-2</v>
      </c>
      <c r="M7652">
        <f>(F7652*CalPhotonTurnigy!$AE$30*CalPhotonTurnigy!$AF$36+CalPhotonTurnigy!$AE$36)/CalPhotonTurnigy!$AE$30</f>
        <v>49.64593831446291</v>
      </c>
    </row>
    <row r="7653" spans="1:13" x14ac:dyDescent="0.3">
      <c r="A7653">
        <v>212.23255</v>
      </c>
      <c r="B7653">
        <v>47</v>
      </c>
      <c r="C7653">
        <v>0</v>
      </c>
      <c r="D7653">
        <v>0.71899999999999997</v>
      </c>
      <c r="E7653">
        <v>37.171900000000001</v>
      </c>
      <c r="F7653">
        <v>37.192568999999999</v>
      </c>
      <c r="G7653">
        <v>36.925837999999999</v>
      </c>
      <c r="H7653">
        <v>-2.0669E-2</v>
      </c>
      <c r="I7653">
        <v>-85.637410000000003</v>
      </c>
      <c r="J7653">
        <v>47</v>
      </c>
      <c r="K7653">
        <v>56.736134</v>
      </c>
      <c r="L7653">
        <v>1.5011E-2</v>
      </c>
      <c r="M7653">
        <f>(F7653*CalPhotonTurnigy!$AE$30*CalPhotonTurnigy!$AF$36+CalPhotonTurnigy!$AE$36)/CalPhotonTurnigy!$AE$30</f>
        <v>49.264967873950042</v>
      </c>
    </row>
    <row r="7654" spans="1:13" x14ac:dyDescent="0.3">
      <c r="A7654">
        <v>212.247559</v>
      </c>
      <c r="B7654">
        <v>47</v>
      </c>
      <c r="C7654">
        <v>0</v>
      </c>
      <c r="D7654">
        <v>0.71899999999999997</v>
      </c>
      <c r="E7654">
        <v>37.162447</v>
      </c>
      <c r="F7654">
        <v>37.467652000000001</v>
      </c>
      <c r="G7654">
        <v>36.917726999999999</v>
      </c>
      <c r="H7654">
        <v>-0.305205</v>
      </c>
      <c r="I7654">
        <v>-85.651047000000005</v>
      </c>
      <c r="J7654">
        <v>47</v>
      </c>
      <c r="K7654">
        <v>56.735297000000003</v>
      </c>
      <c r="L7654">
        <v>1.5009E-2</v>
      </c>
      <c r="M7654">
        <f>(F7654*CalPhotonTurnigy!$AE$30*CalPhotonTurnigy!$AF$36+CalPhotonTurnigy!$AE$36)/CalPhotonTurnigy!$AE$30</f>
        <v>49.544370912468764</v>
      </c>
    </row>
    <row r="7655" spans="1:13" x14ac:dyDescent="0.3">
      <c r="A7655">
        <v>212.26255800000001</v>
      </c>
      <c r="B7655">
        <v>47</v>
      </c>
      <c r="C7655">
        <v>0</v>
      </c>
      <c r="D7655">
        <v>0.72199999999999998</v>
      </c>
      <c r="E7655">
        <v>37.168461999999998</v>
      </c>
      <c r="F7655">
        <v>37.642636000000003</v>
      </c>
      <c r="G7655">
        <v>36.910347999999999</v>
      </c>
      <c r="H7655">
        <v>-0.47417399999999998</v>
      </c>
      <c r="I7655">
        <v>-85.672247999999996</v>
      </c>
      <c r="J7655">
        <v>47</v>
      </c>
      <c r="K7655">
        <v>56.734575999999997</v>
      </c>
      <c r="L7655">
        <v>1.4999E-2</v>
      </c>
      <c r="M7655">
        <f>(F7655*CalPhotonTurnigy!$AE$30*CalPhotonTurnigy!$AF$36+CalPhotonTurnigy!$AE$36)/CalPhotonTurnigy!$AE$30</f>
        <v>49.722102947135255</v>
      </c>
    </row>
    <row r="7656" spans="1:13" x14ac:dyDescent="0.3">
      <c r="A7656">
        <v>212.27755500000001</v>
      </c>
      <c r="B7656">
        <v>47</v>
      </c>
      <c r="C7656">
        <v>0</v>
      </c>
      <c r="D7656">
        <v>0.71</v>
      </c>
      <c r="E7656">
        <v>37.102826999999998</v>
      </c>
      <c r="F7656">
        <v>37.317622999999998</v>
      </c>
      <c r="G7656">
        <v>36.903647999999997</v>
      </c>
      <c r="H7656">
        <v>-0.21479599999999999</v>
      </c>
      <c r="I7656">
        <v>-85.681827999999996</v>
      </c>
      <c r="J7656">
        <v>47</v>
      </c>
      <c r="K7656">
        <v>56.733955999999999</v>
      </c>
      <c r="L7656">
        <v>1.4997E-2</v>
      </c>
      <c r="M7656">
        <f>(F7656*CalPhotonTurnigy!$AE$30*CalPhotonTurnigy!$AF$36+CalPhotonTurnigy!$AE$36)/CalPhotonTurnigy!$AE$30</f>
        <v>49.391985783377088</v>
      </c>
    </row>
    <row r="7657" spans="1:13" x14ac:dyDescent="0.3">
      <c r="A7657">
        <v>212.29256000000001</v>
      </c>
      <c r="B7657">
        <v>47</v>
      </c>
      <c r="C7657">
        <v>0</v>
      </c>
      <c r="D7657">
        <v>0.71599999999999997</v>
      </c>
      <c r="E7657">
        <v>37.084091999999998</v>
      </c>
      <c r="F7657">
        <v>37.567649000000003</v>
      </c>
      <c r="G7657">
        <v>36.897576000000001</v>
      </c>
      <c r="H7657">
        <v>-0.48355700000000001</v>
      </c>
      <c r="I7657">
        <v>-85.703445000000002</v>
      </c>
      <c r="J7657">
        <v>47</v>
      </c>
      <c r="K7657">
        <v>56.733421999999997</v>
      </c>
      <c r="L7657">
        <v>1.5004999999999999E-2</v>
      </c>
      <c r="M7657">
        <f>(F7657*CalPhotonTurnigy!$AE$30*CalPhotonTurnigy!$AF$36+CalPhotonTurnigy!$AE$36)/CalPhotonTurnigy!$AE$30</f>
        <v>49.64593831446291</v>
      </c>
    </row>
    <row r="7658" spans="1:13" x14ac:dyDescent="0.3">
      <c r="A7658">
        <v>212.307559</v>
      </c>
      <c r="B7658">
        <v>47</v>
      </c>
      <c r="C7658">
        <v>0</v>
      </c>
      <c r="D7658">
        <v>0.71699999999999997</v>
      </c>
      <c r="E7658">
        <v>37.072693999999998</v>
      </c>
      <c r="F7658">
        <v>37.217582</v>
      </c>
      <c r="G7658">
        <v>36.892080999999997</v>
      </c>
      <c r="H7658">
        <v>-0.14488799999999999</v>
      </c>
      <c r="I7658">
        <v>-85.709902</v>
      </c>
      <c r="J7658">
        <v>47</v>
      </c>
      <c r="K7658">
        <v>56.732962000000001</v>
      </c>
      <c r="L7658">
        <v>1.4999E-2</v>
      </c>
      <c r="M7658">
        <f>(F7658*CalPhotonTurnigy!$AE$30*CalPhotonTurnigy!$AF$36+CalPhotonTurnigy!$AE$36)/CalPhotonTurnigy!$AE$30</f>
        <v>49.290373690385337</v>
      </c>
    </row>
    <row r="7659" spans="1:13" x14ac:dyDescent="0.3">
      <c r="A7659">
        <v>212.32256699999999</v>
      </c>
      <c r="B7659">
        <v>47</v>
      </c>
      <c r="C7659">
        <v>0</v>
      </c>
      <c r="D7659">
        <v>0.71899999999999997</v>
      </c>
      <c r="E7659">
        <v>37.077077000000003</v>
      </c>
      <c r="F7659">
        <v>37.492652999999997</v>
      </c>
      <c r="G7659">
        <v>36.887117000000003</v>
      </c>
      <c r="H7659">
        <v>-0.415576</v>
      </c>
      <c r="I7659">
        <v>-85.728472999999994</v>
      </c>
      <c r="J7659">
        <v>47</v>
      </c>
      <c r="K7659">
        <v>56.732565999999998</v>
      </c>
      <c r="L7659">
        <v>1.5008000000000001E-2</v>
      </c>
      <c r="M7659">
        <f>(F7659*CalPhotonTurnigy!$AE$30*CalPhotonTurnigy!$AF$36+CalPhotonTurnigy!$AE$36)/CalPhotonTurnigy!$AE$30</f>
        <v>49.569764540450159</v>
      </c>
    </row>
    <row r="7660" spans="1:13" x14ac:dyDescent="0.3">
      <c r="A7660">
        <v>212.33757900000001</v>
      </c>
      <c r="B7660">
        <v>47</v>
      </c>
      <c r="C7660">
        <v>0</v>
      </c>
      <c r="D7660">
        <v>0.72</v>
      </c>
      <c r="E7660">
        <v>37.085576000000003</v>
      </c>
      <c r="F7660">
        <v>37.067487999999997</v>
      </c>
      <c r="G7660">
        <v>36.882638999999998</v>
      </c>
      <c r="H7660">
        <v>1.8088E-2</v>
      </c>
      <c r="I7660">
        <v>-85.727666999999997</v>
      </c>
      <c r="J7660">
        <v>47</v>
      </c>
      <c r="K7660">
        <v>56.732225999999997</v>
      </c>
      <c r="L7660">
        <v>1.5011999999999999E-2</v>
      </c>
      <c r="M7660">
        <f>(F7660*CalPhotonTurnigy!$AE$30*CalPhotonTurnigy!$AF$36+CalPhotonTurnigy!$AE$36)/CalPhotonTurnigy!$AE$30</f>
        <v>49.137922540501734</v>
      </c>
    </row>
    <row r="7661" spans="1:13" x14ac:dyDescent="0.3">
      <c r="A7661">
        <v>212.352575</v>
      </c>
      <c r="B7661">
        <v>47</v>
      </c>
      <c r="C7661">
        <v>0</v>
      </c>
      <c r="D7661">
        <v>0.72099999999999997</v>
      </c>
      <c r="E7661">
        <v>37.097616000000002</v>
      </c>
      <c r="F7661">
        <v>37.417645999999998</v>
      </c>
      <c r="G7661">
        <v>36.878605999999998</v>
      </c>
      <c r="H7661">
        <v>-0.32003100000000001</v>
      </c>
      <c r="I7661">
        <v>-85.741950000000003</v>
      </c>
      <c r="J7661">
        <v>47</v>
      </c>
      <c r="K7661">
        <v>56.731932999999998</v>
      </c>
      <c r="L7661">
        <v>1.4996000000000001E-2</v>
      </c>
      <c r="M7661">
        <f>(F7661*CalPhotonTurnigy!$AE$30*CalPhotonTurnigy!$AF$36+CalPhotonTurnigy!$AE$36)/CalPhotonTurnigy!$AE$30</f>
        <v>49.493579593688004</v>
      </c>
    </row>
    <row r="7662" spans="1:13" x14ac:dyDescent="0.3">
      <c r="A7662">
        <v>212.36757600000001</v>
      </c>
      <c r="B7662">
        <v>47</v>
      </c>
      <c r="C7662">
        <v>0</v>
      </c>
      <c r="D7662">
        <v>0.72299999999999998</v>
      </c>
      <c r="E7662">
        <v>37.122143999999999</v>
      </c>
      <c r="F7662">
        <v>37.017448999999999</v>
      </c>
      <c r="G7662">
        <v>36.874977000000001</v>
      </c>
      <c r="H7662">
        <v>0.104695</v>
      </c>
      <c r="I7662">
        <v>-85.737290000000002</v>
      </c>
      <c r="J7662">
        <v>47</v>
      </c>
      <c r="K7662">
        <v>56.731679999999997</v>
      </c>
      <c r="L7662">
        <v>1.5001E-2</v>
      </c>
      <c r="M7662">
        <f>(F7662*CalPhotonTurnigy!$AE$30*CalPhotonTurnigy!$AF$36+CalPhotonTurnigy!$AE$36)/CalPhotonTurnigy!$AE$30</f>
        <v>49.087097703472779</v>
      </c>
    </row>
    <row r="7663" spans="1:13" x14ac:dyDescent="0.3">
      <c r="A7663">
        <v>212.382586</v>
      </c>
      <c r="B7663">
        <v>47</v>
      </c>
      <c r="C7663">
        <v>0</v>
      </c>
      <c r="D7663">
        <v>0.72</v>
      </c>
      <c r="E7663">
        <v>37.124347999999998</v>
      </c>
      <c r="F7663">
        <v>37.292614</v>
      </c>
      <c r="G7663">
        <v>36.871716999999997</v>
      </c>
      <c r="H7663">
        <v>-0.168266</v>
      </c>
      <c r="I7663">
        <v>-85.744799</v>
      </c>
      <c r="J7663">
        <v>47</v>
      </c>
      <c r="K7663">
        <v>56.731462999999998</v>
      </c>
      <c r="L7663">
        <v>1.5010000000000001E-2</v>
      </c>
      <c r="M7663">
        <f>(F7663*CalPhotonTurnigy!$AE$30*CalPhotonTurnigy!$AF$36+CalPhotonTurnigy!$AE$36)/CalPhotonTurnigy!$AE$30</f>
        <v>49.366584029759764</v>
      </c>
    </row>
    <row r="7664" spans="1:13" x14ac:dyDescent="0.3">
      <c r="A7664">
        <v>212.397594</v>
      </c>
      <c r="B7664">
        <v>47</v>
      </c>
      <c r="C7664">
        <v>0</v>
      </c>
      <c r="D7664">
        <v>0.71599999999999997</v>
      </c>
      <c r="E7664">
        <v>37.102623000000001</v>
      </c>
      <c r="F7664">
        <v>36.992426999999999</v>
      </c>
      <c r="G7664">
        <v>36.868791000000002</v>
      </c>
      <c r="H7664">
        <v>0.110196</v>
      </c>
      <c r="I7664">
        <v>-85.739892999999995</v>
      </c>
      <c r="J7664">
        <v>47</v>
      </c>
      <c r="K7664">
        <v>56.731276000000001</v>
      </c>
      <c r="L7664">
        <v>1.5008000000000001E-2</v>
      </c>
      <c r="M7664">
        <f>(F7664*CalPhotonTurnigy!$AE$30*CalPhotonTurnigy!$AF$36+CalPhotonTurnigy!$AE$36)/CalPhotonTurnigy!$AE$30</f>
        <v>49.06168274569707</v>
      </c>
    </row>
    <row r="7665" spans="1:13" x14ac:dyDescent="0.3">
      <c r="A7665">
        <v>212.412601</v>
      </c>
      <c r="B7665">
        <v>47</v>
      </c>
      <c r="C7665">
        <v>0</v>
      </c>
      <c r="D7665">
        <v>0.71199999999999997</v>
      </c>
      <c r="E7665">
        <v>37.060262000000002</v>
      </c>
      <c r="F7665">
        <v>37.267605000000003</v>
      </c>
      <c r="G7665">
        <v>36.866168999999999</v>
      </c>
      <c r="H7665">
        <v>-0.207342</v>
      </c>
      <c r="I7665">
        <v>-85.749142000000006</v>
      </c>
      <c r="J7665">
        <v>47</v>
      </c>
      <c r="K7665">
        <v>56.731116</v>
      </c>
      <c r="L7665">
        <v>1.5007E-2</v>
      </c>
      <c r="M7665">
        <f>(F7665*CalPhotonTurnigy!$AE$30*CalPhotonTurnigy!$AF$36+CalPhotonTurnigy!$AE$36)/CalPhotonTurnigy!$AE$30</f>
        <v>49.341182276142447</v>
      </c>
    </row>
    <row r="7666" spans="1:13" x14ac:dyDescent="0.3">
      <c r="A7666">
        <v>212.42760699999999</v>
      </c>
      <c r="B7666">
        <v>47</v>
      </c>
      <c r="C7666">
        <v>0</v>
      </c>
      <c r="D7666">
        <v>0.71699999999999997</v>
      </c>
      <c r="E7666">
        <v>37.052182999999999</v>
      </c>
      <c r="F7666">
        <v>36.967404000000002</v>
      </c>
      <c r="G7666">
        <v>36.863819999999997</v>
      </c>
      <c r="H7666">
        <v>8.4778000000000006E-2</v>
      </c>
      <c r="I7666">
        <v>-85.745368999999997</v>
      </c>
      <c r="J7666">
        <v>47</v>
      </c>
      <c r="K7666">
        <v>56.730977000000003</v>
      </c>
      <c r="L7666">
        <v>1.5006E-2</v>
      </c>
      <c r="M7666">
        <f>(F7666*CalPhotonTurnigy!$AE$30*CalPhotonTurnigy!$AF$36+CalPhotonTurnigy!$AE$36)/CalPhotonTurnigy!$AE$30</f>
        <v>49.036266772216877</v>
      </c>
    </row>
    <row r="7667" spans="1:13" x14ac:dyDescent="0.3">
      <c r="A7667">
        <v>212.44260800000001</v>
      </c>
      <c r="B7667">
        <v>47</v>
      </c>
      <c r="C7667">
        <v>0</v>
      </c>
      <c r="D7667">
        <v>0.71399999999999997</v>
      </c>
      <c r="E7667">
        <v>37.026282000000002</v>
      </c>
      <c r="F7667">
        <v>37.167555</v>
      </c>
      <c r="G7667">
        <v>36.861719999999998</v>
      </c>
      <c r="H7667">
        <v>-0.14127300000000001</v>
      </c>
      <c r="I7667">
        <v>-85.751664000000005</v>
      </c>
      <c r="J7667">
        <v>47</v>
      </c>
      <c r="K7667">
        <v>56.730857999999998</v>
      </c>
      <c r="L7667">
        <v>1.5001E-2</v>
      </c>
      <c r="M7667">
        <f>(F7667*CalPhotonTurnigy!$AE$30*CalPhotonTurnigy!$AF$36+CalPhotonTurnigy!$AE$36)/CalPhotonTurnigy!$AE$30</f>
        <v>49.239561041810262</v>
      </c>
    </row>
    <row r="7668" spans="1:13" x14ac:dyDescent="0.3">
      <c r="A7668">
        <v>212.457616</v>
      </c>
      <c r="B7668">
        <v>47</v>
      </c>
      <c r="C7668">
        <v>0</v>
      </c>
      <c r="D7668">
        <v>0.71099999999999997</v>
      </c>
      <c r="E7668">
        <v>36.989749000000003</v>
      </c>
      <c r="F7668">
        <v>36.817245999999997</v>
      </c>
      <c r="G7668">
        <v>36.859842999999998</v>
      </c>
      <c r="H7668">
        <v>0.17250299999999999</v>
      </c>
      <c r="I7668">
        <v>-85.743994000000001</v>
      </c>
      <c r="J7668">
        <v>47</v>
      </c>
      <c r="K7668">
        <v>56.730755000000002</v>
      </c>
      <c r="L7668">
        <v>1.5008000000000001E-2</v>
      </c>
      <c r="M7668">
        <f>(F7668*CalPhotonTurnigy!$AE$30*CalPhotonTurnigy!$AF$36+CalPhotonTurnigy!$AE$36)/CalPhotonTurnigy!$AE$30</f>
        <v>48.883750617245845</v>
      </c>
    </row>
    <row r="7669" spans="1:13" x14ac:dyDescent="0.3">
      <c r="A7669">
        <v>212.47261599999999</v>
      </c>
      <c r="B7669">
        <v>47</v>
      </c>
      <c r="C7669">
        <v>0</v>
      </c>
      <c r="D7669">
        <v>0.71799999999999997</v>
      </c>
      <c r="E7669">
        <v>36.996245000000002</v>
      </c>
      <c r="F7669">
        <v>37.142539999999997</v>
      </c>
      <c r="G7669">
        <v>36.858167999999999</v>
      </c>
      <c r="H7669">
        <v>-0.14629500000000001</v>
      </c>
      <c r="I7669">
        <v>-85.750511000000003</v>
      </c>
      <c r="J7669">
        <v>47</v>
      </c>
      <c r="K7669">
        <v>56.730666999999997</v>
      </c>
      <c r="L7669">
        <v>1.4999999999999999E-2</v>
      </c>
      <c r="M7669">
        <f>(F7669*CalPhotonTurnigy!$AE$30*CalPhotonTurnigy!$AF$36+CalPhotonTurnigy!$AE$36)/CalPhotonTurnigy!$AE$30</f>
        <v>49.214153193965998</v>
      </c>
    </row>
    <row r="7670" spans="1:13" x14ac:dyDescent="0.3">
      <c r="A7670">
        <v>212.48761400000001</v>
      </c>
      <c r="B7670">
        <v>47</v>
      </c>
      <c r="C7670">
        <v>0</v>
      </c>
      <c r="D7670">
        <v>0.72099999999999997</v>
      </c>
      <c r="E7670">
        <v>37.020795999999997</v>
      </c>
      <c r="F7670">
        <v>36.817245999999997</v>
      </c>
      <c r="G7670">
        <v>36.856673999999998</v>
      </c>
      <c r="H7670">
        <v>0.20355000000000001</v>
      </c>
      <c r="I7670">
        <v>-85.741467</v>
      </c>
      <c r="J7670">
        <v>47</v>
      </c>
      <c r="K7670">
        <v>56.730590999999997</v>
      </c>
      <c r="L7670">
        <v>1.4997999999999999E-2</v>
      </c>
      <c r="M7670">
        <f>(F7670*CalPhotonTurnigy!$AE$30*CalPhotonTurnigy!$AF$36+CalPhotonTurnigy!$AE$36)/CalPhotonTurnigy!$AE$30</f>
        <v>48.883750617245845</v>
      </c>
    </row>
    <row r="7671" spans="1:13" x14ac:dyDescent="0.3">
      <c r="A7671">
        <v>212.50262699999999</v>
      </c>
      <c r="B7671">
        <v>47</v>
      </c>
      <c r="C7671">
        <v>0</v>
      </c>
      <c r="D7671">
        <v>0.71499999999999997</v>
      </c>
      <c r="E7671">
        <v>37.003995000000003</v>
      </c>
      <c r="F7671">
        <v>37.092506999999998</v>
      </c>
      <c r="G7671">
        <v>36.855342</v>
      </c>
      <c r="H7671">
        <v>-8.8511000000000006E-2</v>
      </c>
      <c r="I7671">
        <v>-85.745412000000002</v>
      </c>
      <c r="J7671">
        <v>47</v>
      </c>
      <c r="K7671">
        <v>56.730525999999998</v>
      </c>
      <c r="L7671">
        <v>1.5013E-2</v>
      </c>
      <c r="M7671">
        <f>(F7671*CalPhotonTurnigy!$AE$30*CalPhotonTurnigy!$AF$36+CalPhotonTurnigy!$AE$36)/CalPhotonTurnigy!$AE$30</f>
        <v>49.163334451163969</v>
      </c>
    </row>
    <row r="7672" spans="1:13" x14ac:dyDescent="0.3">
      <c r="A7672">
        <v>212.51763299999999</v>
      </c>
      <c r="B7672">
        <v>47</v>
      </c>
      <c r="C7672">
        <v>0</v>
      </c>
      <c r="D7672">
        <v>0.71299999999999997</v>
      </c>
      <c r="E7672">
        <v>36.980043000000002</v>
      </c>
      <c r="F7672">
        <v>36.817245999999997</v>
      </c>
      <c r="G7672">
        <v>36.854156000000003</v>
      </c>
      <c r="H7672">
        <v>0.162797</v>
      </c>
      <c r="I7672">
        <v>-85.738174000000001</v>
      </c>
      <c r="J7672">
        <v>47</v>
      </c>
      <c r="K7672">
        <v>56.730469999999997</v>
      </c>
      <c r="L7672">
        <v>1.5006E-2</v>
      </c>
      <c r="M7672">
        <f>(F7672*CalPhotonTurnigy!$AE$30*CalPhotonTurnigy!$AF$36+CalPhotonTurnigy!$AE$36)/CalPhotonTurnigy!$AE$30</f>
        <v>48.883750617245845</v>
      </c>
    </row>
    <row r="7673" spans="1:13" x14ac:dyDescent="0.3">
      <c r="A7673">
        <v>212.53264200000001</v>
      </c>
      <c r="B7673">
        <v>47</v>
      </c>
      <c r="C7673">
        <v>0</v>
      </c>
      <c r="D7673">
        <v>0.71299999999999997</v>
      </c>
      <c r="E7673">
        <v>36.959417000000002</v>
      </c>
      <c r="F7673">
        <v>37.142539999999997</v>
      </c>
      <c r="G7673">
        <v>36.853101000000002</v>
      </c>
      <c r="H7673">
        <v>-0.18312300000000001</v>
      </c>
      <c r="I7673">
        <v>-85.746336999999997</v>
      </c>
      <c r="J7673">
        <v>47</v>
      </c>
      <c r="K7673">
        <v>56.730421</v>
      </c>
      <c r="L7673">
        <v>1.5009E-2</v>
      </c>
      <c r="M7673">
        <f>(F7673*CalPhotonTurnigy!$AE$30*CalPhotonTurnigy!$AF$36+CalPhotonTurnigy!$AE$36)/CalPhotonTurnigy!$AE$30</f>
        <v>49.214153193965998</v>
      </c>
    </row>
    <row r="7674" spans="1:13" x14ac:dyDescent="0.3">
      <c r="A7674">
        <v>212.54765399999999</v>
      </c>
      <c r="B7674">
        <v>47</v>
      </c>
      <c r="C7674">
        <v>0</v>
      </c>
      <c r="D7674">
        <v>0.71399999999999997</v>
      </c>
      <c r="E7674">
        <v>36.946409000000003</v>
      </c>
      <c r="F7674">
        <v>36.792216000000003</v>
      </c>
      <c r="G7674">
        <v>36.852164000000002</v>
      </c>
      <c r="H7674">
        <v>0.154193</v>
      </c>
      <c r="I7674">
        <v>-85.739480999999998</v>
      </c>
      <c r="J7674">
        <v>47</v>
      </c>
      <c r="K7674">
        <v>56.730378999999999</v>
      </c>
      <c r="L7674">
        <v>1.5011999999999999E-2</v>
      </c>
      <c r="M7674">
        <f>(F7674*CalPhotonTurnigy!$AE$30*CalPhotonTurnigy!$AF$36+CalPhotonTurnigy!$AE$36)/CalPhotonTurnigy!$AE$30</f>
        <v>48.858327533834213</v>
      </c>
    </row>
    <row r="7675" spans="1:13" x14ac:dyDescent="0.3">
      <c r="A7675">
        <v>212.56265300000001</v>
      </c>
      <c r="B7675">
        <v>47</v>
      </c>
      <c r="C7675">
        <v>0</v>
      </c>
      <c r="D7675">
        <v>0.71399999999999997</v>
      </c>
      <c r="E7675">
        <v>36.935211000000002</v>
      </c>
      <c r="F7675">
        <v>37.117524000000003</v>
      </c>
      <c r="G7675">
        <v>36.851329999999997</v>
      </c>
      <c r="H7675">
        <v>-0.182313</v>
      </c>
      <c r="I7675">
        <v>-85.747600000000006</v>
      </c>
      <c r="J7675">
        <v>47</v>
      </c>
      <c r="K7675">
        <v>56.730342999999998</v>
      </c>
      <c r="L7675">
        <v>1.4999E-2</v>
      </c>
      <c r="M7675">
        <f>(F7675*CalPhotonTurnigy!$AE$30*CalPhotonTurnigy!$AF$36+CalPhotonTurnigy!$AE$36)/CalPhotonTurnigy!$AE$30</f>
        <v>49.188744330417229</v>
      </c>
    </row>
    <row r="7676" spans="1:13" x14ac:dyDescent="0.3">
      <c r="A7676">
        <v>212.577654</v>
      </c>
      <c r="B7676">
        <v>47</v>
      </c>
      <c r="C7676">
        <v>0</v>
      </c>
      <c r="D7676">
        <v>0.71399999999999997</v>
      </c>
      <c r="E7676">
        <v>36.925573</v>
      </c>
      <c r="F7676">
        <v>36.817245999999997</v>
      </c>
      <c r="G7676">
        <v>36.850591000000001</v>
      </c>
      <c r="H7676">
        <v>0.10832700000000001</v>
      </c>
      <c r="I7676">
        <v>-85.742785999999995</v>
      </c>
      <c r="J7676">
        <v>47</v>
      </c>
      <c r="K7676">
        <v>56.730313000000002</v>
      </c>
      <c r="L7676">
        <v>1.5001E-2</v>
      </c>
      <c r="M7676">
        <f>(F7676*CalPhotonTurnigy!$AE$30*CalPhotonTurnigy!$AF$36+CalPhotonTurnigy!$AE$36)/CalPhotonTurnigy!$AE$30</f>
        <v>48.883750617245845</v>
      </c>
    </row>
    <row r="7677" spans="1:13" x14ac:dyDescent="0.3">
      <c r="A7677">
        <v>212.592658</v>
      </c>
      <c r="B7677">
        <v>47</v>
      </c>
      <c r="C7677">
        <v>0</v>
      </c>
      <c r="D7677">
        <v>0.71399999999999997</v>
      </c>
      <c r="E7677">
        <v>36.917276999999999</v>
      </c>
      <c r="F7677">
        <v>37.142539999999997</v>
      </c>
      <c r="G7677">
        <v>36.849935000000002</v>
      </c>
      <c r="H7677">
        <v>-0.22526299999999999</v>
      </c>
      <c r="I7677">
        <v>-85.752823000000006</v>
      </c>
      <c r="J7677">
        <v>47</v>
      </c>
      <c r="K7677">
        <v>56.730286</v>
      </c>
      <c r="L7677">
        <v>1.5004E-2</v>
      </c>
      <c r="M7677">
        <f>(F7677*CalPhotonTurnigy!$AE$30*CalPhotonTurnigy!$AF$36+CalPhotonTurnigy!$AE$36)/CalPhotonTurnigy!$AE$30</f>
        <v>49.214153193965998</v>
      </c>
    </row>
    <row r="7678" spans="1:13" x14ac:dyDescent="0.3">
      <c r="A7678">
        <v>212.60767000000001</v>
      </c>
      <c r="B7678">
        <v>47</v>
      </c>
      <c r="C7678">
        <v>0</v>
      </c>
      <c r="D7678">
        <v>0.71199999999999997</v>
      </c>
      <c r="E7678">
        <v>36.900623000000003</v>
      </c>
      <c r="F7678">
        <v>36.842275000000001</v>
      </c>
      <c r="G7678">
        <v>36.849353000000001</v>
      </c>
      <c r="H7678">
        <v>5.8347999999999997E-2</v>
      </c>
      <c r="I7678">
        <v>-85.750228000000007</v>
      </c>
      <c r="J7678">
        <v>47</v>
      </c>
      <c r="K7678">
        <v>56.730263000000001</v>
      </c>
      <c r="L7678">
        <v>1.5011999999999999E-2</v>
      </c>
      <c r="M7678">
        <f>(F7678*CalPhotonTurnigy!$AE$30*CalPhotonTurnigy!$AF$36+CalPhotonTurnigy!$AE$36)/CalPhotonTurnigy!$AE$30</f>
        <v>48.909172684952992</v>
      </c>
    </row>
    <row r="7679" spans="1:13" x14ac:dyDescent="0.3">
      <c r="A7679">
        <v>212.622668</v>
      </c>
      <c r="B7679">
        <v>47</v>
      </c>
      <c r="C7679">
        <v>0</v>
      </c>
      <c r="D7679">
        <v>0.71499999999999997</v>
      </c>
      <c r="E7679">
        <v>36.900562000000001</v>
      </c>
      <c r="F7679">
        <v>37.167555</v>
      </c>
      <c r="G7679">
        <v>36.848838000000001</v>
      </c>
      <c r="H7679">
        <v>-0.26699299999999998</v>
      </c>
      <c r="I7679">
        <v>-85.762122000000005</v>
      </c>
      <c r="J7679">
        <v>47</v>
      </c>
      <c r="K7679">
        <v>56.730243000000002</v>
      </c>
      <c r="L7679">
        <v>1.4997999999999999E-2</v>
      </c>
      <c r="M7679">
        <f>(F7679*CalPhotonTurnigy!$AE$30*CalPhotonTurnigy!$AF$36+CalPhotonTurnigy!$AE$36)/CalPhotonTurnigy!$AE$30</f>
        <v>49.239561041810262</v>
      </c>
    </row>
    <row r="7680" spans="1:13" x14ac:dyDescent="0.3">
      <c r="A7680">
        <v>212.637677</v>
      </c>
      <c r="B7680">
        <v>47</v>
      </c>
      <c r="C7680">
        <v>0</v>
      </c>
      <c r="D7680">
        <v>0.71499999999999997</v>
      </c>
      <c r="E7680">
        <v>36.900509999999997</v>
      </c>
      <c r="F7680">
        <v>36.867303</v>
      </c>
      <c r="G7680">
        <v>36.848381000000003</v>
      </c>
      <c r="H7680">
        <v>3.3205999999999999E-2</v>
      </c>
      <c r="I7680">
        <v>-85.760644999999997</v>
      </c>
      <c r="J7680">
        <v>47</v>
      </c>
      <c r="K7680">
        <v>56.730226000000002</v>
      </c>
      <c r="L7680">
        <v>1.5009E-2</v>
      </c>
      <c r="M7680">
        <f>(F7680*CalPhotonTurnigy!$AE$30*CalPhotonTurnigy!$AF$36+CalPhotonTurnigy!$AE$36)/CalPhotonTurnigy!$AE$30</f>
        <v>48.934593736955648</v>
      </c>
    </row>
    <row r="7681" spans="1:13" x14ac:dyDescent="0.3">
      <c r="A7681">
        <v>212.65268599999999</v>
      </c>
      <c r="B7681">
        <v>47</v>
      </c>
      <c r="C7681">
        <v>0</v>
      </c>
      <c r="D7681">
        <v>0.71499999999999997</v>
      </c>
      <c r="E7681">
        <v>36.900464999999997</v>
      </c>
      <c r="F7681">
        <v>36.717118999999997</v>
      </c>
      <c r="G7681">
        <v>36.847977999999998</v>
      </c>
      <c r="H7681">
        <v>0.18334600000000001</v>
      </c>
      <c r="I7681">
        <v>-85.752499</v>
      </c>
      <c r="J7681">
        <v>47</v>
      </c>
      <c r="K7681">
        <v>56.730212000000002</v>
      </c>
      <c r="L7681">
        <v>1.5009E-2</v>
      </c>
      <c r="M7681">
        <f>(F7681*CalPhotonTurnigy!$AE$30*CalPhotonTurnigy!$AF$36+CalPhotonTurnigy!$AE$36)/CalPhotonTurnigy!$AE$30</f>
        <v>48.782051173667853</v>
      </c>
    </row>
    <row r="7682" spans="1:13" x14ac:dyDescent="0.3">
      <c r="A7682">
        <v>212.667688</v>
      </c>
      <c r="B7682">
        <v>47</v>
      </c>
      <c r="C7682">
        <v>0</v>
      </c>
      <c r="D7682">
        <v>0.71299999999999997</v>
      </c>
      <c r="E7682">
        <v>36.890909000000001</v>
      </c>
      <c r="F7682">
        <v>36.967404000000002</v>
      </c>
      <c r="G7682">
        <v>36.847619999999999</v>
      </c>
      <c r="H7682">
        <v>-7.6495999999999995E-2</v>
      </c>
      <c r="I7682">
        <v>-85.755903000000004</v>
      </c>
      <c r="J7682">
        <v>47</v>
      </c>
      <c r="K7682">
        <v>56.730198999999999</v>
      </c>
      <c r="L7682">
        <v>1.5002E-2</v>
      </c>
      <c r="M7682">
        <f>(F7682*CalPhotonTurnigy!$AE$30*CalPhotonTurnigy!$AF$36+CalPhotonTurnigy!$AE$36)/CalPhotonTurnigy!$AE$30</f>
        <v>49.036266772216877</v>
      </c>
    </row>
    <row r="7683" spans="1:13" x14ac:dyDescent="0.3">
      <c r="A7683">
        <v>212.682695</v>
      </c>
      <c r="B7683">
        <v>47</v>
      </c>
      <c r="C7683">
        <v>0</v>
      </c>
      <c r="D7683">
        <v>0.71199999999999997</v>
      </c>
      <c r="E7683">
        <v>36.877921999999998</v>
      </c>
      <c r="F7683">
        <v>36.642012000000001</v>
      </c>
      <c r="G7683">
        <v>36.847304999999999</v>
      </c>
      <c r="H7683">
        <v>0.23591000000000001</v>
      </c>
      <c r="I7683">
        <v>-85.745428000000004</v>
      </c>
      <c r="J7683">
        <v>47</v>
      </c>
      <c r="K7683">
        <v>56.730189000000003</v>
      </c>
      <c r="L7683">
        <v>1.5007E-2</v>
      </c>
      <c r="M7683">
        <f>(F7683*CalPhotonTurnigy!$AE$30*CalPhotonTurnigy!$AF$36+CalPhotonTurnigy!$AE$36)/CalPhotonTurnigy!$AE$30</f>
        <v>48.705764656456587</v>
      </c>
    </row>
    <row r="7684" spans="1:13" x14ac:dyDescent="0.3">
      <c r="A7684">
        <v>212.69771</v>
      </c>
      <c r="B7684">
        <v>47</v>
      </c>
      <c r="C7684">
        <v>0</v>
      </c>
      <c r="D7684">
        <v>0.71099999999999997</v>
      </c>
      <c r="E7684">
        <v>36.861980000000003</v>
      </c>
      <c r="F7684">
        <v>36.992426999999999</v>
      </c>
      <c r="G7684">
        <v>36.847026</v>
      </c>
      <c r="H7684">
        <v>-0.13044700000000001</v>
      </c>
      <c r="I7684">
        <v>-85.751238000000001</v>
      </c>
      <c r="J7684">
        <v>47</v>
      </c>
      <c r="K7684">
        <v>56.730179</v>
      </c>
      <c r="L7684">
        <v>1.5015000000000001E-2</v>
      </c>
      <c r="M7684">
        <f>(F7684*CalPhotonTurnigy!$AE$30*CalPhotonTurnigy!$AF$36+CalPhotonTurnigy!$AE$36)/CalPhotonTurnigy!$AE$30</f>
        <v>49.06168274569707</v>
      </c>
    </row>
    <row r="7685" spans="1:13" x14ac:dyDescent="0.3">
      <c r="A7685">
        <v>212.712717</v>
      </c>
      <c r="B7685">
        <v>46</v>
      </c>
      <c r="C7685">
        <v>0</v>
      </c>
      <c r="D7685">
        <v>0.71099999999999997</v>
      </c>
      <c r="E7685">
        <v>36.848255999999999</v>
      </c>
      <c r="F7685">
        <v>36.692084000000001</v>
      </c>
      <c r="G7685">
        <v>36.846530999999999</v>
      </c>
      <c r="H7685">
        <v>0.15617200000000001</v>
      </c>
      <c r="I7685">
        <v>-85.744300999999993</v>
      </c>
      <c r="J7685">
        <v>46</v>
      </c>
      <c r="K7685">
        <v>56.687803000000002</v>
      </c>
      <c r="L7685">
        <v>1.5007E-2</v>
      </c>
      <c r="M7685">
        <f>(F7685*CalPhotonTurnigy!$AE$30*CalPhotonTurnigy!$AF$36+CalPhotonTurnigy!$AE$36)/CalPhotonTurnigy!$AE$30</f>
        <v>48.756623011733765</v>
      </c>
    </row>
    <row r="7686" spans="1:13" x14ac:dyDescent="0.3">
      <c r="A7686">
        <v>212.72771800000001</v>
      </c>
      <c r="B7686">
        <v>46</v>
      </c>
      <c r="C7686">
        <v>0</v>
      </c>
      <c r="D7686">
        <v>0.68700000000000006</v>
      </c>
      <c r="E7686">
        <v>36.693063000000002</v>
      </c>
      <c r="F7686">
        <v>37.067487999999997</v>
      </c>
      <c r="G7686">
        <v>36.844971000000001</v>
      </c>
      <c r="H7686">
        <v>-0.37442500000000001</v>
      </c>
      <c r="I7686">
        <v>-85.760973000000007</v>
      </c>
      <c r="J7686">
        <v>46</v>
      </c>
      <c r="K7686">
        <v>56.611027999999997</v>
      </c>
      <c r="L7686">
        <v>1.5001E-2</v>
      </c>
      <c r="M7686">
        <f>(F7686*CalPhotonTurnigy!$AE$30*CalPhotonTurnigy!$AF$36+CalPhotonTurnigy!$AE$36)/CalPhotonTurnigy!$AE$30</f>
        <v>49.137922540501734</v>
      </c>
    </row>
    <row r="7687" spans="1:13" x14ac:dyDescent="0.3">
      <c r="A7687">
        <v>212.74272500000001</v>
      </c>
      <c r="B7687">
        <v>46</v>
      </c>
      <c r="C7687">
        <v>0</v>
      </c>
      <c r="D7687">
        <v>0.71099999999999997</v>
      </c>
      <c r="E7687">
        <v>36.702899000000002</v>
      </c>
      <c r="F7687">
        <v>36.742151999999997</v>
      </c>
      <c r="G7687">
        <v>36.841222000000002</v>
      </c>
      <c r="H7687">
        <v>-3.9253000000000003E-2</v>
      </c>
      <c r="I7687">
        <v>-85.762716999999995</v>
      </c>
      <c r="J7687">
        <v>46</v>
      </c>
      <c r="K7687">
        <v>56.544946000000003</v>
      </c>
      <c r="L7687">
        <v>1.5007E-2</v>
      </c>
      <c r="M7687">
        <f>(F7687*CalPhotonTurnigy!$AE$30*CalPhotonTurnigy!$AF$36+CalPhotonTurnigy!$AE$36)/CalPhotonTurnigy!$AE$30</f>
        <v>48.807477304192965</v>
      </c>
    </row>
    <row r="7688" spans="1:13" x14ac:dyDescent="0.3">
      <c r="A7688">
        <v>212.757734</v>
      </c>
      <c r="B7688">
        <v>46</v>
      </c>
      <c r="C7688">
        <v>0</v>
      </c>
      <c r="D7688">
        <v>0.71199999999999997</v>
      </c>
      <c r="E7688">
        <v>36.716147999999997</v>
      </c>
      <c r="F7688">
        <v>37.092506999999998</v>
      </c>
      <c r="G7688">
        <v>36.834521000000002</v>
      </c>
      <c r="H7688">
        <v>-0.376359</v>
      </c>
      <c r="I7688">
        <v>-85.779487000000003</v>
      </c>
      <c r="J7688">
        <v>46</v>
      </c>
      <c r="K7688">
        <v>56.48807</v>
      </c>
      <c r="L7688">
        <v>1.5009E-2</v>
      </c>
      <c r="M7688">
        <f>(F7688*CalPhotonTurnigy!$AE$30*CalPhotonTurnigy!$AF$36+CalPhotonTurnigy!$AE$36)/CalPhotonTurnigy!$AE$30</f>
        <v>49.163334451163969</v>
      </c>
    </row>
    <row r="7689" spans="1:13" x14ac:dyDescent="0.3">
      <c r="A7689">
        <v>212.77274199999999</v>
      </c>
      <c r="B7689">
        <v>46</v>
      </c>
      <c r="C7689">
        <v>0</v>
      </c>
      <c r="D7689">
        <v>0.71099999999999997</v>
      </c>
      <c r="E7689">
        <v>36.722757000000001</v>
      </c>
      <c r="F7689">
        <v>36.792216000000003</v>
      </c>
      <c r="G7689">
        <v>36.824589000000003</v>
      </c>
      <c r="H7689">
        <v>-6.9459000000000007E-2</v>
      </c>
      <c r="I7689">
        <v>-85.782573999999997</v>
      </c>
      <c r="J7689">
        <v>46</v>
      </c>
      <c r="K7689">
        <v>56.439115999999999</v>
      </c>
      <c r="L7689">
        <v>1.5008000000000001E-2</v>
      </c>
      <c r="M7689">
        <f>(F7689*CalPhotonTurnigy!$AE$30*CalPhotonTurnigy!$AF$36+CalPhotonTurnigy!$AE$36)/CalPhotonTurnigy!$AE$30</f>
        <v>48.858327533834213</v>
      </c>
    </row>
    <row r="7690" spans="1:13" x14ac:dyDescent="0.3">
      <c r="A7690">
        <v>212.78774200000001</v>
      </c>
      <c r="B7690">
        <v>46</v>
      </c>
      <c r="C7690">
        <v>0</v>
      </c>
      <c r="D7690">
        <v>0.70899999999999996</v>
      </c>
      <c r="E7690">
        <v>36.714084999999997</v>
      </c>
      <c r="F7690">
        <v>36.491768999999998</v>
      </c>
      <c r="G7690">
        <v>36.811478000000001</v>
      </c>
      <c r="H7690">
        <v>0.22231600000000001</v>
      </c>
      <c r="I7690">
        <v>-85.772718999999995</v>
      </c>
      <c r="J7690">
        <v>46</v>
      </c>
      <c r="K7690">
        <v>56.396979999999999</v>
      </c>
      <c r="L7690">
        <v>1.4999999999999999E-2</v>
      </c>
      <c r="M7690">
        <f>(F7690*CalPhotonTurnigy!$AE$30*CalPhotonTurnigy!$AF$36+CalPhotonTurnigy!$AE$36)/CalPhotonTurnigy!$AE$30</f>
        <v>48.553162166603826</v>
      </c>
    </row>
    <row r="7691" spans="1:13" x14ac:dyDescent="0.3">
      <c r="A7691">
        <v>212.80273800000001</v>
      </c>
      <c r="B7691">
        <v>46</v>
      </c>
      <c r="C7691">
        <v>0</v>
      </c>
      <c r="D7691">
        <v>0.70899999999999996</v>
      </c>
      <c r="E7691">
        <v>36.706620999999998</v>
      </c>
      <c r="F7691">
        <v>36.917355999999998</v>
      </c>
      <c r="G7691">
        <v>36.795445000000001</v>
      </c>
      <c r="H7691">
        <v>-0.21073500000000001</v>
      </c>
      <c r="I7691">
        <v>-85.782088000000002</v>
      </c>
      <c r="J7691">
        <v>46</v>
      </c>
      <c r="K7691">
        <v>56.360714000000002</v>
      </c>
      <c r="L7691">
        <v>1.4996000000000001E-2</v>
      </c>
      <c r="M7691">
        <f>(F7691*CalPhotonTurnigy!$AE$30*CalPhotonTurnigy!$AF$36+CalPhotonTurnigy!$AE$36)/CalPhotonTurnigy!$AE$30</f>
        <v>48.98543279384748</v>
      </c>
    </row>
    <row r="7692" spans="1:13" x14ac:dyDescent="0.3">
      <c r="A7692">
        <v>212.817745</v>
      </c>
      <c r="B7692">
        <v>46</v>
      </c>
      <c r="C7692">
        <v>0</v>
      </c>
      <c r="D7692">
        <v>0.71099999999999997</v>
      </c>
      <c r="E7692">
        <v>36.709774000000003</v>
      </c>
      <c r="F7692">
        <v>36.642012000000001</v>
      </c>
      <c r="G7692">
        <v>36.776868</v>
      </c>
      <c r="H7692">
        <v>6.7762000000000003E-2</v>
      </c>
      <c r="I7692">
        <v>-85.779079999999993</v>
      </c>
      <c r="J7692">
        <v>46</v>
      </c>
      <c r="K7692">
        <v>56.329500000000003</v>
      </c>
      <c r="L7692">
        <v>1.5007E-2</v>
      </c>
      <c r="M7692">
        <f>(F7692*CalPhotonTurnigy!$AE$30*CalPhotonTurnigy!$AF$36+CalPhotonTurnigy!$AE$36)/CalPhotonTurnigy!$AE$30</f>
        <v>48.705764656456587</v>
      </c>
    </row>
    <row r="7693" spans="1:13" x14ac:dyDescent="0.3">
      <c r="A7693">
        <v>212.832752</v>
      </c>
      <c r="B7693">
        <v>46</v>
      </c>
      <c r="C7693">
        <v>0</v>
      </c>
      <c r="D7693">
        <v>0.71199999999999997</v>
      </c>
      <c r="E7693">
        <v>36.722060999999997</v>
      </c>
      <c r="F7693">
        <v>36.942380999999997</v>
      </c>
      <c r="G7693">
        <v>36.756186</v>
      </c>
      <c r="H7693">
        <v>-0.22031999999999999</v>
      </c>
      <c r="I7693">
        <v>-85.788883999999996</v>
      </c>
      <c r="J7693">
        <v>46</v>
      </c>
      <c r="K7693">
        <v>56.302633</v>
      </c>
      <c r="L7693">
        <v>1.5007E-2</v>
      </c>
      <c r="M7693">
        <f>(F7693*CalPhotonTurnigy!$AE$30*CalPhotonTurnigy!$AF$36+CalPhotonTurnigy!$AE$36)/CalPhotonTurnigy!$AE$30</f>
        <v>49.010850798736669</v>
      </c>
    </row>
    <row r="7694" spans="1:13" x14ac:dyDescent="0.3">
      <c r="A7694">
        <v>212.84775999999999</v>
      </c>
      <c r="B7694">
        <v>46</v>
      </c>
      <c r="C7694">
        <v>0</v>
      </c>
      <c r="D7694">
        <v>0.71199999999999997</v>
      </c>
      <c r="E7694">
        <v>36.732629000000003</v>
      </c>
      <c r="F7694">
        <v>36.692084000000001</v>
      </c>
      <c r="G7694">
        <v>36.73386</v>
      </c>
      <c r="H7694">
        <v>4.0544999999999998E-2</v>
      </c>
      <c r="I7694">
        <v>-85.787082999999996</v>
      </c>
      <c r="J7694">
        <v>46</v>
      </c>
      <c r="K7694">
        <v>56.279508999999997</v>
      </c>
      <c r="L7694">
        <v>1.5008000000000001E-2</v>
      </c>
      <c r="M7694">
        <f>(F7694*CalPhotonTurnigy!$AE$30*CalPhotonTurnigy!$AF$36+CalPhotonTurnigy!$AE$36)/CalPhotonTurnigy!$AE$30</f>
        <v>48.756623011733765</v>
      </c>
    </row>
    <row r="7695" spans="1:13" x14ac:dyDescent="0.3">
      <c r="A7695">
        <v>212.862764</v>
      </c>
      <c r="B7695">
        <v>46</v>
      </c>
      <c r="C7695">
        <v>0</v>
      </c>
      <c r="D7695">
        <v>0.71199999999999997</v>
      </c>
      <c r="E7695">
        <v>36.741719000000003</v>
      </c>
      <c r="F7695">
        <v>36.416632999999997</v>
      </c>
      <c r="G7695">
        <v>36.710338999999998</v>
      </c>
      <c r="H7695">
        <v>0.32508599999999999</v>
      </c>
      <c r="I7695">
        <v>-85.772676000000004</v>
      </c>
      <c r="J7695">
        <v>46</v>
      </c>
      <c r="K7695">
        <v>56.259605000000001</v>
      </c>
      <c r="L7695">
        <v>1.5004E-2</v>
      </c>
      <c r="M7695">
        <f>(F7695*CalPhotonTurnigy!$AE$30*CalPhotonTurnigy!$AF$36+CalPhotonTurnigy!$AE$36)/CalPhotonTurnigy!$AE$30</f>
        <v>48.476846193962331</v>
      </c>
    </row>
    <row r="7696" spans="1:13" x14ac:dyDescent="0.3">
      <c r="A7696">
        <v>212.87776299999999</v>
      </c>
      <c r="B7696">
        <v>46</v>
      </c>
      <c r="C7696">
        <v>0</v>
      </c>
      <c r="D7696">
        <v>0.71</v>
      </c>
      <c r="E7696">
        <v>36.735191</v>
      </c>
      <c r="F7696">
        <v>36.792216000000003</v>
      </c>
      <c r="G7696">
        <v>36.686047000000002</v>
      </c>
      <c r="H7696">
        <v>-5.7024999999999999E-2</v>
      </c>
      <c r="I7696">
        <v>-85.775210000000001</v>
      </c>
      <c r="J7696">
        <v>46</v>
      </c>
      <c r="K7696">
        <v>56.242474999999999</v>
      </c>
      <c r="L7696">
        <v>1.4999E-2</v>
      </c>
      <c r="M7696">
        <f>(F7696*CalPhotonTurnigy!$AE$30*CalPhotonTurnigy!$AF$36+CalPhotonTurnigy!$AE$36)/CalPhotonTurnigy!$AE$30</f>
        <v>48.858327533834213</v>
      </c>
    </row>
    <row r="7697" spans="1:13" x14ac:dyDescent="0.3">
      <c r="A7697">
        <v>212.89276899999999</v>
      </c>
      <c r="B7697">
        <v>46</v>
      </c>
      <c r="C7697">
        <v>0</v>
      </c>
      <c r="D7697">
        <v>0.71099999999999997</v>
      </c>
      <c r="E7697">
        <v>36.734357000000003</v>
      </c>
      <c r="F7697">
        <v>36.541854999999998</v>
      </c>
      <c r="G7697">
        <v>36.661363999999999</v>
      </c>
      <c r="H7697">
        <v>0.19250200000000001</v>
      </c>
      <c r="I7697">
        <v>-85.766668999999993</v>
      </c>
      <c r="J7697">
        <v>46</v>
      </c>
      <c r="K7697">
        <v>56.227730000000001</v>
      </c>
      <c r="L7697">
        <v>1.5006E-2</v>
      </c>
      <c r="M7697">
        <f>(F7697*CalPhotonTurnigy!$AE$30*CalPhotonTurnigy!$AF$36+CalPhotonTurnigy!$AE$36)/CalPhotonTurnigy!$AE$30</f>
        <v>48.604034741743874</v>
      </c>
    </row>
    <row r="7698" spans="1:13" x14ac:dyDescent="0.3">
      <c r="A7698">
        <v>212.90777499999999</v>
      </c>
      <c r="B7698">
        <v>46</v>
      </c>
      <c r="C7698">
        <v>0</v>
      </c>
      <c r="D7698">
        <v>0.71099999999999997</v>
      </c>
      <c r="E7698">
        <v>36.733638999999997</v>
      </c>
      <c r="F7698">
        <v>36.917355999999998</v>
      </c>
      <c r="G7698">
        <v>36.636626</v>
      </c>
      <c r="H7698">
        <v>-0.18371699999999999</v>
      </c>
      <c r="I7698">
        <v>-85.774843000000004</v>
      </c>
      <c r="J7698">
        <v>46</v>
      </c>
      <c r="K7698">
        <v>56.215038999999997</v>
      </c>
      <c r="L7698">
        <v>1.5006E-2</v>
      </c>
      <c r="M7698">
        <f>(F7698*CalPhotonTurnigy!$AE$30*CalPhotonTurnigy!$AF$36+CalPhotonTurnigy!$AE$36)/CalPhotonTurnigy!$AE$30</f>
        <v>48.98543279384748</v>
      </c>
    </row>
    <row r="7699" spans="1:13" x14ac:dyDescent="0.3">
      <c r="A7699">
        <v>212.922787</v>
      </c>
      <c r="B7699">
        <v>46</v>
      </c>
      <c r="C7699">
        <v>0</v>
      </c>
      <c r="D7699">
        <v>0.70699999999999996</v>
      </c>
      <c r="E7699">
        <v>36.709090000000003</v>
      </c>
      <c r="F7699">
        <v>36.616973999999999</v>
      </c>
      <c r="G7699">
        <v>36.612121999999999</v>
      </c>
      <c r="H7699">
        <v>9.2116000000000003E-2</v>
      </c>
      <c r="I7699">
        <v>-85.770752000000002</v>
      </c>
      <c r="J7699">
        <v>46</v>
      </c>
      <c r="K7699">
        <v>56.204115999999999</v>
      </c>
      <c r="L7699">
        <v>1.5011999999999999E-2</v>
      </c>
      <c r="M7699">
        <f>(F7699*CalPhotonTurnigy!$AE$30*CalPhotonTurnigy!$AF$36+CalPhotonTurnigy!$AE$36)/CalPhotonTurnigy!$AE$30</f>
        <v>48.680333447409026</v>
      </c>
    </row>
    <row r="7700" spans="1:13" x14ac:dyDescent="0.3">
      <c r="A7700">
        <v>212.937793</v>
      </c>
      <c r="B7700">
        <v>46</v>
      </c>
      <c r="C7700">
        <v>0</v>
      </c>
      <c r="D7700">
        <v>0.71099999999999997</v>
      </c>
      <c r="E7700">
        <v>36.711899000000003</v>
      </c>
      <c r="F7700">
        <v>36.341487999999998</v>
      </c>
      <c r="G7700">
        <v>36.588092000000003</v>
      </c>
      <c r="H7700">
        <v>0.37041099999999999</v>
      </c>
      <c r="I7700">
        <v>-85.754344000000003</v>
      </c>
      <c r="J7700">
        <v>46</v>
      </c>
      <c r="K7700">
        <v>56.194713999999998</v>
      </c>
      <c r="L7700">
        <v>1.5006E-2</v>
      </c>
      <c r="M7700">
        <f>(F7700*CalPhotonTurnigy!$AE$30*CalPhotonTurnigy!$AF$36+CalPhotonTurnigy!$AE$36)/CalPhotonTurnigy!$AE$30</f>
        <v>48.400521079980408</v>
      </c>
    </row>
    <row r="7701" spans="1:13" x14ac:dyDescent="0.3">
      <c r="A7701">
        <v>212.95279199999999</v>
      </c>
      <c r="B7701">
        <v>46</v>
      </c>
      <c r="C7701">
        <v>0</v>
      </c>
      <c r="D7701">
        <v>0.71299999999999997</v>
      </c>
      <c r="E7701">
        <v>36.728673999999998</v>
      </c>
      <c r="F7701">
        <v>36.792216000000003</v>
      </c>
      <c r="G7701">
        <v>36.564737000000001</v>
      </c>
      <c r="H7701">
        <v>-6.3542000000000001E-2</v>
      </c>
      <c r="I7701">
        <v>-85.757166999999995</v>
      </c>
      <c r="J7701">
        <v>46</v>
      </c>
      <c r="K7701">
        <v>56.186622</v>
      </c>
      <c r="L7701">
        <v>1.4999E-2</v>
      </c>
      <c r="M7701">
        <f>(F7701*CalPhotonTurnigy!$AE$30*CalPhotonTurnigy!$AF$36+CalPhotonTurnigy!$AE$36)/CalPhotonTurnigy!$AE$30</f>
        <v>48.858327533834213</v>
      </c>
    </row>
    <row r="7702" spans="1:13" x14ac:dyDescent="0.3">
      <c r="A7702">
        <v>212.96779799999999</v>
      </c>
      <c r="B7702">
        <v>46</v>
      </c>
      <c r="C7702">
        <v>0</v>
      </c>
      <c r="D7702">
        <v>0.71099999999999997</v>
      </c>
      <c r="E7702">
        <v>36.728749000000001</v>
      </c>
      <c r="F7702">
        <v>36.516812999999999</v>
      </c>
      <c r="G7702">
        <v>36.542211000000002</v>
      </c>
      <c r="H7702">
        <v>0.21193600000000001</v>
      </c>
      <c r="I7702">
        <v>-85.747765999999999</v>
      </c>
      <c r="J7702">
        <v>46</v>
      </c>
      <c r="K7702">
        <v>56.179656999999999</v>
      </c>
      <c r="L7702">
        <v>1.5006E-2</v>
      </c>
      <c r="M7702">
        <f>(F7702*CalPhotonTurnigy!$AE$30*CalPhotonTurnigy!$AF$36+CalPhotonTurnigy!$AE$36)/CalPhotonTurnigy!$AE$30</f>
        <v>48.578599469878341</v>
      </c>
    </row>
    <row r="7703" spans="1:13" x14ac:dyDescent="0.3">
      <c r="A7703">
        <v>212.982798</v>
      </c>
      <c r="B7703">
        <v>46</v>
      </c>
      <c r="C7703">
        <v>0</v>
      </c>
      <c r="D7703">
        <v>0.71299999999999997</v>
      </c>
      <c r="E7703">
        <v>36.743164999999998</v>
      </c>
      <c r="F7703">
        <v>36.892330000000001</v>
      </c>
      <c r="G7703">
        <v>36.520634000000001</v>
      </c>
      <c r="H7703">
        <v>-0.14916499999999999</v>
      </c>
      <c r="I7703">
        <v>-85.754399000000006</v>
      </c>
      <c r="J7703">
        <v>46</v>
      </c>
      <c r="K7703">
        <v>56.173662</v>
      </c>
      <c r="L7703">
        <v>1.4999999999999999E-2</v>
      </c>
      <c r="M7703">
        <f>(F7703*CalPhotonTurnigy!$AE$30*CalPhotonTurnigy!$AF$36+CalPhotonTurnigy!$AE$36)/CalPhotonTurnigy!$AE$30</f>
        <v>48.960013773253806</v>
      </c>
    </row>
    <row r="7704" spans="1:13" x14ac:dyDescent="0.3">
      <c r="A7704">
        <v>212.997805</v>
      </c>
      <c r="B7704">
        <v>46</v>
      </c>
      <c r="C7704">
        <v>0</v>
      </c>
      <c r="D7704">
        <v>0.71</v>
      </c>
      <c r="E7704">
        <v>36.736435</v>
      </c>
      <c r="F7704">
        <v>36.616973999999999</v>
      </c>
      <c r="G7704">
        <v>36.500090999999998</v>
      </c>
      <c r="H7704">
        <v>0.119461</v>
      </c>
      <c r="I7704">
        <v>-85.749094999999997</v>
      </c>
      <c r="J7704">
        <v>46</v>
      </c>
      <c r="K7704">
        <v>56.168503000000001</v>
      </c>
      <c r="L7704">
        <v>1.5007E-2</v>
      </c>
      <c r="M7704">
        <f>(F7704*CalPhotonTurnigy!$AE$30*CalPhotonTurnigy!$AF$36+CalPhotonTurnigy!$AE$36)/CalPhotonTurnigy!$AE$30</f>
        <v>48.680333447409026</v>
      </c>
    </row>
    <row r="7705" spans="1:13" x14ac:dyDescent="0.3">
      <c r="A7705">
        <v>213.01280800000001</v>
      </c>
      <c r="B7705">
        <v>46</v>
      </c>
      <c r="C7705">
        <v>0</v>
      </c>
      <c r="D7705">
        <v>0.70899999999999996</v>
      </c>
      <c r="E7705">
        <v>36.725858000000002</v>
      </c>
      <c r="F7705">
        <v>36.366537000000001</v>
      </c>
      <c r="G7705">
        <v>36.480637999999999</v>
      </c>
      <c r="H7705">
        <v>0.35931999999999997</v>
      </c>
      <c r="I7705">
        <v>-85.733177999999995</v>
      </c>
      <c r="J7705">
        <v>46</v>
      </c>
      <c r="K7705">
        <v>56.164062000000001</v>
      </c>
      <c r="L7705">
        <v>1.5003000000000001E-2</v>
      </c>
      <c r="M7705">
        <f>(F7705*CalPhotonTurnigy!$AE$30*CalPhotonTurnigy!$AF$36+CalPhotonTurnigy!$AE$36)/CalPhotonTurnigy!$AE$30</f>
        <v>48.425963461777378</v>
      </c>
    </row>
    <row r="7706" spans="1:13" x14ac:dyDescent="0.3">
      <c r="A7706">
        <v>213.02781899999999</v>
      </c>
      <c r="B7706">
        <v>46</v>
      </c>
      <c r="C7706">
        <v>0</v>
      </c>
      <c r="D7706">
        <v>0.70699999999999996</v>
      </c>
      <c r="E7706">
        <v>36.702390000000001</v>
      </c>
      <c r="F7706">
        <v>36.767184999999998</v>
      </c>
      <c r="G7706">
        <v>36.462310000000002</v>
      </c>
      <c r="H7706">
        <v>-6.4795000000000005E-2</v>
      </c>
      <c r="I7706">
        <v>-85.736058999999997</v>
      </c>
      <c r="J7706">
        <v>46</v>
      </c>
      <c r="K7706">
        <v>56.160238999999997</v>
      </c>
      <c r="L7706">
        <v>1.5011E-2</v>
      </c>
      <c r="M7706">
        <f>(F7706*CalPhotonTurnigy!$AE$30*CalPhotonTurnigy!$AF$36+CalPhotonTurnigy!$AE$36)/CalPhotonTurnigy!$AE$30</f>
        <v>48.832903434718077</v>
      </c>
    </row>
    <row r="7707" spans="1:13" x14ac:dyDescent="0.3">
      <c r="A7707">
        <v>213.04281900000001</v>
      </c>
      <c r="B7707">
        <v>46</v>
      </c>
      <c r="C7707">
        <v>0</v>
      </c>
      <c r="D7707">
        <v>0.70899999999999996</v>
      </c>
      <c r="E7707">
        <v>36.696554999999996</v>
      </c>
      <c r="F7707">
        <v>36.491768999999998</v>
      </c>
      <c r="G7707">
        <v>36.445118000000001</v>
      </c>
      <c r="H7707">
        <v>0.204786</v>
      </c>
      <c r="I7707">
        <v>-85.726979999999998</v>
      </c>
      <c r="J7707">
        <v>46</v>
      </c>
      <c r="K7707">
        <v>56.156948999999997</v>
      </c>
      <c r="L7707">
        <v>1.4999999999999999E-2</v>
      </c>
      <c r="M7707">
        <f>(F7707*CalPhotonTurnigy!$AE$30*CalPhotonTurnigy!$AF$36+CalPhotonTurnigy!$AE$36)/CalPhotonTurnigy!$AE$30</f>
        <v>48.553162166603826</v>
      </c>
    </row>
    <row r="7708" spans="1:13" x14ac:dyDescent="0.3">
      <c r="A7708">
        <v>213.057817</v>
      </c>
      <c r="B7708">
        <v>46</v>
      </c>
      <c r="C7708">
        <v>0</v>
      </c>
      <c r="D7708">
        <v>0.71</v>
      </c>
      <c r="E7708">
        <v>36.696323999999997</v>
      </c>
      <c r="F7708">
        <v>36.867303</v>
      </c>
      <c r="G7708">
        <v>36.429059000000002</v>
      </c>
      <c r="H7708">
        <v>-0.17097899999999999</v>
      </c>
      <c r="I7708">
        <v>-85.734579999999994</v>
      </c>
      <c r="J7708">
        <v>46</v>
      </c>
      <c r="K7708">
        <v>56.154116999999999</v>
      </c>
      <c r="L7708">
        <v>1.4997999999999999E-2</v>
      </c>
      <c r="M7708">
        <f>(F7708*CalPhotonTurnigy!$AE$30*CalPhotonTurnigy!$AF$36+CalPhotonTurnigy!$AE$36)/CalPhotonTurnigy!$AE$30</f>
        <v>48.934593736955648</v>
      </c>
    </row>
    <row r="7709" spans="1:13" x14ac:dyDescent="0.3">
      <c r="A7709">
        <v>213.072813</v>
      </c>
      <c r="B7709">
        <v>46</v>
      </c>
      <c r="C7709">
        <v>0</v>
      </c>
      <c r="D7709">
        <v>0.71</v>
      </c>
      <c r="E7709">
        <v>36.696126</v>
      </c>
      <c r="F7709">
        <v>36.616973999999999</v>
      </c>
      <c r="G7709">
        <v>36.414112000000003</v>
      </c>
      <c r="H7709">
        <v>7.9150999999999999E-2</v>
      </c>
      <c r="I7709">
        <v>-85.731069000000005</v>
      </c>
      <c r="J7709">
        <v>46</v>
      </c>
      <c r="K7709">
        <v>56.151679999999999</v>
      </c>
      <c r="L7709">
        <v>1.4996000000000001E-2</v>
      </c>
      <c r="M7709">
        <f>(F7709*CalPhotonTurnigy!$AE$30*CalPhotonTurnigy!$AF$36+CalPhotonTurnigy!$AE$36)/CalPhotonTurnigy!$AE$30</f>
        <v>48.680333447409026</v>
      </c>
    </row>
    <row r="7710" spans="1:13" x14ac:dyDescent="0.3">
      <c r="A7710">
        <v>213.08781999999999</v>
      </c>
      <c r="B7710">
        <v>46</v>
      </c>
      <c r="C7710">
        <v>0</v>
      </c>
      <c r="D7710">
        <v>0.71599999999999997</v>
      </c>
      <c r="E7710">
        <v>36.734251999999998</v>
      </c>
      <c r="F7710">
        <v>36.341487999999998</v>
      </c>
      <c r="G7710">
        <v>36.40025</v>
      </c>
      <c r="H7710">
        <v>0.392764</v>
      </c>
      <c r="I7710">
        <v>-85.713668999999996</v>
      </c>
      <c r="J7710">
        <v>46</v>
      </c>
      <c r="K7710">
        <v>56.149582000000002</v>
      </c>
      <c r="L7710">
        <v>1.5007E-2</v>
      </c>
      <c r="M7710">
        <f>(F7710*CalPhotonTurnigy!$AE$30*CalPhotonTurnigy!$AF$36+CalPhotonTurnigy!$AE$36)/CalPhotonTurnigy!$AE$30</f>
        <v>48.400521079980408</v>
      </c>
    </row>
    <row r="7711" spans="1:13" x14ac:dyDescent="0.3">
      <c r="A7711">
        <v>213.10281800000001</v>
      </c>
      <c r="B7711">
        <v>46</v>
      </c>
      <c r="C7711">
        <v>0</v>
      </c>
      <c r="D7711">
        <v>0.71199999999999997</v>
      </c>
      <c r="E7711">
        <v>36.743116000000001</v>
      </c>
      <c r="F7711">
        <v>36.792216000000003</v>
      </c>
      <c r="G7711">
        <v>36.387433000000001</v>
      </c>
      <c r="H7711">
        <v>-4.9099999999999998E-2</v>
      </c>
      <c r="I7711">
        <v>-85.715851000000001</v>
      </c>
      <c r="J7711">
        <v>46</v>
      </c>
      <c r="K7711">
        <v>56.147776999999998</v>
      </c>
      <c r="L7711">
        <v>1.4997999999999999E-2</v>
      </c>
      <c r="M7711">
        <f>(F7711*CalPhotonTurnigy!$AE$30*CalPhotonTurnigy!$AF$36+CalPhotonTurnigy!$AE$36)/CalPhotonTurnigy!$AE$30</f>
        <v>48.858327533834213</v>
      </c>
    </row>
    <row r="7712" spans="1:13" x14ac:dyDescent="0.3">
      <c r="A7712">
        <v>213.11782299999999</v>
      </c>
      <c r="B7712">
        <v>46</v>
      </c>
      <c r="C7712">
        <v>0</v>
      </c>
      <c r="D7712">
        <v>0.71</v>
      </c>
      <c r="E7712">
        <v>36.736393</v>
      </c>
      <c r="F7712">
        <v>36.516812999999999</v>
      </c>
      <c r="G7712">
        <v>36.375616999999998</v>
      </c>
      <c r="H7712">
        <v>0.21958</v>
      </c>
      <c r="I7712">
        <v>-85.706111000000007</v>
      </c>
      <c r="J7712">
        <v>46</v>
      </c>
      <c r="K7712">
        <v>56.146222999999999</v>
      </c>
      <c r="L7712">
        <v>1.5004999999999999E-2</v>
      </c>
      <c r="M7712">
        <f>(F7712*CalPhotonTurnigy!$AE$30*CalPhotonTurnigy!$AF$36+CalPhotonTurnigy!$AE$36)/CalPhotonTurnigy!$AE$30</f>
        <v>48.578599469878341</v>
      </c>
    </row>
    <row r="7713" spans="1:13" x14ac:dyDescent="0.3">
      <c r="A7713">
        <v>213.132822</v>
      </c>
      <c r="B7713">
        <v>46</v>
      </c>
      <c r="C7713">
        <v>0</v>
      </c>
      <c r="D7713">
        <v>0.71</v>
      </c>
      <c r="E7713">
        <v>36.730606000000002</v>
      </c>
      <c r="F7713">
        <v>36.316437000000001</v>
      </c>
      <c r="G7713">
        <v>36.364753999999998</v>
      </c>
      <c r="H7713">
        <v>0.41416900000000001</v>
      </c>
      <c r="I7713">
        <v>-85.687775999999999</v>
      </c>
      <c r="J7713">
        <v>46</v>
      </c>
      <c r="K7713">
        <v>56.144885000000002</v>
      </c>
      <c r="L7713">
        <v>1.4999E-2</v>
      </c>
      <c r="M7713">
        <f>(F7713*CalPhotonTurnigy!$AE$30*CalPhotonTurnigy!$AF$36+CalPhotonTurnigy!$AE$36)/CalPhotonTurnigy!$AE$30</f>
        <v>48.375076666774454</v>
      </c>
    </row>
    <row r="7714" spans="1:13" x14ac:dyDescent="0.3">
      <c r="A7714">
        <v>213.147819</v>
      </c>
      <c r="B7714">
        <v>46</v>
      </c>
      <c r="C7714">
        <v>0</v>
      </c>
      <c r="D7714">
        <v>0.70699999999999996</v>
      </c>
      <c r="E7714">
        <v>36.706479000000002</v>
      </c>
      <c r="F7714">
        <v>36.667048999999999</v>
      </c>
      <c r="G7714">
        <v>36.354792000000003</v>
      </c>
      <c r="H7714">
        <v>3.943E-2</v>
      </c>
      <c r="I7714">
        <v>-85.686026999999996</v>
      </c>
      <c r="J7714">
        <v>46</v>
      </c>
      <c r="K7714">
        <v>56.143734000000002</v>
      </c>
      <c r="L7714">
        <v>1.4997E-2</v>
      </c>
      <c r="M7714">
        <f>(F7714*CalPhotonTurnigy!$AE$30*CalPhotonTurnigy!$AF$36+CalPhotonTurnigy!$AE$36)/CalPhotonTurnigy!$AE$30</f>
        <v>48.731194849799671</v>
      </c>
    </row>
    <row r="7715" spans="1:13" x14ac:dyDescent="0.3">
      <c r="A7715">
        <v>213.16281799999999</v>
      </c>
      <c r="B7715">
        <v>46</v>
      </c>
      <c r="C7715">
        <v>0</v>
      </c>
      <c r="D7715">
        <v>0.70799999999999996</v>
      </c>
      <c r="E7715">
        <v>36.695284999999998</v>
      </c>
      <c r="F7715">
        <v>36.391585999999997</v>
      </c>
      <c r="G7715">
        <v>36.345677000000002</v>
      </c>
      <c r="H7715">
        <v>0.303699</v>
      </c>
      <c r="I7715">
        <v>-85.672573999999997</v>
      </c>
      <c r="J7715">
        <v>46</v>
      </c>
      <c r="K7715">
        <v>56.142743000000003</v>
      </c>
      <c r="L7715">
        <v>1.4999E-2</v>
      </c>
      <c r="M7715">
        <f>(F7715*CalPhotonTurnigy!$AE$30*CalPhotonTurnigy!$AF$36+CalPhotonTurnigy!$AE$36)/CalPhotonTurnigy!$AE$30</f>
        <v>48.451405843574335</v>
      </c>
    </row>
    <row r="7716" spans="1:13" x14ac:dyDescent="0.3">
      <c r="A7716">
        <v>213.177819</v>
      </c>
      <c r="B7716">
        <v>46</v>
      </c>
      <c r="C7716">
        <v>0</v>
      </c>
      <c r="D7716">
        <v>0.71399999999999997</v>
      </c>
      <c r="E7716">
        <v>36.719172999999998</v>
      </c>
      <c r="F7716">
        <v>36.842275000000001</v>
      </c>
      <c r="G7716">
        <v>36.337356</v>
      </c>
      <c r="H7716">
        <v>-0.123102</v>
      </c>
      <c r="I7716">
        <v>-85.678045999999995</v>
      </c>
      <c r="J7716">
        <v>46</v>
      </c>
      <c r="K7716">
        <v>56.141889999999997</v>
      </c>
      <c r="L7716">
        <v>1.5001E-2</v>
      </c>
      <c r="M7716">
        <f>(F7716*CalPhotonTurnigy!$AE$30*CalPhotonTurnigy!$AF$36+CalPhotonTurnigy!$AE$36)/CalPhotonTurnigy!$AE$30</f>
        <v>48.909172684952992</v>
      </c>
    </row>
    <row r="7717" spans="1:13" x14ac:dyDescent="0.3">
      <c r="A7717">
        <v>213.19282100000001</v>
      </c>
      <c r="B7717">
        <v>46</v>
      </c>
      <c r="C7717">
        <v>0</v>
      </c>
      <c r="D7717">
        <v>0.71</v>
      </c>
      <c r="E7717">
        <v>36.715786999999999</v>
      </c>
      <c r="F7717">
        <v>36.591935999999997</v>
      </c>
      <c r="G7717">
        <v>36.329774999999998</v>
      </c>
      <c r="H7717">
        <v>0.123852</v>
      </c>
      <c r="I7717">
        <v>-85.672550999999999</v>
      </c>
      <c r="J7717">
        <v>46</v>
      </c>
      <c r="K7717">
        <v>56.141156000000002</v>
      </c>
      <c r="L7717">
        <v>1.5002E-2</v>
      </c>
      <c r="M7717">
        <f>(F7717*CalPhotonTurnigy!$AE$30*CalPhotonTurnigy!$AF$36+CalPhotonTurnigy!$AE$36)/CalPhotonTurnigy!$AE$30</f>
        <v>48.654902238361458</v>
      </c>
    </row>
    <row r="7718" spans="1:13" x14ac:dyDescent="0.3">
      <c r="A7718">
        <v>213.20782800000001</v>
      </c>
      <c r="B7718">
        <v>46</v>
      </c>
      <c r="C7718">
        <v>0</v>
      </c>
      <c r="D7718">
        <v>0.71</v>
      </c>
      <c r="E7718">
        <v>36.712873999999999</v>
      </c>
      <c r="F7718">
        <v>36.341487999999998</v>
      </c>
      <c r="G7718">
        <v>36.322881000000002</v>
      </c>
      <c r="H7718">
        <v>0.37138599999999999</v>
      </c>
      <c r="I7718">
        <v>-85.656098</v>
      </c>
      <c r="J7718">
        <v>46</v>
      </c>
      <c r="K7718">
        <v>56.140523999999999</v>
      </c>
      <c r="L7718">
        <v>1.5007E-2</v>
      </c>
      <c r="M7718">
        <f>(F7718*CalPhotonTurnigy!$AE$30*CalPhotonTurnigy!$AF$36+CalPhotonTurnigy!$AE$36)/CalPhotonTurnigy!$AE$30</f>
        <v>48.400521079980408</v>
      </c>
    </row>
    <row r="7719" spans="1:13" x14ac:dyDescent="0.3">
      <c r="A7719">
        <v>213.222835</v>
      </c>
      <c r="B7719">
        <v>46</v>
      </c>
      <c r="C7719">
        <v>0</v>
      </c>
      <c r="D7719">
        <v>0.71099999999999997</v>
      </c>
      <c r="E7719">
        <v>36.715153999999998</v>
      </c>
      <c r="F7719">
        <v>36.692084000000001</v>
      </c>
      <c r="G7719">
        <v>36.316623999999997</v>
      </c>
      <c r="H7719">
        <v>2.307E-2</v>
      </c>
      <c r="I7719">
        <v>-85.655073999999999</v>
      </c>
      <c r="J7719">
        <v>46</v>
      </c>
      <c r="K7719">
        <v>56.139980000000001</v>
      </c>
      <c r="L7719">
        <v>1.5007E-2</v>
      </c>
      <c r="M7719">
        <f>(F7719*CalPhotonTurnigy!$AE$30*CalPhotonTurnigy!$AF$36+CalPhotonTurnigy!$AE$36)/CalPhotonTurnigy!$AE$30</f>
        <v>48.756623011733765</v>
      </c>
    </row>
    <row r="7720" spans="1:13" x14ac:dyDescent="0.3">
      <c r="A7720">
        <v>213.23784599999999</v>
      </c>
      <c r="B7720">
        <v>46</v>
      </c>
      <c r="C7720">
        <v>0</v>
      </c>
      <c r="D7720">
        <v>0.71099999999999997</v>
      </c>
      <c r="E7720">
        <v>36.717115999999997</v>
      </c>
      <c r="F7720">
        <v>36.466724999999997</v>
      </c>
      <c r="G7720">
        <v>36.310954000000002</v>
      </c>
      <c r="H7720">
        <v>0.25039099999999997</v>
      </c>
      <c r="I7720">
        <v>-85.643968000000001</v>
      </c>
      <c r="J7720">
        <v>46</v>
      </c>
      <c r="K7720">
        <v>56.139512000000003</v>
      </c>
      <c r="L7720">
        <v>1.5011E-2</v>
      </c>
      <c r="M7720">
        <f>(F7720*CalPhotonTurnigy!$AE$30*CalPhotonTurnigy!$AF$36+CalPhotonTurnigy!$AE$36)/CalPhotonTurnigy!$AE$30</f>
        <v>48.527724863329311</v>
      </c>
    </row>
    <row r="7721" spans="1:13" x14ac:dyDescent="0.3">
      <c r="A7721">
        <v>213.25284600000001</v>
      </c>
      <c r="B7721">
        <v>46</v>
      </c>
      <c r="C7721">
        <v>0</v>
      </c>
      <c r="D7721">
        <v>0.71099999999999997</v>
      </c>
      <c r="E7721">
        <v>36.718803999999999</v>
      </c>
      <c r="F7721">
        <v>36.191167</v>
      </c>
      <c r="G7721">
        <v>36.305824000000001</v>
      </c>
      <c r="H7721">
        <v>0.52763700000000002</v>
      </c>
      <c r="I7721">
        <v>-85.620630000000006</v>
      </c>
      <c r="J7721">
        <v>46</v>
      </c>
      <c r="K7721">
        <v>56.139108999999998</v>
      </c>
      <c r="L7721">
        <v>1.4999999999999999E-2</v>
      </c>
      <c r="M7721">
        <f>(F7721*CalPhotonTurnigy!$AE$30*CalPhotonTurnigy!$AF$36+CalPhotonTurnigy!$AE$36)/CalPhotonTurnigy!$AE$30</f>
        <v>48.247839365177335</v>
      </c>
    </row>
    <row r="7722" spans="1:13" x14ac:dyDescent="0.3">
      <c r="A7722">
        <v>213.267852</v>
      </c>
      <c r="B7722">
        <v>46</v>
      </c>
      <c r="C7722">
        <v>0</v>
      </c>
      <c r="D7722">
        <v>0.70799999999999996</v>
      </c>
      <c r="E7722">
        <v>36.705894000000001</v>
      </c>
      <c r="F7722">
        <v>36.667048999999999</v>
      </c>
      <c r="G7722">
        <v>36.301191000000003</v>
      </c>
      <c r="H7722">
        <v>3.8845999999999999E-2</v>
      </c>
      <c r="I7722">
        <v>-85.618904999999998</v>
      </c>
      <c r="J7722">
        <v>46</v>
      </c>
      <c r="K7722">
        <v>56.138762999999997</v>
      </c>
      <c r="L7722">
        <v>1.5006E-2</v>
      </c>
      <c r="M7722">
        <f>(F7722*CalPhotonTurnigy!$AE$30*CalPhotonTurnigy!$AF$36+CalPhotonTurnigy!$AE$36)/CalPhotonTurnigy!$AE$30</f>
        <v>48.731194849799671</v>
      </c>
    </row>
    <row r="7723" spans="1:13" x14ac:dyDescent="0.3">
      <c r="A7723">
        <v>213.28285600000001</v>
      </c>
      <c r="B7723">
        <v>46</v>
      </c>
      <c r="C7723">
        <v>0</v>
      </c>
      <c r="D7723">
        <v>0.71099999999999997</v>
      </c>
      <c r="E7723">
        <v>36.709148999999996</v>
      </c>
      <c r="F7723">
        <v>36.416632999999997</v>
      </c>
      <c r="G7723">
        <v>36.297010999999998</v>
      </c>
      <c r="H7723">
        <v>0.29251500000000002</v>
      </c>
      <c r="I7723">
        <v>-85.605941000000001</v>
      </c>
      <c r="J7723">
        <v>46</v>
      </c>
      <c r="K7723">
        <v>56.138463999999999</v>
      </c>
      <c r="L7723">
        <v>1.5004E-2</v>
      </c>
      <c r="M7723">
        <f>(F7723*CalPhotonTurnigy!$AE$30*CalPhotonTurnigy!$AF$36+CalPhotonTurnigy!$AE$36)/CalPhotonTurnigy!$AE$30</f>
        <v>48.476846193962331</v>
      </c>
    </row>
    <row r="7724" spans="1:13" x14ac:dyDescent="0.3">
      <c r="A7724">
        <v>213.297855</v>
      </c>
      <c r="B7724">
        <v>46</v>
      </c>
      <c r="C7724">
        <v>0</v>
      </c>
      <c r="D7724">
        <v>0.71099999999999997</v>
      </c>
      <c r="E7724">
        <v>36.716737000000002</v>
      </c>
      <c r="F7724">
        <v>36.792216000000003</v>
      </c>
      <c r="G7724">
        <v>36.293247000000001</v>
      </c>
      <c r="H7724">
        <v>-7.5479000000000004E-2</v>
      </c>
      <c r="I7724">
        <v>-85.609295000000003</v>
      </c>
      <c r="J7724">
        <v>46</v>
      </c>
      <c r="K7724">
        <v>56.138207000000001</v>
      </c>
      <c r="L7724">
        <v>1.4999E-2</v>
      </c>
      <c r="M7724">
        <f>(F7724*CalPhotonTurnigy!$AE$30*CalPhotonTurnigy!$AF$36+CalPhotonTurnigy!$AE$36)/CalPhotonTurnigy!$AE$30</f>
        <v>48.858327533834213</v>
      </c>
    </row>
    <row r="7725" spans="1:13" x14ac:dyDescent="0.3">
      <c r="A7725">
        <v>213.31286399999999</v>
      </c>
      <c r="B7725">
        <v>46</v>
      </c>
      <c r="C7725">
        <v>0</v>
      </c>
      <c r="D7725">
        <v>0.71199999999999997</v>
      </c>
      <c r="E7725">
        <v>36.728048999999999</v>
      </c>
      <c r="F7725">
        <v>36.566896</v>
      </c>
      <c r="G7725">
        <v>36.289859999999997</v>
      </c>
      <c r="H7725">
        <v>0.16115399999999999</v>
      </c>
      <c r="I7725">
        <v>-85.602142000000001</v>
      </c>
      <c r="J7725">
        <v>46</v>
      </c>
      <c r="K7725">
        <v>56.137985999999998</v>
      </c>
      <c r="L7725">
        <v>1.5009E-2</v>
      </c>
      <c r="M7725">
        <f>(F7725*CalPhotonTurnigy!$AE$30*CalPhotonTurnigy!$AF$36+CalPhotonTurnigy!$AE$36)/CalPhotonTurnigy!$AE$30</f>
        <v>48.629468997904908</v>
      </c>
    </row>
    <row r="7726" spans="1:13" x14ac:dyDescent="0.3">
      <c r="A7726">
        <v>213.32786899999999</v>
      </c>
      <c r="B7726">
        <v>46</v>
      </c>
      <c r="C7726">
        <v>0</v>
      </c>
      <c r="D7726">
        <v>0.71</v>
      </c>
      <c r="E7726">
        <v>36.723426000000003</v>
      </c>
      <c r="F7726">
        <v>36.291384999999998</v>
      </c>
      <c r="G7726">
        <v>36.286816999999999</v>
      </c>
      <c r="H7726">
        <v>0.43204100000000001</v>
      </c>
      <c r="I7726">
        <v>-85.583011999999997</v>
      </c>
      <c r="J7726">
        <v>46</v>
      </c>
      <c r="K7726">
        <v>56.137796000000002</v>
      </c>
      <c r="L7726">
        <v>1.5004999999999999E-2</v>
      </c>
      <c r="M7726">
        <f>(F7726*CalPhotonTurnigy!$AE$30*CalPhotonTurnigy!$AF$36+CalPhotonTurnigy!$AE$36)/CalPhotonTurnigy!$AE$30</f>
        <v>48.349631237864017</v>
      </c>
    </row>
    <row r="7727" spans="1:13" x14ac:dyDescent="0.3">
      <c r="A7727">
        <v>213.34287499999999</v>
      </c>
      <c r="B7727">
        <v>46</v>
      </c>
      <c r="C7727">
        <v>0</v>
      </c>
      <c r="D7727">
        <v>0.71</v>
      </c>
      <c r="E7727">
        <v>36.719447000000002</v>
      </c>
      <c r="F7727">
        <v>36.742151999999997</v>
      </c>
      <c r="G7727">
        <v>36.284086000000002</v>
      </c>
      <c r="H7727">
        <v>-2.2704999999999999E-2</v>
      </c>
      <c r="I7727">
        <v>-85.584021000000007</v>
      </c>
      <c r="J7727">
        <v>46</v>
      </c>
      <c r="K7727">
        <v>56.137632000000004</v>
      </c>
      <c r="L7727">
        <v>1.5006E-2</v>
      </c>
      <c r="M7727">
        <f>(F7727*CalPhotonTurnigy!$AE$30*CalPhotonTurnigy!$AF$36+CalPhotonTurnigy!$AE$36)/CalPhotonTurnigy!$AE$30</f>
        <v>48.807477304192965</v>
      </c>
    </row>
    <row r="7728" spans="1:13" x14ac:dyDescent="0.3">
      <c r="A7728">
        <v>213.35787099999999</v>
      </c>
      <c r="B7728">
        <v>46</v>
      </c>
      <c r="C7728">
        <v>0</v>
      </c>
      <c r="D7728">
        <v>0.71099999999999997</v>
      </c>
      <c r="E7728">
        <v>36.72081</v>
      </c>
      <c r="F7728">
        <v>36.466724999999997</v>
      </c>
      <c r="G7728">
        <v>36.281637000000003</v>
      </c>
      <c r="H7728">
        <v>0.25408500000000001</v>
      </c>
      <c r="I7728">
        <v>-85.572762999999995</v>
      </c>
      <c r="J7728">
        <v>46</v>
      </c>
      <c r="K7728">
        <v>56.137490999999997</v>
      </c>
      <c r="L7728">
        <v>1.4996000000000001E-2</v>
      </c>
      <c r="M7728">
        <f>(F7728*CalPhotonTurnigy!$AE$30*CalPhotonTurnigy!$AF$36+CalPhotonTurnigy!$AE$36)/CalPhotonTurnigy!$AE$30</f>
        <v>48.527724863329311</v>
      </c>
    </row>
    <row r="7729" spans="1:13" x14ac:dyDescent="0.3">
      <c r="A7729">
        <v>213.37288000000001</v>
      </c>
      <c r="B7729">
        <v>46</v>
      </c>
      <c r="C7729">
        <v>0</v>
      </c>
      <c r="D7729">
        <v>0.71</v>
      </c>
      <c r="E7729">
        <v>36.717196000000001</v>
      </c>
      <c r="F7729">
        <v>36.266331999999998</v>
      </c>
      <c r="G7729">
        <v>36.279445000000003</v>
      </c>
      <c r="H7729">
        <v>0.45086399999999999</v>
      </c>
      <c r="I7729">
        <v>-85.552796999999998</v>
      </c>
      <c r="J7729">
        <v>46</v>
      </c>
      <c r="K7729">
        <v>56.137369999999997</v>
      </c>
      <c r="L7729">
        <v>1.5009E-2</v>
      </c>
      <c r="M7729">
        <f>(F7729*CalPhotonTurnigy!$AE$30*CalPhotonTurnigy!$AF$36+CalPhotonTurnigy!$AE$36)/CalPhotonTurnigy!$AE$30</f>
        <v>48.324184793249074</v>
      </c>
    </row>
    <row r="7730" spans="1:13" x14ac:dyDescent="0.3">
      <c r="A7730">
        <v>213.38788199999999</v>
      </c>
      <c r="B7730">
        <v>46</v>
      </c>
      <c r="C7730">
        <v>0</v>
      </c>
      <c r="D7730">
        <v>0.70699999999999996</v>
      </c>
      <c r="E7730">
        <v>36.699720999999997</v>
      </c>
      <c r="F7730">
        <v>36.642012000000001</v>
      </c>
      <c r="G7730">
        <v>36.277482999999997</v>
      </c>
      <c r="H7730">
        <v>5.7709000000000003E-2</v>
      </c>
      <c r="I7730">
        <v>-85.550235999999998</v>
      </c>
      <c r="J7730">
        <v>46</v>
      </c>
      <c r="K7730">
        <v>56.137264999999999</v>
      </c>
      <c r="L7730">
        <v>1.5002E-2</v>
      </c>
      <c r="M7730">
        <f>(F7730*CalPhotonTurnigy!$AE$30*CalPhotonTurnigy!$AF$36+CalPhotonTurnigy!$AE$36)/CalPhotonTurnigy!$AE$30</f>
        <v>48.705764656456587</v>
      </c>
    </row>
    <row r="7731" spans="1:13" x14ac:dyDescent="0.3">
      <c r="A7731">
        <v>213.40288200000001</v>
      </c>
      <c r="B7731">
        <v>46</v>
      </c>
      <c r="C7731">
        <v>0</v>
      </c>
      <c r="D7731">
        <v>0.71</v>
      </c>
      <c r="E7731">
        <v>36.699047999999998</v>
      </c>
      <c r="F7731">
        <v>36.391585999999997</v>
      </c>
      <c r="G7731">
        <v>36.275730000000003</v>
      </c>
      <c r="H7731">
        <v>0.30746200000000001</v>
      </c>
      <c r="I7731">
        <v>-85.536615999999995</v>
      </c>
      <c r="J7731">
        <v>46</v>
      </c>
      <c r="K7731">
        <v>56.137174999999999</v>
      </c>
      <c r="L7731">
        <v>1.4999999999999999E-2</v>
      </c>
      <c r="M7731">
        <f>(F7731*CalPhotonTurnigy!$AE$30*CalPhotonTurnigy!$AF$36+CalPhotonTurnigy!$AE$36)/CalPhotonTurnigy!$AE$30</f>
        <v>48.451405843574335</v>
      </c>
    </row>
    <row r="7732" spans="1:13" x14ac:dyDescent="0.3">
      <c r="A7732">
        <v>213.417879</v>
      </c>
      <c r="B7732">
        <v>46</v>
      </c>
      <c r="C7732">
        <v>0</v>
      </c>
      <c r="D7732">
        <v>0.71</v>
      </c>
      <c r="E7732">
        <v>36.69847</v>
      </c>
      <c r="F7732">
        <v>36.817245999999997</v>
      </c>
      <c r="G7732">
        <v>36.274165000000004</v>
      </c>
      <c r="H7732">
        <v>-0.11877600000000001</v>
      </c>
      <c r="I7732">
        <v>-85.541893000000002</v>
      </c>
      <c r="J7732">
        <v>46</v>
      </c>
      <c r="K7732">
        <v>56.137098000000002</v>
      </c>
      <c r="L7732">
        <v>1.4997E-2</v>
      </c>
      <c r="M7732">
        <f>(F7732*CalPhotonTurnigy!$AE$30*CalPhotonTurnigy!$AF$36+CalPhotonTurnigy!$AE$36)/CalPhotonTurnigy!$AE$30</f>
        <v>48.883750617245845</v>
      </c>
    </row>
    <row r="7733" spans="1:13" x14ac:dyDescent="0.3">
      <c r="A7733">
        <v>213.43287699999999</v>
      </c>
      <c r="B7733">
        <v>46</v>
      </c>
      <c r="C7733">
        <v>0</v>
      </c>
      <c r="D7733">
        <v>0.71</v>
      </c>
      <c r="E7733">
        <v>36.697972</v>
      </c>
      <c r="F7733">
        <v>36.566896</v>
      </c>
      <c r="G7733">
        <v>36.272767999999999</v>
      </c>
      <c r="H7733">
        <v>0.131076</v>
      </c>
      <c r="I7733">
        <v>-85.536079999999998</v>
      </c>
      <c r="J7733">
        <v>46</v>
      </c>
      <c r="K7733">
        <v>56.137031</v>
      </c>
      <c r="L7733">
        <v>1.4997999999999999E-2</v>
      </c>
      <c r="M7733">
        <f>(F7733*CalPhotonTurnigy!$AE$30*CalPhotonTurnigy!$AF$36+CalPhotonTurnigy!$AE$36)/CalPhotonTurnigy!$AE$30</f>
        <v>48.629468997904908</v>
      </c>
    </row>
    <row r="7734" spans="1:13" x14ac:dyDescent="0.3">
      <c r="A7734">
        <v>213.44788500000001</v>
      </c>
      <c r="B7734">
        <v>46</v>
      </c>
      <c r="C7734">
        <v>0</v>
      </c>
      <c r="D7734">
        <v>0.71199999999999997</v>
      </c>
      <c r="E7734">
        <v>36.711910000000003</v>
      </c>
      <c r="F7734">
        <v>36.341487999999998</v>
      </c>
      <c r="G7734">
        <v>36.271523000000002</v>
      </c>
      <c r="H7734">
        <v>0.37042199999999997</v>
      </c>
      <c r="I7734">
        <v>-85.519668999999993</v>
      </c>
      <c r="J7734">
        <v>46</v>
      </c>
      <c r="K7734">
        <v>56.136974000000002</v>
      </c>
      <c r="L7734">
        <v>1.5008000000000001E-2</v>
      </c>
      <c r="M7734">
        <f>(F7734*CalPhotonTurnigy!$AE$30*CalPhotonTurnigy!$AF$36+CalPhotonTurnigy!$AE$36)/CalPhotonTurnigy!$AE$30</f>
        <v>48.400521079980408</v>
      </c>
    </row>
    <row r="7735" spans="1:13" x14ac:dyDescent="0.3">
      <c r="A7735">
        <v>213.46288200000001</v>
      </c>
      <c r="B7735">
        <v>46</v>
      </c>
      <c r="C7735">
        <v>0</v>
      </c>
      <c r="D7735">
        <v>0.71</v>
      </c>
      <c r="E7735">
        <v>36.709536999999997</v>
      </c>
      <c r="F7735">
        <v>36.717118999999997</v>
      </c>
      <c r="G7735">
        <v>36.270415</v>
      </c>
      <c r="H7735">
        <v>-7.5820000000000002E-3</v>
      </c>
      <c r="I7735">
        <v>-85.520005999999995</v>
      </c>
      <c r="J7735">
        <v>46</v>
      </c>
      <c r="K7735">
        <v>56.136924999999998</v>
      </c>
      <c r="L7735">
        <v>1.4997E-2</v>
      </c>
      <c r="M7735">
        <f>(F7735*CalPhotonTurnigy!$AE$30*CalPhotonTurnigy!$AF$36+CalPhotonTurnigy!$AE$36)/CalPhotonTurnigy!$AE$30</f>
        <v>48.782051173667853</v>
      </c>
    </row>
    <row r="7736" spans="1:13" x14ac:dyDescent="0.3">
      <c r="A7736">
        <v>213.47788800000001</v>
      </c>
      <c r="B7736">
        <v>46</v>
      </c>
      <c r="C7736">
        <v>0</v>
      </c>
      <c r="D7736">
        <v>0.71099999999999997</v>
      </c>
      <c r="E7736">
        <v>36.712282999999999</v>
      </c>
      <c r="F7736">
        <v>36.466724999999997</v>
      </c>
      <c r="G7736">
        <v>36.269427999999998</v>
      </c>
      <c r="H7736">
        <v>0.245558</v>
      </c>
      <c r="I7736">
        <v>-85.509118000000001</v>
      </c>
      <c r="J7736">
        <v>46</v>
      </c>
      <c r="K7736">
        <v>56.136882</v>
      </c>
      <c r="L7736">
        <v>1.5006E-2</v>
      </c>
      <c r="M7736">
        <f>(F7736*CalPhotonTurnigy!$AE$30*CalPhotonTurnigy!$AF$36+CalPhotonTurnigy!$AE$36)/CalPhotonTurnigy!$AE$30</f>
        <v>48.527724863329311</v>
      </c>
    </row>
    <row r="7737" spans="1:13" x14ac:dyDescent="0.3">
      <c r="A7737">
        <v>213.492896</v>
      </c>
      <c r="B7737">
        <v>46</v>
      </c>
      <c r="C7737">
        <v>0</v>
      </c>
      <c r="D7737">
        <v>0.71</v>
      </c>
      <c r="E7737">
        <v>36.709857999999997</v>
      </c>
      <c r="F7737">
        <v>36.341487999999998</v>
      </c>
      <c r="G7737">
        <v>36.268549999999998</v>
      </c>
      <c r="H7737">
        <v>0.36836999999999998</v>
      </c>
      <c r="I7737">
        <v>-85.492796999999996</v>
      </c>
      <c r="J7737">
        <v>46</v>
      </c>
      <c r="K7737">
        <v>56.136845999999998</v>
      </c>
      <c r="L7737">
        <v>1.5008000000000001E-2</v>
      </c>
      <c r="M7737">
        <f>(F7737*CalPhotonTurnigy!$AE$30*CalPhotonTurnigy!$AF$36+CalPhotonTurnigy!$AE$36)/CalPhotonTurnigy!$AE$30</f>
        <v>48.400521079980408</v>
      </c>
    </row>
    <row r="7738" spans="1:13" x14ac:dyDescent="0.3">
      <c r="A7738">
        <v>213.50789399999999</v>
      </c>
      <c r="B7738">
        <v>46</v>
      </c>
      <c r="C7738">
        <v>0</v>
      </c>
      <c r="D7738">
        <v>0.71099999999999997</v>
      </c>
      <c r="E7738">
        <v>36.712558999999999</v>
      </c>
      <c r="F7738">
        <v>36.642012000000001</v>
      </c>
      <c r="G7738">
        <v>36.267769999999999</v>
      </c>
      <c r="H7738">
        <v>7.0546999999999999E-2</v>
      </c>
      <c r="I7738">
        <v>-85.489666999999997</v>
      </c>
      <c r="J7738">
        <v>46</v>
      </c>
      <c r="K7738">
        <v>56.136814000000001</v>
      </c>
      <c r="L7738">
        <v>1.4997999999999999E-2</v>
      </c>
      <c r="M7738">
        <f>(F7738*CalPhotonTurnigy!$AE$30*CalPhotonTurnigy!$AF$36+CalPhotonTurnigy!$AE$36)/CalPhotonTurnigy!$AE$30</f>
        <v>48.705764656456587</v>
      </c>
    </row>
    <row r="7739" spans="1:13" x14ac:dyDescent="0.3">
      <c r="A7739">
        <v>213.52289500000001</v>
      </c>
      <c r="B7739">
        <v>46</v>
      </c>
      <c r="C7739">
        <v>0</v>
      </c>
      <c r="D7739">
        <v>0.70499999999999996</v>
      </c>
      <c r="E7739">
        <v>36.681355000000003</v>
      </c>
      <c r="F7739">
        <v>36.391585999999997</v>
      </c>
      <c r="G7739">
        <v>36.267077999999998</v>
      </c>
      <c r="H7739">
        <v>0.289769</v>
      </c>
      <c r="I7739">
        <v>-85.476830000000007</v>
      </c>
      <c r="J7739">
        <v>46</v>
      </c>
      <c r="K7739">
        <v>56.136786999999998</v>
      </c>
      <c r="L7739">
        <v>1.5001E-2</v>
      </c>
      <c r="M7739">
        <f>(F7739*CalPhotonTurnigy!$AE$30*CalPhotonTurnigy!$AF$36+CalPhotonTurnigy!$AE$36)/CalPhotonTurnigy!$AE$30</f>
        <v>48.451405843574335</v>
      </c>
    </row>
    <row r="7740" spans="1:13" x14ac:dyDescent="0.3">
      <c r="A7740">
        <v>213.53790499999999</v>
      </c>
      <c r="B7740">
        <v>46</v>
      </c>
      <c r="C7740">
        <v>0</v>
      </c>
      <c r="D7740">
        <v>0.70799999999999996</v>
      </c>
      <c r="E7740">
        <v>36.673659999999998</v>
      </c>
      <c r="F7740">
        <v>36.767184999999998</v>
      </c>
      <c r="G7740">
        <v>36.266463000000002</v>
      </c>
      <c r="H7740">
        <v>-9.3524999999999997E-2</v>
      </c>
      <c r="I7740">
        <v>-85.480986999999999</v>
      </c>
      <c r="J7740">
        <v>46</v>
      </c>
      <c r="K7740">
        <v>56.136763999999999</v>
      </c>
      <c r="L7740">
        <v>1.5010000000000001E-2</v>
      </c>
      <c r="M7740">
        <f>(F7740*CalPhotonTurnigy!$AE$30*CalPhotonTurnigy!$AF$36+CalPhotonTurnigy!$AE$36)/CalPhotonTurnigy!$AE$30</f>
        <v>48.832903434718077</v>
      </c>
    </row>
    <row r="7741" spans="1:13" x14ac:dyDescent="0.3">
      <c r="A7741">
        <v>213.552908</v>
      </c>
      <c r="B7741">
        <v>46</v>
      </c>
      <c r="C7741">
        <v>0</v>
      </c>
      <c r="D7741">
        <v>0.70299999999999996</v>
      </c>
      <c r="E7741">
        <v>36.633454999999998</v>
      </c>
      <c r="F7741">
        <v>36.516812999999999</v>
      </c>
      <c r="G7741">
        <v>36.265917999999999</v>
      </c>
      <c r="H7741">
        <v>0.116642</v>
      </c>
      <c r="I7741">
        <v>-85.475814999999997</v>
      </c>
      <c r="J7741">
        <v>46</v>
      </c>
      <c r="K7741">
        <v>56.136744</v>
      </c>
      <c r="L7741">
        <v>1.5003000000000001E-2</v>
      </c>
      <c r="M7741">
        <f>(F7741*CalPhotonTurnigy!$AE$30*CalPhotonTurnigy!$AF$36+CalPhotonTurnigy!$AE$36)/CalPhotonTurnigy!$AE$30</f>
        <v>48.578599469878341</v>
      </c>
    </row>
    <row r="7742" spans="1:13" x14ac:dyDescent="0.3">
      <c r="A7742">
        <v>213.56791999999999</v>
      </c>
      <c r="B7742">
        <v>46</v>
      </c>
      <c r="C7742">
        <v>0</v>
      </c>
      <c r="D7742">
        <v>0.70399999999999996</v>
      </c>
      <c r="E7742">
        <v>36.608426000000001</v>
      </c>
      <c r="F7742">
        <v>36.266331999999998</v>
      </c>
      <c r="G7742">
        <v>36.265434999999997</v>
      </c>
      <c r="H7742">
        <v>0.34209400000000001</v>
      </c>
      <c r="I7742">
        <v>-85.460662999999997</v>
      </c>
      <c r="J7742">
        <v>46</v>
      </c>
      <c r="K7742">
        <v>56.136727</v>
      </c>
      <c r="L7742">
        <v>1.5011999999999999E-2</v>
      </c>
      <c r="M7742">
        <f>(F7742*CalPhotonTurnigy!$AE$30*CalPhotonTurnigy!$AF$36+CalPhotonTurnigy!$AE$36)/CalPhotonTurnigy!$AE$30</f>
        <v>48.324184793249074</v>
      </c>
    </row>
    <row r="7743" spans="1:13" x14ac:dyDescent="0.3">
      <c r="A7743">
        <v>213.58293</v>
      </c>
      <c r="B7743">
        <v>46</v>
      </c>
      <c r="C7743">
        <v>0</v>
      </c>
      <c r="D7743">
        <v>0.70599999999999996</v>
      </c>
      <c r="E7743">
        <v>36.596487000000003</v>
      </c>
      <c r="F7743">
        <v>36.667048999999999</v>
      </c>
      <c r="G7743">
        <v>36.265006999999997</v>
      </c>
      <c r="H7743">
        <v>-7.0562E-2</v>
      </c>
      <c r="I7743">
        <v>-85.463797</v>
      </c>
      <c r="J7743">
        <v>46</v>
      </c>
      <c r="K7743">
        <v>56.136712000000003</v>
      </c>
      <c r="L7743">
        <v>1.5010000000000001E-2</v>
      </c>
      <c r="M7743">
        <f>(F7743*CalPhotonTurnigy!$AE$30*CalPhotonTurnigy!$AF$36+CalPhotonTurnigy!$AE$36)/CalPhotonTurnigy!$AE$30</f>
        <v>48.731194849799671</v>
      </c>
    </row>
    <row r="7744" spans="1:13" x14ac:dyDescent="0.3">
      <c r="A7744">
        <v>213.59793500000001</v>
      </c>
      <c r="B7744">
        <v>46</v>
      </c>
      <c r="C7744">
        <v>0</v>
      </c>
      <c r="D7744">
        <v>0.70599999999999996</v>
      </c>
      <c r="E7744">
        <v>36.586210000000001</v>
      </c>
      <c r="F7744">
        <v>36.441679999999998</v>
      </c>
      <c r="G7744">
        <v>36.264628000000002</v>
      </c>
      <c r="H7744">
        <v>0.14452999999999999</v>
      </c>
      <c r="I7744">
        <v>-85.457390000000004</v>
      </c>
      <c r="J7744">
        <v>46</v>
      </c>
      <c r="K7744">
        <v>56.136699</v>
      </c>
      <c r="L7744">
        <v>1.5004999999999999E-2</v>
      </c>
      <c r="M7744">
        <f>(F7744*CalPhotonTurnigy!$AE$30*CalPhotonTurnigy!$AF$36+CalPhotonTurnigy!$AE$36)/CalPhotonTurnigy!$AE$30</f>
        <v>48.502286544350305</v>
      </c>
    </row>
    <row r="7745" spans="1:13" x14ac:dyDescent="0.3">
      <c r="A7745">
        <v>213.612944</v>
      </c>
      <c r="B7745">
        <v>46</v>
      </c>
      <c r="C7745">
        <v>0</v>
      </c>
      <c r="D7745">
        <v>0.70599999999999996</v>
      </c>
      <c r="E7745">
        <v>36.577365</v>
      </c>
      <c r="F7745">
        <v>36.817245999999997</v>
      </c>
      <c r="G7745">
        <v>36.264293000000002</v>
      </c>
      <c r="H7745">
        <v>-0.23988100000000001</v>
      </c>
      <c r="I7745">
        <v>-85.468057000000002</v>
      </c>
      <c r="J7745">
        <v>46</v>
      </c>
      <c r="K7745">
        <v>56.136687999999999</v>
      </c>
      <c r="L7745">
        <v>1.5009E-2</v>
      </c>
      <c r="M7745">
        <f>(F7745*CalPhotonTurnigy!$AE$30*CalPhotonTurnigy!$AF$36+CalPhotonTurnigy!$AE$36)/CalPhotonTurnigy!$AE$30</f>
        <v>48.883750617245845</v>
      </c>
    </row>
    <row r="7746" spans="1:13" x14ac:dyDescent="0.3">
      <c r="A7746">
        <v>213.62794700000001</v>
      </c>
      <c r="B7746">
        <v>46</v>
      </c>
      <c r="C7746">
        <v>0</v>
      </c>
      <c r="D7746">
        <v>0.70699999999999996</v>
      </c>
      <c r="E7746">
        <v>36.574561000000003</v>
      </c>
      <c r="F7746">
        <v>36.541854999999998</v>
      </c>
      <c r="G7746">
        <v>36.263995999999999</v>
      </c>
      <c r="H7746">
        <v>3.2705999999999999E-2</v>
      </c>
      <c r="I7746">
        <v>-85.466605999999999</v>
      </c>
      <c r="J7746">
        <v>46</v>
      </c>
      <c r="K7746">
        <v>56.136678000000003</v>
      </c>
      <c r="L7746">
        <v>1.5003000000000001E-2</v>
      </c>
      <c r="M7746">
        <f>(F7746*CalPhotonTurnigy!$AE$30*CalPhotonTurnigy!$AF$36+CalPhotonTurnigy!$AE$36)/CalPhotonTurnigy!$AE$30</f>
        <v>48.604034741743874</v>
      </c>
    </row>
    <row r="7747" spans="1:13" x14ac:dyDescent="0.3">
      <c r="A7747">
        <v>213.642954</v>
      </c>
      <c r="B7747">
        <v>46</v>
      </c>
      <c r="C7747">
        <v>0</v>
      </c>
      <c r="D7747">
        <v>0.70399999999999996</v>
      </c>
      <c r="E7747">
        <v>36.557715000000002</v>
      </c>
      <c r="F7747">
        <v>36.316437000000001</v>
      </c>
      <c r="G7747">
        <v>36.263733999999999</v>
      </c>
      <c r="H7747">
        <v>0.24127799999999999</v>
      </c>
      <c r="I7747">
        <v>-85.455918999999994</v>
      </c>
      <c r="J7747">
        <v>46</v>
      </c>
      <c r="K7747">
        <v>56.136670000000002</v>
      </c>
      <c r="L7747">
        <v>1.5007E-2</v>
      </c>
      <c r="M7747">
        <f>(F7747*CalPhotonTurnigy!$AE$30*CalPhotonTurnigy!$AF$36+CalPhotonTurnigy!$AE$36)/CalPhotonTurnigy!$AE$30</f>
        <v>48.375076666774454</v>
      </c>
    </row>
    <row r="7748" spans="1:13" x14ac:dyDescent="0.3">
      <c r="A7748">
        <v>213.65796700000001</v>
      </c>
      <c r="B7748">
        <v>46</v>
      </c>
      <c r="C7748">
        <v>0</v>
      </c>
      <c r="D7748">
        <v>0.70299999999999996</v>
      </c>
      <c r="E7748">
        <v>36.538398000000001</v>
      </c>
      <c r="F7748">
        <v>36.717118999999997</v>
      </c>
      <c r="G7748">
        <v>36.263502000000003</v>
      </c>
      <c r="H7748">
        <v>-0.17872099999999999</v>
      </c>
      <c r="I7748">
        <v>-85.463862000000006</v>
      </c>
      <c r="J7748">
        <v>46</v>
      </c>
      <c r="K7748">
        <v>56.136662999999999</v>
      </c>
      <c r="L7748">
        <v>1.5013E-2</v>
      </c>
      <c r="M7748">
        <f>(F7748*CalPhotonTurnigy!$AE$30*CalPhotonTurnigy!$AF$36+CalPhotonTurnigy!$AE$36)/CalPhotonTurnigy!$AE$30</f>
        <v>48.782051173667853</v>
      </c>
    </row>
    <row r="7749" spans="1:13" x14ac:dyDescent="0.3">
      <c r="A7749">
        <v>213.672965</v>
      </c>
      <c r="B7749">
        <v>46</v>
      </c>
      <c r="C7749">
        <v>0</v>
      </c>
      <c r="D7749">
        <v>0.70299999999999996</v>
      </c>
      <c r="E7749">
        <v>36.516947999999999</v>
      </c>
      <c r="F7749">
        <v>36.466724999999997</v>
      </c>
      <c r="G7749">
        <v>36.263297999999999</v>
      </c>
      <c r="H7749">
        <v>5.0222999999999997E-2</v>
      </c>
      <c r="I7749">
        <v>-85.461636999999996</v>
      </c>
      <c r="J7749">
        <v>46</v>
      </c>
      <c r="K7749">
        <v>56.136657</v>
      </c>
      <c r="L7749">
        <v>1.4997999999999999E-2</v>
      </c>
      <c r="M7749">
        <f>(F7749*CalPhotonTurnigy!$AE$30*CalPhotonTurnigy!$AF$36+CalPhotonTurnigy!$AE$36)/CalPhotonTurnigy!$AE$30</f>
        <v>48.527724863329311</v>
      </c>
    </row>
    <row r="7750" spans="1:13" x14ac:dyDescent="0.3">
      <c r="A7750">
        <v>213.68796399999999</v>
      </c>
      <c r="B7750">
        <v>46</v>
      </c>
      <c r="C7750">
        <v>0</v>
      </c>
      <c r="D7750">
        <v>0.71099999999999997</v>
      </c>
      <c r="E7750">
        <v>36.546655999999999</v>
      </c>
      <c r="F7750">
        <v>36.817245999999997</v>
      </c>
      <c r="G7750">
        <v>36.263117000000001</v>
      </c>
      <c r="H7750">
        <v>-0.27059</v>
      </c>
      <c r="I7750">
        <v>-85.473661000000007</v>
      </c>
      <c r="J7750">
        <v>46</v>
      </c>
      <c r="K7750">
        <v>56.136651999999998</v>
      </c>
      <c r="L7750">
        <v>1.4999E-2</v>
      </c>
      <c r="M7750">
        <f>(F7750*CalPhotonTurnigy!$AE$30*CalPhotonTurnigy!$AF$36+CalPhotonTurnigy!$AE$36)/CalPhotonTurnigy!$AE$30</f>
        <v>48.883750617245845</v>
      </c>
    </row>
    <row r="7751" spans="1:13" x14ac:dyDescent="0.3">
      <c r="A7751">
        <v>213.70296500000001</v>
      </c>
      <c r="B7751">
        <v>46</v>
      </c>
      <c r="C7751">
        <v>0</v>
      </c>
      <c r="D7751">
        <v>0.70399999999999996</v>
      </c>
      <c r="E7751">
        <v>36.533692000000002</v>
      </c>
      <c r="F7751">
        <v>36.541854999999998</v>
      </c>
      <c r="G7751">
        <v>36.262957999999998</v>
      </c>
      <c r="H7751">
        <v>-8.1630000000000001E-3</v>
      </c>
      <c r="I7751">
        <v>-85.474023000000003</v>
      </c>
      <c r="J7751">
        <v>46</v>
      </c>
      <c r="K7751">
        <v>56.136647000000004</v>
      </c>
      <c r="L7751">
        <v>1.5001E-2</v>
      </c>
      <c r="M7751">
        <f>(F7751*CalPhotonTurnigy!$AE$30*CalPhotonTurnigy!$AF$36+CalPhotonTurnigy!$AE$36)/CalPhotonTurnigy!$AE$30</f>
        <v>48.604034741743874</v>
      </c>
    </row>
    <row r="7752" spans="1:13" x14ac:dyDescent="0.3">
      <c r="A7752">
        <v>213.71796699999999</v>
      </c>
      <c r="B7752">
        <v>46</v>
      </c>
      <c r="C7752">
        <v>0</v>
      </c>
      <c r="D7752">
        <v>0.70299999999999996</v>
      </c>
      <c r="E7752">
        <v>36.517715000000003</v>
      </c>
      <c r="F7752">
        <v>36.291384999999998</v>
      </c>
      <c r="G7752">
        <v>36.262818000000003</v>
      </c>
      <c r="H7752">
        <v>0.226329</v>
      </c>
      <c r="I7752">
        <v>-85.464003000000005</v>
      </c>
      <c r="J7752">
        <v>46</v>
      </c>
      <c r="K7752">
        <v>56.136643999999997</v>
      </c>
      <c r="L7752">
        <v>1.5002E-2</v>
      </c>
      <c r="M7752">
        <f>(F7752*CalPhotonTurnigy!$AE$30*CalPhotonTurnigy!$AF$36+CalPhotonTurnigy!$AE$36)/CalPhotonTurnigy!$AE$30</f>
        <v>48.349631237864017</v>
      </c>
    </row>
    <row r="7753" spans="1:13" x14ac:dyDescent="0.3">
      <c r="A7753">
        <v>213.73296500000001</v>
      </c>
      <c r="B7753">
        <v>46</v>
      </c>
      <c r="C7753">
        <v>0</v>
      </c>
      <c r="D7753">
        <v>0.70099999999999996</v>
      </c>
      <c r="E7753">
        <v>36.489494999999998</v>
      </c>
      <c r="F7753">
        <v>36.717118999999997</v>
      </c>
      <c r="G7753">
        <v>36.262694000000003</v>
      </c>
      <c r="H7753">
        <v>-0.22762399999999999</v>
      </c>
      <c r="I7753">
        <v>-85.474109999999996</v>
      </c>
      <c r="J7753">
        <v>46</v>
      </c>
      <c r="K7753">
        <v>56.13664</v>
      </c>
      <c r="L7753">
        <v>1.4997999999999999E-2</v>
      </c>
      <c r="M7753">
        <f>(F7753*CalPhotonTurnigy!$AE$30*CalPhotonTurnigy!$AF$36+CalPhotonTurnigy!$AE$36)/CalPhotonTurnigy!$AE$30</f>
        <v>48.782051173667853</v>
      </c>
    </row>
    <row r="7754" spans="1:13" x14ac:dyDescent="0.3">
      <c r="A7754">
        <v>213.74796499999999</v>
      </c>
      <c r="B7754">
        <v>46</v>
      </c>
      <c r="C7754">
        <v>0</v>
      </c>
      <c r="D7754">
        <v>0.70099999999999996</v>
      </c>
      <c r="E7754">
        <v>36.465190999999997</v>
      </c>
      <c r="F7754">
        <v>36.491768999999998</v>
      </c>
      <c r="G7754">
        <v>36.262585000000001</v>
      </c>
      <c r="H7754">
        <v>-2.6578000000000001E-2</v>
      </c>
      <c r="I7754">
        <v>-85.475288000000006</v>
      </c>
      <c r="J7754">
        <v>46</v>
      </c>
      <c r="K7754">
        <v>56.136637</v>
      </c>
      <c r="L7754">
        <v>1.4999999999999999E-2</v>
      </c>
      <c r="M7754">
        <f>(F7754*CalPhotonTurnigy!$AE$30*CalPhotonTurnigy!$AF$36+CalPhotonTurnigy!$AE$36)/CalPhotonTurnigy!$AE$30</f>
        <v>48.553162166603826</v>
      </c>
    </row>
    <row r="7755" spans="1:13" x14ac:dyDescent="0.3">
      <c r="A7755">
        <v>213.76296600000001</v>
      </c>
      <c r="B7755">
        <v>46</v>
      </c>
      <c r="C7755">
        <v>0</v>
      </c>
      <c r="D7755">
        <v>0.69899999999999995</v>
      </c>
      <c r="E7755">
        <v>36.429769</v>
      </c>
      <c r="F7755">
        <v>36.817245999999997</v>
      </c>
      <c r="G7755">
        <v>36.262489000000002</v>
      </c>
      <c r="H7755">
        <v>-0.38747700000000002</v>
      </c>
      <c r="I7755">
        <v>-85.492508000000001</v>
      </c>
      <c r="J7755">
        <v>46</v>
      </c>
      <c r="K7755">
        <v>56.136634999999998</v>
      </c>
      <c r="L7755">
        <v>1.5001E-2</v>
      </c>
      <c r="M7755">
        <f>(F7755*CalPhotonTurnigy!$AE$30*CalPhotonTurnigy!$AF$36+CalPhotonTurnigy!$AE$36)/CalPhotonTurnigy!$AE$30</f>
        <v>48.883750617245845</v>
      </c>
    </row>
    <row r="7756" spans="1:13" x14ac:dyDescent="0.3">
      <c r="A7756">
        <v>213.77796699999999</v>
      </c>
      <c r="B7756">
        <v>46</v>
      </c>
      <c r="C7756">
        <v>0</v>
      </c>
      <c r="D7756">
        <v>0.69899999999999995</v>
      </c>
      <c r="E7756">
        <v>36.399256000000001</v>
      </c>
      <c r="F7756">
        <v>36.616973999999999</v>
      </c>
      <c r="G7756">
        <v>36.262403999999997</v>
      </c>
      <c r="H7756">
        <v>-0.21771799999999999</v>
      </c>
      <c r="I7756">
        <v>-85.502168999999995</v>
      </c>
      <c r="J7756">
        <v>46</v>
      </c>
      <c r="K7756">
        <v>56.136633000000003</v>
      </c>
      <c r="L7756">
        <v>1.5001E-2</v>
      </c>
      <c r="M7756">
        <f>(F7756*CalPhotonTurnigy!$AE$30*CalPhotonTurnigy!$AF$36+CalPhotonTurnigy!$AE$36)/CalPhotonTurnigy!$AE$30</f>
        <v>48.680333447409026</v>
      </c>
    </row>
    <row r="7757" spans="1:13" x14ac:dyDescent="0.3">
      <c r="A7757">
        <v>213.79297399999999</v>
      </c>
      <c r="B7757">
        <v>46</v>
      </c>
      <c r="C7757">
        <v>0</v>
      </c>
      <c r="D7757">
        <v>0.69599999999999995</v>
      </c>
      <c r="E7757">
        <v>36.358448000000003</v>
      </c>
      <c r="F7757">
        <v>36.341487999999998</v>
      </c>
      <c r="G7757">
        <v>36.262329999999999</v>
      </c>
      <c r="H7757">
        <v>1.6959999999999999E-2</v>
      </c>
      <c r="I7757">
        <v>-85.501418000000001</v>
      </c>
      <c r="J7757">
        <v>46</v>
      </c>
      <c r="K7757">
        <v>56.136631000000001</v>
      </c>
      <c r="L7757">
        <v>1.5007E-2</v>
      </c>
      <c r="M7757">
        <f>(F7757*CalPhotonTurnigy!$AE$30*CalPhotonTurnigy!$AF$36+CalPhotonTurnigy!$AE$36)/CalPhotonTurnigy!$AE$30</f>
        <v>48.400521079980408</v>
      </c>
    </row>
    <row r="7758" spans="1:13" x14ac:dyDescent="0.3">
      <c r="A7758">
        <v>213.807985</v>
      </c>
      <c r="B7758">
        <v>46</v>
      </c>
      <c r="C7758">
        <v>0</v>
      </c>
      <c r="D7758">
        <v>0.69399999999999995</v>
      </c>
      <c r="E7758">
        <v>36.308737999999998</v>
      </c>
      <c r="F7758">
        <v>36.792216000000003</v>
      </c>
      <c r="G7758">
        <v>36.262264999999999</v>
      </c>
      <c r="H7758">
        <v>-0.48347800000000002</v>
      </c>
      <c r="I7758">
        <v>-85.522914999999998</v>
      </c>
      <c r="J7758">
        <v>46</v>
      </c>
      <c r="K7758">
        <v>56.136629999999997</v>
      </c>
      <c r="L7758">
        <v>1.5011E-2</v>
      </c>
      <c r="M7758">
        <f>(F7758*CalPhotonTurnigy!$AE$30*CalPhotonTurnigy!$AF$36+CalPhotonTurnigy!$AE$36)/CalPhotonTurnigy!$AE$30</f>
        <v>48.858327533834213</v>
      </c>
    </row>
    <row r="7759" spans="1:13" x14ac:dyDescent="0.3">
      <c r="A7759">
        <v>213.82299399999999</v>
      </c>
      <c r="B7759">
        <v>46</v>
      </c>
      <c r="C7759">
        <v>0</v>
      </c>
      <c r="D7759">
        <v>0.69099999999999995</v>
      </c>
      <c r="E7759">
        <v>36.251319000000002</v>
      </c>
      <c r="F7759">
        <v>36.566896</v>
      </c>
      <c r="G7759">
        <v>36.262206999999997</v>
      </c>
      <c r="H7759">
        <v>-0.31557600000000002</v>
      </c>
      <c r="I7759">
        <v>-85.536921000000007</v>
      </c>
      <c r="J7759">
        <v>46</v>
      </c>
      <c r="K7759">
        <v>56.136628000000002</v>
      </c>
      <c r="L7759">
        <v>1.5009E-2</v>
      </c>
      <c r="M7759">
        <f>(F7759*CalPhotonTurnigy!$AE$30*CalPhotonTurnigy!$AF$36+CalPhotonTurnigy!$AE$36)/CalPhotonTurnigy!$AE$30</f>
        <v>48.629468997904908</v>
      </c>
    </row>
    <row r="7760" spans="1:13" x14ac:dyDescent="0.3">
      <c r="A7760">
        <v>213.83800299999999</v>
      </c>
      <c r="B7760">
        <v>46</v>
      </c>
      <c r="C7760">
        <v>0</v>
      </c>
      <c r="D7760">
        <v>0.70199999999999996</v>
      </c>
      <c r="E7760">
        <v>36.265056000000001</v>
      </c>
      <c r="F7760">
        <v>36.266331999999998</v>
      </c>
      <c r="G7760">
        <v>36.262155999999997</v>
      </c>
      <c r="H7760">
        <v>-1.276E-3</v>
      </c>
      <c r="I7760">
        <v>-85.536978000000005</v>
      </c>
      <c r="J7760">
        <v>46</v>
      </c>
      <c r="K7760">
        <v>56.136626999999997</v>
      </c>
      <c r="L7760">
        <v>1.5009E-2</v>
      </c>
      <c r="M7760">
        <f>(F7760*CalPhotonTurnigy!$AE$30*CalPhotonTurnigy!$AF$36+CalPhotonTurnigy!$AE$36)/CalPhotonTurnigy!$AE$30</f>
        <v>48.324184793249074</v>
      </c>
    </row>
    <row r="7761" spans="1:13" x14ac:dyDescent="0.3">
      <c r="A7761">
        <v>213.85300000000001</v>
      </c>
      <c r="B7761">
        <v>46</v>
      </c>
      <c r="C7761">
        <v>0</v>
      </c>
      <c r="D7761">
        <v>0.68899999999999995</v>
      </c>
      <c r="E7761">
        <v>36.199060000000003</v>
      </c>
      <c r="F7761">
        <v>36.642012000000001</v>
      </c>
      <c r="G7761">
        <v>36.262112000000002</v>
      </c>
      <c r="H7761">
        <v>-0.44295200000000001</v>
      </c>
      <c r="I7761">
        <v>-85.556631999999993</v>
      </c>
      <c r="J7761">
        <v>46</v>
      </c>
      <c r="K7761">
        <v>56.136626</v>
      </c>
      <c r="L7761">
        <v>1.4997E-2</v>
      </c>
      <c r="M7761">
        <f>(F7761*CalPhotonTurnigy!$AE$30*CalPhotonTurnigy!$AF$36+CalPhotonTurnigy!$AE$36)/CalPhotonTurnigy!$AE$30</f>
        <v>48.705764656456587</v>
      </c>
    </row>
    <row r="7762" spans="1:13" x14ac:dyDescent="0.3">
      <c r="A7762">
        <v>213.868011</v>
      </c>
      <c r="B7762">
        <v>45</v>
      </c>
      <c r="C7762">
        <v>0</v>
      </c>
      <c r="D7762">
        <v>0.68700000000000006</v>
      </c>
      <c r="E7762">
        <v>36.132396999999997</v>
      </c>
      <c r="F7762">
        <v>36.416632999999997</v>
      </c>
      <c r="G7762">
        <v>36.261825000000002</v>
      </c>
      <c r="H7762">
        <v>-0.28423599999999999</v>
      </c>
      <c r="I7762">
        <v>-85.569235000000006</v>
      </c>
      <c r="J7762">
        <v>45</v>
      </c>
      <c r="K7762">
        <v>56.093325999999998</v>
      </c>
      <c r="L7762">
        <v>1.5011E-2</v>
      </c>
      <c r="M7762">
        <f>(F7762*CalPhotonTurnigy!$AE$30*CalPhotonTurnigy!$AF$36+CalPhotonTurnigy!$AE$36)/CalPhotonTurnigy!$AE$30</f>
        <v>48.476846193962331</v>
      </c>
    </row>
    <row r="7763" spans="1:13" x14ac:dyDescent="0.3">
      <c r="A7763">
        <v>213.88301999999999</v>
      </c>
      <c r="B7763">
        <v>45</v>
      </c>
      <c r="C7763">
        <v>0</v>
      </c>
      <c r="D7763">
        <v>0.68600000000000005</v>
      </c>
      <c r="E7763">
        <v>36.070028999999998</v>
      </c>
      <c r="F7763">
        <v>36.166110000000003</v>
      </c>
      <c r="G7763">
        <v>36.260451000000003</v>
      </c>
      <c r="H7763">
        <v>-9.6081E-2</v>
      </c>
      <c r="I7763">
        <v>-85.573486000000003</v>
      </c>
      <c r="J7763">
        <v>45</v>
      </c>
      <c r="K7763">
        <v>56.014868999999997</v>
      </c>
      <c r="L7763">
        <v>1.5009E-2</v>
      </c>
      <c r="M7763">
        <f>(F7763*CalPhotonTurnigy!$AE$30*CalPhotonTurnigy!$AF$36+CalPhotonTurnigy!$AE$36)/CalPhotonTurnigy!$AE$30</f>
        <v>48.222388857744448</v>
      </c>
    </row>
    <row r="7764" spans="1:13" x14ac:dyDescent="0.3">
      <c r="A7764">
        <v>213.89801800000001</v>
      </c>
      <c r="B7764">
        <v>45</v>
      </c>
      <c r="C7764">
        <v>0</v>
      </c>
      <c r="D7764">
        <v>0.68799999999999994</v>
      </c>
      <c r="E7764">
        <v>36.026057000000002</v>
      </c>
      <c r="F7764">
        <v>36.667048999999999</v>
      </c>
      <c r="G7764">
        <v>36.256867</v>
      </c>
      <c r="H7764">
        <v>-0.64099200000000001</v>
      </c>
      <c r="I7764">
        <v>-85.601934999999997</v>
      </c>
      <c r="J7764">
        <v>45</v>
      </c>
      <c r="K7764">
        <v>55.947341000000002</v>
      </c>
      <c r="L7764">
        <v>1.4997999999999999E-2</v>
      </c>
      <c r="M7764">
        <f>(F7764*CalPhotonTurnigy!$AE$30*CalPhotonTurnigy!$AF$36+CalPhotonTurnigy!$AE$36)/CalPhotonTurnigy!$AE$30</f>
        <v>48.731194849799671</v>
      </c>
    </row>
    <row r="7765" spans="1:13" x14ac:dyDescent="0.3">
      <c r="A7765">
        <v>213.91301899999999</v>
      </c>
      <c r="B7765">
        <v>45</v>
      </c>
      <c r="C7765">
        <v>0</v>
      </c>
      <c r="D7765">
        <v>0.68600000000000005</v>
      </c>
      <c r="E7765">
        <v>35.978360000000002</v>
      </c>
      <c r="F7765">
        <v>36.416632999999997</v>
      </c>
      <c r="G7765">
        <v>36.250309000000001</v>
      </c>
      <c r="H7765">
        <v>-0.43827300000000002</v>
      </c>
      <c r="I7765">
        <v>-85.621353999999997</v>
      </c>
      <c r="J7765">
        <v>45</v>
      </c>
      <c r="K7765">
        <v>55.889218999999997</v>
      </c>
      <c r="L7765">
        <v>1.5001E-2</v>
      </c>
      <c r="M7765">
        <f>(F7765*CalPhotonTurnigy!$AE$30*CalPhotonTurnigy!$AF$36+CalPhotonTurnigy!$AE$36)/CalPhotonTurnigy!$AE$30</f>
        <v>48.476846193962331</v>
      </c>
    </row>
    <row r="7766" spans="1:13" x14ac:dyDescent="0.3">
      <c r="A7766">
        <v>213.92802900000001</v>
      </c>
      <c r="B7766">
        <v>45</v>
      </c>
      <c r="C7766">
        <v>0</v>
      </c>
      <c r="D7766">
        <v>0.68400000000000005</v>
      </c>
      <c r="E7766">
        <v>35.922519000000001</v>
      </c>
      <c r="F7766">
        <v>36.166110000000003</v>
      </c>
      <c r="G7766">
        <v>36.240490999999999</v>
      </c>
      <c r="H7766">
        <v>-0.243591</v>
      </c>
      <c r="I7766">
        <v>-85.632133999999994</v>
      </c>
      <c r="J7766">
        <v>45</v>
      </c>
      <c r="K7766">
        <v>55.839193000000002</v>
      </c>
      <c r="L7766">
        <v>1.5010000000000001E-2</v>
      </c>
      <c r="M7766">
        <f>(F7766*CalPhotonTurnigy!$AE$30*CalPhotonTurnigy!$AF$36+CalPhotonTurnigy!$AE$36)/CalPhotonTurnigy!$AE$30</f>
        <v>48.222388857744448</v>
      </c>
    </row>
    <row r="7767" spans="1:13" x14ac:dyDescent="0.3">
      <c r="A7767">
        <v>213.94302999999999</v>
      </c>
      <c r="B7767">
        <v>45</v>
      </c>
      <c r="C7767">
        <v>0</v>
      </c>
      <c r="D7767">
        <v>0.68600000000000005</v>
      </c>
      <c r="E7767">
        <v>35.884230000000002</v>
      </c>
      <c r="F7767">
        <v>36.591935999999997</v>
      </c>
      <c r="G7767">
        <v>36.227455999999997</v>
      </c>
      <c r="H7767">
        <v>-0.70770500000000003</v>
      </c>
      <c r="I7767">
        <v>-85.663532000000004</v>
      </c>
      <c r="J7767">
        <v>45</v>
      </c>
      <c r="K7767">
        <v>55.796135</v>
      </c>
      <c r="L7767">
        <v>1.5001E-2</v>
      </c>
      <c r="M7767">
        <f>(F7767*CalPhotonTurnigy!$AE$30*CalPhotonTurnigy!$AF$36+CalPhotonTurnigy!$AE$36)/CalPhotonTurnigy!$AE$30</f>
        <v>48.654902238361458</v>
      </c>
    </row>
    <row r="7768" spans="1:13" x14ac:dyDescent="0.3">
      <c r="A7768">
        <v>213.95804100000001</v>
      </c>
      <c r="B7768">
        <v>45</v>
      </c>
      <c r="C7768">
        <v>0</v>
      </c>
      <c r="D7768">
        <v>0.68400000000000005</v>
      </c>
      <c r="E7768">
        <v>35.841391999999999</v>
      </c>
      <c r="F7768">
        <v>36.366537000000001</v>
      </c>
      <c r="G7768">
        <v>36.211452999999999</v>
      </c>
      <c r="H7768">
        <v>-0.525146</v>
      </c>
      <c r="I7768">
        <v>-85.686807999999999</v>
      </c>
      <c r="J7768">
        <v>45</v>
      </c>
      <c r="K7768">
        <v>55.759073999999998</v>
      </c>
      <c r="L7768">
        <v>1.5011E-2</v>
      </c>
      <c r="M7768">
        <f>(F7768*CalPhotonTurnigy!$AE$30*CalPhotonTurnigy!$AF$36+CalPhotonTurnigy!$AE$36)/CalPhotonTurnigy!$AE$30</f>
        <v>48.425963461777378</v>
      </c>
    </row>
    <row r="7769" spans="1:13" x14ac:dyDescent="0.3">
      <c r="A7769">
        <v>213.973038</v>
      </c>
      <c r="B7769">
        <v>45</v>
      </c>
      <c r="C7769">
        <v>0</v>
      </c>
      <c r="D7769">
        <v>0.68100000000000005</v>
      </c>
      <c r="E7769">
        <v>35.784742000000001</v>
      </c>
      <c r="F7769">
        <v>36.166110000000003</v>
      </c>
      <c r="G7769">
        <v>36.192858000000001</v>
      </c>
      <c r="H7769">
        <v>-0.38136900000000001</v>
      </c>
      <c r="I7769">
        <v>-85.703669000000005</v>
      </c>
      <c r="J7769">
        <v>45</v>
      </c>
      <c r="K7769">
        <v>55.727176</v>
      </c>
      <c r="L7769">
        <v>1.4997E-2</v>
      </c>
      <c r="M7769">
        <f>(F7769*CalPhotonTurnigy!$AE$30*CalPhotonTurnigy!$AF$36+CalPhotonTurnigy!$AE$36)/CalPhotonTurnigy!$AE$30</f>
        <v>48.222388857744448</v>
      </c>
    </row>
    <row r="7770" spans="1:13" x14ac:dyDescent="0.3">
      <c r="A7770">
        <v>213.98803799999999</v>
      </c>
      <c r="B7770">
        <v>45</v>
      </c>
      <c r="C7770">
        <v>0</v>
      </c>
      <c r="D7770">
        <v>0.68100000000000005</v>
      </c>
      <c r="E7770">
        <v>35.735911000000002</v>
      </c>
      <c r="F7770">
        <v>36.591935999999997</v>
      </c>
      <c r="G7770">
        <v>36.172110000000004</v>
      </c>
      <c r="H7770">
        <v>-0.85602400000000001</v>
      </c>
      <c r="I7770">
        <v>-85.741646000000003</v>
      </c>
      <c r="J7770">
        <v>45</v>
      </c>
      <c r="K7770">
        <v>55.699720999999997</v>
      </c>
      <c r="L7770">
        <v>1.4999999999999999E-2</v>
      </c>
      <c r="M7770">
        <f>(F7770*CalPhotonTurnigy!$AE$30*CalPhotonTurnigy!$AF$36+CalPhotonTurnigy!$AE$36)/CalPhotonTurnigy!$AE$30</f>
        <v>48.654902238361458</v>
      </c>
    </row>
    <row r="7771" spans="1:13" x14ac:dyDescent="0.3">
      <c r="A7771">
        <v>214.00304499999999</v>
      </c>
      <c r="B7771">
        <v>45</v>
      </c>
      <c r="C7771">
        <v>0</v>
      </c>
      <c r="D7771">
        <v>0.68</v>
      </c>
      <c r="E7771">
        <v>35.688879</v>
      </c>
      <c r="F7771">
        <v>36.391585999999997</v>
      </c>
      <c r="G7771">
        <v>36.149667000000001</v>
      </c>
      <c r="H7771">
        <v>-0.70270699999999997</v>
      </c>
      <c r="I7771">
        <v>-85.772788000000006</v>
      </c>
      <c r="J7771">
        <v>45</v>
      </c>
      <c r="K7771">
        <v>55.676091</v>
      </c>
      <c r="L7771">
        <v>1.5007E-2</v>
      </c>
      <c r="M7771">
        <f>(F7771*CalPhotonTurnigy!$AE$30*CalPhotonTurnigy!$AF$36+CalPhotonTurnigy!$AE$36)/CalPhotonTurnigy!$AE$30</f>
        <v>48.451405843574335</v>
      </c>
    </row>
    <row r="7772" spans="1:13" x14ac:dyDescent="0.3">
      <c r="A7772">
        <v>214.01804100000001</v>
      </c>
      <c r="B7772">
        <v>45</v>
      </c>
      <c r="C7772">
        <v>0</v>
      </c>
      <c r="D7772">
        <v>0.68899999999999995</v>
      </c>
      <c r="E7772">
        <v>35.702851000000003</v>
      </c>
      <c r="F7772">
        <v>36.166110000000003</v>
      </c>
      <c r="G7772">
        <v>36.125979999999998</v>
      </c>
      <c r="H7772">
        <v>-0.46325899999999998</v>
      </c>
      <c r="I7772">
        <v>-85.793268999999995</v>
      </c>
      <c r="J7772">
        <v>45</v>
      </c>
      <c r="K7772">
        <v>55.655752</v>
      </c>
      <c r="L7772">
        <v>1.4996000000000001E-2</v>
      </c>
      <c r="M7772">
        <f>(F7772*CalPhotonTurnigy!$AE$30*CalPhotonTurnigy!$AF$36+CalPhotonTurnigy!$AE$36)/CalPhotonTurnigy!$AE$30</f>
        <v>48.222388857744448</v>
      </c>
    </row>
    <row r="7773" spans="1:13" x14ac:dyDescent="0.3">
      <c r="A7773">
        <v>214.033052</v>
      </c>
      <c r="B7773">
        <v>45</v>
      </c>
      <c r="C7773">
        <v>0</v>
      </c>
      <c r="D7773">
        <v>0.67900000000000005</v>
      </c>
      <c r="E7773">
        <v>35.655431999999998</v>
      </c>
      <c r="F7773">
        <v>35.990679999999998</v>
      </c>
      <c r="G7773">
        <v>36.101470999999997</v>
      </c>
      <c r="H7773">
        <v>-0.33524700000000002</v>
      </c>
      <c r="I7773">
        <v>-85.808086000000003</v>
      </c>
      <c r="J7773">
        <v>45</v>
      </c>
      <c r="K7773">
        <v>55.638246000000002</v>
      </c>
      <c r="L7773">
        <v>1.5011E-2</v>
      </c>
      <c r="M7773">
        <f>(F7773*CalPhotonTurnigy!$AE$30*CalPhotonTurnigy!$AF$36+CalPhotonTurnigy!$AE$36)/CalPhotonTurnigy!$AE$30</f>
        <v>48.044203818874934</v>
      </c>
    </row>
    <row r="7774" spans="1:13" x14ac:dyDescent="0.3">
      <c r="A7774">
        <v>214.04805200000001</v>
      </c>
      <c r="B7774">
        <v>45</v>
      </c>
      <c r="C7774">
        <v>0</v>
      </c>
      <c r="D7774">
        <v>0.68200000000000005</v>
      </c>
      <c r="E7774">
        <v>35.634422000000001</v>
      </c>
      <c r="F7774">
        <v>36.391585999999997</v>
      </c>
      <c r="G7774">
        <v>36.076524999999997</v>
      </c>
      <c r="H7774">
        <v>-0.75716399999999995</v>
      </c>
      <c r="I7774">
        <v>-85.841626000000005</v>
      </c>
      <c r="J7774">
        <v>45</v>
      </c>
      <c r="K7774">
        <v>55.623178000000003</v>
      </c>
      <c r="L7774">
        <v>1.4999999999999999E-2</v>
      </c>
      <c r="M7774">
        <f>(F7774*CalPhotonTurnigy!$AE$30*CalPhotonTurnigy!$AF$36+CalPhotonTurnigy!$AE$36)/CalPhotonTurnigy!$AE$30</f>
        <v>48.451405843574335</v>
      </c>
    </row>
    <row r="7775" spans="1:13" x14ac:dyDescent="0.3">
      <c r="A7775">
        <v>214.063064</v>
      </c>
      <c r="B7775">
        <v>45</v>
      </c>
      <c r="C7775">
        <v>0</v>
      </c>
      <c r="D7775">
        <v>0.68</v>
      </c>
      <c r="E7775">
        <v>35.601436</v>
      </c>
      <c r="F7775">
        <v>36.216223999999997</v>
      </c>
      <c r="G7775">
        <v>36.051484000000002</v>
      </c>
      <c r="H7775">
        <v>-0.61478699999999997</v>
      </c>
      <c r="I7775">
        <v>-85.868844999999993</v>
      </c>
      <c r="J7775">
        <v>45</v>
      </c>
      <c r="K7775">
        <v>55.610208999999998</v>
      </c>
      <c r="L7775">
        <v>1.5011999999999999E-2</v>
      </c>
      <c r="M7775">
        <f>(F7775*CalPhotonTurnigy!$AE$30*CalPhotonTurnigy!$AF$36+CalPhotonTurnigy!$AE$36)/CalPhotonTurnigy!$AE$30</f>
        <v>48.273289872610228</v>
      </c>
    </row>
    <row r="7776" spans="1:13" x14ac:dyDescent="0.3">
      <c r="A7776">
        <v>214.07805999999999</v>
      </c>
      <c r="B7776">
        <v>45</v>
      </c>
      <c r="C7776">
        <v>0</v>
      </c>
      <c r="D7776">
        <v>0.68100000000000005</v>
      </c>
      <c r="E7776">
        <v>35.577995000000001</v>
      </c>
      <c r="F7776">
        <v>35.990679999999998</v>
      </c>
      <c r="G7776">
        <v>36.026640999999998</v>
      </c>
      <c r="H7776">
        <v>-0.41268500000000002</v>
      </c>
      <c r="I7776">
        <v>-85.887066000000004</v>
      </c>
      <c r="J7776">
        <v>45</v>
      </c>
      <c r="K7776">
        <v>55.599046999999999</v>
      </c>
      <c r="L7776">
        <v>1.4996000000000001E-2</v>
      </c>
      <c r="M7776">
        <f>(F7776*CalPhotonTurnigy!$AE$30*CalPhotonTurnigy!$AF$36+CalPhotonTurnigy!$AE$36)/CalPhotonTurnigy!$AE$30</f>
        <v>48.044203818874934</v>
      </c>
    </row>
    <row r="7777" spans="1:13" x14ac:dyDescent="0.3">
      <c r="A7777">
        <v>214.09307100000001</v>
      </c>
      <c r="B7777">
        <v>45</v>
      </c>
      <c r="C7777">
        <v>0</v>
      </c>
      <c r="D7777">
        <v>0.67800000000000005</v>
      </c>
      <c r="E7777">
        <v>35.537908000000002</v>
      </c>
      <c r="F7777">
        <v>36.466724999999997</v>
      </c>
      <c r="G7777">
        <v>36.002243</v>
      </c>
      <c r="H7777">
        <v>-0.92881800000000003</v>
      </c>
      <c r="I7777">
        <v>-85.928263000000001</v>
      </c>
      <c r="J7777">
        <v>45</v>
      </c>
      <c r="K7777">
        <v>55.589438999999999</v>
      </c>
      <c r="L7777">
        <v>1.5011E-2</v>
      </c>
      <c r="M7777">
        <f>(F7777*CalPhotonTurnigy!$AE$30*CalPhotonTurnigy!$AF$36+CalPhotonTurnigy!$AE$36)/CalPhotonTurnigy!$AE$30</f>
        <v>48.527724863329311</v>
      </c>
    </row>
    <row r="7778" spans="1:13" x14ac:dyDescent="0.3">
      <c r="A7778">
        <v>214.10807800000001</v>
      </c>
      <c r="B7778">
        <v>45</v>
      </c>
      <c r="C7778">
        <v>0</v>
      </c>
      <c r="D7778">
        <v>0.68300000000000005</v>
      </c>
      <c r="E7778">
        <v>35.538231000000003</v>
      </c>
      <c r="F7778">
        <v>36.291384999999998</v>
      </c>
      <c r="G7778">
        <v>35.978493</v>
      </c>
      <c r="H7778">
        <v>-0.75315399999999999</v>
      </c>
      <c r="I7778">
        <v>-85.961616000000006</v>
      </c>
      <c r="J7778">
        <v>45</v>
      </c>
      <c r="K7778">
        <v>55.58117</v>
      </c>
      <c r="L7778">
        <v>1.5007E-2</v>
      </c>
      <c r="M7778">
        <f>(F7778*CalPhotonTurnigy!$AE$30*CalPhotonTurnigy!$AF$36+CalPhotonTurnigy!$AE$36)/CalPhotonTurnigy!$AE$30</f>
        <v>48.349631237864017</v>
      </c>
    </row>
    <row r="7779" spans="1:13" x14ac:dyDescent="0.3">
      <c r="A7779">
        <v>214.123086</v>
      </c>
      <c r="B7779">
        <v>44</v>
      </c>
      <c r="C7779">
        <v>0</v>
      </c>
      <c r="D7779">
        <v>0.67900000000000005</v>
      </c>
      <c r="E7779">
        <v>35.513613999999997</v>
      </c>
      <c r="F7779">
        <v>36.115993000000003</v>
      </c>
      <c r="G7779">
        <v>35.955305000000003</v>
      </c>
      <c r="H7779">
        <v>-0.602379</v>
      </c>
      <c r="I7779">
        <v>-85.988258999999999</v>
      </c>
      <c r="J7779">
        <v>44</v>
      </c>
      <c r="K7779">
        <v>55.529780000000002</v>
      </c>
      <c r="L7779">
        <v>1.5008000000000001E-2</v>
      </c>
      <c r="M7779">
        <f>(F7779*CalPhotonTurnigy!$AE$30*CalPhotonTurnigy!$AF$36+CalPhotonTurnigy!$AE$36)/CalPhotonTurnigy!$AE$30</f>
        <v>48.171484795765174</v>
      </c>
    </row>
    <row r="7780" spans="1:13" x14ac:dyDescent="0.3">
      <c r="A7780">
        <v>214.138094</v>
      </c>
      <c r="B7780">
        <v>44</v>
      </c>
      <c r="C7780">
        <v>0</v>
      </c>
      <c r="D7780">
        <v>0.67900000000000005</v>
      </c>
      <c r="E7780">
        <v>35.492415999999999</v>
      </c>
      <c r="F7780">
        <v>35.915478999999998</v>
      </c>
      <c r="G7780">
        <v>35.931961000000001</v>
      </c>
      <c r="H7780">
        <v>-0.42306300000000002</v>
      </c>
      <c r="I7780">
        <v>-86.006941999999995</v>
      </c>
      <c r="J7780">
        <v>44</v>
      </c>
      <c r="K7780">
        <v>55.443435000000001</v>
      </c>
      <c r="L7780">
        <v>1.5008000000000001E-2</v>
      </c>
      <c r="M7780">
        <f>(F7780*CalPhotonTurnigy!$AE$30*CalPhotonTurnigy!$AF$36+CalPhotonTurnigy!$AE$36)/CalPhotonTurnigy!$AE$30</f>
        <v>47.967821825441511</v>
      </c>
    </row>
    <row r="7781" spans="1:13" x14ac:dyDescent="0.3">
      <c r="A7781">
        <v>214.15309500000001</v>
      </c>
      <c r="B7781">
        <v>44</v>
      </c>
      <c r="C7781">
        <v>0</v>
      </c>
      <c r="D7781">
        <v>0.68</v>
      </c>
      <c r="E7781">
        <v>35.479151000000002</v>
      </c>
      <c r="F7781">
        <v>36.391585999999997</v>
      </c>
      <c r="G7781">
        <v>35.907434000000002</v>
      </c>
      <c r="H7781">
        <v>-0.912435</v>
      </c>
      <c r="I7781">
        <v>-86.047363000000004</v>
      </c>
      <c r="J7781">
        <v>44</v>
      </c>
      <c r="K7781">
        <v>55.369117000000003</v>
      </c>
      <c r="L7781">
        <v>1.5001E-2</v>
      </c>
      <c r="M7781">
        <f>(F7781*CalPhotonTurnigy!$AE$30*CalPhotonTurnigy!$AF$36+CalPhotonTurnigy!$AE$36)/CalPhotonTurnigy!$AE$30</f>
        <v>48.451405843574335</v>
      </c>
    </row>
    <row r="7782" spans="1:13" x14ac:dyDescent="0.3">
      <c r="A7782">
        <v>214.168092</v>
      </c>
      <c r="B7782">
        <v>44</v>
      </c>
      <c r="C7782">
        <v>0</v>
      </c>
      <c r="D7782">
        <v>0.67800000000000005</v>
      </c>
      <c r="E7782">
        <v>35.452762</v>
      </c>
      <c r="F7782">
        <v>36.216223999999997</v>
      </c>
      <c r="G7782">
        <v>35.881019999999999</v>
      </c>
      <c r="H7782">
        <v>-0.76346099999999995</v>
      </c>
      <c r="I7782">
        <v>-86.081130999999999</v>
      </c>
      <c r="J7782">
        <v>44</v>
      </c>
      <c r="K7782">
        <v>55.305151000000002</v>
      </c>
      <c r="L7782">
        <v>1.4997E-2</v>
      </c>
      <c r="M7782">
        <f>(F7782*CalPhotonTurnigy!$AE$30*CalPhotonTurnigy!$AF$36+CalPhotonTurnigy!$AE$36)/CalPhotonTurnigy!$AE$30</f>
        <v>48.273289872610228</v>
      </c>
    </row>
    <row r="7783" spans="1:13" x14ac:dyDescent="0.3">
      <c r="A7783">
        <v>214.18309500000001</v>
      </c>
      <c r="B7783">
        <v>44</v>
      </c>
      <c r="C7783">
        <v>0</v>
      </c>
      <c r="D7783">
        <v>0.67800000000000005</v>
      </c>
      <c r="E7783">
        <v>35.430036999999999</v>
      </c>
      <c r="F7783">
        <v>36.015743999999998</v>
      </c>
      <c r="G7783">
        <v>35.852465000000002</v>
      </c>
      <c r="H7783">
        <v>-0.58570699999999998</v>
      </c>
      <c r="I7783">
        <v>-86.107007999999993</v>
      </c>
      <c r="J7783">
        <v>44</v>
      </c>
      <c r="K7783">
        <v>55.250095000000002</v>
      </c>
      <c r="L7783">
        <v>1.5003000000000001E-2</v>
      </c>
      <c r="M7783">
        <f>(F7783*CalPhotonTurnigy!$AE$30*CalPhotonTurnigy!$AF$36+CalPhotonTurnigy!$AE$36)/CalPhotonTurnigy!$AE$30</f>
        <v>48.069661436239272</v>
      </c>
    </row>
    <row r="7784" spans="1:13" x14ac:dyDescent="0.3">
      <c r="A7784">
        <v>214.198104</v>
      </c>
      <c r="B7784">
        <v>44</v>
      </c>
      <c r="C7784">
        <v>0</v>
      </c>
      <c r="D7784">
        <v>0.67700000000000005</v>
      </c>
      <c r="E7784">
        <v>35.405470999999999</v>
      </c>
      <c r="F7784">
        <v>35.840268000000002</v>
      </c>
      <c r="G7784">
        <v>35.821814000000003</v>
      </c>
      <c r="H7784">
        <v>-0.43479699999999999</v>
      </c>
      <c r="I7784">
        <v>-86.126199999999997</v>
      </c>
      <c r="J7784">
        <v>44</v>
      </c>
      <c r="K7784">
        <v>55.202708000000001</v>
      </c>
      <c r="L7784">
        <v>1.5009E-2</v>
      </c>
      <c r="M7784">
        <f>(F7784*CalPhotonTurnigy!$AE$30*CalPhotonTurnigy!$AF$36+CalPhotonTurnigy!$AE$36)/CalPhotonTurnigy!$AE$30</f>
        <v>47.891429674963184</v>
      </c>
    </row>
    <row r="7785" spans="1:13" x14ac:dyDescent="0.3">
      <c r="A7785">
        <v>214.213112</v>
      </c>
      <c r="B7785">
        <v>44</v>
      </c>
      <c r="C7785">
        <v>0</v>
      </c>
      <c r="D7785">
        <v>0.67700000000000005</v>
      </c>
      <c r="E7785">
        <v>35.384317000000003</v>
      </c>
      <c r="F7785">
        <v>35.689818000000002</v>
      </c>
      <c r="G7785">
        <v>35.789307000000001</v>
      </c>
      <c r="H7785">
        <v>-0.30550100000000002</v>
      </c>
      <c r="I7785">
        <v>-86.139668</v>
      </c>
      <c r="J7785">
        <v>44</v>
      </c>
      <c r="K7785">
        <v>55.161921</v>
      </c>
      <c r="L7785">
        <v>1.5008000000000001E-2</v>
      </c>
      <c r="M7785">
        <f>(F7785*CalPhotonTurnigy!$AE$30*CalPhotonTurnigy!$AF$36+CalPhotonTurnigy!$AE$36)/CalPhotonTurnigy!$AE$30</f>
        <v>47.73861693428077</v>
      </c>
    </row>
    <row r="7786" spans="1:13" x14ac:dyDescent="0.3">
      <c r="A7786">
        <v>214.22811400000001</v>
      </c>
      <c r="B7786">
        <v>44</v>
      </c>
      <c r="C7786">
        <v>0</v>
      </c>
      <c r="D7786">
        <v>0.67800000000000005</v>
      </c>
      <c r="E7786">
        <v>35.371108</v>
      </c>
      <c r="F7786">
        <v>36.191167</v>
      </c>
      <c r="G7786">
        <v>35.755296000000001</v>
      </c>
      <c r="H7786">
        <v>-0.82006000000000001</v>
      </c>
      <c r="I7786">
        <v>-86.175944999999999</v>
      </c>
      <c r="J7786">
        <v>44</v>
      </c>
      <c r="K7786">
        <v>55.126815999999998</v>
      </c>
      <c r="L7786">
        <v>1.5002E-2</v>
      </c>
      <c r="M7786">
        <f>(F7786*CalPhotonTurnigy!$AE$30*CalPhotonTurnigy!$AF$36+CalPhotonTurnigy!$AE$36)/CalPhotonTurnigy!$AE$30</f>
        <v>48.247839365177335</v>
      </c>
    </row>
    <row r="7787" spans="1:13" x14ac:dyDescent="0.3">
      <c r="A7787">
        <v>214.24311299999999</v>
      </c>
      <c r="B7787">
        <v>44</v>
      </c>
      <c r="C7787">
        <v>0</v>
      </c>
      <c r="D7787">
        <v>0.67400000000000004</v>
      </c>
      <c r="E7787">
        <v>35.339703999999998</v>
      </c>
      <c r="F7787">
        <v>35.990679999999998</v>
      </c>
      <c r="G7787">
        <v>35.720188999999998</v>
      </c>
      <c r="H7787">
        <v>-0.65097499999999997</v>
      </c>
      <c r="I7787">
        <v>-86.204691999999994</v>
      </c>
      <c r="J7787">
        <v>44</v>
      </c>
      <c r="K7787">
        <v>55.096601</v>
      </c>
      <c r="L7787">
        <v>1.4999E-2</v>
      </c>
      <c r="M7787">
        <f>(F7787*CalPhotonTurnigy!$AE$30*CalPhotonTurnigy!$AF$36+CalPhotonTurnigy!$AE$36)/CalPhotonTurnigy!$AE$30</f>
        <v>48.044203818874934</v>
      </c>
    </row>
    <row r="7788" spans="1:13" x14ac:dyDescent="0.3">
      <c r="A7788">
        <v>214.25812099999999</v>
      </c>
      <c r="B7788">
        <v>44</v>
      </c>
      <c r="C7788">
        <v>0</v>
      </c>
      <c r="D7788">
        <v>0.67700000000000005</v>
      </c>
      <c r="E7788">
        <v>35.327696000000003</v>
      </c>
      <c r="F7788">
        <v>35.890410000000003</v>
      </c>
      <c r="G7788">
        <v>35.684401999999999</v>
      </c>
      <c r="H7788">
        <v>-0.56271400000000005</v>
      </c>
      <c r="I7788">
        <v>-86.229538000000005</v>
      </c>
      <c r="J7788">
        <v>44</v>
      </c>
      <c r="K7788">
        <v>55.070594</v>
      </c>
      <c r="L7788">
        <v>1.5008000000000001E-2</v>
      </c>
      <c r="M7788">
        <f>(F7788*CalPhotonTurnigy!$AE$30*CalPhotonTurnigy!$AF$36+CalPhotonTurnigy!$AE$36)/CalPhotonTurnigy!$AE$30</f>
        <v>47.942359129554724</v>
      </c>
    </row>
    <row r="7789" spans="1:13" x14ac:dyDescent="0.3">
      <c r="A7789">
        <v>214.27311900000001</v>
      </c>
      <c r="B7789">
        <v>44</v>
      </c>
      <c r="C7789">
        <v>0</v>
      </c>
      <c r="D7789">
        <v>0.67600000000000005</v>
      </c>
      <c r="E7789">
        <v>35.312345000000001</v>
      </c>
      <c r="F7789">
        <v>35.714896000000003</v>
      </c>
      <c r="G7789">
        <v>35.648339999999997</v>
      </c>
      <c r="H7789">
        <v>-0.40255099999999999</v>
      </c>
      <c r="I7789">
        <v>-86.247276999999997</v>
      </c>
      <c r="J7789">
        <v>44</v>
      </c>
      <c r="K7789">
        <v>55.048209999999997</v>
      </c>
      <c r="L7789">
        <v>1.4997999999999999E-2</v>
      </c>
      <c r="M7789">
        <f>(F7789*CalPhotonTurnigy!$AE$30*CalPhotonTurnigy!$AF$36+CalPhotonTurnigy!$AE$36)/CalPhotonTurnigy!$AE$30</f>
        <v>47.764088771507978</v>
      </c>
    </row>
    <row r="7790" spans="1:13" x14ac:dyDescent="0.3">
      <c r="A7790">
        <v>214.28813099999999</v>
      </c>
      <c r="B7790">
        <v>44</v>
      </c>
      <c r="C7790">
        <v>0</v>
      </c>
      <c r="D7790">
        <v>0.67800000000000005</v>
      </c>
      <c r="E7790">
        <v>35.314176000000003</v>
      </c>
      <c r="F7790">
        <v>35.639659999999999</v>
      </c>
      <c r="G7790">
        <v>35.612380000000002</v>
      </c>
      <c r="H7790">
        <v>-0.325484</v>
      </c>
      <c r="I7790">
        <v>-86.261624999999995</v>
      </c>
      <c r="J7790">
        <v>44</v>
      </c>
      <c r="K7790">
        <v>55.028944000000003</v>
      </c>
      <c r="L7790">
        <v>1.5011999999999999E-2</v>
      </c>
      <c r="M7790">
        <f>(F7790*CalPhotonTurnigy!$AE$30*CalPhotonTurnigy!$AF$36+CalPhotonTurnigy!$AE$36)/CalPhotonTurnigy!$AE$30</f>
        <v>47.687671228417365</v>
      </c>
    </row>
    <row r="7791" spans="1:13" x14ac:dyDescent="0.3">
      <c r="A7791">
        <v>214.30313599999999</v>
      </c>
      <c r="B7791">
        <v>44</v>
      </c>
      <c r="C7791">
        <v>0</v>
      </c>
      <c r="D7791">
        <v>0.67600000000000005</v>
      </c>
      <c r="E7791">
        <v>35.300705999999998</v>
      </c>
      <c r="F7791">
        <v>36.065871000000001</v>
      </c>
      <c r="G7791">
        <v>35.576855000000002</v>
      </c>
      <c r="H7791">
        <v>-0.76516399999999996</v>
      </c>
      <c r="I7791">
        <v>-86.295447999999993</v>
      </c>
      <c r="J7791">
        <v>44</v>
      </c>
      <c r="K7791">
        <v>55.012360999999999</v>
      </c>
      <c r="L7791">
        <v>1.5004999999999999E-2</v>
      </c>
      <c r="M7791">
        <f>(F7791*CalPhotonTurnigy!$AE$30*CalPhotonTurnigy!$AF$36+CalPhotonTurnigy!$AE$36)/CalPhotonTurnigy!$AE$30</f>
        <v>48.120575655263451</v>
      </c>
    </row>
    <row r="7792" spans="1:13" x14ac:dyDescent="0.3">
      <c r="A7792">
        <v>214.318138</v>
      </c>
      <c r="B7792">
        <v>44</v>
      </c>
      <c r="C7792">
        <v>0</v>
      </c>
      <c r="D7792">
        <v>0.67600000000000005</v>
      </c>
      <c r="E7792">
        <v>35.289110999999998</v>
      </c>
      <c r="F7792">
        <v>35.915478999999998</v>
      </c>
      <c r="G7792">
        <v>35.542059000000002</v>
      </c>
      <c r="H7792">
        <v>-0.62636800000000004</v>
      </c>
      <c r="I7792">
        <v>-86.323098000000002</v>
      </c>
      <c r="J7792">
        <v>44</v>
      </c>
      <c r="K7792">
        <v>54.998088000000003</v>
      </c>
      <c r="L7792">
        <v>1.5002E-2</v>
      </c>
      <c r="M7792">
        <f>(F7792*CalPhotonTurnigy!$AE$30*CalPhotonTurnigy!$AF$36+CalPhotonTurnigy!$AE$36)/CalPhotonTurnigy!$AE$30</f>
        <v>47.967821825441511</v>
      </c>
    </row>
    <row r="7793" spans="1:13" x14ac:dyDescent="0.3">
      <c r="A7793">
        <v>214.33314100000001</v>
      </c>
      <c r="B7793">
        <v>44</v>
      </c>
      <c r="C7793">
        <v>0</v>
      </c>
      <c r="D7793">
        <v>0.67400000000000004</v>
      </c>
      <c r="E7793">
        <v>35.269089000000001</v>
      </c>
      <c r="F7793">
        <v>35.765048</v>
      </c>
      <c r="G7793">
        <v>35.508235999999997</v>
      </c>
      <c r="H7793">
        <v>-0.49595899999999998</v>
      </c>
      <c r="I7793">
        <v>-86.344969000000006</v>
      </c>
      <c r="J7793">
        <v>44</v>
      </c>
      <c r="K7793">
        <v>54.985804000000002</v>
      </c>
      <c r="L7793">
        <v>1.5003000000000001E-2</v>
      </c>
      <c r="M7793">
        <f>(F7793*CalPhotonTurnigy!$AE$30*CalPhotonTurnigy!$AF$36+CalPhotonTurnigy!$AE$36)/CalPhotonTurnigy!$AE$30</f>
        <v>47.81502838314443</v>
      </c>
    </row>
    <row r="7794" spans="1:13" x14ac:dyDescent="0.3">
      <c r="A7794">
        <v>214.348139</v>
      </c>
      <c r="B7794">
        <v>44</v>
      </c>
      <c r="C7794">
        <v>0</v>
      </c>
      <c r="D7794">
        <v>0.67300000000000004</v>
      </c>
      <c r="E7794">
        <v>35.241799999999998</v>
      </c>
      <c r="F7794">
        <v>35.664740000000002</v>
      </c>
      <c r="G7794">
        <v>35.475583</v>
      </c>
      <c r="H7794">
        <v>-0.42293999999999998</v>
      </c>
      <c r="I7794">
        <v>-86.363598999999994</v>
      </c>
      <c r="J7794">
        <v>44</v>
      </c>
      <c r="K7794">
        <v>54.975230000000003</v>
      </c>
      <c r="L7794">
        <v>1.4997999999999999E-2</v>
      </c>
      <c r="M7794">
        <f>(F7794*CalPhotonTurnigy!$AE$30*CalPhotonTurnigy!$AF$36+CalPhotonTurnigy!$AE$36)/CalPhotonTurnigy!$AE$30</f>
        <v>47.713145097053555</v>
      </c>
    </row>
    <row r="7795" spans="1:13" x14ac:dyDescent="0.3">
      <c r="A7795">
        <v>214.363148</v>
      </c>
      <c r="B7795">
        <v>44</v>
      </c>
      <c r="C7795">
        <v>0</v>
      </c>
      <c r="D7795">
        <v>0.67500000000000004</v>
      </c>
      <c r="E7795">
        <v>35.233384000000001</v>
      </c>
      <c r="F7795">
        <v>35.514243999999998</v>
      </c>
      <c r="G7795">
        <v>35.444254999999998</v>
      </c>
      <c r="H7795">
        <v>-0.28086</v>
      </c>
      <c r="I7795">
        <v>-86.375964999999994</v>
      </c>
      <c r="J7795">
        <v>44</v>
      </c>
      <c r="K7795">
        <v>54.966129000000002</v>
      </c>
      <c r="L7795">
        <v>1.5009E-2</v>
      </c>
      <c r="M7795">
        <f>(F7795*CalPhotonTurnigy!$AE$30*CalPhotonTurnigy!$AF$36+CalPhotonTurnigy!$AE$36)/CalPhotonTurnigy!$AE$30</f>
        <v>47.560285633964547</v>
      </c>
    </row>
    <row r="7796" spans="1:13" x14ac:dyDescent="0.3">
      <c r="A7796">
        <v>214.378151</v>
      </c>
      <c r="B7796">
        <v>44</v>
      </c>
      <c r="C7796">
        <v>0</v>
      </c>
      <c r="D7796">
        <v>0.67500000000000004</v>
      </c>
      <c r="E7796">
        <v>35.226142000000003</v>
      </c>
      <c r="F7796">
        <v>35.890410000000003</v>
      </c>
      <c r="G7796">
        <v>35.414366999999999</v>
      </c>
      <c r="H7796">
        <v>-0.66426799999999997</v>
      </c>
      <c r="I7796">
        <v>-86.405285000000006</v>
      </c>
      <c r="J7796">
        <v>44</v>
      </c>
      <c r="K7796">
        <v>54.958295999999997</v>
      </c>
      <c r="L7796">
        <v>1.5003000000000001E-2</v>
      </c>
      <c r="M7796">
        <f>(F7796*CalPhotonTurnigy!$AE$30*CalPhotonTurnigy!$AF$36+CalPhotonTurnigy!$AE$36)/CalPhotonTurnigy!$AE$30</f>
        <v>47.942359129554724</v>
      </c>
    </row>
    <row r="7797" spans="1:13" x14ac:dyDescent="0.3">
      <c r="A7797">
        <v>214.39316299999999</v>
      </c>
      <c r="B7797">
        <v>44</v>
      </c>
      <c r="C7797">
        <v>0</v>
      </c>
      <c r="D7797">
        <v>0.67800000000000005</v>
      </c>
      <c r="E7797">
        <v>35.234993000000003</v>
      </c>
      <c r="F7797">
        <v>35.915478999999998</v>
      </c>
      <c r="G7797">
        <v>35.385998999999998</v>
      </c>
      <c r="H7797">
        <v>-0.68048500000000001</v>
      </c>
      <c r="I7797">
        <v>-86.435344999999998</v>
      </c>
      <c r="J7797">
        <v>44</v>
      </c>
      <c r="K7797">
        <v>54.951554000000002</v>
      </c>
      <c r="L7797">
        <v>1.5011999999999999E-2</v>
      </c>
      <c r="M7797">
        <f>(F7797*CalPhotonTurnigy!$AE$30*CalPhotonTurnigy!$AF$36+CalPhotonTurnigy!$AE$36)/CalPhotonTurnigy!$AE$30</f>
        <v>47.967821825441511</v>
      </c>
    </row>
    <row r="7798" spans="1:13" x14ac:dyDescent="0.3">
      <c r="A7798">
        <v>214.40816599999999</v>
      </c>
      <c r="B7798">
        <v>44</v>
      </c>
      <c r="C7798">
        <v>0</v>
      </c>
      <c r="D7798">
        <v>0.67400000000000004</v>
      </c>
      <c r="E7798">
        <v>35.217467999999997</v>
      </c>
      <c r="F7798">
        <v>35.790123000000001</v>
      </c>
      <c r="G7798">
        <v>35.359197999999999</v>
      </c>
      <c r="H7798">
        <v>-0.57265500000000003</v>
      </c>
      <c r="I7798">
        <v>-86.460601999999994</v>
      </c>
      <c r="J7798">
        <v>44</v>
      </c>
      <c r="K7798">
        <v>54.945751000000001</v>
      </c>
      <c r="L7798">
        <v>1.5003000000000001E-2</v>
      </c>
      <c r="M7798">
        <f>(F7798*CalPhotonTurnigy!$AE$30*CalPhotonTurnigy!$AF$36+CalPhotonTurnigy!$AE$36)/CalPhotonTurnigy!$AE$30</f>
        <v>47.840497173258164</v>
      </c>
    </row>
    <row r="7799" spans="1:13" x14ac:dyDescent="0.3">
      <c r="A7799">
        <v>214.42317299999999</v>
      </c>
      <c r="B7799">
        <v>44</v>
      </c>
      <c r="C7799">
        <v>0</v>
      </c>
      <c r="D7799">
        <v>0.67200000000000004</v>
      </c>
      <c r="E7799">
        <v>35.192312999999999</v>
      </c>
      <c r="F7799">
        <v>35.689818000000002</v>
      </c>
      <c r="G7799">
        <v>35.333989000000003</v>
      </c>
      <c r="H7799">
        <v>-0.497506</v>
      </c>
      <c r="I7799">
        <v>-86.482534000000001</v>
      </c>
      <c r="J7799">
        <v>44</v>
      </c>
      <c r="K7799">
        <v>54.940756999999998</v>
      </c>
      <c r="L7799">
        <v>1.5007E-2</v>
      </c>
      <c r="M7799">
        <f>(F7799*CalPhotonTurnigy!$AE$30*CalPhotonTurnigy!$AF$36+CalPhotonTurnigy!$AE$36)/CalPhotonTurnigy!$AE$30</f>
        <v>47.73861693428077</v>
      </c>
    </row>
    <row r="7800" spans="1:13" x14ac:dyDescent="0.3">
      <c r="A7800">
        <v>214.438176</v>
      </c>
      <c r="B7800">
        <v>44</v>
      </c>
      <c r="C7800">
        <v>0</v>
      </c>
      <c r="D7800">
        <v>0.66900000000000004</v>
      </c>
      <c r="E7800">
        <v>35.150492</v>
      </c>
      <c r="F7800">
        <v>35.614578999999999</v>
      </c>
      <c r="G7800">
        <v>35.310367999999997</v>
      </c>
      <c r="H7800">
        <v>-0.46408700000000003</v>
      </c>
      <c r="I7800">
        <v>-86.502976000000004</v>
      </c>
      <c r="J7800">
        <v>44</v>
      </c>
      <c r="K7800">
        <v>54.936458000000002</v>
      </c>
      <c r="L7800">
        <v>1.5003000000000001E-2</v>
      </c>
      <c r="M7800">
        <f>(F7800*CalPhotonTurnigy!$AE$30*CalPhotonTurnigy!$AF$36+CalPhotonTurnigy!$AE$36)/CalPhotonTurnigy!$AE$30</f>
        <v>47.662196344076676</v>
      </c>
    </row>
    <row r="7801" spans="1:13" x14ac:dyDescent="0.3">
      <c r="A7801">
        <v>214.45317800000001</v>
      </c>
      <c r="B7801">
        <v>44</v>
      </c>
      <c r="C7801">
        <v>0</v>
      </c>
      <c r="D7801">
        <v>0.67300000000000004</v>
      </c>
      <c r="E7801">
        <v>35.139687000000002</v>
      </c>
      <c r="F7801">
        <v>35.46407</v>
      </c>
      <c r="G7801">
        <v>35.288317999999997</v>
      </c>
      <c r="H7801">
        <v>-0.32438299999999998</v>
      </c>
      <c r="I7801">
        <v>-86.517246999999998</v>
      </c>
      <c r="J7801">
        <v>44</v>
      </c>
      <c r="K7801">
        <v>54.932758</v>
      </c>
      <c r="L7801">
        <v>1.5002E-2</v>
      </c>
      <c r="M7801">
        <f>(F7801*CalPhotonTurnigy!$AE$30*CalPhotonTurnigy!$AF$36+CalPhotonTurnigy!$AE$36)/CalPhotonTurnigy!$AE$30</f>
        <v>47.50932367682929</v>
      </c>
    </row>
    <row r="7802" spans="1:13" x14ac:dyDescent="0.3">
      <c r="A7802">
        <v>214.46818300000001</v>
      </c>
      <c r="B7802">
        <v>44</v>
      </c>
      <c r="C7802">
        <v>0</v>
      </c>
      <c r="D7802">
        <v>0.67100000000000004</v>
      </c>
      <c r="E7802">
        <v>35.120294999999999</v>
      </c>
      <c r="F7802">
        <v>35.765048</v>
      </c>
      <c r="G7802">
        <v>35.267802000000003</v>
      </c>
      <c r="H7802">
        <v>-0.64475300000000002</v>
      </c>
      <c r="I7802">
        <v>-86.545681999999999</v>
      </c>
      <c r="J7802">
        <v>44</v>
      </c>
      <c r="K7802">
        <v>54.929572999999998</v>
      </c>
      <c r="L7802">
        <v>1.5004999999999999E-2</v>
      </c>
      <c r="M7802">
        <f>(F7802*CalPhotonTurnigy!$AE$30*CalPhotonTurnigy!$AF$36+CalPhotonTurnigy!$AE$36)/CalPhotonTurnigy!$AE$30</f>
        <v>47.81502838314443</v>
      </c>
    </row>
    <row r="7803" spans="1:13" x14ac:dyDescent="0.3">
      <c r="A7803">
        <v>214.483182</v>
      </c>
      <c r="B7803">
        <v>44</v>
      </c>
      <c r="C7803">
        <v>0</v>
      </c>
      <c r="D7803">
        <v>0.67300000000000004</v>
      </c>
      <c r="E7803">
        <v>35.113695999999997</v>
      </c>
      <c r="F7803">
        <v>35.840268000000002</v>
      </c>
      <c r="G7803">
        <v>35.248773</v>
      </c>
      <c r="H7803">
        <v>-0.72657300000000002</v>
      </c>
      <c r="I7803">
        <v>-86.577731999999997</v>
      </c>
      <c r="J7803">
        <v>44</v>
      </c>
      <c r="K7803">
        <v>54.926831999999997</v>
      </c>
      <c r="L7803">
        <v>1.4999E-2</v>
      </c>
      <c r="M7803">
        <f>(F7803*CalPhotonTurnigy!$AE$30*CalPhotonTurnigy!$AF$36+CalPhotonTurnigy!$AE$36)/CalPhotonTurnigy!$AE$30</f>
        <v>47.891429674963184</v>
      </c>
    </row>
    <row r="7804" spans="1:13" x14ac:dyDescent="0.3">
      <c r="A7804">
        <v>214.49817999999999</v>
      </c>
      <c r="B7804">
        <v>44</v>
      </c>
      <c r="C7804">
        <v>0</v>
      </c>
      <c r="D7804">
        <v>0.66600000000000004</v>
      </c>
      <c r="E7804">
        <v>35.067602000000001</v>
      </c>
      <c r="F7804">
        <v>35.765048</v>
      </c>
      <c r="G7804">
        <v>35.231175</v>
      </c>
      <c r="H7804">
        <v>-0.69744600000000001</v>
      </c>
      <c r="I7804">
        <v>-86.608476999999993</v>
      </c>
      <c r="J7804">
        <v>44</v>
      </c>
      <c r="K7804">
        <v>54.924472999999999</v>
      </c>
      <c r="L7804">
        <v>1.4997999999999999E-2</v>
      </c>
      <c r="M7804">
        <f>(F7804*CalPhotonTurnigy!$AE$30*CalPhotonTurnigy!$AF$36+CalPhotonTurnigy!$AE$36)/CalPhotonTurnigy!$AE$30</f>
        <v>47.81502838314443</v>
      </c>
    </row>
    <row r="7805" spans="1:13" x14ac:dyDescent="0.3">
      <c r="A7805">
        <v>214.51317800000001</v>
      </c>
      <c r="B7805">
        <v>44</v>
      </c>
      <c r="C7805">
        <v>0</v>
      </c>
      <c r="D7805">
        <v>0.67100000000000004</v>
      </c>
      <c r="E7805">
        <v>35.058239</v>
      </c>
      <c r="F7805">
        <v>35.639659999999999</v>
      </c>
      <c r="G7805">
        <v>35.214942000000001</v>
      </c>
      <c r="H7805">
        <v>-0.58142000000000005</v>
      </c>
      <c r="I7805">
        <v>-86.634083000000004</v>
      </c>
      <c r="J7805">
        <v>44</v>
      </c>
      <c r="K7805">
        <v>54.922441999999997</v>
      </c>
      <c r="L7805">
        <v>1.4997999999999999E-2</v>
      </c>
      <c r="M7805">
        <f>(F7805*CalPhotonTurnigy!$AE$30*CalPhotonTurnigy!$AF$36+CalPhotonTurnigy!$AE$36)/CalPhotonTurnigy!$AE$30</f>
        <v>47.687671228417365</v>
      </c>
    </row>
    <row r="7806" spans="1:13" x14ac:dyDescent="0.3">
      <c r="A7806">
        <v>214.52818199999999</v>
      </c>
      <c r="B7806">
        <v>44</v>
      </c>
      <c r="C7806">
        <v>0</v>
      </c>
      <c r="D7806">
        <v>0.67100000000000004</v>
      </c>
      <c r="E7806">
        <v>35.050181000000002</v>
      </c>
      <c r="F7806">
        <v>35.564413999999999</v>
      </c>
      <c r="G7806">
        <v>35.200007999999997</v>
      </c>
      <c r="H7806">
        <v>-0.51423300000000005</v>
      </c>
      <c r="I7806">
        <v>-86.656726000000006</v>
      </c>
      <c r="J7806">
        <v>44</v>
      </c>
      <c r="K7806">
        <v>54.920693999999997</v>
      </c>
      <c r="L7806">
        <v>1.5004E-2</v>
      </c>
      <c r="M7806">
        <f>(F7806*CalPhotonTurnigy!$AE$30*CalPhotonTurnigy!$AF$36+CalPhotonTurnigy!$AE$36)/CalPhotonTurnigy!$AE$30</f>
        <v>47.61124352828184</v>
      </c>
    </row>
    <row r="7807" spans="1:13" x14ac:dyDescent="0.3">
      <c r="A7807">
        <v>214.54318699999999</v>
      </c>
      <c r="B7807">
        <v>44</v>
      </c>
      <c r="C7807">
        <v>0</v>
      </c>
      <c r="D7807">
        <v>0.66900000000000004</v>
      </c>
      <c r="E7807">
        <v>35.028063000000003</v>
      </c>
      <c r="F7807">
        <v>35.438982000000003</v>
      </c>
      <c r="G7807">
        <v>35.186298999999998</v>
      </c>
      <c r="H7807">
        <v>-0.41091899999999998</v>
      </c>
      <c r="I7807">
        <v>-86.674805000000006</v>
      </c>
      <c r="J7807">
        <v>44</v>
      </c>
      <c r="K7807">
        <v>54.91919</v>
      </c>
      <c r="L7807">
        <v>1.5004999999999999E-2</v>
      </c>
      <c r="M7807">
        <f>(F7807*CalPhotonTurnigy!$AE$30*CalPhotonTurnigy!$AF$36+CalPhotonTurnigy!$AE$36)/CalPhotonTurnigy!$AE$30</f>
        <v>47.48384168255717</v>
      </c>
    </row>
    <row r="7808" spans="1:13" x14ac:dyDescent="0.3">
      <c r="A7808">
        <v>214.55818500000001</v>
      </c>
      <c r="B7808">
        <v>44</v>
      </c>
      <c r="C7808">
        <v>0</v>
      </c>
      <c r="D7808">
        <v>0.66900000000000004</v>
      </c>
      <c r="E7808">
        <v>35.009019000000002</v>
      </c>
      <c r="F7808">
        <v>35.338616999999999</v>
      </c>
      <c r="G7808">
        <v>35.173743999999999</v>
      </c>
      <c r="H7808">
        <v>-0.329598</v>
      </c>
      <c r="I7808">
        <v>-86.689286999999993</v>
      </c>
      <c r="J7808">
        <v>44</v>
      </c>
      <c r="K7808">
        <v>54.917895000000001</v>
      </c>
      <c r="L7808">
        <v>1.4997999999999999E-2</v>
      </c>
      <c r="M7808">
        <f>(F7808*CalPhotonTurnigy!$AE$30*CalPhotonTurnigy!$AF$36+CalPhotonTurnigy!$AE$36)/CalPhotonTurnigy!$AE$30</f>
        <v>47.381900501310305</v>
      </c>
    </row>
    <row r="7809" spans="1:13" x14ac:dyDescent="0.3">
      <c r="A7809">
        <v>214.573193</v>
      </c>
      <c r="B7809">
        <v>44</v>
      </c>
      <c r="C7809">
        <v>0</v>
      </c>
      <c r="D7809">
        <v>0.66900000000000004</v>
      </c>
      <c r="E7809">
        <v>34.992621999999997</v>
      </c>
      <c r="F7809">
        <v>35.238235000000003</v>
      </c>
      <c r="G7809">
        <v>35.162267999999997</v>
      </c>
      <c r="H7809">
        <v>-0.245612</v>
      </c>
      <c r="I7809">
        <v>-86.700078000000005</v>
      </c>
      <c r="J7809">
        <v>44</v>
      </c>
      <c r="K7809">
        <v>54.916781</v>
      </c>
      <c r="L7809">
        <v>1.5008000000000001E-2</v>
      </c>
      <c r="M7809">
        <f>(F7809*CalPhotonTurnigy!$AE$30*CalPhotonTurnigy!$AF$36+CalPhotonTurnigy!$AE$36)/CalPhotonTurnigy!$AE$30</f>
        <v>47.279942053087098</v>
      </c>
    </row>
    <row r="7810" spans="1:13" x14ac:dyDescent="0.3">
      <c r="A7810">
        <v>214.58820399999999</v>
      </c>
      <c r="B7810">
        <v>44</v>
      </c>
      <c r="C7810">
        <v>0</v>
      </c>
      <c r="D7810">
        <v>0.67</v>
      </c>
      <c r="E7810">
        <v>34.988644999999998</v>
      </c>
      <c r="F7810">
        <v>35.790123000000001</v>
      </c>
      <c r="G7810">
        <v>35.151798999999997</v>
      </c>
      <c r="H7810">
        <v>-0.80147800000000002</v>
      </c>
      <c r="I7810">
        <v>-86.735446999999994</v>
      </c>
      <c r="J7810">
        <v>44</v>
      </c>
      <c r="K7810">
        <v>54.915821999999999</v>
      </c>
      <c r="L7810">
        <v>1.5011E-2</v>
      </c>
      <c r="M7810">
        <f>(F7810*CalPhotonTurnigy!$AE$30*CalPhotonTurnigy!$AF$36+CalPhotonTurnigy!$AE$36)/CalPhotonTurnigy!$AE$30</f>
        <v>47.840497173258164</v>
      </c>
    </row>
    <row r="7811" spans="1:13" x14ac:dyDescent="0.3">
      <c r="A7811">
        <v>214.603217</v>
      </c>
      <c r="B7811">
        <v>44</v>
      </c>
      <c r="C7811">
        <v>0</v>
      </c>
      <c r="D7811">
        <v>0.67</v>
      </c>
      <c r="E7811">
        <v>34.980153000000001</v>
      </c>
      <c r="F7811">
        <v>35.714896000000003</v>
      </c>
      <c r="G7811">
        <v>35.142265999999999</v>
      </c>
      <c r="H7811">
        <v>-0.73474300000000003</v>
      </c>
      <c r="I7811">
        <v>-86.767855999999995</v>
      </c>
      <c r="J7811">
        <v>44</v>
      </c>
      <c r="K7811">
        <v>54.914996000000002</v>
      </c>
      <c r="L7811">
        <v>1.5013E-2</v>
      </c>
      <c r="M7811">
        <f>(F7811*CalPhotonTurnigy!$AE$30*CalPhotonTurnigy!$AF$36+CalPhotonTurnigy!$AE$36)/CalPhotonTurnigy!$AE$30</f>
        <v>47.764088771507978</v>
      </c>
    </row>
    <row r="7812" spans="1:13" x14ac:dyDescent="0.3">
      <c r="A7812">
        <v>214.61822599999999</v>
      </c>
      <c r="B7812">
        <v>44</v>
      </c>
      <c r="C7812">
        <v>0</v>
      </c>
      <c r="D7812">
        <v>0.67200000000000004</v>
      </c>
      <c r="E7812">
        <v>34.988053000000001</v>
      </c>
      <c r="F7812">
        <v>35.639659999999999</v>
      </c>
      <c r="G7812">
        <v>35.133600000000001</v>
      </c>
      <c r="H7812">
        <v>-0.65160700000000005</v>
      </c>
      <c r="I7812">
        <v>-86.796575000000004</v>
      </c>
      <c r="J7812">
        <v>44</v>
      </c>
      <c r="K7812">
        <v>54.914285</v>
      </c>
      <c r="L7812">
        <v>1.5009E-2</v>
      </c>
      <c r="M7812">
        <f>(F7812*CalPhotonTurnigy!$AE$30*CalPhotonTurnigy!$AF$36+CalPhotonTurnigy!$AE$36)/CalPhotonTurnigy!$AE$30</f>
        <v>47.687671228417365</v>
      </c>
    </row>
    <row r="7813" spans="1:13" x14ac:dyDescent="0.3">
      <c r="A7813">
        <v>214.63323700000001</v>
      </c>
      <c r="B7813">
        <v>44</v>
      </c>
      <c r="C7813">
        <v>0</v>
      </c>
      <c r="D7813">
        <v>0.66700000000000004</v>
      </c>
      <c r="E7813">
        <v>34.96443</v>
      </c>
      <c r="F7813">
        <v>35.564413999999999</v>
      </c>
      <c r="G7813">
        <v>35.125736000000003</v>
      </c>
      <c r="H7813">
        <v>-0.59998399999999996</v>
      </c>
      <c r="I7813">
        <v>-86.823006000000007</v>
      </c>
      <c r="J7813">
        <v>44</v>
      </c>
      <c r="K7813">
        <v>54.913674</v>
      </c>
      <c r="L7813">
        <v>1.5011E-2</v>
      </c>
      <c r="M7813">
        <f>(F7813*CalPhotonTurnigy!$AE$30*CalPhotonTurnigy!$AF$36+CalPhotonTurnigy!$AE$36)/CalPhotonTurnigy!$AE$30</f>
        <v>47.61124352828184</v>
      </c>
    </row>
    <row r="7814" spans="1:13" x14ac:dyDescent="0.3">
      <c r="A7814">
        <v>214.64824400000001</v>
      </c>
      <c r="B7814">
        <v>44</v>
      </c>
      <c r="C7814">
        <v>0</v>
      </c>
      <c r="D7814">
        <v>0.66500000000000004</v>
      </c>
      <c r="E7814">
        <v>34.933934999999998</v>
      </c>
      <c r="F7814">
        <v>35.514243999999998</v>
      </c>
      <c r="G7814">
        <v>35.118608999999999</v>
      </c>
      <c r="H7814">
        <v>-0.58030899999999996</v>
      </c>
      <c r="I7814">
        <v>-86.848553999999993</v>
      </c>
      <c r="J7814">
        <v>44</v>
      </c>
      <c r="K7814">
        <v>54.913147000000002</v>
      </c>
      <c r="L7814">
        <v>1.5007E-2</v>
      </c>
      <c r="M7814">
        <f>(F7814*CalPhotonTurnigy!$AE$30*CalPhotonTurnigy!$AF$36+CalPhotonTurnigy!$AE$36)/CalPhotonTurnigy!$AE$30</f>
        <v>47.560285633964547</v>
      </c>
    </row>
    <row r="7815" spans="1:13" x14ac:dyDescent="0.3">
      <c r="A7815">
        <v>214.663242</v>
      </c>
      <c r="B7815">
        <v>44</v>
      </c>
      <c r="C7815">
        <v>0</v>
      </c>
      <c r="D7815">
        <v>0.66900000000000004</v>
      </c>
      <c r="E7815">
        <v>34.927992000000003</v>
      </c>
      <c r="F7815">
        <v>35.438982000000003</v>
      </c>
      <c r="G7815">
        <v>35.112161999999998</v>
      </c>
      <c r="H7815">
        <v>-0.51099000000000006</v>
      </c>
      <c r="I7815">
        <v>-86.871025000000003</v>
      </c>
      <c r="J7815">
        <v>44</v>
      </c>
      <c r="K7815">
        <v>54.912694000000002</v>
      </c>
      <c r="L7815">
        <v>1.4997999999999999E-2</v>
      </c>
      <c r="M7815">
        <f>(F7815*CalPhotonTurnigy!$AE$30*CalPhotonTurnigy!$AF$36+CalPhotonTurnigy!$AE$36)/CalPhotonTurnigy!$AE$30</f>
        <v>47.48384168255717</v>
      </c>
    </row>
    <row r="7816" spans="1:13" x14ac:dyDescent="0.3">
      <c r="A7816">
        <v>214.67824100000001</v>
      </c>
      <c r="B7816">
        <v>44</v>
      </c>
      <c r="C7816">
        <v>0</v>
      </c>
      <c r="D7816">
        <v>0.66800000000000004</v>
      </c>
      <c r="E7816">
        <v>34.917797</v>
      </c>
      <c r="F7816">
        <v>35.438982000000003</v>
      </c>
      <c r="G7816">
        <v>35.106337000000003</v>
      </c>
      <c r="H7816">
        <v>-0.52118500000000001</v>
      </c>
      <c r="I7816">
        <v>-86.893945000000002</v>
      </c>
      <c r="J7816">
        <v>44</v>
      </c>
      <c r="K7816">
        <v>54.912303999999999</v>
      </c>
      <c r="L7816">
        <v>1.4999E-2</v>
      </c>
      <c r="M7816">
        <f>(F7816*CalPhotonTurnigy!$AE$30*CalPhotonTurnigy!$AF$36+CalPhotonTurnigy!$AE$36)/CalPhotonTurnigy!$AE$30</f>
        <v>47.48384168255717</v>
      </c>
    </row>
    <row r="7817" spans="1:13" x14ac:dyDescent="0.3">
      <c r="A7817">
        <v>214.69324399999999</v>
      </c>
      <c r="B7817">
        <v>44</v>
      </c>
      <c r="C7817">
        <v>0</v>
      </c>
      <c r="D7817">
        <v>0.66500000000000004</v>
      </c>
      <c r="E7817">
        <v>34.893773000000003</v>
      </c>
      <c r="F7817">
        <v>35.313523000000004</v>
      </c>
      <c r="G7817">
        <v>35.101080000000003</v>
      </c>
      <c r="H7817">
        <v>-0.41975000000000001</v>
      </c>
      <c r="I7817">
        <v>-86.912391</v>
      </c>
      <c r="J7817">
        <v>44</v>
      </c>
      <c r="K7817">
        <v>54.911968999999999</v>
      </c>
      <c r="L7817">
        <v>1.5003000000000001E-2</v>
      </c>
      <c r="M7817">
        <f>(F7817*CalPhotonTurnigy!$AE$30*CalPhotonTurnigy!$AF$36+CalPhotonTurnigy!$AE$36)/CalPhotonTurnigy!$AE$30</f>
        <v>47.356412412811238</v>
      </c>
    </row>
    <row r="7818" spans="1:13" x14ac:dyDescent="0.3">
      <c r="A7818">
        <v>214.70823999999999</v>
      </c>
      <c r="B7818">
        <v>44</v>
      </c>
      <c r="C7818">
        <v>0</v>
      </c>
      <c r="D7818">
        <v>0.66600000000000004</v>
      </c>
      <c r="E7818">
        <v>34.878172999999997</v>
      </c>
      <c r="F7818">
        <v>35.288428000000003</v>
      </c>
      <c r="G7818">
        <v>35.096342999999997</v>
      </c>
      <c r="H7818">
        <v>-0.41025499999999998</v>
      </c>
      <c r="I7818">
        <v>-86.930408999999997</v>
      </c>
      <c r="J7818">
        <v>44</v>
      </c>
      <c r="K7818">
        <v>54.911679999999997</v>
      </c>
      <c r="L7818">
        <v>1.4996000000000001E-2</v>
      </c>
      <c r="M7818">
        <f>(F7818*CalPhotonTurnigy!$AE$30*CalPhotonTurnigy!$AF$36+CalPhotonTurnigy!$AE$36)/CalPhotonTurnigy!$AE$30</f>
        <v>47.330923308607687</v>
      </c>
    </row>
    <row r="7819" spans="1:13" x14ac:dyDescent="0.3">
      <c r="A7819">
        <v>214.723242</v>
      </c>
      <c r="B7819">
        <v>44</v>
      </c>
      <c r="C7819">
        <v>0</v>
      </c>
      <c r="D7819">
        <v>0.66700000000000004</v>
      </c>
      <c r="E7819">
        <v>34.869832000000002</v>
      </c>
      <c r="F7819">
        <v>35.238235000000003</v>
      </c>
      <c r="G7819">
        <v>35.092078999999998</v>
      </c>
      <c r="H7819">
        <v>-0.36840299999999998</v>
      </c>
      <c r="I7819">
        <v>-86.946588000000006</v>
      </c>
      <c r="J7819">
        <v>44</v>
      </c>
      <c r="K7819">
        <v>54.911431</v>
      </c>
      <c r="L7819">
        <v>1.5002E-2</v>
      </c>
      <c r="M7819">
        <f>(F7819*CalPhotonTurnigy!$AE$30*CalPhotonTurnigy!$AF$36+CalPhotonTurnigy!$AE$36)/CalPhotonTurnigy!$AE$30</f>
        <v>47.279942053087098</v>
      </c>
    </row>
    <row r="7820" spans="1:13" x14ac:dyDescent="0.3">
      <c r="A7820">
        <v>214.73824999999999</v>
      </c>
      <c r="B7820">
        <v>43</v>
      </c>
      <c r="C7820">
        <v>0</v>
      </c>
      <c r="D7820">
        <v>0.65500000000000003</v>
      </c>
      <c r="E7820">
        <v>34.786214000000001</v>
      </c>
      <c r="F7820">
        <v>35.213137000000003</v>
      </c>
      <c r="G7820">
        <v>35.087999000000003</v>
      </c>
      <c r="H7820">
        <v>-0.42692200000000002</v>
      </c>
      <c r="I7820">
        <v>-86.965342000000007</v>
      </c>
      <c r="J7820">
        <v>43</v>
      </c>
      <c r="K7820">
        <v>54.865926999999999</v>
      </c>
      <c r="L7820">
        <v>1.5008000000000001E-2</v>
      </c>
      <c r="M7820">
        <f>(F7820*CalPhotonTurnigy!$AE$30*CalPhotonTurnigy!$AF$36+CalPhotonTurnigy!$AE$36)/CalPhotonTurnigy!$AE$30</f>
        <v>47.254449901770059</v>
      </c>
    </row>
    <row r="7821" spans="1:13" x14ac:dyDescent="0.3">
      <c r="A7821">
        <v>214.75326000000001</v>
      </c>
      <c r="B7821">
        <v>43</v>
      </c>
      <c r="C7821">
        <v>0</v>
      </c>
      <c r="D7821">
        <v>0.66600000000000004</v>
      </c>
      <c r="E7821">
        <v>34.785598</v>
      </c>
      <c r="F7821">
        <v>35.162936999999999</v>
      </c>
      <c r="G7821">
        <v>35.083224000000001</v>
      </c>
      <c r="H7821">
        <v>-0.37733899999999998</v>
      </c>
      <c r="I7821">
        <v>-86.981914000000003</v>
      </c>
      <c r="J7821">
        <v>43</v>
      </c>
      <c r="K7821">
        <v>54.783678999999999</v>
      </c>
      <c r="L7821">
        <v>1.5010000000000001E-2</v>
      </c>
      <c r="M7821">
        <f>(F7821*CalPhotonTurnigy!$AE$30*CalPhotonTurnigy!$AF$36+CalPhotonTurnigy!$AE$36)/CalPhotonTurnigy!$AE$30</f>
        <v>47.203461536318031</v>
      </c>
    </row>
    <row r="7822" spans="1:13" x14ac:dyDescent="0.3">
      <c r="A7822">
        <v>214.76826</v>
      </c>
      <c r="B7822">
        <v>43</v>
      </c>
      <c r="C7822">
        <v>0</v>
      </c>
      <c r="D7822">
        <v>0.66500000000000004</v>
      </c>
      <c r="E7822">
        <v>34.774859999999997</v>
      </c>
      <c r="F7822">
        <v>35.112732999999999</v>
      </c>
      <c r="G7822">
        <v>35.076596000000002</v>
      </c>
      <c r="H7822">
        <v>-0.33787200000000001</v>
      </c>
      <c r="I7822">
        <v>-86.996735999999999</v>
      </c>
      <c r="J7822">
        <v>43</v>
      </c>
      <c r="K7822">
        <v>54.712888</v>
      </c>
      <c r="L7822">
        <v>1.4999999999999999E-2</v>
      </c>
      <c r="M7822">
        <f>(F7822*CalPhotonTurnigy!$AE$30*CalPhotonTurnigy!$AF$36+CalPhotonTurnigy!$AE$36)/CalPhotonTurnigy!$AE$30</f>
        <v>47.152469108048038</v>
      </c>
    </row>
    <row r="7823" spans="1:13" x14ac:dyDescent="0.3">
      <c r="A7823">
        <v>214.78326000000001</v>
      </c>
      <c r="B7823">
        <v>43</v>
      </c>
      <c r="C7823">
        <v>0</v>
      </c>
      <c r="D7823">
        <v>0.66600000000000004</v>
      </c>
      <c r="E7823">
        <v>34.775827999999997</v>
      </c>
      <c r="F7823">
        <v>35.112732999999999</v>
      </c>
      <c r="G7823">
        <v>35.067306000000002</v>
      </c>
      <c r="H7823">
        <v>-0.33690500000000001</v>
      </c>
      <c r="I7823">
        <v>-87.011516999999998</v>
      </c>
      <c r="J7823">
        <v>43</v>
      </c>
      <c r="K7823">
        <v>54.651958</v>
      </c>
      <c r="L7823">
        <v>1.4999999999999999E-2</v>
      </c>
      <c r="M7823">
        <f>(F7823*CalPhotonTurnigy!$AE$30*CalPhotonTurnigy!$AF$36+CalPhotonTurnigy!$AE$36)/CalPhotonTurnigy!$AE$30</f>
        <v>47.152469108048038</v>
      </c>
    </row>
    <row r="7824" spans="1:13" x14ac:dyDescent="0.3">
      <c r="A7824">
        <v>214.79826600000001</v>
      </c>
      <c r="B7824">
        <v>43</v>
      </c>
      <c r="C7824">
        <v>0</v>
      </c>
      <c r="D7824">
        <v>0.66600000000000004</v>
      </c>
      <c r="E7824">
        <v>34.776660999999997</v>
      </c>
      <c r="F7824">
        <v>35.062524000000003</v>
      </c>
      <c r="G7824">
        <v>35.055022999999998</v>
      </c>
      <c r="H7824">
        <v>-0.28586400000000001</v>
      </c>
      <c r="I7824">
        <v>-87.024057999999997</v>
      </c>
      <c r="J7824">
        <v>43</v>
      </c>
      <c r="K7824">
        <v>54.599513999999999</v>
      </c>
      <c r="L7824">
        <v>1.5006E-2</v>
      </c>
      <c r="M7824">
        <f>(F7824*CalPhotonTurnigy!$AE$30*CalPhotonTurnigy!$AF$36+CalPhotonTurnigy!$AE$36)/CalPhotonTurnigy!$AE$30</f>
        <v>47.101471601255597</v>
      </c>
    </row>
    <row r="7825" spans="1:13" x14ac:dyDescent="0.3">
      <c r="A7825">
        <v>214.813278</v>
      </c>
      <c r="B7825">
        <v>43</v>
      </c>
      <c r="C7825">
        <v>0</v>
      </c>
      <c r="D7825">
        <v>0.66500000000000004</v>
      </c>
      <c r="E7825">
        <v>34.772272999999998</v>
      </c>
      <c r="F7825">
        <v>35.062524000000003</v>
      </c>
      <c r="G7825">
        <v>35.039740000000002</v>
      </c>
      <c r="H7825">
        <v>-0.29025099999999998</v>
      </c>
      <c r="I7825">
        <v>-87.036797000000007</v>
      </c>
      <c r="J7825">
        <v>43</v>
      </c>
      <c r="K7825">
        <v>54.554375999999998</v>
      </c>
      <c r="L7825">
        <v>1.5011999999999999E-2</v>
      </c>
      <c r="M7825">
        <f>(F7825*CalPhotonTurnigy!$AE$30*CalPhotonTurnigy!$AF$36+CalPhotonTurnigy!$AE$36)/CalPhotonTurnigy!$AE$30</f>
        <v>47.101471601255597</v>
      </c>
    </row>
    <row r="7826" spans="1:13" x14ac:dyDescent="0.3">
      <c r="A7826">
        <v>214.82827900000001</v>
      </c>
      <c r="B7826">
        <v>43</v>
      </c>
      <c r="C7826">
        <v>0</v>
      </c>
      <c r="D7826">
        <v>0.66500000000000004</v>
      </c>
      <c r="E7826">
        <v>34.768497000000004</v>
      </c>
      <c r="F7826">
        <v>35.062524000000003</v>
      </c>
      <c r="G7826">
        <v>35.021667000000001</v>
      </c>
      <c r="H7826">
        <v>-0.29402699999999998</v>
      </c>
      <c r="I7826">
        <v>-87.049691999999993</v>
      </c>
      <c r="J7826">
        <v>43</v>
      </c>
      <c r="K7826">
        <v>54.515524999999997</v>
      </c>
      <c r="L7826">
        <v>1.5001E-2</v>
      </c>
      <c r="M7826">
        <f>(F7826*CalPhotonTurnigy!$AE$30*CalPhotonTurnigy!$AF$36+CalPhotonTurnigy!$AE$36)/CalPhotonTurnigy!$AE$30</f>
        <v>47.101471601255597</v>
      </c>
    </row>
    <row r="7827" spans="1:13" x14ac:dyDescent="0.3">
      <c r="A7827">
        <v>214.84328500000001</v>
      </c>
      <c r="B7827">
        <v>43</v>
      </c>
      <c r="C7827">
        <v>0</v>
      </c>
      <c r="D7827">
        <v>0.66100000000000003</v>
      </c>
      <c r="E7827">
        <v>34.739707000000003</v>
      </c>
      <c r="F7827">
        <v>35.037419</v>
      </c>
      <c r="G7827">
        <v>35.001139999999999</v>
      </c>
      <c r="H7827">
        <v>-0.297711</v>
      </c>
      <c r="I7827">
        <v>-87.062751000000006</v>
      </c>
      <c r="J7827">
        <v>43</v>
      </c>
      <c r="K7827">
        <v>54.482084999999998</v>
      </c>
      <c r="L7827">
        <v>1.5006E-2</v>
      </c>
      <c r="M7827">
        <f>(F7827*CalPhotonTurnigy!$AE$30*CalPhotonTurnigy!$AF$36+CalPhotonTurnigy!$AE$36)/CalPhotonTurnigy!$AE$30</f>
        <v>47.075972340007134</v>
      </c>
    </row>
    <row r="7828" spans="1:13" x14ac:dyDescent="0.3">
      <c r="A7828">
        <v>214.85828599999999</v>
      </c>
      <c r="B7828">
        <v>43</v>
      </c>
      <c r="C7828">
        <v>0</v>
      </c>
      <c r="D7828">
        <v>0.66400000000000003</v>
      </c>
      <c r="E7828">
        <v>34.730252</v>
      </c>
      <c r="F7828">
        <v>35.037419</v>
      </c>
      <c r="G7828">
        <v>34.978568000000003</v>
      </c>
      <c r="H7828">
        <v>-0.30716700000000002</v>
      </c>
      <c r="I7828">
        <v>-87.076220000000006</v>
      </c>
      <c r="J7828">
        <v>43</v>
      </c>
      <c r="K7828">
        <v>54.453304000000003</v>
      </c>
      <c r="L7828">
        <v>1.5001E-2</v>
      </c>
      <c r="M7828">
        <f>(F7828*CalPhotonTurnigy!$AE$30*CalPhotonTurnigy!$AF$36+CalPhotonTurnigy!$AE$36)/CalPhotonTurnigy!$AE$30</f>
        <v>47.075972340007134</v>
      </c>
    </row>
    <row r="7829" spans="1:13" x14ac:dyDescent="0.3">
      <c r="A7829">
        <v>214.873289</v>
      </c>
      <c r="B7829">
        <v>43</v>
      </c>
      <c r="C7829">
        <v>0</v>
      </c>
      <c r="D7829">
        <v>0.66100000000000003</v>
      </c>
      <c r="E7829">
        <v>34.701653999999998</v>
      </c>
      <c r="F7829">
        <v>35.037419</v>
      </c>
      <c r="G7829">
        <v>34.954383999999997</v>
      </c>
      <c r="H7829">
        <v>-0.33576499999999998</v>
      </c>
      <c r="I7829">
        <v>-87.090945000000005</v>
      </c>
      <c r="J7829">
        <v>43</v>
      </c>
      <c r="K7829">
        <v>54.428531</v>
      </c>
      <c r="L7829">
        <v>1.5003000000000001E-2</v>
      </c>
      <c r="M7829">
        <f>(F7829*CalPhotonTurnigy!$AE$30*CalPhotonTurnigy!$AF$36+CalPhotonTurnigy!$AE$36)/CalPhotonTurnigy!$AE$30</f>
        <v>47.075972340007134</v>
      </c>
    </row>
    <row r="7830" spans="1:13" x14ac:dyDescent="0.3">
      <c r="A7830">
        <v>214.88828699999999</v>
      </c>
      <c r="B7830">
        <v>43</v>
      </c>
      <c r="C7830">
        <v>0</v>
      </c>
      <c r="D7830">
        <v>0.66200000000000003</v>
      </c>
      <c r="E7830">
        <v>34.687264999999996</v>
      </c>
      <c r="F7830">
        <v>35.037419</v>
      </c>
      <c r="G7830">
        <v>34.929017999999999</v>
      </c>
      <c r="H7830">
        <v>-0.35015400000000002</v>
      </c>
      <c r="I7830">
        <v>-87.106295000000003</v>
      </c>
      <c r="J7830">
        <v>43</v>
      </c>
      <c r="K7830">
        <v>54.407209000000002</v>
      </c>
      <c r="L7830">
        <v>1.4997999999999999E-2</v>
      </c>
      <c r="M7830">
        <f>(F7830*CalPhotonTurnigy!$AE$30*CalPhotonTurnigy!$AF$36+CalPhotonTurnigy!$AE$36)/CalPhotonTurnigy!$AE$30</f>
        <v>47.075972340007134</v>
      </c>
    </row>
    <row r="7831" spans="1:13" x14ac:dyDescent="0.3">
      <c r="A7831">
        <v>214.903299</v>
      </c>
      <c r="B7831">
        <v>43</v>
      </c>
      <c r="C7831">
        <v>0</v>
      </c>
      <c r="D7831">
        <v>0.66200000000000003</v>
      </c>
      <c r="E7831">
        <v>34.674878</v>
      </c>
      <c r="F7831">
        <v>34.987203999999998</v>
      </c>
      <c r="G7831">
        <v>34.902880000000003</v>
      </c>
      <c r="H7831">
        <v>-0.31232599999999999</v>
      </c>
      <c r="I7831">
        <v>-87.119995000000003</v>
      </c>
      <c r="J7831">
        <v>43</v>
      </c>
      <c r="K7831">
        <v>54.388857999999999</v>
      </c>
      <c r="L7831">
        <v>1.5011999999999999E-2</v>
      </c>
      <c r="M7831">
        <f>(F7831*CalPhotonTurnigy!$AE$30*CalPhotonTurnigy!$AF$36+CalPhotonTurnigy!$AE$36)/CalPhotonTurnigy!$AE$30</f>
        <v>47.024968738987731</v>
      </c>
    </row>
    <row r="7832" spans="1:13" x14ac:dyDescent="0.3">
      <c r="A7832">
        <v>214.91830400000001</v>
      </c>
      <c r="B7832">
        <v>43</v>
      </c>
      <c r="C7832">
        <v>0</v>
      </c>
      <c r="D7832">
        <v>0.66200000000000003</v>
      </c>
      <c r="E7832">
        <v>34.664214999999999</v>
      </c>
      <c r="F7832">
        <v>35.012312000000001</v>
      </c>
      <c r="G7832">
        <v>34.876342999999999</v>
      </c>
      <c r="H7832">
        <v>-0.34809699999999999</v>
      </c>
      <c r="I7832">
        <v>-87.135260000000002</v>
      </c>
      <c r="J7832">
        <v>43</v>
      </c>
      <c r="K7832">
        <v>54.373061999999997</v>
      </c>
      <c r="L7832">
        <v>1.5004999999999999E-2</v>
      </c>
      <c r="M7832">
        <f>(F7832*CalPhotonTurnigy!$AE$30*CalPhotonTurnigy!$AF$36+CalPhotonTurnigy!$AE$36)/CalPhotonTurnigy!$AE$30</f>
        <v>47.050471047349681</v>
      </c>
    </row>
    <row r="7833" spans="1:13" x14ac:dyDescent="0.3">
      <c r="A7833">
        <v>214.93330599999999</v>
      </c>
      <c r="B7833">
        <v>43</v>
      </c>
      <c r="C7833">
        <v>0</v>
      </c>
      <c r="D7833">
        <v>0.66</v>
      </c>
      <c r="E7833">
        <v>34.639659999999999</v>
      </c>
      <c r="F7833">
        <v>35.012312000000001</v>
      </c>
      <c r="G7833">
        <v>34.849741999999999</v>
      </c>
      <c r="H7833">
        <v>-0.37265199999999998</v>
      </c>
      <c r="I7833">
        <v>-87.151598000000007</v>
      </c>
      <c r="J7833">
        <v>43</v>
      </c>
      <c r="K7833">
        <v>54.359465999999998</v>
      </c>
      <c r="L7833">
        <v>1.5002E-2</v>
      </c>
      <c r="M7833">
        <f>(F7833*CalPhotonTurnigy!$AE$30*CalPhotonTurnigy!$AF$36+CalPhotonTurnigy!$AE$36)/CalPhotonTurnigy!$AE$30</f>
        <v>47.050471047349681</v>
      </c>
    </row>
    <row r="7834" spans="1:13" x14ac:dyDescent="0.3">
      <c r="A7834">
        <v>214.94830200000001</v>
      </c>
      <c r="B7834">
        <v>43</v>
      </c>
      <c r="C7834">
        <v>0</v>
      </c>
      <c r="D7834">
        <v>0.66100000000000003</v>
      </c>
      <c r="E7834">
        <v>34.628774</v>
      </c>
      <c r="F7834">
        <v>35.012312000000001</v>
      </c>
      <c r="G7834">
        <v>34.823369999999997</v>
      </c>
      <c r="H7834">
        <v>-0.38353700000000002</v>
      </c>
      <c r="I7834">
        <v>-87.168407000000002</v>
      </c>
      <c r="J7834">
        <v>43</v>
      </c>
      <c r="K7834">
        <v>54.347765000000003</v>
      </c>
      <c r="L7834">
        <v>1.4996000000000001E-2</v>
      </c>
      <c r="M7834">
        <f>(F7834*CalPhotonTurnigy!$AE$30*CalPhotonTurnigy!$AF$36+CalPhotonTurnigy!$AE$36)/CalPhotonTurnigy!$AE$30</f>
        <v>47.050471047349681</v>
      </c>
    </row>
    <row r="7835" spans="1:13" x14ac:dyDescent="0.3">
      <c r="A7835">
        <v>214.963303</v>
      </c>
      <c r="B7835">
        <v>43</v>
      </c>
      <c r="C7835">
        <v>0</v>
      </c>
      <c r="D7835">
        <v>0.66100000000000003</v>
      </c>
      <c r="E7835">
        <v>34.614274000000002</v>
      </c>
      <c r="F7835">
        <v>35.037419</v>
      </c>
      <c r="G7835">
        <v>34.797471999999999</v>
      </c>
      <c r="H7835">
        <v>-0.42314499999999999</v>
      </c>
      <c r="I7835">
        <v>-87.186960999999997</v>
      </c>
      <c r="J7835">
        <v>43</v>
      </c>
      <c r="K7835">
        <v>54.337693000000002</v>
      </c>
      <c r="L7835">
        <v>1.5001E-2</v>
      </c>
      <c r="M7835">
        <f>(F7835*CalPhotonTurnigy!$AE$30*CalPhotonTurnigy!$AF$36+CalPhotonTurnigy!$AE$36)/CalPhotonTurnigy!$AE$30</f>
        <v>47.075972340007134</v>
      </c>
    </row>
    <row r="7836" spans="1:13" x14ac:dyDescent="0.3">
      <c r="A7836">
        <v>214.97831400000001</v>
      </c>
      <c r="B7836">
        <v>43</v>
      </c>
      <c r="C7836">
        <v>0</v>
      </c>
      <c r="D7836">
        <v>0.65800000000000003</v>
      </c>
      <c r="E7836">
        <v>34.586385999999997</v>
      </c>
      <c r="F7836">
        <v>35.062524000000003</v>
      </c>
      <c r="G7836">
        <v>34.772249000000002</v>
      </c>
      <c r="H7836">
        <v>-0.47613800000000001</v>
      </c>
      <c r="I7836">
        <v>-87.207857000000004</v>
      </c>
      <c r="J7836">
        <v>43</v>
      </c>
      <c r="K7836">
        <v>54.329023999999997</v>
      </c>
      <c r="L7836">
        <v>1.5011E-2</v>
      </c>
      <c r="M7836">
        <f>(F7836*CalPhotonTurnigy!$AE$30*CalPhotonTurnigy!$AF$36+CalPhotonTurnigy!$AE$36)/CalPhotonTurnigy!$AE$30</f>
        <v>47.101471601255597</v>
      </c>
    </row>
    <row r="7837" spans="1:13" x14ac:dyDescent="0.3">
      <c r="A7837">
        <v>214.99332100000001</v>
      </c>
      <c r="B7837">
        <v>43</v>
      </c>
      <c r="C7837">
        <v>0</v>
      </c>
      <c r="D7837">
        <v>0.65800000000000003</v>
      </c>
      <c r="E7837">
        <v>34.562368999999997</v>
      </c>
      <c r="F7837">
        <v>35.062524000000003</v>
      </c>
      <c r="G7837">
        <v>34.747864</v>
      </c>
      <c r="H7837">
        <v>-0.50015500000000002</v>
      </c>
      <c r="I7837">
        <v>-87.229800999999995</v>
      </c>
      <c r="J7837">
        <v>43</v>
      </c>
      <c r="K7837">
        <v>54.321562999999998</v>
      </c>
      <c r="L7837">
        <v>1.5007E-2</v>
      </c>
      <c r="M7837">
        <f>(F7837*CalPhotonTurnigy!$AE$30*CalPhotonTurnigy!$AF$36+CalPhotonTurnigy!$AE$36)/CalPhotonTurnigy!$AE$30</f>
        <v>47.101471601255597</v>
      </c>
    </row>
    <row r="7838" spans="1:13" x14ac:dyDescent="0.3">
      <c r="A7838">
        <v>215.008321</v>
      </c>
      <c r="B7838">
        <v>43</v>
      </c>
      <c r="C7838">
        <v>0</v>
      </c>
      <c r="D7838">
        <v>0.65600000000000003</v>
      </c>
      <c r="E7838">
        <v>34.526252999999997</v>
      </c>
      <c r="F7838">
        <v>35.062524000000003</v>
      </c>
      <c r="G7838">
        <v>34.724445000000003</v>
      </c>
      <c r="H7838">
        <v>-0.53627100000000005</v>
      </c>
      <c r="I7838">
        <v>-87.253319000000005</v>
      </c>
      <c r="J7838">
        <v>43</v>
      </c>
      <c r="K7838">
        <v>54.315140999999997</v>
      </c>
      <c r="L7838">
        <v>1.4999999999999999E-2</v>
      </c>
      <c r="M7838">
        <f>(F7838*CalPhotonTurnigy!$AE$30*CalPhotonTurnigy!$AF$36+CalPhotonTurnigy!$AE$36)/CalPhotonTurnigy!$AE$30</f>
        <v>47.101471601255597</v>
      </c>
    </row>
    <row r="7839" spans="1:13" x14ac:dyDescent="0.3">
      <c r="A7839">
        <v>215.02332000000001</v>
      </c>
      <c r="B7839">
        <v>43</v>
      </c>
      <c r="C7839">
        <v>0</v>
      </c>
      <c r="D7839">
        <v>0.65800000000000003</v>
      </c>
      <c r="E7839">
        <v>34.510593</v>
      </c>
      <c r="F7839">
        <v>35.062524000000003</v>
      </c>
      <c r="G7839">
        <v>34.702086999999999</v>
      </c>
      <c r="H7839">
        <v>-0.55193099999999995</v>
      </c>
      <c r="I7839">
        <v>-87.277522000000005</v>
      </c>
      <c r="J7839">
        <v>43</v>
      </c>
      <c r="K7839">
        <v>54.309612999999999</v>
      </c>
      <c r="L7839">
        <v>1.4999E-2</v>
      </c>
      <c r="M7839">
        <f>(F7839*CalPhotonTurnigy!$AE$30*CalPhotonTurnigy!$AF$36+CalPhotonTurnigy!$AE$36)/CalPhotonTurnigy!$AE$30</f>
        <v>47.101471601255597</v>
      </c>
    </row>
    <row r="7840" spans="1:13" x14ac:dyDescent="0.3">
      <c r="A7840">
        <v>215.038331</v>
      </c>
      <c r="B7840">
        <v>43</v>
      </c>
      <c r="C7840">
        <v>0</v>
      </c>
      <c r="D7840">
        <v>0.65800000000000003</v>
      </c>
      <c r="E7840">
        <v>34.497112000000001</v>
      </c>
      <c r="F7840">
        <v>34.685823999999997</v>
      </c>
      <c r="G7840">
        <v>34.680852999999999</v>
      </c>
      <c r="H7840">
        <v>-0.18871199999999999</v>
      </c>
      <c r="I7840">
        <v>-87.285780000000003</v>
      </c>
      <c r="J7840">
        <v>43</v>
      </c>
      <c r="K7840">
        <v>54.304856000000001</v>
      </c>
      <c r="L7840">
        <v>1.5011E-2</v>
      </c>
      <c r="M7840">
        <f>(F7840*CalPhotonTurnigy!$AE$30*CalPhotonTurnigy!$AF$36+CalPhotonTurnigy!$AE$36)/CalPhotonTurnigy!$AE$30</f>
        <v>46.718855719467186</v>
      </c>
    </row>
    <row r="7841" spans="1:13" x14ac:dyDescent="0.3">
      <c r="A7841">
        <v>215.05334099999999</v>
      </c>
      <c r="B7841">
        <v>43</v>
      </c>
      <c r="C7841">
        <v>0</v>
      </c>
      <c r="D7841">
        <v>0.65600000000000003</v>
      </c>
      <c r="E7841">
        <v>34.470042999999997</v>
      </c>
      <c r="F7841">
        <v>34.459687000000002</v>
      </c>
      <c r="G7841">
        <v>34.660783000000002</v>
      </c>
      <c r="H7841">
        <v>1.0356000000000001E-2</v>
      </c>
      <c r="I7841">
        <v>-87.285328000000007</v>
      </c>
      <c r="J7841">
        <v>43</v>
      </c>
      <c r="K7841">
        <v>54.300761000000001</v>
      </c>
      <c r="L7841">
        <v>1.5010000000000001E-2</v>
      </c>
      <c r="M7841">
        <f>(F7841*CalPhotonTurnigy!$AE$30*CalPhotonTurnigy!$AF$36+CalPhotonTurnigy!$AE$36)/CalPhotonTurnigy!$AE$30</f>
        <v>46.489167352968678</v>
      </c>
    </row>
    <row r="7842" spans="1:13" x14ac:dyDescent="0.3">
      <c r="A7842">
        <v>215.068341</v>
      </c>
      <c r="B7842">
        <v>43</v>
      </c>
      <c r="C7842">
        <v>0</v>
      </c>
      <c r="D7842">
        <v>0.66300000000000003</v>
      </c>
      <c r="E7842">
        <v>34.493135000000002</v>
      </c>
      <c r="F7842">
        <v>34.484817999999997</v>
      </c>
      <c r="G7842">
        <v>34.641897</v>
      </c>
      <c r="H7842">
        <v>8.3180000000000007E-3</v>
      </c>
      <c r="I7842">
        <v>-87.284965</v>
      </c>
      <c r="J7842">
        <v>43</v>
      </c>
      <c r="K7842">
        <v>54.297235999999998</v>
      </c>
      <c r="L7842">
        <v>1.4999999999999999E-2</v>
      </c>
      <c r="M7842">
        <f>(F7842*CalPhotonTurnigy!$AE$30*CalPhotonTurnigy!$AF$36+CalPhotonTurnigy!$AE$36)/CalPhotonTurnigy!$AE$30</f>
        <v>46.514693022533912</v>
      </c>
    </row>
    <row r="7843" spans="1:13" x14ac:dyDescent="0.3">
      <c r="A7843">
        <v>215.08335099999999</v>
      </c>
      <c r="B7843">
        <v>43</v>
      </c>
      <c r="C7843">
        <v>0</v>
      </c>
      <c r="D7843">
        <v>0.65600000000000003</v>
      </c>
      <c r="E7843">
        <v>34.466617999999997</v>
      </c>
      <c r="F7843">
        <v>34.509946999999997</v>
      </c>
      <c r="G7843">
        <v>34.624195999999998</v>
      </c>
      <c r="H7843">
        <v>-4.3328999999999999E-2</v>
      </c>
      <c r="I7843">
        <v>-87.286857999999995</v>
      </c>
      <c r="J7843">
        <v>43</v>
      </c>
      <c r="K7843">
        <v>54.294203000000003</v>
      </c>
      <c r="L7843">
        <v>1.5010000000000001E-2</v>
      </c>
      <c r="M7843">
        <f>(F7843*CalPhotonTurnigy!$AE$30*CalPhotonTurnigy!$AF$36+CalPhotonTurnigy!$AE$36)/CalPhotonTurnigy!$AE$30</f>
        <v>46.540216660690163</v>
      </c>
    </row>
    <row r="7844" spans="1:13" x14ac:dyDescent="0.3">
      <c r="A7844">
        <v>215.09836300000001</v>
      </c>
      <c r="B7844">
        <v>43</v>
      </c>
      <c r="C7844">
        <v>0</v>
      </c>
      <c r="D7844">
        <v>0.65800000000000003</v>
      </c>
      <c r="E7844">
        <v>34.459259000000003</v>
      </c>
      <c r="F7844">
        <v>34.535075999999997</v>
      </c>
      <c r="G7844">
        <v>34.607664999999997</v>
      </c>
      <c r="H7844">
        <v>-7.5815999999999995E-2</v>
      </c>
      <c r="I7844">
        <v>-87.290171999999998</v>
      </c>
      <c r="J7844">
        <v>43</v>
      </c>
      <c r="K7844">
        <v>54.291592000000001</v>
      </c>
      <c r="L7844">
        <v>1.5011999999999999E-2</v>
      </c>
      <c r="M7844">
        <f>(F7844*CalPhotonTurnigy!$AE$30*CalPhotonTurnigy!$AF$36+CalPhotonTurnigy!$AE$36)/CalPhotonTurnigy!$AE$30</f>
        <v>46.565740298846428</v>
      </c>
    </row>
    <row r="7845" spans="1:13" x14ac:dyDescent="0.3">
      <c r="A7845">
        <v>215.11336800000001</v>
      </c>
      <c r="B7845">
        <v>43</v>
      </c>
      <c r="C7845">
        <v>0</v>
      </c>
      <c r="D7845">
        <v>0.65500000000000003</v>
      </c>
      <c r="E7845">
        <v>34.432284000000003</v>
      </c>
      <c r="F7845">
        <v>34.560203000000001</v>
      </c>
      <c r="G7845">
        <v>34.592278999999998</v>
      </c>
      <c r="H7845">
        <v>-0.127919</v>
      </c>
      <c r="I7845">
        <v>-87.295762999999994</v>
      </c>
      <c r="J7845">
        <v>43</v>
      </c>
      <c r="K7845">
        <v>54.289344999999997</v>
      </c>
      <c r="L7845">
        <v>1.5004999999999999E-2</v>
      </c>
      <c r="M7845">
        <f>(F7845*CalPhotonTurnigy!$AE$30*CalPhotonTurnigy!$AF$36+CalPhotonTurnigy!$AE$36)/CalPhotonTurnigy!$AE$30</f>
        <v>46.591261905593704</v>
      </c>
    </row>
    <row r="7846" spans="1:13" x14ac:dyDescent="0.3">
      <c r="A7846">
        <v>215.12837400000001</v>
      </c>
      <c r="B7846">
        <v>43</v>
      </c>
      <c r="C7846">
        <v>0</v>
      </c>
      <c r="D7846">
        <v>0.64100000000000001</v>
      </c>
      <c r="E7846">
        <v>34.315913999999999</v>
      </c>
      <c r="F7846">
        <v>34.560203000000001</v>
      </c>
      <c r="G7846">
        <v>34.578004</v>
      </c>
      <c r="H7846">
        <v>-0.24428900000000001</v>
      </c>
      <c r="I7846">
        <v>-87.306438999999997</v>
      </c>
      <c r="J7846">
        <v>43</v>
      </c>
      <c r="K7846">
        <v>54.287410000000001</v>
      </c>
      <c r="L7846">
        <v>1.5006E-2</v>
      </c>
      <c r="M7846">
        <f>(F7846*CalPhotonTurnigy!$AE$30*CalPhotonTurnigy!$AF$36+CalPhotonTurnigy!$AE$36)/CalPhotonTurnigy!$AE$30</f>
        <v>46.591261905593704</v>
      </c>
    </row>
    <row r="7847" spans="1:13" x14ac:dyDescent="0.3">
      <c r="A7847">
        <v>215.14337900000001</v>
      </c>
      <c r="B7847">
        <v>43</v>
      </c>
      <c r="C7847">
        <v>0</v>
      </c>
      <c r="D7847">
        <v>0.65700000000000003</v>
      </c>
      <c r="E7847">
        <v>34.319235999999997</v>
      </c>
      <c r="F7847">
        <v>34.610455000000002</v>
      </c>
      <c r="G7847">
        <v>34.564798000000003</v>
      </c>
      <c r="H7847">
        <v>-0.29121900000000001</v>
      </c>
      <c r="I7847">
        <v>-87.319170999999997</v>
      </c>
      <c r="J7847">
        <v>43</v>
      </c>
      <c r="K7847">
        <v>54.285744999999999</v>
      </c>
      <c r="L7847">
        <v>1.5004999999999999E-2</v>
      </c>
      <c r="M7847">
        <f>(F7847*CalPhotonTurnigy!$AE$30*CalPhotonTurnigy!$AF$36+CalPhotonTurnigy!$AE$36)/CalPhotonTurnigy!$AE$30</f>
        <v>46.642303087679267</v>
      </c>
    </row>
    <row r="7848" spans="1:13" x14ac:dyDescent="0.3">
      <c r="A7848">
        <v>215.158388</v>
      </c>
      <c r="B7848">
        <v>43</v>
      </c>
      <c r="C7848">
        <v>0</v>
      </c>
      <c r="D7848">
        <v>0.65500000000000003</v>
      </c>
      <c r="E7848">
        <v>34.311729999999997</v>
      </c>
      <c r="F7848">
        <v>34.610455000000002</v>
      </c>
      <c r="G7848">
        <v>34.552613000000001</v>
      </c>
      <c r="H7848">
        <v>-0.29872500000000002</v>
      </c>
      <c r="I7848">
        <v>-87.332234</v>
      </c>
      <c r="J7848">
        <v>43</v>
      </c>
      <c r="K7848">
        <v>54.284312</v>
      </c>
      <c r="L7848">
        <v>1.5009E-2</v>
      </c>
      <c r="M7848">
        <f>(F7848*CalPhotonTurnigy!$AE$30*CalPhotonTurnigy!$AF$36+CalPhotonTurnigy!$AE$36)/CalPhotonTurnigy!$AE$30</f>
        <v>46.642303087679267</v>
      </c>
    </row>
    <row r="7849" spans="1:13" x14ac:dyDescent="0.3">
      <c r="A7849">
        <v>215.17338899999999</v>
      </c>
      <c r="B7849">
        <v>43</v>
      </c>
      <c r="C7849">
        <v>0</v>
      </c>
      <c r="D7849">
        <v>0.65300000000000002</v>
      </c>
      <c r="E7849">
        <v>34.289712999999999</v>
      </c>
      <c r="F7849">
        <v>34.685823999999997</v>
      </c>
      <c r="G7849">
        <v>34.541398999999998</v>
      </c>
      <c r="H7849">
        <v>-0.39611099999999999</v>
      </c>
      <c r="I7849">
        <v>-87.349556000000007</v>
      </c>
      <c r="J7849">
        <v>43</v>
      </c>
      <c r="K7849">
        <v>54.283079000000001</v>
      </c>
      <c r="L7849">
        <v>1.5001E-2</v>
      </c>
      <c r="M7849">
        <f>(F7849*CalPhotonTurnigy!$AE$30*CalPhotonTurnigy!$AF$36+CalPhotonTurnigy!$AE$36)/CalPhotonTurnigy!$AE$30</f>
        <v>46.718855719467186</v>
      </c>
    </row>
    <row r="7850" spans="1:13" x14ac:dyDescent="0.3">
      <c r="A7850">
        <v>215.18839299999999</v>
      </c>
      <c r="B7850">
        <v>43</v>
      </c>
      <c r="C7850">
        <v>0</v>
      </c>
      <c r="D7850">
        <v>0.65300000000000002</v>
      </c>
      <c r="E7850">
        <v>34.270755000000001</v>
      </c>
      <c r="F7850">
        <v>34.736065000000004</v>
      </c>
      <c r="G7850">
        <v>34.531101</v>
      </c>
      <c r="H7850">
        <v>-0.46530899999999997</v>
      </c>
      <c r="I7850">
        <v>-87.369917000000001</v>
      </c>
      <c r="J7850">
        <v>43</v>
      </c>
      <c r="K7850">
        <v>54.282018000000001</v>
      </c>
      <c r="L7850">
        <v>1.5004E-2</v>
      </c>
      <c r="M7850">
        <f>(F7850*CalPhotonTurnigy!$AE$30*CalPhotonTurnigy!$AF$36+CalPhotonTurnigy!$AE$36)/CalPhotonTurnigy!$AE$30</f>
        <v>46.769885728803345</v>
      </c>
    </row>
    <row r="7851" spans="1:13" x14ac:dyDescent="0.3">
      <c r="A7851">
        <v>215.20339899999999</v>
      </c>
      <c r="B7851">
        <v>43</v>
      </c>
      <c r="C7851">
        <v>0</v>
      </c>
      <c r="D7851">
        <v>0.65400000000000003</v>
      </c>
      <c r="E7851">
        <v>34.264817000000001</v>
      </c>
      <c r="F7851">
        <v>34.786301000000002</v>
      </c>
      <c r="G7851">
        <v>34.521666000000003</v>
      </c>
      <c r="H7851">
        <v>-0.52148399999999995</v>
      </c>
      <c r="I7851">
        <v>-87.392747</v>
      </c>
      <c r="J7851">
        <v>43</v>
      </c>
      <c r="K7851">
        <v>54.281103999999999</v>
      </c>
      <c r="L7851">
        <v>1.5006E-2</v>
      </c>
      <c r="M7851">
        <f>(F7851*CalPhotonTurnigy!$AE$30*CalPhotonTurnigy!$AF$36+CalPhotonTurnigy!$AE$36)/CalPhotonTurnigy!$AE$30</f>
        <v>46.820910659617056</v>
      </c>
    </row>
    <row r="7852" spans="1:13" x14ac:dyDescent="0.3">
      <c r="A7852">
        <v>215.21839800000001</v>
      </c>
      <c r="B7852">
        <v>43</v>
      </c>
      <c r="C7852">
        <v>0</v>
      </c>
      <c r="D7852">
        <v>0.65500000000000003</v>
      </c>
      <c r="E7852">
        <v>34.264899</v>
      </c>
      <c r="F7852">
        <v>34.786301000000002</v>
      </c>
      <c r="G7852">
        <v>34.513038999999999</v>
      </c>
      <c r="H7852">
        <v>-0.52140299999999995</v>
      </c>
      <c r="I7852">
        <v>-87.415563000000006</v>
      </c>
      <c r="J7852">
        <v>43</v>
      </c>
      <c r="K7852">
        <v>54.280316999999997</v>
      </c>
      <c r="L7852">
        <v>1.4999E-2</v>
      </c>
      <c r="M7852">
        <f>(F7852*CalPhotonTurnigy!$AE$30*CalPhotonTurnigy!$AF$36+CalPhotonTurnigy!$AE$36)/CalPhotonTurnigy!$AE$30</f>
        <v>46.820910659617056</v>
      </c>
    </row>
    <row r="7853" spans="1:13" x14ac:dyDescent="0.3">
      <c r="A7853">
        <v>215.23340200000001</v>
      </c>
      <c r="B7853">
        <v>43</v>
      </c>
      <c r="C7853">
        <v>0</v>
      </c>
      <c r="D7853">
        <v>0.65100000000000002</v>
      </c>
      <c r="E7853">
        <v>34.239001999999999</v>
      </c>
      <c r="F7853">
        <v>34.811418000000003</v>
      </c>
      <c r="G7853">
        <v>34.505166000000003</v>
      </c>
      <c r="H7853">
        <v>-0.57241600000000004</v>
      </c>
      <c r="I7853">
        <v>-87.440624999999997</v>
      </c>
      <c r="J7853">
        <v>43</v>
      </c>
      <c r="K7853">
        <v>54.279640999999998</v>
      </c>
      <c r="L7853">
        <v>1.5004E-2</v>
      </c>
      <c r="M7853">
        <f>(F7853*CalPhotonTurnigy!$AE$30*CalPhotonTurnigy!$AF$36+CalPhotonTurnigy!$AE$36)/CalPhotonTurnigy!$AE$30</f>
        <v>46.84642210931942</v>
      </c>
    </row>
    <row r="7854" spans="1:13" x14ac:dyDescent="0.3">
      <c r="A7854">
        <v>215.248402</v>
      </c>
      <c r="B7854">
        <v>43</v>
      </c>
      <c r="C7854">
        <v>0</v>
      </c>
      <c r="D7854">
        <v>0.65500000000000003</v>
      </c>
      <c r="E7854">
        <v>34.242686999999997</v>
      </c>
      <c r="F7854">
        <v>34.861648000000002</v>
      </c>
      <c r="G7854">
        <v>34.497993999999998</v>
      </c>
      <c r="H7854">
        <v>-0.61896099999999998</v>
      </c>
      <c r="I7854">
        <v>-87.467727999999994</v>
      </c>
      <c r="J7854">
        <v>43</v>
      </c>
      <c r="K7854">
        <v>54.279057999999999</v>
      </c>
      <c r="L7854">
        <v>1.4999999999999999E-2</v>
      </c>
      <c r="M7854">
        <f>(F7854*CalPhotonTurnigy!$AE$30*CalPhotonTurnigy!$AF$36+CalPhotonTurnigy!$AE$36)/CalPhotonTurnigy!$AE$30</f>
        <v>46.897440945906169</v>
      </c>
    </row>
    <row r="7855" spans="1:13" x14ac:dyDescent="0.3">
      <c r="A7855">
        <v>215.26340999999999</v>
      </c>
      <c r="B7855">
        <v>43</v>
      </c>
      <c r="C7855">
        <v>0</v>
      </c>
      <c r="D7855">
        <v>0.65500000000000003</v>
      </c>
      <c r="E7855">
        <v>34.245857000000001</v>
      </c>
      <c r="F7855">
        <v>34.660702000000001</v>
      </c>
      <c r="G7855">
        <v>34.491470999999997</v>
      </c>
      <c r="H7855">
        <v>-0.41484500000000002</v>
      </c>
      <c r="I7855">
        <v>-87.485873999999995</v>
      </c>
      <c r="J7855">
        <v>43</v>
      </c>
      <c r="K7855">
        <v>54.278556999999999</v>
      </c>
      <c r="L7855">
        <v>1.5008000000000001E-2</v>
      </c>
      <c r="M7855">
        <f>(F7855*CalPhotonTurnigy!$AE$30*CalPhotonTurnigy!$AF$36+CalPhotonTurnigy!$AE$36)/CalPhotonTurnigy!$AE$30</f>
        <v>46.693339191242366</v>
      </c>
    </row>
    <row r="7856" spans="1:13" x14ac:dyDescent="0.3">
      <c r="A7856">
        <v>215.278415</v>
      </c>
      <c r="B7856">
        <v>43</v>
      </c>
      <c r="C7856">
        <v>0</v>
      </c>
      <c r="D7856">
        <v>0.65600000000000003</v>
      </c>
      <c r="E7856">
        <v>34.253777999999997</v>
      </c>
      <c r="F7856">
        <v>34.359153999999997</v>
      </c>
      <c r="G7856">
        <v>34.485548000000001</v>
      </c>
      <c r="H7856">
        <v>-0.105376</v>
      </c>
      <c r="I7856">
        <v>-87.490471999999997</v>
      </c>
      <c r="J7856">
        <v>43</v>
      </c>
      <c r="K7856">
        <v>54.278125000000003</v>
      </c>
      <c r="L7856">
        <v>1.5004999999999999E-2</v>
      </c>
      <c r="M7856">
        <f>(F7856*CalPhotonTurnigy!$AE$30*CalPhotonTurnigy!$AF$36+CalPhotonTurnigy!$AE$36)/CalPhotonTurnigy!$AE$30</f>
        <v>46.38705553336731</v>
      </c>
    </row>
    <row r="7857" spans="1:13" x14ac:dyDescent="0.3">
      <c r="A7857">
        <v>215.293419</v>
      </c>
      <c r="B7857">
        <v>43</v>
      </c>
      <c r="C7857">
        <v>0</v>
      </c>
      <c r="D7857">
        <v>0.65300000000000002</v>
      </c>
      <c r="E7857">
        <v>34.239818</v>
      </c>
      <c r="F7857">
        <v>34.409421999999999</v>
      </c>
      <c r="G7857">
        <v>34.480179</v>
      </c>
      <c r="H7857">
        <v>-0.16960500000000001</v>
      </c>
      <c r="I7857">
        <v>-87.497874999999993</v>
      </c>
      <c r="J7857">
        <v>43</v>
      </c>
      <c r="K7857">
        <v>54.277752999999997</v>
      </c>
      <c r="L7857">
        <v>1.5004E-2</v>
      </c>
      <c r="M7857">
        <f>(F7857*CalPhotonTurnigy!$AE$30*CalPhotonTurnigy!$AF$36+CalPhotonTurnigy!$AE$36)/CalPhotonTurnigy!$AE$30</f>
        <v>46.438112966724738</v>
      </c>
    </row>
    <row r="7858" spans="1:13" x14ac:dyDescent="0.3">
      <c r="A7858">
        <v>215.30842699999999</v>
      </c>
      <c r="B7858">
        <v>43</v>
      </c>
      <c r="C7858">
        <v>0</v>
      </c>
      <c r="D7858">
        <v>0.65300000000000002</v>
      </c>
      <c r="E7858">
        <v>34.232996999999997</v>
      </c>
      <c r="F7858">
        <v>34.459687000000002</v>
      </c>
      <c r="G7858">
        <v>34.475318000000001</v>
      </c>
      <c r="H7858">
        <v>-0.22669</v>
      </c>
      <c r="I7858">
        <v>-87.507776000000007</v>
      </c>
      <c r="J7858">
        <v>43</v>
      </c>
      <c r="K7858">
        <v>54.277434</v>
      </c>
      <c r="L7858">
        <v>1.5008000000000001E-2</v>
      </c>
      <c r="M7858">
        <f>(F7858*CalPhotonTurnigy!$AE$30*CalPhotonTurnigy!$AF$36+CalPhotonTurnigy!$AE$36)/CalPhotonTurnigy!$AE$30</f>
        <v>46.489167352968678</v>
      </c>
    </row>
    <row r="7859" spans="1:13" x14ac:dyDescent="0.3">
      <c r="A7859">
        <v>215.32343399999999</v>
      </c>
      <c r="B7859">
        <v>43</v>
      </c>
      <c r="C7859">
        <v>0</v>
      </c>
      <c r="D7859">
        <v>0.65400000000000003</v>
      </c>
      <c r="E7859">
        <v>34.232323999999998</v>
      </c>
      <c r="F7859">
        <v>34.509946999999997</v>
      </c>
      <c r="G7859">
        <v>34.470923999999997</v>
      </c>
      <c r="H7859">
        <v>-0.27762300000000001</v>
      </c>
      <c r="I7859">
        <v>-87.519906000000006</v>
      </c>
      <c r="J7859">
        <v>43</v>
      </c>
      <c r="K7859">
        <v>54.277158999999997</v>
      </c>
      <c r="L7859">
        <v>1.5007E-2</v>
      </c>
      <c r="M7859">
        <f>(F7859*CalPhotonTurnigy!$AE$30*CalPhotonTurnigy!$AF$36+CalPhotonTurnigy!$AE$36)/CalPhotonTurnigy!$AE$30</f>
        <v>46.540216660690163</v>
      </c>
    </row>
    <row r="7860" spans="1:13" x14ac:dyDescent="0.3">
      <c r="A7860">
        <v>215.33844500000001</v>
      </c>
      <c r="B7860">
        <v>43</v>
      </c>
      <c r="C7860">
        <v>0</v>
      </c>
      <c r="D7860">
        <v>0.65400000000000003</v>
      </c>
      <c r="E7860">
        <v>34.231744999999997</v>
      </c>
      <c r="F7860">
        <v>34.585329000000002</v>
      </c>
      <c r="G7860">
        <v>34.466956000000003</v>
      </c>
      <c r="H7860">
        <v>-0.35358400000000001</v>
      </c>
      <c r="I7860">
        <v>-87.535366999999994</v>
      </c>
      <c r="J7860">
        <v>43</v>
      </c>
      <c r="K7860">
        <v>54.276921999999999</v>
      </c>
      <c r="L7860">
        <v>1.5011E-2</v>
      </c>
      <c r="M7860">
        <f>(F7860*CalPhotonTurnigy!$AE$30*CalPhotonTurnigy!$AF$36+CalPhotonTurnigy!$AE$36)/CalPhotonTurnigy!$AE$30</f>
        <v>46.616782496636482</v>
      </c>
    </row>
    <row r="7861" spans="1:13" x14ac:dyDescent="0.3">
      <c r="A7861">
        <v>215.353455</v>
      </c>
      <c r="B7861">
        <v>43</v>
      </c>
      <c r="C7861">
        <v>0</v>
      </c>
      <c r="D7861">
        <v>0.65600000000000003</v>
      </c>
      <c r="E7861">
        <v>34.241638999999999</v>
      </c>
      <c r="F7861">
        <v>34.635579</v>
      </c>
      <c r="G7861">
        <v>34.463377999999999</v>
      </c>
      <c r="H7861">
        <v>-0.39394000000000001</v>
      </c>
      <c r="I7861">
        <v>-87.552598000000003</v>
      </c>
      <c r="J7861">
        <v>43</v>
      </c>
      <c r="K7861">
        <v>54.276718000000002</v>
      </c>
      <c r="L7861">
        <v>1.5010000000000001E-2</v>
      </c>
      <c r="M7861">
        <f>(F7861*CalPhotonTurnigy!$AE$30*CalPhotonTurnigy!$AF$36+CalPhotonTurnigy!$AE$36)/CalPhotonTurnigy!$AE$30</f>
        <v>46.667821647313069</v>
      </c>
    </row>
    <row r="7862" spans="1:13" x14ac:dyDescent="0.3">
      <c r="A7862">
        <v>215.36846199999999</v>
      </c>
      <c r="B7862">
        <v>43</v>
      </c>
      <c r="C7862">
        <v>0</v>
      </c>
      <c r="D7862">
        <v>0.64700000000000002</v>
      </c>
      <c r="E7862">
        <v>34.192965999999998</v>
      </c>
      <c r="F7862">
        <v>34.660702000000001</v>
      </c>
      <c r="G7862">
        <v>34.460155</v>
      </c>
      <c r="H7862">
        <v>-0.46773599999999999</v>
      </c>
      <c r="I7862">
        <v>-87.573057000000006</v>
      </c>
      <c r="J7862">
        <v>43</v>
      </c>
      <c r="K7862">
        <v>54.276541999999999</v>
      </c>
      <c r="L7862">
        <v>1.5007E-2</v>
      </c>
      <c r="M7862">
        <f>(F7862*CalPhotonTurnigy!$AE$30*CalPhotonTurnigy!$AF$36+CalPhotonTurnigy!$AE$36)/CalPhotonTurnigy!$AE$30</f>
        <v>46.693339191242366</v>
      </c>
    </row>
    <row r="7863" spans="1:13" x14ac:dyDescent="0.3">
      <c r="A7863">
        <v>215.38345899999999</v>
      </c>
      <c r="B7863">
        <v>43</v>
      </c>
      <c r="C7863">
        <v>0</v>
      </c>
      <c r="D7863">
        <v>0.65300000000000002</v>
      </c>
      <c r="E7863">
        <v>34.187474000000002</v>
      </c>
      <c r="F7863">
        <v>34.761183000000003</v>
      </c>
      <c r="G7863">
        <v>34.457255000000004</v>
      </c>
      <c r="H7863">
        <v>-0.57370900000000002</v>
      </c>
      <c r="I7863">
        <v>-87.598153999999994</v>
      </c>
      <c r="J7863">
        <v>43</v>
      </c>
      <c r="K7863">
        <v>54.276390999999997</v>
      </c>
      <c r="L7863">
        <v>1.4997E-2</v>
      </c>
      <c r="M7863">
        <f>(F7863*CalPhotonTurnigy!$AE$30*CalPhotonTurnigy!$AF$36+CalPhotonTurnigy!$AE$36)/CalPhotonTurnigy!$AE$30</f>
        <v>46.7953981942102</v>
      </c>
    </row>
    <row r="7864" spans="1:13" x14ac:dyDescent="0.3">
      <c r="A7864">
        <v>215.39846299999999</v>
      </c>
      <c r="B7864">
        <v>43</v>
      </c>
      <c r="C7864">
        <v>0</v>
      </c>
      <c r="D7864">
        <v>0.65300000000000002</v>
      </c>
      <c r="E7864">
        <v>34.187953</v>
      </c>
      <c r="F7864">
        <v>34.786301000000002</v>
      </c>
      <c r="G7864">
        <v>34.454649000000003</v>
      </c>
      <c r="H7864">
        <v>-0.59834799999999999</v>
      </c>
      <c r="I7864">
        <v>-87.624346000000003</v>
      </c>
      <c r="J7864">
        <v>43</v>
      </c>
      <c r="K7864">
        <v>54.276260999999998</v>
      </c>
      <c r="L7864">
        <v>1.5004E-2</v>
      </c>
      <c r="M7864">
        <f>(F7864*CalPhotonTurnigy!$AE$30*CalPhotonTurnigy!$AF$36+CalPhotonTurnigy!$AE$36)/CalPhotonTurnigy!$AE$30</f>
        <v>46.820910659617056</v>
      </c>
    </row>
    <row r="7865" spans="1:13" x14ac:dyDescent="0.3">
      <c r="A7865">
        <v>215.41346999999999</v>
      </c>
      <c r="B7865">
        <v>42</v>
      </c>
      <c r="C7865">
        <v>0</v>
      </c>
      <c r="D7865">
        <v>0.623</v>
      </c>
      <c r="E7865">
        <v>33.989953999999997</v>
      </c>
      <c r="F7865">
        <v>34.334017000000003</v>
      </c>
      <c r="G7865">
        <v>34.452064</v>
      </c>
      <c r="H7865">
        <v>-0.34406300000000001</v>
      </c>
      <c r="I7865">
        <v>-87.639358000000001</v>
      </c>
      <c r="J7865">
        <v>42</v>
      </c>
      <c r="K7865">
        <v>54.229793000000001</v>
      </c>
      <c r="L7865">
        <v>1.5007E-2</v>
      </c>
      <c r="M7865">
        <f>(F7865*CalPhotonTurnigy!$AE$30*CalPhotonTurnigy!$AF$36+CalPhotonTurnigy!$AE$36)/CalPhotonTurnigy!$AE$30</f>
        <v>46.361523769575129</v>
      </c>
    </row>
    <row r="7866" spans="1:13" x14ac:dyDescent="0.3">
      <c r="A7866">
        <v>215.42846900000001</v>
      </c>
      <c r="B7866">
        <v>42</v>
      </c>
      <c r="C7866">
        <v>0</v>
      </c>
      <c r="D7866">
        <v>0.65300000000000002</v>
      </c>
      <c r="E7866">
        <v>34.012839999999997</v>
      </c>
      <c r="F7866">
        <v>34.258603000000001</v>
      </c>
      <c r="G7866">
        <v>34.448641000000002</v>
      </c>
      <c r="H7866">
        <v>-0.24576300000000001</v>
      </c>
      <c r="I7866">
        <v>-87.650069000000002</v>
      </c>
      <c r="J7866">
        <v>42</v>
      </c>
      <c r="K7866">
        <v>54.145702999999997</v>
      </c>
      <c r="L7866">
        <v>1.4999E-2</v>
      </c>
      <c r="M7866">
        <f>(F7866*CalPhotonTurnigy!$AE$30*CalPhotonTurnigy!$AF$36+CalPhotonTurnigy!$AE$36)/CalPhotonTurnigy!$AE$30</f>
        <v>46.284925431085107</v>
      </c>
    </row>
    <row r="7867" spans="1:13" x14ac:dyDescent="0.3">
      <c r="A7867">
        <v>215.44348099999999</v>
      </c>
      <c r="B7867">
        <v>42</v>
      </c>
      <c r="C7867">
        <v>0</v>
      </c>
      <c r="D7867">
        <v>0.65900000000000003</v>
      </c>
      <c r="E7867">
        <v>34.074337999999997</v>
      </c>
      <c r="F7867">
        <v>34.283741999999997</v>
      </c>
      <c r="G7867">
        <v>34.443232999999999</v>
      </c>
      <c r="H7867">
        <v>-0.20940400000000001</v>
      </c>
      <c r="I7867">
        <v>-87.659205999999998</v>
      </c>
      <c r="J7867">
        <v>42</v>
      </c>
      <c r="K7867">
        <v>54.073324999999997</v>
      </c>
      <c r="L7867">
        <v>1.5011999999999999E-2</v>
      </c>
      <c r="M7867">
        <f>(F7867*CalPhotonTurnigy!$AE$30*CalPhotonTurnigy!$AF$36+CalPhotonTurnigy!$AE$36)/CalPhotonTurnigy!$AE$30</f>
        <v>46.310459226286262</v>
      </c>
    </row>
    <row r="7868" spans="1:13" x14ac:dyDescent="0.3">
      <c r="A7868">
        <v>215.45847900000001</v>
      </c>
      <c r="B7868">
        <v>42</v>
      </c>
      <c r="C7868">
        <v>0</v>
      </c>
      <c r="D7868">
        <v>0.63200000000000001</v>
      </c>
      <c r="E7868">
        <v>33.954577</v>
      </c>
      <c r="F7868">
        <v>34.359153999999997</v>
      </c>
      <c r="G7868">
        <v>34.435039000000003</v>
      </c>
      <c r="H7868">
        <v>-0.40457700000000002</v>
      </c>
      <c r="I7868">
        <v>-87.676850999999999</v>
      </c>
      <c r="J7868">
        <v>42</v>
      </c>
      <c r="K7868">
        <v>54.011029000000001</v>
      </c>
      <c r="L7868">
        <v>1.4997999999999999E-2</v>
      </c>
      <c r="M7868">
        <f>(F7868*CalPhotonTurnigy!$AE$30*CalPhotonTurnigy!$AF$36+CalPhotonTurnigy!$AE$36)/CalPhotonTurnigy!$AE$30</f>
        <v>46.38705553336731</v>
      </c>
    </row>
    <row r="7869" spans="1:13" x14ac:dyDescent="0.3">
      <c r="A7869">
        <v>215.47348600000001</v>
      </c>
      <c r="B7869">
        <v>42</v>
      </c>
      <c r="C7869">
        <v>0</v>
      </c>
      <c r="D7869">
        <v>0.64900000000000002</v>
      </c>
      <c r="E7869">
        <v>33.961458</v>
      </c>
      <c r="F7869">
        <v>34.434555000000003</v>
      </c>
      <c r="G7869">
        <v>34.423734000000003</v>
      </c>
      <c r="H7869">
        <v>-0.47309699999999999</v>
      </c>
      <c r="I7869">
        <v>-87.697508999999997</v>
      </c>
      <c r="J7869">
        <v>42</v>
      </c>
      <c r="K7869">
        <v>53.957410000000003</v>
      </c>
      <c r="L7869">
        <v>1.5007E-2</v>
      </c>
      <c r="M7869">
        <f>(F7869*CalPhotonTurnigy!$AE$30*CalPhotonTurnigy!$AF$36+CalPhotonTurnigy!$AE$36)/CalPhotonTurnigy!$AE$30</f>
        <v>46.463640667698961</v>
      </c>
    </row>
    <row r="7870" spans="1:13" x14ac:dyDescent="0.3">
      <c r="A7870">
        <v>215.488485</v>
      </c>
      <c r="B7870">
        <v>42</v>
      </c>
      <c r="C7870">
        <v>0</v>
      </c>
      <c r="D7870">
        <v>0.65</v>
      </c>
      <c r="E7870">
        <v>33.972619999999999</v>
      </c>
      <c r="F7870">
        <v>34.509946999999997</v>
      </c>
      <c r="G7870">
        <v>34.409312</v>
      </c>
      <c r="H7870">
        <v>-0.53732800000000003</v>
      </c>
      <c r="I7870">
        <v>-87.720972000000003</v>
      </c>
      <c r="J7870">
        <v>42</v>
      </c>
      <c r="K7870">
        <v>53.911259999999999</v>
      </c>
      <c r="L7870">
        <v>1.4999E-2</v>
      </c>
      <c r="M7870">
        <f>(F7870*CalPhotonTurnigy!$AE$30*CalPhotonTurnigy!$AF$36+CalPhotonTurnigy!$AE$36)/CalPhotonTurnigy!$AE$30</f>
        <v>46.540216660690163</v>
      </c>
    </row>
    <row r="7871" spans="1:13" x14ac:dyDescent="0.3">
      <c r="A7871">
        <v>215.50348600000001</v>
      </c>
      <c r="B7871">
        <v>42</v>
      </c>
      <c r="C7871">
        <v>0</v>
      </c>
      <c r="D7871">
        <v>0.65</v>
      </c>
      <c r="E7871">
        <v>33.982219999999998</v>
      </c>
      <c r="F7871">
        <v>34.585329000000002</v>
      </c>
      <c r="G7871">
        <v>34.391983000000003</v>
      </c>
      <c r="H7871">
        <v>-0.60310900000000001</v>
      </c>
      <c r="I7871">
        <v>-87.747326999999999</v>
      </c>
      <c r="J7871">
        <v>42</v>
      </c>
      <c r="K7871">
        <v>53.871538999999999</v>
      </c>
      <c r="L7871">
        <v>1.5001E-2</v>
      </c>
      <c r="M7871">
        <f>(F7871*CalPhotonTurnigy!$AE$30*CalPhotonTurnigy!$AF$36+CalPhotonTurnigy!$AE$36)/CalPhotonTurnigy!$AE$30</f>
        <v>46.616782496636482</v>
      </c>
    </row>
    <row r="7872" spans="1:13" x14ac:dyDescent="0.3">
      <c r="A7872">
        <v>215.51849899999999</v>
      </c>
      <c r="B7872">
        <v>42</v>
      </c>
      <c r="C7872">
        <v>0</v>
      </c>
      <c r="D7872">
        <v>0.64800000000000002</v>
      </c>
      <c r="E7872">
        <v>33.974760000000003</v>
      </c>
      <c r="F7872">
        <v>34.660702000000001</v>
      </c>
      <c r="G7872">
        <v>34.372083000000003</v>
      </c>
      <c r="H7872">
        <v>-0.68594200000000005</v>
      </c>
      <c r="I7872">
        <v>-87.777342000000004</v>
      </c>
      <c r="J7872">
        <v>42</v>
      </c>
      <c r="K7872">
        <v>53.837350000000001</v>
      </c>
      <c r="L7872">
        <v>1.5013E-2</v>
      </c>
      <c r="M7872">
        <f>(F7872*CalPhotonTurnigy!$AE$30*CalPhotonTurnigy!$AF$36+CalPhotonTurnigy!$AE$36)/CalPhotonTurnigy!$AE$30</f>
        <v>46.693339191242366</v>
      </c>
    </row>
    <row r="7873" spans="1:13" x14ac:dyDescent="0.3">
      <c r="A7873">
        <v>215.53349600000001</v>
      </c>
      <c r="B7873">
        <v>42</v>
      </c>
      <c r="C7873">
        <v>0</v>
      </c>
      <c r="D7873">
        <v>0.65100000000000002</v>
      </c>
      <c r="E7873">
        <v>33.989300999999998</v>
      </c>
      <c r="F7873">
        <v>34.183177999999998</v>
      </c>
      <c r="G7873">
        <v>34.350020999999998</v>
      </c>
      <c r="H7873">
        <v>-0.19387799999999999</v>
      </c>
      <c r="I7873">
        <v>-87.785786000000002</v>
      </c>
      <c r="J7873">
        <v>42</v>
      </c>
      <c r="K7873">
        <v>53.807924</v>
      </c>
      <c r="L7873">
        <v>1.4997E-2</v>
      </c>
      <c r="M7873">
        <f>(F7873*CalPhotonTurnigy!$AE$30*CalPhotonTurnigy!$AF$36+CalPhotonTurnigy!$AE$36)/CalPhotonTurnigy!$AE$30</f>
        <v>46.208315919845688</v>
      </c>
    </row>
    <row r="7874" spans="1:13" x14ac:dyDescent="0.3">
      <c r="A7874">
        <v>215.548507</v>
      </c>
      <c r="B7874">
        <v>42</v>
      </c>
      <c r="C7874">
        <v>0</v>
      </c>
      <c r="D7874">
        <v>0.64900000000000002</v>
      </c>
      <c r="E7874">
        <v>33.991332</v>
      </c>
      <c r="F7874">
        <v>34.183177999999998</v>
      </c>
      <c r="G7874">
        <v>34.326234999999997</v>
      </c>
      <c r="H7874">
        <v>-0.19184599999999999</v>
      </c>
      <c r="I7874">
        <v>-87.794149000000004</v>
      </c>
      <c r="J7874">
        <v>42</v>
      </c>
      <c r="K7874">
        <v>53.782595999999998</v>
      </c>
      <c r="L7874">
        <v>1.5011E-2</v>
      </c>
      <c r="M7874">
        <f>(F7874*CalPhotonTurnigy!$AE$30*CalPhotonTurnigy!$AF$36+CalPhotonTurnigy!$AE$36)/CalPhotonTurnigy!$AE$30</f>
        <v>46.208315919845688</v>
      </c>
    </row>
    <row r="7875" spans="1:13" x14ac:dyDescent="0.3">
      <c r="A7875">
        <v>215.56352000000001</v>
      </c>
      <c r="B7875">
        <v>42</v>
      </c>
      <c r="C7875">
        <v>0</v>
      </c>
      <c r="D7875">
        <v>0.64500000000000002</v>
      </c>
      <c r="E7875">
        <v>33.966878999999999</v>
      </c>
      <c r="F7875">
        <v>34.258603000000001</v>
      </c>
      <c r="G7875">
        <v>34.301158999999998</v>
      </c>
      <c r="H7875">
        <v>-0.29172399999999998</v>
      </c>
      <c r="I7875">
        <v>-87.806875000000005</v>
      </c>
      <c r="J7875">
        <v>42</v>
      </c>
      <c r="K7875">
        <v>53.760795999999999</v>
      </c>
      <c r="L7875">
        <v>1.5013E-2</v>
      </c>
      <c r="M7875">
        <f>(F7875*CalPhotonTurnigy!$AE$30*CalPhotonTurnigy!$AF$36+CalPhotonTurnigy!$AE$36)/CalPhotonTurnigy!$AE$30</f>
        <v>46.284925431085107</v>
      </c>
    </row>
    <row r="7876" spans="1:13" x14ac:dyDescent="0.3">
      <c r="A7876">
        <v>215.57852500000001</v>
      </c>
      <c r="B7876">
        <v>42</v>
      </c>
      <c r="C7876">
        <v>0</v>
      </c>
      <c r="D7876">
        <v>0.64800000000000002</v>
      </c>
      <c r="E7876">
        <v>33.961556999999999</v>
      </c>
      <c r="F7876">
        <v>34.359153999999997</v>
      </c>
      <c r="G7876">
        <v>34.275210000000001</v>
      </c>
      <c r="H7876">
        <v>-0.39759699999999998</v>
      </c>
      <c r="I7876">
        <v>-87.824224000000001</v>
      </c>
      <c r="J7876">
        <v>42</v>
      </c>
      <c r="K7876">
        <v>53.742032999999999</v>
      </c>
      <c r="L7876">
        <v>1.5004999999999999E-2</v>
      </c>
      <c r="M7876">
        <f>(F7876*CalPhotonTurnigy!$AE$30*CalPhotonTurnigy!$AF$36+CalPhotonTurnigy!$AE$36)/CalPhotonTurnigy!$AE$30</f>
        <v>46.38705553336731</v>
      </c>
    </row>
    <row r="7877" spans="1:13" x14ac:dyDescent="0.3">
      <c r="A7877">
        <v>215.59352200000001</v>
      </c>
      <c r="B7877">
        <v>42</v>
      </c>
      <c r="C7877">
        <v>0</v>
      </c>
      <c r="D7877">
        <v>0.64500000000000002</v>
      </c>
      <c r="E7877">
        <v>33.935991999999999</v>
      </c>
      <c r="F7877">
        <v>34.434555000000003</v>
      </c>
      <c r="G7877">
        <v>34.248772000000002</v>
      </c>
      <c r="H7877">
        <v>-0.49856299999999998</v>
      </c>
      <c r="I7877">
        <v>-87.845979999999997</v>
      </c>
      <c r="J7877">
        <v>42</v>
      </c>
      <c r="K7877">
        <v>53.725883000000003</v>
      </c>
      <c r="L7877">
        <v>1.4997E-2</v>
      </c>
      <c r="M7877">
        <f>(F7877*CalPhotonTurnigy!$AE$30*CalPhotonTurnigy!$AF$36+CalPhotonTurnigy!$AE$36)/CalPhotonTurnigy!$AE$30</f>
        <v>46.463640667698961</v>
      </c>
    </row>
    <row r="7878" spans="1:13" x14ac:dyDescent="0.3">
      <c r="A7878">
        <v>215.608529</v>
      </c>
      <c r="B7878">
        <v>42</v>
      </c>
      <c r="C7878">
        <v>0</v>
      </c>
      <c r="D7878">
        <v>0.64500000000000002</v>
      </c>
      <c r="E7878">
        <v>33.913977000000003</v>
      </c>
      <c r="F7878">
        <v>34.509946999999997</v>
      </c>
      <c r="G7878">
        <v>34.222186000000001</v>
      </c>
      <c r="H7878">
        <v>-0.59597</v>
      </c>
      <c r="I7878">
        <v>-87.872017999999997</v>
      </c>
      <c r="J7878">
        <v>42</v>
      </c>
      <c r="K7878">
        <v>53.711982999999996</v>
      </c>
      <c r="L7878">
        <v>1.5007E-2</v>
      </c>
      <c r="M7878">
        <f>(F7878*CalPhotonTurnigy!$AE$30*CalPhotonTurnigy!$AF$36+CalPhotonTurnigy!$AE$36)/CalPhotonTurnigy!$AE$30</f>
        <v>46.540216660690163</v>
      </c>
    </row>
    <row r="7879" spans="1:13" x14ac:dyDescent="0.3">
      <c r="A7879">
        <v>215.62353300000001</v>
      </c>
      <c r="B7879">
        <v>42</v>
      </c>
      <c r="C7879">
        <v>0</v>
      </c>
      <c r="D7879">
        <v>0.64600000000000002</v>
      </c>
      <c r="E7879">
        <v>33.905529000000001</v>
      </c>
      <c r="F7879">
        <v>34.585329000000002</v>
      </c>
      <c r="G7879">
        <v>34.195749999999997</v>
      </c>
      <c r="H7879">
        <v>-0.67979999999999996</v>
      </c>
      <c r="I7879">
        <v>-87.901730000000001</v>
      </c>
      <c r="J7879">
        <v>42</v>
      </c>
      <c r="K7879">
        <v>53.700018999999998</v>
      </c>
      <c r="L7879">
        <v>1.5004E-2</v>
      </c>
      <c r="M7879">
        <f>(F7879*CalPhotonTurnigy!$AE$30*CalPhotonTurnigy!$AF$36+CalPhotonTurnigy!$AE$36)/CalPhotonTurnigy!$AE$30</f>
        <v>46.616782496636482</v>
      </c>
    </row>
    <row r="7880" spans="1:13" x14ac:dyDescent="0.3">
      <c r="A7880">
        <v>215.638544</v>
      </c>
      <c r="B7880">
        <v>42</v>
      </c>
      <c r="C7880">
        <v>0</v>
      </c>
      <c r="D7880">
        <v>0.64600000000000002</v>
      </c>
      <c r="E7880">
        <v>33.898257999999998</v>
      </c>
      <c r="F7880">
        <v>34.560203000000001</v>
      </c>
      <c r="G7880">
        <v>34.169718000000003</v>
      </c>
      <c r="H7880">
        <v>-0.66194500000000001</v>
      </c>
      <c r="I7880">
        <v>-87.930668999999995</v>
      </c>
      <c r="J7880">
        <v>42</v>
      </c>
      <c r="K7880">
        <v>53.689722000000003</v>
      </c>
      <c r="L7880">
        <v>1.5011E-2</v>
      </c>
      <c r="M7880">
        <f>(F7880*CalPhotonTurnigy!$AE$30*CalPhotonTurnigy!$AF$36+CalPhotonTurnigy!$AE$36)/CalPhotonTurnigy!$AE$30</f>
        <v>46.591261905593704</v>
      </c>
    </row>
    <row r="7881" spans="1:13" x14ac:dyDescent="0.3">
      <c r="A7881">
        <v>215.65354400000001</v>
      </c>
      <c r="B7881">
        <v>42</v>
      </c>
      <c r="C7881">
        <v>0</v>
      </c>
      <c r="D7881">
        <v>0.64600000000000002</v>
      </c>
      <c r="E7881">
        <v>33.892001</v>
      </c>
      <c r="F7881">
        <v>34.082597999999997</v>
      </c>
      <c r="G7881">
        <v>34.144303000000001</v>
      </c>
      <c r="H7881">
        <v>-0.19059699999999999</v>
      </c>
      <c r="I7881">
        <v>-87.938964999999996</v>
      </c>
      <c r="J7881">
        <v>42</v>
      </c>
      <c r="K7881">
        <v>53.680858999999998</v>
      </c>
      <c r="L7881">
        <v>1.4999999999999999E-2</v>
      </c>
      <c r="M7881">
        <f>(F7881*CalPhotonTurnigy!$AE$30*CalPhotonTurnigy!$AF$36+CalPhotonTurnigy!$AE$36)/CalPhotonTurnigy!$AE$30</f>
        <v>46.106156362133234</v>
      </c>
    </row>
    <row r="7882" spans="1:13" x14ac:dyDescent="0.3">
      <c r="A7882">
        <v>215.66854900000001</v>
      </c>
      <c r="B7882">
        <v>42</v>
      </c>
      <c r="C7882">
        <v>0</v>
      </c>
      <c r="D7882">
        <v>0.64700000000000002</v>
      </c>
      <c r="E7882">
        <v>33.891871000000002</v>
      </c>
      <c r="F7882">
        <v>34.208320999999998</v>
      </c>
      <c r="G7882">
        <v>34.119675999999998</v>
      </c>
      <c r="H7882">
        <v>-0.31645000000000001</v>
      </c>
      <c r="I7882">
        <v>-87.952757000000005</v>
      </c>
      <c r="J7882">
        <v>42</v>
      </c>
      <c r="K7882">
        <v>53.673229999999997</v>
      </c>
      <c r="L7882">
        <v>1.5004999999999999E-2</v>
      </c>
      <c r="M7882">
        <f>(F7882*CalPhotonTurnigy!$AE$30*CalPhotonTurnigy!$AF$36+CalPhotonTurnigy!$AE$36)/CalPhotonTurnigy!$AE$30</f>
        <v>46.233853777864816</v>
      </c>
    </row>
    <row r="7883" spans="1:13" x14ac:dyDescent="0.3">
      <c r="A7883">
        <v>215.683549</v>
      </c>
      <c r="B7883">
        <v>42</v>
      </c>
      <c r="C7883">
        <v>0</v>
      </c>
      <c r="D7883">
        <v>0.64500000000000002</v>
      </c>
      <c r="E7883">
        <v>33.881245999999997</v>
      </c>
      <c r="F7883">
        <v>34.258603000000001</v>
      </c>
      <c r="G7883">
        <v>34.095973000000001</v>
      </c>
      <c r="H7883">
        <v>-0.37735600000000002</v>
      </c>
      <c r="I7883">
        <v>-87.969205000000002</v>
      </c>
      <c r="J7883">
        <v>42</v>
      </c>
      <c r="K7883">
        <v>53.666663999999997</v>
      </c>
      <c r="L7883">
        <v>1.4999999999999999E-2</v>
      </c>
      <c r="M7883">
        <f>(F7883*CalPhotonTurnigy!$AE$30*CalPhotonTurnigy!$AF$36+CalPhotonTurnigy!$AE$36)/CalPhotonTurnigy!$AE$30</f>
        <v>46.284925431085107</v>
      </c>
    </row>
    <row r="7884" spans="1:13" x14ac:dyDescent="0.3">
      <c r="A7884">
        <v>215.69855200000001</v>
      </c>
      <c r="B7884">
        <v>42</v>
      </c>
      <c r="C7884">
        <v>0</v>
      </c>
      <c r="D7884">
        <v>0.64400000000000002</v>
      </c>
      <c r="E7884">
        <v>33.861581999999999</v>
      </c>
      <c r="F7884">
        <v>34.384287999999998</v>
      </c>
      <c r="G7884">
        <v>34.073293999999997</v>
      </c>
      <c r="H7884">
        <v>-0.52270700000000003</v>
      </c>
      <c r="I7884">
        <v>-87.992013999999998</v>
      </c>
      <c r="J7884">
        <v>42</v>
      </c>
      <c r="K7884">
        <v>53.661012999999997</v>
      </c>
      <c r="L7884">
        <v>1.5003000000000001E-2</v>
      </c>
      <c r="M7884">
        <f>(F7884*CalPhotonTurnigy!$AE$30*CalPhotonTurnigy!$AF$36+CalPhotonTurnigy!$AE$36)/CalPhotonTurnigy!$AE$30</f>
        <v>46.412584250046017</v>
      </c>
    </row>
    <row r="7885" spans="1:13" x14ac:dyDescent="0.3">
      <c r="A7885">
        <v>215.713549</v>
      </c>
      <c r="B7885">
        <v>42</v>
      </c>
      <c r="C7885">
        <v>0</v>
      </c>
      <c r="D7885">
        <v>0.64400000000000002</v>
      </c>
      <c r="E7885">
        <v>33.844650999999999</v>
      </c>
      <c r="F7885">
        <v>34.459687000000002</v>
      </c>
      <c r="G7885">
        <v>34.051712000000002</v>
      </c>
      <c r="H7885">
        <v>-0.61503600000000003</v>
      </c>
      <c r="I7885">
        <v>-88.018856999999997</v>
      </c>
      <c r="J7885">
        <v>42</v>
      </c>
      <c r="K7885">
        <v>53.656148999999999</v>
      </c>
      <c r="L7885">
        <v>1.4997E-2</v>
      </c>
      <c r="M7885">
        <f>(F7885*CalPhotonTurnigy!$AE$30*CalPhotonTurnigy!$AF$36+CalPhotonTurnigy!$AE$36)/CalPhotonTurnigy!$AE$30</f>
        <v>46.489167352968678</v>
      </c>
    </row>
    <row r="7886" spans="1:13" x14ac:dyDescent="0.3">
      <c r="A7886">
        <v>215.72854699999999</v>
      </c>
      <c r="B7886">
        <v>42</v>
      </c>
      <c r="C7886">
        <v>0</v>
      </c>
      <c r="D7886">
        <v>0.64400000000000002</v>
      </c>
      <c r="E7886">
        <v>33.830075000000001</v>
      </c>
      <c r="F7886">
        <v>34.535075999999997</v>
      </c>
      <c r="G7886">
        <v>34.031272999999999</v>
      </c>
      <c r="H7886">
        <v>-0.70500099999999999</v>
      </c>
      <c r="I7886">
        <v>-88.049645999999996</v>
      </c>
      <c r="J7886">
        <v>42</v>
      </c>
      <c r="K7886">
        <v>53.651961999999997</v>
      </c>
      <c r="L7886">
        <v>1.4997999999999999E-2</v>
      </c>
      <c r="M7886">
        <f>(F7886*CalPhotonTurnigy!$AE$30*CalPhotonTurnigy!$AF$36+CalPhotonTurnigy!$AE$36)/CalPhotonTurnigy!$AE$30</f>
        <v>46.565740298846428</v>
      </c>
    </row>
    <row r="7887" spans="1:13" x14ac:dyDescent="0.3">
      <c r="A7887">
        <v>215.74355199999999</v>
      </c>
      <c r="B7887">
        <v>42</v>
      </c>
      <c r="C7887">
        <v>0</v>
      </c>
      <c r="D7887">
        <v>0.64200000000000002</v>
      </c>
      <c r="E7887">
        <v>33.806987999999997</v>
      </c>
      <c r="F7887">
        <v>34.585329000000002</v>
      </c>
      <c r="G7887">
        <v>34.012003</v>
      </c>
      <c r="H7887">
        <v>-0.77834099999999995</v>
      </c>
      <c r="I7887">
        <v>-88.083667000000005</v>
      </c>
      <c r="J7887">
        <v>42</v>
      </c>
      <c r="K7887">
        <v>53.648358999999999</v>
      </c>
      <c r="L7887">
        <v>1.5004999999999999E-2</v>
      </c>
      <c r="M7887">
        <f>(F7887*CalPhotonTurnigy!$AE$30*CalPhotonTurnigy!$AF$36+CalPhotonTurnigy!$AE$36)/CalPhotonTurnigy!$AE$30</f>
        <v>46.616782496636482</v>
      </c>
    </row>
    <row r="7888" spans="1:13" x14ac:dyDescent="0.3">
      <c r="A7888">
        <v>215.75854899999999</v>
      </c>
      <c r="B7888">
        <v>42</v>
      </c>
      <c r="C7888">
        <v>0</v>
      </c>
      <c r="D7888">
        <v>0.64200000000000002</v>
      </c>
      <c r="E7888">
        <v>33.787109000000001</v>
      </c>
      <c r="F7888">
        <v>34.082597999999997</v>
      </c>
      <c r="G7888">
        <v>33.993907</v>
      </c>
      <c r="H7888">
        <v>-0.295489</v>
      </c>
      <c r="I7888">
        <v>-88.096526999999995</v>
      </c>
      <c r="J7888">
        <v>42</v>
      </c>
      <c r="K7888">
        <v>53.645257000000001</v>
      </c>
      <c r="L7888">
        <v>1.4997E-2</v>
      </c>
      <c r="M7888">
        <f>(F7888*CalPhotonTurnigy!$AE$30*CalPhotonTurnigy!$AF$36+CalPhotonTurnigy!$AE$36)/CalPhotonTurnigy!$AE$30</f>
        <v>46.106156362133234</v>
      </c>
    </row>
    <row r="7889" spans="1:13" x14ac:dyDescent="0.3">
      <c r="A7889">
        <v>215.77355700000001</v>
      </c>
      <c r="B7889">
        <v>42</v>
      </c>
      <c r="C7889">
        <v>0</v>
      </c>
      <c r="D7889">
        <v>0.64200000000000002</v>
      </c>
      <c r="E7889">
        <v>33.769992999999999</v>
      </c>
      <c r="F7889">
        <v>34.183177999999998</v>
      </c>
      <c r="G7889">
        <v>33.976976999999998</v>
      </c>
      <c r="H7889">
        <v>-0.41318500000000002</v>
      </c>
      <c r="I7889">
        <v>-88.114535000000004</v>
      </c>
      <c r="J7889">
        <v>42</v>
      </c>
      <c r="K7889">
        <v>53.642588000000003</v>
      </c>
      <c r="L7889">
        <v>1.5008000000000001E-2</v>
      </c>
      <c r="M7889">
        <f>(F7889*CalPhotonTurnigy!$AE$30*CalPhotonTurnigy!$AF$36+CalPhotonTurnigy!$AE$36)/CalPhotonTurnigy!$AE$30</f>
        <v>46.208315919845688</v>
      </c>
    </row>
    <row r="7890" spans="1:13" x14ac:dyDescent="0.3">
      <c r="A7890">
        <v>215.788566</v>
      </c>
      <c r="B7890">
        <v>42</v>
      </c>
      <c r="C7890">
        <v>0</v>
      </c>
      <c r="D7890">
        <v>0.64100000000000001</v>
      </c>
      <c r="E7890">
        <v>33.744697000000002</v>
      </c>
      <c r="F7890">
        <v>34.258603000000001</v>
      </c>
      <c r="G7890">
        <v>33.961190999999999</v>
      </c>
      <c r="H7890">
        <v>-0.51390599999999997</v>
      </c>
      <c r="I7890">
        <v>-88.136948000000004</v>
      </c>
      <c r="J7890">
        <v>42</v>
      </c>
      <c r="K7890">
        <v>53.64029</v>
      </c>
      <c r="L7890">
        <v>1.5009E-2</v>
      </c>
      <c r="M7890">
        <f>(F7890*CalPhotonTurnigy!$AE$30*CalPhotonTurnigy!$AF$36+CalPhotonTurnigy!$AE$36)/CalPhotonTurnigy!$AE$30</f>
        <v>46.284925431085107</v>
      </c>
    </row>
    <row r="7891" spans="1:13" x14ac:dyDescent="0.3">
      <c r="A7891">
        <v>215.80357000000001</v>
      </c>
      <c r="B7891">
        <v>42</v>
      </c>
      <c r="C7891">
        <v>0</v>
      </c>
      <c r="D7891">
        <v>0.64</v>
      </c>
      <c r="E7891">
        <v>33.717629000000002</v>
      </c>
      <c r="F7891">
        <v>34.359153999999997</v>
      </c>
      <c r="G7891">
        <v>33.946517</v>
      </c>
      <c r="H7891">
        <v>-0.64152500000000001</v>
      </c>
      <c r="I7891">
        <v>-88.164938000000006</v>
      </c>
      <c r="J7891">
        <v>42</v>
      </c>
      <c r="K7891">
        <v>53.638311999999999</v>
      </c>
      <c r="L7891">
        <v>1.5004E-2</v>
      </c>
      <c r="M7891">
        <f>(F7891*CalPhotonTurnigy!$AE$30*CalPhotonTurnigy!$AF$36+CalPhotonTurnigy!$AE$36)/CalPhotonTurnigy!$AE$30</f>
        <v>46.38705553336731</v>
      </c>
    </row>
    <row r="7892" spans="1:13" x14ac:dyDescent="0.3">
      <c r="A7892">
        <v>215.81857400000001</v>
      </c>
      <c r="B7892">
        <v>42</v>
      </c>
      <c r="C7892">
        <v>0</v>
      </c>
      <c r="D7892">
        <v>0.63800000000000001</v>
      </c>
      <c r="E7892">
        <v>33.683736000000003</v>
      </c>
      <c r="F7892">
        <v>34.459687000000002</v>
      </c>
      <c r="G7892">
        <v>33.932918000000001</v>
      </c>
      <c r="H7892">
        <v>-0.77595099999999995</v>
      </c>
      <c r="I7892">
        <v>-88.198819999999998</v>
      </c>
      <c r="J7892">
        <v>42</v>
      </c>
      <c r="K7892">
        <v>53.636609999999997</v>
      </c>
      <c r="L7892">
        <v>1.5004E-2</v>
      </c>
      <c r="M7892">
        <f>(F7892*CalPhotonTurnigy!$AE$30*CalPhotonTurnigy!$AF$36+CalPhotonTurnigy!$AE$36)/CalPhotonTurnigy!$AE$30</f>
        <v>46.489167352968678</v>
      </c>
    </row>
    <row r="7893" spans="1:13" x14ac:dyDescent="0.3">
      <c r="A7893">
        <v>215.833574</v>
      </c>
      <c r="B7893">
        <v>42</v>
      </c>
      <c r="C7893">
        <v>0</v>
      </c>
      <c r="D7893">
        <v>0.64</v>
      </c>
      <c r="E7893">
        <v>33.665134000000002</v>
      </c>
      <c r="F7893">
        <v>34.585329000000002</v>
      </c>
      <c r="G7893">
        <v>33.920347999999997</v>
      </c>
      <c r="H7893">
        <v>-0.92019499999999999</v>
      </c>
      <c r="I7893">
        <v>-88.239028000000005</v>
      </c>
      <c r="J7893">
        <v>42</v>
      </c>
      <c r="K7893">
        <v>53.635145000000001</v>
      </c>
      <c r="L7893">
        <v>1.4999999999999999E-2</v>
      </c>
      <c r="M7893">
        <f>(F7893*CalPhotonTurnigy!$AE$30*CalPhotonTurnigy!$AF$36+CalPhotonTurnigy!$AE$36)/CalPhotonTurnigy!$AE$30</f>
        <v>46.616782496636482</v>
      </c>
    </row>
    <row r="7894" spans="1:13" x14ac:dyDescent="0.3">
      <c r="A7894">
        <v>215.84858199999999</v>
      </c>
      <c r="B7894">
        <v>42</v>
      </c>
      <c r="C7894">
        <v>0</v>
      </c>
      <c r="D7894">
        <v>0.63600000000000001</v>
      </c>
      <c r="E7894">
        <v>33.622618000000003</v>
      </c>
      <c r="F7894">
        <v>34.359153999999997</v>
      </c>
      <c r="G7894">
        <v>33.908760000000001</v>
      </c>
      <c r="H7894">
        <v>-0.73653599999999997</v>
      </c>
      <c r="I7894">
        <v>-88.271173000000005</v>
      </c>
      <c r="J7894">
        <v>42</v>
      </c>
      <c r="K7894">
        <v>53.633884000000002</v>
      </c>
      <c r="L7894">
        <v>1.5008000000000001E-2</v>
      </c>
      <c r="M7894">
        <f>(F7894*CalPhotonTurnigy!$AE$30*CalPhotonTurnigy!$AF$36+CalPhotonTurnigy!$AE$36)/CalPhotonTurnigy!$AE$30</f>
        <v>46.38705553336731</v>
      </c>
    </row>
    <row r="7895" spans="1:13" x14ac:dyDescent="0.3">
      <c r="A7895">
        <v>215.863587</v>
      </c>
      <c r="B7895">
        <v>42</v>
      </c>
      <c r="C7895">
        <v>0</v>
      </c>
      <c r="D7895">
        <v>0.63500000000000001</v>
      </c>
      <c r="E7895">
        <v>33.580677000000001</v>
      </c>
      <c r="F7895">
        <v>34.132890000000003</v>
      </c>
      <c r="G7895">
        <v>33.898099999999999</v>
      </c>
      <c r="H7895">
        <v>-0.55221399999999998</v>
      </c>
      <c r="I7895">
        <v>-88.295226999999997</v>
      </c>
      <c r="J7895">
        <v>42</v>
      </c>
      <c r="K7895">
        <v>53.632798999999999</v>
      </c>
      <c r="L7895">
        <v>1.5004999999999999E-2</v>
      </c>
      <c r="M7895">
        <f>(F7895*CalPhotonTurnigy!$AE$30*CalPhotonTurnigy!$AF$36+CalPhotonTurnigy!$AE$36)/CalPhotonTurnigy!$AE$30</f>
        <v>46.157238172398458</v>
      </c>
    </row>
    <row r="7896" spans="1:13" x14ac:dyDescent="0.3">
      <c r="A7896">
        <v>215.878592</v>
      </c>
      <c r="B7896">
        <v>42</v>
      </c>
      <c r="C7896">
        <v>0</v>
      </c>
      <c r="D7896">
        <v>0.63600000000000001</v>
      </c>
      <c r="E7896">
        <v>33.555171999999999</v>
      </c>
      <c r="F7896">
        <v>34.208320999999998</v>
      </c>
      <c r="G7896">
        <v>33.888316000000003</v>
      </c>
      <c r="H7896">
        <v>-0.65314899999999998</v>
      </c>
      <c r="I7896">
        <v>-88.323693000000006</v>
      </c>
      <c r="J7896">
        <v>42</v>
      </c>
      <c r="K7896">
        <v>53.631864999999998</v>
      </c>
      <c r="L7896">
        <v>1.5004999999999999E-2</v>
      </c>
      <c r="M7896">
        <f>(F7896*CalPhotonTurnigy!$AE$30*CalPhotonTurnigy!$AF$36+CalPhotonTurnigy!$AE$36)/CalPhotonTurnigy!$AE$30</f>
        <v>46.233853777864816</v>
      </c>
    </row>
    <row r="7897" spans="1:13" x14ac:dyDescent="0.3">
      <c r="A7897">
        <v>215.89360099999999</v>
      </c>
      <c r="B7897">
        <v>42</v>
      </c>
      <c r="C7897">
        <v>0</v>
      </c>
      <c r="D7897">
        <v>0.63400000000000001</v>
      </c>
      <c r="E7897">
        <v>33.517249999999997</v>
      </c>
      <c r="F7897">
        <v>34.258603000000001</v>
      </c>
      <c r="G7897">
        <v>33.879354999999997</v>
      </c>
      <c r="H7897">
        <v>-0.74135300000000004</v>
      </c>
      <c r="I7897">
        <v>-88.356026</v>
      </c>
      <c r="J7897">
        <v>42</v>
      </c>
      <c r="K7897">
        <v>53.631061000000003</v>
      </c>
      <c r="L7897">
        <v>1.5009E-2</v>
      </c>
      <c r="M7897">
        <f>(F7897*CalPhotonTurnigy!$AE$30*CalPhotonTurnigy!$AF$36+CalPhotonTurnigy!$AE$36)/CalPhotonTurnigy!$AE$30</f>
        <v>46.284925431085107</v>
      </c>
    </row>
    <row r="7898" spans="1:13" x14ac:dyDescent="0.3">
      <c r="A7898">
        <v>215.90860599999999</v>
      </c>
      <c r="B7898">
        <v>42</v>
      </c>
      <c r="C7898">
        <v>0</v>
      </c>
      <c r="D7898">
        <v>0.63600000000000001</v>
      </c>
      <c r="E7898">
        <v>33.500557000000001</v>
      </c>
      <c r="F7898">
        <v>34.359153999999997</v>
      </c>
      <c r="G7898">
        <v>33.871164</v>
      </c>
      <c r="H7898">
        <v>-0.85859700000000005</v>
      </c>
      <c r="I7898">
        <v>-88.39349</v>
      </c>
      <c r="J7898">
        <v>42</v>
      </c>
      <c r="K7898">
        <v>53.630367999999997</v>
      </c>
      <c r="L7898">
        <v>1.5004999999999999E-2</v>
      </c>
      <c r="M7898">
        <f>(F7898*CalPhotonTurnigy!$AE$30*CalPhotonTurnigy!$AF$36+CalPhotonTurnigy!$AE$36)/CalPhotonTurnigy!$AE$30</f>
        <v>46.38705553336731</v>
      </c>
    </row>
    <row r="7899" spans="1:13" x14ac:dyDescent="0.3">
      <c r="A7899">
        <v>215.923609</v>
      </c>
      <c r="B7899">
        <v>42</v>
      </c>
      <c r="C7899">
        <v>0</v>
      </c>
      <c r="D7899">
        <v>0.63500000000000001</v>
      </c>
      <c r="E7899">
        <v>33.475530999999997</v>
      </c>
      <c r="F7899">
        <v>34.484817999999997</v>
      </c>
      <c r="G7899">
        <v>33.863689000000001</v>
      </c>
      <c r="H7899">
        <v>-1.009287</v>
      </c>
      <c r="I7899">
        <v>-88.437566000000004</v>
      </c>
      <c r="J7899">
        <v>42</v>
      </c>
      <c r="K7899">
        <v>53.629773</v>
      </c>
      <c r="L7899">
        <v>1.5003000000000001E-2</v>
      </c>
      <c r="M7899">
        <f>(F7899*CalPhotonTurnigy!$AE$30*CalPhotonTurnigy!$AF$36+CalPhotonTurnigy!$AE$36)/CalPhotonTurnigy!$AE$30</f>
        <v>46.514693022533912</v>
      </c>
    </row>
    <row r="7900" spans="1:13" x14ac:dyDescent="0.3">
      <c r="A7900">
        <v>215.93861799999999</v>
      </c>
      <c r="B7900">
        <v>42</v>
      </c>
      <c r="C7900">
        <v>0</v>
      </c>
      <c r="D7900">
        <v>0.63500000000000001</v>
      </c>
      <c r="E7900">
        <v>33.453980999999999</v>
      </c>
      <c r="F7900">
        <v>33.981999000000002</v>
      </c>
      <c r="G7900">
        <v>33.856879999999997</v>
      </c>
      <c r="H7900">
        <v>-0.52801900000000002</v>
      </c>
      <c r="I7900">
        <v>-88.460544999999996</v>
      </c>
      <c r="J7900">
        <v>42</v>
      </c>
      <c r="K7900">
        <v>53.629260000000002</v>
      </c>
      <c r="L7900">
        <v>1.5009E-2</v>
      </c>
      <c r="M7900">
        <f>(F7900*CalPhotonTurnigy!$AE$30*CalPhotonTurnigy!$AF$36+CalPhotonTurnigy!$AE$36)/CalPhotonTurnigy!$AE$30</f>
        <v>46.003977506035469</v>
      </c>
    </row>
    <row r="7901" spans="1:13" x14ac:dyDescent="0.3">
      <c r="A7901">
        <v>215.95361600000001</v>
      </c>
      <c r="B7901">
        <v>42</v>
      </c>
      <c r="C7901">
        <v>0</v>
      </c>
      <c r="D7901">
        <v>0.63200000000000001</v>
      </c>
      <c r="E7901">
        <v>33.414076000000001</v>
      </c>
      <c r="F7901">
        <v>34.132890000000003</v>
      </c>
      <c r="G7901">
        <v>33.850687000000001</v>
      </c>
      <c r="H7901">
        <v>-0.71881399999999995</v>
      </c>
      <c r="I7901">
        <v>-88.491840999999994</v>
      </c>
      <c r="J7901">
        <v>42</v>
      </c>
      <c r="K7901">
        <v>53.628819</v>
      </c>
      <c r="L7901">
        <v>1.4997999999999999E-2</v>
      </c>
      <c r="M7901">
        <f>(F7901*CalPhotonTurnigy!$AE$30*CalPhotonTurnigy!$AF$36+CalPhotonTurnigy!$AE$36)/CalPhotonTurnigy!$AE$30</f>
        <v>46.157238172398458</v>
      </c>
    </row>
    <row r="7902" spans="1:13" x14ac:dyDescent="0.3">
      <c r="A7902">
        <v>215.96861899999999</v>
      </c>
      <c r="B7902">
        <v>41</v>
      </c>
      <c r="C7902">
        <v>0</v>
      </c>
      <c r="D7902">
        <v>0.63600000000000001</v>
      </c>
      <c r="E7902">
        <v>33.406412000000003</v>
      </c>
      <c r="F7902">
        <v>34.233462000000003</v>
      </c>
      <c r="G7902">
        <v>33.844821000000003</v>
      </c>
      <c r="H7902">
        <v>-0.82705099999999998</v>
      </c>
      <c r="I7902">
        <v>-88.527889999999999</v>
      </c>
      <c r="J7902">
        <v>41</v>
      </c>
      <c r="K7902">
        <v>53.580965999999997</v>
      </c>
      <c r="L7902">
        <v>1.5003000000000001E-2</v>
      </c>
      <c r="M7902">
        <f>(F7902*CalPhotonTurnigy!$AE$30*CalPhotonTurnigy!$AF$36+CalPhotonTurnigy!$AE$36)/CalPhotonTurnigy!$AE$30</f>
        <v>46.259389604474968</v>
      </c>
    </row>
    <row r="7903" spans="1:13" x14ac:dyDescent="0.3">
      <c r="A7903">
        <v>215.98362700000001</v>
      </c>
      <c r="B7903">
        <v>41</v>
      </c>
      <c r="C7903">
        <v>0</v>
      </c>
      <c r="D7903">
        <v>0.63300000000000001</v>
      </c>
      <c r="E7903">
        <v>33.383786000000001</v>
      </c>
      <c r="F7903">
        <v>34.359153999999997</v>
      </c>
      <c r="G7903">
        <v>33.838403</v>
      </c>
      <c r="H7903">
        <v>-0.97536800000000001</v>
      </c>
      <c r="I7903">
        <v>-88.570457000000005</v>
      </c>
      <c r="J7903">
        <v>41</v>
      </c>
      <c r="K7903">
        <v>53.494619999999998</v>
      </c>
      <c r="L7903">
        <v>1.5008000000000001E-2</v>
      </c>
      <c r="M7903">
        <f>(F7903*CalPhotonTurnigy!$AE$30*CalPhotonTurnigy!$AF$36+CalPhotonTurnigy!$AE$36)/CalPhotonTurnigy!$AE$30</f>
        <v>46.38705553336731</v>
      </c>
    </row>
    <row r="7904" spans="1:13" x14ac:dyDescent="0.3">
      <c r="A7904">
        <v>215.998627</v>
      </c>
      <c r="B7904">
        <v>41</v>
      </c>
      <c r="C7904">
        <v>0</v>
      </c>
      <c r="D7904">
        <v>0.63300000000000001</v>
      </c>
      <c r="E7904">
        <v>33.364303</v>
      </c>
      <c r="F7904">
        <v>33.780751000000002</v>
      </c>
      <c r="G7904">
        <v>33.830274000000003</v>
      </c>
      <c r="H7904">
        <v>-0.41644799999999998</v>
      </c>
      <c r="I7904">
        <v>-88.588543000000001</v>
      </c>
      <c r="J7904">
        <v>41</v>
      </c>
      <c r="K7904">
        <v>53.420302</v>
      </c>
      <c r="L7904">
        <v>1.4999999999999999E-2</v>
      </c>
      <c r="M7904">
        <f>(F7904*CalPhotonTurnigy!$AE$30*CalPhotonTurnigy!$AF$36+CalPhotonTurnigy!$AE$36)/CalPhotonTurnigy!$AE$30</f>
        <v>45.79956900861535</v>
      </c>
    </row>
    <row r="7905" spans="1:13" x14ac:dyDescent="0.3">
      <c r="A7905">
        <v>216.013632</v>
      </c>
      <c r="B7905">
        <v>41</v>
      </c>
      <c r="C7905">
        <v>0</v>
      </c>
      <c r="D7905">
        <v>0.628</v>
      </c>
      <c r="E7905">
        <v>33.315407</v>
      </c>
      <c r="F7905">
        <v>33.956847000000003</v>
      </c>
      <c r="G7905">
        <v>33.819608000000002</v>
      </c>
      <c r="H7905">
        <v>-0.64144000000000001</v>
      </c>
      <c r="I7905">
        <v>-88.616444999999999</v>
      </c>
      <c r="J7905">
        <v>41</v>
      </c>
      <c r="K7905">
        <v>53.356335999999999</v>
      </c>
      <c r="L7905">
        <v>1.5004999999999999E-2</v>
      </c>
      <c r="M7905">
        <f>(F7905*CalPhotonTurnigy!$AE$30*CalPhotonTurnigy!$AF$36+CalPhotonTurnigy!$AE$36)/CalPhotonTurnigy!$AE$30</f>
        <v>45.97843050667592</v>
      </c>
    </row>
    <row r="7906" spans="1:13" x14ac:dyDescent="0.3">
      <c r="A7906">
        <v>216.028628</v>
      </c>
      <c r="B7906">
        <v>41</v>
      </c>
      <c r="C7906">
        <v>0</v>
      </c>
      <c r="D7906">
        <v>0.63100000000000001</v>
      </c>
      <c r="E7906">
        <v>33.289358</v>
      </c>
      <c r="F7906">
        <v>34.082597999999997</v>
      </c>
      <c r="G7906">
        <v>33.806054000000003</v>
      </c>
      <c r="H7906">
        <v>-0.79323999999999995</v>
      </c>
      <c r="I7906">
        <v>-88.650964000000002</v>
      </c>
      <c r="J7906">
        <v>41</v>
      </c>
      <c r="K7906">
        <v>53.301279999999998</v>
      </c>
      <c r="L7906">
        <v>1.4996000000000001E-2</v>
      </c>
      <c r="M7906">
        <f>(F7906*CalPhotonTurnigy!$AE$30*CalPhotonTurnigy!$AF$36+CalPhotonTurnigy!$AE$36)/CalPhotonTurnigy!$AE$30</f>
        <v>46.106156362133234</v>
      </c>
    </row>
    <row r="7907" spans="1:13" x14ac:dyDescent="0.3">
      <c r="A7907">
        <v>216.04362699999999</v>
      </c>
      <c r="B7907">
        <v>41</v>
      </c>
      <c r="C7907">
        <v>0</v>
      </c>
      <c r="D7907">
        <v>0.63200000000000001</v>
      </c>
      <c r="E7907">
        <v>33.277653999999998</v>
      </c>
      <c r="F7907">
        <v>34.233462000000003</v>
      </c>
      <c r="G7907">
        <v>33.789580000000001</v>
      </c>
      <c r="H7907">
        <v>-0.95580900000000002</v>
      </c>
      <c r="I7907">
        <v>-88.692612999999994</v>
      </c>
      <c r="J7907">
        <v>41</v>
      </c>
      <c r="K7907">
        <v>53.253892</v>
      </c>
      <c r="L7907">
        <v>1.4999E-2</v>
      </c>
      <c r="M7907">
        <f>(F7907*CalPhotonTurnigy!$AE$30*CalPhotonTurnigy!$AF$36+CalPhotonTurnigy!$AE$36)/CalPhotonTurnigy!$AE$30</f>
        <v>46.259389604474968</v>
      </c>
    </row>
    <row r="7908" spans="1:13" x14ac:dyDescent="0.3">
      <c r="A7908">
        <v>216.058626</v>
      </c>
      <c r="B7908">
        <v>41</v>
      </c>
      <c r="C7908">
        <v>0</v>
      </c>
      <c r="D7908">
        <v>0.63</v>
      </c>
      <c r="E7908">
        <v>33.251480000000001</v>
      </c>
      <c r="F7908">
        <v>33.780751000000002</v>
      </c>
      <c r="G7908">
        <v>33.770367</v>
      </c>
      <c r="H7908">
        <v>-0.52927100000000005</v>
      </c>
      <c r="I7908">
        <v>-88.715596000000005</v>
      </c>
      <c r="J7908">
        <v>41</v>
      </c>
      <c r="K7908">
        <v>53.213104999999999</v>
      </c>
      <c r="L7908">
        <v>1.4999E-2</v>
      </c>
      <c r="M7908">
        <f>(F7908*CalPhotonTurnigy!$AE$30*CalPhotonTurnigy!$AF$36+CalPhotonTurnigy!$AE$36)/CalPhotonTurnigy!$AE$30</f>
        <v>45.79956900861535</v>
      </c>
    </row>
    <row r="7909" spans="1:13" x14ac:dyDescent="0.3">
      <c r="A7909">
        <v>216.07363599999999</v>
      </c>
      <c r="B7909">
        <v>41</v>
      </c>
      <c r="C7909">
        <v>0</v>
      </c>
      <c r="D7909">
        <v>0.628</v>
      </c>
      <c r="E7909">
        <v>33.218193999999997</v>
      </c>
      <c r="F7909">
        <v>33.931694</v>
      </c>
      <c r="G7909">
        <v>33.748725999999998</v>
      </c>
      <c r="H7909">
        <v>-0.71350000000000002</v>
      </c>
      <c r="I7909">
        <v>-88.746638000000004</v>
      </c>
      <c r="J7909">
        <v>41</v>
      </c>
      <c r="K7909">
        <v>53.177999999999997</v>
      </c>
      <c r="L7909">
        <v>1.5010000000000001E-2</v>
      </c>
      <c r="M7909">
        <f>(F7909*CalPhotonTurnigy!$AE$30*CalPhotonTurnigy!$AF$36+CalPhotonTurnigy!$AE$36)/CalPhotonTurnigy!$AE$30</f>
        <v>45.952882491611874</v>
      </c>
    </row>
    <row r="7910" spans="1:13" x14ac:dyDescent="0.3">
      <c r="A7910">
        <v>216.08863700000001</v>
      </c>
      <c r="B7910">
        <v>41</v>
      </c>
      <c r="C7910">
        <v>0</v>
      </c>
      <c r="D7910">
        <v>0.63200000000000001</v>
      </c>
      <c r="E7910">
        <v>33.216405999999999</v>
      </c>
      <c r="F7910">
        <v>34.107743999999997</v>
      </c>
      <c r="G7910">
        <v>33.725045999999999</v>
      </c>
      <c r="H7910">
        <v>-0.89133799999999996</v>
      </c>
      <c r="I7910">
        <v>-88.785445999999993</v>
      </c>
      <c r="J7910">
        <v>41</v>
      </c>
      <c r="K7910">
        <v>53.147784000000001</v>
      </c>
      <c r="L7910">
        <v>1.5001E-2</v>
      </c>
      <c r="M7910">
        <f>(F7910*CalPhotonTurnigy!$AE$30*CalPhotonTurnigy!$AF$36+CalPhotonTurnigy!$AE$36)/CalPhotonTurnigy!$AE$30</f>
        <v>46.131697267265835</v>
      </c>
    </row>
    <row r="7911" spans="1:13" x14ac:dyDescent="0.3">
      <c r="A7911">
        <v>216.103644</v>
      </c>
      <c r="B7911">
        <v>41</v>
      </c>
      <c r="C7911">
        <v>0</v>
      </c>
      <c r="D7911">
        <v>0.64</v>
      </c>
      <c r="E7911">
        <v>33.263199</v>
      </c>
      <c r="F7911">
        <v>33.579433999999999</v>
      </c>
      <c r="G7911">
        <v>33.699745</v>
      </c>
      <c r="H7911">
        <v>-0.31623400000000002</v>
      </c>
      <c r="I7911">
        <v>-88.799164000000005</v>
      </c>
      <c r="J7911">
        <v>41</v>
      </c>
      <c r="K7911">
        <v>53.121777999999999</v>
      </c>
      <c r="L7911">
        <v>1.5007E-2</v>
      </c>
      <c r="M7911">
        <f>(F7911*CalPhotonTurnigy!$AE$30*CalPhotonTurnigy!$AF$36+CalPhotonTurnigy!$AE$36)/CalPhotonTurnigy!$AE$30</f>
        <v>45.595090427585362</v>
      </c>
    </row>
    <row r="7912" spans="1:13" x14ac:dyDescent="0.3">
      <c r="A7912">
        <v>216.118651</v>
      </c>
      <c r="B7912">
        <v>41</v>
      </c>
      <c r="C7912">
        <v>0</v>
      </c>
      <c r="D7912">
        <v>0.63400000000000001</v>
      </c>
      <c r="E7912">
        <v>33.265870999999997</v>
      </c>
      <c r="F7912">
        <v>33.730428000000003</v>
      </c>
      <c r="G7912">
        <v>33.673242999999999</v>
      </c>
      <c r="H7912">
        <v>-0.464557</v>
      </c>
      <c r="I7912">
        <v>-88.819339999999997</v>
      </c>
      <c r="J7912">
        <v>41</v>
      </c>
      <c r="K7912">
        <v>53.099392999999999</v>
      </c>
      <c r="L7912">
        <v>1.5007E-2</v>
      </c>
      <c r="M7912">
        <f>(F7912*CalPhotonTurnigy!$AE$30*CalPhotonTurnigy!$AF$36+CalPhotonTurnigy!$AE$36)/CalPhotonTurnigy!$AE$30</f>
        <v>45.748455711510935</v>
      </c>
    </row>
    <row r="7913" spans="1:13" x14ac:dyDescent="0.3">
      <c r="A7913">
        <v>216.13365400000001</v>
      </c>
      <c r="B7913">
        <v>41</v>
      </c>
      <c r="C7913">
        <v>0</v>
      </c>
      <c r="D7913">
        <v>0.63100000000000001</v>
      </c>
      <c r="E7913">
        <v>33.246701999999999</v>
      </c>
      <c r="F7913">
        <v>33.956847000000003</v>
      </c>
      <c r="G7913">
        <v>33.645943000000003</v>
      </c>
      <c r="H7913">
        <v>-0.71014500000000003</v>
      </c>
      <c r="I7913">
        <v>-88.850227000000004</v>
      </c>
      <c r="J7913">
        <v>41</v>
      </c>
      <c r="K7913">
        <v>53.080126999999997</v>
      </c>
      <c r="L7913">
        <v>1.5003000000000001E-2</v>
      </c>
      <c r="M7913">
        <f>(F7913*CalPhotonTurnigy!$AE$30*CalPhotonTurnigy!$AF$36+CalPhotonTurnigy!$AE$36)/CalPhotonTurnigy!$AE$30</f>
        <v>45.97843050667592</v>
      </c>
    </row>
    <row r="7914" spans="1:13" x14ac:dyDescent="0.3">
      <c r="A7914">
        <v>216.148662</v>
      </c>
      <c r="B7914">
        <v>41</v>
      </c>
      <c r="C7914">
        <v>0</v>
      </c>
      <c r="D7914">
        <v>0.63200000000000001</v>
      </c>
      <c r="E7914">
        <v>33.235568999999998</v>
      </c>
      <c r="F7914">
        <v>33.478749000000001</v>
      </c>
      <c r="G7914">
        <v>33.618217000000001</v>
      </c>
      <c r="H7914">
        <v>-0.24318000000000001</v>
      </c>
      <c r="I7914">
        <v>-88.860769000000005</v>
      </c>
      <c r="J7914">
        <v>41</v>
      </c>
      <c r="K7914">
        <v>53.063544</v>
      </c>
      <c r="L7914">
        <v>1.5008000000000001E-2</v>
      </c>
      <c r="M7914">
        <f>(F7914*CalPhotonTurnigy!$AE$30*CalPhotonTurnigy!$AF$36+CalPhotonTurnigy!$AE$36)/CalPhotonTurnigy!$AE$30</f>
        <v>45.492824220901362</v>
      </c>
    </row>
    <row r="7915" spans="1:13" x14ac:dyDescent="0.3">
      <c r="A7915">
        <v>216.16367</v>
      </c>
      <c r="B7915">
        <v>41</v>
      </c>
      <c r="C7915">
        <v>0</v>
      </c>
      <c r="D7915">
        <v>0.63</v>
      </c>
      <c r="E7915">
        <v>33.215238999999997</v>
      </c>
      <c r="F7915">
        <v>33.654935999999999</v>
      </c>
      <c r="G7915">
        <v>33.590398999999998</v>
      </c>
      <c r="H7915">
        <v>-0.43969599999999998</v>
      </c>
      <c r="I7915">
        <v>-88.879855000000006</v>
      </c>
      <c r="J7915">
        <v>41</v>
      </c>
      <c r="K7915">
        <v>53.049272000000002</v>
      </c>
      <c r="L7915">
        <v>1.5008000000000001E-2</v>
      </c>
      <c r="M7915">
        <f>(F7915*CalPhotonTurnigy!$AE$30*CalPhotonTurnigy!$AF$36+CalPhotonTurnigy!$AE$36)/CalPhotonTurnigy!$AE$30</f>
        <v>45.671778148070601</v>
      </c>
    </row>
    <row r="7916" spans="1:13" x14ac:dyDescent="0.3">
      <c r="A7916">
        <v>216.17868100000001</v>
      </c>
      <c r="B7916">
        <v>41</v>
      </c>
      <c r="C7916">
        <v>0</v>
      </c>
      <c r="D7916">
        <v>0.63200000000000001</v>
      </c>
      <c r="E7916">
        <v>33.213864000000001</v>
      </c>
      <c r="F7916">
        <v>33.831069999999997</v>
      </c>
      <c r="G7916">
        <v>33.562781000000001</v>
      </c>
      <c r="H7916">
        <v>-0.61720600000000003</v>
      </c>
      <c r="I7916">
        <v>-88.906689</v>
      </c>
      <c r="J7916">
        <v>41</v>
      </c>
      <c r="K7916">
        <v>53.036987000000003</v>
      </c>
      <c r="L7916">
        <v>1.5011E-2</v>
      </c>
      <c r="M7916">
        <f>(F7916*CalPhotonTurnigy!$AE$30*CalPhotonTurnigy!$AF$36+CalPhotonTurnigy!$AE$36)/CalPhotonTurnigy!$AE$30</f>
        <v>45.850678242901814</v>
      </c>
    </row>
    <row r="7917" spans="1:13" x14ac:dyDescent="0.3">
      <c r="A7917">
        <v>216.193681</v>
      </c>
      <c r="B7917">
        <v>41</v>
      </c>
      <c r="C7917">
        <v>0</v>
      </c>
      <c r="D7917">
        <v>0.63</v>
      </c>
      <c r="E7917">
        <v>33.196550999999999</v>
      </c>
      <c r="F7917">
        <v>33.554264000000003</v>
      </c>
      <c r="G7917">
        <v>33.535614000000002</v>
      </c>
      <c r="H7917">
        <v>-0.357713</v>
      </c>
      <c r="I7917">
        <v>-88.922196</v>
      </c>
      <c r="J7917">
        <v>41</v>
      </c>
      <c r="K7917">
        <v>53.026412999999998</v>
      </c>
      <c r="L7917">
        <v>1.4999999999999999E-2</v>
      </c>
      <c r="M7917">
        <f>(F7917*CalPhotonTurnigy!$AE$30*CalPhotonTurnigy!$AF$36+CalPhotonTurnigy!$AE$36)/CalPhotonTurnigy!$AE$30</f>
        <v>45.569525145544979</v>
      </c>
    </row>
    <row r="7918" spans="1:13" x14ac:dyDescent="0.3">
      <c r="A7918">
        <v>216.208686</v>
      </c>
      <c r="B7918">
        <v>41</v>
      </c>
      <c r="C7918">
        <v>0</v>
      </c>
      <c r="D7918">
        <v>0.63200000000000001</v>
      </c>
      <c r="E7918">
        <v>33.192405000000001</v>
      </c>
      <c r="F7918">
        <v>33.554264000000003</v>
      </c>
      <c r="G7918">
        <v>33.509107</v>
      </c>
      <c r="H7918">
        <v>-0.36185899999999999</v>
      </c>
      <c r="I7918">
        <v>-88.937888000000001</v>
      </c>
      <c r="J7918">
        <v>41</v>
      </c>
      <c r="K7918">
        <v>53.017313000000001</v>
      </c>
      <c r="L7918">
        <v>1.5004999999999999E-2</v>
      </c>
      <c r="M7918">
        <f>(F7918*CalPhotonTurnigy!$AE$30*CalPhotonTurnigy!$AF$36+CalPhotonTurnigy!$AE$36)/CalPhotonTurnigy!$AE$30</f>
        <v>45.569525145544979</v>
      </c>
    </row>
    <row r="7919" spans="1:13" x14ac:dyDescent="0.3">
      <c r="A7919">
        <v>216.22368399999999</v>
      </c>
      <c r="B7919">
        <v>41</v>
      </c>
      <c r="C7919">
        <v>0</v>
      </c>
      <c r="D7919">
        <v>0.626</v>
      </c>
      <c r="E7919">
        <v>33.151159999999997</v>
      </c>
      <c r="F7919">
        <v>33.730428000000003</v>
      </c>
      <c r="G7919">
        <v>33.483431000000003</v>
      </c>
      <c r="H7919">
        <v>-0.57926800000000001</v>
      </c>
      <c r="I7919">
        <v>-88.963031000000001</v>
      </c>
      <c r="J7919">
        <v>41</v>
      </c>
      <c r="K7919">
        <v>53.009478999999999</v>
      </c>
      <c r="L7919">
        <v>1.4997999999999999E-2</v>
      </c>
      <c r="M7919">
        <f>(F7919*CalPhotonTurnigy!$AE$30*CalPhotonTurnigy!$AF$36+CalPhotonTurnigy!$AE$36)/CalPhotonTurnigy!$AE$30</f>
        <v>45.748455711510935</v>
      </c>
    </row>
    <row r="7920" spans="1:13" x14ac:dyDescent="0.3">
      <c r="A7920">
        <v>216.23868300000001</v>
      </c>
      <c r="B7920">
        <v>41</v>
      </c>
      <c r="C7920">
        <v>0</v>
      </c>
      <c r="D7920">
        <v>0.63</v>
      </c>
      <c r="E7920">
        <v>33.142574000000003</v>
      </c>
      <c r="F7920">
        <v>33.730428000000003</v>
      </c>
      <c r="G7920">
        <v>33.458717</v>
      </c>
      <c r="H7920">
        <v>-0.58785399999999999</v>
      </c>
      <c r="I7920">
        <v>-88.988547999999994</v>
      </c>
      <c r="J7920">
        <v>41</v>
      </c>
      <c r="K7920">
        <v>53.002737000000003</v>
      </c>
      <c r="L7920">
        <v>1.4999E-2</v>
      </c>
      <c r="M7920">
        <f>(F7920*CalPhotonTurnigy!$AE$30*CalPhotonTurnigy!$AF$36+CalPhotonTurnigy!$AE$36)/CalPhotonTurnigy!$AE$30</f>
        <v>45.748455711510935</v>
      </c>
    </row>
    <row r="7921" spans="1:13" x14ac:dyDescent="0.3">
      <c r="A7921">
        <v>216.25368499999999</v>
      </c>
      <c r="B7921">
        <v>41</v>
      </c>
      <c r="C7921">
        <v>0</v>
      </c>
      <c r="D7921">
        <v>0.627</v>
      </c>
      <c r="E7921">
        <v>33.113621999999999</v>
      </c>
      <c r="F7921">
        <v>33.529093000000003</v>
      </c>
      <c r="G7921">
        <v>33.435066999999997</v>
      </c>
      <c r="H7921">
        <v>-0.41547200000000001</v>
      </c>
      <c r="I7921">
        <v>-89.006557999999998</v>
      </c>
      <c r="J7921">
        <v>41</v>
      </c>
      <c r="K7921">
        <v>52.996935000000001</v>
      </c>
      <c r="L7921">
        <v>1.5002E-2</v>
      </c>
      <c r="M7921">
        <f>(F7921*CalPhotonTurnigy!$AE$30*CalPhotonTurnigy!$AF$36+CalPhotonTurnigy!$AE$36)/CalPhotonTurnigy!$AE$30</f>
        <v>45.543958847800099</v>
      </c>
    </row>
    <row r="7922" spans="1:13" x14ac:dyDescent="0.3">
      <c r="A7922">
        <v>216.26869199999999</v>
      </c>
      <c r="B7922">
        <v>41</v>
      </c>
      <c r="C7922">
        <v>0</v>
      </c>
      <c r="D7922">
        <v>0.627</v>
      </c>
      <c r="E7922">
        <v>33.088687</v>
      </c>
      <c r="F7922">
        <v>33.705264999999997</v>
      </c>
      <c r="G7922">
        <v>33.412551000000001</v>
      </c>
      <c r="H7922">
        <v>-0.61657799999999996</v>
      </c>
      <c r="I7922">
        <v>-89.033331000000004</v>
      </c>
      <c r="J7922">
        <v>41</v>
      </c>
      <c r="K7922">
        <v>52.99194</v>
      </c>
      <c r="L7922">
        <v>1.5007E-2</v>
      </c>
      <c r="M7922">
        <f>(F7922*CalPhotonTurnigy!$AE$30*CalPhotonTurnigy!$AF$36+CalPhotonTurnigy!$AE$36)/CalPhotonTurnigy!$AE$30</f>
        <v>45.72289753940197</v>
      </c>
    </row>
    <row r="7923" spans="1:13" x14ac:dyDescent="0.3">
      <c r="A7923">
        <v>216.28368900000001</v>
      </c>
      <c r="B7923">
        <v>41</v>
      </c>
      <c r="C7923">
        <v>0</v>
      </c>
      <c r="D7923">
        <v>0.627</v>
      </c>
      <c r="E7923">
        <v>33.067214999999997</v>
      </c>
      <c r="F7923">
        <v>33.579433999999999</v>
      </c>
      <c r="G7923">
        <v>33.391215000000003</v>
      </c>
      <c r="H7923">
        <v>-0.51221899999999998</v>
      </c>
      <c r="I7923">
        <v>-89.055537000000001</v>
      </c>
      <c r="J7923">
        <v>41</v>
      </c>
      <c r="K7923">
        <v>52.987641000000004</v>
      </c>
      <c r="L7923">
        <v>1.4997E-2</v>
      </c>
      <c r="M7923">
        <f>(F7923*CalPhotonTurnigy!$AE$30*CalPhotonTurnigy!$AF$36+CalPhotonTurnigy!$AE$36)/CalPhotonTurnigy!$AE$30</f>
        <v>45.595090427585362</v>
      </c>
    </row>
    <row r="7924" spans="1:13" x14ac:dyDescent="0.3">
      <c r="A7924">
        <v>216.298686</v>
      </c>
      <c r="B7924">
        <v>41</v>
      </c>
      <c r="C7924">
        <v>0</v>
      </c>
      <c r="D7924">
        <v>0.628</v>
      </c>
      <c r="E7924">
        <v>33.059533000000002</v>
      </c>
      <c r="F7924">
        <v>33.428400000000003</v>
      </c>
      <c r="G7924">
        <v>33.371087000000003</v>
      </c>
      <c r="H7924">
        <v>-0.368867</v>
      </c>
      <c r="I7924">
        <v>-89.071509000000006</v>
      </c>
      <c r="J7924">
        <v>41</v>
      </c>
      <c r="K7924">
        <v>52.983941000000002</v>
      </c>
      <c r="L7924">
        <v>1.4997E-2</v>
      </c>
      <c r="M7924">
        <f>(F7924*CalPhotonTurnigy!$AE$30*CalPhotonTurnigy!$AF$36+CalPhotonTurnigy!$AE$36)/CalPhotonTurnigy!$AE$30</f>
        <v>45.441684515480162</v>
      </c>
    </row>
    <row r="7925" spans="1:13" x14ac:dyDescent="0.3">
      <c r="A7925">
        <v>216.313682</v>
      </c>
      <c r="B7925">
        <v>41</v>
      </c>
      <c r="C7925">
        <v>0</v>
      </c>
      <c r="D7925">
        <v>0.63200000000000001</v>
      </c>
      <c r="E7925">
        <v>33.074527000000003</v>
      </c>
      <c r="F7925">
        <v>33.654935999999999</v>
      </c>
      <c r="G7925">
        <v>33.352170000000001</v>
      </c>
      <c r="H7925">
        <v>-0.58040899999999995</v>
      </c>
      <c r="I7925">
        <v>-89.096682999999999</v>
      </c>
      <c r="J7925">
        <v>41</v>
      </c>
      <c r="K7925">
        <v>52.980756</v>
      </c>
      <c r="L7925">
        <v>1.4996000000000001E-2</v>
      </c>
      <c r="M7925">
        <f>(F7925*CalPhotonTurnigy!$AE$30*CalPhotonTurnigy!$AF$36+CalPhotonTurnigy!$AE$36)/CalPhotonTurnigy!$AE$30</f>
        <v>45.671778148070601</v>
      </c>
    </row>
    <row r="7926" spans="1:13" x14ac:dyDescent="0.3">
      <c r="A7926">
        <v>216.32868400000001</v>
      </c>
      <c r="B7926">
        <v>41</v>
      </c>
      <c r="C7926">
        <v>0</v>
      </c>
      <c r="D7926">
        <v>0.63200000000000001</v>
      </c>
      <c r="E7926">
        <v>33.092820000000003</v>
      </c>
      <c r="F7926">
        <v>33.503922000000003</v>
      </c>
      <c r="G7926">
        <v>33.334457</v>
      </c>
      <c r="H7926">
        <v>-0.41110200000000002</v>
      </c>
      <c r="I7926">
        <v>-89.114500000000007</v>
      </c>
      <c r="J7926">
        <v>41</v>
      </c>
      <c r="K7926">
        <v>52.978014999999999</v>
      </c>
      <c r="L7926">
        <v>1.5002E-2</v>
      </c>
      <c r="M7926">
        <f>(F7926*CalPhotonTurnigy!$AE$30*CalPhotonTurnigy!$AF$36+CalPhotonTurnigy!$AE$36)/CalPhotonTurnigy!$AE$30</f>
        <v>45.518392550055218</v>
      </c>
    </row>
    <row r="7927" spans="1:13" x14ac:dyDescent="0.3">
      <c r="A7927">
        <v>216.34368799999999</v>
      </c>
      <c r="B7927">
        <v>41</v>
      </c>
      <c r="C7927">
        <v>0</v>
      </c>
      <c r="D7927">
        <v>0.627</v>
      </c>
      <c r="E7927">
        <v>33.070773000000003</v>
      </c>
      <c r="F7927">
        <v>33.453575000000001</v>
      </c>
      <c r="G7927">
        <v>33.317925000000002</v>
      </c>
      <c r="H7927">
        <v>-0.38280199999999998</v>
      </c>
      <c r="I7927">
        <v>-89.131086999999994</v>
      </c>
      <c r="J7927">
        <v>41</v>
      </c>
      <c r="K7927">
        <v>52.975656000000001</v>
      </c>
      <c r="L7927">
        <v>1.5004E-2</v>
      </c>
      <c r="M7927">
        <f>(F7927*CalPhotonTurnigy!$AE$30*CalPhotonTurnigy!$AF$36+CalPhotonTurnigy!$AE$36)/CalPhotonTurnigy!$AE$30</f>
        <v>45.467254876043008</v>
      </c>
    </row>
    <row r="7928" spans="1:13" x14ac:dyDescent="0.3">
      <c r="A7928">
        <v>216.35869500000001</v>
      </c>
      <c r="B7928">
        <v>41</v>
      </c>
      <c r="C7928">
        <v>0</v>
      </c>
      <c r="D7928">
        <v>0.626</v>
      </c>
      <c r="E7928">
        <v>33.046387000000003</v>
      </c>
      <c r="F7928">
        <v>33.680101000000001</v>
      </c>
      <c r="G7928">
        <v>33.302543</v>
      </c>
      <c r="H7928">
        <v>-0.633714</v>
      </c>
      <c r="I7928">
        <v>-89.158598999999995</v>
      </c>
      <c r="J7928">
        <v>41</v>
      </c>
      <c r="K7928">
        <v>52.973624999999998</v>
      </c>
      <c r="L7928">
        <v>1.5007E-2</v>
      </c>
      <c r="M7928">
        <f>(F7928*CalPhotonTurnigy!$AE$30*CalPhotonTurnigy!$AF$36+CalPhotonTurnigy!$AE$36)/CalPhotonTurnigy!$AE$30</f>
        <v>45.697338351588535</v>
      </c>
    </row>
    <row r="7929" spans="1:13" x14ac:dyDescent="0.3">
      <c r="A7929">
        <v>216.37369200000001</v>
      </c>
      <c r="B7929">
        <v>41</v>
      </c>
      <c r="C7929">
        <v>0</v>
      </c>
      <c r="D7929">
        <v>0.625</v>
      </c>
      <c r="E7929">
        <v>33.019978000000002</v>
      </c>
      <c r="F7929">
        <v>33.327688999999999</v>
      </c>
      <c r="G7929">
        <v>33.288271000000002</v>
      </c>
      <c r="H7929">
        <v>-0.30771100000000001</v>
      </c>
      <c r="I7929">
        <v>-89.171913000000004</v>
      </c>
      <c r="J7929">
        <v>41</v>
      </c>
      <c r="K7929">
        <v>52.971876999999999</v>
      </c>
      <c r="L7929">
        <v>1.4997E-2</v>
      </c>
      <c r="M7929">
        <f>(F7929*CalPhotonTurnigy!$AE$30*CalPhotonTurnigy!$AF$36+CalPhotonTurnigy!$AE$36)/CalPhotonTurnigy!$AE$30</f>
        <v>45.339391900479384</v>
      </c>
    </row>
    <row r="7930" spans="1:13" x14ac:dyDescent="0.3">
      <c r="A7930">
        <v>216.38869600000001</v>
      </c>
      <c r="B7930">
        <v>41</v>
      </c>
      <c r="C7930">
        <v>0</v>
      </c>
      <c r="D7930">
        <v>0.626</v>
      </c>
      <c r="E7930">
        <v>33.002648999999998</v>
      </c>
      <c r="F7930">
        <v>33.453575000000001</v>
      </c>
      <c r="G7930">
        <v>33.275064999999998</v>
      </c>
      <c r="H7930">
        <v>-0.45092599999999999</v>
      </c>
      <c r="I7930">
        <v>-89.191451000000001</v>
      </c>
      <c r="J7930">
        <v>41</v>
      </c>
      <c r="K7930">
        <v>52.970373000000002</v>
      </c>
      <c r="L7930">
        <v>1.5004E-2</v>
      </c>
      <c r="M7930">
        <f>(F7930*CalPhotonTurnigy!$AE$30*CalPhotonTurnigy!$AF$36+CalPhotonTurnigy!$AE$36)/CalPhotonTurnigy!$AE$30</f>
        <v>45.467254876043008</v>
      </c>
    </row>
    <row r="7931" spans="1:13" x14ac:dyDescent="0.3">
      <c r="A7931">
        <v>216.403704</v>
      </c>
      <c r="B7931">
        <v>41</v>
      </c>
      <c r="C7931">
        <v>0</v>
      </c>
      <c r="D7931">
        <v>0.626</v>
      </c>
      <c r="E7931">
        <v>32.987729999999999</v>
      </c>
      <c r="F7931">
        <v>33.629769000000003</v>
      </c>
      <c r="G7931">
        <v>33.262875000000001</v>
      </c>
      <c r="H7931">
        <v>-0.64203900000000003</v>
      </c>
      <c r="I7931">
        <v>-89.219314999999995</v>
      </c>
      <c r="J7931">
        <v>41</v>
      </c>
      <c r="K7931">
        <v>52.969078000000003</v>
      </c>
      <c r="L7931">
        <v>1.5008000000000001E-2</v>
      </c>
      <c r="M7931">
        <f>(F7931*CalPhotonTurnigy!$AE$30*CalPhotonTurnigy!$AF$36+CalPhotonTurnigy!$AE$36)/CalPhotonTurnigy!$AE$30</f>
        <v>45.646215913143692</v>
      </c>
    </row>
    <row r="7932" spans="1:13" x14ac:dyDescent="0.3">
      <c r="A7932">
        <v>216.418712</v>
      </c>
      <c r="B7932">
        <v>41</v>
      </c>
      <c r="C7932">
        <v>0</v>
      </c>
      <c r="D7932">
        <v>0.626</v>
      </c>
      <c r="E7932">
        <v>32.974887000000003</v>
      </c>
      <c r="F7932">
        <v>33.302509000000001</v>
      </c>
      <c r="G7932">
        <v>33.251649</v>
      </c>
      <c r="H7932">
        <v>-0.32762200000000002</v>
      </c>
      <c r="I7932">
        <v>-89.233497999999997</v>
      </c>
      <c r="J7932">
        <v>41</v>
      </c>
      <c r="K7932">
        <v>52.967964000000002</v>
      </c>
      <c r="L7932">
        <v>1.5008000000000001E-2</v>
      </c>
      <c r="M7932">
        <f>(F7932*CalPhotonTurnigy!$AE$30*CalPhotonTurnigy!$AF$36+CalPhotonTurnigy!$AE$36)/CalPhotonTurnigy!$AE$30</f>
        <v>45.313816461394083</v>
      </c>
    </row>
    <row r="7933" spans="1:13" x14ac:dyDescent="0.3">
      <c r="A7933">
        <v>216.433718</v>
      </c>
      <c r="B7933">
        <v>41</v>
      </c>
      <c r="C7933">
        <v>0</v>
      </c>
      <c r="D7933">
        <v>0.625</v>
      </c>
      <c r="E7933">
        <v>32.958410999999998</v>
      </c>
      <c r="F7933">
        <v>33.428400000000003</v>
      </c>
      <c r="G7933">
        <v>33.241332</v>
      </c>
      <c r="H7933">
        <v>-0.46998899999999999</v>
      </c>
      <c r="I7933">
        <v>-89.253861000000001</v>
      </c>
      <c r="J7933">
        <v>41</v>
      </c>
      <c r="K7933">
        <v>52.967005</v>
      </c>
      <c r="L7933">
        <v>1.5006E-2</v>
      </c>
      <c r="M7933">
        <f>(F7933*CalPhotonTurnigy!$AE$30*CalPhotonTurnigy!$AF$36+CalPhotonTurnigy!$AE$36)/CalPhotonTurnigy!$AE$30</f>
        <v>45.441684515480162</v>
      </c>
    </row>
    <row r="7934" spans="1:13" x14ac:dyDescent="0.3">
      <c r="A7934">
        <v>216.44873000000001</v>
      </c>
      <c r="B7934">
        <v>41</v>
      </c>
      <c r="C7934">
        <v>0</v>
      </c>
      <c r="D7934">
        <v>0.625</v>
      </c>
      <c r="E7934">
        <v>32.944228000000003</v>
      </c>
      <c r="F7934">
        <v>33.705264999999997</v>
      </c>
      <c r="G7934">
        <v>33.231870000000001</v>
      </c>
      <c r="H7934">
        <v>-0.76103699999999996</v>
      </c>
      <c r="I7934">
        <v>-89.286918</v>
      </c>
      <c r="J7934">
        <v>41</v>
      </c>
      <c r="K7934">
        <v>52.966178999999997</v>
      </c>
      <c r="L7934">
        <v>1.5011999999999999E-2</v>
      </c>
      <c r="M7934">
        <f>(F7934*CalPhotonTurnigy!$AE$30*CalPhotonTurnigy!$AF$36+CalPhotonTurnigy!$AE$36)/CalPhotonTurnigy!$AE$30</f>
        <v>45.72289753940197</v>
      </c>
    </row>
    <row r="7935" spans="1:13" x14ac:dyDescent="0.3">
      <c r="A7935">
        <v>216.46373</v>
      </c>
      <c r="B7935">
        <v>41</v>
      </c>
      <c r="C7935">
        <v>0</v>
      </c>
      <c r="D7935">
        <v>0.628</v>
      </c>
      <c r="E7935">
        <v>32.953710000000001</v>
      </c>
      <c r="F7935">
        <v>33.252144999999999</v>
      </c>
      <c r="G7935">
        <v>33.223210000000002</v>
      </c>
      <c r="H7935">
        <v>-0.29843500000000001</v>
      </c>
      <c r="I7935">
        <v>-89.299825999999996</v>
      </c>
      <c r="J7935">
        <v>41</v>
      </c>
      <c r="K7935">
        <v>52.965468000000001</v>
      </c>
      <c r="L7935">
        <v>1.4999999999999999E-2</v>
      </c>
      <c r="M7935">
        <f>(F7935*CalPhotonTurnigy!$AE$30*CalPhotonTurnigy!$AF$36+CalPhotonTurnigy!$AE$36)/CalPhotonTurnigy!$AE$30</f>
        <v>45.262661520405516</v>
      </c>
    </row>
    <row r="7936" spans="1:13" x14ac:dyDescent="0.3">
      <c r="A7936">
        <v>216.478737</v>
      </c>
      <c r="B7936">
        <v>41</v>
      </c>
      <c r="C7936">
        <v>0</v>
      </c>
      <c r="D7936">
        <v>0.627</v>
      </c>
      <c r="E7936">
        <v>32.951025999999999</v>
      </c>
      <c r="F7936">
        <v>33.428400000000003</v>
      </c>
      <c r="G7936">
        <v>33.215296000000002</v>
      </c>
      <c r="H7936">
        <v>-0.47737400000000002</v>
      </c>
      <c r="I7936">
        <v>-89.320509999999999</v>
      </c>
      <c r="J7936">
        <v>41</v>
      </c>
      <c r="K7936">
        <v>52.964857000000002</v>
      </c>
      <c r="L7936">
        <v>1.5007E-2</v>
      </c>
      <c r="M7936">
        <f>(F7936*CalPhotonTurnigy!$AE$30*CalPhotonTurnigy!$AF$36+CalPhotonTurnigy!$AE$36)/CalPhotonTurnigy!$AE$30</f>
        <v>45.441684515480162</v>
      </c>
    </row>
    <row r="7937" spans="1:13" x14ac:dyDescent="0.3">
      <c r="A7937">
        <v>216.49374</v>
      </c>
      <c r="B7937">
        <v>41</v>
      </c>
      <c r="C7937">
        <v>0</v>
      </c>
      <c r="D7937">
        <v>0.623</v>
      </c>
      <c r="E7937">
        <v>32.921593999999999</v>
      </c>
      <c r="F7937">
        <v>33.654935999999999</v>
      </c>
      <c r="G7937">
        <v>33.208078</v>
      </c>
      <c r="H7937">
        <v>-0.73334200000000005</v>
      </c>
      <c r="I7937">
        <v>-89.352333000000002</v>
      </c>
      <c r="J7937">
        <v>41</v>
      </c>
      <c r="K7937">
        <v>52.964329999999997</v>
      </c>
      <c r="L7937">
        <v>1.5003000000000001E-2</v>
      </c>
      <c r="M7937">
        <f>(F7937*CalPhotonTurnigy!$AE$30*CalPhotonTurnigy!$AF$36+CalPhotonTurnigy!$AE$36)/CalPhotonTurnigy!$AE$30</f>
        <v>45.671778148070601</v>
      </c>
    </row>
    <row r="7938" spans="1:13" x14ac:dyDescent="0.3">
      <c r="A7938">
        <v>216.50873899999999</v>
      </c>
      <c r="B7938">
        <v>41</v>
      </c>
      <c r="C7938">
        <v>0</v>
      </c>
      <c r="D7938">
        <v>0.627</v>
      </c>
      <c r="E7938">
        <v>32.923389999999998</v>
      </c>
      <c r="F7938">
        <v>33.252144999999999</v>
      </c>
      <c r="G7938">
        <v>33.201504</v>
      </c>
      <c r="H7938">
        <v>-0.32875500000000002</v>
      </c>
      <c r="I7938">
        <v>-89.366551000000001</v>
      </c>
      <c r="J7938">
        <v>41</v>
      </c>
      <c r="K7938">
        <v>52.963876999999997</v>
      </c>
      <c r="L7938">
        <v>1.4999E-2</v>
      </c>
      <c r="M7938">
        <f>(F7938*CalPhotonTurnigy!$AE$30*CalPhotonTurnigy!$AF$36+CalPhotonTurnigy!$AE$36)/CalPhotonTurnigy!$AE$30</f>
        <v>45.262661520405516</v>
      </c>
    </row>
    <row r="7939" spans="1:13" x14ac:dyDescent="0.3">
      <c r="A7939">
        <v>216.52374</v>
      </c>
      <c r="B7939">
        <v>41</v>
      </c>
      <c r="C7939">
        <v>0</v>
      </c>
      <c r="D7939">
        <v>0.628</v>
      </c>
      <c r="E7939">
        <v>32.930362000000002</v>
      </c>
      <c r="F7939">
        <v>33.478749000000001</v>
      </c>
      <c r="G7939">
        <v>33.195526999999998</v>
      </c>
      <c r="H7939">
        <v>-0.54838699999999996</v>
      </c>
      <c r="I7939">
        <v>-89.390311999999994</v>
      </c>
      <c r="J7939">
        <v>41</v>
      </c>
      <c r="K7939">
        <v>52.963487000000001</v>
      </c>
      <c r="L7939">
        <v>1.5001E-2</v>
      </c>
      <c r="M7939">
        <f>(F7939*CalPhotonTurnigy!$AE$30*CalPhotonTurnigy!$AF$36+CalPhotonTurnigy!$AE$36)/CalPhotonTurnigy!$AE$30</f>
        <v>45.492824220901362</v>
      </c>
    </row>
    <row r="7940" spans="1:13" x14ac:dyDescent="0.3">
      <c r="A7940">
        <v>216.53875300000001</v>
      </c>
      <c r="B7940">
        <v>41</v>
      </c>
      <c r="C7940">
        <v>0</v>
      </c>
      <c r="D7940">
        <v>0.629</v>
      </c>
      <c r="E7940">
        <v>32.947206000000001</v>
      </c>
      <c r="F7940">
        <v>33.730428000000003</v>
      </c>
      <c r="G7940">
        <v>33.190098999999996</v>
      </c>
      <c r="H7940">
        <v>-0.783223</v>
      </c>
      <c r="I7940">
        <v>-89.424340999999998</v>
      </c>
      <c r="J7940">
        <v>41</v>
      </c>
      <c r="K7940">
        <v>52.963152000000001</v>
      </c>
      <c r="L7940">
        <v>1.5013E-2</v>
      </c>
      <c r="M7940">
        <f>(F7940*CalPhotonTurnigy!$AE$30*CalPhotonTurnigy!$AF$36+CalPhotonTurnigy!$AE$36)/CalPhotonTurnigy!$AE$30</f>
        <v>45.748455711510935</v>
      </c>
    </row>
    <row r="7941" spans="1:13" x14ac:dyDescent="0.3">
      <c r="A7941">
        <v>216.553752</v>
      </c>
      <c r="B7941">
        <v>41</v>
      </c>
      <c r="C7941">
        <v>0</v>
      </c>
      <c r="D7941">
        <v>0.628</v>
      </c>
      <c r="E7941">
        <v>32.950850000000003</v>
      </c>
      <c r="F7941">
        <v>33.302509000000001</v>
      </c>
      <c r="G7941">
        <v>33.185175999999998</v>
      </c>
      <c r="H7941">
        <v>-0.351659</v>
      </c>
      <c r="I7941">
        <v>-89.439554999999999</v>
      </c>
      <c r="J7941">
        <v>41</v>
      </c>
      <c r="K7941">
        <v>52.962862999999999</v>
      </c>
      <c r="L7941">
        <v>1.4999E-2</v>
      </c>
      <c r="M7941">
        <f>(F7941*CalPhotonTurnigy!$AE$30*CalPhotonTurnigy!$AF$36+CalPhotonTurnigy!$AE$36)/CalPhotonTurnigy!$AE$30</f>
        <v>45.313816461394083</v>
      </c>
    </row>
    <row r="7942" spans="1:13" x14ac:dyDescent="0.3">
      <c r="A7942">
        <v>216.56875600000001</v>
      </c>
      <c r="B7942">
        <v>41</v>
      </c>
      <c r="C7942">
        <v>0</v>
      </c>
      <c r="D7942">
        <v>0.628</v>
      </c>
      <c r="E7942">
        <v>32.953986</v>
      </c>
      <c r="F7942">
        <v>33.529093000000003</v>
      </c>
      <c r="G7942">
        <v>33.180719000000003</v>
      </c>
      <c r="H7942">
        <v>-0.57510700000000003</v>
      </c>
      <c r="I7942">
        <v>-89.464489</v>
      </c>
      <c r="J7942">
        <v>41</v>
      </c>
      <c r="K7942">
        <v>52.962614000000002</v>
      </c>
      <c r="L7942">
        <v>1.5004E-2</v>
      </c>
      <c r="M7942">
        <f>(F7942*CalPhotonTurnigy!$AE$30*CalPhotonTurnigy!$AF$36+CalPhotonTurnigy!$AE$36)/CalPhotonTurnigy!$AE$30</f>
        <v>45.543958847800099</v>
      </c>
    </row>
    <row r="7943" spans="1:13" x14ac:dyDescent="0.3">
      <c r="A7943">
        <v>216.583754</v>
      </c>
      <c r="B7943">
        <v>41</v>
      </c>
      <c r="C7943">
        <v>0</v>
      </c>
      <c r="D7943">
        <v>0.628</v>
      </c>
      <c r="E7943">
        <v>32.956684000000003</v>
      </c>
      <c r="F7943">
        <v>33.126215999999999</v>
      </c>
      <c r="G7943">
        <v>33.176687000000001</v>
      </c>
      <c r="H7943">
        <v>-0.16953199999999999</v>
      </c>
      <c r="I7943">
        <v>-89.471812999999997</v>
      </c>
      <c r="J7943">
        <v>41</v>
      </c>
      <c r="K7943">
        <v>52.962400000000002</v>
      </c>
      <c r="L7943">
        <v>1.4997999999999999E-2</v>
      </c>
      <c r="M7943">
        <f>(F7943*CalPhotonTurnigy!$AE$30*CalPhotonTurnigy!$AF$36+CalPhotonTurnigy!$AE$36)/CalPhotonTurnigy!$AE$30</f>
        <v>45.134754869548779</v>
      </c>
    </row>
    <row r="7944" spans="1:13" x14ac:dyDescent="0.3">
      <c r="A7944">
        <v>216.59875099999999</v>
      </c>
      <c r="B7944">
        <v>41</v>
      </c>
      <c r="C7944">
        <v>0</v>
      </c>
      <c r="D7944">
        <v>0.627</v>
      </c>
      <c r="E7944">
        <v>32.953584999999997</v>
      </c>
      <c r="F7944">
        <v>33.378047000000002</v>
      </c>
      <c r="G7944">
        <v>33.173043999999997</v>
      </c>
      <c r="H7944">
        <v>-0.42446200000000001</v>
      </c>
      <c r="I7944">
        <v>-89.490185999999994</v>
      </c>
      <c r="J7944">
        <v>41</v>
      </c>
      <c r="K7944">
        <v>52.962215999999998</v>
      </c>
      <c r="L7944">
        <v>1.4997E-2</v>
      </c>
      <c r="M7944">
        <f>(F7944*CalPhotonTurnigy!$AE$30*CalPhotonTurnigy!$AF$36+CalPhotonTurnigy!$AE$36)/CalPhotonTurnigy!$AE$30</f>
        <v>45.390540747240998</v>
      </c>
    </row>
    <row r="7945" spans="1:13" x14ac:dyDescent="0.3">
      <c r="A7945">
        <v>216.61375799999999</v>
      </c>
      <c r="B7945">
        <v>41</v>
      </c>
      <c r="C7945">
        <v>0</v>
      </c>
      <c r="D7945">
        <v>0.628</v>
      </c>
      <c r="E7945">
        <v>32.956339</v>
      </c>
      <c r="F7945">
        <v>33.629769000000003</v>
      </c>
      <c r="G7945">
        <v>33.169756999999997</v>
      </c>
      <c r="H7945">
        <v>-0.67342999999999997</v>
      </c>
      <c r="I7945">
        <v>-89.519409999999993</v>
      </c>
      <c r="J7945">
        <v>41</v>
      </c>
      <c r="K7945">
        <v>52.962057000000001</v>
      </c>
      <c r="L7945">
        <v>1.5007E-2</v>
      </c>
      <c r="M7945">
        <f>(F7945*CalPhotonTurnigy!$AE$30*CalPhotonTurnigy!$AF$36+CalPhotonTurnigy!$AE$36)/CalPhotonTurnigy!$AE$30</f>
        <v>45.646215913143692</v>
      </c>
    </row>
    <row r="7946" spans="1:13" x14ac:dyDescent="0.3">
      <c r="A7946">
        <v>216.62875700000001</v>
      </c>
      <c r="B7946">
        <v>41</v>
      </c>
      <c r="C7946">
        <v>0</v>
      </c>
      <c r="D7946">
        <v>0.628</v>
      </c>
      <c r="E7946">
        <v>32.958708999999999</v>
      </c>
      <c r="F7946">
        <v>33.226962</v>
      </c>
      <c r="G7946">
        <v>33.166792999999998</v>
      </c>
      <c r="H7946">
        <v>-0.26825300000000002</v>
      </c>
      <c r="I7946">
        <v>-89.531008999999997</v>
      </c>
      <c r="J7946">
        <v>41</v>
      </c>
      <c r="K7946">
        <v>52.961920999999997</v>
      </c>
      <c r="L7946">
        <v>1.4999E-2</v>
      </c>
      <c r="M7946">
        <f>(F7946*CalPhotonTurnigy!$AE$30*CalPhotonTurnigy!$AF$36+CalPhotonTurnigy!$AE$36)/CalPhotonTurnigy!$AE$30</f>
        <v>45.237083034206748</v>
      </c>
    </row>
    <row r="7947" spans="1:13" x14ac:dyDescent="0.3">
      <c r="A7947">
        <v>216.643753</v>
      </c>
      <c r="B7947">
        <v>41</v>
      </c>
      <c r="C7947">
        <v>0</v>
      </c>
      <c r="D7947">
        <v>0.628</v>
      </c>
      <c r="E7947">
        <v>32.960748000000002</v>
      </c>
      <c r="F7947">
        <v>33.453575000000001</v>
      </c>
      <c r="G7947">
        <v>33.164124999999999</v>
      </c>
      <c r="H7947">
        <v>-0.49282700000000002</v>
      </c>
      <c r="I7947">
        <v>-89.552351999999999</v>
      </c>
      <c r="J7947">
        <v>41</v>
      </c>
      <c r="K7947">
        <v>52.961803000000003</v>
      </c>
      <c r="L7947">
        <v>1.4996000000000001E-2</v>
      </c>
      <c r="M7947">
        <f>(F7947*CalPhotonTurnigy!$AE$30*CalPhotonTurnigy!$AF$36+CalPhotonTurnigy!$AE$36)/CalPhotonTurnigy!$AE$30</f>
        <v>45.467254876043008</v>
      </c>
    </row>
    <row r="7948" spans="1:13" x14ac:dyDescent="0.3">
      <c r="A7948">
        <v>216.658751</v>
      </c>
      <c r="B7948">
        <v>41</v>
      </c>
      <c r="C7948">
        <v>0</v>
      </c>
      <c r="D7948">
        <v>0.625</v>
      </c>
      <c r="E7948">
        <v>32.946238999999998</v>
      </c>
      <c r="F7948">
        <v>33.050646</v>
      </c>
      <c r="G7948">
        <v>33.161723000000002</v>
      </c>
      <c r="H7948">
        <v>-0.104407</v>
      </c>
      <c r="I7948">
        <v>-89.55686</v>
      </c>
      <c r="J7948">
        <v>41</v>
      </c>
      <c r="K7948">
        <v>52.961702000000002</v>
      </c>
      <c r="L7948">
        <v>1.4997999999999999E-2</v>
      </c>
      <c r="M7948">
        <f>(F7948*CalPhotonTurnigy!$AE$30*CalPhotonTurnigy!$AF$36+CalPhotonTurnigy!$AE$36)/CalPhotonTurnigy!$AE$30</f>
        <v>45.057998081158154</v>
      </c>
    </row>
    <row r="7949" spans="1:13" x14ac:dyDescent="0.3">
      <c r="A7949">
        <v>216.67376400000001</v>
      </c>
      <c r="B7949">
        <v>41</v>
      </c>
      <c r="C7949">
        <v>0</v>
      </c>
      <c r="D7949">
        <v>0.627</v>
      </c>
      <c r="E7949">
        <v>32.944597000000002</v>
      </c>
      <c r="F7949">
        <v>33.327688999999999</v>
      </c>
      <c r="G7949">
        <v>33.159565000000001</v>
      </c>
      <c r="H7949">
        <v>-0.38309300000000002</v>
      </c>
      <c r="I7949">
        <v>-89.573453000000001</v>
      </c>
      <c r="J7949">
        <v>41</v>
      </c>
      <c r="K7949">
        <v>52.961615000000002</v>
      </c>
      <c r="L7949">
        <v>1.5013E-2</v>
      </c>
      <c r="M7949">
        <f>(F7949*CalPhotonTurnigy!$AE$30*CalPhotonTurnigy!$AF$36+CalPhotonTurnigy!$AE$36)/CalPhotonTurnigy!$AE$30</f>
        <v>45.339391900479384</v>
      </c>
    </row>
    <row r="7950" spans="1:13" x14ac:dyDescent="0.3">
      <c r="A7950">
        <v>216.68876499999999</v>
      </c>
      <c r="B7950">
        <v>41</v>
      </c>
      <c r="C7950">
        <v>0</v>
      </c>
      <c r="D7950">
        <v>0.624</v>
      </c>
      <c r="E7950">
        <v>32.926909999999999</v>
      </c>
      <c r="F7950">
        <v>32.899476999999997</v>
      </c>
      <c r="G7950">
        <v>33.157626999999998</v>
      </c>
      <c r="H7950">
        <v>2.7432999999999999E-2</v>
      </c>
      <c r="I7950">
        <v>-89.572270000000003</v>
      </c>
      <c r="J7950">
        <v>41</v>
      </c>
      <c r="K7950">
        <v>52.961539999999999</v>
      </c>
      <c r="L7950">
        <v>1.5001E-2</v>
      </c>
      <c r="M7950">
        <f>(F7950*CalPhotonTurnigy!$AE$30*CalPhotonTurnigy!$AF$36+CalPhotonTurnigy!$AE$36)/CalPhotonTurnigy!$AE$30</f>
        <v>44.904455048946652</v>
      </c>
    </row>
    <row r="7951" spans="1:13" x14ac:dyDescent="0.3">
      <c r="A7951">
        <v>216.703768</v>
      </c>
      <c r="B7951">
        <v>41</v>
      </c>
      <c r="C7951">
        <v>0</v>
      </c>
      <c r="D7951">
        <v>0.628</v>
      </c>
      <c r="E7951">
        <v>32.938814000000001</v>
      </c>
      <c r="F7951">
        <v>33.151403999999999</v>
      </c>
      <c r="G7951">
        <v>33.155887999999997</v>
      </c>
      <c r="H7951">
        <v>-0.21259</v>
      </c>
      <c r="I7951">
        <v>-89.581458999999995</v>
      </c>
      <c r="J7951">
        <v>41</v>
      </c>
      <c r="K7951">
        <v>52.961475999999998</v>
      </c>
      <c r="L7951">
        <v>1.5003000000000001E-2</v>
      </c>
      <c r="M7951">
        <f>(F7951*CalPhotonTurnigy!$AE$30*CalPhotonTurnigy!$AF$36+CalPhotonTurnigy!$AE$36)/CalPhotonTurnigy!$AE$30</f>
        <v>45.16033843427001</v>
      </c>
    </row>
    <row r="7952" spans="1:13" x14ac:dyDescent="0.3">
      <c r="A7952">
        <v>216.71876599999999</v>
      </c>
      <c r="B7952">
        <v>41</v>
      </c>
      <c r="C7952">
        <v>0</v>
      </c>
      <c r="D7952">
        <v>0.627</v>
      </c>
      <c r="E7952">
        <v>32.938206999999998</v>
      </c>
      <c r="F7952">
        <v>33.453575000000001</v>
      </c>
      <c r="G7952">
        <v>33.154328</v>
      </c>
      <c r="H7952">
        <v>-0.51536800000000005</v>
      </c>
      <c r="I7952">
        <v>-89.603780999999998</v>
      </c>
      <c r="J7952">
        <v>41</v>
      </c>
      <c r="K7952">
        <v>52.961419999999997</v>
      </c>
      <c r="L7952">
        <v>1.4997999999999999E-2</v>
      </c>
      <c r="M7952">
        <f>(F7952*CalPhotonTurnigy!$AE$30*CalPhotonTurnigy!$AF$36+CalPhotonTurnigy!$AE$36)/CalPhotonTurnigy!$AE$30</f>
        <v>45.467254876043008</v>
      </c>
    </row>
    <row r="7953" spans="1:13" x14ac:dyDescent="0.3">
      <c r="A7953">
        <v>216.73377500000001</v>
      </c>
      <c r="B7953">
        <v>41</v>
      </c>
      <c r="C7953">
        <v>0</v>
      </c>
      <c r="D7953">
        <v>0.623</v>
      </c>
      <c r="E7953">
        <v>32.910553999999998</v>
      </c>
      <c r="F7953">
        <v>33.101027000000002</v>
      </c>
      <c r="G7953">
        <v>33.152932</v>
      </c>
      <c r="H7953">
        <v>-0.190474</v>
      </c>
      <c r="I7953">
        <v>-89.612014000000002</v>
      </c>
      <c r="J7953">
        <v>41</v>
      </c>
      <c r="K7953">
        <v>52.961373000000002</v>
      </c>
      <c r="L7953">
        <v>1.5009E-2</v>
      </c>
      <c r="M7953">
        <f>(F7953*CalPhotonTurnigy!$AE$30*CalPhotonTurnigy!$AF$36+CalPhotonTurnigy!$AE$36)/CalPhotonTurnigy!$AE$30</f>
        <v>45.109170289123064</v>
      </c>
    </row>
    <row r="7954" spans="1:13" x14ac:dyDescent="0.3">
      <c r="A7954">
        <v>216.748771</v>
      </c>
      <c r="B7954">
        <v>41</v>
      </c>
      <c r="C7954">
        <v>0</v>
      </c>
      <c r="D7954">
        <v>0.629</v>
      </c>
      <c r="E7954">
        <v>32.930171999999999</v>
      </c>
      <c r="F7954">
        <v>33.378047000000002</v>
      </c>
      <c r="G7954">
        <v>33.151681000000004</v>
      </c>
      <c r="H7954">
        <v>-0.44787500000000002</v>
      </c>
      <c r="I7954">
        <v>-89.631399000000002</v>
      </c>
      <c r="J7954">
        <v>41</v>
      </c>
      <c r="K7954">
        <v>52.961331999999999</v>
      </c>
      <c r="L7954">
        <v>1.4996000000000001E-2</v>
      </c>
      <c r="M7954">
        <f>(F7954*CalPhotonTurnigy!$AE$30*CalPhotonTurnigy!$AF$36+CalPhotonTurnigy!$AE$36)/CalPhotonTurnigy!$AE$30</f>
        <v>45.390540747240998</v>
      </c>
    </row>
    <row r="7955" spans="1:13" x14ac:dyDescent="0.3">
      <c r="A7955">
        <v>216.763767</v>
      </c>
      <c r="B7955">
        <v>41</v>
      </c>
      <c r="C7955">
        <v>0</v>
      </c>
      <c r="D7955">
        <v>0.628</v>
      </c>
      <c r="E7955">
        <v>32.936196000000002</v>
      </c>
      <c r="F7955">
        <v>32.975065999999998</v>
      </c>
      <c r="G7955">
        <v>33.150562999999998</v>
      </c>
      <c r="H7955">
        <v>-3.8871000000000003E-2</v>
      </c>
      <c r="I7955">
        <v>-89.633076000000003</v>
      </c>
      <c r="J7955">
        <v>41</v>
      </c>
      <c r="K7955">
        <v>52.961295999999997</v>
      </c>
      <c r="L7955">
        <v>1.4996000000000001E-2</v>
      </c>
      <c r="M7955">
        <f>(F7955*CalPhotonTurnigy!$AE$30*CalPhotonTurnigy!$AF$36+CalPhotonTurnigy!$AE$36)/CalPhotonTurnigy!$AE$30</f>
        <v>44.981231135722609</v>
      </c>
    </row>
    <row r="7956" spans="1:13" x14ac:dyDescent="0.3">
      <c r="A7956">
        <v>216.77877599999999</v>
      </c>
      <c r="B7956">
        <v>41</v>
      </c>
      <c r="C7956">
        <v>0</v>
      </c>
      <c r="D7956">
        <v>0.629</v>
      </c>
      <c r="E7956">
        <v>32.952222999999996</v>
      </c>
      <c r="F7956">
        <v>33.226962</v>
      </c>
      <c r="G7956">
        <v>33.149563000000001</v>
      </c>
      <c r="H7956">
        <v>-0.27473900000000001</v>
      </c>
      <c r="I7956">
        <v>-89.644963000000004</v>
      </c>
      <c r="J7956">
        <v>41</v>
      </c>
      <c r="K7956">
        <v>52.961266000000002</v>
      </c>
      <c r="L7956">
        <v>1.5009E-2</v>
      </c>
      <c r="M7956">
        <f>(F7956*CalPhotonTurnigy!$AE$30*CalPhotonTurnigy!$AF$36+CalPhotonTurnigy!$AE$36)/CalPhotonTurnigy!$AE$30</f>
        <v>45.237083034206748</v>
      </c>
    </row>
    <row r="7957" spans="1:13" x14ac:dyDescent="0.3">
      <c r="A7957">
        <v>216.79378199999999</v>
      </c>
      <c r="B7957">
        <v>41</v>
      </c>
      <c r="C7957">
        <v>0</v>
      </c>
      <c r="D7957">
        <v>0.625</v>
      </c>
      <c r="E7957">
        <v>32.938899999999997</v>
      </c>
      <c r="F7957">
        <v>32.899476999999997</v>
      </c>
      <c r="G7957">
        <v>33.148670000000003</v>
      </c>
      <c r="H7957">
        <v>3.9424000000000001E-2</v>
      </c>
      <c r="I7957">
        <v>-89.643261999999993</v>
      </c>
      <c r="J7957">
        <v>41</v>
      </c>
      <c r="K7957">
        <v>52.961238999999999</v>
      </c>
      <c r="L7957">
        <v>1.5006E-2</v>
      </c>
      <c r="M7957">
        <f>(F7957*CalPhotonTurnigy!$AE$30*CalPhotonTurnigy!$AF$36+CalPhotonTurnigy!$AE$36)/CalPhotonTurnigy!$AE$30</f>
        <v>44.904455048946652</v>
      </c>
    </row>
    <row r="7958" spans="1:13" x14ac:dyDescent="0.3">
      <c r="A7958">
        <v>216.80878999999999</v>
      </c>
      <c r="B7958">
        <v>41</v>
      </c>
      <c r="C7958">
        <v>0</v>
      </c>
      <c r="D7958">
        <v>0.628</v>
      </c>
      <c r="E7958">
        <v>32.949126999999997</v>
      </c>
      <c r="F7958">
        <v>33.201777</v>
      </c>
      <c r="G7958">
        <v>33.147872999999997</v>
      </c>
      <c r="H7958">
        <v>-0.25264999999999999</v>
      </c>
      <c r="I7958">
        <v>-89.654190999999997</v>
      </c>
      <c r="J7958">
        <v>41</v>
      </c>
      <c r="K7958">
        <v>52.961216999999998</v>
      </c>
      <c r="L7958">
        <v>1.5008000000000001E-2</v>
      </c>
      <c r="M7958">
        <f>(F7958*CalPhotonTurnigy!$AE$30*CalPhotonTurnigy!$AF$36+CalPhotonTurnigy!$AE$36)/CalPhotonTurnigy!$AE$30</f>
        <v>45.211502516598991</v>
      </c>
    </row>
    <row r="7959" spans="1:13" x14ac:dyDescent="0.3">
      <c r="A7959">
        <v>216.82380000000001</v>
      </c>
      <c r="B7959">
        <v>41</v>
      </c>
      <c r="C7959">
        <v>0</v>
      </c>
      <c r="D7959">
        <v>0.628</v>
      </c>
      <c r="E7959">
        <v>32.952503999999998</v>
      </c>
      <c r="F7959">
        <v>32.798675000000003</v>
      </c>
      <c r="G7959">
        <v>33.147160999999997</v>
      </c>
      <c r="H7959">
        <v>0.15382899999999999</v>
      </c>
      <c r="I7959">
        <v>-89.647557000000006</v>
      </c>
      <c r="J7959">
        <v>41</v>
      </c>
      <c r="K7959">
        <v>52.961196999999999</v>
      </c>
      <c r="L7959">
        <v>1.5010000000000001E-2</v>
      </c>
      <c r="M7959">
        <f>(F7959*CalPhotonTurnigy!$AE$30*CalPhotonTurnigy!$AF$36+CalPhotonTurnigy!$AE$36)/CalPhotonTurnigy!$AE$30</f>
        <v>44.802070004837191</v>
      </c>
    </row>
    <row r="7960" spans="1:13" x14ac:dyDescent="0.3">
      <c r="A7960">
        <v>216.838809</v>
      </c>
      <c r="B7960">
        <v>41</v>
      </c>
      <c r="C7960">
        <v>0</v>
      </c>
      <c r="D7960">
        <v>0.628</v>
      </c>
      <c r="E7960">
        <v>32.955409000000003</v>
      </c>
      <c r="F7960">
        <v>33.101027000000002</v>
      </c>
      <c r="G7960">
        <v>33.146526999999999</v>
      </c>
      <c r="H7960">
        <v>-0.145619</v>
      </c>
      <c r="I7960">
        <v>-89.653851000000003</v>
      </c>
      <c r="J7960">
        <v>41</v>
      </c>
      <c r="K7960">
        <v>52.961181000000003</v>
      </c>
      <c r="L7960">
        <v>1.5009E-2</v>
      </c>
      <c r="M7960">
        <f>(F7960*CalPhotonTurnigy!$AE$30*CalPhotonTurnigy!$AF$36+CalPhotonTurnigy!$AE$36)/CalPhotonTurnigy!$AE$30</f>
        <v>45.109170289123064</v>
      </c>
    </row>
    <row r="7961" spans="1:13" x14ac:dyDescent="0.3">
      <c r="A7961">
        <v>216.853814</v>
      </c>
      <c r="B7961">
        <v>41</v>
      </c>
      <c r="C7961">
        <v>0</v>
      </c>
      <c r="D7961">
        <v>0.627</v>
      </c>
      <c r="E7961">
        <v>32.952488000000002</v>
      </c>
      <c r="F7961">
        <v>32.773471999999998</v>
      </c>
      <c r="G7961">
        <v>33.145961999999997</v>
      </c>
      <c r="H7961">
        <v>0.17901500000000001</v>
      </c>
      <c r="I7961">
        <v>-89.646135000000001</v>
      </c>
      <c r="J7961">
        <v>41</v>
      </c>
      <c r="K7961">
        <v>52.961165999999999</v>
      </c>
      <c r="L7961">
        <v>1.5004999999999999E-2</v>
      </c>
      <c r="M7961">
        <f>(F7961*CalPhotonTurnigy!$AE$30*CalPhotonTurnigy!$AF$36+CalPhotonTurnigy!$AE$36)/CalPhotonTurnigy!$AE$30</f>
        <v>44.776471204548599</v>
      </c>
    </row>
    <row r="7962" spans="1:13" x14ac:dyDescent="0.3">
      <c r="A7962">
        <v>216.868819</v>
      </c>
      <c r="B7962">
        <v>41</v>
      </c>
      <c r="C7962">
        <v>0</v>
      </c>
      <c r="D7962">
        <v>0.62</v>
      </c>
      <c r="E7962">
        <v>32.901139000000001</v>
      </c>
      <c r="F7962">
        <v>33.075837</v>
      </c>
      <c r="G7962">
        <v>33.145459000000002</v>
      </c>
      <c r="H7962">
        <v>-0.17469899999999999</v>
      </c>
      <c r="I7962">
        <v>-89.653683000000001</v>
      </c>
      <c r="J7962">
        <v>41</v>
      </c>
      <c r="K7962">
        <v>52.961154000000001</v>
      </c>
      <c r="L7962">
        <v>1.5004999999999999E-2</v>
      </c>
      <c r="M7962">
        <f>(F7962*CalPhotonTurnigy!$AE$30*CalPhotonTurnigy!$AF$36+CalPhotonTurnigy!$AE$36)/CalPhotonTurnigy!$AE$30</f>
        <v>45.083584692992851</v>
      </c>
    </row>
    <row r="7963" spans="1:13" x14ac:dyDescent="0.3">
      <c r="A7963">
        <v>216.88382999999999</v>
      </c>
      <c r="B7963">
        <v>41</v>
      </c>
      <c r="C7963">
        <v>0</v>
      </c>
      <c r="D7963">
        <v>0.627</v>
      </c>
      <c r="E7963">
        <v>32.905791000000001</v>
      </c>
      <c r="F7963">
        <v>33.226962</v>
      </c>
      <c r="G7963">
        <v>33.145010999999997</v>
      </c>
      <c r="H7963">
        <v>-0.32117000000000001</v>
      </c>
      <c r="I7963">
        <v>-89.667580999999998</v>
      </c>
      <c r="J7963">
        <v>41</v>
      </c>
      <c r="K7963">
        <v>52.961143</v>
      </c>
      <c r="L7963">
        <v>1.5011E-2</v>
      </c>
      <c r="M7963">
        <f>(F7963*CalPhotonTurnigy!$AE$30*CalPhotonTurnigy!$AF$36+CalPhotonTurnigy!$AE$36)/CalPhotonTurnigy!$AE$30</f>
        <v>45.237083034206748</v>
      </c>
    </row>
    <row r="7964" spans="1:13" x14ac:dyDescent="0.3">
      <c r="A7964">
        <v>216.89883499999999</v>
      </c>
      <c r="B7964">
        <v>41</v>
      </c>
      <c r="C7964">
        <v>0</v>
      </c>
      <c r="D7964">
        <v>0.628</v>
      </c>
      <c r="E7964">
        <v>32.915222</v>
      </c>
      <c r="F7964">
        <v>32.975065999999998</v>
      </c>
      <c r="G7964">
        <v>33.144613</v>
      </c>
      <c r="H7964">
        <v>-5.9844000000000001E-2</v>
      </c>
      <c r="I7964">
        <v>-89.670164999999997</v>
      </c>
      <c r="J7964">
        <v>41</v>
      </c>
      <c r="K7964">
        <v>52.961134000000001</v>
      </c>
      <c r="L7964">
        <v>1.5004999999999999E-2</v>
      </c>
      <c r="M7964">
        <f>(F7964*CalPhotonTurnigy!$AE$30*CalPhotonTurnigy!$AF$36+CalPhotonTurnigy!$AE$36)/CalPhotonTurnigy!$AE$30</f>
        <v>44.981231135722609</v>
      </c>
    </row>
    <row r="7965" spans="1:13" x14ac:dyDescent="0.3">
      <c r="A7965">
        <v>216.91384199999999</v>
      </c>
      <c r="B7965">
        <v>41</v>
      </c>
      <c r="C7965">
        <v>0</v>
      </c>
      <c r="D7965">
        <v>0.627</v>
      </c>
      <c r="E7965">
        <v>32.917907999999997</v>
      </c>
      <c r="F7965">
        <v>33.252144999999999</v>
      </c>
      <c r="G7965">
        <v>33.144258999999998</v>
      </c>
      <c r="H7965">
        <v>-0.33423700000000001</v>
      </c>
      <c r="I7965">
        <v>-89.684628000000004</v>
      </c>
      <c r="J7965">
        <v>41</v>
      </c>
      <c r="K7965">
        <v>52.961126</v>
      </c>
      <c r="L7965">
        <v>1.5007E-2</v>
      </c>
      <c r="M7965">
        <f>(F7965*CalPhotonTurnigy!$AE$30*CalPhotonTurnigy!$AF$36+CalPhotonTurnigy!$AE$36)/CalPhotonTurnigy!$AE$30</f>
        <v>45.262661520405516</v>
      </c>
    </row>
    <row r="7966" spans="1:13" x14ac:dyDescent="0.3">
      <c r="A7966">
        <v>216.928853</v>
      </c>
      <c r="B7966">
        <v>41</v>
      </c>
      <c r="C7966">
        <v>0</v>
      </c>
      <c r="D7966">
        <v>0.626</v>
      </c>
      <c r="E7966">
        <v>32.914791999999998</v>
      </c>
      <c r="F7966">
        <v>32.924674000000003</v>
      </c>
      <c r="G7966">
        <v>33.143943999999998</v>
      </c>
      <c r="H7966">
        <v>-9.8820000000000002E-3</v>
      </c>
      <c r="I7966">
        <v>-89.685053999999994</v>
      </c>
      <c r="J7966">
        <v>41</v>
      </c>
      <c r="K7966">
        <v>52.961120000000001</v>
      </c>
      <c r="L7966">
        <v>1.5011E-2</v>
      </c>
      <c r="M7966">
        <f>(F7966*CalPhotonTurnigy!$AE$30*CalPhotonTurnigy!$AF$36+CalPhotonTurnigy!$AE$36)/CalPhotonTurnigy!$AE$30</f>
        <v>44.930047755008303</v>
      </c>
    </row>
    <row r="7967" spans="1:13" x14ac:dyDescent="0.3">
      <c r="A7967">
        <v>216.943862</v>
      </c>
      <c r="B7967">
        <v>41</v>
      </c>
      <c r="C7967">
        <v>0</v>
      </c>
      <c r="D7967">
        <v>0.63200000000000001</v>
      </c>
      <c r="E7967">
        <v>32.955506999999997</v>
      </c>
      <c r="F7967">
        <v>33.226962</v>
      </c>
      <c r="G7967">
        <v>33.143664000000001</v>
      </c>
      <c r="H7967">
        <v>-0.271455</v>
      </c>
      <c r="I7967">
        <v>-89.696799999999996</v>
      </c>
      <c r="J7967">
        <v>41</v>
      </c>
      <c r="K7967">
        <v>52.961114000000002</v>
      </c>
      <c r="L7967">
        <v>1.5009E-2</v>
      </c>
      <c r="M7967">
        <f>(F7967*CalPhotonTurnigy!$AE$30*CalPhotonTurnigy!$AF$36+CalPhotonTurnigy!$AE$36)/CalPhotonTurnigy!$AE$30</f>
        <v>45.237083034206748</v>
      </c>
    </row>
    <row r="7968" spans="1:13" x14ac:dyDescent="0.3">
      <c r="A7968">
        <v>216.958867</v>
      </c>
      <c r="B7968">
        <v>41</v>
      </c>
      <c r="C7968">
        <v>0</v>
      </c>
      <c r="D7968">
        <v>0.625</v>
      </c>
      <c r="E7968">
        <v>32.941727</v>
      </c>
      <c r="F7968">
        <v>32.823877000000003</v>
      </c>
      <c r="G7968">
        <v>33.143416000000002</v>
      </c>
      <c r="H7968">
        <v>0.11785</v>
      </c>
      <c r="I7968">
        <v>-89.691717999999995</v>
      </c>
      <c r="J7968">
        <v>41</v>
      </c>
      <c r="K7968">
        <v>52.961109</v>
      </c>
      <c r="L7968">
        <v>1.5004999999999999E-2</v>
      </c>
      <c r="M7968">
        <f>(F7968*CalPhotonTurnigy!$AE$30*CalPhotonTurnigy!$AF$36+CalPhotonTurnigy!$AE$36)/CalPhotonTurnigy!$AE$30</f>
        <v>44.827667789421291</v>
      </c>
    </row>
    <row r="7969" spans="1:13" x14ac:dyDescent="0.3">
      <c r="A7969">
        <v>216.97386900000001</v>
      </c>
      <c r="B7969">
        <v>41</v>
      </c>
      <c r="C7969">
        <v>0</v>
      </c>
      <c r="D7969">
        <v>0.628</v>
      </c>
      <c r="E7969">
        <v>32.946137</v>
      </c>
      <c r="F7969">
        <v>33.151403999999999</v>
      </c>
      <c r="G7969">
        <v>33.143196000000003</v>
      </c>
      <c r="H7969">
        <v>-0.20526700000000001</v>
      </c>
      <c r="I7969">
        <v>-89.700590000000005</v>
      </c>
      <c r="J7969">
        <v>41</v>
      </c>
      <c r="K7969">
        <v>52.961103999999999</v>
      </c>
      <c r="L7969">
        <v>1.5002E-2</v>
      </c>
      <c r="M7969">
        <f>(F7969*CalPhotonTurnigy!$AE$30*CalPhotonTurnigy!$AF$36+CalPhotonTurnigy!$AE$36)/CalPhotonTurnigy!$AE$30</f>
        <v>45.16033843427001</v>
      </c>
    </row>
    <row r="7970" spans="1:13" x14ac:dyDescent="0.3">
      <c r="A7970">
        <v>216.98888199999999</v>
      </c>
      <c r="B7970">
        <v>41</v>
      </c>
      <c r="C7970">
        <v>0</v>
      </c>
      <c r="D7970">
        <v>0.63300000000000001</v>
      </c>
      <c r="E7970">
        <v>32.987859999999998</v>
      </c>
      <c r="F7970">
        <v>32.798675000000003</v>
      </c>
      <c r="G7970">
        <v>33.143000000000001</v>
      </c>
      <c r="H7970">
        <v>0.18918399999999999</v>
      </c>
      <c r="I7970">
        <v>-89.692429000000004</v>
      </c>
      <c r="J7970">
        <v>41</v>
      </c>
      <c r="K7970">
        <v>52.961100999999999</v>
      </c>
      <c r="L7970">
        <v>1.5013E-2</v>
      </c>
      <c r="M7970">
        <f>(F7970*CalPhotonTurnigy!$AE$30*CalPhotonTurnigy!$AF$36+CalPhotonTurnigy!$AE$36)/CalPhotonTurnigy!$AE$30</f>
        <v>44.802070004837191</v>
      </c>
    </row>
    <row r="7971" spans="1:13" x14ac:dyDescent="0.3">
      <c r="A7971">
        <v>217.00388699999999</v>
      </c>
      <c r="B7971">
        <v>41</v>
      </c>
      <c r="C7971">
        <v>0</v>
      </c>
      <c r="D7971">
        <v>0.628</v>
      </c>
      <c r="E7971">
        <v>32.985830999999997</v>
      </c>
      <c r="F7971">
        <v>33.126215999999999</v>
      </c>
      <c r="G7971">
        <v>33.142826999999997</v>
      </c>
      <c r="H7971">
        <v>-0.14038500000000001</v>
      </c>
      <c r="I7971">
        <v>-89.698497000000003</v>
      </c>
      <c r="J7971">
        <v>41</v>
      </c>
      <c r="K7971">
        <v>52.961097000000002</v>
      </c>
      <c r="L7971">
        <v>1.5004999999999999E-2</v>
      </c>
      <c r="M7971">
        <f>(F7971*CalPhotonTurnigy!$AE$30*CalPhotonTurnigy!$AF$36+CalPhotonTurnigy!$AE$36)/CalPhotonTurnigy!$AE$30</f>
        <v>45.134754869548779</v>
      </c>
    </row>
    <row r="7972" spans="1:13" x14ac:dyDescent="0.3">
      <c r="A7972">
        <v>217.018889</v>
      </c>
      <c r="B7972">
        <v>41</v>
      </c>
      <c r="C7972">
        <v>0</v>
      </c>
      <c r="D7972">
        <v>0.627</v>
      </c>
      <c r="E7972">
        <v>32.978668999999996</v>
      </c>
      <c r="F7972">
        <v>32.748268000000003</v>
      </c>
      <c r="G7972">
        <v>33.142674</v>
      </c>
      <c r="H7972">
        <v>0.23040099999999999</v>
      </c>
      <c r="I7972">
        <v>-89.688569000000001</v>
      </c>
      <c r="J7972">
        <v>41</v>
      </c>
      <c r="K7972">
        <v>52.961095</v>
      </c>
      <c r="L7972">
        <v>1.5002E-2</v>
      </c>
      <c r="M7972">
        <f>(F7972*CalPhotonTurnigy!$AE$30*CalPhotonTurnigy!$AF$36+CalPhotonTurnigy!$AE$36)/CalPhotonTurnigy!$AE$30</f>
        <v>44.75087138855551</v>
      </c>
    </row>
    <row r="7973" spans="1:13" x14ac:dyDescent="0.3">
      <c r="A7973">
        <v>217.03389000000001</v>
      </c>
      <c r="B7973">
        <v>41</v>
      </c>
      <c r="C7973">
        <v>0</v>
      </c>
      <c r="D7973">
        <v>0.628</v>
      </c>
      <c r="E7973">
        <v>32.977922</v>
      </c>
      <c r="F7973">
        <v>33.000261000000002</v>
      </c>
      <c r="G7973">
        <v>33.142538000000002</v>
      </c>
      <c r="H7973">
        <v>-2.2338E-2</v>
      </c>
      <c r="I7973">
        <v>-89.689533999999995</v>
      </c>
      <c r="J7973">
        <v>41</v>
      </c>
      <c r="K7973">
        <v>52.961092000000001</v>
      </c>
      <c r="L7973">
        <v>1.5001E-2</v>
      </c>
      <c r="M7973">
        <f>(F7973*CalPhotonTurnigy!$AE$30*CalPhotonTurnigy!$AF$36+CalPhotonTurnigy!$AE$36)/CalPhotonTurnigy!$AE$30</f>
        <v>45.006821810375278</v>
      </c>
    </row>
    <row r="7974" spans="1:13" x14ac:dyDescent="0.3">
      <c r="A7974">
        <v>217.04889700000001</v>
      </c>
      <c r="B7974">
        <v>41</v>
      </c>
      <c r="C7974">
        <v>0</v>
      </c>
      <c r="D7974">
        <v>0.63</v>
      </c>
      <c r="E7974">
        <v>32.993526000000003</v>
      </c>
      <c r="F7974">
        <v>32.697856999999999</v>
      </c>
      <c r="G7974">
        <v>33.142417000000002</v>
      </c>
      <c r="H7974">
        <v>0.29566900000000002</v>
      </c>
      <c r="I7974">
        <v>-89.676794000000001</v>
      </c>
      <c r="J7974">
        <v>41</v>
      </c>
      <c r="K7974">
        <v>52.961089999999999</v>
      </c>
      <c r="L7974">
        <v>1.5007E-2</v>
      </c>
      <c r="M7974">
        <f>(F7974*CalPhotonTurnigy!$AE$30*CalPhotonTurnigy!$AF$36+CalPhotonTurnigy!$AE$36)/CalPhotonTurnigy!$AE$30</f>
        <v>44.699668709455864</v>
      </c>
    </row>
    <row r="7975" spans="1:13" x14ac:dyDescent="0.3">
      <c r="A7975">
        <v>217.063894</v>
      </c>
      <c r="B7975">
        <v>41</v>
      </c>
      <c r="C7975">
        <v>0</v>
      </c>
      <c r="D7975">
        <v>0.627</v>
      </c>
      <c r="E7975">
        <v>32.985292000000001</v>
      </c>
      <c r="F7975">
        <v>33.050646</v>
      </c>
      <c r="G7975">
        <v>33.142310000000002</v>
      </c>
      <c r="H7975">
        <v>-6.5353999999999995E-2</v>
      </c>
      <c r="I7975">
        <v>-89.679615999999996</v>
      </c>
      <c r="J7975">
        <v>41</v>
      </c>
      <c r="K7975">
        <v>52.961087999999997</v>
      </c>
      <c r="L7975">
        <v>1.4997E-2</v>
      </c>
      <c r="M7975">
        <f>(F7975*CalPhotonTurnigy!$AE$30*CalPhotonTurnigy!$AF$36+CalPhotonTurnigy!$AE$36)/CalPhotonTurnigy!$AE$30</f>
        <v>45.057998081158154</v>
      </c>
    </row>
    <row r="7976" spans="1:13" x14ac:dyDescent="0.3">
      <c r="A7976">
        <v>217.078891</v>
      </c>
      <c r="B7976">
        <v>41</v>
      </c>
      <c r="C7976">
        <v>0</v>
      </c>
      <c r="D7976">
        <v>0.628</v>
      </c>
      <c r="E7976">
        <v>32.983620999999999</v>
      </c>
      <c r="F7976">
        <v>32.697856999999999</v>
      </c>
      <c r="G7976">
        <v>33.142215999999998</v>
      </c>
      <c r="H7976">
        <v>0.28576499999999999</v>
      </c>
      <c r="I7976">
        <v>-89.667311999999995</v>
      </c>
      <c r="J7976">
        <v>41</v>
      </c>
      <c r="K7976">
        <v>52.961086999999999</v>
      </c>
      <c r="L7976">
        <v>1.4997E-2</v>
      </c>
      <c r="M7976">
        <f>(F7976*CalPhotonTurnigy!$AE$30*CalPhotonTurnigy!$AF$36+CalPhotonTurnigy!$AE$36)/CalPhotonTurnigy!$AE$30</f>
        <v>44.699668709455864</v>
      </c>
    </row>
    <row r="7977" spans="1:13" x14ac:dyDescent="0.3">
      <c r="A7977">
        <v>217.093897</v>
      </c>
      <c r="B7977">
        <v>41</v>
      </c>
      <c r="C7977">
        <v>0</v>
      </c>
      <c r="D7977">
        <v>0.628</v>
      </c>
      <c r="E7977">
        <v>32.987599000000003</v>
      </c>
      <c r="F7977">
        <v>32.975065999999998</v>
      </c>
      <c r="G7977">
        <v>33.142133000000001</v>
      </c>
      <c r="H7977">
        <v>1.2533000000000001E-2</v>
      </c>
      <c r="I7977">
        <v>-89.666770999999997</v>
      </c>
      <c r="J7977">
        <v>41</v>
      </c>
      <c r="K7977">
        <v>52.961086000000002</v>
      </c>
      <c r="L7977">
        <v>1.5006E-2</v>
      </c>
      <c r="M7977">
        <f>(F7977*CalPhotonTurnigy!$AE$30*CalPhotonTurnigy!$AF$36+CalPhotonTurnigy!$AE$36)/CalPhotonTurnigy!$AE$30</f>
        <v>44.981231135722609</v>
      </c>
    </row>
    <row r="7978" spans="1:13" x14ac:dyDescent="0.3">
      <c r="A7978">
        <v>217.108904</v>
      </c>
      <c r="B7978">
        <v>41</v>
      </c>
      <c r="C7978">
        <v>0</v>
      </c>
      <c r="D7978">
        <v>0.627</v>
      </c>
      <c r="E7978">
        <v>32.980190999999998</v>
      </c>
      <c r="F7978">
        <v>32.672649</v>
      </c>
      <c r="G7978">
        <v>33.142059000000003</v>
      </c>
      <c r="H7978">
        <v>0.30754199999999998</v>
      </c>
      <c r="I7978">
        <v>-89.653521999999995</v>
      </c>
      <c r="J7978">
        <v>41</v>
      </c>
      <c r="K7978">
        <v>52.961084</v>
      </c>
      <c r="L7978">
        <v>1.5007E-2</v>
      </c>
      <c r="M7978">
        <f>(F7978*CalPhotonTurnigy!$AE$30*CalPhotonTurnigy!$AF$36+CalPhotonTurnigy!$AE$36)/CalPhotonTurnigy!$AE$30</f>
        <v>44.674064830644809</v>
      </c>
    </row>
    <row r="7979" spans="1:13" x14ac:dyDescent="0.3">
      <c r="A7979">
        <v>217.123907</v>
      </c>
      <c r="B7979">
        <v>41</v>
      </c>
      <c r="C7979">
        <v>0</v>
      </c>
      <c r="D7979">
        <v>0.628</v>
      </c>
      <c r="E7979">
        <v>32.984648</v>
      </c>
      <c r="F7979">
        <v>32.975065999999998</v>
      </c>
      <c r="G7979">
        <v>33.141993999999997</v>
      </c>
      <c r="H7979">
        <v>9.5820000000000002E-3</v>
      </c>
      <c r="I7979">
        <v>-89.653109000000001</v>
      </c>
      <c r="J7979">
        <v>41</v>
      </c>
      <c r="K7979">
        <v>52.961083000000002</v>
      </c>
      <c r="L7979">
        <v>1.5003000000000001E-2</v>
      </c>
      <c r="M7979">
        <f>(F7979*CalPhotonTurnigy!$AE$30*CalPhotonTurnigy!$AF$36+CalPhotonTurnigy!$AE$36)/CalPhotonTurnigy!$AE$30</f>
        <v>44.981231135722609</v>
      </c>
    </row>
    <row r="7980" spans="1:13" x14ac:dyDescent="0.3">
      <c r="A7980">
        <v>217.13891599999999</v>
      </c>
      <c r="B7980">
        <v>41</v>
      </c>
      <c r="C7980">
        <v>0</v>
      </c>
      <c r="D7980">
        <v>0.628</v>
      </c>
      <c r="E7980">
        <v>32.988483000000002</v>
      </c>
      <c r="F7980">
        <v>32.622230999999999</v>
      </c>
      <c r="G7980">
        <v>33.141936000000001</v>
      </c>
      <c r="H7980">
        <v>0.36625099999999999</v>
      </c>
      <c r="I7980">
        <v>-89.637336000000005</v>
      </c>
      <c r="J7980">
        <v>41</v>
      </c>
      <c r="K7980">
        <v>52.961083000000002</v>
      </c>
      <c r="L7980">
        <v>1.5009E-2</v>
      </c>
      <c r="M7980">
        <f>(F7980*CalPhotonTurnigy!$AE$30*CalPhotonTurnigy!$AF$36+CalPhotonTurnigy!$AE$36)/CalPhotonTurnigy!$AE$30</f>
        <v>44.622855041613732</v>
      </c>
    </row>
    <row r="7981" spans="1:13" x14ac:dyDescent="0.3">
      <c r="A7981">
        <v>217.15392299999999</v>
      </c>
      <c r="B7981">
        <v>41</v>
      </c>
      <c r="C7981">
        <v>0</v>
      </c>
      <c r="D7981">
        <v>0.627</v>
      </c>
      <c r="E7981">
        <v>32.980950999999997</v>
      </c>
      <c r="F7981">
        <v>32.949871000000002</v>
      </c>
      <c r="G7981">
        <v>33.141885000000002</v>
      </c>
      <c r="H7981">
        <v>3.108E-2</v>
      </c>
      <c r="I7981">
        <v>-89.635993999999997</v>
      </c>
      <c r="J7981">
        <v>41</v>
      </c>
      <c r="K7981">
        <v>52.961081999999998</v>
      </c>
      <c r="L7981">
        <v>1.5007E-2</v>
      </c>
      <c r="M7981">
        <f>(F7981*CalPhotonTurnigy!$AE$30*CalPhotonTurnigy!$AF$36+CalPhotonTurnigy!$AE$36)/CalPhotonTurnigy!$AE$30</f>
        <v>44.955640461069947</v>
      </c>
    </row>
    <row r="7982" spans="1:13" x14ac:dyDescent="0.3">
      <c r="A7982">
        <v>217.168924</v>
      </c>
      <c r="B7982">
        <v>41</v>
      </c>
      <c r="C7982">
        <v>0</v>
      </c>
      <c r="D7982">
        <v>0.627</v>
      </c>
      <c r="E7982">
        <v>32.974468999999999</v>
      </c>
      <c r="F7982">
        <v>32.597020999999998</v>
      </c>
      <c r="G7982">
        <v>33.141840000000002</v>
      </c>
      <c r="H7982">
        <v>0.37744800000000001</v>
      </c>
      <c r="I7982">
        <v>-89.619749999999996</v>
      </c>
      <c r="J7982">
        <v>41</v>
      </c>
      <c r="K7982">
        <v>52.961081</v>
      </c>
      <c r="L7982">
        <v>1.5001E-2</v>
      </c>
      <c r="M7982">
        <f>(F7982*CalPhotonTurnigy!$AE$30*CalPhotonTurnigy!$AF$36+CalPhotonTurnigy!$AE$36)/CalPhotonTurnigy!$AE$30</f>
        <v>44.597249131393696</v>
      </c>
    </row>
    <row r="7983" spans="1:13" x14ac:dyDescent="0.3">
      <c r="A7983">
        <v>217.183933</v>
      </c>
      <c r="B7983">
        <v>41</v>
      </c>
      <c r="C7983">
        <v>0</v>
      </c>
      <c r="D7983">
        <v>0.628</v>
      </c>
      <c r="E7983">
        <v>32.979725000000002</v>
      </c>
      <c r="F7983">
        <v>32.949871000000002</v>
      </c>
      <c r="G7983">
        <v>33.141801000000001</v>
      </c>
      <c r="H7983">
        <v>2.9855E-2</v>
      </c>
      <c r="I7983">
        <v>-89.618460999999996</v>
      </c>
      <c r="J7983">
        <v>41</v>
      </c>
      <c r="K7983">
        <v>52.961081</v>
      </c>
      <c r="L7983">
        <v>1.5009E-2</v>
      </c>
      <c r="M7983">
        <f>(F7983*CalPhotonTurnigy!$AE$30*CalPhotonTurnigy!$AF$36+CalPhotonTurnigy!$AE$36)/CalPhotonTurnigy!$AE$30</f>
        <v>44.955640461069947</v>
      </c>
    </row>
    <row r="7984" spans="1:13" x14ac:dyDescent="0.3">
      <c r="A7984">
        <v>217.19893200000001</v>
      </c>
      <c r="B7984">
        <v>41</v>
      </c>
      <c r="C7984">
        <v>0</v>
      </c>
      <c r="D7984">
        <v>0.626</v>
      </c>
      <c r="E7984">
        <v>32.967995999999999</v>
      </c>
      <c r="F7984">
        <v>32.571809000000002</v>
      </c>
      <c r="G7984">
        <v>33.141764999999999</v>
      </c>
      <c r="H7984">
        <v>0.39618700000000001</v>
      </c>
      <c r="I7984">
        <v>-89.601416999999998</v>
      </c>
      <c r="J7984">
        <v>41</v>
      </c>
      <c r="K7984">
        <v>52.961080000000003</v>
      </c>
      <c r="L7984">
        <v>1.4999E-2</v>
      </c>
      <c r="M7984">
        <f>(F7984*CalPhotonTurnigy!$AE$30*CalPhotonTurnigy!$AF$36+CalPhotonTurnigy!$AE$36)/CalPhotonTurnigy!$AE$30</f>
        <v>44.571641189764698</v>
      </c>
    </row>
    <row r="7985" spans="1:13" x14ac:dyDescent="0.3">
      <c r="A7985">
        <v>217.21393399999999</v>
      </c>
      <c r="B7985">
        <v>41</v>
      </c>
      <c r="C7985">
        <v>0</v>
      </c>
      <c r="D7985">
        <v>0.628</v>
      </c>
      <c r="E7985">
        <v>32.968738999999999</v>
      </c>
      <c r="F7985">
        <v>32.899476999999997</v>
      </c>
      <c r="G7985">
        <v>33.141734999999997</v>
      </c>
      <c r="H7985">
        <v>6.9262000000000004E-2</v>
      </c>
      <c r="I7985">
        <v>-89.598428999999996</v>
      </c>
      <c r="J7985">
        <v>41</v>
      </c>
      <c r="K7985">
        <v>52.961080000000003</v>
      </c>
      <c r="L7985">
        <v>1.5002E-2</v>
      </c>
      <c r="M7985">
        <f>(F7985*CalPhotonTurnigy!$AE$30*CalPhotonTurnigy!$AF$36+CalPhotonTurnigy!$AE$36)/CalPhotonTurnigy!$AE$30</f>
        <v>44.904455048946652</v>
      </c>
    </row>
    <row r="7986" spans="1:13" x14ac:dyDescent="0.3">
      <c r="A7986">
        <v>217.22893400000001</v>
      </c>
      <c r="B7986">
        <v>41</v>
      </c>
      <c r="C7986">
        <v>0</v>
      </c>
      <c r="D7986">
        <v>0.626</v>
      </c>
      <c r="E7986">
        <v>32.958539000000002</v>
      </c>
      <c r="F7986">
        <v>32.597020999999998</v>
      </c>
      <c r="G7986">
        <v>33.141706999999997</v>
      </c>
      <c r="H7986">
        <v>0.36151800000000001</v>
      </c>
      <c r="I7986">
        <v>-89.582871999999995</v>
      </c>
      <c r="J7986">
        <v>41</v>
      </c>
      <c r="K7986">
        <v>52.961080000000003</v>
      </c>
      <c r="L7986">
        <v>1.4999999999999999E-2</v>
      </c>
      <c r="M7986">
        <f>(F7986*CalPhotonTurnigy!$AE$30*CalPhotonTurnigy!$AF$36+CalPhotonTurnigy!$AE$36)/CalPhotonTurnigy!$AE$30</f>
        <v>44.597249131393696</v>
      </c>
    </row>
    <row r="7987" spans="1:13" x14ac:dyDescent="0.3">
      <c r="A7987">
        <v>217.243944</v>
      </c>
      <c r="B7987">
        <v>41</v>
      </c>
      <c r="C7987">
        <v>0</v>
      </c>
      <c r="D7987">
        <v>0.627</v>
      </c>
      <c r="E7987">
        <v>32.955181000000003</v>
      </c>
      <c r="F7987">
        <v>32.899476999999997</v>
      </c>
      <c r="G7987">
        <v>33.141683</v>
      </c>
      <c r="H7987">
        <v>5.5704999999999998E-2</v>
      </c>
      <c r="I7987">
        <v>-89.580467999999996</v>
      </c>
      <c r="J7987">
        <v>41</v>
      </c>
      <c r="K7987">
        <v>52.961078999999998</v>
      </c>
      <c r="L7987">
        <v>1.5010000000000001E-2</v>
      </c>
      <c r="M7987">
        <f>(F7987*CalPhotonTurnigy!$AE$30*CalPhotonTurnigy!$AF$36+CalPhotonTurnigy!$AE$36)/CalPhotonTurnigy!$AE$30</f>
        <v>44.904455048946652</v>
      </c>
    </row>
    <row r="7988" spans="1:13" x14ac:dyDescent="0.3">
      <c r="A7988">
        <v>217.25894</v>
      </c>
      <c r="B7988">
        <v>41</v>
      </c>
      <c r="C7988">
        <v>0</v>
      </c>
      <c r="D7988">
        <v>0.63200000000000001</v>
      </c>
      <c r="E7988">
        <v>32.984802000000002</v>
      </c>
      <c r="F7988">
        <v>32.571809000000002</v>
      </c>
      <c r="G7988">
        <v>33.141661999999997</v>
      </c>
      <c r="H7988">
        <v>0.412993</v>
      </c>
      <c r="I7988">
        <v>-89.562703999999997</v>
      </c>
      <c r="J7988">
        <v>41</v>
      </c>
      <c r="K7988">
        <v>52.961078999999998</v>
      </c>
      <c r="L7988">
        <v>1.4996000000000001E-2</v>
      </c>
      <c r="M7988">
        <f>(F7988*CalPhotonTurnigy!$AE$30*CalPhotonTurnigy!$AF$36+CalPhotonTurnigy!$AE$36)/CalPhotonTurnigy!$AE$30</f>
        <v>44.571641189764698</v>
      </c>
    </row>
    <row r="7989" spans="1:13" x14ac:dyDescent="0.3">
      <c r="A7989">
        <v>217.27393599999999</v>
      </c>
      <c r="B7989">
        <v>41</v>
      </c>
      <c r="C7989">
        <v>0</v>
      </c>
      <c r="D7989">
        <v>0.628</v>
      </c>
      <c r="E7989">
        <v>32.983199999999997</v>
      </c>
      <c r="F7989">
        <v>32.874277999999997</v>
      </c>
      <c r="G7989">
        <v>33.141643000000002</v>
      </c>
      <c r="H7989">
        <v>0.108922</v>
      </c>
      <c r="I7989">
        <v>-89.558008000000001</v>
      </c>
      <c r="J7989">
        <v>41</v>
      </c>
      <c r="K7989">
        <v>52.961078999999998</v>
      </c>
      <c r="L7989">
        <v>1.4996000000000001E-2</v>
      </c>
      <c r="M7989">
        <f>(F7989*CalPhotonTurnigy!$AE$30*CalPhotonTurnigy!$AF$36+CalPhotonTurnigy!$AE$36)/CalPhotonTurnigy!$AE$30</f>
        <v>44.878860311476025</v>
      </c>
    </row>
    <row r="7990" spans="1:13" x14ac:dyDescent="0.3">
      <c r="A7990">
        <v>217.28894700000001</v>
      </c>
      <c r="B7990">
        <v>41</v>
      </c>
      <c r="C7990">
        <v>0</v>
      </c>
      <c r="D7990">
        <v>0.627</v>
      </c>
      <c r="E7990">
        <v>32.976405</v>
      </c>
      <c r="F7990">
        <v>32.571809000000002</v>
      </c>
      <c r="G7990">
        <v>33.141627</v>
      </c>
      <c r="H7990">
        <v>0.40459499999999998</v>
      </c>
      <c r="I7990">
        <v>-89.540588</v>
      </c>
      <c r="J7990">
        <v>41</v>
      </c>
      <c r="K7990">
        <v>52.961078999999998</v>
      </c>
      <c r="L7990">
        <v>1.5011E-2</v>
      </c>
      <c r="M7990">
        <f>(F7990*CalPhotonTurnigy!$AE$30*CalPhotonTurnigy!$AF$36+CalPhotonTurnigy!$AE$36)/CalPhotonTurnigy!$AE$30</f>
        <v>44.571641189764698</v>
      </c>
    </row>
    <row r="7991" spans="1:13" x14ac:dyDescent="0.3">
      <c r="A7991">
        <v>217.30394799999999</v>
      </c>
      <c r="B7991">
        <v>41</v>
      </c>
      <c r="C7991">
        <v>0</v>
      </c>
      <c r="D7991">
        <v>0.629</v>
      </c>
      <c r="E7991">
        <v>32.986806000000001</v>
      </c>
      <c r="F7991">
        <v>32.899476999999997</v>
      </c>
      <c r="G7991">
        <v>33.141613</v>
      </c>
      <c r="H7991">
        <v>8.7329000000000004E-2</v>
      </c>
      <c r="I7991">
        <v>-89.536821000000003</v>
      </c>
      <c r="J7991">
        <v>41</v>
      </c>
      <c r="K7991">
        <v>52.961078999999998</v>
      </c>
      <c r="L7991">
        <v>1.5001E-2</v>
      </c>
      <c r="M7991">
        <f>(F7991*CalPhotonTurnigy!$AE$30*CalPhotonTurnigy!$AF$36+CalPhotonTurnigy!$AE$36)/CalPhotonTurnigy!$AE$30</f>
        <v>44.904455048946652</v>
      </c>
    </row>
    <row r="7992" spans="1:13" x14ac:dyDescent="0.3">
      <c r="A7992">
        <v>217.31896</v>
      </c>
      <c r="B7992">
        <v>41</v>
      </c>
      <c r="C7992">
        <v>0</v>
      </c>
      <c r="D7992">
        <v>0.64800000000000002</v>
      </c>
      <c r="E7992">
        <v>33.120009000000003</v>
      </c>
      <c r="F7992">
        <v>32.546596000000001</v>
      </c>
      <c r="G7992">
        <v>33.141599999999997</v>
      </c>
      <c r="H7992">
        <v>0.57341299999999995</v>
      </c>
      <c r="I7992">
        <v>-89.512135000000001</v>
      </c>
      <c r="J7992">
        <v>41</v>
      </c>
      <c r="K7992">
        <v>52.961078000000001</v>
      </c>
      <c r="L7992">
        <v>1.5011999999999999E-2</v>
      </c>
      <c r="M7992">
        <f>(F7992*CalPhotonTurnigy!$AE$30*CalPhotonTurnigy!$AF$36+CalPhotonTurnigy!$AE$36)/CalPhotonTurnigy!$AE$30</f>
        <v>44.54603223243118</v>
      </c>
    </row>
    <row r="7993" spans="1:13" x14ac:dyDescent="0.3">
      <c r="A7993">
        <v>217.333967</v>
      </c>
      <c r="B7993">
        <v>41</v>
      </c>
      <c r="C7993">
        <v>0</v>
      </c>
      <c r="D7993">
        <v>0.628</v>
      </c>
      <c r="E7993">
        <v>33.104978000000003</v>
      </c>
      <c r="F7993">
        <v>32.899476999999997</v>
      </c>
      <c r="G7993">
        <v>33.141589000000003</v>
      </c>
      <c r="H7993">
        <v>0.20550099999999999</v>
      </c>
      <c r="I7993">
        <v>-89.503266999999994</v>
      </c>
      <c r="J7993">
        <v>41</v>
      </c>
      <c r="K7993">
        <v>52.961078000000001</v>
      </c>
      <c r="L7993">
        <v>1.5007E-2</v>
      </c>
      <c r="M7993">
        <f>(F7993*CalPhotonTurnigy!$AE$30*CalPhotonTurnigy!$AF$36+CalPhotonTurnigy!$AE$36)/CalPhotonTurnigy!$AE$30</f>
        <v>44.904455048946652</v>
      </c>
    </row>
    <row r="7994" spans="1:13" x14ac:dyDescent="0.3">
      <c r="A7994">
        <v>217.34896599999999</v>
      </c>
      <c r="B7994">
        <v>41</v>
      </c>
      <c r="C7994">
        <v>0</v>
      </c>
      <c r="D7994">
        <v>0.627</v>
      </c>
      <c r="E7994">
        <v>33.081243000000001</v>
      </c>
      <c r="F7994">
        <v>32.571809000000002</v>
      </c>
      <c r="G7994">
        <v>33.141579</v>
      </c>
      <c r="H7994">
        <v>0.50943400000000005</v>
      </c>
      <c r="I7994">
        <v>-89.481351000000004</v>
      </c>
      <c r="J7994">
        <v>41</v>
      </c>
      <c r="K7994">
        <v>52.961078000000001</v>
      </c>
      <c r="L7994">
        <v>1.4999E-2</v>
      </c>
      <c r="M7994">
        <f>(F7994*CalPhotonTurnigy!$AE$30*CalPhotonTurnigy!$AF$36+CalPhotonTurnigy!$AE$36)/CalPhotonTurnigy!$AE$30</f>
        <v>44.571641189764698</v>
      </c>
    </row>
    <row r="7995" spans="1:13" x14ac:dyDescent="0.3">
      <c r="A7995">
        <v>217.36397099999999</v>
      </c>
      <c r="B7995">
        <v>41</v>
      </c>
      <c r="C7995">
        <v>0</v>
      </c>
      <c r="D7995">
        <v>0.628</v>
      </c>
      <c r="E7995">
        <v>33.071607</v>
      </c>
      <c r="F7995">
        <v>32.899476999999997</v>
      </c>
      <c r="G7995">
        <v>33.141570000000002</v>
      </c>
      <c r="H7995">
        <v>0.17213100000000001</v>
      </c>
      <c r="I7995">
        <v>-89.473923999999997</v>
      </c>
      <c r="J7995">
        <v>41</v>
      </c>
      <c r="K7995">
        <v>52.961078000000001</v>
      </c>
      <c r="L7995">
        <v>1.5004999999999999E-2</v>
      </c>
      <c r="M7995">
        <f>(F7995*CalPhotonTurnigy!$AE$30*CalPhotonTurnigy!$AF$36+CalPhotonTurnigy!$AE$36)/CalPhotonTurnigy!$AE$30</f>
        <v>44.904455048946652</v>
      </c>
    </row>
    <row r="7996" spans="1:13" x14ac:dyDescent="0.3">
      <c r="A7996">
        <v>217.378972</v>
      </c>
      <c r="B7996">
        <v>41</v>
      </c>
      <c r="C7996">
        <v>0</v>
      </c>
      <c r="D7996">
        <v>0.629</v>
      </c>
      <c r="E7996">
        <v>33.068714</v>
      </c>
      <c r="F7996">
        <v>32.521383</v>
      </c>
      <c r="G7996">
        <v>33.141562</v>
      </c>
      <c r="H7996">
        <v>0.54733200000000004</v>
      </c>
      <c r="I7996">
        <v>-89.450383000000002</v>
      </c>
      <c r="J7996">
        <v>41</v>
      </c>
      <c r="K7996">
        <v>52.961078000000001</v>
      </c>
      <c r="L7996">
        <v>1.5001E-2</v>
      </c>
      <c r="M7996">
        <f>(F7996*CalPhotonTurnigy!$AE$30*CalPhotonTurnigy!$AF$36+CalPhotonTurnigy!$AE$36)/CalPhotonTurnigy!$AE$30</f>
        <v>44.520423275097677</v>
      </c>
    </row>
    <row r="7997" spans="1:13" x14ac:dyDescent="0.3">
      <c r="A7997">
        <v>217.39397</v>
      </c>
      <c r="B7997">
        <v>41</v>
      </c>
      <c r="C7997">
        <v>0</v>
      </c>
      <c r="D7997">
        <v>0.627</v>
      </c>
      <c r="E7997">
        <v>33.050018000000001</v>
      </c>
      <c r="F7997">
        <v>32.899476999999997</v>
      </c>
      <c r="G7997">
        <v>33.141556000000001</v>
      </c>
      <c r="H7997">
        <v>0.15054100000000001</v>
      </c>
      <c r="I7997">
        <v>-89.443890999999994</v>
      </c>
      <c r="J7997">
        <v>41</v>
      </c>
      <c r="K7997">
        <v>52.961078000000001</v>
      </c>
      <c r="L7997">
        <v>1.4997999999999999E-2</v>
      </c>
      <c r="M7997">
        <f>(F7997*CalPhotonTurnigy!$AE$30*CalPhotonTurnigy!$AF$36+CalPhotonTurnigy!$AE$36)/CalPhotonTurnigy!$AE$30</f>
        <v>44.904455048946652</v>
      </c>
    </row>
    <row r="7998" spans="1:13" x14ac:dyDescent="0.3">
      <c r="A7998">
        <v>217.408976</v>
      </c>
      <c r="B7998">
        <v>41</v>
      </c>
      <c r="C7998">
        <v>0</v>
      </c>
      <c r="D7998">
        <v>0.624</v>
      </c>
      <c r="E7998">
        <v>33.017696000000001</v>
      </c>
      <c r="F7998">
        <v>32.597020999999998</v>
      </c>
      <c r="G7998">
        <v>33.141550000000002</v>
      </c>
      <c r="H7998">
        <v>0.42067599999999999</v>
      </c>
      <c r="I7998">
        <v>-89.425781000000001</v>
      </c>
      <c r="J7998">
        <v>41</v>
      </c>
      <c r="K7998">
        <v>52.961078000000001</v>
      </c>
      <c r="L7998">
        <v>1.5006E-2</v>
      </c>
      <c r="M7998">
        <f>(F7998*CalPhotonTurnigy!$AE$30*CalPhotonTurnigy!$AF$36+CalPhotonTurnigy!$AE$36)/CalPhotonTurnigy!$AE$30</f>
        <v>44.597249131393696</v>
      </c>
    </row>
    <row r="7999" spans="1:13" x14ac:dyDescent="0.3">
      <c r="A7999">
        <v>217.423981</v>
      </c>
      <c r="B7999">
        <v>41</v>
      </c>
      <c r="C7999">
        <v>0</v>
      </c>
      <c r="D7999">
        <v>0.622</v>
      </c>
      <c r="E7999">
        <v>32.973609000000003</v>
      </c>
      <c r="F7999">
        <v>32.899476999999997</v>
      </c>
      <c r="G7999">
        <v>33.141544000000003</v>
      </c>
      <c r="H7999">
        <v>7.4132000000000003E-2</v>
      </c>
      <c r="I7999">
        <v>-89.422582000000006</v>
      </c>
      <c r="J7999">
        <v>41</v>
      </c>
      <c r="K7999">
        <v>52.961078000000001</v>
      </c>
      <c r="L7999">
        <v>1.5004999999999999E-2</v>
      </c>
      <c r="M7999">
        <f>(F7999*CalPhotonTurnigy!$AE$30*CalPhotonTurnigy!$AF$36+CalPhotonTurnigy!$AE$36)/CalPhotonTurnigy!$AE$30</f>
        <v>44.904455048946652</v>
      </c>
    </row>
    <row r="8000" spans="1:13" x14ac:dyDescent="0.3">
      <c r="A8000">
        <v>217.438984</v>
      </c>
      <c r="B8000">
        <v>41</v>
      </c>
      <c r="C8000">
        <v>0</v>
      </c>
      <c r="D8000">
        <v>0.61499999999999999</v>
      </c>
      <c r="E8000">
        <v>32.886763999999999</v>
      </c>
      <c r="F8000">
        <v>32.546596000000001</v>
      </c>
      <c r="G8000">
        <v>33.141539999999999</v>
      </c>
      <c r="H8000">
        <v>0.340167</v>
      </c>
      <c r="I8000">
        <v>-89.407946999999993</v>
      </c>
      <c r="J8000">
        <v>41</v>
      </c>
      <c r="K8000">
        <v>52.961078000000001</v>
      </c>
      <c r="L8000">
        <v>1.5003000000000001E-2</v>
      </c>
      <c r="M8000">
        <f>(F8000*CalPhotonTurnigy!$AE$30*CalPhotonTurnigy!$AF$36+CalPhotonTurnigy!$AE$36)/CalPhotonTurnigy!$AE$30</f>
        <v>44.54603223243118</v>
      </c>
    </row>
    <row r="8001" spans="1:13" x14ac:dyDescent="0.3">
      <c r="A8001">
        <v>217.45398299999999</v>
      </c>
      <c r="B8001">
        <v>41</v>
      </c>
      <c r="C8001">
        <v>0</v>
      </c>
      <c r="D8001">
        <v>0.61299999999999999</v>
      </c>
      <c r="E8001">
        <v>32.800941000000002</v>
      </c>
      <c r="F8001">
        <v>32.874277999999997</v>
      </c>
      <c r="G8001">
        <v>33.141536000000002</v>
      </c>
      <c r="H8001">
        <v>-7.3336999999999999E-2</v>
      </c>
      <c r="I8001">
        <v>-89.411108999999996</v>
      </c>
      <c r="J8001">
        <v>41</v>
      </c>
      <c r="K8001">
        <v>52.961078000000001</v>
      </c>
      <c r="L8001">
        <v>1.4999E-2</v>
      </c>
      <c r="M8001">
        <f>(F8001*CalPhotonTurnigy!$AE$30*CalPhotonTurnigy!$AF$36+CalPhotonTurnigy!$AE$36)/CalPhotonTurnigy!$AE$30</f>
        <v>44.878860311476025</v>
      </c>
    </row>
    <row r="8002" spans="1:13" x14ac:dyDescent="0.3">
      <c r="A8002">
        <v>217.46898200000001</v>
      </c>
      <c r="B8002">
        <v>41</v>
      </c>
      <c r="C8002">
        <v>0</v>
      </c>
      <c r="D8002">
        <v>0.60699999999999998</v>
      </c>
      <c r="E8002">
        <v>32.688640999999997</v>
      </c>
      <c r="F8002">
        <v>32.647441000000001</v>
      </c>
      <c r="G8002">
        <v>33.141531999999998</v>
      </c>
      <c r="H8002">
        <v>4.1200000000000001E-2</v>
      </c>
      <c r="I8002">
        <v>-89.409335999999996</v>
      </c>
      <c r="J8002">
        <v>41</v>
      </c>
      <c r="K8002">
        <v>52.961078000000001</v>
      </c>
      <c r="L8002">
        <v>1.4999E-2</v>
      </c>
      <c r="M8002">
        <f>(F8002*CalPhotonTurnigy!$AE$30*CalPhotonTurnigy!$AF$36+CalPhotonTurnigy!$AE$36)/CalPhotonTurnigy!$AE$30</f>
        <v>44.648460951833769</v>
      </c>
    </row>
    <row r="8003" spans="1:13" x14ac:dyDescent="0.3">
      <c r="A8003">
        <v>217.48398800000001</v>
      </c>
      <c r="B8003">
        <v>40</v>
      </c>
      <c r="C8003">
        <v>0</v>
      </c>
      <c r="D8003">
        <v>0.61099999999999999</v>
      </c>
      <c r="E8003">
        <v>32.619095000000002</v>
      </c>
      <c r="F8003">
        <v>32.874277999999997</v>
      </c>
      <c r="G8003">
        <v>33.141288000000003</v>
      </c>
      <c r="H8003">
        <v>-0.25518299999999999</v>
      </c>
      <c r="I8003">
        <v>-89.420344999999998</v>
      </c>
      <c r="J8003">
        <v>40</v>
      </c>
      <c r="K8003">
        <v>52.912432000000003</v>
      </c>
      <c r="L8003">
        <v>1.5006E-2</v>
      </c>
      <c r="M8003">
        <f>(F8003*CalPhotonTurnigy!$AE$30*CalPhotonTurnigy!$AF$36+CalPhotonTurnigy!$AE$36)/CalPhotonTurnigy!$AE$30</f>
        <v>44.878860311476025</v>
      </c>
    </row>
    <row r="8004" spans="1:13" x14ac:dyDescent="0.3">
      <c r="A8004">
        <v>217.498999</v>
      </c>
      <c r="B8004">
        <v>40</v>
      </c>
      <c r="C8004">
        <v>0</v>
      </c>
      <c r="D8004">
        <v>0.60899999999999999</v>
      </c>
      <c r="E8004">
        <v>32.542644000000003</v>
      </c>
      <c r="F8004">
        <v>33.025454000000003</v>
      </c>
      <c r="G8004">
        <v>33.139974000000002</v>
      </c>
      <c r="H8004">
        <v>-0.48281000000000002</v>
      </c>
      <c r="I8004">
        <v>-89.441205999999994</v>
      </c>
      <c r="J8004">
        <v>40</v>
      </c>
      <c r="K8004">
        <v>52.824289999999998</v>
      </c>
      <c r="L8004">
        <v>1.5011E-2</v>
      </c>
      <c r="M8004">
        <f>(F8004*CalPhotonTurnigy!$AE$30*CalPhotonTurnigy!$AF$36+CalPhotonTurnigy!$AE$36)/CalPhotonTurnigy!$AE$30</f>
        <v>45.032410453618965</v>
      </c>
    </row>
    <row r="8005" spans="1:13" x14ac:dyDescent="0.3">
      <c r="A8005">
        <v>217.51400899999999</v>
      </c>
      <c r="B8005">
        <v>40</v>
      </c>
      <c r="C8005">
        <v>0</v>
      </c>
      <c r="D8005">
        <v>0.60699999999999998</v>
      </c>
      <c r="E8005">
        <v>32.460178999999997</v>
      </c>
      <c r="F8005">
        <v>32.823877000000003</v>
      </c>
      <c r="G8005">
        <v>33.136474999999997</v>
      </c>
      <c r="H8005">
        <v>-0.36369899999999999</v>
      </c>
      <c r="I8005">
        <v>-89.456894000000005</v>
      </c>
      <c r="J8005">
        <v>40</v>
      </c>
      <c r="K8005">
        <v>52.748424</v>
      </c>
      <c r="L8005">
        <v>1.5010000000000001E-2</v>
      </c>
      <c r="M8005">
        <f>(F8005*CalPhotonTurnigy!$AE$30*CalPhotonTurnigy!$AF$36+CalPhotonTurnigy!$AE$36)/CalPhotonTurnigy!$AE$30</f>
        <v>44.827667789421291</v>
      </c>
    </row>
    <row r="8006" spans="1:13" x14ac:dyDescent="0.3">
      <c r="A8006">
        <v>217.52900700000001</v>
      </c>
      <c r="B8006">
        <v>40</v>
      </c>
      <c r="C8006">
        <v>0</v>
      </c>
      <c r="D8006">
        <v>0.60599999999999998</v>
      </c>
      <c r="E8006">
        <v>32.383516</v>
      </c>
      <c r="F8006">
        <v>33.151403999999999</v>
      </c>
      <c r="G8006">
        <v>33.130004</v>
      </c>
      <c r="H8006">
        <v>-0.76788800000000001</v>
      </c>
      <c r="I8006">
        <v>-89.490076000000002</v>
      </c>
      <c r="J8006">
        <v>40</v>
      </c>
      <c r="K8006">
        <v>52.683126999999999</v>
      </c>
      <c r="L8006">
        <v>1.4997999999999999E-2</v>
      </c>
      <c r="M8006">
        <f>(F8006*CalPhotonTurnigy!$AE$30*CalPhotonTurnigy!$AF$36+CalPhotonTurnigy!$AE$36)/CalPhotonTurnigy!$AE$30</f>
        <v>45.16033843427001</v>
      </c>
    </row>
    <row r="8007" spans="1:13" x14ac:dyDescent="0.3">
      <c r="A8007">
        <v>217.54400799999999</v>
      </c>
      <c r="B8007">
        <v>40</v>
      </c>
      <c r="C8007">
        <v>0</v>
      </c>
      <c r="D8007">
        <v>0.60699999999999998</v>
      </c>
      <c r="E8007">
        <v>32.322930999999997</v>
      </c>
      <c r="F8007">
        <v>32.849077999999999</v>
      </c>
      <c r="G8007">
        <v>33.120238000000001</v>
      </c>
      <c r="H8007">
        <v>-0.52614700000000003</v>
      </c>
      <c r="I8007">
        <v>-89.512763000000007</v>
      </c>
      <c r="J8007">
        <v>40</v>
      </c>
      <c r="K8007">
        <v>52.626924000000002</v>
      </c>
      <c r="L8007">
        <v>1.5001E-2</v>
      </c>
      <c r="M8007">
        <f>(F8007*CalPhotonTurnigy!$AE$30*CalPhotonTurnigy!$AF$36+CalPhotonTurnigy!$AE$36)/CalPhotonTurnigy!$AE$30</f>
        <v>44.8532645583009</v>
      </c>
    </row>
    <row r="8008" spans="1:13" x14ac:dyDescent="0.3">
      <c r="A8008">
        <v>217.55901</v>
      </c>
      <c r="B8008">
        <v>40</v>
      </c>
      <c r="C8008">
        <v>0</v>
      </c>
      <c r="D8008">
        <v>0.60599999999999998</v>
      </c>
      <c r="E8008">
        <v>32.265157000000002</v>
      </c>
      <c r="F8008">
        <v>33.151403999999999</v>
      </c>
      <c r="G8008">
        <v>33.107168999999999</v>
      </c>
      <c r="H8008">
        <v>-0.88624800000000004</v>
      </c>
      <c r="I8008">
        <v>-89.551068999999998</v>
      </c>
      <c r="J8008">
        <v>40</v>
      </c>
      <c r="K8008">
        <v>52.57855</v>
      </c>
      <c r="L8008">
        <v>1.5002E-2</v>
      </c>
      <c r="M8008">
        <f>(F8008*CalPhotonTurnigy!$AE$30*CalPhotonTurnigy!$AF$36+CalPhotonTurnigy!$AE$36)/CalPhotonTurnigy!$AE$30</f>
        <v>45.16033843427001</v>
      </c>
    </row>
    <row r="8009" spans="1:13" x14ac:dyDescent="0.3">
      <c r="A8009">
        <v>217.57401999999999</v>
      </c>
      <c r="B8009">
        <v>40</v>
      </c>
      <c r="C8009">
        <v>0</v>
      </c>
      <c r="D8009">
        <v>0.60699999999999998</v>
      </c>
      <c r="E8009">
        <v>32.226463000000003</v>
      </c>
      <c r="F8009">
        <v>32.798675000000003</v>
      </c>
      <c r="G8009">
        <v>33.091000999999999</v>
      </c>
      <c r="H8009">
        <v>-0.57221200000000005</v>
      </c>
      <c r="I8009">
        <v>-89.575748000000004</v>
      </c>
      <c r="J8009">
        <v>40</v>
      </c>
      <c r="K8009">
        <v>52.536915</v>
      </c>
      <c r="L8009">
        <v>1.5010000000000001E-2</v>
      </c>
      <c r="M8009">
        <f>(F8009*CalPhotonTurnigy!$AE$30*CalPhotonTurnigy!$AF$36+CalPhotonTurnigy!$AE$36)/CalPhotonTurnigy!$AE$30</f>
        <v>44.802070004837191</v>
      </c>
    </row>
    <row r="8010" spans="1:13" x14ac:dyDescent="0.3">
      <c r="A8010">
        <v>217.58902399999999</v>
      </c>
      <c r="B8010">
        <v>40</v>
      </c>
      <c r="C8010">
        <v>0</v>
      </c>
      <c r="D8010">
        <v>0.60699999999999998</v>
      </c>
      <c r="E8010">
        <v>32.193128999999999</v>
      </c>
      <c r="F8010">
        <v>33.126215999999999</v>
      </c>
      <c r="G8010">
        <v>33.072066999999997</v>
      </c>
      <c r="H8010">
        <v>-0.933087</v>
      </c>
      <c r="I8010">
        <v>-89.616076000000007</v>
      </c>
      <c r="J8010">
        <v>40</v>
      </c>
      <c r="K8010">
        <v>52.501078999999997</v>
      </c>
      <c r="L8010">
        <v>1.5004E-2</v>
      </c>
      <c r="M8010">
        <f>(F8010*CalPhotonTurnigy!$AE$30*CalPhotonTurnigy!$AF$36+CalPhotonTurnigy!$AE$36)/CalPhotonTurnigy!$AE$30</f>
        <v>45.134754869548779</v>
      </c>
    </row>
    <row r="8011" spans="1:13" x14ac:dyDescent="0.3">
      <c r="A8011">
        <v>217.604028</v>
      </c>
      <c r="B8011">
        <v>40</v>
      </c>
      <c r="C8011">
        <v>0</v>
      </c>
      <c r="D8011">
        <v>0.60499999999999998</v>
      </c>
      <c r="E8011">
        <v>32.14772</v>
      </c>
      <c r="F8011">
        <v>32.798675000000003</v>
      </c>
      <c r="G8011">
        <v>33.050778000000001</v>
      </c>
      <c r="H8011">
        <v>-0.65095599999999998</v>
      </c>
      <c r="I8011">
        <v>-89.644138999999996</v>
      </c>
      <c r="J8011">
        <v>40</v>
      </c>
      <c r="K8011">
        <v>52.470233999999998</v>
      </c>
      <c r="L8011">
        <v>1.5004E-2</v>
      </c>
      <c r="M8011">
        <f>(F8011*CalPhotonTurnigy!$AE$30*CalPhotonTurnigy!$AF$36+CalPhotonTurnigy!$AE$36)/CalPhotonTurnigy!$AE$30</f>
        <v>44.802070004837191</v>
      </c>
    </row>
    <row r="8012" spans="1:13" x14ac:dyDescent="0.3">
      <c r="A8012">
        <v>217.61902900000001</v>
      </c>
      <c r="B8012">
        <v>40</v>
      </c>
      <c r="C8012">
        <v>0</v>
      </c>
      <c r="D8012">
        <v>0.60499999999999998</v>
      </c>
      <c r="E8012">
        <v>32.108590999999997</v>
      </c>
      <c r="F8012">
        <v>33.151403999999999</v>
      </c>
      <c r="G8012">
        <v>33.027572999999997</v>
      </c>
      <c r="H8012">
        <v>-1.042813</v>
      </c>
      <c r="I8012">
        <v>-89.689210000000003</v>
      </c>
      <c r="J8012">
        <v>40</v>
      </c>
      <c r="K8012">
        <v>52.443686</v>
      </c>
      <c r="L8012">
        <v>1.5001E-2</v>
      </c>
      <c r="M8012">
        <f>(F8012*CalPhotonTurnigy!$AE$30*CalPhotonTurnigy!$AF$36+CalPhotonTurnigy!$AE$36)/CalPhotonTurnigy!$AE$30</f>
        <v>45.16033843427001</v>
      </c>
    </row>
    <row r="8013" spans="1:13" x14ac:dyDescent="0.3">
      <c r="A8013">
        <v>217.63402500000001</v>
      </c>
      <c r="B8013">
        <v>40</v>
      </c>
      <c r="C8013">
        <v>0</v>
      </c>
      <c r="D8013">
        <v>0.60699999999999998</v>
      </c>
      <c r="E8013">
        <v>32.086041999999999</v>
      </c>
      <c r="F8013">
        <v>32.773471999999998</v>
      </c>
      <c r="G8013">
        <v>33.002893999999998</v>
      </c>
      <c r="H8013">
        <v>-0.68742999999999999</v>
      </c>
      <c r="I8013">
        <v>-89.718823999999998</v>
      </c>
      <c r="J8013">
        <v>40</v>
      </c>
      <c r="K8013">
        <v>52.420836000000001</v>
      </c>
      <c r="L8013">
        <v>1.4996000000000001E-2</v>
      </c>
      <c r="M8013">
        <f>(F8013*CalPhotonTurnigy!$AE$30*CalPhotonTurnigy!$AF$36+CalPhotonTurnigy!$AE$36)/CalPhotonTurnigy!$AE$30</f>
        <v>44.776471204548599</v>
      </c>
    </row>
    <row r="8014" spans="1:13" x14ac:dyDescent="0.3">
      <c r="A8014">
        <v>217.64902799999999</v>
      </c>
      <c r="B8014">
        <v>40</v>
      </c>
      <c r="C8014">
        <v>0</v>
      </c>
      <c r="D8014">
        <v>0.60699999999999998</v>
      </c>
      <c r="E8014">
        <v>32.072206999999999</v>
      </c>
      <c r="F8014">
        <v>33.101027000000002</v>
      </c>
      <c r="G8014">
        <v>32.977162999999997</v>
      </c>
      <c r="H8014">
        <v>-1.0288200000000001</v>
      </c>
      <c r="I8014">
        <v>-89.763278</v>
      </c>
      <c r="J8014">
        <v>40</v>
      </c>
      <c r="K8014">
        <v>52.401169000000003</v>
      </c>
      <c r="L8014">
        <v>1.5003000000000001E-2</v>
      </c>
      <c r="M8014">
        <f>(F8014*CalPhotonTurnigy!$AE$30*CalPhotonTurnigy!$AF$36+CalPhotonTurnigy!$AE$36)/CalPhotonTurnigy!$AE$30</f>
        <v>45.109170289123064</v>
      </c>
    </row>
    <row r="8015" spans="1:13" x14ac:dyDescent="0.3">
      <c r="A8015">
        <v>217.66403700000001</v>
      </c>
      <c r="B8015">
        <v>40</v>
      </c>
      <c r="C8015">
        <v>0</v>
      </c>
      <c r="D8015">
        <v>0.60699999999999998</v>
      </c>
      <c r="E8015">
        <v>32.054713999999997</v>
      </c>
      <c r="F8015">
        <v>32.773471999999998</v>
      </c>
      <c r="G8015">
        <v>32.950769999999999</v>
      </c>
      <c r="H8015">
        <v>-0.71875800000000001</v>
      </c>
      <c r="I8015">
        <v>-89.794269</v>
      </c>
      <c r="J8015">
        <v>40</v>
      </c>
      <c r="K8015">
        <v>52.384241000000003</v>
      </c>
      <c r="L8015">
        <v>1.5009E-2</v>
      </c>
      <c r="M8015">
        <f>(F8015*CalPhotonTurnigy!$AE$30*CalPhotonTurnigy!$AF$36+CalPhotonTurnigy!$AE$36)/CalPhotonTurnigy!$AE$30</f>
        <v>44.776471204548599</v>
      </c>
    </row>
    <row r="8016" spans="1:13" x14ac:dyDescent="0.3">
      <c r="A8016">
        <v>217.679034</v>
      </c>
      <c r="B8016">
        <v>40</v>
      </c>
      <c r="C8016">
        <v>0</v>
      </c>
      <c r="D8016">
        <v>0.60599999999999998</v>
      </c>
      <c r="E8016">
        <v>32.034066000000003</v>
      </c>
      <c r="F8016">
        <v>33.101027000000002</v>
      </c>
      <c r="G8016">
        <v>32.924072000000002</v>
      </c>
      <c r="H8016">
        <v>-1.066962</v>
      </c>
      <c r="I8016">
        <v>-89.840352999999993</v>
      </c>
      <c r="J8016">
        <v>40</v>
      </c>
      <c r="K8016">
        <v>52.369670999999997</v>
      </c>
      <c r="L8016">
        <v>1.4997E-2</v>
      </c>
      <c r="M8016">
        <f>(F8016*CalPhotonTurnigy!$AE$30*CalPhotonTurnigy!$AF$36+CalPhotonTurnigy!$AE$36)/CalPhotonTurnigy!$AE$30</f>
        <v>45.109170289123064</v>
      </c>
    </row>
    <row r="8017" spans="1:13" x14ac:dyDescent="0.3">
      <c r="A8017">
        <v>217.694041</v>
      </c>
      <c r="B8017">
        <v>40</v>
      </c>
      <c r="C8017">
        <v>0</v>
      </c>
      <c r="D8017">
        <v>0.60799999999999998</v>
      </c>
      <c r="E8017">
        <v>32.033057999999997</v>
      </c>
      <c r="F8017">
        <v>32.723063000000003</v>
      </c>
      <c r="G8017">
        <v>32.897379000000001</v>
      </c>
      <c r="H8017">
        <v>-0.69000499999999998</v>
      </c>
      <c r="I8017">
        <v>-89.870087999999996</v>
      </c>
      <c r="J8017">
        <v>40</v>
      </c>
      <c r="K8017">
        <v>52.357129999999998</v>
      </c>
      <c r="L8017">
        <v>1.5007E-2</v>
      </c>
      <c r="M8017">
        <f>(F8017*CalPhotonTurnigy!$AE$30*CalPhotonTurnigy!$AF$36+CalPhotonTurnigy!$AE$36)/CalPhotonTurnigy!$AE$30</f>
        <v>44.725270556857936</v>
      </c>
    </row>
    <row r="8018" spans="1:13" x14ac:dyDescent="0.3">
      <c r="A8018">
        <v>217.709046</v>
      </c>
      <c r="B8018">
        <v>40</v>
      </c>
      <c r="C8018">
        <v>0</v>
      </c>
      <c r="D8018">
        <v>0.60499999999999998</v>
      </c>
      <c r="E8018">
        <v>32.009827000000001</v>
      </c>
      <c r="F8018">
        <v>33.075837</v>
      </c>
      <c r="G8018">
        <v>32.870961000000001</v>
      </c>
      <c r="H8018">
        <v>-1.0660099999999999</v>
      </c>
      <c r="I8018">
        <v>-89.916146999999995</v>
      </c>
      <c r="J8018">
        <v>40</v>
      </c>
      <c r="K8018">
        <v>52.346336999999998</v>
      </c>
      <c r="L8018">
        <v>1.5004999999999999E-2</v>
      </c>
      <c r="M8018">
        <f>(F8018*CalPhotonTurnigy!$AE$30*CalPhotonTurnigy!$AF$36+CalPhotonTurnigy!$AE$36)/CalPhotonTurnigy!$AE$30</f>
        <v>45.083584692992851</v>
      </c>
    </row>
    <row r="8019" spans="1:13" x14ac:dyDescent="0.3">
      <c r="A8019">
        <v>217.724051</v>
      </c>
      <c r="B8019">
        <v>40</v>
      </c>
      <c r="C8019">
        <v>0</v>
      </c>
      <c r="D8019">
        <v>0.60499999999999998</v>
      </c>
      <c r="E8019">
        <v>31.989823999999999</v>
      </c>
      <c r="F8019">
        <v>32.773471999999998</v>
      </c>
      <c r="G8019">
        <v>32.845044000000001</v>
      </c>
      <c r="H8019">
        <v>-0.78364900000000004</v>
      </c>
      <c r="I8019">
        <v>-89.949926000000005</v>
      </c>
      <c r="J8019">
        <v>40</v>
      </c>
      <c r="K8019">
        <v>52.337046999999998</v>
      </c>
      <c r="L8019">
        <v>1.5004999999999999E-2</v>
      </c>
      <c r="M8019">
        <f>(F8019*CalPhotonTurnigy!$AE$30*CalPhotonTurnigy!$AF$36+CalPhotonTurnigy!$AE$36)/CalPhotonTurnigy!$AE$30</f>
        <v>44.776471204548599</v>
      </c>
    </row>
    <row r="8020" spans="1:13" x14ac:dyDescent="0.3">
      <c r="A8020">
        <v>217.73905199999999</v>
      </c>
      <c r="B8020">
        <v>40</v>
      </c>
      <c r="C8020">
        <v>0</v>
      </c>
      <c r="D8020">
        <v>0.60699999999999998</v>
      </c>
      <c r="E8020">
        <v>31.983798</v>
      </c>
      <c r="F8020">
        <v>32.546596000000001</v>
      </c>
      <c r="G8020">
        <v>32.819816000000003</v>
      </c>
      <c r="H8020">
        <v>-0.56279800000000002</v>
      </c>
      <c r="I8020">
        <v>-89.974136999999999</v>
      </c>
      <c r="J8020">
        <v>40</v>
      </c>
      <c r="K8020">
        <v>52.329050000000002</v>
      </c>
      <c r="L8020">
        <v>1.5001E-2</v>
      </c>
      <c r="M8020">
        <f>(F8020*CalPhotonTurnigy!$AE$30*CalPhotonTurnigy!$AF$36+CalPhotonTurnigy!$AE$36)/CalPhotonTurnigy!$AE$30</f>
        <v>44.54603223243118</v>
      </c>
    </row>
    <row r="8021" spans="1:13" x14ac:dyDescent="0.3">
      <c r="A8021">
        <v>217.754063</v>
      </c>
      <c r="B8021">
        <v>40</v>
      </c>
      <c r="C8021">
        <v>0</v>
      </c>
      <c r="D8021">
        <v>0.60699999999999998</v>
      </c>
      <c r="E8021">
        <v>31.978612999999999</v>
      </c>
      <c r="F8021">
        <v>32.748268000000003</v>
      </c>
      <c r="G8021">
        <v>32.795425999999999</v>
      </c>
      <c r="H8021">
        <v>-0.76965600000000001</v>
      </c>
      <c r="I8021">
        <v>-90.007320000000007</v>
      </c>
      <c r="J8021">
        <v>40</v>
      </c>
      <c r="K8021">
        <v>52.322167999999998</v>
      </c>
      <c r="L8021">
        <v>1.5011E-2</v>
      </c>
      <c r="M8021">
        <f>(F8021*CalPhotonTurnigy!$AE$30*CalPhotonTurnigy!$AF$36+CalPhotonTurnigy!$AE$36)/CalPhotonTurnigy!$AE$30</f>
        <v>44.75087138855551</v>
      </c>
    </row>
    <row r="8022" spans="1:13" x14ac:dyDescent="0.3">
      <c r="A8022">
        <v>217.76906600000001</v>
      </c>
      <c r="B8022">
        <v>40</v>
      </c>
      <c r="C8022">
        <v>0</v>
      </c>
      <c r="D8022">
        <v>0.60699999999999998</v>
      </c>
      <c r="E8022">
        <v>31.979749000000002</v>
      </c>
      <c r="F8022">
        <v>32.496167999999997</v>
      </c>
      <c r="G8022">
        <v>32.771991</v>
      </c>
      <c r="H8022">
        <v>-0.51641899999999996</v>
      </c>
      <c r="I8022">
        <v>-90.029529999999994</v>
      </c>
      <c r="J8022">
        <v>40</v>
      </c>
      <c r="K8022">
        <v>52.316243999999998</v>
      </c>
      <c r="L8022">
        <v>1.5003000000000001E-2</v>
      </c>
      <c r="M8022">
        <f>(F8022*CalPhotonTurnigy!$AE$30*CalPhotonTurnigy!$AF$36+CalPhotonTurnigy!$AE$36)/CalPhotonTurnigy!$AE$30</f>
        <v>44.494812286355192</v>
      </c>
    </row>
    <row r="8023" spans="1:13" x14ac:dyDescent="0.3">
      <c r="A8023">
        <v>217.78407000000001</v>
      </c>
      <c r="B8023">
        <v>40</v>
      </c>
      <c r="C8023">
        <v>0</v>
      </c>
      <c r="D8023">
        <v>0.60299999999999998</v>
      </c>
      <c r="E8023">
        <v>31.952722000000001</v>
      </c>
      <c r="F8023">
        <v>32.823877000000003</v>
      </c>
      <c r="G8023">
        <v>32.749595999999997</v>
      </c>
      <c r="H8023">
        <v>-0.87115500000000001</v>
      </c>
      <c r="I8023">
        <v>-90.067093999999997</v>
      </c>
      <c r="J8023">
        <v>40</v>
      </c>
      <c r="K8023">
        <v>52.311146000000001</v>
      </c>
      <c r="L8023">
        <v>1.5004E-2</v>
      </c>
      <c r="M8023">
        <f>(F8023*CalPhotonTurnigy!$AE$30*CalPhotonTurnigy!$AF$36+CalPhotonTurnigy!$AE$36)/CalPhotonTurnigy!$AE$30</f>
        <v>44.827667789421291</v>
      </c>
    </row>
    <row r="8024" spans="1:13" x14ac:dyDescent="0.3">
      <c r="A8024">
        <v>217.799082</v>
      </c>
      <c r="B8024">
        <v>40</v>
      </c>
      <c r="C8024">
        <v>0</v>
      </c>
      <c r="D8024">
        <v>0.60699999999999998</v>
      </c>
      <c r="E8024">
        <v>31.95187</v>
      </c>
      <c r="F8024">
        <v>32.470951999999997</v>
      </c>
      <c r="G8024">
        <v>32.728301000000002</v>
      </c>
      <c r="H8024">
        <v>-0.51908200000000004</v>
      </c>
      <c r="I8024">
        <v>-90.089427000000001</v>
      </c>
      <c r="J8024">
        <v>40</v>
      </c>
      <c r="K8024">
        <v>52.306758000000002</v>
      </c>
      <c r="L8024">
        <v>1.5011999999999999E-2</v>
      </c>
      <c r="M8024">
        <f>(F8024*CalPhotonTurnigy!$AE$30*CalPhotonTurnigy!$AF$36+CalPhotonTurnigy!$AE$36)/CalPhotonTurnigy!$AE$30</f>
        <v>44.469200281908208</v>
      </c>
    </row>
    <row r="8025" spans="1:13" x14ac:dyDescent="0.3">
      <c r="A8025">
        <v>217.814087</v>
      </c>
      <c r="B8025">
        <v>40</v>
      </c>
      <c r="C8025">
        <v>0</v>
      </c>
      <c r="D8025">
        <v>0.60899999999999999</v>
      </c>
      <c r="E8025">
        <v>31.967943000000002</v>
      </c>
      <c r="F8025">
        <v>32.849077999999999</v>
      </c>
      <c r="G8025">
        <v>32.708143999999997</v>
      </c>
      <c r="H8025">
        <v>-0.881135</v>
      </c>
      <c r="I8025">
        <v>-90.127431000000001</v>
      </c>
      <c r="J8025">
        <v>40</v>
      </c>
      <c r="K8025">
        <v>52.302979999999998</v>
      </c>
      <c r="L8025">
        <v>1.5004999999999999E-2</v>
      </c>
      <c r="M8025">
        <f>(F8025*CalPhotonTurnigy!$AE$30*CalPhotonTurnigy!$AF$36+CalPhotonTurnigy!$AE$36)/CalPhotonTurnigy!$AE$30</f>
        <v>44.8532645583009</v>
      </c>
    </row>
    <row r="8026" spans="1:13" x14ac:dyDescent="0.3">
      <c r="A8026">
        <v>217.82908599999999</v>
      </c>
      <c r="B8026">
        <v>40</v>
      </c>
      <c r="C8026">
        <v>0</v>
      </c>
      <c r="D8026">
        <v>0.60899999999999999</v>
      </c>
      <c r="E8026">
        <v>31.981767000000001</v>
      </c>
      <c r="F8026">
        <v>32.597020999999998</v>
      </c>
      <c r="G8026">
        <v>32.689140999999999</v>
      </c>
      <c r="H8026">
        <v>-0.61525399999999997</v>
      </c>
      <c r="I8026">
        <v>-90.153904999999995</v>
      </c>
      <c r="J8026">
        <v>40</v>
      </c>
      <c r="K8026">
        <v>52.299728999999999</v>
      </c>
      <c r="L8026">
        <v>1.4999E-2</v>
      </c>
      <c r="M8026">
        <f>(F8026*CalPhotonTurnigy!$AE$30*CalPhotonTurnigy!$AF$36+CalPhotonTurnigy!$AE$36)/CalPhotonTurnigy!$AE$30</f>
        <v>44.597249131393696</v>
      </c>
    </row>
    <row r="8027" spans="1:13" x14ac:dyDescent="0.3">
      <c r="A8027">
        <v>217.84409400000001</v>
      </c>
      <c r="B8027">
        <v>40</v>
      </c>
      <c r="C8027">
        <v>0</v>
      </c>
      <c r="D8027">
        <v>0.60899999999999999</v>
      </c>
      <c r="E8027">
        <v>31.993656999999999</v>
      </c>
      <c r="F8027">
        <v>32.294409000000002</v>
      </c>
      <c r="G8027">
        <v>32.671295000000001</v>
      </c>
      <c r="H8027">
        <v>-0.30075200000000002</v>
      </c>
      <c r="I8027">
        <v>-90.166824000000005</v>
      </c>
      <c r="J8027">
        <v>40</v>
      </c>
      <c r="K8027">
        <v>52.296931000000001</v>
      </c>
      <c r="L8027">
        <v>1.5008000000000001E-2</v>
      </c>
      <c r="M8027">
        <f>(F8027*CalPhotonTurnigy!$AE$30*CalPhotonTurnigy!$AF$36+CalPhotonTurnigy!$AE$36)/CalPhotonTurnigy!$AE$30</f>
        <v>44.289884763940144</v>
      </c>
    </row>
    <row r="8028" spans="1:13" x14ac:dyDescent="0.3">
      <c r="A8028">
        <v>217.859104</v>
      </c>
      <c r="B8028">
        <v>40</v>
      </c>
      <c r="C8028">
        <v>0</v>
      </c>
      <c r="D8028">
        <v>0.60699999999999998</v>
      </c>
      <c r="E8028">
        <v>31.987098</v>
      </c>
      <c r="F8028">
        <v>32.672649</v>
      </c>
      <c r="G8028">
        <v>32.654591000000003</v>
      </c>
      <c r="H8028">
        <v>-0.68555200000000005</v>
      </c>
      <c r="I8028">
        <v>-90.196360999999996</v>
      </c>
      <c r="J8028">
        <v>40</v>
      </c>
      <c r="K8028">
        <v>52.294522999999998</v>
      </c>
      <c r="L8028">
        <v>1.5010000000000001E-2</v>
      </c>
      <c r="M8028">
        <f>(F8028*CalPhotonTurnigy!$AE$30*CalPhotonTurnigy!$AF$36+CalPhotonTurnigy!$AE$36)/CalPhotonTurnigy!$AE$30</f>
        <v>44.674064830644809</v>
      </c>
    </row>
    <row r="8029" spans="1:13" x14ac:dyDescent="0.3">
      <c r="A8029">
        <v>217.87410199999999</v>
      </c>
      <c r="B8029">
        <v>40</v>
      </c>
      <c r="C8029">
        <v>0</v>
      </c>
      <c r="D8029">
        <v>0.60599999999999998</v>
      </c>
      <c r="E8029">
        <v>31.975853000000001</v>
      </c>
      <c r="F8029">
        <v>32.420515999999999</v>
      </c>
      <c r="G8029">
        <v>32.639006000000002</v>
      </c>
      <c r="H8029">
        <v>-0.44466299999999997</v>
      </c>
      <c r="I8029">
        <v>-90.215468000000001</v>
      </c>
      <c r="J8029">
        <v>40</v>
      </c>
      <c r="K8029">
        <v>52.292450000000002</v>
      </c>
      <c r="L8029">
        <v>1.4997999999999999E-2</v>
      </c>
      <c r="M8029">
        <f>(F8029*CalPhotonTurnigy!$AE$30*CalPhotonTurnigy!$AF$36+CalPhotonTurnigy!$AE$36)/CalPhotonTurnigy!$AE$30</f>
        <v>44.417972210196289</v>
      </c>
    </row>
    <row r="8030" spans="1:13" x14ac:dyDescent="0.3">
      <c r="A8030">
        <v>217.88910999999999</v>
      </c>
      <c r="B8030">
        <v>40</v>
      </c>
      <c r="C8030">
        <v>0</v>
      </c>
      <c r="D8030">
        <v>0.61199999999999999</v>
      </c>
      <c r="E8030">
        <v>32.010950000000001</v>
      </c>
      <c r="F8030">
        <v>32.117814000000003</v>
      </c>
      <c r="G8030">
        <v>32.624509000000003</v>
      </c>
      <c r="H8030">
        <v>-0.106865</v>
      </c>
      <c r="I8030">
        <v>-90.220051999999995</v>
      </c>
      <c r="J8030">
        <v>40</v>
      </c>
      <c r="K8030">
        <v>52.290666000000002</v>
      </c>
      <c r="L8030">
        <v>1.5008000000000001E-2</v>
      </c>
      <c r="M8030">
        <f>(F8030*CalPhotonTurnigy!$AE$30*CalPhotonTurnigy!$AF$36+CalPhotonTurnigy!$AE$36)/CalPhotonTurnigy!$AE$30</f>
        <v>44.110516429338546</v>
      </c>
    </row>
    <row r="8031" spans="1:13" x14ac:dyDescent="0.3">
      <c r="A8031">
        <v>217.90411499999999</v>
      </c>
      <c r="B8031">
        <v>40</v>
      </c>
      <c r="C8031">
        <v>0</v>
      </c>
      <c r="D8031">
        <v>0.61499999999999999</v>
      </c>
      <c r="E8031">
        <v>32.057873000000001</v>
      </c>
      <c r="F8031">
        <v>32.521383</v>
      </c>
      <c r="G8031">
        <v>32.611060000000002</v>
      </c>
      <c r="H8031">
        <v>-0.46350999999999998</v>
      </c>
      <c r="I8031">
        <v>-90.239992999999998</v>
      </c>
      <c r="J8031">
        <v>40</v>
      </c>
      <c r="K8031">
        <v>52.28913</v>
      </c>
      <c r="L8031">
        <v>1.5004999999999999E-2</v>
      </c>
      <c r="M8031">
        <f>(F8031*CalPhotonTurnigy!$AE$30*CalPhotonTurnigy!$AF$36+CalPhotonTurnigy!$AE$36)/CalPhotonTurnigy!$AE$30</f>
        <v>44.520423275097677</v>
      </c>
    </row>
    <row r="8032" spans="1:13" x14ac:dyDescent="0.3">
      <c r="A8032">
        <v>217.919118</v>
      </c>
      <c r="B8032">
        <v>40</v>
      </c>
      <c r="C8032">
        <v>0</v>
      </c>
      <c r="D8032">
        <v>0.61099999999999999</v>
      </c>
      <c r="E8032">
        <v>32.075876000000001</v>
      </c>
      <c r="F8032">
        <v>32.294409000000002</v>
      </c>
      <c r="G8032">
        <v>32.598613999999998</v>
      </c>
      <c r="H8032">
        <v>-0.21853300000000001</v>
      </c>
      <c r="I8032">
        <v>-90.249375999999998</v>
      </c>
      <c r="J8032">
        <v>40</v>
      </c>
      <c r="K8032">
        <v>52.287807999999998</v>
      </c>
      <c r="L8032">
        <v>1.5003000000000001E-2</v>
      </c>
      <c r="M8032">
        <f>(F8032*CalPhotonTurnigy!$AE$30*CalPhotonTurnigy!$AF$36+CalPhotonTurnigy!$AE$36)/CalPhotonTurnigy!$AE$30</f>
        <v>44.289884763940144</v>
      </c>
    </row>
    <row r="8033" spans="1:13" x14ac:dyDescent="0.3">
      <c r="A8033">
        <v>217.93413000000001</v>
      </c>
      <c r="B8033">
        <v>40</v>
      </c>
      <c r="C8033">
        <v>0</v>
      </c>
      <c r="D8033">
        <v>0.60799999999999998</v>
      </c>
      <c r="E8033">
        <v>32.069038999999997</v>
      </c>
      <c r="F8033">
        <v>32.016879000000003</v>
      </c>
      <c r="G8033">
        <v>32.587125</v>
      </c>
      <c r="H8033">
        <v>5.2159999999999998E-2</v>
      </c>
      <c r="I8033">
        <v>-90.247140000000002</v>
      </c>
      <c r="J8033">
        <v>40</v>
      </c>
      <c r="K8033">
        <v>52.286670999999998</v>
      </c>
      <c r="L8033">
        <v>1.5011999999999999E-2</v>
      </c>
      <c r="M8033">
        <f>(F8033*CalPhotonTurnigy!$AE$30*CalPhotonTurnigy!$AF$36+CalPhotonTurnigy!$AE$36)/CalPhotonTurnigy!$AE$30</f>
        <v>44.007996296531772</v>
      </c>
    </row>
    <row r="8034" spans="1:13" x14ac:dyDescent="0.3">
      <c r="A8034">
        <v>217.94913600000001</v>
      </c>
      <c r="B8034">
        <v>40</v>
      </c>
      <c r="C8034">
        <v>0</v>
      </c>
      <c r="D8034">
        <v>0.60699999999999998</v>
      </c>
      <c r="E8034">
        <v>32.051985999999999</v>
      </c>
      <c r="F8034">
        <v>32.445734999999999</v>
      </c>
      <c r="G8034">
        <v>32.576540999999999</v>
      </c>
      <c r="H8034">
        <v>-0.39374900000000002</v>
      </c>
      <c r="I8034">
        <v>-90.264071000000001</v>
      </c>
      <c r="J8034">
        <v>40</v>
      </c>
      <c r="K8034">
        <v>52.285691999999997</v>
      </c>
      <c r="L8034">
        <v>1.5006E-2</v>
      </c>
      <c r="M8034">
        <f>(F8034*CalPhotonTurnigy!$AE$30*CalPhotonTurnigy!$AF$36+CalPhotonTurnigy!$AE$36)/CalPhotonTurnigy!$AE$30</f>
        <v>44.44358726175674</v>
      </c>
    </row>
    <row r="8035" spans="1:13" x14ac:dyDescent="0.3">
      <c r="A8035">
        <v>217.964146</v>
      </c>
      <c r="B8035">
        <v>40</v>
      </c>
      <c r="C8035">
        <v>0</v>
      </c>
      <c r="D8035">
        <v>0.60799999999999998</v>
      </c>
      <c r="E8035">
        <v>32.048479</v>
      </c>
      <c r="F8035">
        <v>32.218732000000003</v>
      </c>
      <c r="G8035">
        <v>32.566811999999999</v>
      </c>
      <c r="H8035">
        <v>-0.17025399999999999</v>
      </c>
      <c r="I8035">
        <v>-90.271381000000005</v>
      </c>
      <c r="J8035">
        <v>40</v>
      </c>
      <c r="K8035">
        <v>52.284849000000001</v>
      </c>
      <c r="L8035">
        <v>1.5010000000000001E-2</v>
      </c>
      <c r="M8035">
        <f>(F8035*CalPhotonTurnigy!$AE$30*CalPhotonTurnigy!$AF$36+CalPhotonTurnigy!$AE$36)/CalPhotonTurnigy!$AE$30</f>
        <v>44.213019295168969</v>
      </c>
    </row>
    <row r="8036" spans="1:13" x14ac:dyDescent="0.3">
      <c r="A8036">
        <v>217.97914599999999</v>
      </c>
      <c r="B8036">
        <v>40</v>
      </c>
      <c r="C8036">
        <v>0</v>
      </c>
      <c r="D8036">
        <v>0.60699999999999998</v>
      </c>
      <c r="E8036">
        <v>32.039873999999998</v>
      </c>
      <c r="F8036">
        <v>31.941165999999999</v>
      </c>
      <c r="G8036">
        <v>32.557887000000001</v>
      </c>
      <c r="H8036">
        <v>9.8707000000000003E-2</v>
      </c>
      <c r="I8036">
        <v>-90.267155000000002</v>
      </c>
      <c r="J8036">
        <v>40</v>
      </c>
      <c r="K8036">
        <v>52.284123000000001</v>
      </c>
      <c r="L8036">
        <v>1.4999999999999999E-2</v>
      </c>
      <c r="M8036">
        <f>(F8036*CalPhotonTurnigy!$AE$30*CalPhotonTurnigy!$AF$36+CalPhotonTurnigy!$AE$36)/CalPhotonTurnigy!$AE$30</f>
        <v>43.931094262398901</v>
      </c>
    </row>
    <row r="8037" spans="1:13" x14ac:dyDescent="0.3">
      <c r="A8037">
        <v>217.99415300000001</v>
      </c>
      <c r="B8037">
        <v>40</v>
      </c>
      <c r="C8037">
        <v>0</v>
      </c>
      <c r="D8037">
        <v>0.60499999999999998</v>
      </c>
      <c r="E8037">
        <v>32.015695999999998</v>
      </c>
      <c r="F8037">
        <v>32.344855000000003</v>
      </c>
      <c r="G8037">
        <v>32.549712999999997</v>
      </c>
      <c r="H8037">
        <v>-0.32915899999999998</v>
      </c>
      <c r="I8037">
        <v>-90.281298000000007</v>
      </c>
      <c r="J8037">
        <v>40</v>
      </c>
      <c r="K8037">
        <v>52.283498999999999</v>
      </c>
      <c r="L8037">
        <v>1.5007E-2</v>
      </c>
      <c r="M8037">
        <f>(F8037*CalPhotonTurnigy!$AE$30*CalPhotonTurnigy!$AF$36+CalPhotonTurnigy!$AE$36)/CalPhotonTurnigy!$AE$30</f>
        <v>44.341122992696981</v>
      </c>
    </row>
    <row r="8038" spans="1:13" x14ac:dyDescent="0.3">
      <c r="A8038">
        <v>218.009153</v>
      </c>
      <c r="B8038">
        <v>40</v>
      </c>
      <c r="C8038">
        <v>0</v>
      </c>
      <c r="D8038">
        <v>0.60699999999999998</v>
      </c>
      <c r="E8038">
        <v>32.011659999999999</v>
      </c>
      <c r="F8038">
        <v>32.168275000000001</v>
      </c>
      <c r="G8038">
        <v>32.54224</v>
      </c>
      <c r="H8038">
        <v>-0.15661600000000001</v>
      </c>
      <c r="I8038">
        <v>-90.288015000000001</v>
      </c>
      <c r="J8038">
        <v>40</v>
      </c>
      <c r="K8038">
        <v>52.282961999999998</v>
      </c>
      <c r="L8038">
        <v>1.4999999999999999E-2</v>
      </c>
      <c r="M8038">
        <f>(F8038*CalPhotonTurnigy!$AE$30*CalPhotonTurnigy!$AF$36+CalPhotonTurnigy!$AE$36)/CalPhotonTurnigy!$AE$30</f>
        <v>44.161769893662736</v>
      </c>
    </row>
    <row r="8039" spans="1:13" x14ac:dyDescent="0.3">
      <c r="A8039">
        <v>218.024158</v>
      </c>
      <c r="B8039">
        <v>40</v>
      </c>
      <c r="C8039">
        <v>0</v>
      </c>
      <c r="D8039">
        <v>0.60499999999999998</v>
      </c>
      <c r="E8039">
        <v>31.991402000000001</v>
      </c>
      <c r="F8039">
        <v>31.890685999999999</v>
      </c>
      <c r="G8039">
        <v>32.535420000000002</v>
      </c>
      <c r="H8039">
        <v>0.100716</v>
      </c>
      <c r="I8039">
        <v>-90.283704</v>
      </c>
      <c r="J8039">
        <v>40</v>
      </c>
      <c r="K8039">
        <v>52.282499000000001</v>
      </c>
      <c r="L8039">
        <v>1.5004999999999999E-2</v>
      </c>
      <c r="M8039">
        <f>(F8039*CalPhotonTurnigy!$AE$30*CalPhotonTurnigy!$AF$36+CalPhotonTurnigy!$AE$36)/CalPhotonTurnigy!$AE$30</f>
        <v>43.879821499689378</v>
      </c>
    </row>
    <row r="8040" spans="1:13" x14ac:dyDescent="0.3">
      <c r="A8040">
        <v>218.039164</v>
      </c>
      <c r="B8040">
        <v>40</v>
      </c>
      <c r="C8040">
        <v>0</v>
      </c>
      <c r="D8040">
        <v>0.60599999999999998</v>
      </c>
      <c r="E8040">
        <v>31.979558000000001</v>
      </c>
      <c r="F8040">
        <v>32.294409000000002</v>
      </c>
      <c r="G8040">
        <v>32.529204999999997</v>
      </c>
      <c r="H8040">
        <v>-0.31485099999999999</v>
      </c>
      <c r="I8040">
        <v>-90.297225999999995</v>
      </c>
      <c r="J8040">
        <v>40</v>
      </c>
      <c r="K8040">
        <v>52.282100999999997</v>
      </c>
      <c r="L8040">
        <v>1.5006E-2</v>
      </c>
      <c r="M8040">
        <f>(F8040*CalPhotonTurnigy!$AE$30*CalPhotonTurnigy!$AF$36+CalPhotonTurnigy!$AE$36)/CalPhotonTurnigy!$AE$30</f>
        <v>44.289884763940144</v>
      </c>
    </row>
    <row r="8041" spans="1:13" x14ac:dyDescent="0.3">
      <c r="A8041">
        <v>218.05416199999999</v>
      </c>
      <c r="B8041">
        <v>40</v>
      </c>
      <c r="C8041">
        <v>0</v>
      </c>
      <c r="D8041">
        <v>0.60899999999999999</v>
      </c>
      <c r="E8041">
        <v>31.991757</v>
      </c>
      <c r="F8041">
        <v>32.143045000000001</v>
      </c>
      <c r="G8041">
        <v>32.523549000000003</v>
      </c>
      <c r="H8041">
        <v>-0.15128800000000001</v>
      </c>
      <c r="I8041">
        <v>-90.303713000000002</v>
      </c>
      <c r="J8041">
        <v>40</v>
      </c>
      <c r="K8041">
        <v>52.281758000000004</v>
      </c>
      <c r="L8041">
        <v>1.4997999999999999E-2</v>
      </c>
      <c r="M8041">
        <f>(F8041*CalPhotonTurnigy!$AE$30*CalPhotonTurnigy!$AF$36+CalPhotonTurnigy!$AE$36)/CalPhotonTurnigy!$AE$30</f>
        <v>44.136143669352883</v>
      </c>
    </row>
    <row r="8042" spans="1:13" x14ac:dyDescent="0.3">
      <c r="A8042">
        <v>218.06917300000001</v>
      </c>
      <c r="B8042">
        <v>40</v>
      </c>
      <c r="C8042">
        <v>0</v>
      </c>
      <c r="D8042">
        <v>0.60699999999999998</v>
      </c>
      <c r="E8042">
        <v>31.985461999999998</v>
      </c>
      <c r="F8042">
        <v>31.890685999999999</v>
      </c>
      <c r="G8042">
        <v>32.518410000000003</v>
      </c>
      <c r="H8042">
        <v>9.4777E-2</v>
      </c>
      <c r="I8042">
        <v>-90.299653000000006</v>
      </c>
      <c r="J8042">
        <v>40</v>
      </c>
      <c r="K8042">
        <v>52.281463000000002</v>
      </c>
      <c r="L8042">
        <v>1.5011E-2</v>
      </c>
      <c r="M8042">
        <f>(F8042*CalPhotonTurnigy!$AE$30*CalPhotonTurnigy!$AF$36+CalPhotonTurnigy!$AE$36)/CalPhotonTurnigy!$AE$30</f>
        <v>43.879821499689378</v>
      </c>
    </row>
    <row r="8043" spans="1:13" x14ac:dyDescent="0.3">
      <c r="A8043">
        <v>218.08417399999999</v>
      </c>
      <c r="B8043">
        <v>40</v>
      </c>
      <c r="C8043">
        <v>0</v>
      </c>
      <c r="D8043">
        <v>0.60699999999999998</v>
      </c>
      <c r="E8043">
        <v>31.980045</v>
      </c>
      <c r="F8043">
        <v>32.344855000000003</v>
      </c>
      <c r="G8043">
        <v>32.513745</v>
      </c>
      <c r="H8043">
        <v>-0.364811</v>
      </c>
      <c r="I8043">
        <v>-90.315321999999995</v>
      </c>
      <c r="J8043">
        <v>40</v>
      </c>
      <c r="K8043">
        <v>52.281210000000002</v>
      </c>
      <c r="L8043">
        <v>1.5001E-2</v>
      </c>
      <c r="M8043">
        <f>(F8043*CalPhotonTurnigy!$AE$30*CalPhotonTurnigy!$AF$36+CalPhotonTurnigy!$AE$36)/CalPhotonTurnigy!$AE$30</f>
        <v>44.341122992696981</v>
      </c>
    </row>
    <row r="8044" spans="1:13" x14ac:dyDescent="0.3">
      <c r="A8044">
        <v>218.09918200000001</v>
      </c>
      <c r="B8044">
        <v>40</v>
      </c>
      <c r="C8044">
        <v>0</v>
      </c>
      <c r="D8044">
        <v>0.60699999999999998</v>
      </c>
      <c r="E8044">
        <v>31.975382</v>
      </c>
      <c r="F8044">
        <v>32.168275000000001</v>
      </c>
      <c r="G8044">
        <v>32.509517000000002</v>
      </c>
      <c r="H8044">
        <v>-0.19289300000000001</v>
      </c>
      <c r="I8044">
        <v>-90.323599999999999</v>
      </c>
      <c r="J8044">
        <v>40</v>
      </c>
      <c r="K8044">
        <v>52.280991</v>
      </c>
      <c r="L8044">
        <v>1.5008000000000001E-2</v>
      </c>
      <c r="M8044">
        <f>(F8044*CalPhotonTurnigy!$AE$30*CalPhotonTurnigy!$AF$36+CalPhotonTurnigy!$AE$36)/CalPhotonTurnigy!$AE$30</f>
        <v>44.161769893662736</v>
      </c>
    </row>
    <row r="8045" spans="1:13" x14ac:dyDescent="0.3">
      <c r="A8045">
        <v>218.114195</v>
      </c>
      <c r="B8045">
        <v>40</v>
      </c>
      <c r="C8045">
        <v>0</v>
      </c>
      <c r="D8045">
        <v>0.60699999999999998</v>
      </c>
      <c r="E8045">
        <v>31.97137</v>
      </c>
      <c r="F8045">
        <v>31.890685999999999</v>
      </c>
      <c r="G8045">
        <v>32.505688999999997</v>
      </c>
      <c r="H8045">
        <v>8.0684000000000006E-2</v>
      </c>
      <c r="I8045">
        <v>-90.320143999999999</v>
      </c>
      <c r="J8045">
        <v>40</v>
      </c>
      <c r="K8045">
        <v>52.280802999999999</v>
      </c>
      <c r="L8045">
        <v>1.5013E-2</v>
      </c>
      <c r="M8045">
        <f>(F8045*CalPhotonTurnigy!$AE$30*CalPhotonTurnigy!$AF$36+CalPhotonTurnigy!$AE$36)/CalPhotonTurnigy!$AE$30</f>
        <v>43.879821499689378</v>
      </c>
    </row>
    <row r="8046" spans="1:13" x14ac:dyDescent="0.3">
      <c r="A8046">
        <v>218.12919199999999</v>
      </c>
      <c r="B8046">
        <v>40</v>
      </c>
      <c r="C8046">
        <v>0</v>
      </c>
      <c r="D8046">
        <v>0.60699999999999998</v>
      </c>
      <c r="E8046">
        <v>31.967917</v>
      </c>
      <c r="F8046">
        <v>32.370077000000002</v>
      </c>
      <c r="G8046">
        <v>32.502228000000002</v>
      </c>
      <c r="H8046">
        <v>-0.40216000000000002</v>
      </c>
      <c r="I8046">
        <v>-90.337416000000005</v>
      </c>
      <c r="J8046">
        <v>40</v>
      </c>
      <c r="K8046">
        <v>52.280641000000003</v>
      </c>
      <c r="L8046">
        <v>1.4997E-2</v>
      </c>
      <c r="M8046">
        <f>(F8046*CalPhotonTurnigy!$AE$30*CalPhotonTurnigy!$AF$36+CalPhotonTurnigy!$AE$36)/CalPhotonTurnigy!$AE$30</f>
        <v>44.366741091370898</v>
      </c>
    </row>
    <row r="8047" spans="1:13" x14ac:dyDescent="0.3">
      <c r="A8047">
        <v>218.14420200000001</v>
      </c>
      <c r="B8047">
        <v>39</v>
      </c>
      <c r="C8047">
        <v>0</v>
      </c>
      <c r="D8047">
        <v>0.59799999999999998</v>
      </c>
      <c r="E8047">
        <v>31.903269000000002</v>
      </c>
      <c r="F8047">
        <v>32.168275000000001</v>
      </c>
      <c r="G8047">
        <v>32.498862000000003</v>
      </c>
      <c r="H8047">
        <v>-0.26500600000000002</v>
      </c>
      <c r="I8047">
        <v>-90.348788999999996</v>
      </c>
      <c r="J8047">
        <v>39</v>
      </c>
      <c r="K8047">
        <v>52.230625000000003</v>
      </c>
      <c r="L8047">
        <v>1.5010000000000001E-2</v>
      </c>
      <c r="M8047">
        <f>(F8047*CalPhotonTurnigy!$AE$30*CalPhotonTurnigy!$AF$36+CalPhotonTurnigy!$AE$36)/CalPhotonTurnigy!$AE$30</f>
        <v>44.161769893662736</v>
      </c>
    </row>
    <row r="8048" spans="1:13" x14ac:dyDescent="0.3">
      <c r="A8048">
        <v>218.15921499999999</v>
      </c>
      <c r="B8048">
        <v>39</v>
      </c>
      <c r="C8048">
        <v>0</v>
      </c>
      <c r="D8048">
        <v>0.60299999999999998</v>
      </c>
      <c r="E8048">
        <v>31.886866999999999</v>
      </c>
      <c r="F8048">
        <v>31.915925999999999</v>
      </c>
      <c r="G8048">
        <v>32.494737999999998</v>
      </c>
      <c r="H8048">
        <v>-2.9059999999999999E-2</v>
      </c>
      <c r="I8048">
        <v>-90.350033999999994</v>
      </c>
      <c r="J8048">
        <v>39</v>
      </c>
      <c r="K8048">
        <v>52.140130999999997</v>
      </c>
      <c r="L8048">
        <v>1.5013E-2</v>
      </c>
      <c r="M8048">
        <f>(F8048*CalPhotonTurnigy!$AE$30*CalPhotonTurnigy!$AF$36+CalPhotonTurnigy!$AE$36)/CalPhotonTurnigy!$AE$30</f>
        <v>43.905457881044136</v>
      </c>
    </row>
    <row r="8049" spans="1:13" x14ac:dyDescent="0.3">
      <c r="A8049">
        <v>218.174218</v>
      </c>
      <c r="B8049">
        <v>39</v>
      </c>
      <c r="C8049">
        <v>0</v>
      </c>
      <c r="D8049">
        <v>0.60399999999999998</v>
      </c>
      <c r="E8049">
        <v>31.878364000000001</v>
      </c>
      <c r="F8049">
        <v>31.739218000000001</v>
      </c>
      <c r="G8049">
        <v>32.488720000000001</v>
      </c>
      <c r="H8049">
        <v>0.13914599999999999</v>
      </c>
      <c r="I8049">
        <v>-90.344085000000007</v>
      </c>
      <c r="J8049">
        <v>39</v>
      </c>
      <c r="K8049">
        <v>52.062241</v>
      </c>
      <c r="L8049">
        <v>1.5003000000000001E-2</v>
      </c>
      <c r="M8049">
        <f>(F8049*CalPhotonTurnigy!$AE$30*CalPhotonTurnigy!$AF$36+CalPhotonTurnigy!$AE$36)/CalPhotonTurnigy!$AE$30</f>
        <v>43.725974771835048</v>
      </c>
    </row>
    <row r="8050" spans="1:13" x14ac:dyDescent="0.3">
      <c r="A8050">
        <v>218.18922599999999</v>
      </c>
      <c r="B8050">
        <v>39</v>
      </c>
      <c r="C8050">
        <v>0</v>
      </c>
      <c r="D8050">
        <v>0.60299999999999998</v>
      </c>
      <c r="E8050">
        <v>31.865425999999999</v>
      </c>
      <c r="F8050">
        <v>32.218732000000003</v>
      </c>
      <c r="G8050">
        <v>32.479990999999998</v>
      </c>
      <c r="H8050">
        <v>-0.35330600000000001</v>
      </c>
      <c r="I8050">
        <v>-90.359251999999998</v>
      </c>
      <c r="J8050">
        <v>39</v>
      </c>
      <c r="K8050">
        <v>51.995201000000002</v>
      </c>
      <c r="L8050">
        <v>1.5008000000000001E-2</v>
      </c>
      <c r="M8050">
        <f>(F8050*CalPhotonTurnigy!$AE$30*CalPhotonTurnigy!$AF$36+CalPhotonTurnigy!$AE$36)/CalPhotonTurnigy!$AE$30</f>
        <v>44.213019295168969</v>
      </c>
    </row>
    <row r="8051" spans="1:13" x14ac:dyDescent="0.3">
      <c r="A8051">
        <v>218.20422300000001</v>
      </c>
      <c r="B8051">
        <v>39</v>
      </c>
      <c r="C8051">
        <v>0</v>
      </c>
      <c r="D8051">
        <v>0.60699999999999998</v>
      </c>
      <c r="E8051">
        <v>31.876767999999998</v>
      </c>
      <c r="F8051">
        <v>31.966405000000002</v>
      </c>
      <c r="G8051">
        <v>32.468198999999998</v>
      </c>
      <c r="H8051">
        <v>-8.9636999999999994E-2</v>
      </c>
      <c r="I8051">
        <v>-90.36309</v>
      </c>
      <c r="J8051">
        <v>39</v>
      </c>
      <c r="K8051">
        <v>51.9375</v>
      </c>
      <c r="L8051">
        <v>1.4997E-2</v>
      </c>
      <c r="M8051">
        <f>(F8051*CalPhotonTurnigy!$AE$30*CalPhotonTurnigy!$AF$36+CalPhotonTurnigy!$AE$36)/CalPhotonTurnigy!$AE$30</f>
        <v>43.956729628049182</v>
      </c>
    </row>
    <row r="8052" spans="1:13" x14ac:dyDescent="0.3">
      <c r="A8052">
        <v>218.21923100000001</v>
      </c>
      <c r="B8052">
        <v>39</v>
      </c>
      <c r="C8052">
        <v>0</v>
      </c>
      <c r="D8052">
        <v>0.60599999999999998</v>
      </c>
      <c r="E8052">
        <v>31.880907000000001</v>
      </c>
      <c r="F8052">
        <v>31.814957</v>
      </c>
      <c r="G8052">
        <v>32.453302999999998</v>
      </c>
      <c r="H8052">
        <v>6.5950999999999996E-2</v>
      </c>
      <c r="I8052">
        <v>-90.360268000000005</v>
      </c>
      <c r="J8052">
        <v>39</v>
      </c>
      <c r="K8052">
        <v>51.887835000000003</v>
      </c>
      <c r="L8052">
        <v>1.5008000000000001E-2</v>
      </c>
      <c r="M8052">
        <f>(F8052*CalPhotonTurnigy!$AE$30*CalPhotonTurnigy!$AF$36+CalPhotonTurnigy!$AE$36)/CalPhotonTurnigy!$AE$30</f>
        <v>43.802903214284676</v>
      </c>
    </row>
    <row r="8053" spans="1:13" x14ac:dyDescent="0.3">
      <c r="A8053">
        <v>218.23423500000001</v>
      </c>
      <c r="B8053">
        <v>39</v>
      </c>
      <c r="C8053">
        <v>0</v>
      </c>
      <c r="D8053">
        <v>0.60499999999999998</v>
      </c>
      <c r="E8053">
        <v>31.878851999999998</v>
      </c>
      <c r="F8053">
        <v>32.243958999999997</v>
      </c>
      <c r="G8053">
        <v>32.435476999999999</v>
      </c>
      <c r="H8053">
        <v>-0.36510700000000001</v>
      </c>
      <c r="I8053">
        <v>-90.37594</v>
      </c>
      <c r="J8053">
        <v>39</v>
      </c>
      <c r="K8053">
        <v>51.845089000000002</v>
      </c>
      <c r="L8053">
        <v>1.5004E-2</v>
      </c>
      <c r="M8053">
        <f>(F8053*CalPhotonTurnigy!$AE$30*CalPhotonTurnigy!$AF$36+CalPhotonTurnigy!$AE$36)/CalPhotonTurnigy!$AE$30</f>
        <v>44.238642472365356</v>
      </c>
    </row>
    <row r="8054" spans="1:13" x14ac:dyDescent="0.3">
      <c r="A8054">
        <v>218.24923799999999</v>
      </c>
      <c r="B8054">
        <v>39</v>
      </c>
      <c r="C8054">
        <v>0</v>
      </c>
      <c r="D8054">
        <v>0.60699999999999998</v>
      </c>
      <c r="E8054">
        <v>31.893930999999998</v>
      </c>
      <c r="F8054">
        <v>32.042113999999998</v>
      </c>
      <c r="G8054">
        <v>32.415028</v>
      </c>
      <c r="H8054">
        <v>-0.14818300000000001</v>
      </c>
      <c r="I8054">
        <v>-90.382290999999995</v>
      </c>
      <c r="J8054">
        <v>39</v>
      </c>
      <c r="K8054">
        <v>51.808297000000003</v>
      </c>
      <c r="L8054">
        <v>1.5003000000000001E-2</v>
      </c>
      <c r="M8054">
        <f>(F8054*CalPhotonTurnigy!$AE$30*CalPhotonTurnigy!$AF$36+CalPhotonTurnigy!$AE$36)/CalPhotonTurnigy!$AE$30</f>
        <v>44.033627599364074</v>
      </c>
    </row>
    <row r="8055" spans="1:13" x14ac:dyDescent="0.3">
      <c r="A8055">
        <v>218.26424900000001</v>
      </c>
      <c r="B8055">
        <v>39</v>
      </c>
      <c r="C8055">
        <v>0</v>
      </c>
      <c r="D8055">
        <v>0.60699999999999998</v>
      </c>
      <c r="E8055">
        <v>31.906901000000001</v>
      </c>
      <c r="F8055">
        <v>31.840201</v>
      </c>
      <c r="G8055">
        <v>32.392339</v>
      </c>
      <c r="H8055">
        <v>6.6699999999999995E-2</v>
      </c>
      <c r="I8055">
        <v>-90.379435000000001</v>
      </c>
      <c r="J8055">
        <v>39</v>
      </c>
      <c r="K8055">
        <v>51.776629</v>
      </c>
      <c r="L8055">
        <v>1.5011E-2</v>
      </c>
      <c r="M8055">
        <f>(F8055*CalPhotonTurnigy!$AE$30*CalPhotonTurnigy!$AF$36+CalPhotonTurnigy!$AE$36)/CalPhotonTurnigy!$AE$30</f>
        <v>43.828543658457399</v>
      </c>
    </row>
    <row r="8056" spans="1:13" x14ac:dyDescent="0.3">
      <c r="A8056">
        <v>218.27925400000001</v>
      </c>
      <c r="B8056">
        <v>39</v>
      </c>
      <c r="C8056">
        <v>0</v>
      </c>
      <c r="D8056">
        <v>0.60399999999999998</v>
      </c>
      <c r="E8056">
        <v>31.895607999999999</v>
      </c>
      <c r="F8056">
        <v>32.016879000000003</v>
      </c>
      <c r="G8056">
        <v>32.367826999999998</v>
      </c>
      <c r="H8056">
        <v>-0.121271</v>
      </c>
      <c r="I8056">
        <v>-90.384631999999996</v>
      </c>
      <c r="J8056">
        <v>39</v>
      </c>
      <c r="K8056">
        <v>51.749372999999999</v>
      </c>
      <c r="L8056">
        <v>1.5004999999999999E-2</v>
      </c>
      <c r="M8056">
        <f>(F8056*CalPhotonTurnigy!$AE$30*CalPhotonTurnigy!$AF$36+CalPhotonTurnigy!$AE$36)/CalPhotonTurnigy!$AE$30</f>
        <v>44.007996296531772</v>
      </c>
    </row>
    <row r="8057" spans="1:13" x14ac:dyDescent="0.3">
      <c r="A8057">
        <v>218.294252</v>
      </c>
      <c r="B8057">
        <v>39</v>
      </c>
      <c r="C8057">
        <v>0</v>
      </c>
      <c r="D8057">
        <v>0.60599999999999998</v>
      </c>
      <c r="E8057">
        <v>31.897117000000001</v>
      </c>
      <c r="F8057">
        <v>32.067349</v>
      </c>
      <c r="G8057">
        <v>32.341917000000002</v>
      </c>
      <c r="H8057">
        <v>-0.17023199999999999</v>
      </c>
      <c r="I8057">
        <v>-90.391926999999995</v>
      </c>
      <c r="J8057">
        <v>39</v>
      </c>
      <c r="K8057">
        <v>51.725912999999998</v>
      </c>
      <c r="L8057">
        <v>1.4997999999999999E-2</v>
      </c>
      <c r="M8057">
        <f>(F8057*CalPhotonTurnigy!$AE$30*CalPhotonTurnigy!$AF$36+CalPhotonTurnigy!$AE$36)/CalPhotonTurnigy!$AE$30</f>
        <v>44.059258902196376</v>
      </c>
    </row>
    <row r="8058" spans="1:13" x14ac:dyDescent="0.3">
      <c r="A8058">
        <v>218.30925199999999</v>
      </c>
      <c r="B8058">
        <v>40</v>
      </c>
      <c r="C8058">
        <v>0</v>
      </c>
      <c r="D8058">
        <v>0.61199999999999999</v>
      </c>
      <c r="E8058">
        <v>31.943290999999999</v>
      </c>
      <c r="F8058">
        <v>31.915925999999999</v>
      </c>
      <c r="G8058">
        <v>32.315252000000001</v>
      </c>
      <c r="H8058">
        <v>2.7363999999999999E-2</v>
      </c>
      <c r="I8058">
        <v>-90.390754999999999</v>
      </c>
      <c r="J8058">
        <v>40</v>
      </c>
      <c r="K8058">
        <v>51.755597999999999</v>
      </c>
      <c r="L8058">
        <v>1.4999999999999999E-2</v>
      </c>
      <c r="M8058">
        <f>(F8058*CalPhotonTurnigy!$AE$30*CalPhotonTurnigy!$AF$36+CalPhotonTurnigy!$AE$36)/CalPhotonTurnigy!$AE$30</f>
        <v>43.905457881044136</v>
      </c>
    </row>
    <row r="8059" spans="1:13" x14ac:dyDescent="0.3">
      <c r="A8059">
        <v>218.32424900000001</v>
      </c>
      <c r="B8059">
        <v>40</v>
      </c>
      <c r="C8059">
        <v>0</v>
      </c>
      <c r="D8059">
        <v>0.60699999999999998</v>
      </c>
      <c r="E8059">
        <v>31.943754999999999</v>
      </c>
      <c r="F8059">
        <v>31.739218000000001</v>
      </c>
      <c r="G8059">
        <v>32.289009999999998</v>
      </c>
      <c r="H8059">
        <v>0.204537</v>
      </c>
      <c r="I8059">
        <v>-90.382013999999998</v>
      </c>
      <c r="J8059">
        <v>40</v>
      </c>
      <c r="K8059">
        <v>51.828592999999998</v>
      </c>
      <c r="L8059">
        <v>1.4997E-2</v>
      </c>
      <c r="M8059">
        <f>(F8059*CalPhotonTurnigy!$AE$30*CalPhotonTurnigy!$AF$36+CalPhotonTurnigy!$AE$36)/CalPhotonTurnigy!$AE$30</f>
        <v>43.725974771835048</v>
      </c>
    </row>
    <row r="8060" spans="1:13" x14ac:dyDescent="0.3">
      <c r="A8060">
        <v>218.339248</v>
      </c>
      <c r="B8060">
        <v>40</v>
      </c>
      <c r="C8060">
        <v>0</v>
      </c>
      <c r="D8060">
        <v>0.60599999999999998</v>
      </c>
      <c r="E8060">
        <v>31.938548000000001</v>
      </c>
      <c r="F8060">
        <v>32.168275000000001</v>
      </c>
      <c r="G8060">
        <v>32.264625000000002</v>
      </c>
      <c r="H8060">
        <v>-0.22972699999999999</v>
      </c>
      <c r="I8060">
        <v>-90.391865999999993</v>
      </c>
      <c r="J8060">
        <v>40</v>
      </c>
      <c r="K8060">
        <v>51.891419999999997</v>
      </c>
      <c r="L8060">
        <v>1.4999E-2</v>
      </c>
      <c r="M8060">
        <f>(F8060*CalPhotonTurnigy!$AE$30*CalPhotonTurnigy!$AF$36+CalPhotonTurnigy!$AE$36)/CalPhotonTurnigy!$AE$30</f>
        <v>44.161769893662736</v>
      </c>
    </row>
    <row r="8061" spans="1:13" x14ac:dyDescent="0.3">
      <c r="A8061">
        <v>218.35424399999999</v>
      </c>
      <c r="B8061">
        <v>40</v>
      </c>
      <c r="C8061">
        <v>0</v>
      </c>
      <c r="D8061">
        <v>0.60599999999999998</v>
      </c>
      <c r="E8061">
        <v>31.934066999999999</v>
      </c>
      <c r="F8061">
        <v>32.042113999999998</v>
      </c>
      <c r="G8061">
        <v>32.243195999999998</v>
      </c>
      <c r="H8061">
        <v>-0.108047</v>
      </c>
      <c r="I8061">
        <v>-90.396494000000004</v>
      </c>
      <c r="J8061">
        <v>40</v>
      </c>
      <c r="K8061">
        <v>51.945495999999999</v>
      </c>
      <c r="L8061">
        <v>1.4996000000000001E-2</v>
      </c>
      <c r="M8061">
        <f>(F8061*CalPhotonTurnigy!$AE$30*CalPhotonTurnigy!$AF$36+CalPhotonTurnigy!$AE$36)/CalPhotonTurnigy!$AE$30</f>
        <v>44.033627599364074</v>
      </c>
    </row>
    <row r="8062" spans="1:13" x14ac:dyDescent="0.3">
      <c r="A8062">
        <v>218.369246</v>
      </c>
      <c r="B8062">
        <v>39</v>
      </c>
      <c r="C8062">
        <v>0</v>
      </c>
      <c r="D8062">
        <v>0.60299999999999998</v>
      </c>
      <c r="E8062">
        <v>31.907772000000001</v>
      </c>
      <c r="F8062">
        <v>31.789711</v>
      </c>
      <c r="G8062">
        <v>32.225104999999999</v>
      </c>
      <c r="H8062">
        <v>0.118061</v>
      </c>
      <c r="I8062">
        <v>-90.391445000000004</v>
      </c>
      <c r="J8062">
        <v>39</v>
      </c>
      <c r="K8062">
        <v>51.942163000000001</v>
      </c>
      <c r="L8062">
        <v>1.5002E-2</v>
      </c>
      <c r="M8062">
        <f>(F8062*CalPhotonTurnigy!$AE$30*CalPhotonTurnigy!$AF$36+CalPhotonTurnigy!$AE$36)/CalPhotonTurnigy!$AE$30</f>
        <v>43.777260738702957</v>
      </c>
    </row>
    <row r="8063" spans="1:13" x14ac:dyDescent="0.3">
      <c r="A8063">
        <v>218.384255</v>
      </c>
      <c r="B8063">
        <v>39</v>
      </c>
      <c r="C8063">
        <v>0</v>
      </c>
      <c r="D8063">
        <v>0.60599999999999998</v>
      </c>
      <c r="E8063">
        <v>31.907584</v>
      </c>
      <c r="F8063">
        <v>31.612964999999999</v>
      </c>
      <c r="G8063">
        <v>32.209805000000003</v>
      </c>
      <c r="H8063">
        <v>0.29461900000000002</v>
      </c>
      <c r="I8063">
        <v>-90.378855999999999</v>
      </c>
      <c r="J8063">
        <v>39</v>
      </c>
      <c r="K8063">
        <v>51.891849000000001</v>
      </c>
      <c r="L8063">
        <v>1.5009E-2</v>
      </c>
      <c r="M8063">
        <f>(F8063*CalPhotonTurnigy!$AE$30*CalPhotonTurnigy!$AF$36+CalPhotonTurnigy!$AE$36)/CalPhotonTurnigy!$AE$30</f>
        <v>43.597739032723204</v>
      </c>
    </row>
    <row r="8064" spans="1:13" x14ac:dyDescent="0.3">
      <c r="A8064">
        <v>218.39926600000001</v>
      </c>
      <c r="B8064">
        <v>40</v>
      </c>
      <c r="C8064">
        <v>0</v>
      </c>
      <c r="D8064">
        <v>0.60799999999999998</v>
      </c>
      <c r="E8064">
        <v>31.924253</v>
      </c>
      <c r="F8064">
        <v>32.092582</v>
      </c>
      <c r="G8064">
        <v>32.196437000000003</v>
      </c>
      <c r="H8064">
        <v>-0.16832900000000001</v>
      </c>
      <c r="I8064">
        <v>-90.386077</v>
      </c>
      <c r="J8064">
        <v>40</v>
      </c>
      <c r="K8064">
        <v>51.898420999999999</v>
      </c>
      <c r="L8064">
        <v>1.5011E-2</v>
      </c>
      <c r="M8064">
        <f>(F8064*CalPhotonTurnigy!$AE$30*CalPhotonTurnigy!$AF$36+CalPhotonTurnigy!$AE$36)/CalPhotonTurnigy!$AE$30</f>
        <v>44.084888173619703</v>
      </c>
    </row>
    <row r="8065" spans="1:13" x14ac:dyDescent="0.3">
      <c r="A8065">
        <v>218.41426300000001</v>
      </c>
      <c r="B8065">
        <v>40</v>
      </c>
      <c r="C8065">
        <v>0</v>
      </c>
      <c r="D8065">
        <v>0.60799999999999998</v>
      </c>
      <c r="E8065">
        <v>31.938587999999999</v>
      </c>
      <c r="F8065">
        <v>31.915925999999999</v>
      </c>
      <c r="G8065">
        <v>32.184851000000002</v>
      </c>
      <c r="H8065">
        <v>2.2662000000000002E-2</v>
      </c>
      <c r="I8065">
        <v>-90.385107000000005</v>
      </c>
      <c r="J8065">
        <v>40</v>
      </c>
      <c r="K8065">
        <v>51.951521999999997</v>
      </c>
      <c r="L8065">
        <v>1.4997E-2</v>
      </c>
      <c r="M8065">
        <f>(F8065*CalPhotonTurnigy!$AE$30*CalPhotonTurnigy!$AF$36+CalPhotonTurnigy!$AE$36)/CalPhotonTurnigy!$AE$30</f>
        <v>43.905457881044136</v>
      </c>
    </row>
    <row r="8066" spans="1:13" x14ac:dyDescent="0.3">
      <c r="A8066">
        <v>218.429271</v>
      </c>
      <c r="B8066">
        <v>40</v>
      </c>
      <c r="C8066">
        <v>0</v>
      </c>
      <c r="D8066">
        <v>0.60399999999999998</v>
      </c>
      <c r="E8066">
        <v>31.922885999999998</v>
      </c>
      <c r="F8066">
        <v>31.739218000000001</v>
      </c>
      <c r="G8066">
        <v>32.175531999999997</v>
      </c>
      <c r="H8066">
        <v>0.183668</v>
      </c>
      <c r="I8066">
        <v>-90.377251000000001</v>
      </c>
      <c r="J8066">
        <v>40</v>
      </c>
      <c r="K8066">
        <v>51.997225999999998</v>
      </c>
      <c r="L8066">
        <v>1.5008000000000001E-2</v>
      </c>
      <c r="M8066">
        <f>(F8066*CalPhotonTurnigy!$AE$30*CalPhotonTurnigy!$AF$36+CalPhotonTurnigy!$AE$36)/CalPhotonTurnigy!$AE$30</f>
        <v>43.725974771835048</v>
      </c>
    </row>
    <row r="8067" spans="1:13" x14ac:dyDescent="0.3">
      <c r="A8067">
        <v>218.44426799999999</v>
      </c>
      <c r="B8067">
        <v>39</v>
      </c>
      <c r="C8067">
        <v>0</v>
      </c>
      <c r="D8067">
        <v>0.60299999999999998</v>
      </c>
      <c r="E8067">
        <v>31.903756000000001</v>
      </c>
      <c r="F8067">
        <v>31.915925999999999</v>
      </c>
      <c r="G8067">
        <v>32.168666999999999</v>
      </c>
      <c r="H8067">
        <v>-1.217E-2</v>
      </c>
      <c r="I8067">
        <v>-90.377771999999993</v>
      </c>
      <c r="J8067">
        <v>39</v>
      </c>
      <c r="K8067">
        <v>51.986687000000003</v>
      </c>
      <c r="L8067">
        <v>1.4997E-2</v>
      </c>
      <c r="M8067">
        <f>(F8067*CalPhotonTurnigy!$AE$30*CalPhotonTurnigy!$AF$36+CalPhotonTurnigy!$AE$36)/CalPhotonTurnigy!$AE$30</f>
        <v>43.905457881044136</v>
      </c>
    </row>
    <row r="8068" spans="1:13" x14ac:dyDescent="0.3">
      <c r="A8068">
        <v>218.45927800000001</v>
      </c>
      <c r="B8068">
        <v>39</v>
      </c>
      <c r="C8068">
        <v>0</v>
      </c>
      <c r="D8068">
        <v>0.60299999999999998</v>
      </c>
      <c r="E8068">
        <v>31.887286</v>
      </c>
      <c r="F8068">
        <v>31.966405000000002</v>
      </c>
      <c r="G8068">
        <v>32.163598</v>
      </c>
      <c r="H8068">
        <v>-7.9118999999999995E-2</v>
      </c>
      <c r="I8068">
        <v>-90.381162000000003</v>
      </c>
      <c r="J8068">
        <v>39</v>
      </c>
      <c r="K8068">
        <v>51.930171000000001</v>
      </c>
      <c r="L8068">
        <v>1.5010000000000001E-2</v>
      </c>
      <c r="M8068">
        <f>(F8068*CalPhotonTurnigy!$AE$30*CalPhotonTurnigy!$AF$36+CalPhotonTurnigy!$AE$36)/CalPhotonTurnigy!$AE$30</f>
        <v>43.956729628049182</v>
      </c>
    </row>
    <row r="8069" spans="1:13" x14ac:dyDescent="0.3">
      <c r="A8069">
        <v>218.474289</v>
      </c>
      <c r="B8069">
        <v>39</v>
      </c>
      <c r="C8069">
        <v>0</v>
      </c>
      <c r="D8069">
        <v>0.60299999999999998</v>
      </c>
      <c r="E8069">
        <v>31.867488000000002</v>
      </c>
      <c r="F8069">
        <v>31.814957</v>
      </c>
      <c r="G8069">
        <v>32.159179999999999</v>
      </c>
      <c r="H8069">
        <v>5.2532000000000002E-2</v>
      </c>
      <c r="I8069">
        <v>-90.378913999999995</v>
      </c>
      <c r="J8069">
        <v>39</v>
      </c>
      <c r="K8069">
        <v>51.881528000000003</v>
      </c>
      <c r="L8069">
        <v>1.5011E-2</v>
      </c>
      <c r="M8069">
        <f>(F8069*CalPhotonTurnigy!$AE$30*CalPhotonTurnigy!$AF$36+CalPhotonTurnigy!$AE$36)/CalPhotonTurnigy!$AE$30</f>
        <v>43.802903214284676</v>
      </c>
    </row>
    <row r="8070" spans="1:13" x14ac:dyDescent="0.3">
      <c r="A8070">
        <v>218.489293</v>
      </c>
      <c r="B8070">
        <v>39</v>
      </c>
      <c r="C8070">
        <v>0</v>
      </c>
      <c r="D8070">
        <v>0.60199999999999998</v>
      </c>
      <c r="E8070">
        <v>31.844819000000001</v>
      </c>
      <c r="F8070">
        <v>31.638217999999998</v>
      </c>
      <c r="G8070">
        <v>32.154452999999997</v>
      </c>
      <c r="H8070">
        <v>0.20660200000000001</v>
      </c>
      <c r="I8070">
        <v>-90.370086999999998</v>
      </c>
      <c r="J8070">
        <v>39</v>
      </c>
      <c r="K8070">
        <v>51.839660000000002</v>
      </c>
      <c r="L8070">
        <v>1.5004E-2</v>
      </c>
      <c r="M8070">
        <f>(F8070*CalPhotonTurnigy!$AE$30*CalPhotonTurnigy!$AF$36+CalPhotonTurnigy!$AE$36)/CalPhotonTurnigy!$AE$30</f>
        <v>43.623388618236341</v>
      </c>
    </row>
    <row r="8071" spans="1:13" x14ac:dyDescent="0.3">
      <c r="A8071">
        <v>218.504302</v>
      </c>
      <c r="B8071">
        <v>39</v>
      </c>
      <c r="C8071">
        <v>0</v>
      </c>
      <c r="D8071">
        <v>0.60199999999999998</v>
      </c>
      <c r="E8071">
        <v>31.825299999999999</v>
      </c>
      <c r="F8071">
        <v>32.092582</v>
      </c>
      <c r="G8071">
        <v>32.148831999999999</v>
      </c>
      <c r="H8071">
        <v>-0.26728200000000002</v>
      </c>
      <c r="I8071">
        <v>-90.381551000000002</v>
      </c>
      <c r="J8071">
        <v>39</v>
      </c>
      <c r="K8071">
        <v>51.803623999999999</v>
      </c>
      <c r="L8071">
        <v>1.5009E-2</v>
      </c>
      <c r="M8071">
        <f>(F8071*CalPhotonTurnigy!$AE$30*CalPhotonTurnigy!$AF$36+CalPhotonTurnigy!$AE$36)/CalPhotonTurnigy!$AE$30</f>
        <v>44.084888173619703</v>
      </c>
    </row>
    <row r="8072" spans="1:13" x14ac:dyDescent="0.3">
      <c r="A8072">
        <v>218.51931099999999</v>
      </c>
      <c r="B8072">
        <v>39</v>
      </c>
      <c r="C8072">
        <v>0</v>
      </c>
      <c r="D8072">
        <v>0.60199999999999998</v>
      </c>
      <c r="E8072">
        <v>31.808494</v>
      </c>
      <c r="F8072">
        <v>31.915925999999999</v>
      </c>
      <c r="G8072">
        <v>32.142001</v>
      </c>
      <c r="H8072">
        <v>-0.107432</v>
      </c>
      <c r="I8072">
        <v>-90.386151999999996</v>
      </c>
      <c r="J8072">
        <v>39</v>
      </c>
      <c r="K8072">
        <v>51.772607000000001</v>
      </c>
      <c r="L8072">
        <v>1.5009E-2</v>
      </c>
      <c r="M8072">
        <f>(F8072*CalPhotonTurnigy!$AE$30*CalPhotonTurnigy!$AF$36+CalPhotonTurnigy!$AE$36)/CalPhotonTurnigy!$AE$30</f>
        <v>43.905457881044136</v>
      </c>
    </row>
    <row r="8073" spans="1:13" x14ac:dyDescent="0.3">
      <c r="A8073">
        <v>218.53431599999999</v>
      </c>
      <c r="B8073">
        <v>39</v>
      </c>
      <c r="C8073">
        <v>0</v>
      </c>
      <c r="D8073">
        <v>0.60699999999999998</v>
      </c>
      <c r="E8073">
        <v>31.833431000000001</v>
      </c>
      <c r="F8073">
        <v>31.713968999999999</v>
      </c>
      <c r="G8073">
        <v>32.133837</v>
      </c>
      <c r="H8073">
        <v>0.119461</v>
      </c>
      <c r="I8073">
        <v>-90.381045</v>
      </c>
      <c r="J8073">
        <v>39</v>
      </c>
      <c r="K8073">
        <v>51.745911</v>
      </c>
      <c r="L8073">
        <v>1.5004999999999999E-2</v>
      </c>
      <c r="M8073">
        <f>(F8073*CalPhotonTurnigy!$AE$30*CalPhotonTurnigy!$AF$36+CalPhotonTurnigy!$AE$36)/CalPhotonTurnigy!$AE$30</f>
        <v>43.700329249139862</v>
      </c>
    </row>
    <row r="8074" spans="1:13" x14ac:dyDescent="0.3">
      <c r="A8074">
        <v>218.549319</v>
      </c>
      <c r="B8074">
        <v>39</v>
      </c>
      <c r="C8074">
        <v>0</v>
      </c>
      <c r="D8074">
        <v>0.59899999999999998</v>
      </c>
      <c r="E8074">
        <v>31.798603</v>
      </c>
      <c r="F8074">
        <v>31.587710999999999</v>
      </c>
      <c r="G8074">
        <v>32.12435</v>
      </c>
      <c r="H8074">
        <v>0.210892</v>
      </c>
      <c r="I8074">
        <v>-90.372039000000001</v>
      </c>
      <c r="J8074">
        <v>39</v>
      </c>
      <c r="K8074">
        <v>51.722934000000002</v>
      </c>
      <c r="L8074">
        <v>1.5003000000000001E-2</v>
      </c>
      <c r="M8074">
        <f>(F8074*CalPhotonTurnigy!$AE$30*CalPhotonTurnigy!$AF$36+CalPhotonTurnigy!$AE$36)/CalPhotonTurnigy!$AE$30</f>
        <v>43.572088431505556</v>
      </c>
    </row>
    <row r="8075" spans="1:13" x14ac:dyDescent="0.3">
      <c r="A8075">
        <v>218.56432799999999</v>
      </c>
      <c r="B8075">
        <v>39</v>
      </c>
      <c r="C8075">
        <v>0</v>
      </c>
      <c r="D8075">
        <v>0.60299999999999998</v>
      </c>
      <c r="E8075">
        <v>31.796778</v>
      </c>
      <c r="F8075">
        <v>32.067349</v>
      </c>
      <c r="G8075">
        <v>32.113636999999997</v>
      </c>
      <c r="H8075">
        <v>-0.27057100000000001</v>
      </c>
      <c r="I8075">
        <v>-90.383640999999997</v>
      </c>
      <c r="J8075">
        <v>39</v>
      </c>
      <c r="K8075">
        <v>51.703156999999997</v>
      </c>
      <c r="L8075">
        <v>1.5009E-2</v>
      </c>
      <c r="M8075">
        <f>(F8075*CalPhotonTurnigy!$AE$30*CalPhotonTurnigy!$AF$36+CalPhotonTurnigy!$AE$36)/CalPhotonTurnigy!$AE$30</f>
        <v>44.059258902196376</v>
      </c>
    </row>
    <row r="8076" spans="1:13" x14ac:dyDescent="0.3">
      <c r="A8076">
        <v>218.57932700000001</v>
      </c>
      <c r="B8076">
        <v>39</v>
      </c>
      <c r="C8076">
        <v>0</v>
      </c>
      <c r="D8076">
        <v>0.60299999999999998</v>
      </c>
      <c r="E8076">
        <v>31.789574000000002</v>
      </c>
      <c r="F8076">
        <v>31.840201</v>
      </c>
      <c r="G8076">
        <v>32.101849999999999</v>
      </c>
      <c r="H8076">
        <v>-5.0626999999999998E-2</v>
      </c>
      <c r="I8076">
        <v>-90.385807</v>
      </c>
      <c r="J8076">
        <v>39</v>
      </c>
      <c r="K8076">
        <v>51.686134000000003</v>
      </c>
      <c r="L8076">
        <v>1.4999E-2</v>
      </c>
      <c r="M8076">
        <f>(F8076*CalPhotonTurnigy!$AE$30*CalPhotonTurnigy!$AF$36+CalPhotonTurnigy!$AE$36)/CalPhotonTurnigy!$AE$30</f>
        <v>43.828543658457399</v>
      </c>
    </row>
    <row r="8077" spans="1:13" x14ac:dyDescent="0.3">
      <c r="A8077">
        <v>218.59433200000001</v>
      </c>
      <c r="B8077">
        <v>40</v>
      </c>
      <c r="C8077">
        <v>0</v>
      </c>
      <c r="D8077">
        <v>0.624</v>
      </c>
      <c r="E8077">
        <v>31.935136</v>
      </c>
      <c r="F8077">
        <v>31.713968999999999</v>
      </c>
      <c r="G8077">
        <v>32.089404000000002</v>
      </c>
      <c r="H8077">
        <v>0.221167</v>
      </c>
      <c r="I8077">
        <v>-90.376351999999997</v>
      </c>
      <c r="J8077">
        <v>40</v>
      </c>
      <c r="K8077">
        <v>51.721359999999997</v>
      </c>
      <c r="L8077">
        <v>1.5004999999999999E-2</v>
      </c>
      <c r="M8077">
        <f>(F8077*CalPhotonTurnigy!$AE$30*CalPhotonTurnigy!$AF$36+CalPhotonTurnigy!$AE$36)/CalPhotonTurnigy!$AE$30</f>
        <v>43.700329249139862</v>
      </c>
    </row>
    <row r="8078" spans="1:13" x14ac:dyDescent="0.3">
      <c r="A8078">
        <v>218.60934499999999</v>
      </c>
      <c r="B8078">
        <v>39</v>
      </c>
      <c r="C8078">
        <v>0</v>
      </c>
      <c r="D8078">
        <v>0.59499999999999997</v>
      </c>
      <c r="E8078">
        <v>31.858146000000001</v>
      </c>
      <c r="F8078">
        <v>31.511942999999999</v>
      </c>
      <c r="G8078">
        <v>32.077058999999998</v>
      </c>
      <c r="H8078">
        <v>0.34620299999999998</v>
      </c>
      <c r="I8078">
        <v>-90.361565999999996</v>
      </c>
      <c r="J8078">
        <v>39</v>
      </c>
      <c r="K8078">
        <v>51.749246999999997</v>
      </c>
      <c r="L8078">
        <v>1.5013E-2</v>
      </c>
      <c r="M8078">
        <f>(F8078*CalPhotonTurnigy!$AE$30*CalPhotonTurnigy!$AF$36+CalPhotonTurnigy!$AE$36)/CalPhotonTurnigy!$AE$30</f>
        <v>43.495130533625698</v>
      </c>
    </row>
    <row r="8079" spans="1:13" x14ac:dyDescent="0.3">
      <c r="A8079">
        <v>218.62435500000001</v>
      </c>
      <c r="B8079">
        <v>39</v>
      </c>
      <c r="C8079">
        <v>0</v>
      </c>
      <c r="D8079">
        <v>0.59899999999999998</v>
      </c>
      <c r="E8079">
        <v>31.819894999999999</v>
      </c>
      <c r="F8079">
        <v>31.991641999999999</v>
      </c>
      <c r="G8079">
        <v>32.065299000000003</v>
      </c>
      <c r="H8079">
        <v>-0.17174700000000001</v>
      </c>
      <c r="I8079">
        <v>-90.368926999999999</v>
      </c>
      <c r="J8079">
        <v>39</v>
      </c>
      <c r="K8079">
        <v>51.725805000000001</v>
      </c>
      <c r="L8079">
        <v>1.5010000000000001E-2</v>
      </c>
      <c r="M8079">
        <f>(F8079*CalPhotonTurnigy!$AE$30*CalPhotonTurnigy!$AF$36+CalPhotonTurnigy!$AE$36)/CalPhotonTurnigy!$AE$30</f>
        <v>43.982362962290466</v>
      </c>
    </row>
    <row r="8080" spans="1:13" x14ac:dyDescent="0.3">
      <c r="A8080">
        <v>218.639352</v>
      </c>
      <c r="B8080">
        <v>39</v>
      </c>
      <c r="C8080">
        <v>0</v>
      </c>
      <c r="D8080">
        <v>0.60299999999999998</v>
      </c>
      <c r="E8080">
        <v>31.809470999999998</v>
      </c>
      <c r="F8080">
        <v>31.865444</v>
      </c>
      <c r="G8080">
        <v>32.054006000000001</v>
      </c>
      <c r="H8080">
        <v>-5.5972000000000001E-2</v>
      </c>
      <c r="I8080">
        <v>-90.371322000000006</v>
      </c>
      <c r="J8080">
        <v>39</v>
      </c>
      <c r="K8080">
        <v>51.705627999999997</v>
      </c>
      <c r="L8080">
        <v>1.4997E-2</v>
      </c>
      <c r="M8080">
        <f>(F8080*CalPhotonTurnigy!$AE$30*CalPhotonTurnigy!$AF$36+CalPhotonTurnigy!$AE$36)/CalPhotonTurnigy!$AE$30</f>
        <v>43.854183086925637</v>
      </c>
    </row>
    <row r="8081" spans="1:13" x14ac:dyDescent="0.3">
      <c r="A8081">
        <v>218.65436700000001</v>
      </c>
      <c r="B8081">
        <v>40</v>
      </c>
      <c r="C8081">
        <v>0</v>
      </c>
      <c r="D8081">
        <v>0.629</v>
      </c>
      <c r="E8081">
        <v>31.985779000000001</v>
      </c>
      <c r="F8081">
        <v>31.663468999999999</v>
      </c>
      <c r="G8081">
        <v>32.043140999999999</v>
      </c>
      <c r="H8081">
        <v>0.32230999999999999</v>
      </c>
      <c r="I8081">
        <v>-90.357539000000003</v>
      </c>
      <c r="J8081">
        <v>40</v>
      </c>
      <c r="K8081">
        <v>51.738138999999997</v>
      </c>
      <c r="L8081">
        <v>1.5015000000000001E-2</v>
      </c>
      <c r="M8081">
        <f>(F8081*CalPhotonTurnigy!$AE$30*CalPhotonTurnigy!$AF$36+CalPhotonTurnigy!$AE$36)/CalPhotonTurnigy!$AE$30</f>
        <v>43.649036172340509</v>
      </c>
    </row>
    <row r="8082" spans="1:13" x14ac:dyDescent="0.3">
      <c r="A8082">
        <v>218.669376</v>
      </c>
      <c r="B8082">
        <v>40</v>
      </c>
      <c r="C8082">
        <v>0</v>
      </c>
      <c r="D8082">
        <v>0.60199999999999998</v>
      </c>
      <c r="E8082">
        <v>31.946708000000001</v>
      </c>
      <c r="F8082">
        <v>31.840201</v>
      </c>
      <c r="G8082">
        <v>32.033349000000001</v>
      </c>
      <c r="H8082">
        <v>0.10650800000000001</v>
      </c>
      <c r="I8082">
        <v>-90.352979000000005</v>
      </c>
      <c r="J8082">
        <v>40</v>
      </c>
      <c r="K8082">
        <v>51.813566000000002</v>
      </c>
      <c r="L8082">
        <v>1.5009E-2</v>
      </c>
      <c r="M8082">
        <f>(F8082*CalPhotonTurnigy!$AE$30*CalPhotonTurnigy!$AF$36+CalPhotonTurnigy!$AE$36)/CalPhotonTurnigy!$AE$30</f>
        <v>43.828543658457399</v>
      </c>
    </row>
    <row r="8083" spans="1:13" x14ac:dyDescent="0.3">
      <c r="A8083">
        <v>218.68437499999999</v>
      </c>
      <c r="B8083">
        <v>39</v>
      </c>
      <c r="C8083">
        <v>0</v>
      </c>
      <c r="D8083">
        <v>0.60199999999999998</v>
      </c>
      <c r="E8083">
        <v>31.913049000000001</v>
      </c>
      <c r="F8083">
        <v>31.991641999999999</v>
      </c>
      <c r="G8083">
        <v>32.025418000000002</v>
      </c>
      <c r="H8083">
        <v>-7.8593999999999997E-2</v>
      </c>
      <c r="I8083">
        <v>-90.356345000000005</v>
      </c>
      <c r="J8083">
        <v>39</v>
      </c>
      <c r="K8083">
        <v>51.828609</v>
      </c>
      <c r="L8083">
        <v>1.4999E-2</v>
      </c>
      <c r="M8083">
        <f>(F8083*CalPhotonTurnigy!$AE$30*CalPhotonTurnigy!$AF$36+CalPhotonTurnigy!$AE$36)/CalPhotonTurnigy!$AE$30</f>
        <v>43.982362962290466</v>
      </c>
    </row>
    <row r="8084" spans="1:13" x14ac:dyDescent="0.3">
      <c r="A8084">
        <v>218.699378</v>
      </c>
      <c r="B8084">
        <v>39</v>
      </c>
      <c r="C8084">
        <v>0</v>
      </c>
      <c r="D8084">
        <v>0.60199999999999998</v>
      </c>
      <c r="E8084">
        <v>31.884056000000001</v>
      </c>
      <c r="F8084">
        <v>31.764465000000001</v>
      </c>
      <c r="G8084">
        <v>32.019317999999998</v>
      </c>
      <c r="H8084">
        <v>0.119591</v>
      </c>
      <c r="I8084">
        <v>-90.351230999999999</v>
      </c>
      <c r="J8084">
        <v>39</v>
      </c>
      <c r="K8084">
        <v>51.794111999999998</v>
      </c>
      <c r="L8084">
        <v>1.5003000000000001E-2</v>
      </c>
      <c r="M8084">
        <f>(F8084*CalPhotonTurnigy!$AE$30*CalPhotonTurnigy!$AF$36+CalPhotonTurnigy!$AE$36)/CalPhotonTurnigy!$AE$30</f>
        <v>43.751618263121244</v>
      </c>
    </row>
    <row r="8085" spans="1:13" x14ac:dyDescent="0.3">
      <c r="A8085">
        <v>218.71437700000001</v>
      </c>
      <c r="B8085">
        <v>39</v>
      </c>
      <c r="C8085">
        <v>0</v>
      </c>
      <c r="D8085">
        <v>0.60199999999999998</v>
      </c>
      <c r="E8085">
        <v>31.859086999999999</v>
      </c>
      <c r="F8085">
        <v>31.663468999999999</v>
      </c>
      <c r="G8085">
        <v>32.014316999999998</v>
      </c>
      <c r="H8085">
        <v>0.19561700000000001</v>
      </c>
      <c r="I8085">
        <v>-90.342875000000006</v>
      </c>
      <c r="J8085">
        <v>39</v>
      </c>
      <c r="K8085">
        <v>51.764420999999999</v>
      </c>
      <c r="L8085">
        <v>1.4999E-2</v>
      </c>
      <c r="M8085">
        <f>(F8085*CalPhotonTurnigy!$AE$30*CalPhotonTurnigy!$AF$36+CalPhotonTurnigy!$AE$36)/CalPhotonTurnigy!$AE$30</f>
        <v>43.649036172340509</v>
      </c>
    </row>
    <row r="8086" spans="1:13" x14ac:dyDescent="0.3">
      <c r="A8086">
        <v>218.72938400000001</v>
      </c>
      <c r="B8086">
        <v>39</v>
      </c>
      <c r="C8086">
        <v>0</v>
      </c>
      <c r="D8086">
        <v>0.60199999999999998</v>
      </c>
      <c r="E8086">
        <v>31.837585000000001</v>
      </c>
      <c r="F8086">
        <v>32.117814000000003</v>
      </c>
      <c r="G8086">
        <v>32.009695999999998</v>
      </c>
      <c r="H8086">
        <v>-0.28022900000000001</v>
      </c>
      <c r="I8086">
        <v>-90.354894999999999</v>
      </c>
      <c r="J8086">
        <v>39</v>
      </c>
      <c r="K8086">
        <v>51.738864999999997</v>
      </c>
      <c r="L8086">
        <v>1.5007E-2</v>
      </c>
      <c r="M8086">
        <f>(F8086*CalPhotonTurnigy!$AE$30*CalPhotonTurnigy!$AF$36+CalPhotonTurnigy!$AE$36)/CalPhotonTurnigy!$AE$30</f>
        <v>44.110516429338546</v>
      </c>
    </row>
    <row r="8087" spans="1:13" x14ac:dyDescent="0.3">
      <c r="A8087">
        <v>218.744382</v>
      </c>
      <c r="B8087">
        <v>39</v>
      </c>
      <c r="C8087">
        <v>0</v>
      </c>
      <c r="D8087">
        <v>0.59699999999999998</v>
      </c>
      <c r="E8087">
        <v>31.785281999999999</v>
      </c>
      <c r="F8087">
        <v>31.915925999999999</v>
      </c>
      <c r="G8087">
        <v>32.004989000000002</v>
      </c>
      <c r="H8087">
        <v>-0.13064400000000001</v>
      </c>
      <c r="I8087">
        <v>-90.360485999999995</v>
      </c>
      <c r="J8087">
        <v>39</v>
      </c>
      <c r="K8087">
        <v>51.716869000000003</v>
      </c>
      <c r="L8087">
        <v>1.4997999999999999E-2</v>
      </c>
      <c r="M8087">
        <f>(F8087*CalPhotonTurnigy!$AE$30*CalPhotonTurnigy!$AF$36+CalPhotonTurnigy!$AE$36)/CalPhotonTurnigy!$AE$30</f>
        <v>43.905457881044136</v>
      </c>
    </row>
    <row r="8088" spans="1:13" x14ac:dyDescent="0.3">
      <c r="A8088">
        <v>218.75939199999999</v>
      </c>
      <c r="B8088">
        <v>39</v>
      </c>
      <c r="C8088">
        <v>0</v>
      </c>
      <c r="D8088">
        <v>0.6</v>
      </c>
      <c r="E8088">
        <v>31.762768999999999</v>
      </c>
      <c r="F8088">
        <v>31.789711</v>
      </c>
      <c r="G8088">
        <v>31.99991</v>
      </c>
      <c r="H8088">
        <v>-2.6942000000000001E-2</v>
      </c>
      <c r="I8088">
        <v>-90.361638999999997</v>
      </c>
      <c r="J8088">
        <v>39</v>
      </c>
      <c r="K8088">
        <v>51.697937000000003</v>
      </c>
      <c r="L8088">
        <v>1.5010000000000001E-2</v>
      </c>
      <c r="M8088">
        <f>(F8088*CalPhotonTurnigy!$AE$30*CalPhotonTurnigy!$AF$36+CalPhotonTurnigy!$AE$36)/CalPhotonTurnigy!$AE$30</f>
        <v>43.777260738702957</v>
      </c>
    </row>
    <row r="8089" spans="1:13" x14ac:dyDescent="0.3">
      <c r="A8089">
        <v>218.774393</v>
      </c>
      <c r="B8089">
        <v>39</v>
      </c>
      <c r="C8089">
        <v>0</v>
      </c>
      <c r="D8089">
        <v>0.6</v>
      </c>
      <c r="E8089">
        <v>31.743383000000001</v>
      </c>
      <c r="F8089">
        <v>31.587710999999999</v>
      </c>
      <c r="G8089">
        <v>31.994309000000001</v>
      </c>
      <c r="H8089">
        <v>0.155672</v>
      </c>
      <c r="I8089">
        <v>-90.354991999999996</v>
      </c>
      <c r="J8089">
        <v>39</v>
      </c>
      <c r="K8089">
        <v>51.681640999999999</v>
      </c>
      <c r="L8089">
        <v>1.5001E-2</v>
      </c>
      <c r="M8089">
        <f>(F8089*CalPhotonTurnigy!$AE$30*CalPhotonTurnigy!$AF$36+CalPhotonTurnigy!$AE$36)/CalPhotonTurnigy!$AE$30</f>
        <v>43.572088431505556</v>
      </c>
    </row>
    <row r="8090" spans="1:13" x14ac:dyDescent="0.3">
      <c r="A8090">
        <v>218.789402</v>
      </c>
      <c r="B8090">
        <v>39</v>
      </c>
      <c r="C8090">
        <v>0</v>
      </c>
      <c r="D8090">
        <v>0.60099999999999998</v>
      </c>
      <c r="E8090">
        <v>31.732337999999999</v>
      </c>
      <c r="F8090">
        <v>32.067349</v>
      </c>
      <c r="G8090">
        <v>31.988129000000001</v>
      </c>
      <c r="H8090">
        <v>-0.335011</v>
      </c>
      <c r="I8090">
        <v>-90.369358000000005</v>
      </c>
      <c r="J8090">
        <v>39</v>
      </c>
      <c r="K8090">
        <v>51.667616000000002</v>
      </c>
      <c r="L8090">
        <v>1.5009E-2</v>
      </c>
      <c r="M8090">
        <f>(F8090*CalPhotonTurnigy!$AE$30*CalPhotonTurnigy!$AF$36+CalPhotonTurnigy!$AE$36)/CalPhotonTurnigy!$AE$30</f>
        <v>44.059258902196376</v>
      </c>
    </row>
    <row r="8091" spans="1:13" x14ac:dyDescent="0.3">
      <c r="A8091">
        <v>218.80441300000001</v>
      </c>
      <c r="B8091">
        <v>39</v>
      </c>
      <c r="C8091">
        <v>0</v>
      </c>
      <c r="D8091">
        <v>0.6</v>
      </c>
      <c r="E8091">
        <v>31.717184</v>
      </c>
      <c r="F8091">
        <v>31.890685999999999</v>
      </c>
      <c r="G8091">
        <v>31.981376999999998</v>
      </c>
      <c r="H8091">
        <v>-0.17350199999999999</v>
      </c>
      <c r="I8091">
        <v>-90.376789000000002</v>
      </c>
      <c r="J8091">
        <v>39</v>
      </c>
      <c r="K8091">
        <v>51.655543999999999</v>
      </c>
      <c r="L8091">
        <v>1.5011E-2</v>
      </c>
      <c r="M8091">
        <f>(F8091*CalPhotonTurnigy!$AE$30*CalPhotonTurnigy!$AF$36+CalPhotonTurnigy!$AE$36)/CalPhotonTurnigy!$AE$30</f>
        <v>43.879821499689378</v>
      </c>
    </row>
    <row r="8092" spans="1:13" x14ac:dyDescent="0.3">
      <c r="A8092">
        <v>218.819411</v>
      </c>
      <c r="B8092">
        <v>39</v>
      </c>
      <c r="C8092">
        <v>0</v>
      </c>
      <c r="D8092">
        <v>0.59899999999999998</v>
      </c>
      <c r="E8092">
        <v>31.698488000000001</v>
      </c>
      <c r="F8092">
        <v>31.739218000000001</v>
      </c>
      <c r="G8092">
        <v>31.974107</v>
      </c>
      <c r="H8092">
        <v>-4.0730000000000002E-2</v>
      </c>
      <c r="I8092">
        <v>-90.378529</v>
      </c>
      <c r="J8092">
        <v>39</v>
      </c>
      <c r="K8092">
        <v>51.645153999999998</v>
      </c>
      <c r="L8092">
        <v>1.4997999999999999E-2</v>
      </c>
      <c r="M8092">
        <f>(F8092*CalPhotonTurnigy!$AE$30*CalPhotonTurnigy!$AF$36+CalPhotonTurnigy!$AE$36)/CalPhotonTurnigy!$AE$30</f>
        <v>43.725974771835048</v>
      </c>
    </row>
    <row r="8093" spans="1:13" x14ac:dyDescent="0.3">
      <c r="A8093">
        <v>218.83441999999999</v>
      </c>
      <c r="B8093">
        <v>39</v>
      </c>
      <c r="C8093">
        <v>0</v>
      </c>
      <c r="D8093">
        <v>0.59699999999999998</v>
      </c>
      <c r="E8093">
        <v>31.665424999999999</v>
      </c>
      <c r="F8093">
        <v>32.143045000000001</v>
      </c>
      <c r="G8093">
        <v>31.966394000000001</v>
      </c>
      <c r="H8093">
        <v>-0.47761999999999999</v>
      </c>
      <c r="I8093">
        <v>-90.399022000000002</v>
      </c>
      <c r="J8093">
        <v>39</v>
      </c>
      <c r="K8093">
        <v>51.636211000000003</v>
      </c>
      <c r="L8093">
        <v>1.5009E-2</v>
      </c>
      <c r="M8093">
        <f>(F8093*CalPhotonTurnigy!$AE$30*CalPhotonTurnigy!$AF$36+CalPhotonTurnigy!$AE$36)/CalPhotonTurnigy!$AE$30</f>
        <v>44.136143669352883</v>
      </c>
    </row>
    <row r="8094" spans="1:13" x14ac:dyDescent="0.3">
      <c r="A8094">
        <v>218.84941699999999</v>
      </c>
      <c r="B8094">
        <v>39</v>
      </c>
      <c r="C8094">
        <v>0</v>
      </c>
      <c r="D8094">
        <v>0.60099999999999998</v>
      </c>
      <c r="E8094">
        <v>31.665244999999999</v>
      </c>
      <c r="F8094">
        <v>31.991641999999999</v>
      </c>
      <c r="G8094">
        <v>31.958333</v>
      </c>
      <c r="H8094">
        <v>-0.32639699999999999</v>
      </c>
      <c r="I8094">
        <v>-90.412998999999999</v>
      </c>
      <c r="J8094">
        <v>39</v>
      </c>
      <c r="K8094">
        <v>51.628514000000003</v>
      </c>
      <c r="L8094">
        <v>1.4997E-2</v>
      </c>
      <c r="M8094">
        <f>(F8094*CalPhotonTurnigy!$AE$30*CalPhotonTurnigy!$AF$36+CalPhotonTurnigy!$AE$36)/CalPhotonTurnigy!$AE$30</f>
        <v>43.982362962290466</v>
      </c>
    </row>
    <row r="8095" spans="1:13" x14ac:dyDescent="0.3">
      <c r="A8095">
        <v>218.86442199999999</v>
      </c>
      <c r="B8095">
        <v>39</v>
      </c>
      <c r="C8095">
        <v>0</v>
      </c>
      <c r="D8095">
        <v>0.59699999999999998</v>
      </c>
      <c r="E8095">
        <v>31.636792</v>
      </c>
      <c r="F8095">
        <v>31.764465000000001</v>
      </c>
      <c r="G8095">
        <v>31.950018</v>
      </c>
      <c r="H8095">
        <v>-0.12767300000000001</v>
      </c>
      <c r="I8095">
        <v>-90.418459999999996</v>
      </c>
      <c r="J8095">
        <v>39</v>
      </c>
      <c r="K8095">
        <v>51.621889000000003</v>
      </c>
      <c r="L8095">
        <v>1.5004999999999999E-2</v>
      </c>
      <c r="M8095">
        <f>(F8095*CalPhotonTurnigy!$AE$30*CalPhotonTurnigy!$AF$36+CalPhotonTurnigy!$AE$36)/CalPhotonTurnigy!$AE$30</f>
        <v>43.751618263121244</v>
      </c>
    </row>
    <row r="8096" spans="1:13" x14ac:dyDescent="0.3">
      <c r="A8096">
        <v>218.87942799999999</v>
      </c>
      <c r="B8096">
        <v>39</v>
      </c>
      <c r="C8096">
        <v>0</v>
      </c>
      <c r="D8096">
        <v>0.59599999999999997</v>
      </c>
      <c r="E8096">
        <v>31.606619999999999</v>
      </c>
      <c r="F8096">
        <v>31.638217999999998</v>
      </c>
      <c r="G8096">
        <v>31.941547</v>
      </c>
      <c r="H8096">
        <v>-3.1598000000000001E-2</v>
      </c>
      <c r="I8096">
        <v>-90.419809999999998</v>
      </c>
      <c r="J8096">
        <v>39</v>
      </c>
      <c r="K8096">
        <v>51.616186999999996</v>
      </c>
      <c r="L8096">
        <v>1.5006E-2</v>
      </c>
      <c r="M8096">
        <f>(F8096*CalPhotonTurnigy!$AE$30*CalPhotonTurnigy!$AF$36+CalPhotonTurnigy!$AE$36)/CalPhotonTurnigy!$AE$30</f>
        <v>43.623388618236341</v>
      </c>
    </row>
    <row r="8097" spans="1:13" x14ac:dyDescent="0.3">
      <c r="A8097">
        <v>218.89443600000001</v>
      </c>
      <c r="B8097">
        <v>39</v>
      </c>
      <c r="C8097">
        <v>0</v>
      </c>
      <c r="D8097">
        <v>0.59899999999999998</v>
      </c>
      <c r="E8097">
        <v>31.597648</v>
      </c>
      <c r="F8097">
        <v>32.092582</v>
      </c>
      <c r="G8097">
        <v>31.933009999999999</v>
      </c>
      <c r="H8097">
        <v>-0.49493500000000001</v>
      </c>
      <c r="I8097">
        <v>-90.441035999999997</v>
      </c>
      <c r="J8097">
        <v>39</v>
      </c>
      <c r="K8097">
        <v>51.611279000000003</v>
      </c>
      <c r="L8097">
        <v>1.5008000000000001E-2</v>
      </c>
      <c r="M8097">
        <f>(F8097*CalPhotonTurnigy!$AE$30*CalPhotonTurnigy!$AF$36+CalPhotonTurnigy!$AE$36)/CalPhotonTurnigy!$AE$30</f>
        <v>44.084888173619703</v>
      </c>
    </row>
    <row r="8098" spans="1:13" x14ac:dyDescent="0.3">
      <c r="A8098">
        <v>218.90943300000001</v>
      </c>
      <c r="B8098">
        <v>39</v>
      </c>
      <c r="C8098">
        <v>0</v>
      </c>
      <c r="D8098">
        <v>0.59799999999999998</v>
      </c>
      <c r="E8098">
        <v>31.584253</v>
      </c>
      <c r="F8098">
        <v>31.890685999999999</v>
      </c>
      <c r="G8098">
        <v>31.924491</v>
      </c>
      <c r="H8098">
        <v>-0.30643199999999998</v>
      </c>
      <c r="I8098">
        <v>-90.454148000000004</v>
      </c>
      <c r="J8098">
        <v>39</v>
      </c>
      <c r="K8098">
        <v>51.607053999999998</v>
      </c>
      <c r="L8098">
        <v>1.4997E-2</v>
      </c>
      <c r="M8098">
        <f>(F8098*CalPhotonTurnigy!$AE$30*CalPhotonTurnigy!$AF$36+CalPhotonTurnigy!$AE$36)/CalPhotonTurnigy!$AE$30</f>
        <v>43.879821499689378</v>
      </c>
    </row>
    <row r="8099" spans="1:13" x14ac:dyDescent="0.3">
      <c r="A8099">
        <v>218.924431</v>
      </c>
      <c r="B8099">
        <v>39</v>
      </c>
      <c r="C8099">
        <v>0</v>
      </c>
      <c r="D8099">
        <v>0.59699999999999998</v>
      </c>
      <c r="E8099">
        <v>31.567049000000001</v>
      </c>
      <c r="F8099">
        <v>31.713968999999999</v>
      </c>
      <c r="G8099">
        <v>31.916065</v>
      </c>
      <c r="H8099">
        <v>-0.146921</v>
      </c>
      <c r="I8099">
        <v>-90.460425999999998</v>
      </c>
      <c r="J8099">
        <v>39</v>
      </c>
      <c r="K8099">
        <v>51.603417999999998</v>
      </c>
      <c r="L8099">
        <v>1.4997999999999999E-2</v>
      </c>
      <c r="M8099">
        <f>(F8099*CalPhotonTurnigy!$AE$30*CalPhotonTurnigy!$AF$36+CalPhotonTurnigy!$AE$36)/CalPhotonTurnigy!$AE$30</f>
        <v>43.700329249139862</v>
      </c>
    </row>
    <row r="8100" spans="1:13" x14ac:dyDescent="0.3">
      <c r="A8100">
        <v>218.93943899999999</v>
      </c>
      <c r="B8100">
        <v>39</v>
      </c>
      <c r="C8100">
        <v>0</v>
      </c>
      <c r="D8100">
        <v>0.6</v>
      </c>
      <c r="E8100">
        <v>31.574940999999999</v>
      </c>
      <c r="F8100">
        <v>32.067349</v>
      </c>
      <c r="G8100">
        <v>31.907795</v>
      </c>
      <c r="H8100">
        <v>-0.49240800000000001</v>
      </c>
      <c r="I8100">
        <v>-90.481539999999995</v>
      </c>
      <c r="J8100">
        <v>39</v>
      </c>
      <c r="K8100">
        <v>51.600288999999997</v>
      </c>
      <c r="L8100">
        <v>1.5008000000000001E-2</v>
      </c>
      <c r="M8100">
        <f>(F8100*CalPhotonTurnigy!$AE$30*CalPhotonTurnigy!$AF$36+CalPhotonTurnigy!$AE$36)/CalPhotonTurnigy!$AE$30</f>
        <v>44.059258902196376</v>
      </c>
    </row>
    <row r="8101" spans="1:13" x14ac:dyDescent="0.3">
      <c r="A8101">
        <v>218.95443700000001</v>
      </c>
      <c r="B8101">
        <v>39</v>
      </c>
      <c r="C8101">
        <v>0</v>
      </c>
      <c r="D8101">
        <v>0.59399999999999997</v>
      </c>
      <c r="E8101">
        <v>31.536314999999998</v>
      </c>
      <c r="F8101">
        <v>31.991641999999999</v>
      </c>
      <c r="G8101">
        <v>31.899736999999998</v>
      </c>
      <c r="H8101">
        <v>-0.45532699999999998</v>
      </c>
      <c r="I8101">
        <v>-90.501039000000006</v>
      </c>
      <c r="J8101">
        <v>39</v>
      </c>
      <c r="K8101">
        <v>51.597594999999998</v>
      </c>
      <c r="L8101">
        <v>1.4997999999999999E-2</v>
      </c>
      <c r="M8101">
        <f>(F8101*CalPhotonTurnigy!$AE$30*CalPhotonTurnigy!$AF$36+CalPhotonTurnigy!$AE$36)/CalPhotonTurnigy!$AE$30</f>
        <v>43.982362962290466</v>
      </c>
    </row>
    <row r="8102" spans="1:13" x14ac:dyDescent="0.3">
      <c r="A8102">
        <v>218.96944199999999</v>
      </c>
      <c r="B8102">
        <v>39</v>
      </c>
      <c r="C8102">
        <v>0</v>
      </c>
      <c r="D8102">
        <v>0.59699999999999998</v>
      </c>
      <c r="E8102">
        <v>31.525780999999998</v>
      </c>
      <c r="F8102">
        <v>31.840201</v>
      </c>
      <c r="G8102">
        <v>31.891933999999999</v>
      </c>
      <c r="H8102">
        <v>-0.31441999999999998</v>
      </c>
      <c r="I8102">
        <v>-90.514494999999997</v>
      </c>
      <c r="J8102">
        <v>39</v>
      </c>
      <c r="K8102">
        <v>51.595277000000003</v>
      </c>
      <c r="L8102">
        <v>1.5004999999999999E-2</v>
      </c>
      <c r="M8102">
        <f>(F8102*CalPhotonTurnigy!$AE$30*CalPhotonTurnigy!$AF$36+CalPhotonTurnigy!$AE$36)/CalPhotonTurnigy!$AE$30</f>
        <v>43.828543658457399</v>
      </c>
    </row>
    <row r="8103" spans="1:13" x14ac:dyDescent="0.3">
      <c r="A8103">
        <v>218.98444699999999</v>
      </c>
      <c r="B8103">
        <v>39</v>
      </c>
      <c r="C8103">
        <v>0</v>
      </c>
      <c r="D8103">
        <v>0.59499999999999997</v>
      </c>
      <c r="E8103">
        <v>31.505341000000001</v>
      </c>
      <c r="F8103">
        <v>31.638217999999998</v>
      </c>
      <c r="G8103">
        <v>31.884421</v>
      </c>
      <c r="H8103">
        <v>-0.132877</v>
      </c>
      <c r="I8103">
        <v>-90.520172000000002</v>
      </c>
      <c r="J8103">
        <v>39</v>
      </c>
      <c r="K8103">
        <v>51.593280999999998</v>
      </c>
      <c r="L8103">
        <v>1.5004999999999999E-2</v>
      </c>
      <c r="M8103">
        <f>(F8103*CalPhotonTurnigy!$AE$30*CalPhotonTurnigy!$AF$36+CalPhotonTurnigy!$AE$36)/CalPhotonTurnigy!$AE$30</f>
        <v>43.623388618236341</v>
      </c>
    </row>
    <row r="8104" spans="1:13" x14ac:dyDescent="0.3">
      <c r="A8104">
        <v>218.99945500000001</v>
      </c>
      <c r="B8104">
        <v>39</v>
      </c>
      <c r="C8104">
        <v>0</v>
      </c>
      <c r="D8104">
        <v>0.59299999999999997</v>
      </c>
      <c r="E8104">
        <v>31.470666999999999</v>
      </c>
      <c r="F8104">
        <v>32.117814000000003</v>
      </c>
      <c r="G8104">
        <v>31.877227000000001</v>
      </c>
      <c r="H8104">
        <v>-0.64714700000000003</v>
      </c>
      <c r="I8104">
        <v>-90.547932000000003</v>
      </c>
      <c r="J8104">
        <v>39</v>
      </c>
      <c r="K8104">
        <v>51.591563999999998</v>
      </c>
      <c r="L8104">
        <v>1.5008000000000001E-2</v>
      </c>
      <c r="M8104">
        <f>(F8104*CalPhotonTurnigy!$AE$30*CalPhotonTurnigy!$AF$36+CalPhotonTurnigy!$AE$36)/CalPhotonTurnigy!$AE$30</f>
        <v>44.110516429338546</v>
      </c>
    </row>
    <row r="8105" spans="1:13" x14ac:dyDescent="0.3">
      <c r="A8105">
        <v>219.01445699999999</v>
      </c>
      <c r="B8105">
        <v>39</v>
      </c>
      <c r="C8105">
        <v>0</v>
      </c>
      <c r="D8105">
        <v>0.59399999999999997</v>
      </c>
      <c r="E8105">
        <v>31.446497999999998</v>
      </c>
      <c r="F8105">
        <v>31.941165999999999</v>
      </c>
      <c r="G8105">
        <v>31.870370999999999</v>
      </c>
      <c r="H8105">
        <v>-0.494668</v>
      </c>
      <c r="I8105">
        <v>-90.569113000000002</v>
      </c>
      <c r="J8105">
        <v>39</v>
      </c>
      <c r="K8105">
        <v>51.590085999999999</v>
      </c>
      <c r="L8105">
        <v>1.5002E-2</v>
      </c>
      <c r="M8105">
        <f>(F8105*CalPhotonTurnigy!$AE$30*CalPhotonTurnigy!$AF$36+CalPhotonTurnigy!$AE$36)/CalPhotonTurnigy!$AE$30</f>
        <v>43.931094262398901</v>
      </c>
    </row>
    <row r="8106" spans="1:13" x14ac:dyDescent="0.3">
      <c r="A8106">
        <v>219.02946399999999</v>
      </c>
      <c r="B8106">
        <v>39</v>
      </c>
      <c r="C8106">
        <v>0</v>
      </c>
      <c r="D8106">
        <v>0.59099999999999997</v>
      </c>
      <c r="E8106">
        <v>31.408574999999999</v>
      </c>
      <c r="F8106">
        <v>31.68872</v>
      </c>
      <c r="G8106">
        <v>31.863864</v>
      </c>
      <c r="H8106">
        <v>-0.28014499999999998</v>
      </c>
      <c r="I8106">
        <v>-90.581089000000006</v>
      </c>
      <c r="J8106">
        <v>39</v>
      </c>
      <c r="K8106">
        <v>51.588813000000002</v>
      </c>
      <c r="L8106">
        <v>1.5007E-2</v>
      </c>
      <c r="M8106">
        <f>(F8106*CalPhotonTurnigy!$AE$30*CalPhotonTurnigy!$AF$36+CalPhotonTurnigy!$AE$36)/CalPhotonTurnigy!$AE$30</f>
        <v>43.674683726444684</v>
      </c>
    </row>
    <row r="8107" spans="1:13" x14ac:dyDescent="0.3">
      <c r="A8107">
        <v>219.04446100000001</v>
      </c>
      <c r="B8107">
        <v>39</v>
      </c>
      <c r="C8107">
        <v>0</v>
      </c>
      <c r="D8107">
        <v>0.59099999999999997</v>
      </c>
      <c r="E8107">
        <v>31.375904999999999</v>
      </c>
      <c r="F8107">
        <v>31.68872</v>
      </c>
      <c r="G8107">
        <v>31.857714999999999</v>
      </c>
      <c r="H8107">
        <v>-0.31281500000000001</v>
      </c>
      <c r="I8107">
        <v>-90.594453000000001</v>
      </c>
      <c r="J8107">
        <v>39</v>
      </c>
      <c r="K8107">
        <v>51.587718000000002</v>
      </c>
      <c r="L8107">
        <v>1.4997E-2</v>
      </c>
      <c r="M8107">
        <f>(F8107*CalPhotonTurnigy!$AE$30*CalPhotonTurnigy!$AF$36+CalPhotonTurnigy!$AE$36)/CalPhotonTurnigy!$AE$30</f>
        <v>43.674683726444684</v>
      </c>
    </row>
    <row r="8108" spans="1:13" x14ac:dyDescent="0.3">
      <c r="A8108">
        <v>219.05945800000001</v>
      </c>
      <c r="B8108">
        <v>39</v>
      </c>
      <c r="C8108">
        <v>0</v>
      </c>
      <c r="D8108">
        <v>0.59099999999999997</v>
      </c>
      <c r="E8108">
        <v>31.347766</v>
      </c>
      <c r="F8108">
        <v>32.042113999999998</v>
      </c>
      <c r="G8108">
        <v>31.851924</v>
      </c>
      <c r="H8108">
        <v>-0.69434899999999999</v>
      </c>
      <c r="I8108">
        <v>-90.624198000000007</v>
      </c>
      <c r="J8108">
        <v>39</v>
      </c>
      <c r="K8108">
        <v>51.586776</v>
      </c>
      <c r="L8108">
        <v>1.4997E-2</v>
      </c>
      <c r="M8108">
        <f>(F8108*CalPhotonTurnigy!$AE$30*CalPhotonTurnigy!$AF$36+CalPhotonTurnigy!$AE$36)/CalPhotonTurnigy!$AE$30</f>
        <v>44.033627599364074</v>
      </c>
    </row>
    <row r="8109" spans="1:13" x14ac:dyDescent="0.3">
      <c r="A8109">
        <v>219.07446300000001</v>
      </c>
      <c r="B8109">
        <v>39</v>
      </c>
      <c r="C8109">
        <v>0</v>
      </c>
      <c r="D8109">
        <v>0.59</v>
      </c>
      <c r="E8109">
        <v>31.312086999999998</v>
      </c>
      <c r="F8109">
        <v>31.814957</v>
      </c>
      <c r="G8109">
        <v>31.846489999999999</v>
      </c>
      <c r="H8109">
        <v>-0.50286900000000001</v>
      </c>
      <c r="I8109">
        <v>-90.645713999999998</v>
      </c>
      <c r="J8109">
        <v>39</v>
      </c>
      <c r="K8109">
        <v>51.585963999999997</v>
      </c>
      <c r="L8109">
        <v>1.5004999999999999E-2</v>
      </c>
      <c r="M8109">
        <f>(F8109*CalPhotonTurnigy!$AE$30*CalPhotonTurnigy!$AF$36+CalPhotonTurnigy!$AE$36)/CalPhotonTurnigy!$AE$30</f>
        <v>43.802903214284676</v>
      </c>
    </row>
    <row r="8110" spans="1:13" x14ac:dyDescent="0.3">
      <c r="A8110">
        <v>219.089462</v>
      </c>
      <c r="B8110">
        <v>39</v>
      </c>
      <c r="C8110">
        <v>0</v>
      </c>
      <c r="D8110">
        <v>0.59099999999999997</v>
      </c>
      <c r="E8110">
        <v>31.292809999999999</v>
      </c>
      <c r="F8110">
        <v>31.68872</v>
      </c>
      <c r="G8110">
        <v>31.841407</v>
      </c>
      <c r="H8110">
        <v>-0.39590999999999998</v>
      </c>
      <c r="I8110">
        <v>-90.662629999999993</v>
      </c>
      <c r="J8110">
        <v>39</v>
      </c>
      <c r="K8110">
        <v>51.585265999999997</v>
      </c>
      <c r="L8110">
        <v>1.4999E-2</v>
      </c>
      <c r="M8110">
        <f>(F8110*CalPhotonTurnigy!$AE$30*CalPhotonTurnigy!$AF$36+CalPhotonTurnigy!$AE$36)/CalPhotonTurnigy!$AE$30</f>
        <v>43.674683726444684</v>
      </c>
    </row>
    <row r="8111" spans="1:13" x14ac:dyDescent="0.3">
      <c r="A8111">
        <v>219.10445999999999</v>
      </c>
      <c r="B8111">
        <v>39</v>
      </c>
      <c r="C8111">
        <v>0</v>
      </c>
      <c r="D8111">
        <v>0.59099999999999997</v>
      </c>
      <c r="E8111">
        <v>31.276212000000001</v>
      </c>
      <c r="F8111">
        <v>31.713968999999999</v>
      </c>
      <c r="G8111">
        <v>31.836666000000001</v>
      </c>
      <c r="H8111">
        <v>-0.43775700000000001</v>
      </c>
      <c r="I8111">
        <v>-90.681336000000002</v>
      </c>
      <c r="J8111">
        <v>39</v>
      </c>
      <c r="K8111">
        <v>51.584665000000001</v>
      </c>
      <c r="L8111">
        <v>1.4997999999999999E-2</v>
      </c>
      <c r="M8111">
        <f>(F8111*CalPhotonTurnigy!$AE$30*CalPhotonTurnigy!$AF$36+CalPhotonTurnigy!$AE$36)/CalPhotonTurnigy!$AE$30</f>
        <v>43.700329249139862</v>
      </c>
    </row>
    <row r="8112" spans="1:13" x14ac:dyDescent="0.3">
      <c r="A8112">
        <v>219.119471</v>
      </c>
      <c r="B8112">
        <v>39</v>
      </c>
      <c r="C8112">
        <v>0</v>
      </c>
      <c r="D8112">
        <v>0.59099999999999997</v>
      </c>
      <c r="E8112">
        <v>31.25619</v>
      </c>
      <c r="F8112">
        <v>31.966405000000002</v>
      </c>
      <c r="G8112">
        <v>31.832256000000001</v>
      </c>
      <c r="H8112">
        <v>-0.71021500000000004</v>
      </c>
      <c r="I8112">
        <v>-90.711771999999996</v>
      </c>
      <c r="J8112">
        <v>39</v>
      </c>
      <c r="K8112">
        <v>51.584147999999999</v>
      </c>
      <c r="L8112">
        <v>1.5011E-2</v>
      </c>
      <c r="M8112">
        <f>(F8112*CalPhotonTurnigy!$AE$30*CalPhotonTurnigy!$AF$36+CalPhotonTurnigy!$AE$36)/CalPhotonTurnigy!$AE$30</f>
        <v>43.956729628049182</v>
      </c>
    </row>
    <row r="8113" spans="1:13" x14ac:dyDescent="0.3">
      <c r="A8113">
        <v>219.13447099999999</v>
      </c>
      <c r="B8113">
        <v>39</v>
      </c>
      <c r="C8113">
        <v>0</v>
      </c>
      <c r="D8113">
        <v>0.59099999999999997</v>
      </c>
      <c r="E8113">
        <v>31.244688</v>
      </c>
      <c r="F8113">
        <v>31.789711</v>
      </c>
      <c r="G8113">
        <v>31.828164000000001</v>
      </c>
      <c r="H8113">
        <v>-0.54502399999999995</v>
      </c>
      <c r="I8113">
        <v>-90.735078999999999</v>
      </c>
      <c r="J8113">
        <v>39</v>
      </c>
      <c r="K8113">
        <v>51.583702000000002</v>
      </c>
      <c r="L8113">
        <v>1.4999999999999999E-2</v>
      </c>
      <c r="M8113">
        <f>(F8113*CalPhotonTurnigy!$AE$30*CalPhotonTurnigy!$AF$36+CalPhotonTurnigy!$AE$36)/CalPhotonTurnigy!$AE$30</f>
        <v>43.777260738702957</v>
      </c>
    </row>
    <row r="8114" spans="1:13" x14ac:dyDescent="0.3">
      <c r="A8114">
        <v>219.14947000000001</v>
      </c>
      <c r="B8114">
        <v>39</v>
      </c>
      <c r="C8114">
        <v>0</v>
      </c>
      <c r="D8114">
        <v>0.59099999999999997</v>
      </c>
      <c r="E8114">
        <v>31.234787000000001</v>
      </c>
      <c r="F8114">
        <v>31.638217999999998</v>
      </c>
      <c r="G8114">
        <v>31.824376000000001</v>
      </c>
      <c r="H8114">
        <v>-0.40343099999999998</v>
      </c>
      <c r="I8114">
        <v>-90.752308999999997</v>
      </c>
      <c r="J8114">
        <v>39</v>
      </c>
      <c r="K8114">
        <v>51.583319000000003</v>
      </c>
      <c r="L8114">
        <v>1.4999E-2</v>
      </c>
      <c r="M8114">
        <f>(F8114*CalPhotonTurnigy!$AE$30*CalPhotonTurnigy!$AF$36+CalPhotonTurnigy!$AE$36)/CalPhotonTurnigy!$AE$30</f>
        <v>43.623388618236341</v>
      </c>
    </row>
    <row r="8115" spans="1:13" x14ac:dyDescent="0.3">
      <c r="A8115">
        <v>219.16447700000001</v>
      </c>
      <c r="B8115">
        <v>39</v>
      </c>
      <c r="C8115">
        <v>0</v>
      </c>
      <c r="D8115">
        <v>0.59499999999999997</v>
      </c>
      <c r="E8115">
        <v>31.254950000000001</v>
      </c>
      <c r="F8115">
        <v>31.486685000000001</v>
      </c>
      <c r="G8115">
        <v>31.820876999999999</v>
      </c>
      <c r="H8115">
        <v>-0.231735</v>
      </c>
      <c r="I8115">
        <v>-90.762200000000007</v>
      </c>
      <c r="J8115">
        <v>39</v>
      </c>
      <c r="K8115">
        <v>51.582988999999998</v>
      </c>
      <c r="L8115">
        <v>1.5007E-2</v>
      </c>
      <c r="M8115">
        <f>(F8115*CalPhotonTurnigy!$AE$30*CalPhotonTurnigy!$AF$36+CalPhotonTurnigy!$AE$36)/CalPhotonTurnigy!$AE$30</f>
        <v>43.469475869590099</v>
      </c>
    </row>
    <row r="8116" spans="1:13" x14ac:dyDescent="0.3">
      <c r="A8116">
        <v>219.17948000000001</v>
      </c>
      <c r="B8116">
        <v>39</v>
      </c>
      <c r="C8116">
        <v>0</v>
      </c>
      <c r="D8116">
        <v>0.59099999999999997</v>
      </c>
      <c r="E8116">
        <v>31.237883</v>
      </c>
      <c r="F8116">
        <v>31.991641999999999</v>
      </c>
      <c r="G8116">
        <v>31.817653</v>
      </c>
      <c r="H8116">
        <v>-0.75375899999999996</v>
      </c>
      <c r="I8116">
        <v>-90.794489999999996</v>
      </c>
      <c r="J8116">
        <v>39</v>
      </c>
      <c r="K8116">
        <v>51.582704999999997</v>
      </c>
      <c r="L8116">
        <v>1.5003000000000001E-2</v>
      </c>
      <c r="M8116">
        <f>(F8116*CalPhotonTurnigy!$AE$30*CalPhotonTurnigy!$AF$36+CalPhotonTurnigy!$AE$36)/CalPhotonTurnigy!$AE$30</f>
        <v>43.982362962290466</v>
      </c>
    </row>
    <row r="8117" spans="1:13" x14ac:dyDescent="0.3">
      <c r="A8117">
        <v>219.19448</v>
      </c>
      <c r="B8117">
        <v>39</v>
      </c>
      <c r="C8117">
        <v>0</v>
      </c>
      <c r="D8117">
        <v>0.59</v>
      </c>
      <c r="E8117">
        <v>31.217448999999998</v>
      </c>
      <c r="F8117">
        <v>31.814957</v>
      </c>
      <c r="G8117">
        <v>31.814686999999999</v>
      </c>
      <c r="H8117">
        <v>-0.59750700000000001</v>
      </c>
      <c r="I8117">
        <v>-90.820047000000002</v>
      </c>
      <c r="J8117">
        <v>39</v>
      </c>
      <c r="K8117">
        <v>51.582461000000002</v>
      </c>
      <c r="L8117">
        <v>1.4999999999999999E-2</v>
      </c>
      <c r="M8117">
        <f>(F8117*CalPhotonTurnigy!$AE$30*CalPhotonTurnigy!$AF$36+CalPhotonTurnigy!$AE$36)/CalPhotonTurnigy!$AE$30</f>
        <v>43.802903214284676</v>
      </c>
    </row>
    <row r="8118" spans="1:13" x14ac:dyDescent="0.3">
      <c r="A8118">
        <v>219.20947899999999</v>
      </c>
      <c r="B8118">
        <v>39</v>
      </c>
      <c r="C8118">
        <v>0</v>
      </c>
      <c r="D8118">
        <v>0.59099999999999997</v>
      </c>
      <c r="E8118">
        <v>31.2056</v>
      </c>
      <c r="F8118">
        <v>31.663468999999999</v>
      </c>
      <c r="G8118">
        <v>31.811962999999999</v>
      </c>
      <c r="H8118">
        <v>-0.45787</v>
      </c>
      <c r="I8118">
        <v>-90.839606000000003</v>
      </c>
      <c r="J8118">
        <v>39</v>
      </c>
      <c r="K8118">
        <v>51.582250999999999</v>
      </c>
      <c r="L8118">
        <v>1.4999E-2</v>
      </c>
      <c r="M8118">
        <f>(F8118*CalPhotonTurnigy!$AE$30*CalPhotonTurnigy!$AF$36+CalPhotonTurnigy!$AE$36)/CalPhotonTurnigy!$AE$30</f>
        <v>43.649036172340509</v>
      </c>
    </row>
    <row r="8119" spans="1:13" x14ac:dyDescent="0.3">
      <c r="A8119">
        <v>219.22449</v>
      </c>
      <c r="B8119">
        <v>39</v>
      </c>
      <c r="C8119">
        <v>0</v>
      </c>
      <c r="D8119">
        <v>0.59</v>
      </c>
      <c r="E8119">
        <v>31.189654000000001</v>
      </c>
      <c r="F8119">
        <v>31.486685000000001</v>
      </c>
      <c r="G8119">
        <v>31.809467000000001</v>
      </c>
      <c r="H8119">
        <v>-0.29703099999999999</v>
      </c>
      <c r="I8119">
        <v>-90.852287000000004</v>
      </c>
      <c r="J8119">
        <v>39</v>
      </c>
      <c r="K8119">
        <v>51.582070000000002</v>
      </c>
      <c r="L8119">
        <v>1.5011E-2</v>
      </c>
      <c r="M8119">
        <f>(F8119*CalPhotonTurnigy!$AE$30*CalPhotonTurnigy!$AF$36+CalPhotonTurnigy!$AE$36)/CalPhotonTurnigy!$AE$30</f>
        <v>43.469475869590099</v>
      </c>
    </row>
    <row r="8120" spans="1:13" x14ac:dyDescent="0.3">
      <c r="A8120">
        <v>219.239498</v>
      </c>
      <c r="B8120">
        <v>39</v>
      </c>
      <c r="C8120">
        <v>0</v>
      </c>
      <c r="D8120">
        <v>0.59099999999999997</v>
      </c>
      <c r="E8120">
        <v>31.181674999999998</v>
      </c>
      <c r="F8120">
        <v>31.991641999999999</v>
      </c>
      <c r="G8120">
        <v>31.807182999999998</v>
      </c>
      <c r="H8120">
        <v>-0.80996699999999999</v>
      </c>
      <c r="I8120">
        <v>-90.886996999999994</v>
      </c>
      <c r="J8120">
        <v>39</v>
      </c>
      <c r="K8120">
        <v>51.581913999999998</v>
      </c>
      <c r="L8120">
        <v>1.5008000000000001E-2</v>
      </c>
      <c r="M8120">
        <f>(F8120*CalPhotonTurnigy!$AE$30*CalPhotonTurnigy!$AF$36+CalPhotonTurnigy!$AE$36)/CalPhotonTurnigy!$AE$30</f>
        <v>43.982362962290466</v>
      </c>
    </row>
    <row r="8121" spans="1:13" x14ac:dyDescent="0.3">
      <c r="A8121">
        <v>219.25449699999999</v>
      </c>
      <c r="B8121">
        <v>39</v>
      </c>
      <c r="C8121">
        <v>0</v>
      </c>
      <c r="D8121">
        <v>0.59099999999999997</v>
      </c>
      <c r="E8121">
        <v>31.174807999999999</v>
      </c>
      <c r="F8121">
        <v>31.814957</v>
      </c>
      <c r="G8121">
        <v>31.805095999999999</v>
      </c>
      <c r="H8121">
        <v>-0.64014899999999997</v>
      </c>
      <c r="I8121">
        <v>-90.914376000000004</v>
      </c>
      <c r="J8121">
        <v>39</v>
      </c>
      <c r="K8121">
        <v>51.581780000000002</v>
      </c>
      <c r="L8121">
        <v>1.4999E-2</v>
      </c>
      <c r="M8121">
        <f>(F8121*CalPhotonTurnigy!$AE$30*CalPhotonTurnigy!$AF$36+CalPhotonTurnigy!$AE$36)/CalPhotonTurnigy!$AE$30</f>
        <v>43.802903214284676</v>
      </c>
    </row>
    <row r="8122" spans="1:13" x14ac:dyDescent="0.3">
      <c r="A8122">
        <v>219.26950299999999</v>
      </c>
      <c r="B8122">
        <v>39</v>
      </c>
      <c r="C8122">
        <v>0</v>
      </c>
      <c r="D8122">
        <v>0.58799999999999997</v>
      </c>
      <c r="E8122">
        <v>31.151641000000001</v>
      </c>
      <c r="F8122">
        <v>31.663468999999999</v>
      </c>
      <c r="G8122">
        <v>31.803191999999999</v>
      </c>
      <c r="H8122">
        <v>-0.51182899999999998</v>
      </c>
      <c r="I8122">
        <v>-90.936250000000001</v>
      </c>
      <c r="J8122">
        <v>39</v>
      </c>
      <c r="K8122">
        <v>51.581664000000004</v>
      </c>
      <c r="L8122">
        <v>1.5006E-2</v>
      </c>
      <c r="M8122">
        <f>(F8122*CalPhotonTurnigy!$AE$30*CalPhotonTurnigy!$AF$36+CalPhotonTurnigy!$AE$36)/CalPhotonTurnigy!$AE$30</f>
        <v>43.649036172340509</v>
      </c>
    </row>
    <row r="8123" spans="1:13" x14ac:dyDescent="0.3">
      <c r="A8123">
        <v>219.28449900000001</v>
      </c>
      <c r="B8123">
        <v>38</v>
      </c>
      <c r="C8123">
        <v>0</v>
      </c>
      <c r="D8123">
        <v>0.58799999999999997</v>
      </c>
      <c r="E8123">
        <v>31.131692000000001</v>
      </c>
      <c r="F8123">
        <v>31.511942999999999</v>
      </c>
      <c r="G8123">
        <v>31.801220000000001</v>
      </c>
      <c r="H8123">
        <v>-0.38025100000000001</v>
      </c>
      <c r="I8123">
        <v>-90.952472</v>
      </c>
      <c r="J8123">
        <v>38</v>
      </c>
      <c r="K8123">
        <v>51.530391999999999</v>
      </c>
      <c r="L8123">
        <v>1.4996000000000001E-2</v>
      </c>
      <c r="M8123">
        <f>(F8123*CalPhotonTurnigy!$AE$30*CalPhotonTurnigy!$AF$36+CalPhotonTurnigy!$AE$36)/CalPhotonTurnigy!$AE$30</f>
        <v>43.495130533625698</v>
      </c>
    </row>
    <row r="8124" spans="1:13" x14ac:dyDescent="0.3">
      <c r="A8124">
        <v>219.29950700000001</v>
      </c>
      <c r="B8124">
        <v>38</v>
      </c>
      <c r="C8124">
        <v>0</v>
      </c>
      <c r="D8124">
        <v>0.58799999999999997</v>
      </c>
      <c r="E8124">
        <v>31.114516999999999</v>
      </c>
      <c r="F8124">
        <v>31.385642000000001</v>
      </c>
      <c r="G8124">
        <v>31.798352000000001</v>
      </c>
      <c r="H8124">
        <v>-0.271125</v>
      </c>
      <c r="I8124">
        <v>-90.964034999999996</v>
      </c>
      <c r="J8124">
        <v>38</v>
      </c>
      <c r="K8124">
        <v>51.437584999999999</v>
      </c>
      <c r="L8124">
        <v>1.5008000000000001E-2</v>
      </c>
      <c r="M8124">
        <f>(F8124*CalPhotonTurnigy!$AE$30*CalPhotonTurnigy!$AF$36+CalPhotonTurnigy!$AE$36)/CalPhotonTurnigy!$AE$30</f>
        <v>43.366846040698285</v>
      </c>
    </row>
    <row r="8125" spans="1:13" x14ac:dyDescent="0.3">
      <c r="A8125">
        <v>219.31451300000001</v>
      </c>
      <c r="B8125">
        <v>38</v>
      </c>
      <c r="C8125">
        <v>0</v>
      </c>
      <c r="D8125">
        <v>0.57899999999999996</v>
      </c>
      <c r="E8125">
        <v>31.036262000000001</v>
      </c>
      <c r="F8125">
        <v>31.915925999999999</v>
      </c>
      <c r="G8125">
        <v>31.793469000000002</v>
      </c>
      <c r="H8125">
        <v>-0.87966500000000003</v>
      </c>
      <c r="I8125">
        <v>-91.001705000000001</v>
      </c>
      <c r="J8125">
        <v>38</v>
      </c>
      <c r="K8125">
        <v>51.357705000000003</v>
      </c>
      <c r="L8125">
        <v>1.5006E-2</v>
      </c>
      <c r="M8125">
        <f>(F8125*CalPhotonTurnigy!$AE$30*CalPhotonTurnigy!$AF$36+CalPhotonTurnigy!$AE$36)/CalPhotonTurnigy!$AE$30</f>
        <v>43.905457881044136</v>
      </c>
    </row>
    <row r="8126" spans="1:13" x14ac:dyDescent="0.3">
      <c r="A8126">
        <v>219.32951600000001</v>
      </c>
      <c r="B8126">
        <v>38</v>
      </c>
      <c r="C8126">
        <v>0</v>
      </c>
      <c r="D8126">
        <v>0.59499999999999997</v>
      </c>
      <c r="E8126">
        <v>31.078551000000001</v>
      </c>
      <c r="F8126">
        <v>31.789711</v>
      </c>
      <c r="G8126">
        <v>31.785768999999998</v>
      </c>
      <c r="H8126">
        <v>-0.71116000000000001</v>
      </c>
      <c r="I8126">
        <v>-91.032122000000001</v>
      </c>
      <c r="J8126">
        <v>38</v>
      </c>
      <c r="K8126">
        <v>51.288950999999997</v>
      </c>
      <c r="L8126">
        <v>1.5003000000000001E-2</v>
      </c>
      <c r="M8126">
        <f>(F8126*CalPhotonTurnigy!$AE$30*CalPhotonTurnigy!$AF$36+CalPhotonTurnigy!$AE$36)/CalPhotonTurnigy!$AE$30</f>
        <v>43.777260738702957</v>
      </c>
    </row>
    <row r="8127" spans="1:13" x14ac:dyDescent="0.3">
      <c r="A8127">
        <v>219.34452899999999</v>
      </c>
      <c r="B8127">
        <v>38</v>
      </c>
      <c r="C8127">
        <v>0</v>
      </c>
      <c r="D8127">
        <v>0.59099999999999997</v>
      </c>
      <c r="E8127">
        <v>31.086074</v>
      </c>
      <c r="F8127">
        <v>31.587710999999999</v>
      </c>
      <c r="G8127">
        <v>31.774899999999999</v>
      </c>
      <c r="H8127">
        <v>-0.501637</v>
      </c>
      <c r="I8127">
        <v>-91.053559000000007</v>
      </c>
      <c r="J8127">
        <v>38</v>
      </c>
      <c r="K8127">
        <v>51.229773999999999</v>
      </c>
      <c r="L8127">
        <v>1.5013E-2</v>
      </c>
      <c r="M8127">
        <f>(F8127*CalPhotonTurnigy!$AE$30*CalPhotonTurnigy!$AF$36+CalPhotonTurnigy!$AE$36)/CalPhotonTurnigy!$AE$30</f>
        <v>43.572088431505556</v>
      </c>
    </row>
    <row r="8128" spans="1:13" x14ac:dyDescent="0.3">
      <c r="A8128">
        <v>219.35954100000001</v>
      </c>
      <c r="B8128">
        <v>38</v>
      </c>
      <c r="C8128">
        <v>0</v>
      </c>
      <c r="D8128">
        <v>0.58699999999999997</v>
      </c>
      <c r="E8128">
        <v>31.069476999999999</v>
      </c>
      <c r="F8128">
        <v>31.486685000000001</v>
      </c>
      <c r="G8128">
        <v>31.760824</v>
      </c>
      <c r="H8128">
        <v>-0.417209</v>
      </c>
      <c r="I8128">
        <v>-91.071371999999997</v>
      </c>
      <c r="J8128">
        <v>38</v>
      </c>
      <c r="K8128">
        <v>51.178840000000001</v>
      </c>
      <c r="L8128">
        <v>1.5011999999999999E-2</v>
      </c>
      <c r="M8128">
        <f>(F8128*CalPhotonTurnigy!$AE$30*CalPhotonTurnigy!$AF$36+CalPhotonTurnigy!$AE$36)/CalPhotonTurnigy!$AE$30</f>
        <v>43.469475869590099</v>
      </c>
    </row>
    <row r="8129" spans="1:13" x14ac:dyDescent="0.3">
      <c r="A8129">
        <v>219.37454600000001</v>
      </c>
      <c r="B8129">
        <v>38</v>
      </c>
      <c r="C8129">
        <v>0</v>
      </c>
      <c r="D8129">
        <v>0.58699999999999997</v>
      </c>
      <c r="E8129">
        <v>31.049415</v>
      </c>
      <c r="F8129">
        <v>31.309847999999999</v>
      </c>
      <c r="G8129">
        <v>31.743714000000001</v>
      </c>
      <c r="H8129">
        <v>-0.26043300000000003</v>
      </c>
      <c r="I8129">
        <v>-91.082470999999998</v>
      </c>
      <c r="J8129">
        <v>38</v>
      </c>
      <c r="K8129">
        <v>51.135001000000003</v>
      </c>
      <c r="L8129">
        <v>1.5004999999999999E-2</v>
      </c>
      <c r="M8129">
        <f>(F8129*CalPhotonTurnigy!$AE$30*CalPhotonTurnigy!$AF$36+CalPhotonTurnigy!$AE$36)/CalPhotonTurnigy!$AE$30</f>
        <v>43.289861734501642</v>
      </c>
    </row>
    <row r="8130" spans="1:13" x14ac:dyDescent="0.3">
      <c r="A8130">
        <v>219.38954899999999</v>
      </c>
      <c r="B8130">
        <v>38</v>
      </c>
      <c r="C8130">
        <v>0</v>
      </c>
      <c r="D8130">
        <v>0.59</v>
      </c>
      <c r="E8130">
        <v>31.055240000000001</v>
      </c>
      <c r="F8130">
        <v>31.840201</v>
      </c>
      <c r="G8130">
        <v>31.723877999999999</v>
      </c>
      <c r="H8130">
        <v>-0.78496100000000002</v>
      </c>
      <c r="I8130">
        <v>-91.116059000000007</v>
      </c>
      <c r="J8130">
        <v>38</v>
      </c>
      <c r="K8130">
        <v>51.097268</v>
      </c>
      <c r="L8130">
        <v>1.5003000000000001E-2</v>
      </c>
      <c r="M8130">
        <f>(F8130*CalPhotonTurnigy!$AE$30*CalPhotonTurnigy!$AF$36+CalPhotonTurnigy!$AE$36)/CalPhotonTurnigy!$AE$30</f>
        <v>43.828543658457399</v>
      </c>
    </row>
    <row r="8131" spans="1:13" x14ac:dyDescent="0.3">
      <c r="A8131">
        <v>219.40455800000001</v>
      </c>
      <c r="B8131">
        <v>38</v>
      </c>
      <c r="C8131">
        <v>0</v>
      </c>
      <c r="D8131">
        <v>0.58799999999999997</v>
      </c>
      <c r="E8131">
        <v>31.048705999999999</v>
      </c>
      <c r="F8131">
        <v>31.739218000000001</v>
      </c>
      <c r="G8131">
        <v>31.701696999999999</v>
      </c>
      <c r="H8131">
        <v>-0.69051200000000001</v>
      </c>
      <c r="I8131">
        <v>-91.145593000000005</v>
      </c>
      <c r="J8131">
        <v>38</v>
      </c>
      <c r="K8131">
        <v>51.064791999999997</v>
      </c>
      <c r="L8131">
        <v>1.5009E-2</v>
      </c>
      <c r="M8131">
        <f>(F8131*CalPhotonTurnigy!$AE$30*CalPhotonTurnigy!$AF$36+CalPhotonTurnigy!$AE$36)/CalPhotonTurnigy!$AE$30</f>
        <v>43.725974771835048</v>
      </c>
    </row>
    <row r="8132" spans="1:13" x14ac:dyDescent="0.3">
      <c r="A8132">
        <v>219.419556</v>
      </c>
      <c r="B8132">
        <v>38</v>
      </c>
      <c r="C8132">
        <v>0</v>
      </c>
      <c r="D8132">
        <v>0.58899999999999997</v>
      </c>
      <c r="E8132">
        <v>31.048857000000002</v>
      </c>
      <c r="F8132">
        <v>31.612964999999999</v>
      </c>
      <c r="G8132">
        <v>31.677589999999999</v>
      </c>
      <c r="H8132">
        <v>-0.56410800000000005</v>
      </c>
      <c r="I8132">
        <v>-91.16968</v>
      </c>
      <c r="J8132">
        <v>38</v>
      </c>
      <c r="K8132">
        <v>51.036838000000003</v>
      </c>
      <c r="L8132">
        <v>1.4997999999999999E-2</v>
      </c>
      <c r="M8132">
        <f>(F8132*CalPhotonTurnigy!$AE$30*CalPhotonTurnigy!$AF$36+CalPhotonTurnigy!$AE$36)/CalPhotonTurnigy!$AE$30</f>
        <v>43.597739032723204</v>
      </c>
    </row>
    <row r="8133" spans="1:13" x14ac:dyDescent="0.3">
      <c r="A8133">
        <v>219.43456599999999</v>
      </c>
      <c r="B8133">
        <v>38</v>
      </c>
      <c r="C8133">
        <v>0</v>
      </c>
      <c r="D8133">
        <v>0.58899999999999997</v>
      </c>
      <c r="E8133">
        <v>31.048987</v>
      </c>
      <c r="F8133">
        <v>31.511942999999999</v>
      </c>
      <c r="G8133">
        <v>31.651982</v>
      </c>
      <c r="H8133">
        <v>-0.46295599999999998</v>
      </c>
      <c r="I8133">
        <v>-91.189447999999999</v>
      </c>
      <c r="J8133">
        <v>38</v>
      </c>
      <c r="K8133">
        <v>51.012779000000002</v>
      </c>
      <c r="L8133">
        <v>1.5010000000000001E-2</v>
      </c>
      <c r="M8133">
        <f>(F8133*CalPhotonTurnigy!$AE$30*CalPhotonTurnigy!$AF$36+CalPhotonTurnigy!$AE$36)/CalPhotonTurnigy!$AE$30</f>
        <v>43.495130533625698</v>
      </c>
    </row>
    <row r="8134" spans="1:13" x14ac:dyDescent="0.3">
      <c r="A8134">
        <v>219.449569</v>
      </c>
      <c r="B8134">
        <v>38</v>
      </c>
      <c r="C8134">
        <v>0</v>
      </c>
      <c r="D8134">
        <v>0.58799999999999997</v>
      </c>
      <c r="E8134">
        <v>31.043324999999999</v>
      </c>
      <c r="F8134">
        <v>31.335114000000001</v>
      </c>
      <c r="G8134">
        <v>31.625283</v>
      </c>
      <c r="H8134">
        <v>-0.29178900000000002</v>
      </c>
      <c r="I8134">
        <v>-91.201884000000007</v>
      </c>
      <c r="J8134">
        <v>38</v>
      </c>
      <c r="K8134">
        <v>50.992071000000003</v>
      </c>
      <c r="L8134">
        <v>1.5003000000000001E-2</v>
      </c>
      <c r="M8134">
        <f>(F8134*CalPhotonTurnigy!$AE$30*CalPhotonTurnigy!$AF$36+CalPhotonTurnigy!$AE$36)/CalPhotonTurnigy!$AE$30</f>
        <v>43.315524524173185</v>
      </c>
    </row>
    <row r="8135" spans="1:13" x14ac:dyDescent="0.3">
      <c r="A8135">
        <v>219.46456599999999</v>
      </c>
      <c r="B8135">
        <v>38</v>
      </c>
      <c r="C8135">
        <v>0</v>
      </c>
      <c r="D8135">
        <v>0.58699999999999997</v>
      </c>
      <c r="E8135">
        <v>31.026899</v>
      </c>
      <c r="F8135">
        <v>31.234044000000001</v>
      </c>
      <c r="G8135">
        <v>31.597878999999999</v>
      </c>
      <c r="H8135">
        <v>-0.207146</v>
      </c>
      <c r="I8135">
        <v>-91.210701999999998</v>
      </c>
      <c r="J8135">
        <v>38</v>
      </c>
      <c r="K8135">
        <v>50.974246999999998</v>
      </c>
      <c r="L8135">
        <v>1.4997E-2</v>
      </c>
      <c r="M8135">
        <f>(F8135*CalPhotonTurnigy!$AE$30*CalPhotonTurnigy!$AF$36+CalPhotonTurnigy!$AE$36)/CalPhotonTurnigy!$AE$30</f>
        <v>43.212867271260109</v>
      </c>
    </row>
    <row r="8136" spans="1:13" x14ac:dyDescent="0.3">
      <c r="A8136">
        <v>219.47957</v>
      </c>
      <c r="B8136">
        <v>38</v>
      </c>
      <c r="C8136">
        <v>0</v>
      </c>
      <c r="D8136">
        <v>0.58699999999999997</v>
      </c>
      <c r="E8136">
        <v>31.012757000000001</v>
      </c>
      <c r="F8136">
        <v>31.739218000000001</v>
      </c>
      <c r="G8136">
        <v>31.570122000000001</v>
      </c>
      <c r="H8136">
        <v>-0.72646100000000002</v>
      </c>
      <c r="I8136">
        <v>-91.241764000000003</v>
      </c>
      <c r="J8136">
        <v>38</v>
      </c>
      <c r="K8136">
        <v>50.958905999999999</v>
      </c>
      <c r="L8136">
        <v>1.5004E-2</v>
      </c>
      <c r="M8136">
        <f>(F8136*CalPhotonTurnigy!$AE$30*CalPhotonTurnigy!$AF$36+CalPhotonTurnigy!$AE$36)/CalPhotonTurnigy!$AE$30</f>
        <v>43.725974771835048</v>
      </c>
    </row>
    <row r="8137" spans="1:13" x14ac:dyDescent="0.3">
      <c r="A8137">
        <v>219.49458100000001</v>
      </c>
      <c r="B8137">
        <v>38</v>
      </c>
      <c r="C8137">
        <v>0</v>
      </c>
      <c r="D8137">
        <v>0.58299999999999996</v>
      </c>
      <c r="E8137">
        <v>30.977443999999998</v>
      </c>
      <c r="F8137">
        <v>31.587710999999999</v>
      </c>
      <c r="G8137">
        <v>31.542321000000001</v>
      </c>
      <c r="H8137">
        <v>-0.610267</v>
      </c>
      <c r="I8137">
        <v>-91.267838999999995</v>
      </c>
      <c r="J8137">
        <v>38</v>
      </c>
      <c r="K8137">
        <v>50.945701999999997</v>
      </c>
      <c r="L8137">
        <v>1.5011E-2</v>
      </c>
      <c r="M8137">
        <f>(F8137*CalPhotonTurnigy!$AE$30*CalPhotonTurnigy!$AF$36+CalPhotonTurnigy!$AE$36)/CalPhotonTurnigy!$AE$30</f>
        <v>43.572088431505556</v>
      </c>
    </row>
    <row r="8138" spans="1:13" x14ac:dyDescent="0.3">
      <c r="A8138">
        <v>219.50958600000001</v>
      </c>
      <c r="B8138">
        <v>38</v>
      </c>
      <c r="C8138">
        <v>0</v>
      </c>
      <c r="D8138">
        <v>0.58499999999999996</v>
      </c>
      <c r="E8138">
        <v>30.958608999999999</v>
      </c>
      <c r="F8138">
        <v>31.461425999999999</v>
      </c>
      <c r="G8138">
        <v>31.514748000000001</v>
      </c>
      <c r="H8138">
        <v>-0.50281699999999996</v>
      </c>
      <c r="I8138">
        <v>-91.289293000000001</v>
      </c>
      <c r="J8138">
        <v>38</v>
      </c>
      <c r="K8138">
        <v>50.934336999999999</v>
      </c>
      <c r="L8138">
        <v>1.5004999999999999E-2</v>
      </c>
      <c r="M8138">
        <f>(F8138*CalPhotonTurnigy!$AE$30*CalPhotonTurnigy!$AF$36+CalPhotonTurnigy!$AE$36)/CalPhotonTurnigy!$AE$30</f>
        <v>43.443820189850001</v>
      </c>
    </row>
    <row r="8139" spans="1:13" x14ac:dyDescent="0.3">
      <c r="A8139">
        <v>219.52458999999999</v>
      </c>
      <c r="B8139">
        <v>38</v>
      </c>
      <c r="C8139">
        <v>0</v>
      </c>
      <c r="D8139">
        <v>0.58499999999999996</v>
      </c>
      <c r="E8139">
        <v>30.942392999999999</v>
      </c>
      <c r="F8139">
        <v>31.335114000000001</v>
      </c>
      <c r="G8139">
        <v>31.487634</v>
      </c>
      <c r="H8139">
        <v>-0.39272099999999999</v>
      </c>
      <c r="I8139">
        <v>-91.306032000000002</v>
      </c>
      <c r="J8139">
        <v>38</v>
      </c>
      <c r="K8139">
        <v>50.924554999999998</v>
      </c>
      <c r="L8139">
        <v>1.5004E-2</v>
      </c>
      <c r="M8139">
        <f>(F8139*CalPhotonTurnigy!$AE$30*CalPhotonTurnigy!$AF$36+CalPhotonTurnigy!$AE$36)/CalPhotonTurnigy!$AE$30</f>
        <v>43.315524524173185</v>
      </c>
    </row>
    <row r="8140" spans="1:13" x14ac:dyDescent="0.3">
      <c r="A8140">
        <v>219.53959</v>
      </c>
      <c r="B8140">
        <v>38</v>
      </c>
      <c r="C8140">
        <v>0</v>
      </c>
      <c r="D8140">
        <v>0.58099999999999996</v>
      </c>
      <c r="E8140">
        <v>30.899436000000001</v>
      </c>
      <c r="F8140">
        <v>31.234044000000001</v>
      </c>
      <c r="G8140">
        <v>31.461172999999999</v>
      </c>
      <c r="H8140">
        <v>-0.33460800000000002</v>
      </c>
      <c r="I8140">
        <v>-91.320278999999999</v>
      </c>
      <c r="J8140">
        <v>38</v>
      </c>
      <c r="K8140">
        <v>50.916136000000002</v>
      </c>
      <c r="L8140">
        <v>1.4999999999999999E-2</v>
      </c>
      <c r="M8140">
        <f>(F8140*CalPhotonTurnigy!$AE$30*CalPhotonTurnigy!$AF$36+CalPhotonTurnigy!$AE$36)/CalPhotonTurnigy!$AE$30</f>
        <v>43.212867271260109</v>
      </c>
    </row>
    <row r="8141" spans="1:13" x14ac:dyDescent="0.3">
      <c r="A8141">
        <v>219.554587</v>
      </c>
      <c r="B8141">
        <v>38</v>
      </c>
      <c r="C8141">
        <v>0</v>
      </c>
      <c r="D8141">
        <v>0.58399999999999996</v>
      </c>
      <c r="E8141">
        <v>30.885652</v>
      </c>
      <c r="F8141">
        <v>31.814957</v>
      </c>
      <c r="G8141">
        <v>31.435521999999999</v>
      </c>
      <c r="H8141">
        <v>-0.92930400000000002</v>
      </c>
      <c r="I8141">
        <v>-91.360018999999994</v>
      </c>
      <c r="J8141">
        <v>38</v>
      </c>
      <c r="K8141">
        <v>50.908889000000002</v>
      </c>
      <c r="L8141">
        <v>1.4997E-2</v>
      </c>
      <c r="M8141">
        <f>(F8141*CalPhotonTurnigy!$AE$30*CalPhotonTurnigy!$AF$36+CalPhotonTurnigy!$AE$36)/CalPhotonTurnigy!$AE$30</f>
        <v>43.802903214284676</v>
      </c>
    </row>
    <row r="8142" spans="1:13" x14ac:dyDescent="0.3">
      <c r="A8142">
        <v>219.56958299999999</v>
      </c>
      <c r="B8142">
        <v>38</v>
      </c>
      <c r="C8142">
        <v>0</v>
      </c>
      <c r="D8142">
        <v>0.58499999999999996</v>
      </c>
      <c r="E8142">
        <v>30.879593</v>
      </c>
      <c r="F8142">
        <v>31.663468999999999</v>
      </c>
      <c r="G8142">
        <v>31.410803999999999</v>
      </c>
      <c r="H8142">
        <v>-0.78387600000000002</v>
      </c>
      <c r="I8142">
        <v>-91.393497999999994</v>
      </c>
      <c r="J8142">
        <v>38</v>
      </c>
      <c r="K8142">
        <v>50.902652000000003</v>
      </c>
      <c r="L8142">
        <v>1.4996000000000001E-2</v>
      </c>
      <c r="M8142">
        <f>(F8142*CalPhotonTurnigy!$AE$30*CalPhotonTurnigy!$AF$36+CalPhotonTurnigy!$AE$36)/CalPhotonTurnigy!$AE$30</f>
        <v>43.649036172340509</v>
      </c>
    </row>
    <row r="8143" spans="1:13" x14ac:dyDescent="0.3">
      <c r="A8143">
        <v>219.58457999999999</v>
      </c>
      <c r="B8143">
        <v>38</v>
      </c>
      <c r="C8143">
        <v>0</v>
      </c>
      <c r="D8143">
        <v>0.56599999999999995</v>
      </c>
      <c r="E8143">
        <v>30.740524000000001</v>
      </c>
      <c r="F8143">
        <v>31.537199999999999</v>
      </c>
      <c r="G8143">
        <v>31.387112999999999</v>
      </c>
      <c r="H8143">
        <v>-0.79667600000000005</v>
      </c>
      <c r="I8143">
        <v>-91.427492000000001</v>
      </c>
      <c r="J8143">
        <v>38</v>
      </c>
      <c r="K8143">
        <v>50.897283999999999</v>
      </c>
      <c r="L8143">
        <v>1.4997E-2</v>
      </c>
      <c r="M8143">
        <f>(F8143*CalPhotonTurnigy!$AE$30*CalPhotonTurnigy!$AF$36+CalPhotonTurnigy!$AE$36)/CalPhotonTurnigy!$AE$30</f>
        <v>43.520784181956806</v>
      </c>
    </row>
    <row r="8144" spans="1:13" x14ac:dyDescent="0.3">
      <c r="A8144">
        <v>219.59958</v>
      </c>
      <c r="B8144">
        <v>38</v>
      </c>
      <c r="C8144">
        <v>0</v>
      </c>
      <c r="D8144">
        <v>0.58399999999999996</v>
      </c>
      <c r="E8144">
        <v>30.748902000000001</v>
      </c>
      <c r="F8144">
        <v>31.360378000000001</v>
      </c>
      <c r="G8144">
        <v>31.364515000000001</v>
      </c>
      <c r="H8144">
        <v>-0.61147600000000002</v>
      </c>
      <c r="I8144">
        <v>-91.453553999999997</v>
      </c>
      <c r="J8144">
        <v>38</v>
      </c>
      <c r="K8144">
        <v>50.892662999999999</v>
      </c>
      <c r="L8144">
        <v>1.4999999999999999E-2</v>
      </c>
      <c r="M8144">
        <f>(F8144*CalPhotonTurnigy!$AE$30*CalPhotonTurnigy!$AF$36+CalPhotonTurnigy!$AE$36)/CalPhotonTurnigy!$AE$30</f>
        <v>43.341185282435731</v>
      </c>
    </row>
    <row r="8145" spans="1:13" x14ac:dyDescent="0.3">
      <c r="A8145">
        <v>219.61458300000001</v>
      </c>
      <c r="B8145">
        <v>38</v>
      </c>
      <c r="C8145">
        <v>0</v>
      </c>
      <c r="D8145">
        <v>0.58199999999999996</v>
      </c>
      <c r="E8145">
        <v>30.744447000000001</v>
      </c>
      <c r="F8145">
        <v>31.335114000000001</v>
      </c>
      <c r="G8145">
        <v>31.343055</v>
      </c>
      <c r="H8145">
        <v>-0.59066700000000005</v>
      </c>
      <c r="I8145">
        <v>-91.478728000000004</v>
      </c>
      <c r="J8145">
        <v>38</v>
      </c>
      <c r="K8145">
        <v>50.888686</v>
      </c>
      <c r="L8145">
        <v>1.5003000000000001E-2</v>
      </c>
      <c r="M8145">
        <f>(F8145*CalPhotonTurnigy!$AE$30*CalPhotonTurnigy!$AF$36+CalPhotonTurnigy!$AE$36)/CalPhotonTurnigy!$AE$30</f>
        <v>43.315524524173185</v>
      </c>
    </row>
    <row r="8146" spans="1:13" x14ac:dyDescent="0.3">
      <c r="A8146">
        <v>219.629581</v>
      </c>
      <c r="B8146">
        <v>38</v>
      </c>
      <c r="C8146">
        <v>0</v>
      </c>
      <c r="D8146">
        <v>0.58399999999999996</v>
      </c>
      <c r="E8146">
        <v>30.752275999999998</v>
      </c>
      <c r="F8146">
        <v>31.183503000000002</v>
      </c>
      <c r="G8146">
        <v>31.322758</v>
      </c>
      <c r="H8146">
        <v>-0.43122700000000003</v>
      </c>
      <c r="I8146">
        <v>-91.497078999999999</v>
      </c>
      <c r="J8146">
        <v>38</v>
      </c>
      <c r="K8146">
        <v>50.885263000000002</v>
      </c>
      <c r="L8146">
        <v>1.4997999999999999E-2</v>
      </c>
      <c r="M8146">
        <f>(F8146*CalPhotonTurnigy!$AE$30*CalPhotonTurnigy!$AF$36+CalPhotonTurnigy!$AE$36)/CalPhotonTurnigy!$AE$30</f>
        <v>43.161532550576631</v>
      </c>
    </row>
    <row r="8147" spans="1:13" x14ac:dyDescent="0.3">
      <c r="A8147">
        <v>219.64458500000001</v>
      </c>
      <c r="B8147">
        <v>38</v>
      </c>
      <c r="C8147">
        <v>0</v>
      </c>
      <c r="D8147">
        <v>0.57499999999999996</v>
      </c>
      <c r="E8147">
        <v>30.694824000000001</v>
      </c>
      <c r="F8147">
        <v>31.68872</v>
      </c>
      <c r="G8147">
        <v>31.303629999999998</v>
      </c>
      <c r="H8147">
        <v>-0.993896</v>
      </c>
      <c r="I8147">
        <v>-91.539558999999997</v>
      </c>
      <c r="J8147">
        <v>38</v>
      </c>
      <c r="K8147">
        <v>50.882317</v>
      </c>
      <c r="L8147">
        <v>1.5004E-2</v>
      </c>
      <c r="M8147">
        <f>(F8147*CalPhotonTurnigy!$AE$30*CalPhotonTurnigy!$AF$36+CalPhotonTurnigy!$AE$36)/CalPhotonTurnigy!$AE$30</f>
        <v>43.674683726444684</v>
      </c>
    </row>
    <row r="8148" spans="1:13" x14ac:dyDescent="0.3">
      <c r="A8148">
        <v>219.65958499999999</v>
      </c>
      <c r="B8148">
        <v>38</v>
      </c>
      <c r="C8148">
        <v>0</v>
      </c>
      <c r="D8148">
        <v>0.57999999999999996</v>
      </c>
      <c r="E8148">
        <v>30.680385999999999</v>
      </c>
      <c r="F8148">
        <v>31.587710999999999</v>
      </c>
      <c r="G8148">
        <v>31.285665000000002</v>
      </c>
      <c r="H8148">
        <v>-0.90732500000000005</v>
      </c>
      <c r="I8148">
        <v>-91.578298000000004</v>
      </c>
      <c r="J8148">
        <v>38</v>
      </c>
      <c r="K8148">
        <v>50.879781000000001</v>
      </c>
      <c r="L8148">
        <v>1.4999999999999999E-2</v>
      </c>
      <c r="M8148">
        <f>(F8148*CalPhotonTurnigy!$AE$30*CalPhotonTurnigy!$AF$36+CalPhotonTurnigy!$AE$36)/CalPhotonTurnigy!$AE$30</f>
        <v>43.572088431505556</v>
      </c>
    </row>
    <row r="8149" spans="1:13" x14ac:dyDescent="0.3">
      <c r="A8149">
        <v>219.67458199999999</v>
      </c>
      <c r="B8149">
        <v>38</v>
      </c>
      <c r="C8149">
        <v>0</v>
      </c>
      <c r="D8149">
        <v>0.58199999999999996</v>
      </c>
      <c r="E8149">
        <v>30.685492</v>
      </c>
      <c r="F8149">
        <v>31.461425999999999</v>
      </c>
      <c r="G8149">
        <v>31.268846</v>
      </c>
      <c r="H8149">
        <v>-0.77593400000000001</v>
      </c>
      <c r="I8149">
        <v>-91.611388000000005</v>
      </c>
      <c r="J8149">
        <v>38</v>
      </c>
      <c r="K8149">
        <v>50.877597999999999</v>
      </c>
      <c r="L8149">
        <v>1.4997E-2</v>
      </c>
      <c r="M8149">
        <f>(F8149*CalPhotonTurnigy!$AE$30*CalPhotonTurnigy!$AF$36+CalPhotonTurnigy!$AE$36)/CalPhotonTurnigy!$AE$30</f>
        <v>43.443820189850001</v>
      </c>
    </row>
    <row r="8150" spans="1:13" x14ac:dyDescent="0.3">
      <c r="A8150">
        <v>219.68958000000001</v>
      </c>
      <c r="B8150">
        <v>38</v>
      </c>
      <c r="C8150">
        <v>0</v>
      </c>
      <c r="D8150">
        <v>0.58199999999999996</v>
      </c>
      <c r="E8150">
        <v>30.684042000000002</v>
      </c>
      <c r="F8150">
        <v>31.385642000000001</v>
      </c>
      <c r="G8150">
        <v>31.253143999999999</v>
      </c>
      <c r="H8150">
        <v>-0.7016</v>
      </c>
      <c r="I8150">
        <v>-91.641292000000007</v>
      </c>
      <c r="J8150">
        <v>38</v>
      </c>
      <c r="K8150">
        <v>50.875720000000001</v>
      </c>
      <c r="L8150">
        <v>1.4997999999999999E-2</v>
      </c>
      <c r="M8150">
        <f>(F8150*CalPhotonTurnigy!$AE$30*CalPhotonTurnigy!$AF$36+CalPhotonTurnigy!$AE$36)/CalPhotonTurnigy!$AE$30</f>
        <v>43.366846040698285</v>
      </c>
    </row>
    <row r="8151" spans="1:13" x14ac:dyDescent="0.3">
      <c r="A8151">
        <v>219.70458300000001</v>
      </c>
      <c r="B8151">
        <v>38</v>
      </c>
      <c r="C8151">
        <v>0</v>
      </c>
      <c r="D8151">
        <v>0.58099999999999996</v>
      </c>
      <c r="E8151">
        <v>30.676950000000001</v>
      </c>
      <c r="F8151">
        <v>31.208773999999998</v>
      </c>
      <c r="G8151">
        <v>31.238526</v>
      </c>
      <c r="H8151">
        <v>-0.53182399999999996</v>
      </c>
      <c r="I8151">
        <v>-91.663936000000007</v>
      </c>
      <c r="J8151">
        <v>38</v>
      </c>
      <c r="K8151">
        <v>50.874102999999998</v>
      </c>
      <c r="L8151">
        <v>1.5003000000000001E-2</v>
      </c>
      <c r="M8151">
        <f>(F8151*CalPhotonTurnigy!$AE$30*CalPhotonTurnigy!$AF$36+CalPhotonTurnigy!$AE$36)/CalPhotonTurnigy!$AE$30</f>
        <v>43.187200418770608</v>
      </c>
    </row>
    <row r="8152" spans="1:13" x14ac:dyDescent="0.3">
      <c r="A8152">
        <v>219.719584</v>
      </c>
      <c r="B8152">
        <v>38</v>
      </c>
      <c r="C8152">
        <v>0</v>
      </c>
      <c r="D8152">
        <v>0.58199999999999996</v>
      </c>
      <c r="E8152">
        <v>30.676691999999999</v>
      </c>
      <c r="F8152">
        <v>31.158231000000001</v>
      </c>
      <c r="G8152">
        <v>31.224948000000001</v>
      </c>
      <c r="H8152">
        <v>-0.48153899999999999</v>
      </c>
      <c r="I8152">
        <v>-91.684428999999994</v>
      </c>
      <c r="J8152">
        <v>38</v>
      </c>
      <c r="K8152">
        <v>50.872711000000002</v>
      </c>
      <c r="L8152">
        <v>1.5001E-2</v>
      </c>
      <c r="M8152">
        <f>(F8152*CalPhotonTurnigy!$AE$30*CalPhotonTurnigy!$AF$36+CalPhotonTurnigy!$AE$36)/CalPhotonTurnigy!$AE$30</f>
        <v>43.135863666678148</v>
      </c>
    </row>
    <row r="8153" spans="1:13" x14ac:dyDescent="0.3">
      <c r="A8153">
        <v>219.73459</v>
      </c>
      <c r="B8153">
        <v>38</v>
      </c>
      <c r="C8153">
        <v>0</v>
      </c>
      <c r="D8153">
        <v>0.58199999999999996</v>
      </c>
      <c r="E8153">
        <v>30.676469000000001</v>
      </c>
      <c r="F8153">
        <v>31.68872</v>
      </c>
      <c r="G8153">
        <v>31.212368000000001</v>
      </c>
      <c r="H8153">
        <v>-1.0122500000000001</v>
      </c>
      <c r="I8153">
        <v>-91.727699000000001</v>
      </c>
      <c r="J8153">
        <v>38</v>
      </c>
      <c r="K8153">
        <v>50.871513</v>
      </c>
      <c r="L8153">
        <v>1.5006E-2</v>
      </c>
      <c r="M8153">
        <f>(F8153*CalPhotonTurnigy!$AE$30*CalPhotonTurnigy!$AF$36+CalPhotonTurnigy!$AE$36)/CalPhotonTurnigy!$AE$30</f>
        <v>43.674683726444684</v>
      </c>
    </row>
    <row r="8154" spans="1:13" x14ac:dyDescent="0.3">
      <c r="A8154">
        <v>219.74960200000001</v>
      </c>
      <c r="B8154">
        <v>38</v>
      </c>
      <c r="C8154">
        <v>0</v>
      </c>
      <c r="D8154">
        <v>0.58199999999999996</v>
      </c>
      <c r="E8154">
        <v>30.676278</v>
      </c>
      <c r="F8154">
        <v>31.537199999999999</v>
      </c>
      <c r="G8154">
        <v>31.200735999999999</v>
      </c>
      <c r="H8154">
        <v>-0.86092199999999997</v>
      </c>
      <c r="I8154">
        <v>-91.764471999999998</v>
      </c>
      <c r="J8154">
        <v>38</v>
      </c>
      <c r="K8154">
        <v>50.870482000000003</v>
      </c>
      <c r="L8154">
        <v>1.5011999999999999E-2</v>
      </c>
      <c r="M8154">
        <f>(F8154*CalPhotonTurnigy!$AE$30*CalPhotonTurnigy!$AF$36+CalPhotonTurnigy!$AE$36)/CalPhotonTurnigy!$AE$30</f>
        <v>43.520784181956806</v>
      </c>
    </row>
    <row r="8155" spans="1:13" x14ac:dyDescent="0.3">
      <c r="A8155">
        <v>219.764602</v>
      </c>
      <c r="B8155">
        <v>38</v>
      </c>
      <c r="C8155">
        <v>0</v>
      </c>
      <c r="D8155">
        <v>0.58099999999999996</v>
      </c>
      <c r="E8155">
        <v>30.670268</v>
      </c>
      <c r="F8155">
        <v>31.461425999999999</v>
      </c>
      <c r="G8155">
        <v>31.190003000000001</v>
      </c>
      <c r="H8155">
        <v>-0.79115800000000003</v>
      </c>
      <c r="I8155">
        <v>-91.798218000000006</v>
      </c>
      <c r="J8155">
        <v>38</v>
      </c>
      <c r="K8155">
        <v>50.869594999999997</v>
      </c>
      <c r="L8155">
        <v>1.4999999999999999E-2</v>
      </c>
      <c r="M8155">
        <f>(F8155*CalPhotonTurnigy!$AE$30*CalPhotonTurnigy!$AF$36+CalPhotonTurnigy!$AE$36)/CalPhotonTurnigy!$AE$30</f>
        <v>43.443820189850001</v>
      </c>
    </row>
    <row r="8156" spans="1:13" x14ac:dyDescent="0.3">
      <c r="A8156">
        <v>219.77959799999999</v>
      </c>
      <c r="B8156">
        <v>38</v>
      </c>
      <c r="C8156">
        <v>0</v>
      </c>
      <c r="D8156">
        <v>0.57799999999999996</v>
      </c>
      <c r="E8156">
        <v>30.647549000000001</v>
      </c>
      <c r="F8156">
        <v>31.360378000000001</v>
      </c>
      <c r="G8156">
        <v>31.180119000000001</v>
      </c>
      <c r="H8156">
        <v>-0.71282900000000005</v>
      </c>
      <c r="I8156">
        <v>-91.828590000000005</v>
      </c>
      <c r="J8156">
        <v>38</v>
      </c>
      <c r="K8156">
        <v>50.868831</v>
      </c>
      <c r="L8156">
        <v>1.4996000000000001E-2</v>
      </c>
      <c r="M8156">
        <f>(F8156*CalPhotonTurnigy!$AE$30*CalPhotonTurnigy!$AF$36+CalPhotonTurnigy!$AE$36)/CalPhotonTurnigy!$AE$30</f>
        <v>43.341185282435731</v>
      </c>
    </row>
    <row r="8157" spans="1:13" x14ac:dyDescent="0.3">
      <c r="A8157">
        <v>219.79460599999999</v>
      </c>
      <c r="B8157">
        <v>38</v>
      </c>
      <c r="C8157">
        <v>0</v>
      </c>
      <c r="D8157">
        <v>0.57799999999999996</v>
      </c>
      <c r="E8157">
        <v>30.622131</v>
      </c>
      <c r="F8157">
        <v>31.309847999999999</v>
      </c>
      <c r="G8157">
        <v>31.171033000000001</v>
      </c>
      <c r="H8157">
        <v>-0.68771700000000002</v>
      </c>
      <c r="I8157">
        <v>-91.857905000000002</v>
      </c>
      <c r="J8157">
        <v>38</v>
      </c>
      <c r="K8157">
        <v>50.868174000000003</v>
      </c>
      <c r="L8157">
        <v>1.5008000000000001E-2</v>
      </c>
      <c r="M8157">
        <f>(F8157*CalPhotonTurnigy!$AE$30*CalPhotonTurnigy!$AF$36+CalPhotonTurnigy!$AE$36)/CalPhotonTurnigy!$AE$30</f>
        <v>43.289861734501642</v>
      </c>
    </row>
    <row r="8158" spans="1:13" x14ac:dyDescent="0.3">
      <c r="A8158">
        <v>219.80961099999999</v>
      </c>
      <c r="B8158">
        <v>38</v>
      </c>
      <c r="C8158">
        <v>0</v>
      </c>
      <c r="D8158">
        <v>0.57599999999999996</v>
      </c>
      <c r="E8158">
        <v>30.588521</v>
      </c>
      <c r="F8158">
        <v>31.183503000000002</v>
      </c>
      <c r="G8158">
        <v>31.162694999999999</v>
      </c>
      <c r="H8158">
        <v>-0.59498200000000001</v>
      </c>
      <c r="I8158">
        <v>-91.883236999999994</v>
      </c>
      <c r="J8158">
        <v>38</v>
      </c>
      <c r="K8158">
        <v>50.867607999999997</v>
      </c>
      <c r="L8158">
        <v>1.5004999999999999E-2</v>
      </c>
      <c r="M8158">
        <f>(F8158*CalPhotonTurnigy!$AE$30*CalPhotonTurnigy!$AF$36+CalPhotonTurnigy!$AE$36)/CalPhotonTurnigy!$AE$30</f>
        <v>43.161532550576631</v>
      </c>
    </row>
    <row r="8159" spans="1:13" x14ac:dyDescent="0.3">
      <c r="A8159">
        <v>219.82461900000001</v>
      </c>
      <c r="B8159">
        <v>38</v>
      </c>
      <c r="C8159">
        <v>0</v>
      </c>
      <c r="D8159">
        <v>0.57399999999999995</v>
      </c>
      <c r="E8159">
        <v>30.547834000000002</v>
      </c>
      <c r="F8159">
        <v>31.132957999999999</v>
      </c>
      <c r="G8159">
        <v>31.155055000000001</v>
      </c>
      <c r="H8159">
        <v>-0.58512399999999998</v>
      </c>
      <c r="I8159">
        <v>-91.908143999999993</v>
      </c>
      <c r="J8159">
        <v>38</v>
      </c>
      <c r="K8159">
        <v>50.867120999999997</v>
      </c>
      <c r="L8159">
        <v>1.5008000000000001E-2</v>
      </c>
      <c r="M8159">
        <f>(F8159*CalPhotonTurnigy!$AE$30*CalPhotonTurnigy!$AF$36+CalPhotonTurnigy!$AE$36)/CalPhotonTurnigy!$AE$30</f>
        <v>43.110193767075181</v>
      </c>
    </row>
    <row r="8160" spans="1:13" x14ac:dyDescent="0.3">
      <c r="A8160">
        <v>219.839617</v>
      </c>
      <c r="B8160">
        <v>38</v>
      </c>
      <c r="C8160">
        <v>0</v>
      </c>
      <c r="D8160">
        <v>0.57899999999999996</v>
      </c>
      <c r="E8160">
        <v>30.548019</v>
      </c>
      <c r="F8160">
        <v>31.057131999999999</v>
      </c>
      <c r="G8160">
        <v>31.148064999999999</v>
      </c>
      <c r="H8160">
        <v>-0.50911200000000001</v>
      </c>
      <c r="I8160">
        <v>-91.929788000000002</v>
      </c>
      <c r="J8160">
        <v>38</v>
      </c>
      <c r="K8160">
        <v>50.866701999999997</v>
      </c>
      <c r="L8160">
        <v>1.4997999999999999E-2</v>
      </c>
      <c r="M8160">
        <f>(F8160*CalPhotonTurnigy!$AE$30*CalPhotonTurnigy!$AF$36+CalPhotonTurnigy!$AE$36)/CalPhotonTurnigy!$AE$30</f>
        <v>43.033176958334835</v>
      </c>
    </row>
    <row r="8161" spans="1:13" x14ac:dyDescent="0.3">
      <c r="A8161">
        <v>219.85462899999999</v>
      </c>
      <c r="B8161">
        <v>38</v>
      </c>
      <c r="C8161">
        <v>0</v>
      </c>
      <c r="D8161">
        <v>0.57499999999999996</v>
      </c>
      <c r="E8161">
        <v>30.518816000000001</v>
      </c>
      <c r="F8161">
        <v>30.981296</v>
      </c>
      <c r="G8161">
        <v>31.141680000000001</v>
      </c>
      <c r="H8161">
        <v>-0.46248</v>
      </c>
      <c r="I8161">
        <v>-91.949455999999998</v>
      </c>
      <c r="J8161">
        <v>38</v>
      </c>
      <c r="K8161">
        <v>50.866340999999998</v>
      </c>
      <c r="L8161">
        <v>1.5011999999999999E-2</v>
      </c>
      <c r="M8161">
        <f>(F8161*CalPhotonTurnigy!$AE$30*CalPhotonTurnigy!$AF$36+CalPhotonTurnigy!$AE$36)/CalPhotonTurnigy!$AE$30</f>
        <v>42.956149992549577</v>
      </c>
    </row>
    <row r="8162" spans="1:13" x14ac:dyDescent="0.3">
      <c r="A8162">
        <v>219.86962800000001</v>
      </c>
      <c r="B8162">
        <v>38</v>
      </c>
      <c r="C8162">
        <v>0</v>
      </c>
      <c r="D8162">
        <v>0.57599999999999996</v>
      </c>
      <c r="E8162">
        <v>30.499544</v>
      </c>
      <c r="F8162">
        <v>30.905449999999998</v>
      </c>
      <c r="G8162">
        <v>31.135853999999998</v>
      </c>
      <c r="H8162">
        <v>-0.40590599999999999</v>
      </c>
      <c r="I8162">
        <v>-91.966693000000006</v>
      </c>
      <c r="J8162">
        <v>38</v>
      </c>
      <c r="K8162">
        <v>50.866030000000002</v>
      </c>
      <c r="L8162">
        <v>1.4999E-2</v>
      </c>
      <c r="M8162">
        <f>(F8162*CalPhotonTurnigy!$AE$30*CalPhotonTurnigy!$AF$36+CalPhotonTurnigy!$AE$36)/CalPhotonTurnigy!$AE$30</f>
        <v>42.879112869719407</v>
      </c>
    </row>
    <row r="8163" spans="1:13" x14ac:dyDescent="0.3">
      <c r="A8163">
        <v>219.884625</v>
      </c>
      <c r="B8163">
        <v>38</v>
      </c>
      <c r="C8163">
        <v>0</v>
      </c>
      <c r="D8163">
        <v>0.57599999999999996</v>
      </c>
      <c r="E8163">
        <v>30.482952000000001</v>
      </c>
      <c r="F8163">
        <v>30.829595000000001</v>
      </c>
      <c r="G8163">
        <v>31.130545999999999</v>
      </c>
      <c r="H8163">
        <v>-0.34664299999999998</v>
      </c>
      <c r="I8163">
        <v>-91.981403</v>
      </c>
      <c r="J8163">
        <v>38</v>
      </c>
      <c r="K8163">
        <v>50.865763000000001</v>
      </c>
      <c r="L8163">
        <v>1.4997E-2</v>
      </c>
      <c r="M8163">
        <f>(F8163*CalPhotonTurnigy!$AE$30*CalPhotonTurnigy!$AF$36+CalPhotonTurnigy!$AE$36)/CalPhotonTurnigy!$AE$30</f>
        <v>42.802066605548816</v>
      </c>
    </row>
    <row r="8164" spans="1:13" x14ac:dyDescent="0.3">
      <c r="A8164">
        <v>219.89963700000001</v>
      </c>
      <c r="B8164">
        <v>38</v>
      </c>
      <c r="C8164">
        <v>0</v>
      </c>
      <c r="D8164">
        <v>0.57399999999999995</v>
      </c>
      <c r="E8164">
        <v>30.451006</v>
      </c>
      <c r="F8164">
        <v>30.804307000000001</v>
      </c>
      <c r="G8164">
        <v>31.125716000000001</v>
      </c>
      <c r="H8164">
        <v>-0.35330099999999998</v>
      </c>
      <c r="I8164">
        <v>-91.996407000000005</v>
      </c>
      <c r="J8164">
        <v>38</v>
      </c>
      <c r="K8164">
        <v>50.865532999999999</v>
      </c>
      <c r="L8164">
        <v>1.5011999999999999E-2</v>
      </c>
      <c r="M8164">
        <f>(F8164*CalPhotonTurnigy!$AE$30*CalPhotonTurnigy!$AF$36+CalPhotonTurnigy!$AE$36)/CalPhotonTurnigy!$AE$30</f>
        <v>42.776381470378482</v>
      </c>
    </row>
    <row r="8165" spans="1:13" x14ac:dyDescent="0.3">
      <c r="A8165">
        <v>219.91464300000001</v>
      </c>
      <c r="B8165">
        <v>38</v>
      </c>
      <c r="C8165">
        <v>0</v>
      </c>
      <c r="D8165">
        <v>0.57799999999999996</v>
      </c>
      <c r="E8165">
        <v>30.458835000000001</v>
      </c>
      <c r="F8165">
        <v>30.804307000000001</v>
      </c>
      <c r="G8165">
        <v>31.121326</v>
      </c>
      <c r="H8165">
        <v>-0.345472</v>
      </c>
      <c r="I8165">
        <v>-92.011072999999996</v>
      </c>
      <c r="J8165">
        <v>38</v>
      </c>
      <c r="K8165">
        <v>50.865335000000002</v>
      </c>
      <c r="L8165">
        <v>1.5006E-2</v>
      </c>
      <c r="M8165">
        <f>(F8165*CalPhotonTurnigy!$AE$30*CalPhotonTurnigy!$AF$36+CalPhotonTurnigy!$AE$36)/CalPhotonTurnigy!$AE$30</f>
        <v>42.776381470378482</v>
      </c>
    </row>
    <row r="8166" spans="1:13" x14ac:dyDescent="0.3">
      <c r="A8166">
        <v>219.92964499999999</v>
      </c>
      <c r="B8166">
        <v>38</v>
      </c>
      <c r="C8166">
        <v>0</v>
      </c>
      <c r="D8166">
        <v>0.57599999999999996</v>
      </c>
      <c r="E8166">
        <v>30.447907000000001</v>
      </c>
      <c r="F8166">
        <v>30.981296</v>
      </c>
      <c r="G8166">
        <v>31.117339000000001</v>
      </c>
      <c r="H8166">
        <v>-0.53338799999999997</v>
      </c>
      <c r="I8166">
        <v>-92.033741000000006</v>
      </c>
      <c r="J8166">
        <v>38</v>
      </c>
      <c r="K8166">
        <v>50.865164999999998</v>
      </c>
      <c r="L8166">
        <v>1.5002E-2</v>
      </c>
      <c r="M8166">
        <f>(F8166*CalPhotonTurnigy!$AE$30*CalPhotonTurnigy!$AF$36+CalPhotonTurnigy!$AE$36)/CalPhotonTurnigy!$AE$30</f>
        <v>42.956149992549577</v>
      </c>
    </row>
    <row r="8167" spans="1:13" x14ac:dyDescent="0.3">
      <c r="A8167">
        <v>219.94465199999999</v>
      </c>
      <c r="B8167">
        <v>38</v>
      </c>
      <c r="C8167">
        <v>0</v>
      </c>
      <c r="D8167">
        <v>0.57599999999999996</v>
      </c>
      <c r="E8167">
        <v>30.438500999999999</v>
      </c>
      <c r="F8167">
        <v>31.234044000000001</v>
      </c>
      <c r="G8167">
        <v>31.113723</v>
      </c>
      <c r="H8167">
        <v>-0.795543</v>
      </c>
      <c r="I8167">
        <v>-92.067629999999994</v>
      </c>
      <c r="J8167">
        <v>38</v>
      </c>
      <c r="K8167">
        <v>50.865017999999999</v>
      </c>
      <c r="L8167">
        <v>1.5007E-2</v>
      </c>
      <c r="M8167">
        <f>(F8167*CalPhotonTurnigy!$AE$30*CalPhotonTurnigy!$AF$36+CalPhotonTurnigy!$AE$36)/CalPhotonTurnigy!$AE$30</f>
        <v>43.212867271260109</v>
      </c>
    </row>
    <row r="8168" spans="1:13" x14ac:dyDescent="0.3">
      <c r="A8168">
        <v>219.95966300000001</v>
      </c>
      <c r="B8168">
        <v>38</v>
      </c>
      <c r="C8168">
        <v>0</v>
      </c>
      <c r="D8168">
        <v>0.57699999999999996</v>
      </c>
      <c r="E8168">
        <v>30.436297</v>
      </c>
      <c r="F8168">
        <v>31.309847999999999</v>
      </c>
      <c r="G8168">
        <v>31.110447000000001</v>
      </c>
      <c r="H8168">
        <v>-0.87355099999999997</v>
      </c>
      <c r="I8168">
        <v>-92.104872999999998</v>
      </c>
      <c r="J8168">
        <v>38</v>
      </c>
      <c r="K8168">
        <v>50.864891999999998</v>
      </c>
      <c r="L8168">
        <v>1.5011E-2</v>
      </c>
      <c r="M8168">
        <f>(F8168*CalPhotonTurnigy!$AE$30*CalPhotonTurnigy!$AF$36+CalPhotonTurnigy!$AE$36)/CalPhotonTurnigy!$AE$30</f>
        <v>43.289861734501642</v>
      </c>
    </row>
    <row r="8169" spans="1:13" x14ac:dyDescent="0.3">
      <c r="A8169">
        <v>219.97466900000001</v>
      </c>
      <c r="B8169">
        <v>38</v>
      </c>
      <c r="C8169">
        <v>0</v>
      </c>
      <c r="D8169">
        <v>0.57699999999999996</v>
      </c>
      <c r="E8169">
        <v>30.434401000000001</v>
      </c>
      <c r="F8169">
        <v>31.183503000000002</v>
      </c>
      <c r="G8169">
        <v>31.107481</v>
      </c>
      <c r="H8169">
        <v>-0.74910299999999996</v>
      </c>
      <c r="I8169">
        <v>-92.136769000000001</v>
      </c>
      <c r="J8169">
        <v>38</v>
      </c>
      <c r="K8169">
        <v>50.864783000000003</v>
      </c>
      <c r="L8169">
        <v>1.5006E-2</v>
      </c>
      <c r="M8169">
        <f>(F8169*CalPhotonTurnigy!$AE$30*CalPhotonTurnigy!$AF$36+CalPhotonTurnigy!$AE$36)/CalPhotonTurnigy!$AE$30</f>
        <v>43.161532550576631</v>
      </c>
    </row>
    <row r="8170" spans="1:13" x14ac:dyDescent="0.3">
      <c r="A8170">
        <v>219.98968099999999</v>
      </c>
      <c r="B8170">
        <v>38</v>
      </c>
      <c r="C8170">
        <v>0</v>
      </c>
      <c r="D8170">
        <v>0.57799999999999996</v>
      </c>
      <c r="E8170">
        <v>30.444551000000001</v>
      </c>
      <c r="F8170">
        <v>31.183503000000002</v>
      </c>
      <c r="G8170">
        <v>31.104799</v>
      </c>
      <c r="H8170">
        <v>-0.73895200000000005</v>
      </c>
      <c r="I8170">
        <v>-92.168244999999999</v>
      </c>
      <c r="J8170">
        <v>38</v>
      </c>
      <c r="K8170">
        <v>50.864690000000003</v>
      </c>
      <c r="L8170">
        <v>1.5011999999999999E-2</v>
      </c>
      <c r="M8170">
        <f>(F8170*CalPhotonTurnigy!$AE$30*CalPhotonTurnigy!$AF$36+CalPhotonTurnigy!$AE$36)/CalPhotonTurnigy!$AE$30</f>
        <v>43.161532550576631</v>
      </c>
    </row>
    <row r="8171" spans="1:13" x14ac:dyDescent="0.3">
      <c r="A8171">
        <v>220.00467900000001</v>
      </c>
      <c r="B8171">
        <v>38</v>
      </c>
      <c r="C8171">
        <v>0</v>
      </c>
      <c r="D8171">
        <v>0.57499999999999996</v>
      </c>
      <c r="E8171">
        <v>30.42972</v>
      </c>
      <c r="F8171">
        <v>31.158231000000001</v>
      </c>
      <c r="G8171">
        <v>31.102376</v>
      </c>
      <c r="H8171">
        <v>-0.72851100000000002</v>
      </c>
      <c r="I8171">
        <v>-92.199241000000001</v>
      </c>
      <c r="J8171">
        <v>38</v>
      </c>
      <c r="K8171">
        <v>50.864609000000002</v>
      </c>
      <c r="L8171">
        <v>1.4997999999999999E-2</v>
      </c>
      <c r="M8171">
        <f>(F8171*CalPhotonTurnigy!$AE$30*CalPhotonTurnigy!$AF$36+CalPhotonTurnigy!$AE$36)/CalPhotonTurnigy!$AE$30</f>
        <v>43.135863666678148</v>
      </c>
    </row>
    <row r="8172" spans="1:13" x14ac:dyDescent="0.3">
      <c r="A8172">
        <v>220.01969</v>
      </c>
      <c r="B8172">
        <v>38</v>
      </c>
      <c r="C8172">
        <v>0</v>
      </c>
      <c r="D8172">
        <v>0.57699999999999996</v>
      </c>
      <c r="E8172">
        <v>30.428740999999999</v>
      </c>
      <c r="F8172">
        <v>31.132957999999999</v>
      </c>
      <c r="G8172">
        <v>31.100187999999999</v>
      </c>
      <c r="H8172">
        <v>-0.70421699999999998</v>
      </c>
      <c r="I8172">
        <v>-92.229223000000005</v>
      </c>
      <c r="J8172">
        <v>38</v>
      </c>
      <c r="K8172">
        <v>50.864539999999998</v>
      </c>
      <c r="L8172">
        <v>1.5011E-2</v>
      </c>
      <c r="M8172">
        <f>(F8172*CalPhotonTurnigy!$AE$30*CalPhotonTurnigy!$AF$36+CalPhotonTurnigy!$AE$36)/CalPhotonTurnigy!$AE$30</f>
        <v>43.110193767075181</v>
      </c>
    </row>
    <row r="8173" spans="1:13" x14ac:dyDescent="0.3">
      <c r="A8173">
        <v>220.034696</v>
      </c>
      <c r="B8173">
        <v>38</v>
      </c>
      <c r="C8173">
        <v>0</v>
      </c>
      <c r="D8173">
        <v>0.57599999999999996</v>
      </c>
      <c r="E8173">
        <v>30.422004000000001</v>
      </c>
      <c r="F8173">
        <v>31.082408000000001</v>
      </c>
      <c r="G8173">
        <v>31.098213999999999</v>
      </c>
      <c r="H8173">
        <v>-0.66040399999999999</v>
      </c>
      <c r="I8173">
        <v>-92.257320000000007</v>
      </c>
      <c r="J8173">
        <v>38</v>
      </c>
      <c r="K8173">
        <v>50.86448</v>
      </c>
      <c r="L8173">
        <v>1.5006E-2</v>
      </c>
      <c r="M8173">
        <f>(F8173*CalPhotonTurnigy!$AE$30*CalPhotonTurnigy!$AF$36+CalPhotonTurnigy!$AE$36)/CalPhotonTurnigy!$AE$30</f>
        <v>43.058849905051275</v>
      </c>
    </row>
    <row r="8174" spans="1:13" x14ac:dyDescent="0.3">
      <c r="A8174">
        <v>220.04969600000001</v>
      </c>
      <c r="B8174">
        <v>38</v>
      </c>
      <c r="C8174">
        <v>0</v>
      </c>
      <c r="D8174">
        <v>0.57599999999999996</v>
      </c>
      <c r="E8174">
        <v>30.416207</v>
      </c>
      <c r="F8174">
        <v>31.057131999999999</v>
      </c>
      <c r="G8174">
        <v>31.096435</v>
      </c>
      <c r="H8174">
        <v>-0.64092499999999997</v>
      </c>
      <c r="I8174">
        <v>-92.284571</v>
      </c>
      <c r="J8174">
        <v>38</v>
      </c>
      <c r="K8174">
        <v>50.864429000000001</v>
      </c>
      <c r="L8174">
        <v>1.4999999999999999E-2</v>
      </c>
      <c r="M8174">
        <f>(F8174*CalPhotonTurnigy!$AE$30*CalPhotonTurnigy!$AF$36+CalPhotonTurnigy!$AE$36)/CalPhotonTurnigy!$AE$30</f>
        <v>43.033176958334835</v>
      </c>
    </row>
    <row r="8175" spans="1:13" x14ac:dyDescent="0.3">
      <c r="A8175">
        <v>220.06470899999999</v>
      </c>
      <c r="B8175">
        <v>38</v>
      </c>
      <c r="C8175">
        <v>0</v>
      </c>
      <c r="D8175">
        <v>0.57599999999999996</v>
      </c>
      <c r="E8175">
        <v>30.411217000000001</v>
      </c>
      <c r="F8175">
        <v>31.031853999999999</v>
      </c>
      <c r="G8175">
        <v>31.094833000000001</v>
      </c>
      <c r="H8175">
        <v>-0.62063699999999999</v>
      </c>
      <c r="I8175">
        <v>-92.310978000000006</v>
      </c>
      <c r="J8175">
        <v>38</v>
      </c>
      <c r="K8175">
        <v>50.864384999999999</v>
      </c>
      <c r="L8175">
        <v>1.5013E-2</v>
      </c>
      <c r="M8175">
        <f>(F8175*CalPhotonTurnigy!$AE$30*CalPhotonTurnigy!$AF$36+CalPhotonTurnigy!$AE$36)/CalPhotonTurnigy!$AE$30</f>
        <v>43.007501980209405</v>
      </c>
    </row>
    <row r="8176" spans="1:13" x14ac:dyDescent="0.3">
      <c r="A8176">
        <v>220.07970900000001</v>
      </c>
      <c r="B8176">
        <v>38</v>
      </c>
      <c r="C8176">
        <v>0</v>
      </c>
      <c r="D8176">
        <v>0.57499999999999996</v>
      </c>
      <c r="E8176">
        <v>30.401026000000002</v>
      </c>
      <c r="F8176">
        <v>31.031853999999999</v>
      </c>
      <c r="G8176">
        <v>31.093389999999999</v>
      </c>
      <c r="H8176">
        <v>-0.63082800000000006</v>
      </c>
      <c r="I8176">
        <v>-92.337794000000002</v>
      </c>
      <c r="J8176">
        <v>38</v>
      </c>
      <c r="K8176">
        <v>50.864347000000002</v>
      </c>
      <c r="L8176">
        <v>1.4999999999999999E-2</v>
      </c>
      <c r="M8176">
        <f>(F8176*CalPhotonTurnigy!$AE$30*CalPhotonTurnigy!$AF$36+CalPhotonTurnigy!$AE$36)/CalPhotonTurnigy!$AE$30</f>
        <v>43.007501980209405</v>
      </c>
    </row>
    <row r="8177" spans="1:13" x14ac:dyDescent="0.3">
      <c r="A8177">
        <v>220.09470999999999</v>
      </c>
      <c r="B8177">
        <v>38</v>
      </c>
      <c r="C8177">
        <v>0</v>
      </c>
      <c r="D8177">
        <v>0.57599999999999996</v>
      </c>
      <c r="E8177">
        <v>30.398153000000001</v>
      </c>
      <c r="F8177">
        <v>31.031853999999999</v>
      </c>
      <c r="G8177">
        <v>31.092092999999998</v>
      </c>
      <c r="H8177">
        <v>-0.63370099999999996</v>
      </c>
      <c r="I8177">
        <v>-92.364734999999996</v>
      </c>
      <c r="J8177">
        <v>38</v>
      </c>
      <c r="K8177">
        <v>50.864314</v>
      </c>
      <c r="L8177">
        <v>1.5001E-2</v>
      </c>
      <c r="M8177">
        <f>(F8177*CalPhotonTurnigy!$AE$30*CalPhotonTurnigy!$AF$36+CalPhotonTurnigy!$AE$36)/CalPhotonTurnigy!$AE$30</f>
        <v>43.007501980209405</v>
      </c>
    </row>
    <row r="8178" spans="1:13" x14ac:dyDescent="0.3">
      <c r="A8178">
        <v>220.10971799999999</v>
      </c>
      <c r="B8178">
        <v>38</v>
      </c>
      <c r="C8178">
        <v>0</v>
      </c>
      <c r="D8178">
        <v>0.57999999999999996</v>
      </c>
      <c r="E8178">
        <v>30.425163999999999</v>
      </c>
      <c r="F8178">
        <v>30.956015000000001</v>
      </c>
      <c r="G8178">
        <v>31.090927000000001</v>
      </c>
      <c r="H8178">
        <v>-0.53085099999999996</v>
      </c>
      <c r="I8178">
        <v>-92.387300999999994</v>
      </c>
      <c r="J8178">
        <v>38</v>
      </c>
      <c r="K8178">
        <v>50.864286</v>
      </c>
      <c r="L8178">
        <v>1.5008000000000001E-2</v>
      </c>
      <c r="M8178">
        <f>(F8178*CalPhotonTurnigy!$AE$30*CalPhotonTurnigy!$AF$36+CalPhotonTurnigy!$AE$36)/CalPhotonTurnigy!$AE$30</f>
        <v>42.93047196731068</v>
      </c>
    </row>
    <row r="8179" spans="1:13" x14ac:dyDescent="0.3">
      <c r="A8179">
        <v>220.12473</v>
      </c>
      <c r="B8179">
        <v>38</v>
      </c>
      <c r="C8179">
        <v>0</v>
      </c>
      <c r="D8179">
        <v>0.56999999999999995</v>
      </c>
      <c r="E8179">
        <v>30.377632999999999</v>
      </c>
      <c r="F8179">
        <v>30.728439000000002</v>
      </c>
      <c r="G8179">
        <v>31.089880000000001</v>
      </c>
      <c r="H8179">
        <v>-0.35080600000000001</v>
      </c>
      <c r="I8179">
        <v>-92.402190000000004</v>
      </c>
      <c r="J8179">
        <v>38</v>
      </c>
      <c r="K8179">
        <v>50.864260999999999</v>
      </c>
      <c r="L8179">
        <v>1.5011999999999999E-2</v>
      </c>
      <c r="M8179">
        <f>(F8179*CalPhotonTurnigy!$AE$30*CalPhotonTurnigy!$AF$36+CalPhotonTurnigy!$AE$36)/CalPhotonTurnigy!$AE$30</f>
        <v>42.699322002049513</v>
      </c>
    </row>
    <row r="8180" spans="1:13" x14ac:dyDescent="0.3">
      <c r="A8180">
        <v>220.139737</v>
      </c>
      <c r="B8180">
        <v>37</v>
      </c>
      <c r="C8180">
        <v>0</v>
      </c>
      <c r="D8180">
        <v>0.57099999999999995</v>
      </c>
      <c r="E8180">
        <v>30.342585</v>
      </c>
      <c r="F8180">
        <v>30.399564000000002</v>
      </c>
      <c r="G8180">
        <v>31.088705000000001</v>
      </c>
      <c r="H8180">
        <v>-5.6979000000000002E-2</v>
      </c>
      <c r="I8180">
        <v>-92.404601</v>
      </c>
      <c r="J8180">
        <v>37</v>
      </c>
      <c r="K8180">
        <v>50.811703000000001</v>
      </c>
      <c r="L8180">
        <v>1.5007E-2</v>
      </c>
      <c r="M8180">
        <f>(F8180*CalPhotonTurnigy!$AE$30*CalPhotonTurnigy!$AF$36+CalPhotonTurnigy!$AE$36)/CalPhotonTurnigy!$AE$30</f>
        <v>42.365282187546818</v>
      </c>
    </row>
    <row r="8181" spans="1:13" x14ac:dyDescent="0.3">
      <c r="A8181">
        <v>220.154742</v>
      </c>
      <c r="B8181">
        <v>37</v>
      </c>
      <c r="C8181">
        <v>0</v>
      </c>
      <c r="D8181">
        <v>0.56799999999999995</v>
      </c>
      <c r="E8181">
        <v>30.288722</v>
      </c>
      <c r="F8181">
        <v>30.374258000000001</v>
      </c>
      <c r="G8181">
        <v>31.086584999999999</v>
      </c>
      <c r="H8181">
        <v>-8.5536000000000001E-2</v>
      </c>
      <c r="I8181">
        <v>-92.40822</v>
      </c>
      <c r="J8181">
        <v>37</v>
      </c>
      <c r="K8181">
        <v>50.71649</v>
      </c>
      <c r="L8181">
        <v>1.5004999999999999E-2</v>
      </c>
      <c r="M8181">
        <f>(F8181*CalPhotonTurnigy!$AE$30*CalPhotonTurnigy!$AF$36+CalPhotonTurnigy!$AE$36)/CalPhotonTurnigy!$AE$30</f>
        <v>42.339578769695642</v>
      </c>
    </row>
    <row r="8182" spans="1:13" x14ac:dyDescent="0.3">
      <c r="A8182">
        <v>220.169748</v>
      </c>
      <c r="B8182">
        <v>37</v>
      </c>
      <c r="C8182">
        <v>0</v>
      </c>
      <c r="D8182">
        <v>0.57399999999999995</v>
      </c>
      <c r="E8182">
        <v>30.283777000000001</v>
      </c>
      <c r="F8182">
        <v>30.323643000000001</v>
      </c>
      <c r="G8182">
        <v>31.082409999999999</v>
      </c>
      <c r="H8182">
        <v>-3.9867E-2</v>
      </c>
      <c r="I8182">
        <v>-92.409906000000007</v>
      </c>
      <c r="J8182">
        <v>37</v>
      </c>
      <c r="K8182">
        <v>50.634540000000001</v>
      </c>
      <c r="L8182">
        <v>1.5006E-2</v>
      </c>
      <c r="M8182">
        <f>(F8182*CalPhotonTurnigy!$AE$30*CalPhotonTurnigy!$AF$36+CalPhotonTurnigy!$AE$36)/CalPhotonTurnigy!$AE$30</f>
        <v>42.288168886879824</v>
      </c>
    </row>
    <row r="8183" spans="1:13" x14ac:dyDescent="0.3">
      <c r="A8183">
        <v>220.18474699999999</v>
      </c>
      <c r="B8183">
        <v>37</v>
      </c>
      <c r="C8183">
        <v>0</v>
      </c>
      <c r="D8183">
        <v>0.57199999999999995</v>
      </c>
      <c r="E8183">
        <v>30.267674</v>
      </c>
      <c r="F8183">
        <v>30.399564000000002</v>
      </c>
      <c r="G8183">
        <v>31.075381</v>
      </c>
      <c r="H8183">
        <v>-0.13189000000000001</v>
      </c>
      <c r="I8183">
        <v>-92.415485000000004</v>
      </c>
      <c r="J8183">
        <v>37</v>
      </c>
      <c r="K8183">
        <v>50.564003999999997</v>
      </c>
      <c r="L8183">
        <v>1.4999E-2</v>
      </c>
      <c r="M8183">
        <f>(F8183*CalPhotonTurnigy!$AE$30*CalPhotonTurnigy!$AF$36+CalPhotonTurnigy!$AE$36)/CalPhotonTurnigy!$AE$30</f>
        <v>42.365282187546818</v>
      </c>
    </row>
    <row r="8184" spans="1:13" x14ac:dyDescent="0.3">
      <c r="A8184">
        <v>220.199746</v>
      </c>
      <c r="B8184">
        <v>37</v>
      </c>
      <c r="C8184">
        <v>0</v>
      </c>
      <c r="D8184">
        <v>0.57499999999999996</v>
      </c>
      <c r="E8184">
        <v>30.277511000000001</v>
      </c>
      <c r="F8184">
        <v>30.374258000000001</v>
      </c>
      <c r="G8184">
        <v>31.065145000000001</v>
      </c>
      <c r="H8184">
        <v>-9.6747E-2</v>
      </c>
      <c r="I8184">
        <v>-92.419576000000006</v>
      </c>
      <c r="J8184">
        <v>37</v>
      </c>
      <c r="K8184">
        <v>50.503293999999997</v>
      </c>
      <c r="L8184">
        <v>1.4999E-2</v>
      </c>
      <c r="M8184">
        <f>(F8184*CalPhotonTurnigy!$AE$30*CalPhotonTurnigy!$AF$36+CalPhotonTurnigy!$AE$36)/CalPhotonTurnigy!$AE$30</f>
        <v>42.339578769695642</v>
      </c>
    </row>
    <row r="8185" spans="1:13" x14ac:dyDescent="0.3">
      <c r="A8185">
        <v>220.214755</v>
      </c>
      <c r="B8185">
        <v>37</v>
      </c>
      <c r="C8185">
        <v>0</v>
      </c>
      <c r="D8185">
        <v>0.57999999999999996</v>
      </c>
      <c r="E8185">
        <v>30.321477000000002</v>
      </c>
      <c r="F8185">
        <v>30.450171999999998</v>
      </c>
      <c r="G8185">
        <v>31.051653999999999</v>
      </c>
      <c r="H8185">
        <v>-0.128695</v>
      </c>
      <c r="I8185">
        <v>-92.425025000000005</v>
      </c>
      <c r="J8185">
        <v>37</v>
      </c>
      <c r="K8185">
        <v>50.451039999999999</v>
      </c>
      <c r="L8185">
        <v>1.5009E-2</v>
      </c>
      <c r="M8185">
        <f>(F8185*CalPhotonTurnigy!$AE$30*CalPhotonTurnigy!$AF$36+CalPhotonTurnigy!$AE$36)/CalPhotonTurnigy!$AE$30</f>
        <v>42.416684960431205</v>
      </c>
    </row>
    <row r="8186" spans="1:13" x14ac:dyDescent="0.3">
      <c r="A8186">
        <v>220.22975099999999</v>
      </c>
      <c r="B8186">
        <v>37</v>
      </c>
      <c r="C8186">
        <v>0</v>
      </c>
      <c r="D8186">
        <v>0.56799999999999995</v>
      </c>
      <c r="E8186">
        <v>30.270527999999999</v>
      </c>
      <c r="F8186">
        <v>30.399564000000002</v>
      </c>
      <c r="G8186">
        <v>31.035072</v>
      </c>
      <c r="H8186">
        <v>-0.12903500000000001</v>
      </c>
      <c r="I8186">
        <v>-92.430481999999998</v>
      </c>
      <c r="J8186">
        <v>37</v>
      </c>
      <c r="K8186">
        <v>50.406064000000001</v>
      </c>
      <c r="L8186">
        <v>1.4996000000000001E-2</v>
      </c>
      <c r="M8186">
        <f>(F8186*CalPhotonTurnigy!$AE$30*CalPhotonTurnigy!$AF$36+CalPhotonTurnigy!$AE$36)/CalPhotonTurnigy!$AE$30</f>
        <v>42.365282187546818</v>
      </c>
    </row>
    <row r="8187" spans="1:13" x14ac:dyDescent="0.3">
      <c r="A8187">
        <v>220.244755</v>
      </c>
      <c r="B8187">
        <v>37</v>
      </c>
      <c r="C8187">
        <v>0</v>
      </c>
      <c r="D8187">
        <v>0.57199999999999995</v>
      </c>
      <c r="E8187">
        <v>30.256267999999999</v>
      </c>
      <c r="F8187">
        <v>30.450171999999998</v>
      </c>
      <c r="G8187">
        <v>31.015698</v>
      </c>
      <c r="H8187">
        <v>-0.19390299999999999</v>
      </c>
      <c r="I8187">
        <v>-92.438688999999997</v>
      </c>
      <c r="J8187">
        <v>37</v>
      </c>
      <c r="K8187">
        <v>50.367353999999999</v>
      </c>
      <c r="L8187">
        <v>1.5004E-2</v>
      </c>
      <c r="M8187">
        <f>(F8187*CalPhotonTurnigy!$AE$30*CalPhotonTurnigy!$AF$36+CalPhotonTurnigy!$AE$36)/CalPhotonTurnigy!$AE$30</f>
        <v>42.416684960431205</v>
      </c>
    </row>
    <row r="8188" spans="1:13" x14ac:dyDescent="0.3">
      <c r="A8188">
        <v>220.25975399999999</v>
      </c>
      <c r="B8188">
        <v>37</v>
      </c>
      <c r="C8188">
        <v>0</v>
      </c>
      <c r="D8188">
        <v>0.56899999999999995</v>
      </c>
      <c r="E8188">
        <v>30.220267</v>
      </c>
      <c r="F8188">
        <v>30.450171999999998</v>
      </c>
      <c r="G8188">
        <v>30.993905999999999</v>
      </c>
      <c r="H8188">
        <v>-0.229905</v>
      </c>
      <c r="I8188">
        <v>-92.448418000000004</v>
      </c>
      <c r="J8188">
        <v>37</v>
      </c>
      <c r="K8188">
        <v>50.334035</v>
      </c>
      <c r="L8188">
        <v>1.4999E-2</v>
      </c>
      <c r="M8188">
        <f>(F8188*CalPhotonTurnigy!$AE$30*CalPhotonTurnigy!$AF$36+CalPhotonTurnigy!$AE$36)/CalPhotonTurnigy!$AE$30</f>
        <v>42.416684960431205</v>
      </c>
    </row>
    <row r="8189" spans="1:13" x14ac:dyDescent="0.3">
      <c r="A8189">
        <v>220.274764</v>
      </c>
      <c r="B8189">
        <v>37</v>
      </c>
      <c r="C8189">
        <v>0</v>
      </c>
      <c r="D8189">
        <v>0.56999999999999995</v>
      </c>
      <c r="E8189">
        <v>30.195193</v>
      </c>
      <c r="F8189">
        <v>30.475473999999998</v>
      </c>
      <c r="G8189">
        <v>30.970108</v>
      </c>
      <c r="H8189">
        <v>-0.280281</v>
      </c>
      <c r="I8189">
        <v>-92.460288000000006</v>
      </c>
      <c r="J8189">
        <v>37</v>
      </c>
      <c r="K8189">
        <v>50.305357000000001</v>
      </c>
      <c r="L8189">
        <v>1.5010000000000001E-2</v>
      </c>
      <c r="M8189">
        <f>(F8189*CalPhotonTurnigy!$AE$30*CalPhotonTurnigy!$AF$36+CalPhotonTurnigy!$AE$36)/CalPhotonTurnigy!$AE$30</f>
        <v>42.442384315464416</v>
      </c>
    </row>
    <row r="8190" spans="1:13" x14ac:dyDescent="0.3">
      <c r="A8190">
        <v>220.28976499999999</v>
      </c>
      <c r="B8190">
        <v>37</v>
      </c>
      <c r="C8190">
        <v>0</v>
      </c>
      <c r="D8190">
        <v>0.57299999999999995</v>
      </c>
      <c r="E8190">
        <v>30.197365000000001</v>
      </c>
      <c r="F8190">
        <v>30.475473999999998</v>
      </c>
      <c r="G8190">
        <v>30.944724999999998</v>
      </c>
      <c r="H8190">
        <v>-0.278109</v>
      </c>
      <c r="I8190">
        <v>-92.472059999999999</v>
      </c>
      <c r="J8190">
        <v>37</v>
      </c>
      <c r="K8190">
        <v>50.280673999999998</v>
      </c>
      <c r="L8190">
        <v>1.5001E-2</v>
      </c>
      <c r="M8190">
        <f>(F8190*CalPhotonTurnigy!$AE$30*CalPhotonTurnigy!$AF$36+CalPhotonTurnigy!$AE$36)/CalPhotonTurnigy!$AE$30</f>
        <v>42.442384315464416</v>
      </c>
    </row>
    <row r="8191" spans="1:13" x14ac:dyDescent="0.3">
      <c r="A8191">
        <v>220.30476400000001</v>
      </c>
      <c r="B8191">
        <v>37</v>
      </c>
      <c r="C8191">
        <v>0</v>
      </c>
      <c r="D8191">
        <v>0.57099999999999995</v>
      </c>
      <c r="E8191">
        <v>30.187355</v>
      </c>
      <c r="F8191">
        <v>30.551375</v>
      </c>
      <c r="G8191">
        <v>30.918168999999999</v>
      </c>
      <c r="H8191">
        <v>-0.36402000000000001</v>
      </c>
      <c r="I8191">
        <v>-92.487476000000001</v>
      </c>
      <c r="J8191">
        <v>37</v>
      </c>
      <c r="K8191">
        <v>50.259430000000002</v>
      </c>
      <c r="L8191">
        <v>1.4999E-2</v>
      </c>
      <c r="M8191">
        <f>(F8191*CalPhotonTurnigy!$AE$30*CalPhotonTurnigy!$AF$36+CalPhotonTurnigy!$AE$36)/CalPhotonTurnigy!$AE$30</f>
        <v>42.519477302041594</v>
      </c>
    </row>
    <row r="8192" spans="1:13" x14ac:dyDescent="0.3">
      <c r="A8192">
        <v>220.31977000000001</v>
      </c>
      <c r="B8192">
        <v>37</v>
      </c>
      <c r="C8192">
        <v>0</v>
      </c>
      <c r="D8192">
        <v>0.56999999999999995</v>
      </c>
      <c r="E8192">
        <v>30.166853</v>
      </c>
      <c r="F8192">
        <v>30.526076</v>
      </c>
      <c r="G8192">
        <v>30.890827000000002</v>
      </c>
      <c r="H8192">
        <v>-0.35922300000000001</v>
      </c>
      <c r="I8192">
        <v>-92.502691999999996</v>
      </c>
      <c r="J8192">
        <v>37</v>
      </c>
      <c r="K8192">
        <v>50.241143999999998</v>
      </c>
      <c r="L8192">
        <v>1.5006E-2</v>
      </c>
      <c r="M8192">
        <f>(F8192*CalPhotonTurnigy!$AE$30*CalPhotonTurnigy!$AF$36+CalPhotonTurnigy!$AE$36)/CalPhotonTurnigy!$AE$30</f>
        <v>42.493780994121863</v>
      </c>
    </row>
    <row r="8193" spans="1:13" x14ac:dyDescent="0.3">
      <c r="A8193">
        <v>220.33477400000001</v>
      </c>
      <c r="B8193">
        <v>37</v>
      </c>
      <c r="C8193">
        <v>0</v>
      </c>
      <c r="D8193">
        <v>0.56999999999999995</v>
      </c>
      <c r="E8193">
        <v>30.1492</v>
      </c>
      <c r="F8193">
        <v>30.601970000000001</v>
      </c>
      <c r="G8193">
        <v>30.863047999999999</v>
      </c>
      <c r="H8193">
        <v>-0.45277000000000001</v>
      </c>
      <c r="I8193">
        <v>-92.521879999999996</v>
      </c>
      <c r="J8193">
        <v>37</v>
      </c>
      <c r="K8193">
        <v>50.225405000000002</v>
      </c>
      <c r="L8193">
        <v>1.5004E-2</v>
      </c>
      <c r="M8193">
        <f>(F8193*CalPhotonTurnigy!$AE$30*CalPhotonTurnigy!$AF$36+CalPhotonTurnigy!$AE$36)/CalPhotonTurnigy!$AE$30</f>
        <v>42.570866870767595</v>
      </c>
    </row>
    <row r="8194" spans="1:13" x14ac:dyDescent="0.3">
      <c r="A8194">
        <v>220.349774</v>
      </c>
      <c r="B8194">
        <v>37</v>
      </c>
      <c r="C8194">
        <v>0</v>
      </c>
      <c r="D8194">
        <v>0.56999999999999995</v>
      </c>
      <c r="E8194">
        <v>30.139952000000001</v>
      </c>
      <c r="F8194">
        <v>30.601970000000001</v>
      </c>
      <c r="G8194">
        <v>30.835151</v>
      </c>
      <c r="H8194">
        <v>-0.46201700000000001</v>
      </c>
      <c r="I8194">
        <v>-92.541454000000002</v>
      </c>
      <c r="J8194">
        <v>37</v>
      </c>
      <c r="K8194">
        <v>50.211858999999997</v>
      </c>
      <c r="L8194">
        <v>1.4999999999999999E-2</v>
      </c>
      <c r="M8194">
        <f>(F8194*CalPhotonTurnigy!$AE$30*CalPhotonTurnigy!$AF$36+CalPhotonTurnigy!$AE$36)/CalPhotonTurnigy!$AE$30</f>
        <v>42.570866870767595</v>
      </c>
    </row>
    <row r="8195" spans="1:13" x14ac:dyDescent="0.3">
      <c r="A8195">
        <v>220.36477199999999</v>
      </c>
      <c r="B8195">
        <v>37</v>
      </c>
      <c r="C8195">
        <v>0</v>
      </c>
      <c r="D8195">
        <v>0.56999999999999995</v>
      </c>
      <c r="E8195">
        <v>30.126041000000001</v>
      </c>
      <c r="F8195">
        <v>30.677855000000001</v>
      </c>
      <c r="G8195">
        <v>30.807411999999999</v>
      </c>
      <c r="H8195">
        <v>-0.551813</v>
      </c>
      <c r="I8195">
        <v>-92.564843999999994</v>
      </c>
      <c r="J8195">
        <v>37</v>
      </c>
      <c r="K8195">
        <v>50.200200000000002</v>
      </c>
      <c r="L8195">
        <v>1.4997999999999999E-2</v>
      </c>
      <c r="M8195">
        <f>(F8195*CalPhotonTurnigy!$AE$30*CalPhotonTurnigy!$AF$36+CalPhotonTurnigy!$AE$36)/CalPhotonTurnigy!$AE$30</f>
        <v>42.647943606072921</v>
      </c>
    </row>
    <row r="8196" spans="1:13" x14ac:dyDescent="0.3">
      <c r="A8196">
        <v>220.37977100000001</v>
      </c>
      <c r="B8196">
        <v>37</v>
      </c>
      <c r="C8196">
        <v>0</v>
      </c>
      <c r="D8196">
        <v>0.56899999999999995</v>
      </c>
      <c r="E8196">
        <v>30.108111000000001</v>
      </c>
      <c r="F8196">
        <v>30.677855000000001</v>
      </c>
      <c r="G8196">
        <v>30.780066999999999</v>
      </c>
      <c r="H8196">
        <v>-0.56974400000000003</v>
      </c>
      <c r="I8196">
        <v>-92.588994999999997</v>
      </c>
      <c r="J8196">
        <v>37</v>
      </c>
      <c r="K8196">
        <v>50.190164000000003</v>
      </c>
      <c r="L8196">
        <v>1.4999E-2</v>
      </c>
      <c r="M8196">
        <f>(F8196*CalPhotonTurnigy!$AE$30*CalPhotonTurnigy!$AF$36+CalPhotonTurnigy!$AE$36)/CalPhotonTurnigy!$AE$30</f>
        <v>42.647943606072921</v>
      </c>
    </row>
    <row r="8197" spans="1:13" x14ac:dyDescent="0.3">
      <c r="A8197">
        <v>220.39478299999999</v>
      </c>
      <c r="B8197">
        <v>37</v>
      </c>
      <c r="C8197">
        <v>0</v>
      </c>
      <c r="D8197">
        <v>0.56999999999999995</v>
      </c>
      <c r="E8197">
        <v>30.098631999999998</v>
      </c>
      <c r="F8197">
        <v>30.728439000000002</v>
      </c>
      <c r="G8197">
        <v>30.753312999999999</v>
      </c>
      <c r="H8197">
        <v>-0.62980700000000001</v>
      </c>
      <c r="I8197">
        <v>-92.615725999999995</v>
      </c>
      <c r="J8197">
        <v>37</v>
      </c>
      <c r="K8197">
        <v>50.181527000000003</v>
      </c>
      <c r="L8197">
        <v>1.5011999999999999E-2</v>
      </c>
      <c r="M8197">
        <f>(F8197*CalPhotonTurnigy!$AE$30*CalPhotonTurnigy!$AF$36+CalPhotonTurnigy!$AE$36)/CalPhotonTurnigy!$AE$30</f>
        <v>42.699322002049513</v>
      </c>
    </row>
    <row r="8198" spans="1:13" x14ac:dyDescent="0.3">
      <c r="A8198">
        <v>220.40978999999999</v>
      </c>
      <c r="B8198">
        <v>37</v>
      </c>
      <c r="C8198">
        <v>0</v>
      </c>
      <c r="D8198">
        <v>0.56699999999999995</v>
      </c>
      <c r="E8198">
        <v>30.072590000000002</v>
      </c>
      <c r="F8198">
        <v>30.753729</v>
      </c>
      <c r="G8198">
        <v>30.727314</v>
      </c>
      <c r="H8198">
        <v>-0.68113900000000005</v>
      </c>
      <c r="I8198">
        <v>-92.644632000000001</v>
      </c>
      <c r="J8198">
        <v>37</v>
      </c>
      <c r="K8198">
        <v>50.174092000000002</v>
      </c>
      <c r="L8198">
        <v>1.5007E-2</v>
      </c>
      <c r="M8198">
        <f>(F8198*CalPhotonTurnigy!$AE$30*CalPhotonTurnigy!$AF$36+CalPhotonTurnigy!$AE$36)/CalPhotonTurnigy!$AE$30</f>
        <v>42.72500916862883</v>
      </c>
    </row>
    <row r="8199" spans="1:13" x14ac:dyDescent="0.3">
      <c r="A8199">
        <v>220.42478800000001</v>
      </c>
      <c r="B8199">
        <v>37</v>
      </c>
      <c r="C8199">
        <v>0</v>
      </c>
      <c r="D8199">
        <v>0.56599999999999995</v>
      </c>
      <c r="E8199">
        <v>30.044195999999999</v>
      </c>
      <c r="F8199">
        <v>30.247713000000001</v>
      </c>
      <c r="G8199">
        <v>30.702200999999999</v>
      </c>
      <c r="H8199">
        <v>-0.203517</v>
      </c>
      <c r="I8199">
        <v>-92.653229999999994</v>
      </c>
      <c r="J8199">
        <v>37</v>
      </c>
      <c r="K8199">
        <v>50.167693</v>
      </c>
      <c r="L8199">
        <v>1.4997999999999999E-2</v>
      </c>
      <c r="M8199">
        <f>(F8199*CalPhotonTurnigy!$AE$30*CalPhotonTurnigy!$AF$36+CalPhotonTurnigy!$AE$36)/CalPhotonTurnigy!$AE$30</f>
        <v>42.211046444872409</v>
      </c>
    </row>
    <row r="8200" spans="1:13" x14ac:dyDescent="0.3">
      <c r="A8200">
        <v>220.43979899999999</v>
      </c>
      <c r="B8200">
        <v>37</v>
      </c>
      <c r="C8200">
        <v>0</v>
      </c>
      <c r="D8200">
        <v>0.56499999999999995</v>
      </c>
      <c r="E8200">
        <v>30.007794000000001</v>
      </c>
      <c r="F8200">
        <v>30.197088000000001</v>
      </c>
      <c r="G8200">
        <v>30.678073999999999</v>
      </c>
      <c r="H8200">
        <v>-0.18929399999999999</v>
      </c>
      <c r="I8200">
        <v>-92.661230000000003</v>
      </c>
      <c r="J8200">
        <v>37</v>
      </c>
      <c r="K8200">
        <v>50.162185999999998</v>
      </c>
      <c r="L8200">
        <v>1.5011E-2</v>
      </c>
      <c r="M8200">
        <f>(F8200*CalPhotonTurnigy!$AE$30*CalPhotonTurnigy!$AF$36+CalPhotonTurnigy!$AE$36)/CalPhotonTurnigy!$AE$30</f>
        <v>42.159626405011672</v>
      </c>
    </row>
    <row r="8201" spans="1:13" x14ac:dyDescent="0.3">
      <c r="A8201">
        <v>220.45479900000001</v>
      </c>
      <c r="B8201">
        <v>37</v>
      </c>
      <c r="C8201">
        <v>0</v>
      </c>
      <c r="D8201">
        <v>0.56999999999999995</v>
      </c>
      <c r="E8201">
        <v>30.012305999999999</v>
      </c>
      <c r="F8201">
        <v>30.197088000000001</v>
      </c>
      <c r="G8201">
        <v>30.655007999999999</v>
      </c>
      <c r="H8201">
        <v>-0.184782</v>
      </c>
      <c r="I8201">
        <v>-92.669033999999996</v>
      </c>
      <c r="J8201">
        <v>37</v>
      </c>
      <c r="K8201">
        <v>50.157446</v>
      </c>
      <c r="L8201">
        <v>1.4999999999999999E-2</v>
      </c>
      <c r="M8201">
        <f>(F8201*CalPhotonTurnigy!$AE$30*CalPhotonTurnigy!$AF$36+CalPhotonTurnigy!$AE$36)/CalPhotonTurnigy!$AE$30</f>
        <v>42.159626405011672</v>
      </c>
    </row>
    <row r="8202" spans="1:13" x14ac:dyDescent="0.3">
      <c r="A8202">
        <v>220.469808</v>
      </c>
      <c r="B8202">
        <v>37</v>
      </c>
      <c r="C8202">
        <v>0</v>
      </c>
      <c r="D8202">
        <v>0.56599999999999995</v>
      </c>
      <c r="E8202">
        <v>29.986302999999999</v>
      </c>
      <c r="F8202">
        <v>30.247713000000001</v>
      </c>
      <c r="G8202">
        <v>30.633053</v>
      </c>
      <c r="H8202">
        <v>-0.26140999999999998</v>
      </c>
      <c r="I8202">
        <v>-92.680085000000005</v>
      </c>
      <c r="J8202">
        <v>37</v>
      </c>
      <c r="K8202">
        <v>50.153365000000001</v>
      </c>
      <c r="L8202">
        <v>1.5009E-2</v>
      </c>
      <c r="M8202">
        <f>(F8202*CalPhotonTurnigy!$AE$30*CalPhotonTurnigy!$AF$36+CalPhotonTurnigy!$AE$36)/CalPhotonTurnigy!$AE$30</f>
        <v>42.211046444872409</v>
      </c>
    </row>
    <row r="8203" spans="1:13" x14ac:dyDescent="0.3">
      <c r="A8203">
        <v>220.48481000000001</v>
      </c>
      <c r="B8203">
        <v>37</v>
      </c>
      <c r="C8203">
        <v>0</v>
      </c>
      <c r="D8203">
        <v>0.56799999999999995</v>
      </c>
      <c r="E8203">
        <v>29.981857999999999</v>
      </c>
      <c r="F8203">
        <v>30.273023999999999</v>
      </c>
      <c r="G8203">
        <v>30.61224</v>
      </c>
      <c r="H8203">
        <v>-0.29116599999999998</v>
      </c>
      <c r="I8203">
        <v>-92.692390000000003</v>
      </c>
      <c r="J8203">
        <v>37</v>
      </c>
      <c r="K8203">
        <v>50.149853999999998</v>
      </c>
      <c r="L8203">
        <v>1.5002E-2</v>
      </c>
      <c r="M8203">
        <f>(F8203*CalPhotonTurnigy!$AE$30*CalPhotonTurnigy!$AF$36+CalPhotonTurnigy!$AE$36)/CalPhotonTurnigy!$AE$30</f>
        <v>42.236754941246041</v>
      </c>
    </row>
    <row r="8204" spans="1:13" x14ac:dyDescent="0.3">
      <c r="A8204">
        <v>220.49981199999999</v>
      </c>
      <c r="B8204">
        <v>37</v>
      </c>
      <c r="C8204">
        <v>0</v>
      </c>
      <c r="D8204">
        <v>0.56599999999999995</v>
      </c>
      <c r="E8204">
        <v>29.966066999999999</v>
      </c>
      <c r="F8204">
        <v>30.348951</v>
      </c>
      <c r="G8204">
        <v>30.592583000000001</v>
      </c>
      <c r="H8204">
        <v>-0.382884</v>
      </c>
      <c r="I8204">
        <v>-92.708582000000007</v>
      </c>
      <c r="J8204">
        <v>37</v>
      </c>
      <c r="K8204">
        <v>50.146830999999999</v>
      </c>
      <c r="L8204">
        <v>1.5002E-2</v>
      </c>
      <c r="M8204">
        <f>(F8204*CalPhotonTurnigy!$AE$30*CalPhotonTurnigy!$AF$36+CalPhotonTurnigy!$AE$36)/CalPhotonTurnigy!$AE$30</f>
        <v>42.313874336139982</v>
      </c>
    </row>
    <row r="8205" spans="1:13" x14ac:dyDescent="0.3">
      <c r="A8205">
        <v>220.514813</v>
      </c>
      <c r="B8205">
        <v>37</v>
      </c>
      <c r="C8205">
        <v>0</v>
      </c>
      <c r="D8205">
        <v>0.56999999999999995</v>
      </c>
      <c r="E8205">
        <v>29.982392000000001</v>
      </c>
      <c r="F8205">
        <v>30.348951</v>
      </c>
      <c r="G8205">
        <v>30.574079999999999</v>
      </c>
      <c r="H8205">
        <v>-0.36655900000000002</v>
      </c>
      <c r="I8205">
        <v>-92.724081999999996</v>
      </c>
      <c r="J8205">
        <v>37</v>
      </c>
      <c r="K8205">
        <v>50.14423</v>
      </c>
      <c r="L8205">
        <v>1.5001E-2</v>
      </c>
      <c r="M8205">
        <f>(F8205*CalPhotonTurnigy!$AE$30*CalPhotonTurnigy!$AF$36+CalPhotonTurnigy!$AE$36)/CalPhotonTurnigy!$AE$30</f>
        <v>42.313874336139982</v>
      </c>
    </row>
    <row r="8206" spans="1:13" x14ac:dyDescent="0.3">
      <c r="A8206">
        <v>220.52982399999999</v>
      </c>
      <c r="B8206">
        <v>37</v>
      </c>
      <c r="C8206">
        <v>0</v>
      </c>
      <c r="D8206">
        <v>0.56799999999999995</v>
      </c>
      <c r="E8206">
        <v>29.978491999999999</v>
      </c>
      <c r="F8206">
        <v>30.399564000000002</v>
      </c>
      <c r="G8206">
        <v>30.556716999999999</v>
      </c>
      <c r="H8206">
        <v>-0.42107099999999997</v>
      </c>
      <c r="I8206">
        <v>-92.741906</v>
      </c>
      <c r="J8206">
        <v>37</v>
      </c>
      <c r="K8206">
        <v>50.14199</v>
      </c>
      <c r="L8206">
        <v>1.5011E-2</v>
      </c>
      <c r="M8206">
        <f>(F8206*CalPhotonTurnigy!$AE$30*CalPhotonTurnigy!$AF$36+CalPhotonTurnigy!$AE$36)/CalPhotonTurnigy!$AE$30</f>
        <v>42.365282187546818</v>
      </c>
    </row>
    <row r="8207" spans="1:13" x14ac:dyDescent="0.3">
      <c r="A8207">
        <v>220.54483999999999</v>
      </c>
      <c r="B8207">
        <v>37</v>
      </c>
      <c r="C8207">
        <v>0</v>
      </c>
      <c r="D8207">
        <v>0.56200000000000006</v>
      </c>
      <c r="E8207">
        <v>29.933232</v>
      </c>
      <c r="F8207">
        <v>30.424868</v>
      </c>
      <c r="G8207">
        <v>30.540471</v>
      </c>
      <c r="H8207">
        <v>-0.49163600000000002</v>
      </c>
      <c r="I8207">
        <v>-92.762728999999993</v>
      </c>
      <c r="J8207">
        <v>37</v>
      </c>
      <c r="K8207">
        <v>50.140062999999998</v>
      </c>
      <c r="L8207">
        <v>1.5016E-2</v>
      </c>
      <c r="M8207">
        <f>(F8207*CalPhotonTurnigy!$AE$30*CalPhotonTurnigy!$AF$36+CalPhotonTurnigy!$AE$36)/CalPhotonTurnigy!$AE$30</f>
        <v>42.390983573989018</v>
      </c>
    </row>
    <row r="8208" spans="1:13" x14ac:dyDescent="0.3">
      <c r="A8208">
        <v>220.55983800000001</v>
      </c>
      <c r="B8208">
        <v>37</v>
      </c>
      <c r="C8208">
        <v>0</v>
      </c>
      <c r="D8208">
        <v>0.56599999999999995</v>
      </c>
      <c r="E8208">
        <v>29.924209999999999</v>
      </c>
      <c r="F8208">
        <v>30.526076</v>
      </c>
      <c r="G8208">
        <v>30.525312</v>
      </c>
      <c r="H8208">
        <v>-0.60186600000000001</v>
      </c>
      <c r="I8208">
        <v>-92.788210000000007</v>
      </c>
      <c r="J8208">
        <v>37</v>
      </c>
      <c r="K8208">
        <v>50.138404000000001</v>
      </c>
      <c r="L8208">
        <v>1.4997999999999999E-2</v>
      </c>
      <c r="M8208">
        <f>(F8208*CalPhotonTurnigy!$AE$30*CalPhotonTurnigy!$AF$36+CalPhotonTurnigy!$AE$36)/CalPhotonTurnigy!$AE$30</f>
        <v>42.493780994121863</v>
      </c>
    </row>
    <row r="8209" spans="1:13" x14ac:dyDescent="0.3">
      <c r="A8209">
        <v>220.574849</v>
      </c>
      <c r="B8209">
        <v>37</v>
      </c>
      <c r="C8209">
        <v>0</v>
      </c>
      <c r="D8209">
        <v>0.59899999999999998</v>
      </c>
      <c r="E8209">
        <v>30.161193999999998</v>
      </c>
      <c r="F8209">
        <v>30.500775000000001</v>
      </c>
      <c r="G8209">
        <v>30.511201</v>
      </c>
      <c r="H8209">
        <v>-0.33958199999999999</v>
      </c>
      <c r="I8209">
        <v>-92.802595999999994</v>
      </c>
      <c r="J8209">
        <v>37</v>
      </c>
      <c r="K8209">
        <v>50.136975999999997</v>
      </c>
      <c r="L8209">
        <v>1.5011E-2</v>
      </c>
      <c r="M8209">
        <f>(F8209*CalPhotonTurnigy!$AE$30*CalPhotonTurnigy!$AF$36+CalPhotonTurnigy!$AE$36)/CalPhotonTurnigy!$AE$30</f>
        <v>42.468082654793143</v>
      </c>
    </row>
    <row r="8210" spans="1:13" x14ac:dyDescent="0.3">
      <c r="A8210">
        <v>220.58985699999999</v>
      </c>
      <c r="B8210">
        <v>37</v>
      </c>
      <c r="C8210">
        <v>0</v>
      </c>
      <c r="D8210">
        <v>0.56599999999999995</v>
      </c>
      <c r="E8210">
        <v>30.120524</v>
      </c>
      <c r="F8210">
        <v>30.576673</v>
      </c>
      <c r="G8210">
        <v>30.498096</v>
      </c>
      <c r="H8210">
        <v>-0.45614900000000003</v>
      </c>
      <c r="I8210">
        <v>-92.821928</v>
      </c>
      <c r="J8210">
        <v>37</v>
      </c>
      <c r="K8210">
        <v>50.135748</v>
      </c>
      <c r="L8210">
        <v>1.5008000000000001E-2</v>
      </c>
      <c r="M8210">
        <f>(F8210*CalPhotonTurnigy!$AE$30*CalPhotonTurnigy!$AF$36+CalPhotonTurnigy!$AE$36)/CalPhotonTurnigy!$AE$30</f>
        <v>42.54517259425684</v>
      </c>
    </row>
    <row r="8211" spans="1:13" x14ac:dyDescent="0.3">
      <c r="A8211">
        <v>220.60485499999999</v>
      </c>
      <c r="B8211">
        <v>37</v>
      </c>
      <c r="C8211">
        <v>0</v>
      </c>
      <c r="D8211">
        <v>0.56299999999999994</v>
      </c>
      <c r="E8211">
        <v>30.061634000000002</v>
      </c>
      <c r="F8211">
        <v>30.576673</v>
      </c>
      <c r="G8211">
        <v>30.485952999999999</v>
      </c>
      <c r="H8211">
        <v>-0.51503900000000002</v>
      </c>
      <c r="I8211">
        <v>-92.843742000000006</v>
      </c>
      <c r="J8211">
        <v>37</v>
      </c>
      <c r="K8211">
        <v>50.134689999999999</v>
      </c>
      <c r="L8211">
        <v>1.4997999999999999E-2</v>
      </c>
      <c r="M8211">
        <f>(F8211*CalPhotonTurnigy!$AE$30*CalPhotonTurnigy!$AF$36+CalPhotonTurnigy!$AE$36)/CalPhotonTurnigy!$AE$30</f>
        <v>42.54517259425684</v>
      </c>
    </row>
    <row r="8212" spans="1:13" x14ac:dyDescent="0.3">
      <c r="A8212">
        <v>220.61986099999999</v>
      </c>
      <c r="B8212">
        <v>37</v>
      </c>
      <c r="C8212">
        <v>0</v>
      </c>
      <c r="D8212">
        <v>0.56499999999999995</v>
      </c>
      <c r="E8212">
        <v>30.022817</v>
      </c>
      <c r="F8212">
        <v>30.677855000000001</v>
      </c>
      <c r="G8212">
        <v>30.474723999999998</v>
      </c>
      <c r="H8212">
        <v>-0.65503699999999998</v>
      </c>
      <c r="I8212">
        <v>-92.871521999999999</v>
      </c>
      <c r="J8212">
        <v>37</v>
      </c>
      <c r="K8212">
        <v>50.133778999999997</v>
      </c>
      <c r="L8212">
        <v>1.5006E-2</v>
      </c>
      <c r="M8212">
        <f>(F8212*CalPhotonTurnigy!$AE$30*CalPhotonTurnigy!$AF$36+CalPhotonTurnigy!$AE$36)/CalPhotonTurnigy!$AE$30</f>
        <v>42.647943606072921</v>
      </c>
    </row>
    <row r="8213" spans="1:13" x14ac:dyDescent="0.3">
      <c r="A8213">
        <v>220.63485800000001</v>
      </c>
      <c r="B8213">
        <v>37</v>
      </c>
      <c r="C8213">
        <v>0</v>
      </c>
      <c r="D8213">
        <v>0.56499999999999995</v>
      </c>
      <c r="E8213">
        <v>29.989377000000001</v>
      </c>
      <c r="F8213">
        <v>30.652560999999999</v>
      </c>
      <c r="G8213">
        <v>30.464359999999999</v>
      </c>
      <c r="H8213">
        <v>-0.663184</v>
      </c>
      <c r="I8213">
        <v>-92.899625</v>
      </c>
      <c r="J8213">
        <v>37</v>
      </c>
      <c r="K8213">
        <v>50.132995999999999</v>
      </c>
      <c r="L8213">
        <v>1.4997E-2</v>
      </c>
      <c r="M8213">
        <f>(F8213*CalPhotonTurnigy!$AE$30*CalPhotonTurnigy!$AF$36+CalPhotonTurnigy!$AE$36)/CalPhotonTurnigy!$AE$30</f>
        <v>42.622252376675632</v>
      </c>
    </row>
    <row r="8214" spans="1:13" x14ac:dyDescent="0.3">
      <c r="A8214">
        <v>220.649869</v>
      </c>
      <c r="B8214">
        <v>37</v>
      </c>
      <c r="C8214">
        <v>0</v>
      </c>
      <c r="D8214">
        <v>0.56599999999999995</v>
      </c>
      <c r="E8214">
        <v>29.966557000000002</v>
      </c>
      <c r="F8214">
        <v>30.247713000000001</v>
      </c>
      <c r="G8214">
        <v>30.454809999999998</v>
      </c>
      <c r="H8214">
        <v>-0.28115600000000002</v>
      </c>
      <c r="I8214">
        <v>-92.911512000000002</v>
      </c>
      <c r="J8214">
        <v>37</v>
      </c>
      <c r="K8214">
        <v>50.132320999999997</v>
      </c>
      <c r="L8214">
        <v>1.5011E-2</v>
      </c>
      <c r="M8214">
        <f>(F8214*CalPhotonTurnigy!$AE$30*CalPhotonTurnigy!$AF$36+CalPhotonTurnigy!$AE$36)/CalPhotonTurnigy!$AE$30</f>
        <v>42.211046444872409</v>
      </c>
    </row>
    <row r="8215" spans="1:13" x14ac:dyDescent="0.3">
      <c r="A8215">
        <v>220.66487100000001</v>
      </c>
      <c r="B8215">
        <v>37</v>
      </c>
      <c r="C8215">
        <v>0</v>
      </c>
      <c r="D8215">
        <v>0.56499999999999995</v>
      </c>
      <c r="E8215">
        <v>29.940919999999998</v>
      </c>
      <c r="F8215">
        <v>30.146457999999999</v>
      </c>
      <c r="G8215">
        <v>30.446026</v>
      </c>
      <c r="H8215">
        <v>-0.205538</v>
      </c>
      <c r="I8215">
        <v>-92.920190000000005</v>
      </c>
      <c r="J8215">
        <v>37</v>
      </c>
      <c r="K8215">
        <v>50.131740999999998</v>
      </c>
      <c r="L8215">
        <v>1.5002E-2</v>
      </c>
      <c r="M8215">
        <f>(F8215*CalPhotonTurnigy!$AE$30*CalPhotonTurnigy!$AF$36+CalPhotonTurnigy!$AE$36)/CalPhotonTurnigy!$AE$30</f>
        <v>42.108201286628486</v>
      </c>
    </row>
    <row r="8216" spans="1:13" x14ac:dyDescent="0.3">
      <c r="A8216">
        <v>220.679868</v>
      </c>
      <c r="B8216">
        <v>37</v>
      </c>
      <c r="C8216">
        <v>0</v>
      </c>
      <c r="D8216">
        <v>0.56399999999999995</v>
      </c>
      <c r="E8216">
        <v>29.912848</v>
      </c>
      <c r="F8216">
        <v>30.171773999999999</v>
      </c>
      <c r="G8216">
        <v>30.43796</v>
      </c>
      <c r="H8216">
        <v>-0.25892500000000002</v>
      </c>
      <c r="I8216">
        <v>-92.931121000000005</v>
      </c>
      <c r="J8216">
        <v>37</v>
      </c>
      <c r="K8216">
        <v>50.131241000000003</v>
      </c>
      <c r="L8216">
        <v>1.4997E-2</v>
      </c>
      <c r="M8216">
        <f>(F8216*CalPhotonTurnigy!$AE$30*CalPhotonTurnigy!$AF$36+CalPhotonTurnigy!$AE$36)/CalPhotonTurnigy!$AE$30</f>
        <v>42.133914861524566</v>
      </c>
    </row>
    <row r="8217" spans="1:13" x14ac:dyDescent="0.3">
      <c r="A8217">
        <v>220.69487100000001</v>
      </c>
      <c r="B8217">
        <v>37</v>
      </c>
      <c r="C8217">
        <v>0</v>
      </c>
      <c r="D8217">
        <v>0.56399999999999995</v>
      </c>
      <c r="E8217">
        <v>29.888673000000001</v>
      </c>
      <c r="F8217">
        <v>30.222401000000001</v>
      </c>
      <c r="G8217">
        <v>30.430564</v>
      </c>
      <c r="H8217">
        <v>-0.33372800000000002</v>
      </c>
      <c r="I8217">
        <v>-92.945220000000006</v>
      </c>
      <c r="J8217">
        <v>37</v>
      </c>
      <c r="K8217">
        <v>50.130811000000001</v>
      </c>
      <c r="L8217">
        <v>1.5003000000000001E-2</v>
      </c>
      <c r="M8217">
        <f>(F8217*CalPhotonTurnigy!$AE$30*CalPhotonTurnigy!$AF$36+CalPhotonTurnigy!$AE$36)/CalPhotonTurnigy!$AE$30</f>
        <v>42.185336932794286</v>
      </c>
    </row>
    <row r="8218" spans="1:13" x14ac:dyDescent="0.3">
      <c r="A8218">
        <v>220.70987199999999</v>
      </c>
      <c r="B8218">
        <v>37</v>
      </c>
      <c r="C8218">
        <v>0</v>
      </c>
      <c r="D8218">
        <v>0.56299999999999994</v>
      </c>
      <c r="E8218">
        <v>29.861851999999999</v>
      </c>
      <c r="F8218">
        <v>30.273023999999999</v>
      </c>
      <c r="G8218">
        <v>30.423791000000001</v>
      </c>
      <c r="H8218">
        <v>-0.41117300000000001</v>
      </c>
      <c r="I8218">
        <v>-92.962597000000002</v>
      </c>
      <c r="J8218">
        <v>37</v>
      </c>
      <c r="K8218">
        <v>50.130440999999998</v>
      </c>
      <c r="L8218">
        <v>1.5001E-2</v>
      </c>
      <c r="M8218">
        <f>(F8218*CalPhotonTurnigy!$AE$30*CalPhotonTurnigy!$AF$36+CalPhotonTurnigy!$AE$36)/CalPhotonTurnigy!$AE$30</f>
        <v>42.236754941246041</v>
      </c>
    </row>
    <row r="8219" spans="1:13" x14ac:dyDescent="0.3">
      <c r="A8219">
        <v>220.72487799999999</v>
      </c>
      <c r="B8219">
        <v>37</v>
      </c>
      <c r="C8219">
        <v>0</v>
      </c>
      <c r="D8219">
        <v>0.56299999999999994</v>
      </c>
      <c r="E8219">
        <v>29.838754000000002</v>
      </c>
      <c r="F8219">
        <v>30.323643000000001</v>
      </c>
      <c r="G8219">
        <v>30.417598000000002</v>
      </c>
      <c r="H8219">
        <v>-0.48488999999999999</v>
      </c>
      <c r="I8219">
        <v>-92.983103</v>
      </c>
      <c r="J8219">
        <v>37</v>
      </c>
      <c r="K8219">
        <v>50.130122999999998</v>
      </c>
      <c r="L8219">
        <v>1.5006E-2</v>
      </c>
      <c r="M8219">
        <f>(F8219*CalPhotonTurnigy!$AE$30*CalPhotonTurnigy!$AF$36+CalPhotonTurnigy!$AE$36)/CalPhotonTurnigy!$AE$30</f>
        <v>42.288168886879824</v>
      </c>
    </row>
    <row r="8220" spans="1:13" x14ac:dyDescent="0.3">
      <c r="A8220">
        <v>220.73988499999999</v>
      </c>
      <c r="B8220">
        <v>37</v>
      </c>
      <c r="C8220">
        <v>0</v>
      </c>
      <c r="D8220">
        <v>0.56599999999999995</v>
      </c>
      <c r="E8220">
        <v>29.836898000000001</v>
      </c>
      <c r="F8220">
        <v>30.348951</v>
      </c>
      <c r="G8220">
        <v>30.411940999999999</v>
      </c>
      <c r="H8220">
        <v>-0.51205299999999998</v>
      </c>
      <c r="I8220">
        <v>-93.004765000000006</v>
      </c>
      <c r="J8220">
        <v>37</v>
      </c>
      <c r="K8220">
        <v>50.129848000000003</v>
      </c>
      <c r="L8220">
        <v>1.5007E-2</v>
      </c>
      <c r="M8220">
        <f>(F8220*CalPhotonTurnigy!$AE$30*CalPhotonTurnigy!$AF$36+CalPhotonTurnigy!$AE$36)/CalPhotonTurnigy!$AE$30</f>
        <v>42.313874336139982</v>
      </c>
    </row>
    <row r="8221" spans="1:13" x14ac:dyDescent="0.3">
      <c r="A8221">
        <v>220.75488899999999</v>
      </c>
      <c r="B8221">
        <v>37</v>
      </c>
      <c r="C8221">
        <v>0</v>
      </c>
      <c r="D8221">
        <v>0.56299999999999994</v>
      </c>
      <c r="E8221">
        <v>29.817267000000001</v>
      </c>
      <c r="F8221">
        <v>30.399564000000002</v>
      </c>
      <c r="G8221">
        <v>30.406782</v>
      </c>
      <c r="H8221">
        <v>-0.58229600000000004</v>
      </c>
      <c r="I8221">
        <v>-93.029402000000005</v>
      </c>
      <c r="J8221">
        <v>37</v>
      </c>
      <c r="K8221">
        <v>50.129612000000002</v>
      </c>
      <c r="L8221">
        <v>1.5004E-2</v>
      </c>
      <c r="M8221">
        <f>(F8221*CalPhotonTurnigy!$AE$30*CalPhotonTurnigy!$AF$36+CalPhotonTurnigy!$AE$36)/CalPhotonTurnigy!$AE$30</f>
        <v>42.365282187546818</v>
      </c>
    </row>
    <row r="8222" spans="1:13" x14ac:dyDescent="0.3">
      <c r="A8222">
        <v>220.76989599999999</v>
      </c>
      <c r="B8222">
        <v>37</v>
      </c>
      <c r="C8222">
        <v>0</v>
      </c>
      <c r="D8222">
        <v>0.56200000000000006</v>
      </c>
      <c r="E8222">
        <v>29.794346999999998</v>
      </c>
      <c r="F8222">
        <v>30.450171999999998</v>
      </c>
      <c r="G8222">
        <v>30.402080999999999</v>
      </c>
      <c r="H8222">
        <v>-0.65582399999999996</v>
      </c>
      <c r="I8222">
        <v>-93.057168000000004</v>
      </c>
      <c r="J8222">
        <v>37</v>
      </c>
      <c r="K8222">
        <v>50.129409000000003</v>
      </c>
      <c r="L8222">
        <v>1.5007E-2</v>
      </c>
      <c r="M8222">
        <f>(F8222*CalPhotonTurnigy!$AE$30*CalPhotonTurnigy!$AF$36+CalPhotonTurnigy!$AE$36)/CalPhotonTurnigy!$AE$30</f>
        <v>42.416684960431205</v>
      </c>
    </row>
    <row r="8223" spans="1:13" x14ac:dyDescent="0.3">
      <c r="A8223">
        <v>220.78489500000001</v>
      </c>
      <c r="B8223">
        <v>37</v>
      </c>
      <c r="C8223">
        <v>0</v>
      </c>
      <c r="D8223">
        <v>0.56100000000000005</v>
      </c>
      <c r="E8223">
        <v>29.762566</v>
      </c>
      <c r="F8223">
        <v>30.500775000000001</v>
      </c>
      <c r="G8223">
        <v>30.397803</v>
      </c>
      <c r="H8223">
        <v>-0.73821000000000003</v>
      </c>
      <c r="I8223">
        <v>-93.088417000000007</v>
      </c>
      <c r="J8223">
        <v>37</v>
      </c>
      <c r="K8223">
        <v>50.129233999999997</v>
      </c>
      <c r="L8223">
        <v>1.4999E-2</v>
      </c>
      <c r="M8223">
        <f>(F8223*CalPhotonTurnigy!$AE$30*CalPhotonTurnigy!$AF$36+CalPhotonTurnigy!$AE$36)/CalPhotonTurnigy!$AE$30</f>
        <v>42.468082654793143</v>
      </c>
    </row>
    <row r="8224" spans="1:13" x14ac:dyDescent="0.3">
      <c r="A8224">
        <v>220.79989499999999</v>
      </c>
      <c r="B8224">
        <v>37</v>
      </c>
      <c r="C8224">
        <v>0</v>
      </c>
      <c r="D8224">
        <v>0.55800000000000005</v>
      </c>
      <c r="E8224">
        <v>29.717096999999999</v>
      </c>
      <c r="F8224">
        <v>30.551375</v>
      </c>
      <c r="G8224">
        <v>30.393913000000001</v>
      </c>
      <c r="H8224">
        <v>-0.83427799999999996</v>
      </c>
      <c r="I8224">
        <v>-93.123749000000004</v>
      </c>
      <c r="J8224">
        <v>37</v>
      </c>
      <c r="K8224">
        <v>50.129083999999999</v>
      </c>
      <c r="L8224">
        <v>1.4999999999999999E-2</v>
      </c>
      <c r="M8224">
        <f>(F8224*CalPhotonTurnigy!$AE$30*CalPhotonTurnigy!$AF$36+CalPhotonTurnigy!$AE$36)/CalPhotonTurnigy!$AE$30</f>
        <v>42.519477302041594</v>
      </c>
    </row>
    <row r="8225" spans="1:13" x14ac:dyDescent="0.3">
      <c r="A8225">
        <v>220.81490600000001</v>
      </c>
      <c r="B8225">
        <v>37</v>
      </c>
      <c r="C8225">
        <v>0</v>
      </c>
      <c r="D8225">
        <v>0.56100000000000005</v>
      </c>
      <c r="E8225">
        <v>29.696037</v>
      </c>
      <c r="F8225">
        <v>30.627265999999999</v>
      </c>
      <c r="G8225">
        <v>30.39038</v>
      </c>
      <c r="H8225">
        <v>-0.93122899999999997</v>
      </c>
      <c r="I8225">
        <v>-93.163239000000004</v>
      </c>
      <c r="J8225">
        <v>37</v>
      </c>
      <c r="K8225">
        <v>50.128954</v>
      </c>
      <c r="L8225">
        <v>1.5011E-2</v>
      </c>
      <c r="M8225">
        <f>(F8225*CalPhotonTurnigy!$AE$30*CalPhotonTurnigy!$AF$36+CalPhotonTurnigy!$AE$36)/CalPhotonTurnigy!$AE$30</f>
        <v>42.59656013157386</v>
      </c>
    </row>
    <row r="8226" spans="1:13" x14ac:dyDescent="0.3">
      <c r="A8226">
        <v>220.829905</v>
      </c>
      <c r="B8226">
        <v>37</v>
      </c>
      <c r="C8226">
        <v>0</v>
      </c>
      <c r="D8226">
        <v>0.56200000000000006</v>
      </c>
      <c r="E8226">
        <v>29.683942999999999</v>
      </c>
      <c r="F8226">
        <v>30.070506000000002</v>
      </c>
      <c r="G8226">
        <v>30.387174999999999</v>
      </c>
      <c r="H8226">
        <v>-0.38656200000000002</v>
      </c>
      <c r="I8226">
        <v>-93.179546999999999</v>
      </c>
      <c r="J8226">
        <v>37</v>
      </c>
      <c r="K8226">
        <v>50.128843000000003</v>
      </c>
      <c r="L8226">
        <v>1.4999E-2</v>
      </c>
      <c r="M8226">
        <f>(F8226*CalPhotonTurnigy!$AE$30*CalPhotonTurnigy!$AF$36+CalPhotonTurnigy!$AE$36)/CalPhotonTurnigy!$AE$30</f>
        <v>42.031056499122265</v>
      </c>
    </row>
    <row r="8227" spans="1:13" x14ac:dyDescent="0.3">
      <c r="A8227">
        <v>220.84491199999999</v>
      </c>
      <c r="B8227">
        <v>37</v>
      </c>
      <c r="C8227">
        <v>0</v>
      </c>
      <c r="D8227">
        <v>0.56299999999999994</v>
      </c>
      <c r="E8227">
        <v>29.685616</v>
      </c>
      <c r="F8227">
        <v>30.019864999999999</v>
      </c>
      <c r="G8227">
        <v>30.384269</v>
      </c>
      <c r="H8227">
        <v>-0.33424999999999999</v>
      </c>
      <c r="I8227">
        <v>-93.193650000000005</v>
      </c>
      <c r="J8227">
        <v>37</v>
      </c>
      <c r="K8227">
        <v>50.128746999999997</v>
      </c>
      <c r="L8227">
        <v>1.5007E-2</v>
      </c>
      <c r="M8227">
        <f>(F8227*CalPhotonTurnigy!$AE$30*CalPhotonTurnigy!$AF$36+CalPhotonTurnigy!$AE$36)/CalPhotonTurnigy!$AE$30</f>
        <v>41.979620207989669</v>
      </c>
    </row>
    <row r="8228" spans="1:13" x14ac:dyDescent="0.3">
      <c r="A8228">
        <v>220.859914</v>
      </c>
      <c r="B8228">
        <v>37</v>
      </c>
      <c r="C8228">
        <v>0</v>
      </c>
      <c r="D8228">
        <v>0.56200000000000006</v>
      </c>
      <c r="E8228">
        <v>29.674973000000001</v>
      </c>
      <c r="F8228">
        <v>30.146457999999999</v>
      </c>
      <c r="G8228">
        <v>30.381636</v>
      </c>
      <c r="H8228">
        <v>-0.47148499999999999</v>
      </c>
      <c r="I8228">
        <v>-93.213556999999994</v>
      </c>
      <c r="J8228">
        <v>37</v>
      </c>
      <c r="K8228">
        <v>50.128664000000001</v>
      </c>
      <c r="L8228">
        <v>1.5002E-2</v>
      </c>
      <c r="M8228">
        <f>(F8228*CalPhotonTurnigy!$AE$30*CalPhotonTurnigy!$AF$36+CalPhotonTurnigy!$AE$36)/CalPhotonTurnigy!$AE$30</f>
        <v>42.108201286628486</v>
      </c>
    </row>
    <row r="8229" spans="1:13" x14ac:dyDescent="0.3">
      <c r="A8229">
        <v>220.87491399999999</v>
      </c>
      <c r="B8229">
        <v>37</v>
      </c>
      <c r="C8229">
        <v>0</v>
      </c>
      <c r="D8229">
        <v>0.55900000000000005</v>
      </c>
      <c r="E8229">
        <v>29.647676000000001</v>
      </c>
      <c r="F8229">
        <v>30.171773999999999</v>
      </c>
      <c r="G8229">
        <v>30.379254</v>
      </c>
      <c r="H8229">
        <v>-0.52409700000000004</v>
      </c>
      <c r="I8229">
        <v>-93.235686000000001</v>
      </c>
      <c r="J8229">
        <v>37</v>
      </c>
      <c r="K8229">
        <v>50.128593000000002</v>
      </c>
      <c r="L8229">
        <v>1.4999999999999999E-2</v>
      </c>
      <c r="M8229">
        <f>(F8229*CalPhotonTurnigy!$AE$30*CalPhotonTurnigy!$AF$36+CalPhotonTurnigy!$AE$36)/CalPhotonTurnigy!$AE$30</f>
        <v>42.133914861524566</v>
      </c>
    </row>
    <row r="8230" spans="1:13" x14ac:dyDescent="0.3">
      <c r="A8230">
        <v>220.88992300000001</v>
      </c>
      <c r="B8230">
        <v>37</v>
      </c>
      <c r="C8230">
        <v>0</v>
      </c>
      <c r="D8230">
        <v>0.55900000000000005</v>
      </c>
      <c r="E8230">
        <v>29.624168999999998</v>
      </c>
      <c r="F8230">
        <v>30.247713000000001</v>
      </c>
      <c r="G8230">
        <v>30.377099999999999</v>
      </c>
      <c r="H8230">
        <v>-0.62354500000000002</v>
      </c>
      <c r="I8230">
        <v>-93.262045999999998</v>
      </c>
      <c r="J8230">
        <v>37</v>
      </c>
      <c r="K8230">
        <v>50.128532</v>
      </c>
      <c r="L8230">
        <v>1.5009E-2</v>
      </c>
      <c r="M8230">
        <f>(F8230*CalPhotonTurnigy!$AE$30*CalPhotonTurnigy!$AF$36+CalPhotonTurnigy!$AE$36)/CalPhotonTurnigy!$AE$30</f>
        <v>42.211046444872409</v>
      </c>
    </row>
    <row r="8231" spans="1:13" x14ac:dyDescent="0.3">
      <c r="A8231">
        <v>220.904923</v>
      </c>
      <c r="B8231">
        <v>37</v>
      </c>
      <c r="C8231">
        <v>0</v>
      </c>
      <c r="D8231">
        <v>0.56200000000000006</v>
      </c>
      <c r="E8231">
        <v>29.628140999999999</v>
      </c>
      <c r="F8231">
        <v>30.323643000000001</v>
      </c>
      <c r="G8231">
        <v>30.375153000000001</v>
      </c>
      <c r="H8231">
        <v>-0.69550199999999995</v>
      </c>
      <c r="I8231">
        <v>-93.291448000000003</v>
      </c>
      <c r="J8231">
        <v>37</v>
      </c>
      <c r="K8231">
        <v>50.128478999999999</v>
      </c>
      <c r="L8231">
        <v>1.4999999999999999E-2</v>
      </c>
      <c r="M8231">
        <f>(F8231*CalPhotonTurnigy!$AE$30*CalPhotonTurnigy!$AF$36+CalPhotonTurnigy!$AE$36)/CalPhotonTurnigy!$AE$30</f>
        <v>42.288168886879824</v>
      </c>
    </row>
    <row r="8232" spans="1:13" x14ac:dyDescent="0.3">
      <c r="A8232">
        <v>220.91993299999999</v>
      </c>
      <c r="B8232">
        <v>37</v>
      </c>
      <c r="C8232">
        <v>0</v>
      </c>
      <c r="D8232">
        <v>0.55900000000000005</v>
      </c>
      <c r="E8232">
        <v>29.607347000000001</v>
      </c>
      <c r="F8232">
        <v>30.424868</v>
      </c>
      <c r="G8232">
        <v>30.373396</v>
      </c>
      <c r="H8232">
        <v>-0.81752100000000005</v>
      </c>
      <c r="I8232">
        <v>-93.326059000000001</v>
      </c>
      <c r="J8232">
        <v>37</v>
      </c>
      <c r="K8232">
        <v>50.128433999999999</v>
      </c>
      <c r="L8232">
        <v>1.5010000000000001E-2</v>
      </c>
      <c r="M8232">
        <f>(F8232*CalPhotonTurnigy!$AE$30*CalPhotonTurnigy!$AF$36+CalPhotonTurnigy!$AE$36)/CalPhotonTurnigy!$AE$30</f>
        <v>42.390983573989018</v>
      </c>
    </row>
    <row r="8233" spans="1:13" x14ac:dyDescent="0.3">
      <c r="A8233">
        <v>220.934933</v>
      </c>
      <c r="B8233">
        <v>37</v>
      </c>
      <c r="C8233">
        <v>0</v>
      </c>
      <c r="D8233">
        <v>0.56100000000000005</v>
      </c>
      <c r="E8233">
        <v>29.601558000000001</v>
      </c>
      <c r="F8233">
        <v>29.893245</v>
      </c>
      <c r="G8233">
        <v>30.37181</v>
      </c>
      <c r="H8233">
        <v>-0.29168699999999997</v>
      </c>
      <c r="I8233">
        <v>-93.338347999999996</v>
      </c>
      <c r="J8233">
        <v>37</v>
      </c>
      <c r="K8233">
        <v>50.128394999999998</v>
      </c>
      <c r="L8233">
        <v>1.4999999999999999E-2</v>
      </c>
      <c r="M8233">
        <f>(F8233*CalPhotonTurnigy!$AE$30*CalPhotonTurnigy!$AF$36+CalPhotonTurnigy!$AE$36)/CalPhotonTurnigy!$AE$30</f>
        <v>41.851011705329604</v>
      </c>
    </row>
    <row r="8234" spans="1:13" x14ac:dyDescent="0.3">
      <c r="A8234">
        <v>220.949938</v>
      </c>
      <c r="B8234">
        <v>37</v>
      </c>
      <c r="C8234">
        <v>0</v>
      </c>
      <c r="D8234">
        <v>0.56100000000000005</v>
      </c>
      <c r="E8234">
        <v>29.596577</v>
      </c>
      <c r="F8234">
        <v>29.918571</v>
      </c>
      <c r="G8234">
        <v>30.370380000000001</v>
      </c>
      <c r="H8234">
        <v>-0.32199499999999998</v>
      </c>
      <c r="I8234">
        <v>-93.351922000000002</v>
      </c>
      <c r="J8234">
        <v>37</v>
      </c>
      <c r="K8234">
        <v>50.128360999999998</v>
      </c>
      <c r="L8234">
        <v>1.5004999999999999E-2</v>
      </c>
      <c r="M8234">
        <f>(F8234*CalPhotonTurnigy!$AE$30*CalPhotonTurnigy!$AF$36+CalPhotonTurnigy!$AE$36)/CalPhotonTurnigy!$AE$30</f>
        <v>41.876735437270597</v>
      </c>
    </row>
    <row r="8235" spans="1:13" x14ac:dyDescent="0.3">
      <c r="A8235">
        <v>220.96494300000001</v>
      </c>
      <c r="B8235">
        <v>37</v>
      </c>
      <c r="C8235">
        <v>0</v>
      </c>
      <c r="D8235">
        <v>0.60299999999999998</v>
      </c>
      <c r="E8235">
        <v>29.905691999999998</v>
      </c>
      <c r="F8235">
        <v>30.070506000000002</v>
      </c>
      <c r="G8235">
        <v>30.369091000000001</v>
      </c>
      <c r="H8235">
        <v>-0.16481299999999999</v>
      </c>
      <c r="I8235">
        <v>-93.358877000000007</v>
      </c>
      <c r="J8235">
        <v>37</v>
      </c>
      <c r="K8235">
        <v>50.128332999999998</v>
      </c>
      <c r="L8235">
        <v>1.5004999999999999E-2</v>
      </c>
      <c r="M8235">
        <f>(F8235*CalPhotonTurnigy!$AE$30*CalPhotonTurnigy!$AF$36+CalPhotonTurnigy!$AE$36)/CalPhotonTurnigy!$AE$30</f>
        <v>42.031056499122265</v>
      </c>
    </row>
    <row r="8236" spans="1:13" x14ac:dyDescent="0.3">
      <c r="A8236">
        <v>220.97995</v>
      </c>
      <c r="B8236">
        <v>37</v>
      </c>
      <c r="C8236">
        <v>0</v>
      </c>
      <c r="D8236">
        <v>0.56200000000000006</v>
      </c>
      <c r="E8236">
        <v>29.870507</v>
      </c>
      <c r="F8236">
        <v>30.171773999999999</v>
      </c>
      <c r="G8236">
        <v>30.367930000000001</v>
      </c>
      <c r="H8236">
        <v>-0.30126599999999998</v>
      </c>
      <c r="I8236">
        <v>-93.371604000000005</v>
      </c>
      <c r="J8236">
        <v>37</v>
      </c>
      <c r="K8236">
        <v>50.128307999999997</v>
      </c>
      <c r="L8236">
        <v>1.5007E-2</v>
      </c>
      <c r="M8236">
        <f>(F8236*CalPhotonTurnigy!$AE$30*CalPhotonTurnigy!$AF$36+CalPhotonTurnigy!$AE$36)/CalPhotonTurnigy!$AE$30</f>
        <v>42.133914861524566</v>
      </c>
    </row>
    <row r="8237" spans="1:13" x14ac:dyDescent="0.3">
      <c r="A8237">
        <v>220.994958</v>
      </c>
      <c r="B8237">
        <v>37</v>
      </c>
      <c r="C8237">
        <v>0</v>
      </c>
      <c r="D8237">
        <v>0.56299999999999994</v>
      </c>
      <c r="E8237">
        <v>29.846207</v>
      </c>
      <c r="F8237">
        <v>30.298334000000001</v>
      </c>
      <c r="G8237">
        <v>30.366886000000001</v>
      </c>
      <c r="H8237">
        <v>-0.452127</v>
      </c>
      <c r="I8237">
        <v>-93.390724000000006</v>
      </c>
      <c r="J8237">
        <v>37</v>
      </c>
      <c r="K8237">
        <v>50.128286000000003</v>
      </c>
      <c r="L8237">
        <v>1.5008000000000001E-2</v>
      </c>
      <c r="M8237">
        <f>(F8237*CalPhotonTurnigy!$AE$30*CalPhotonTurnigy!$AF$36+CalPhotonTurnigy!$AE$36)/CalPhotonTurnigy!$AE$30</f>
        <v>42.262462421915174</v>
      </c>
    </row>
    <row r="8238" spans="1:13" x14ac:dyDescent="0.3">
      <c r="A8238">
        <v>221.00996799999999</v>
      </c>
      <c r="B8238">
        <v>37</v>
      </c>
      <c r="C8238">
        <v>0</v>
      </c>
      <c r="D8238">
        <v>0.55900000000000005</v>
      </c>
      <c r="E8238">
        <v>29.795207999999999</v>
      </c>
      <c r="F8238">
        <v>29.741264999999999</v>
      </c>
      <c r="G8238">
        <v>30.365946999999998</v>
      </c>
      <c r="H8238">
        <v>5.3942999999999998E-2</v>
      </c>
      <c r="I8238">
        <v>-93.388452000000001</v>
      </c>
      <c r="J8238">
        <v>37</v>
      </c>
      <c r="K8238">
        <v>50.128267999999998</v>
      </c>
      <c r="L8238">
        <v>1.5010000000000001E-2</v>
      </c>
      <c r="M8238">
        <f>(F8238*CalPhotonTurnigy!$AE$30*CalPhotonTurnigy!$AF$36+CalPhotonTurnigy!$AE$36)/CalPhotonTurnigy!$AE$30</f>
        <v>41.696644936775833</v>
      </c>
    </row>
    <row r="8239" spans="1:13" x14ac:dyDescent="0.3">
      <c r="A8239">
        <v>221.02497</v>
      </c>
      <c r="B8239">
        <v>37</v>
      </c>
      <c r="C8239">
        <v>0</v>
      </c>
      <c r="D8239">
        <v>0.56000000000000005</v>
      </c>
      <c r="E8239">
        <v>29.757283000000001</v>
      </c>
      <c r="F8239">
        <v>29.842589</v>
      </c>
      <c r="G8239">
        <v>30.365102</v>
      </c>
      <c r="H8239">
        <v>-8.5306999999999994E-2</v>
      </c>
      <c r="I8239">
        <v>-93.392044999999996</v>
      </c>
      <c r="J8239">
        <v>37</v>
      </c>
      <c r="K8239">
        <v>50.128252000000003</v>
      </c>
      <c r="L8239">
        <v>1.5002E-2</v>
      </c>
      <c r="M8239">
        <f>(F8239*CalPhotonTurnigy!$AE$30*CalPhotonTurnigy!$AF$36+CalPhotonTurnigy!$AE$36)/CalPhotonTurnigy!$AE$30</f>
        <v>41.799560178629648</v>
      </c>
    </row>
    <row r="8240" spans="1:13" x14ac:dyDescent="0.3">
      <c r="A8240">
        <v>221.039976</v>
      </c>
      <c r="B8240">
        <v>37</v>
      </c>
      <c r="C8240">
        <v>0</v>
      </c>
      <c r="D8240">
        <v>0.56100000000000005</v>
      </c>
      <c r="E8240">
        <v>29.730642</v>
      </c>
      <c r="F8240">
        <v>29.943895999999999</v>
      </c>
      <c r="G8240">
        <v>30.364343999999999</v>
      </c>
      <c r="H8240">
        <v>-0.213254</v>
      </c>
      <c r="I8240">
        <v>-93.401037000000002</v>
      </c>
      <c r="J8240">
        <v>37</v>
      </c>
      <c r="K8240">
        <v>50.128238000000003</v>
      </c>
      <c r="L8240">
        <v>1.5006E-2</v>
      </c>
      <c r="M8240">
        <f>(F8240*CalPhotonTurnigy!$AE$30*CalPhotonTurnigy!$AF$36+CalPhotonTurnigy!$AE$36)/CalPhotonTurnigy!$AE$30</f>
        <v>41.902458153507098</v>
      </c>
    </row>
    <row r="8241" spans="1:13" x14ac:dyDescent="0.3">
      <c r="A8241">
        <v>221.05498700000001</v>
      </c>
      <c r="B8241">
        <v>37</v>
      </c>
      <c r="C8241">
        <v>0</v>
      </c>
      <c r="D8241">
        <v>0.55800000000000005</v>
      </c>
      <c r="E8241">
        <v>29.689589000000002</v>
      </c>
      <c r="F8241">
        <v>30.070506000000002</v>
      </c>
      <c r="G8241">
        <v>30.363662000000001</v>
      </c>
      <c r="H8241">
        <v>-0.38091700000000001</v>
      </c>
      <c r="I8241">
        <v>-93.417119999999997</v>
      </c>
      <c r="J8241">
        <v>37</v>
      </c>
      <c r="K8241">
        <v>50.128227000000003</v>
      </c>
      <c r="L8241">
        <v>1.5011E-2</v>
      </c>
      <c r="M8241">
        <f>(F8241*CalPhotonTurnigy!$AE$30*CalPhotonTurnigy!$AF$36+CalPhotonTurnigy!$AE$36)/CalPhotonTurnigy!$AE$30</f>
        <v>42.031056499122265</v>
      </c>
    </row>
    <row r="8242" spans="1:13" x14ac:dyDescent="0.3">
      <c r="A8242">
        <v>221.06999400000001</v>
      </c>
      <c r="B8242">
        <v>37</v>
      </c>
      <c r="C8242">
        <v>0</v>
      </c>
      <c r="D8242">
        <v>0.55400000000000005</v>
      </c>
      <c r="E8242">
        <v>29.623974</v>
      </c>
      <c r="F8242">
        <v>29.538564999999998</v>
      </c>
      <c r="G8242">
        <v>30.363050999999999</v>
      </c>
      <c r="H8242">
        <v>8.5408999999999999E-2</v>
      </c>
      <c r="I8242">
        <v>-93.413529999999994</v>
      </c>
      <c r="J8242">
        <v>37</v>
      </c>
      <c r="K8242">
        <v>50.128216999999999</v>
      </c>
      <c r="L8242">
        <v>1.5007E-2</v>
      </c>
      <c r="M8242">
        <f>(F8242*CalPhotonTurnigy!$AE$30*CalPhotonTurnigy!$AF$36+CalPhotonTurnigy!$AE$36)/CalPhotonTurnigy!$AE$30</f>
        <v>41.490761636434691</v>
      </c>
    </row>
    <row r="8243" spans="1:13" x14ac:dyDescent="0.3">
      <c r="A8243">
        <v>221.08500000000001</v>
      </c>
      <c r="B8243">
        <v>37</v>
      </c>
      <c r="C8243">
        <v>0</v>
      </c>
      <c r="D8243">
        <v>0.56100000000000005</v>
      </c>
      <c r="E8243">
        <v>29.615869</v>
      </c>
      <c r="F8243">
        <v>29.715931000000001</v>
      </c>
      <c r="G8243">
        <v>30.362501999999999</v>
      </c>
      <c r="H8243">
        <v>-0.100063</v>
      </c>
      <c r="I8243">
        <v>-93.417742000000004</v>
      </c>
      <c r="J8243">
        <v>37</v>
      </c>
      <c r="K8243">
        <v>50.128208000000001</v>
      </c>
      <c r="L8243">
        <v>1.5006E-2</v>
      </c>
      <c r="M8243">
        <f>(F8243*CalPhotonTurnigy!$AE$30*CalPhotonTurnigy!$AF$36+CalPhotonTurnigy!$AE$36)/CalPhotonTurnigy!$AE$30</f>
        <v>41.670913079198911</v>
      </c>
    </row>
    <row r="8244" spans="1:13" x14ac:dyDescent="0.3">
      <c r="A8244">
        <v>221.10000099999999</v>
      </c>
      <c r="B8244">
        <v>37</v>
      </c>
      <c r="C8244">
        <v>0</v>
      </c>
      <c r="D8244">
        <v>0.56000000000000005</v>
      </c>
      <c r="E8244">
        <v>29.602837000000001</v>
      </c>
      <c r="F8244">
        <v>29.817260000000001</v>
      </c>
      <c r="G8244">
        <v>30.362010000000001</v>
      </c>
      <c r="H8244">
        <v>-0.214423</v>
      </c>
      <c r="I8244">
        <v>-93.426771000000002</v>
      </c>
      <c r="J8244">
        <v>37</v>
      </c>
      <c r="K8244">
        <v>50.1282</v>
      </c>
      <c r="L8244">
        <v>1.5001E-2</v>
      </c>
      <c r="M8244">
        <f>(F8244*CalPhotonTurnigy!$AE$30*CalPhotonTurnigy!$AF$36+CalPhotonTurnigy!$AE$36)/CalPhotonTurnigy!$AE$30</f>
        <v>41.773833399575182</v>
      </c>
    </row>
    <row r="8245" spans="1:13" x14ac:dyDescent="0.3">
      <c r="A8245">
        <v>221.11499800000001</v>
      </c>
      <c r="B8245">
        <v>37</v>
      </c>
      <c r="C8245">
        <v>0</v>
      </c>
      <c r="D8245">
        <v>0.55800000000000005</v>
      </c>
      <c r="E8245">
        <v>29.579499999999999</v>
      </c>
      <c r="F8245">
        <v>29.994543</v>
      </c>
      <c r="G8245">
        <v>30.361568999999999</v>
      </c>
      <c r="H8245">
        <v>-0.415043</v>
      </c>
      <c r="I8245">
        <v>-93.444266999999996</v>
      </c>
      <c r="J8245">
        <v>37</v>
      </c>
      <c r="K8245">
        <v>50.128194000000001</v>
      </c>
      <c r="L8245">
        <v>1.4997E-2</v>
      </c>
      <c r="M8245">
        <f>(F8245*CalPhotonTurnigy!$AE$30*CalPhotonTurnigy!$AF$36+CalPhotonTurnigy!$AE$36)/CalPhotonTurnigy!$AE$30</f>
        <v>41.953900538866641</v>
      </c>
    </row>
    <row r="8246" spans="1:13" x14ac:dyDescent="0.3">
      <c r="A8246">
        <v>221.130008</v>
      </c>
      <c r="B8246">
        <v>37</v>
      </c>
      <c r="C8246">
        <v>0</v>
      </c>
      <c r="D8246">
        <v>0.56200000000000006</v>
      </c>
      <c r="E8246">
        <v>29.583653999999999</v>
      </c>
      <c r="F8246">
        <v>29.487879</v>
      </c>
      <c r="G8246">
        <v>30.361173999999998</v>
      </c>
      <c r="H8246">
        <v>9.5774999999999999E-2</v>
      </c>
      <c r="I8246">
        <v>-93.440242999999995</v>
      </c>
      <c r="J8246">
        <v>37</v>
      </c>
      <c r="K8246">
        <v>50.128188000000002</v>
      </c>
      <c r="L8246">
        <v>1.5010000000000001E-2</v>
      </c>
      <c r="M8246">
        <f>(F8246*CalPhotonTurnigy!$AE$30*CalPhotonTurnigy!$AF$36+CalPhotonTurnigy!$AE$36)/CalPhotonTurnigy!$AE$30</f>
        <v>41.439279638600006</v>
      </c>
    </row>
    <row r="8247" spans="1:13" x14ac:dyDescent="0.3">
      <c r="A8247">
        <v>221.14501000000001</v>
      </c>
      <c r="B8247">
        <v>37</v>
      </c>
      <c r="C8247">
        <v>0</v>
      </c>
      <c r="D8247">
        <v>0.55900000000000005</v>
      </c>
      <c r="E8247">
        <v>29.569044999999999</v>
      </c>
      <c r="F8247">
        <v>29.614585999999999</v>
      </c>
      <c r="G8247">
        <v>30.360821000000001</v>
      </c>
      <c r="H8247">
        <v>-4.5539999999999997E-2</v>
      </c>
      <c r="I8247">
        <v>-93.442156999999995</v>
      </c>
      <c r="J8247">
        <v>37</v>
      </c>
      <c r="K8247">
        <v>50.128183999999997</v>
      </c>
      <c r="L8247">
        <v>1.5002E-2</v>
      </c>
      <c r="M8247">
        <f>(F8247*CalPhotonTurnigy!$AE$30*CalPhotonTurnigy!$AF$36+CalPhotonTurnigy!$AE$36)/CalPhotonTurnigy!$AE$30</f>
        <v>41.567976507550796</v>
      </c>
    </row>
    <row r="8248" spans="1:13" x14ac:dyDescent="0.3">
      <c r="A8248">
        <v>221.16000700000001</v>
      </c>
      <c r="B8248">
        <v>37</v>
      </c>
      <c r="C8248">
        <v>0</v>
      </c>
      <c r="D8248">
        <v>0.55800000000000005</v>
      </c>
      <c r="E8248">
        <v>29.550402999999999</v>
      </c>
      <c r="F8248">
        <v>29.791929</v>
      </c>
      <c r="G8248">
        <v>30.360503999999999</v>
      </c>
      <c r="H8248">
        <v>-0.24152599999999999</v>
      </c>
      <c r="I8248">
        <v>-93.452323000000007</v>
      </c>
      <c r="J8248">
        <v>37</v>
      </c>
      <c r="K8248">
        <v>50.128179000000003</v>
      </c>
      <c r="L8248">
        <v>1.4997E-2</v>
      </c>
      <c r="M8248">
        <f>(F8248*CalPhotonTurnigy!$AE$30*CalPhotonTurnigy!$AF$36+CalPhotonTurnigy!$AE$36)/CalPhotonTurnigy!$AE$30</f>
        <v>41.748104589111726</v>
      </c>
    </row>
    <row r="8249" spans="1:13" x14ac:dyDescent="0.3">
      <c r="A8249">
        <v>221.17500899999999</v>
      </c>
      <c r="B8249">
        <v>37</v>
      </c>
      <c r="C8249">
        <v>0</v>
      </c>
      <c r="D8249">
        <v>0.55800000000000005</v>
      </c>
      <c r="E8249">
        <v>29.528282000000001</v>
      </c>
      <c r="F8249">
        <v>29.943895999999999</v>
      </c>
      <c r="G8249">
        <v>30.360220999999999</v>
      </c>
      <c r="H8249">
        <v>-0.41561399999999998</v>
      </c>
      <c r="I8249">
        <v>-93.469842</v>
      </c>
      <c r="J8249">
        <v>37</v>
      </c>
      <c r="K8249">
        <v>50.128176000000003</v>
      </c>
      <c r="L8249">
        <v>1.5002E-2</v>
      </c>
      <c r="M8249">
        <f>(F8249*CalPhotonTurnigy!$AE$30*CalPhotonTurnigy!$AF$36+CalPhotonTurnigy!$AE$36)/CalPhotonTurnigy!$AE$30</f>
        <v>41.902458153507098</v>
      </c>
    </row>
    <row r="8250" spans="1:13" x14ac:dyDescent="0.3">
      <c r="A8250">
        <v>221.19000800000001</v>
      </c>
      <c r="B8250">
        <v>36</v>
      </c>
      <c r="C8250">
        <v>0</v>
      </c>
      <c r="D8250">
        <v>0.55800000000000005</v>
      </c>
      <c r="E8250">
        <v>29.509235</v>
      </c>
      <c r="F8250">
        <v>29.411842</v>
      </c>
      <c r="G8250">
        <v>30.359736000000002</v>
      </c>
      <c r="H8250">
        <v>9.7392999999999993E-2</v>
      </c>
      <c r="I8250">
        <v>-93.465755000000001</v>
      </c>
      <c r="J8250">
        <v>36</v>
      </c>
      <c r="K8250">
        <v>50.074196000000001</v>
      </c>
      <c r="L8250">
        <v>1.4999E-2</v>
      </c>
      <c r="M8250">
        <f>(F8250*CalPhotonTurnigy!$AE$30*CalPhotonTurnigy!$AF$36+CalPhotonTurnigy!$AE$36)/CalPhotonTurnigy!$AE$30</f>
        <v>41.362048516212042</v>
      </c>
    </row>
    <row r="8251" spans="1:13" x14ac:dyDescent="0.3">
      <c r="A8251">
        <v>221.205006</v>
      </c>
      <c r="B8251">
        <v>36</v>
      </c>
      <c r="C8251">
        <v>0</v>
      </c>
      <c r="D8251">
        <v>0.55600000000000005</v>
      </c>
      <c r="E8251">
        <v>29.480677</v>
      </c>
      <c r="F8251">
        <v>29.589245999999999</v>
      </c>
      <c r="G8251">
        <v>30.358246999999999</v>
      </c>
      <c r="H8251">
        <v>-0.108569</v>
      </c>
      <c r="I8251">
        <v>-93.470318000000006</v>
      </c>
      <c r="J8251">
        <v>36</v>
      </c>
      <c r="K8251">
        <v>49.976390000000002</v>
      </c>
      <c r="L8251">
        <v>1.4997999999999999E-2</v>
      </c>
      <c r="M8251">
        <f>(F8251*CalPhotonTurnigy!$AE$30*CalPhotonTurnigy!$AF$36+CalPhotonTurnigy!$AE$36)/CalPhotonTurnigy!$AE$30</f>
        <v>41.542238555746927</v>
      </c>
    </row>
    <row r="8252" spans="1:13" x14ac:dyDescent="0.3">
      <c r="A8252">
        <v>221.220009</v>
      </c>
      <c r="B8252">
        <v>36</v>
      </c>
      <c r="C8252">
        <v>0</v>
      </c>
      <c r="D8252">
        <v>0.56000000000000005</v>
      </c>
      <c r="E8252">
        <v>29.486495000000001</v>
      </c>
      <c r="F8252">
        <v>29.766597999999998</v>
      </c>
      <c r="G8252">
        <v>30.354662999999999</v>
      </c>
      <c r="H8252">
        <v>-0.28010200000000002</v>
      </c>
      <c r="I8252">
        <v>-93.482108999999994</v>
      </c>
      <c r="J8252">
        <v>36</v>
      </c>
      <c r="K8252">
        <v>49.892206999999999</v>
      </c>
      <c r="L8252">
        <v>1.5003000000000001E-2</v>
      </c>
      <c r="M8252">
        <f>(F8252*CalPhotonTurnigy!$AE$30*CalPhotonTurnigy!$AF$36+CalPhotonTurnigy!$AE$36)/CalPhotonTurnigy!$AE$30</f>
        <v>41.722375778648271</v>
      </c>
    </row>
    <row r="8253" spans="1:13" x14ac:dyDescent="0.3">
      <c r="A8253">
        <v>221.23502099999999</v>
      </c>
      <c r="B8253">
        <v>36</v>
      </c>
      <c r="C8253">
        <v>0</v>
      </c>
      <c r="D8253">
        <v>0.55200000000000005</v>
      </c>
      <c r="E8253">
        <v>29.430654000000001</v>
      </c>
      <c r="F8253">
        <v>29.285091999999999</v>
      </c>
      <c r="G8253">
        <v>30.348186999999999</v>
      </c>
      <c r="H8253">
        <v>0.145562</v>
      </c>
      <c r="I8253">
        <v>-93.476000999999997</v>
      </c>
      <c r="J8253">
        <v>36</v>
      </c>
      <c r="K8253">
        <v>49.819750999999997</v>
      </c>
      <c r="L8253">
        <v>1.5011999999999999E-2</v>
      </c>
      <c r="M8253">
        <f>(F8253*CalPhotonTurnigy!$AE$30*CalPhotonTurnigy!$AF$36+CalPhotonTurnigy!$AE$36)/CalPhotonTurnigy!$AE$30</f>
        <v>41.233307971968131</v>
      </c>
    </row>
    <row r="8254" spans="1:13" x14ac:dyDescent="0.3">
      <c r="A8254">
        <v>221.250034</v>
      </c>
      <c r="B8254">
        <v>36</v>
      </c>
      <c r="C8254">
        <v>0</v>
      </c>
      <c r="D8254">
        <v>0.55700000000000005</v>
      </c>
      <c r="E8254">
        <v>29.419103</v>
      </c>
      <c r="F8254">
        <v>29.462534999999999</v>
      </c>
      <c r="G8254">
        <v>30.338463999999998</v>
      </c>
      <c r="H8254">
        <v>-4.3430999999999997E-2</v>
      </c>
      <c r="I8254">
        <v>-93.477825999999993</v>
      </c>
      <c r="J8254">
        <v>36</v>
      </c>
      <c r="K8254">
        <v>49.757387000000001</v>
      </c>
      <c r="L8254">
        <v>1.5013E-2</v>
      </c>
      <c r="M8254">
        <f>(F8254*CalPhotonTurnigy!$AE$30*CalPhotonTurnigy!$AF$36+CalPhotonTurnigy!$AE$36)/CalPhotonTurnigy!$AE$30</f>
        <v>41.413537623978158</v>
      </c>
    </row>
    <row r="8255" spans="1:13" x14ac:dyDescent="0.3">
      <c r="A8255">
        <v>221.26503099999999</v>
      </c>
      <c r="B8255">
        <v>36</v>
      </c>
      <c r="C8255">
        <v>0</v>
      </c>
      <c r="D8255">
        <v>0.55500000000000005</v>
      </c>
      <c r="E8255">
        <v>29.396968000000001</v>
      </c>
      <c r="F8255">
        <v>29.614585999999999</v>
      </c>
      <c r="G8255">
        <v>30.325444000000001</v>
      </c>
      <c r="H8255">
        <v>-0.21761800000000001</v>
      </c>
      <c r="I8255">
        <v>-93.486973000000006</v>
      </c>
      <c r="J8255">
        <v>36</v>
      </c>
      <c r="K8255">
        <v>49.703710000000001</v>
      </c>
      <c r="L8255">
        <v>1.4997E-2</v>
      </c>
      <c r="M8255">
        <f>(F8255*CalPhotonTurnigy!$AE$30*CalPhotonTurnigy!$AF$36+CalPhotonTurnigy!$AE$36)/CalPhotonTurnigy!$AE$30</f>
        <v>41.567976507550796</v>
      </c>
    </row>
    <row r="8256" spans="1:13" x14ac:dyDescent="0.3">
      <c r="A8256">
        <v>221.280035</v>
      </c>
      <c r="B8256">
        <v>36</v>
      </c>
      <c r="C8256">
        <v>0</v>
      </c>
      <c r="D8256">
        <v>0.55800000000000005</v>
      </c>
      <c r="E8256">
        <v>29.396207</v>
      </c>
      <c r="F8256">
        <v>29.867918</v>
      </c>
      <c r="G8256">
        <v>30.309284999999999</v>
      </c>
      <c r="H8256">
        <v>-0.47171099999999999</v>
      </c>
      <c r="I8256">
        <v>-93.506848000000005</v>
      </c>
      <c r="J8256">
        <v>36</v>
      </c>
      <c r="K8256">
        <v>49.657510000000002</v>
      </c>
      <c r="L8256">
        <v>1.5004E-2</v>
      </c>
      <c r="M8256">
        <f>(F8256*CalPhotonTurnigy!$AE$30*CalPhotonTurnigy!$AF$36+CalPhotonTurnigy!$AE$36)/CalPhotonTurnigy!$AE$30</f>
        <v>41.825286957684114</v>
      </c>
    </row>
    <row r="8257" spans="1:13" x14ac:dyDescent="0.3">
      <c r="A8257">
        <v>221.29504399999999</v>
      </c>
      <c r="B8257">
        <v>36</v>
      </c>
      <c r="C8257">
        <v>0</v>
      </c>
      <c r="D8257">
        <v>0.55500000000000005</v>
      </c>
      <c r="E8257">
        <v>29.377251999999999</v>
      </c>
      <c r="F8257">
        <v>29.361145</v>
      </c>
      <c r="G8257">
        <v>30.290274</v>
      </c>
      <c r="H8257">
        <v>1.6107E-2</v>
      </c>
      <c r="I8257">
        <v>-93.506170999999995</v>
      </c>
      <c r="J8257">
        <v>36</v>
      </c>
      <c r="K8257">
        <v>49.617744999999999</v>
      </c>
      <c r="L8257">
        <v>1.5009E-2</v>
      </c>
      <c r="M8257">
        <f>(F8257*CalPhotonTurnigy!$AE$30*CalPhotonTurnigy!$AF$36+CalPhotonTurnigy!$AE$36)/CalPhotonTurnigy!$AE$30</f>
        <v>41.310555345627954</v>
      </c>
    </row>
    <row r="8258" spans="1:13" x14ac:dyDescent="0.3">
      <c r="A8258">
        <v>221.310056</v>
      </c>
      <c r="B8258">
        <v>36</v>
      </c>
      <c r="C8258">
        <v>0</v>
      </c>
      <c r="D8258">
        <v>0.55400000000000005</v>
      </c>
      <c r="E8258">
        <v>29.354828000000001</v>
      </c>
      <c r="F8258">
        <v>29.487879</v>
      </c>
      <c r="G8258">
        <v>30.268777</v>
      </c>
      <c r="H8258">
        <v>-0.133051</v>
      </c>
      <c r="I8258">
        <v>-93.511763999999999</v>
      </c>
      <c r="J8258">
        <v>36</v>
      </c>
      <c r="K8258">
        <v>49.583519000000003</v>
      </c>
      <c r="L8258">
        <v>1.5011999999999999E-2</v>
      </c>
      <c r="M8258">
        <f>(F8258*CalPhotonTurnigy!$AE$30*CalPhotonTurnigy!$AF$36+CalPhotonTurnigy!$AE$36)/CalPhotonTurnigy!$AE$30</f>
        <v>41.439279638600006</v>
      </c>
    </row>
    <row r="8259" spans="1:13" x14ac:dyDescent="0.3">
      <c r="A8259">
        <v>221.32506000000001</v>
      </c>
      <c r="B8259">
        <v>36</v>
      </c>
      <c r="C8259">
        <v>0</v>
      </c>
      <c r="D8259">
        <v>0.55500000000000005</v>
      </c>
      <c r="E8259">
        <v>29.341629000000001</v>
      </c>
      <c r="F8259">
        <v>29.715931000000001</v>
      </c>
      <c r="G8259">
        <v>30.245204000000001</v>
      </c>
      <c r="H8259">
        <v>-0.374303</v>
      </c>
      <c r="I8259">
        <v>-93.527514999999994</v>
      </c>
      <c r="J8259">
        <v>36</v>
      </c>
      <c r="K8259">
        <v>49.55406</v>
      </c>
      <c r="L8259">
        <v>1.5004E-2</v>
      </c>
      <c r="M8259">
        <f>(F8259*CalPhotonTurnigy!$AE$30*CalPhotonTurnigy!$AF$36+CalPhotonTurnigy!$AE$36)/CalPhotonTurnigy!$AE$30</f>
        <v>41.670913079198911</v>
      </c>
    </row>
    <row r="8260" spans="1:13" x14ac:dyDescent="0.3">
      <c r="A8260">
        <v>221.34006199999999</v>
      </c>
      <c r="B8260">
        <v>36</v>
      </c>
      <c r="C8260">
        <v>0</v>
      </c>
      <c r="D8260">
        <v>0.55700000000000005</v>
      </c>
      <c r="E8260">
        <v>29.342486000000001</v>
      </c>
      <c r="F8260">
        <v>29.259739</v>
      </c>
      <c r="G8260">
        <v>30.219974000000001</v>
      </c>
      <c r="H8260">
        <v>8.2747000000000001E-2</v>
      </c>
      <c r="I8260">
        <v>-93.524045999999998</v>
      </c>
      <c r="J8260">
        <v>36</v>
      </c>
      <c r="K8260">
        <v>49.528705000000002</v>
      </c>
      <c r="L8260">
        <v>1.5002E-2</v>
      </c>
      <c r="M8260">
        <f>(F8260*CalPhotonTurnigy!$AE$30*CalPhotonTurnigy!$AF$36+CalPhotonTurnigy!$AE$36)/CalPhotonTurnigy!$AE$30</f>
        <v>41.207556816005869</v>
      </c>
    </row>
    <row r="8261" spans="1:13" x14ac:dyDescent="0.3">
      <c r="A8261">
        <v>221.35506000000001</v>
      </c>
      <c r="B8261">
        <v>36</v>
      </c>
      <c r="C8261">
        <v>0</v>
      </c>
      <c r="D8261">
        <v>0.55600000000000005</v>
      </c>
      <c r="E8261">
        <v>29.337115000000001</v>
      </c>
      <c r="F8261">
        <v>29.411842</v>
      </c>
      <c r="G8261">
        <v>30.193494999999999</v>
      </c>
      <c r="H8261">
        <v>-7.4727000000000002E-2</v>
      </c>
      <c r="I8261">
        <v>-93.527181999999996</v>
      </c>
      <c r="J8261">
        <v>36</v>
      </c>
      <c r="K8261">
        <v>49.506881</v>
      </c>
      <c r="L8261">
        <v>1.4997999999999999E-2</v>
      </c>
      <c r="M8261">
        <f>(F8261*CalPhotonTurnigy!$AE$30*CalPhotonTurnigy!$AF$36+CalPhotonTurnigy!$AE$36)/CalPhotonTurnigy!$AE$30</f>
        <v>41.362048516212042</v>
      </c>
    </row>
    <row r="8262" spans="1:13" x14ac:dyDescent="0.3">
      <c r="A8262">
        <v>221.37006700000001</v>
      </c>
      <c r="B8262">
        <v>36</v>
      </c>
      <c r="C8262">
        <v>0</v>
      </c>
      <c r="D8262">
        <v>0.55500000000000005</v>
      </c>
      <c r="E8262">
        <v>29.326381000000001</v>
      </c>
      <c r="F8262">
        <v>29.639924000000001</v>
      </c>
      <c r="G8262">
        <v>30.166152</v>
      </c>
      <c r="H8262">
        <v>-0.31354199999999999</v>
      </c>
      <c r="I8262">
        <v>-93.540372000000005</v>
      </c>
      <c r="J8262">
        <v>36</v>
      </c>
      <c r="K8262">
        <v>49.488098000000001</v>
      </c>
      <c r="L8262">
        <v>1.5007E-2</v>
      </c>
      <c r="M8262">
        <f>(F8262*CalPhotonTurnigy!$AE$30*CalPhotonTurnigy!$AF$36+CalPhotonTurnigy!$AE$36)/CalPhotonTurnigy!$AE$30</f>
        <v>41.59371242794569</v>
      </c>
    </row>
    <row r="8263" spans="1:13" x14ac:dyDescent="0.3">
      <c r="A8263">
        <v>221.38507200000001</v>
      </c>
      <c r="B8263">
        <v>36</v>
      </c>
      <c r="C8263">
        <v>0</v>
      </c>
      <c r="D8263">
        <v>0.55800000000000005</v>
      </c>
      <c r="E8263">
        <v>29.335477999999998</v>
      </c>
      <c r="F8263">
        <v>29.209029999999998</v>
      </c>
      <c r="G8263">
        <v>30.138297999999999</v>
      </c>
      <c r="H8263">
        <v>0.126448</v>
      </c>
      <c r="I8263">
        <v>-93.535071000000002</v>
      </c>
      <c r="J8263">
        <v>36</v>
      </c>
      <c r="K8263">
        <v>49.471930999999998</v>
      </c>
      <c r="L8263">
        <v>1.5004999999999999E-2</v>
      </c>
      <c r="M8263">
        <f>(F8263*CalPhotonTurnigy!$AE$30*CalPhotonTurnigy!$AF$36+CalPhotonTurnigy!$AE$36)/CalPhotonTurnigy!$AE$30</f>
        <v>41.156051456967887</v>
      </c>
    </row>
    <row r="8264" spans="1:13" x14ac:dyDescent="0.3">
      <c r="A8264">
        <v>221.40007800000001</v>
      </c>
      <c r="B8264">
        <v>36</v>
      </c>
      <c r="C8264">
        <v>0</v>
      </c>
      <c r="D8264">
        <v>0.55600000000000005</v>
      </c>
      <c r="E8264">
        <v>29.331084000000001</v>
      </c>
      <c r="F8264">
        <v>29.361145</v>
      </c>
      <c r="G8264">
        <v>30.110251000000002</v>
      </c>
      <c r="H8264">
        <v>-3.0061999999999998E-2</v>
      </c>
      <c r="I8264">
        <v>-93.536332999999999</v>
      </c>
      <c r="J8264">
        <v>36</v>
      </c>
      <c r="K8264">
        <v>49.458015000000003</v>
      </c>
      <c r="L8264">
        <v>1.5006E-2</v>
      </c>
      <c r="M8264">
        <f>(F8264*CalPhotonTurnigy!$AE$30*CalPhotonTurnigy!$AF$36+CalPhotonTurnigy!$AE$36)/CalPhotonTurnigy!$AE$30</f>
        <v>41.310555345627954</v>
      </c>
    </row>
    <row r="8265" spans="1:13" x14ac:dyDescent="0.3">
      <c r="A8265">
        <v>221.415086</v>
      </c>
      <c r="B8265">
        <v>36</v>
      </c>
      <c r="C8265">
        <v>0</v>
      </c>
      <c r="D8265">
        <v>0.55700000000000005</v>
      </c>
      <c r="E8265">
        <v>29.333413</v>
      </c>
      <c r="F8265">
        <v>29.563905999999999</v>
      </c>
      <c r="G8265">
        <v>30.082291999999999</v>
      </c>
      <c r="H8265">
        <v>-0.230493</v>
      </c>
      <c r="I8265">
        <v>-93.546024000000003</v>
      </c>
      <c r="J8265">
        <v>36</v>
      </c>
      <c r="K8265">
        <v>49.446038000000001</v>
      </c>
      <c r="L8265">
        <v>1.5008000000000001E-2</v>
      </c>
      <c r="M8265">
        <f>(F8265*CalPhotonTurnigy!$AE$30*CalPhotonTurnigy!$AF$36+CalPhotonTurnigy!$AE$36)/CalPhotonTurnigy!$AE$30</f>
        <v>41.516500603943051</v>
      </c>
    </row>
    <row r="8266" spans="1:13" x14ac:dyDescent="0.3">
      <c r="A8266">
        <v>221.43008900000001</v>
      </c>
      <c r="B8266">
        <v>36</v>
      </c>
      <c r="C8266">
        <v>0</v>
      </c>
      <c r="D8266">
        <v>0.55600000000000005</v>
      </c>
      <c r="E8266">
        <v>29.329305999999999</v>
      </c>
      <c r="F8266">
        <v>29.614585999999999</v>
      </c>
      <c r="G8266">
        <v>30.054662</v>
      </c>
      <c r="H8266">
        <v>-0.285279</v>
      </c>
      <c r="I8266">
        <v>-93.558019000000002</v>
      </c>
      <c r="J8266">
        <v>36</v>
      </c>
      <c r="K8266">
        <v>49.43573</v>
      </c>
      <c r="L8266">
        <v>1.5003000000000001E-2</v>
      </c>
      <c r="M8266">
        <f>(F8266*CalPhotonTurnigy!$AE$30*CalPhotonTurnigy!$AF$36+CalPhotonTurnigy!$AE$36)/CalPhotonTurnigy!$AE$30</f>
        <v>41.567976507550796</v>
      </c>
    </row>
    <row r="8267" spans="1:13" x14ac:dyDescent="0.3">
      <c r="A8267">
        <v>221.445089</v>
      </c>
      <c r="B8267">
        <v>36</v>
      </c>
      <c r="C8267">
        <v>0</v>
      </c>
      <c r="D8267">
        <v>0.55600000000000005</v>
      </c>
      <c r="E8267">
        <v>29.325773000000002</v>
      </c>
      <c r="F8267">
        <v>29.259739</v>
      </c>
      <c r="G8267">
        <v>30.027567000000001</v>
      </c>
      <c r="H8267">
        <v>6.6032999999999994E-2</v>
      </c>
      <c r="I8267">
        <v>-93.555250999999998</v>
      </c>
      <c r="J8267">
        <v>36</v>
      </c>
      <c r="K8267">
        <v>49.426856999999998</v>
      </c>
      <c r="L8267">
        <v>1.4999999999999999E-2</v>
      </c>
      <c r="M8267">
        <f>(F8267*CalPhotonTurnigy!$AE$30*CalPhotonTurnigy!$AF$36+CalPhotonTurnigy!$AE$36)/CalPhotonTurnigy!$AE$30</f>
        <v>41.207556816005869</v>
      </c>
    </row>
    <row r="8268" spans="1:13" x14ac:dyDescent="0.3">
      <c r="A8268">
        <v>221.46009900000001</v>
      </c>
      <c r="B8268">
        <v>36</v>
      </c>
      <c r="C8268">
        <v>0</v>
      </c>
      <c r="D8268">
        <v>0.55300000000000005</v>
      </c>
      <c r="E8268">
        <v>29.304387999999999</v>
      </c>
      <c r="F8268">
        <v>29.487879</v>
      </c>
      <c r="G8268">
        <v>30.001175</v>
      </c>
      <c r="H8268">
        <v>-0.18349099999999999</v>
      </c>
      <c r="I8268">
        <v>-93.562961999999999</v>
      </c>
      <c r="J8268">
        <v>36</v>
      </c>
      <c r="K8268">
        <v>49.419220000000003</v>
      </c>
      <c r="L8268">
        <v>1.5010000000000001E-2</v>
      </c>
      <c r="M8268">
        <f>(F8268*CalPhotonTurnigy!$AE$30*CalPhotonTurnigy!$AF$36+CalPhotonTurnigy!$AE$36)/CalPhotonTurnigy!$AE$30</f>
        <v>41.439279638600006</v>
      </c>
    </row>
    <row r="8269" spans="1:13" x14ac:dyDescent="0.3">
      <c r="A8269">
        <v>221.475101</v>
      </c>
      <c r="B8269">
        <v>36</v>
      </c>
      <c r="C8269">
        <v>0</v>
      </c>
      <c r="D8269">
        <v>0.55200000000000005</v>
      </c>
      <c r="E8269">
        <v>29.273733</v>
      </c>
      <c r="F8269">
        <v>29.665261000000001</v>
      </c>
      <c r="G8269">
        <v>29.975622999999999</v>
      </c>
      <c r="H8269">
        <v>-0.39152700000000001</v>
      </c>
      <c r="I8269">
        <v>-93.579430000000002</v>
      </c>
      <c r="J8269">
        <v>36</v>
      </c>
      <c r="K8269">
        <v>49.412647</v>
      </c>
      <c r="L8269">
        <v>1.5002E-2</v>
      </c>
      <c r="M8269">
        <f>(F8269*CalPhotonTurnigy!$AE$30*CalPhotonTurnigy!$AF$36+CalPhotonTurnigy!$AE$36)/CalPhotonTurnigy!$AE$30</f>
        <v>41.619447332636085</v>
      </c>
    </row>
    <row r="8270" spans="1:13" x14ac:dyDescent="0.3">
      <c r="A8270">
        <v>221.490106</v>
      </c>
      <c r="B8270">
        <v>36</v>
      </c>
      <c r="C8270">
        <v>0</v>
      </c>
      <c r="D8270">
        <v>0.55200000000000005</v>
      </c>
      <c r="E8270">
        <v>29.247330999999999</v>
      </c>
      <c r="F8270">
        <v>29.183672999999999</v>
      </c>
      <c r="G8270">
        <v>29.951017</v>
      </c>
      <c r="H8270">
        <v>6.3658000000000006E-2</v>
      </c>
      <c r="I8270">
        <v>-93.576762000000002</v>
      </c>
      <c r="J8270">
        <v>36</v>
      </c>
      <c r="K8270">
        <v>49.406989000000003</v>
      </c>
      <c r="L8270">
        <v>1.5004999999999999E-2</v>
      </c>
      <c r="M8270">
        <f>(F8270*CalPhotonTurnigy!$AE$30*CalPhotonTurnigy!$AF$36+CalPhotonTurnigy!$AE$36)/CalPhotonTurnigy!$AE$30</f>
        <v>41.130296238187668</v>
      </c>
    </row>
    <row r="8271" spans="1:13" x14ac:dyDescent="0.3">
      <c r="A8271">
        <v>221.50511399999999</v>
      </c>
      <c r="B8271">
        <v>36</v>
      </c>
      <c r="C8271">
        <v>0</v>
      </c>
      <c r="D8271">
        <v>0.55300000000000005</v>
      </c>
      <c r="E8271">
        <v>29.230726000000001</v>
      </c>
      <c r="F8271">
        <v>29.411842</v>
      </c>
      <c r="G8271">
        <v>29.927437999999999</v>
      </c>
      <c r="H8271">
        <v>-0.181116</v>
      </c>
      <c r="I8271">
        <v>-93.584367999999998</v>
      </c>
      <c r="J8271">
        <v>36</v>
      </c>
      <c r="K8271">
        <v>49.402119999999996</v>
      </c>
      <c r="L8271">
        <v>1.5008000000000001E-2</v>
      </c>
      <c r="M8271">
        <f>(F8271*CalPhotonTurnigy!$AE$30*CalPhotonTurnigy!$AF$36+CalPhotonTurnigy!$AE$36)/CalPhotonTurnigy!$AE$30</f>
        <v>41.362048516212042</v>
      </c>
    </row>
    <row r="8272" spans="1:13" x14ac:dyDescent="0.3">
      <c r="A8272">
        <v>221.52011200000001</v>
      </c>
      <c r="B8272">
        <v>36</v>
      </c>
      <c r="C8272">
        <v>0</v>
      </c>
      <c r="D8272">
        <v>0.55400000000000005</v>
      </c>
      <c r="E8272">
        <v>29.228695999999999</v>
      </c>
      <c r="F8272">
        <v>29.614585999999999</v>
      </c>
      <c r="G8272">
        <v>29.904944</v>
      </c>
      <c r="H8272">
        <v>-0.38589000000000001</v>
      </c>
      <c r="I8272">
        <v>-93.600587000000004</v>
      </c>
      <c r="J8272">
        <v>36</v>
      </c>
      <c r="K8272">
        <v>49.397928999999998</v>
      </c>
      <c r="L8272">
        <v>1.4997999999999999E-2</v>
      </c>
      <c r="M8272">
        <f>(F8272*CalPhotonTurnigy!$AE$30*CalPhotonTurnigy!$AF$36+CalPhotonTurnigy!$AE$36)/CalPhotonTurnigy!$AE$30</f>
        <v>41.567976507550796</v>
      </c>
    </row>
    <row r="8273" spans="1:13" x14ac:dyDescent="0.3">
      <c r="A8273">
        <v>221.535124</v>
      </c>
      <c r="B8273">
        <v>36</v>
      </c>
      <c r="C8273">
        <v>0</v>
      </c>
      <c r="D8273">
        <v>0.55100000000000005</v>
      </c>
      <c r="E8273">
        <v>29.202411999999999</v>
      </c>
      <c r="F8273">
        <v>29.158315999999999</v>
      </c>
      <c r="G8273">
        <v>29.883571</v>
      </c>
      <c r="H8273">
        <v>4.4096000000000003E-2</v>
      </c>
      <c r="I8273">
        <v>-93.598738999999995</v>
      </c>
      <c r="J8273">
        <v>36</v>
      </c>
      <c r="K8273">
        <v>49.394320999999998</v>
      </c>
      <c r="L8273">
        <v>1.5011999999999999E-2</v>
      </c>
      <c r="M8273">
        <f>(F8273*CalPhotonTurnigy!$AE$30*CalPhotonTurnigy!$AF$36+CalPhotonTurnigy!$AE$36)/CalPhotonTurnigy!$AE$30</f>
        <v>41.104541019407449</v>
      </c>
    </row>
    <row r="8274" spans="1:13" x14ac:dyDescent="0.3">
      <c r="A8274">
        <v>221.55012300000001</v>
      </c>
      <c r="B8274">
        <v>36</v>
      </c>
      <c r="C8274">
        <v>0</v>
      </c>
      <c r="D8274">
        <v>0.55200000000000005</v>
      </c>
      <c r="E8274">
        <v>29.185918000000001</v>
      </c>
      <c r="F8274">
        <v>29.386493999999999</v>
      </c>
      <c r="G8274">
        <v>29.863337999999999</v>
      </c>
      <c r="H8274">
        <v>-0.20057700000000001</v>
      </c>
      <c r="I8274">
        <v>-93.607155000000006</v>
      </c>
      <c r="J8274">
        <v>36</v>
      </c>
      <c r="K8274">
        <v>49.391216</v>
      </c>
      <c r="L8274">
        <v>1.4999E-2</v>
      </c>
      <c r="M8274">
        <f>(F8274*CalPhotonTurnigy!$AE$30*CalPhotonTurnigy!$AF$36+CalPhotonTurnigy!$AE$36)/CalPhotonTurnigy!$AE$30</f>
        <v>41.336302438772236</v>
      </c>
    </row>
    <row r="8275" spans="1:13" x14ac:dyDescent="0.3">
      <c r="A8275">
        <v>221.565123</v>
      </c>
      <c r="B8275">
        <v>36</v>
      </c>
      <c r="C8275">
        <v>0</v>
      </c>
      <c r="D8275">
        <v>0.57299999999999995</v>
      </c>
      <c r="E8275">
        <v>29.331019000000001</v>
      </c>
      <c r="F8275">
        <v>29.563905999999999</v>
      </c>
      <c r="G8275">
        <v>29.844248</v>
      </c>
      <c r="H8275">
        <v>-0.23288700000000001</v>
      </c>
      <c r="I8275">
        <v>-93.616940999999997</v>
      </c>
      <c r="J8275">
        <v>36</v>
      </c>
      <c r="K8275">
        <v>49.388544000000003</v>
      </c>
      <c r="L8275">
        <v>1.4999999999999999E-2</v>
      </c>
      <c r="M8275">
        <f>(F8275*CalPhotonTurnigy!$AE$30*CalPhotonTurnigy!$AF$36+CalPhotonTurnigy!$AE$36)/CalPhotonTurnigy!$AE$30</f>
        <v>41.516500603943051</v>
      </c>
    </row>
    <row r="8276" spans="1:13" x14ac:dyDescent="0.3">
      <c r="A8276">
        <v>221.58013399999999</v>
      </c>
      <c r="B8276">
        <v>36</v>
      </c>
      <c r="C8276">
        <v>0</v>
      </c>
      <c r="D8276">
        <v>0.55300000000000005</v>
      </c>
      <c r="E8276">
        <v>29.302790000000002</v>
      </c>
      <c r="F8276">
        <v>29.132957000000001</v>
      </c>
      <c r="G8276">
        <v>29.826294000000001</v>
      </c>
      <c r="H8276">
        <v>0.16983300000000001</v>
      </c>
      <c r="I8276">
        <v>-93.609824000000003</v>
      </c>
      <c r="J8276">
        <v>36</v>
      </c>
      <c r="K8276">
        <v>49.386243999999998</v>
      </c>
      <c r="L8276">
        <v>1.5011E-2</v>
      </c>
      <c r="M8276">
        <f>(F8276*CalPhotonTurnigy!$AE$30*CalPhotonTurnigy!$AF$36+CalPhotonTurnigy!$AE$36)/CalPhotonTurnigy!$AE$30</f>
        <v>41.078783769218248</v>
      </c>
    </row>
    <row r="8277" spans="1:13" x14ac:dyDescent="0.3">
      <c r="A8277">
        <v>221.595135</v>
      </c>
      <c r="B8277">
        <v>36</v>
      </c>
      <c r="C8277">
        <v>0</v>
      </c>
      <c r="D8277">
        <v>0.55100000000000005</v>
      </c>
      <c r="E8277">
        <v>29.266233</v>
      </c>
      <c r="F8277">
        <v>29.361145</v>
      </c>
      <c r="G8277">
        <v>29.809456000000001</v>
      </c>
      <c r="H8277">
        <v>-9.4911999999999996E-2</v>
      </c>
      <c r="I8277">
        <v>-93.613805999999997</v>
      </c>
      <c r="J8277">
        <v>36</v>
      </c>
      <c r="K8277">
        <v>49.384264000000002</v>
      </c>
      <c r="L8277">
        <v>1.5001E-2</v>
      </c>
      <c r="M8277">
        <f>(F8277*CalPhotonTurnigy!$AE$30*CalPhotonTurnigy!$AF$36+CalPhotonTurnigy!$AE$36)/CalPhotonTurnigy!$AE$30</f>
        <v>41.310555345627954</v>
      </c>
    </row>
    <row r="8278" spans="1:13" x14ac:dyDescent="0.3">
      <c r="A8278">
        <v>221.610141</v>
      </c>
      <c r="B8278">
        <v>36</v>
      </c>
      <c r="C8278">
        <v>0</v>
      </c>
      <c r="D8278">
        <v>0.55300000000000005</v>
      </c>
      <c r="E8278">
        <v>29.247</v>
      </c>
      <c r="F8278">
        <v>29.563905999999999</v>
      </c>
      <c r="G8278">
        <v>29.793706</v>
      </c>
      <c r="H8278">
        <v>-0.31690600000000002</v>
      </c>
      <c r="I8278">
        <v>-93.627127999999999</v>
      </c>
      <c r="J8278">
        <v>36</v>
      </c>
      <c r="K8278">
        <v>49.382559999999998</v>
      </c>
      <c r="L8278">
        <v>1.5006E-2</v>
      </c>
      <c r="M8278">
        <f>(F8278*CalPhotonTurnigy!$AE$30*CalPhotonTurnigy!$AF$36+CalPhotonTurnigy!$AE$36)/CalPhotonTurnigy!$AE$30</f>
        <v>41.516500603943051</v>
      </c>
    </row>
    <row r="8279" spans="1:13" x14ac:dyDescent="0.3">
      <c r="A8279">
        <v>221.625137</v>
      </c>
      <c r="B8279">
        <v>36</v>
      </c>
      <c r="C8279">
        <v>0</v>
      </c>
      <c r="D8279">
        <v>0.55300000000000005</v>
      </c>
      <c r="E8279">
        <v>29.230440999999999</v>
      </c>
      <c r="F8279">
        <v>29.082236999999999</v>
      </c>
      <c r="G8279">
        <v>29.779012000000002</v>
      </c>
      <c r="H8279">
        <v>0.148205</v>
      </c>
      <c r="I8279">
        <v>-93.620925999999997</v>
      </c>
      <c r="J8279">
        <v>36</v>
      </c>
      <c r="K8279">
        <v>49.381093</v>
      </c>
      <c r="L8279">
        <v>1.4996000000000001E-2</v>
      </c>
      <c r="M8279">
        <f>(F8279*CalPhotonTurnigy!$AE$30*CalPhotonTurnigy!$AF$36+CalPhotonTurnigy!$AE$36)/CalPhotonTurnigy!$AE$30</f>
        <v>41.027267237430856</v>
      </c>
    </row>
    <row r="8280" spans="1:13" x14ac:dyDescent="0.3">
      <c r="A8280">
        <v>221.64013299999999</v>
      </c>
      <c r="B8280">
        <v>36</v>
      </c>
      <c r="C8280">
        <v>0</v>
      </c>
      <c r="D8280">
        <v>0.55300000000000005</v>
      </c>
      <c r="E8280">
        <v>29.216184999999999</v>
      </c>
      <c r="F8280">
        <v>29.310444</v>
      </c>
      <c r="G8280">
        <v>29.765333999999999</v>
      </c>
      <c r="H8280">
        <v>-9.4258999999999996E-2</v>
      </c>
      <c r="I8280">
        <v>-93.624877999999995</v>
      </c>
      <c r="J8280">
        <v>36</v>
      </c>
      <c r="K8280">
        <v>49.379831000000003</v>
      </c>
      <c r="L8280">
        <v>1.4996000000000001E-2</v>
      </c>
      <c r="M8280">
        <f>(F8280*CalPhotonTurnigy!$AE$30*CalPhotonTurnigy!$AF$36+CalPhotonTurnigy!$AE$36)/CalPhotonTurnigy!$AE$30</f>
        <v>41.259058112225887</v>
      </c>
    </row>
    <row r="8281" spans="1:13" x14ac:dyDescent="0.3">
      <c r="A8281">
        <v>221.65512899999999</v>
      </c>
      <c r="B8281">
        <v>36</v>
      </c>
      <c r="C8281">
        <v>0</v>
      </c>
      <c r="D8281">
        <v>0.55000000000000004</v>
      </c>
      <c r="E8281">
        <v>29.185497999999999</v>
      </c>
      <c r="F8281">
        <v>29.538564999999998</v>
      </c>
      <c r="G8281">
        <v>29.75263</v>
      </c>
      <c r="H8281">
        <v>-0.35306700000000002</v>
      </c>
      <c r="I8281">
        <v>-93.639707000000001</v>
      </c>
      <c r="J8281">
        <v>36</v>
      </c>
      <c r="K8281">
        <v>49.378745000000002</v>
      </c>
      <c r="L8281">
        <v>1.4996000000000001E-2</v>
      </c>
      <c r="M8281">
        <f>(F8281*CalPhotonTurnigy!$AE$30*CalPhotonTurnigy!$AF$36+CalPhotonTurnigy!$AE$36)/CalPhotonTurnigy!$AE$30</f>
        <v>41.490761636434691</v>
      </c>
    </row>
    <row r="8282" spans="1:13" x14ac:dyDescent="0.3">
      <c r="A8282">
        <v>221.67013299999999</v>
      </c>
      <c r="B8282">
        <v>36</v>
      </c>
      <c r="C8282">
        <v>0</v>
      </c>
      <c r="D8282">
        <v>0.54900000000000004</v>
      </c>
      <c r="E8282">
        <v>29.146774000000001</v>
      </c>
      <c r="F8282">
        <v>29.056875000000002</v>
      </c>
      <c r="G8282">
        <v>29.740853000000001</v>
      </c>
      <c r="H8282">
        <v>8.9899000000000007E-2</v>
      </c>
      <c r="I8282">
        <v>-93.635943999999995</v>
      </c>
      <c r="J8282">
        <v>36</v>
      </c>
      <c r="K8282">
        <v>49.377808999999999</v>
      </c>
      <c r="L8282">
        <v>1.5004E-2</v>
      </c>
      <c r="M8282">
        <f>(F8282*CalPhotonTurnigy!$AE$30*CalPhotonTurnigy!$AF$36+CalPhotonTurnigy!$AE$36)/CalPhotonTurnigy!$AE$30</f>
        <v>41.001506940128188</v>
      </c>
    </row>
    <row r="8283" spans="1:13" x14ac:dyDescent="0.3">
      <c r="A8283">
        <v>221.685136</v>
      </c>
      <c r="B8283">
        <v>36</v>
      </c>
      <c r="C8283">
        <v>0</v>
      </c>
      <c r="D8283">
        <v>0.55300000000000005</v>
      </c>
      <c r="E8283">
        <v>29.150320000000001</v>
      </c>
      <c r="F8283">
        <v>29.285091999999999</v>
      </c>
      <c r="G8283">
        <v>29.729956000000001</v>
      </c>
      <c r="H8283">
        <v>-0.134772</v>
      </c>
      <c r="I8283">
        <v>-93.641594999999995</v>
      </c>
      <c r="J8283">
        <v>36</v>
      </c>
      <c r="K8283">
        <v>49.377003999999999</v>
      </c>
      <c r="L8283">
        <v>1.5003000000000001E-2</v>
      </c>
      <c r="M8283">
        <f>(F8283*CalPhotonTurnigy!$AE$30*CalPhotonTurnigy!$AF$36+CalPhotonTurnigy!$AE$36)/CalPhotonTurnigy!$AE$30</f>
        <v>41.233307971968131</v>
      </c>
    </row>
    <row r="8284" spans="1:13" x14ac:dyDescent="0.3">
      <c r="A8284">
        <v>221.70014900000001</v>
      </c>
      <c r="B8284">
        <v>36</v>
      </c>
      <c r="C8284">
        <v>0</v>
      </c>
      <c r="D8284">
        <v>0.54900000000000004</v>
      </c>
      <c r="E8284">
        <v>29.122622</v>
      </c>
      <c r="F8284">
        <v>29.487879</v>
      </c>
      <c r="G8284">
        <v>29.719892000000002</v>
      </c>
      <c r="H8284">
        <v>-0.365257</v>
      </c>
      <c r="I8284">
        <v>-93.656948</v>
      </c>
      <c r="J8284">
        <v>36</v>
      </c>
      <c r="K8284">
        <v>49.376311999999999</v>
      </c>
      <c r="L8284">
        <v>1.5013E-2</v>
      </c>
      <c r="M8284">
        <f>(F8284*CalPhotonTurnigy!$AE$30*CalPhotonTurnigy!$AF$36+CalPhotonTurnigy!$AE$36)/CalPhotonTurnigy!$AE$30</f>
        <v>41.439279638600006</v>
      </c>
    </row>
    <row r="8285" spans="1:13" x14ac:dyDescent="0.3">
      <c r="A8285">
        <v>221.71515500000001</v>
      </c>
      <c r="B8285">
        <v>36</v>
      </c>
      <c r="C8285">
        <v>0</v>
      </c>
      <c r="D8285">
        <v>0.55000000000000004</v>
      </c>
      <c r="E8285">
        <v>29.104925999999999</v>
      </c>
      <c r="F8285">
        <v>29.031511999999999</v>
      </c>
      <c r="G8285">
        <v>29.710611</v>
      </c>
      <c r="H8285">
        <v>7.3413999999999993E-2</v>
      </c>
      <c r="I8285">
        <v>-93.653874999999999</v>
      </c>
      <c r="J8285">
        <v>36</v>
      </c>
      <c r="K8285">
        <v>49.375715</v>
      </c>
      <c r="L8285">
        <v>1.5006E-2</v>
      </c>
      <c r="M8285">
        <f>(F8285*CalPhotonTurnigy!$AE$30*CalPhotonTurnigy!$AF$36+CalPhotonTurnigy!$AE$36)/CalPhotonTurnigy!$AE$30</f>
        <v>40.975745627121022</v>
      </c>
    </row>
    <row r="8286" spans="1:13" x14ac:dyDescent="0.3">
      <c r="A8286">
        <v>221.73016200000001</v>
      </c>
      <c r="B8286">
        <v>36</v>
      </c>
      <c r="C8286">
        <v>0</v>
      </c>
      <c r="D8286">
        <v>0.55000000000000004</v>
      </c>
      <c r="E8286">
        <v>29.089690000000001</v>
      </c>
      <c r="F8286">
        <v>29.234385</v>
      </c>
      <c r="G8286">
        <v>29.702068000000001</v>
      </c>
      <c r="H8286">
        <v>-0.14469499999999999</v>
      </c>
      <c r="I8286">
        <v>-93.659942000000001</v>
      </c>
      <c r="J8286">
        <v>36</v>
      </c>
      <c r="K8286">
        <v>49.375202000000002</v>
      </c>
      <c r="L8286">
        <v>1.5007E-2</v>
      </c>
      <c r="M8286">
        <f>(F8286*CalPhotonTurnigy!$AE$30*CalPhotonTurnigy!$AF$36+CalPhotonTurnigy!$AE$36)/CalPhotonTurnigy!$AE$30</f>
        <v>41.181804644339124</v>
      </c>
    </row>
    <row r="8287" spans="1:13" x14ac:dyDescent="0.3">
      <c r="A8287">
        <v>221.745172</v>
      </c>
      <c r="B8287">
        <v>36</v>
      </c>
      <c r="C8287">
        <v>0</v>
      </c>
      <c r="D8287">
        <v>0.54900000000000004</v>
      </c>
      <c r="E8287">
        <v>29.064247000000002</v>
      </c>
      <c r="F8287">
        <v>29.437189</v>
      </c>
      <c r="G8287">
        <v>29.694213999999999</v>
      </c>
      <c r="H8287">
        <v>-0.372942</v>
      </c>
      <c r="I8287">
        <v>-93.675607999999997</v>
      </c>
      <c r="J8287">
        <v>36</v>
      </c>
      <c r="K8287">
        <v>49.374760000000002</v>
      </c>
      <c r="L8287">
        <v>1.5010000000000001E-2</v>
      </c>
      <c r="M8287">
        <f>(F8287*CalPhotonTurnigy!$AE$30*CalPhotonTurnigy!$AF$36+CalPhotonTurnigy!$AE$36)/CalPhotonTurnigy!$AE$30</f>
        <v>41.387793577947342</v>
      </c>
    </row>
    <row r="8288" spans="1:13" x14ac:dyDescent="0.3">
      <c r="A8288">
        <v>221.760175</v>
      </c>
      <c r="B8288">
        <v>36</v>
      </c>
      <c r="C8288">
        <v>0</v>
      </c>
      <c r="D8288">
        <v>0.55100000000000005</v>
      </c>
      <c r="E8288">
        <v>29.060839000000001</v>
      </c>
      <c r="F8288">
        <v>29.361145</v>
      </c>
      <c r="G8288">
        <v>29.687004000000002</v>
      </c>
      <c r="H8288">
        <v>-0.30030600000000002</v>
      </c>
      <c r="I8288">
        <v>-93.688209999999998</v>
      </c>
      <c r="J8288">
        <v>36</v>
      </c>
      <c r="K8288">
        <v>49.374380000000002</v>
      </c>
      <c r="L8288">
        <v>1.5003000000000001E-2</v>
      </c>
      <c r="M8288">
        <f>(F8288*CalPhotonTurnigy!$AE$30*CalPhotonTurnigy!$AF$36+CalPhotonTurnigy!$AE$36)/CalPhotonTurnigy!$AE$30</f>
        <v>41.310555345627954</v>
      </c>
    </row>
    <row r="8289" spans="1:13" x14ac:dyDescent="0.3">
      <c r="A8289">
        <v>221.77517700000001</v>
      </c>
      <c r="B8289">
        <v>36</v>
      </c>
      <c r="C8289">
        <v>0</v>
      </c>
      <c r="D8289">
        <v>0.54900000000000004</v>
      </c>
      <c r="E8289">
        <v>29.045572</v>
      </c>
      <c r="F8289">
        <v>29.234385</v>
      </c>
      <c r="G8289">
        <v>29.680395000000001</v>
      </c>
      <c r="H8289">
        <v>-0.18881300000000001</v>
      </c>
      <c r="I8289">
        <v>-93.696123999999998</v>
      </c>
      <c r="J8289">
        <v>36</v>
      </c>
      <c r="K8289">
        <v>49.374053000000004</v>
      </c>
      <c r="L8289">
        <v>1.5002E-2</v>
      </c>
      <c r="M8289">
        <f>(F8289*CalPhotonTurnigy!$AE$30*CalPhotonTurnigy!$AF$36+CalPhotonTurnigy!$AE$36)/CalPhotonTurnigy!$AE$30</f>
        <v>41.181804644339124</v>
      </c>
    </row>
    <row r="8290" spans="1:13" x14ac:dyDescent="0.3">
      <c r="A8290">
        <v>221.79017899999999</v>
      </c>
      <c r="B8290">
        <v>36</v>
      </c>
      <c r="C8290">
        <v>0</v>
      </c>
      <c r="D8290">
        <v>0.54900000000000004</v>
      </c>
      <c r="E8290">
        <v>29.026257000000001</v>
      </c>
      <c r="F8290">
        <v>29.437189</v>
      </c>
      <c r="G8290">
        <v>29.674344000000001</v>
      </c>
      <c r="H8290">
        <v>-0.41093200000000002</v>
      </c>
      <c r="I8290">
        <v>-93.713376999999994</v>
      </c>
      <c r="J8290">
        <v>36</v>
      </c>
      <c r="K8290">
        <v>49.373770999999998</v>
      </c>
      <c r="L8290">
        <v>1.5002E-2</v>
      </c>
      <c r="M8290">
        <f>(F8290*CalPhotonTurnigy!$AE$30*CalPhotonTurnigy!$AF$36+CalPhotonTurnigy!$AE$36)/CalPhotonTurnigy!$AE$30</f>
        <v>41.387793577947342</v>
      </c>
    </row>
    <row r="8291" spans="1:13" x14ac:dyDescent="0.3">
      <c r="A8291">
        <v>221.805183</v>
      </c>
      <c r="B8291">
        <v>36</v>
      </c>
      <c r="C8291">
        <v>0</v>
      </c>
      <c r="D8291">
        <v>0.54900000000000004</v>
      </c>
      <c r="E8291">
        <v>29.009626000000001</v>
      </c>
      <c r="F8291">
        <v>29.513223</v>
      </c>
      <c r="G8291">
        <v>29.668810000000001</v>
      </c>
      <c r="H8291">
        <v>-0.50359600000000004</v>
      </c>
      <c r="I8291">
        <v>-93.734536000000006</v>
      </c>
      <c r="J8291">
        <v>36</v>
      </c>
      <c r="K8291">
        <v>49.373528999999998</v>
      </c>
      <c r="L8291">
        <v>1.5004E-2</v>
      </c>
      <c r="M8291">
        <f>(F8291*CalPhotonTurnigy!$AE$30*CalPhotonTurnigy!$AF$36+CalPhotonTurnigy!$AE$36)/CalPhotonTurnigy!$AE$30</f>
        <v>41.465021653221832</v>
      </c>
    </row>
    <row r="8292" spans="1:13" x14ac:dyDescent="0.3">
      <c r="A8292">
        <v>221.82019199999999</v>
      </c>
      <c r="B8292">
        <v>36</v>
      </c>
      <c r="C8292">
        <v>0</v>
      </c>
      <c r="D8292">
        <v>0.54800000000000004</v>
      </c>
      <c r="E8292">
        <v>28.989129999999999</v>
      </c>
      <c r="F8292">
        <v>29.234385</v>
      </c>
      <c r="G8292">
        <v>29.663754999999998</v>
      </c>
      <c r="H8292">
        <v>-0.245255</v>
      </c>
      <c r="I8292">
        <v>-93.744821000000002</v>
      </c>
      <c r="J8292">
        <v>36</v>
      </c>
      <c r="K8292">
        <v>49.37332</v>
      </c>
      <c r="L8292">
        <v>1.5009E-2</v>
      </c>
      <c r="M8292">
        <f>(F8292*CalPhotonTurnigy!$AE$30*CalPhotonTurnigy!$AF$36+CalPhotonTurnigy!$AE$36)/CalPhotonTurnigy!$AE$30</f>
        <v>41.181804644339124</v>
      </c>
    </row>
    <row r="8293" spans="1:13" x14ac:dyDescent="0.3">
      <c r="A8293">
        <v>221.83519699999999</v>
      </c>
      <c r="B8293">
        <v>36</v>
      </c>
      <c r="C8293">
        <v>0</v>
      </c>
      <c r="D8293">
        <v>0.54900000000000004</v>
      </c>
      <c r="E8293">
        <v>28.977664999999998</v>
      </c>
      <c r="F8293">
        <v>29.361145</v>
      </c>
      <c r="G8293">
        <v>29.659143</v>
      </c>
      <c r="H8293">
        <v>-0.38347999999999999</v>
      </c>
      <c r="I8293">
        <v>-93.760914999999997</v>
      </c>
      <c r="J8293">
        <v>36</v>
      </c>
      <c r="K8293">
        <v>49.373139999999999</v>
      </c>
      <c r="L8293">
        <v>1.5004999999999999E-2</v>
      </c>
      <c r="M8293">
        <f>(F8293*CalPhotonTurnigy!$AE$30*CalPhotonTurnigy!$AF$36+CalPhotonTurnigy!$AE$36)/CalPhotonTurnigy!$AE$30</f>
        <v>41.310555345627954</v>
      </c>
    </row>
    <row r="8294" spans="1:13" x14ac:dyDescent="0.3">
      <c r="A8294">
        <v>221.850201</v>
      </c>
      <c r="B8294">
        <v>36</v>
      </c>
      <c r="C8294">
        <v>0</v>
      </c>
      <c r="D8294">
        <v>0.54800000000000004</v>
      </c>
      <c r="E8294">
        <v>28.961611999999999</v>
      </c>
      <c r="F8294">
        <v>29.107596999999998</v>
      </c>
      <c r="G8294">
        <v>29.654938999999999</v>
      </c>
      <c r="H8294">
        <v>-0.145986</v>
      </c>
      <c r="I8294">
        <v>-93.767028999999994</v>
      </c>
      <c r="J8294">
        <v>36</v>
      </c>
      <c r="K8294">
        <v>49.372985999999997</v>
      </c>
      <c r="L8294">
        <v>1.5004E-2</v>
      </c>
      <c r="M8294">
        <f>(F8294*CalPhotonTurnigy!$AE$30*CalPhotonTurnigy!$AF$36+CalPhotonTurnigy!$AE$36)/CalPhotonTurnigy!$AE$30</f>
        <v>41.053025503324548</v>
      </c>
    </row>
    <row r="8295" spans="1:13" x14ac:dyDescent="0.3">
      <c r="A8295">
        <v>221.86520200000001</v>
      </c>
      <c r="B8295">
        <v>36</v>
      </c>
      <c r="C8295">
        <v>0</v>
      </c>
      <c r="D8295">
        <v>0.54800000000000004</v>
      </c>
      <c r="E8295">
        <v>28.947790999999999</v>
      </c>
      <c r="F8295">
        <v>29.183672999999999</v>
      </c>
      <c r="G8295">
        <v>29.651111</v>
      </c>
      <c r="H8295">
        <v>-0.23588200000000001</v>
      </c>
      <c r="I8295">
        <v>-93.776911999999996</v>
      </c>
      <c r="J8295">
        <v>36</v>
      </c>
      <c r="K8295">
        <v>49.372852999999999</v>
      </c>
      <c r="L8295">
        <v>1.5001E-2</v>
      </c>
      <c r="M8295">
        <f>(F8295*CalPhotonTurnigy!$AE$30*CalPhotonTurnigy!$AF$36+CalPhotonTurnigy!$AE$36)/CalPhotonTurnigy!$AE$30</f>
        <v>41.130296238187668</v>
      </c>
    </row>
    <row r="8296" spans="1:13" x14ac:dyDescent="0.3">
      <c r="A8296">
        <v>221.880202</v>
      </c>
      <c r="B8296">
        <v>36</v>
      </c>
      <c r="C8296">
        <v>0</v>
      </c>
      <c r="D8296">
        <v>0.54500000000000004</v>
      </c>
      <c r="E8296">
        <v>28.917314999999999</v>
      </c>
      <c r="F8296">
        <v>29.386493999999999</v>
      </c>
      <c r="G8296">
        <v>29.647628000000001</v>
      </c>
      <c r="H8296">
        <v>-0.46917900000000001</v>
      </c>
      <c r="I8296">
        <v>-93.796599999999998</v>
      </c>
      <c r="J8296">
        <v>36</v>
      </c>
      <c r="K8296">
        <v>49.372737999999998</v>
      </c>
      <c r="L8296">
        <v>1.4999999999999999E-2</v>
      </c>
      <c r="M8296">
        <f>(F8296*CalPhotonTurnigy!$AE$30*CalPhotonTurnigy!$AF$36+CalPhotonTurnigy!$AE$36)/CalPhotonTurnigy!$AE$30</f>
        <v>41.336302438772236</v>
      </c>
    </row>
    <row r="8297" spans="1:13" x14ac:dyDescent="0.3">
      <c r="A8297">
        <v>221.89521300000001</v>
      </c>
      <c r="B8297">
        <v>36</v>
      </c>
      <c r="C8297">
        <v>0</v>
      </c>
      <c r="D8297">
        <v>0.54500000000000004</v>
      </c>
      <c r="E8297">
        <v>28.891065999999999</v>
      </c>
      <c r="F8297">
        <v>28.955417000000001</v>
      </c>
      <c r="G8297">
        <v>29.644462000000001</v>
      </c>
      <c r="H8297">
        <v>-6.4350000000000004E-2</v>
      </c>
      <c r="I8297">
        <v>-93.799293000000006</v>
      </c>
      <c r="J8297">
        <v>36</v>
      </c>
      <c r="K8297">
        <v>49.372639999999997</v>
      </c>
      <c r="L8297">
        <v>1.5011E-2</v>
      </c>
      <c r="M8297">
        <f>(F8297*CalPhotonTurnigy!$AE$30*CalPhotonTurnigy!$AF$36+CalPhotonTurnigy!$AE$36)/CalPhotonTurnigy!$AE$30</f>
        <v>40.898455593872576</v>
      </c>
    </row>
    <row r="8298" spans="1:13" x14ac:dyDescent="0.3">
      <c r="A8298">
        <v>221.91020900000001</v>
      </c>
      <c r="B8298">
        <v>36</v>
      </c>
      <c r="C8298">
        <v>0</v>
      </c>
      <c r="D8298">
        <v>0.54800000000000004</v>
      </c>
      <c r="E8298">
        <v>28.887072</v>
      </c>
      <c r="F8298">
        <v>29.209029999999998</v>
      </c>
      <c r="G8298">
        <v>29.641587000000001</v>
      </c>
      <c r="H8298">
        <v>-0.32195800000000002</v>
      </c>
      <c r="I8298">
        <v>-93.812780000000004</v>
      </c>
      <c r="J8298">
        <v>36</v>
      </c>
      <c r="K8298">
        <v>49.372554999999998</v>
      </c>
      <c r="L8298">
        <v>1.4996000000000001E-2</v>
      </c>
      <c r="M8298">
        <f>(F8298*CalPhotonTurnigy!$AE$30*CalPhotonTurnigy!$AF$36+CalPhotonTurnigy!$AE$36)/CalPhotonTurnigy!$AE$30</f>
        <v>41.156051456967887</v>
      </c>
    </row>
    <row r="8299" spans="1:13" x14ac:dyDescent="0.3">
      <c r="A8299">
        <v>221.92521600000001</v>
      </c>
      <c r="B8299">
        <v>36</v>
      </c>
      <c r="C8299">
        <v>0</v>
      </c>
      <c r="D8299">
        <v>0.54500000000000004</v>
      </c>
      <c r="E8299">
        <v>28.865022</v>
      </c>
      <c r="F8299">
        <v>29.437189</v>
      </c>
      <c r="G8299">
        <v>29.638978000000002</v>
      </c>
      <c r="H8299">
        <v>-0.57216599999999995</v>
      </c>
      <c r="I8299">
        <v>-93.83681</v>
      </c>
      <c r="J8299">
        <v>36</v>
      </c>
      <c r="K8299">
        <v>49.372481999999998</v>
      </c>
      <c r="L8299">
        <v>1.5007E-2</v>
      </c>
      <c r="M8299">
        <f>(F8299*CalPhotonTurnigy!$AE$30*CalPhotonTurnigy!$AF$36+CalPhotonTurnigy!$AE$36)/CalPhotonTurnigy!$AE$30</f>
        <v>41.387793577947342</v>
      </c>
    </row>
    <row r="8300" spans="1:13" x14ac:dyDescent="0.3">
      <c r="A8300">
        <v>221.940224</v>
      </c>
      <c r="B8300">
        <v>36</v>
      </c>
      <c r="C8300">
        <v>0</v>
      </c>
      <c r="D8300">
        <v>0.54700000000000004</v>
      </c>
      <c r="E8300">
        <v>28.858453999999998</v>
      </c>
      <c r="F8300">
        <v>28.980782999999999</v>
      </c>
      <c r="G8300">
        <v>29.636612</v>
      </c>
      <c r="H8300">
        <v>-0.12232899999999999</v>
      </c>
      <c r="I8300">
        <v>-93.841930000000005</v>
      </c>
      <c r="J8300">
        <v>36</v>
      </c>
      <c r="K8300">
        <v>49.372419000000001</v>
      </c>
      <c r="L8300">
        <v>1.5008000000000001E-2</v>
      </c>
      <c r="M8300">
        <f>(F8300*CalPhotonTurnigy!$AE$30*CalPhotonTurnigy!$AF$36+CalPhotonTurnigy!$AE$36)/CalPhotonTurnigy!$AE$30</f>
        <v>40.924219953993216</v>
      </c>
    </row>
    <row r="8301" spans="1:13" x14ac:dyDescent="0.3">
      <c r="A8301">
        <v>221.95522700000001</v>
      </c>
      <c r="B8301">
        <v>36</v>
      </c>
      <c r="C8301">
        <v>0</v>
      </c>
      <c r="D8301">
        <v>0.54500000000000004</v>
      </c>
      <c r="E8301">
        <v>28.840381000000001</v>
      </c>
      <c r="F8301">
        <v>29.234385</v>
      </c>
      <c r="G8301">
        <v>29.634468999999999</v>
      </c>
      <c r="H8301">
        <v>-0.39400400000000002</v>
      </c>
      <c r="I8301">
        <v>-93.858446000000001</v>
      </c>
      <c r="J8301">
        <v>36</v>
      </c>
      <c r="K8301">
        <v>49.372365000000002</v>
      </c>
      <c r="L8301">
        <v>1.5003000000000001E-2</v>
      </c>
      <c r="M8301">
        <f>(F8301*CalPhotonTurnigy!$AE$30*CalPhotonTurnigy!$AF$36+CalPhotonTurnigy!$AE$36)/CalPhotonTurnigy!$AE$30</f>
        <v>41.181804644339124</v>
      </c>
    </row>
    <row r="8302" spans="1:13" x14ac:dyDescent="0.3">
      <c r="A8302">
        <v>221.97022699999999</v>
      </c>
      <c r="B8302">
        <v>36</v>
      </c>
      <c r="C8302">
        <v>0</v>
      </c>
      <c r="D8302">
        <v>0.54800000000000004</v>
      </c>
      <c r="E8302">
        <v>28.843457999999998</v>
      </c>
      <c r="F8302">
        <v>29.285091999999999</v>
      </c>
      <c r="G8302">
        <v>29.632528000000001</v>
      </c>
      <c r="H8302">
        <v>-0.44163400000000003</v>
      </c>
      <c r="I8302">
        <v>-93.876963000000003</v>
      </c>
      <c r="J8302">
        <v>36</v>
      </c>
      <c r="K8302">
        <v>49.372318</v>
      </c>
      <c r="L8302">
        <v>1.4999999999999999E-2</v>
      </c>
      <c r="M8302">
        <f>(F8302*CalPhotonTurnigy!$AE$30*CalPhotonTurnigy!$AF$36+CalPhotonTurnigy!$AE$36)/CalPhotonTurnigy!$AE$30</f>
        <v>41.233307971968131</v>
      </c>
    </row>
    <row r="8303" spans="1:13" x14ac:dyDescent="0.3">
      <c r="A8303">
        <v>221.98522600000001</v>
      </c>
      <c r="B8303">
        <v>36</v>
      </c>
      <c r="C8303">
        <v>0</v>
      </c>
      <c r="D8303">
        <v>0.54800000000000004</v>
      </c>
      <c r="E8303">
        <v>28.846105999999999</v>
      </c>
      <c r="F8303">
        <v>29.006148</v>
      </c>
      <c r="G8303">
        <v>29.630772</v>
      </c>
      <c r="H8303">
        <v>-0.16004199999999999</v>
      </c>
      <c r="I8303">
        <v>-93.883657999999997</v>
      </c>
      <c r="J8303">
        <v>36</v>
      </c>
      <c r="K8303">
        <v>49.372278000000001</v>
      </c>
      <c r="L8303">
        <v>1.4999E-2</v>
      </c>
      <c r="M8303">
        <f>(F8303*CalPhotonTurnigy!$AE$30*CalPhotonTurnigy!$AF$36+CalPhotonTurnigy!$AE$36)/CalPhotonTurnigy!$AE$30</f>
        <v>40.949983298409357</v>
      </c>
    </row>
    <row r="8304" spans="1:13" x14ac:dyDescent="0.3">
      <c r="A8304">
        <v>222.00023100000001</v>
      </c>
      <c r="B8304">
        <v>36</v>
      </c>
      <c r="C8304">
        <v>0</v>
      </c>
      <c r="D8304">
        <v>0.54700000000000004</v>
      </c>
      <c r="E8304">
        <v>28.842174</v>
      </c>
      <c r="F8304">
        <v>29.285091999999999</v>
      </c>
      <c r="G8304">
        <v>29.629185</v>
      </c>
      <c r="H8304">
        <v>-0.44291900000000001</v>
      </c>
      <c r="I8304">
        <v>-93.902235000000005</v>
      </c>
      <c r="J8304">
        <v>36</v>
      </c>
      <c r="K8304">
        <v>49.372244000000002</v>
      </c>
      <c r="L8304">
        <v>1.5004999999999999E-2</v>
      </c>
      <c r="M8304">
        <f>(F8304*CalPhotonTurnigy!$AE$30*CalPhotonTurnigy!$AF$36+CalPhotonTurnigy!$AE$36)/CalPhotonTurnigy!$AE$30</f>
        <v>41.233307971968131</v>
      </c>
    </row>
    <row r="8305" spans="1:13" x14ac:dyDescent="0.3">
      <c r="A8305">
        <v>222.015244</v>
      </c>
      <c r="B8305">
        <v>36</v>
      </c>
      <c r="C8305">
        <v>0</v>
      </c>
      <c r="D8305">
        <v>0.54700000000000004</v>
      </c>
      <c r="E8305">
        <v>28.838789999999999</v>
      </c>
      <c r="F8305">
        <v>28.904681</v>
      </c>
      <c r="G8305">
        <v>29.627749999999999</v>
      </c>
      <c r="H8305">
        <v>-6.5891000000000005E-2</v>
      </c>
      <c r="I8305">
        <v>-93.904991999999993</v>
      </c>
      <c r="J8305">
        <v>36</v>
      </c>
      <c r="K8305">
        <v>49.372214</v>
      </c>
      <c r="L8305">
        <v>1.5013E-2</v>
      </c>
      <c r="M8305">
        <f>(F8305*CalPhotonTurnigy!$AE$30*CalPhotonTurnigy!$AF$36+CalPhotonTurnigy!$AE$36)/CalPhotonTurnigy!$AE$30</f>
        <v>40.846922810813325</v>
      </c>
    </row>
    <row r="8306" spans="1:13" x14ac:dyDescent="0.3">
      <c r="A8306">
        <v>222.030249</v>
      </c>
      <c r="B8306">
        <v>36</v>
      </c>
      <c r="C8306">
        <v>0</v>
      </c>
      <c r="D8306">
        <v>0.54800000000000004</v>
      </c>
      <c r="E8306">
        <v>28.842089000000001</v>
      </c>
      <c r="F8306">
        <v>29.107596999999998</v>
      </c>
      <c r="G8306">
        <v>29.626453999999999</v>
      </c>
      <c r="H8306">
        <v>-0.26550800000000002</v>
      </c>
      <c r="I8306">
        <v>-93.916111999999998</v>
      </c>
      <c r="J8306">
        <v>36</v>
      </c>
      <c r="K8306">
        <v>49.372188999999999</v>
      </c>
      <c r="L8306">
        <v>1.5004999999999999E-2</v>
      </c>
      <c r="M8306">
        <f>(F8306*CalPhotonTurnigy!$AE$30*CalPhotonTurnigy!$AF$36+CalPhotonTurnigy!$AE$36)/CalPhotonTurnigy!$AE$30</f>
        <v>41.053025503324548</v>
      </c>
    </row>
    <row r="8307" spans="1:13" x14ac:dyDescent="0.3">
      <c r="A8307">
        <v>222.04524599999999</v>
      </c>
      <c r="B8307">
        <v>36</v>
      </c>
      <c r="C8307">
        <v>0</v>
      </c>
      <c r="D8307">
        <v>0.54500000000000004</v>
      </c>
      <c r="E8307">
        <v>28.826291999999999</v>
      </c>
      <c r="F8307">
        <v>29.361145</v>
      </c>
      <c r="G8307">
        <v>29.625285000000002</v>
      </c>
      <c r="H8307">
        <v>-0.53485300000000002</v>
      </c>
      <c r="I8307">
        <v>-93.938547</v>
      </c>
      <c r="J8307">
        <v>36</v>
      </c>
      <c r="K8307">
        <v>49.372166999999997</v>
      </c>
      <c r="L8307">
        <v>1.4997E-2</v>
      </c>
      <c r="M8307">
        <f>(F8307*CalPhotonTurnigy!$AE$30*CalPhotonTurnigy!$AF$36+CalPhotonTurnigy!$AE$36)/CalPhotonTurnigy!$AE$30</f>
        <v>41.310555345627954</v>
      </c>
    </row>
    <row r="8308" spans="1:13" x14ac:dyDescent="0.3">
      <c r="A8308">
        <v>222.060247</v>
      </c>
      <c r="B8308">
        <v>36</v>
      </c>
      <c r="C8308">
        <v>0</v>
      </c>
      <c r="D8308">
        <v>0.54500000000000004</v>
      </c>
      <c r="E8308">
        <v>28.806476</v>
      </c>
      <c r="F8308">
        <v>28.955417000000001</v>
      </c>
      <c r="G8308">
        <v>29.624231000000002</v>
      </c>
      <c r="H8308">
        <v>-0.14894099999999999</v>
      </c>
      <c r="I8308">
        <v>-93.944776000000005</v>
      </c>
      <c r="J8308">
        <v>36</v>
      </c>
      <c r="K8308">
        <v>49.372148000000003</v>
      </c>
      <c r="L8308">
        <v>1.5001E-2</v>
      </c>
      <c r="M8308">
        <f>(F8308*CalPhotonTurnigy!$AE$30*CalPhotonTurnigy!$AF$36+CalPhotonTurnigy!$AE$36)/CalPhotonTurnigy!$AE$30</f>
        <v>40.898455593872576</v>
      </c>
    </row>
    <row r="8309" spans="1:13" x14ac:dyDescent="0.3">
      <c r="A8309">
        <v>222.075244</v>
      </c>
      <c r="B8309">
        <v>36</v>
      </c>
      <c r="C8309">
        <v>0</v>
      </c>
      <c r="D8309">
        <v>0.54800000000000004</v>
      </c>
      <c r="E8309">
        <v>28.814288999999999</v>
      </c>
      <c r="F8309">
        <v>29.209029999999998</v>
      </c>
      <c r="G8309">
        <v>29.623280000000001</v>
      </c>
      <c r="H8309">
        <v>-0.39474100000000001</v>
      </c>
      <c r="I8309">
        <v>-93.961313000000004</v>
      </c>
      <c r="J8309">
        <v>36</v>
      </c>
      <c r="K8309">
        <v>49.372131000000003</v>
      </c>
      <c r="L8309">
        <v>1.4997E-2</v>
      </c>
      <c r="M8309">
        <f>(F8309*CalPhotonTurnigy!$AE$30*CalPhotonTurnigy!$AF$36+CalPhotonTurnigy!$AE$36)/CalPhotonTurnigy!$AE$30</f>
        <v>41.156051456967887</v>
      </c>
    </row>
    <row r="8310" spans="1:13" x14ac:dyDescent="0.3">
      <c r="A8310">
        <v>222.09025299999999</v>
      </c>
      <c r="B8310">
        <v>36</v>
      </c>
      <c r="C8310">
        <v>0</v>
      </c>
      <c r="D8310">
        <v>0.54500000000000004</v>
      </c>
      <c r="E8310">
        <v>28.80236</v>
      </c>
      <c r="F8310">
        <v>28.803197000000001</v>
      </c>
      <c r="G8310">
        <v>29.622423000000001</v>
      </c>
      <c r="H8310">
        <v>-8.3699999999999996E-4</v>
      </c>
      <c r="I8310">
        <v>-93.961348000000001</v>
      </c>
      <c r="J8310">
        <v>36</v>
      </c>
      <c r="K8310">
        <v>49.372117000000003</v>
      </c>
      <c r="L8310">
        <v>1.5009E-2</v>
      </c>
      <c r="M8310">
        <f>(F8310*CalPhotonTurnigy!$AE$30*CalPhotonTurnigy!$AF$36+CalPhotonTurnigy!$AE$36)/CalPhotonTurnigy!$AE$30</f>
        <v>40.74384505624095</v>
      </c>
    </row>
    <row r="8311" spans="1:13" x14ac:dyDescent="0.3">
      <c r="A8311">
        <v>222.10525000000001</v>
      </c>
      <c r="B8311">
        <v>36</v>
      </c>
      <c r="C8311">
        <v>0</v>
      </c>
      <c r="D8311">
        <v>0.54100000000000004</v>
      </c>
      <c r="E8311">
        <v>28.760971999999999</v>
      </c>
      <c r="F8311">
        <v>29.056875000000002</v>
      </c>
      <c r="G8311">
        <v>29.621652000000001</v>
      </c>
      <c r="H8311">
        <v>-0.295902</v>
      </c>
      <c r="I8311">
        <v>-93.973730000000003</v>
      </c>
      <c r="J8311">
        <v>36</v>
      </c>
      <c r="K8311">
        <v>49.372104999999998</v>
      </c>
      <c r="L8311">
        <v>1.4997E-2</v>
      </c>
      <c r="M8311">
        <f>(F8311*CalPhotonTurnigy!$AE$30*CalPhotonTurnigy!$AF$36+CalPhotonTurnigy!$AE$36)/CalPhotonTurnigy!$AE$30</f>
        <v>41.001506940128188</v>
      </c>
    </row>
    <row r="8312" spans="1:13" x14ac:dyDescent="0.3">
      <c r="A8312">
        <v>222.120261</v>
      </c>
      <c r="B8312">
        <v>36</v>
      </c>
      <c r="C8312">
        <v>0</v>
      </c>
      <c r="D8312">
        <v>0.54400000000000004</v>
      </c>
      <c r="E8312">
        <v>28.744012000000001</v>
      </c>
      <c r="F8312">
        <v>29.285091999999999</v>
      </c>
      <c r="G8312">
        <v>29.620957000000001</v>
      </c>
      <c r="H8312">
        <v>-0.54108000000000001</v>
      </c>
      <c r="I8312">
        <v>-93.996432999999996</v>
      </c>
      <c r="J8312">
        <v>36</v>
      </c>
      <c r="K8312">
        <v>49.372095000000002</v>
      </c>
      <c r="L8312">
        <v>1.5011E-2</v>
      </c>
      <c r="M8312">
        <f>(F8312*CalPhotonTurnigy!$AE$30*CalPhotonTurnigy!$AF$36+CalPhotonTurnigy!$AE$36)/CalPhotonTurnigy!$AE$30</f>
        <v>41.233307971968131</v>
      </c>
    </row>
    <row r="8313" spans="1:13" x14ac:dyDescent="0.3">
      <c r="A8313">
        <v>222.13525999999999</v>
      </c>
      <c r="B8313">
        <v>36</v>
      </c>
      <c r="C8313">
        <v>0</v>
      </c>
      <c r="D8313">
        <v>0.54400000000000004</v>
      </c>
      <c r="E8313">
        <v>28.729410999999999</v>
      </c>
      <c r="F8313">
        <v>28.879311999999999</v>
      </c>
      <c r="G8313">
        <v>29.620332000000001</v>
      </c>
      <c r="H8313">
        <v>-0.14990100000000001</v>
      </c>
      <c r="I8313">
        <v>-94.002697999999995</v>
      </c>
      <c r="J8313">
        <v>36</v>
      </c>
      <c r="K8313">
        <v>49.372086000000003</v>
      </c>
      <c r="L8313">
        <v>1.4999E-2</v>
      </c>
      <c r="M8313">
        <f>(F8313*CalPhotonTurnigy!$AE$30*CalPhotonTurnigy!$AF$36+CalPhotonTurnigy!$AE$36)/CalPhotonTurnigy!$AE$30</f>
        <v>40.821155403579212</v>
      </c>
    </row>
    <row r="8314" spans="1:13" x14ac:dyDescent="0.3">
      <c r="A8314">
        <v>222.15027000000001</v>
      </c>
      <c r="B8314">
        <v>36</v>
      </c>
      <c r="C8314">
        <v>0</v>
      </c>
      <c r="D8314">
        <v>0.54500000000000004</v>
      </c>
      <c r="E8314">
        <v>28.723077</v>
      </c>
      <c r="F8314">
        <v>29.158315999999999</v>
      </c>
      <c r="G8314">
        <v>29.619771</v>
      </c>
      <c r="H8314">
        <v>-0.43523899999999999</v>
      </c>
      <c r="I8314">
        <v>-94.020939999999996</v>
      </c>
      <c r="J8314">
        <v>36</v>
      </c>
      <c r="K8314">
        <v>49.372078000000002</v>
      </c>
      <c r="L8314">
        <v>1.5010000000000001E-2</v>
      </c>
      <c r="M8314">
        <f>(F8314*CalPhotonTurnigy!$AE$30*CalPhotonTurnigy!$AF$36+CalPhotonTurnigy!$AE$36)/CalPhotonTurnigy!$AE$30</f>
        <v>41.104541019407449</v>
      </c>
    </row>
    <row r="8315" spans="1:13" x14ac:dyDescent="0.3">
      <c r="A8315">
        <v>222.16527099999999</v>
      </c>
      <c r="B8315">
        <v>36</v>
      </c>
      <c r="C8315">
        <v>0</v>
      </c>
      <c r="D8315">
        <v>0.54100000000000004</v>
      </c>
      <c r="E8315">
        <v>28.686429</v>
      </c>
      <c r="F8315">
        <v>28.777823000000001</v>
      </c>
      <c r="G8315">
        <v>29.619264999999999</v>
      </c>
      <c r="H8315">
        <v>-9.1394000000000003E-2</v>
      </c>
      <c r="I8315">
        <v>-94.024756999999994</v>
      </c>
      <c r="J8315">
        <v>36</v>
      </c>
      <c r="K8315">
        <v>49.372072000000003</v>
      </c>
      <c r="L8315">
        <v>1.5001E-2</v>
      </c>
      <c r="M8315">
        <f>(F8315*CalPhotonTurnigy!$AE$30*CalPhotonTurnigy!$AF$36+CalPhotonTurnigy!$AE$36)/CalPhotonTurnigy!$AE$30</f>
        <v>40.718072570484388</v>
      </c>
    </row>
    <row r="8316" spans="1:13" x14ac:dyDescent="0.3">
      <c r="A8316">
        <v>222.180272</v>
      </c>
      <c r="B8316">
        <v>35</v>
      </c>
      <c r="C8316">
        <v>0</v>
      </c>
      <c r="D8316">
        <v>0.54300000000000004</v>
      </c>
      <c r="E8316">
        <v>28.6736</v>
      </c>
      <c r="F8316">
        <v>28.980782999999999</v>
      </c>
      <c r="G8316">
        <v>29.618583000000001</v>
      </c>
      <c r="H8316">
        <v>-0.30718200000000001</v>
      </c>
      <c r="I8316">
        <v>-94.037605999999997</v>
      </c>
      <c r="J8316">
        <v>35</v>
      </c>
      <c r="K8316">
        <v>49.316567999999997</v>
      </c>
      <c r="L8316">
        <v>1.5001E-2</v>
      </c>
      <c r="M8316">
        <f>(F8316*CalPhotonTurnigy!$AE$30*CalPhotonTurnigy!$AF$36+CalPhotonTurnigy!$AE$36)/CalPhotonTurnigy!$AE$30</f>
        <v>40.924219953993216</v>
      </c>
    </row>
    <row r="8317" spans="1:13" x14ac:dyDescent="0.3">
      <c r="A8317">
        <v>222.195278</v>
      </c>
      <c r="B8317">
        <v>35</v>
      </c>
      <c r="C8317">
        <v>0</v>
      </c>
      <c r="D8317">
        <v>0.54200000000000004</v>
      </c>
      <c r="E8317">
        <v>28.656309</v>
      </c>
      <c r="F8317">
        <v>29.183672999999999</v>
      </c>
      <c r="G8317">
        <v>29.61693</v>
      </c>
      <c r="H8317">
        <v>-0.52736400000000005</v>
      </c>
      <c r="I8317">
        <v>-94.059708999999998</v>
      </c>
      <c r="J8317">
        <v>35</v>
      </c>
      <c r="K8317">
        <v>49.216005000000003</v>
      </c>
      <c r="L8317">
        <v>1.5006E-2</v>
      </c>
      <c r="M8317">
        <f>(F8317*CalPhotonTurnigy!$AE$30*CalPhotonTurnigy!$AF$36+CalPhotonTurnigy!$AE$36)/CalPhotonTurnigy!$AE$30</f>
        <v>41.130296238187668</v>
      </c>
    </row>
    <row r="8318" spans="1:13" x14ac:dyDescent="0.3">
      <c r="A8318">
        <v>222.21028100000001</v>
      </c>
      <c r="B8318">
        <v>35</v>
      </c>
      <c r="C8318">
        <v>0</v>
      </c>
      <c r="D8318">
        <v>0.54100000000000004</v>
      </c>
      <c r="E8318">
        <v>28.635171</v>
      </c>
      <c r="F8318">
        <v>28.879311999999999</v>
      </c>
      <c r="G8318">
        <v>29.613222</v>
      </c>
      <c r="H8318">
        <v>-0.244141</v>
      </c>
      <c r="I8318">
        <v>-94.069913999999997</v>
      </c>
      <c r="J8318">
        <v>35</v>
      </c>
      <c r="K8318">
        <v>49.129449000000001</v>
      </c>
      <c r="L8318">
        <v>1.5003000000000001E-2</v>
      </c>
      <c r="M8318">
        <f>(F8318*CalPhotonTurnigy!$AE$30*CalPhotonTurnigy!$AF$36+CalPhotonTurnigy!$AE$36)/CalPhotonTurnigy!$AE$30</f>
        <v>40.821155403579212</v>
      </c>
    </row>
    <row r="8319" spans="1:13" x14ac:dyDescent="0.3">
      <c r="A8319">
        <v>222.22528299999999</v>
      </c>
      <c r="B8319">
        <v>35</v>
      </c>
      <c r="C8319">
        <v>0</v>
      </c>
      <c r="D8319">
        <v>0.54</v>
      </c>
      <c r="E8319">
        <v>28.604454</v>
      </c>
      <c r="F8319">
        <v>29.158315999999999</v>
      </c>
      <c r="G8319">
        <v>29.606667999999999</v>
      </c>
      <c r="H8319">
        <v>-0.55386199999999997</v>
      </c>
      <c r="I8319">
        <v>-94.093115999999995</v>
      </c>
      <c r="J8319">
        <v>35</v>
      </c>
      <c r="K8319">
        <v>49.054949000000001</v>
      </c>
      <c r="L8319">
        <v>1.5002E-2</v>
      </c>
      <c r="M8319">
        <f>(F8319*CalPhotonTurnigy!$AE$30*CalPhotonTurnigy!$AF$36+CalPhotonTurnigy!$AE$36)/CalPhotonTurnigy!$AE$30</f>
        <v>41.104541019407449</v>
      </c>
    </row>
    <row r="8320" spans="1:13" x14ac:dyDescent="0.3">
      <c r="A8320">
        <v>222.24029300000001</v>
      </c>
      <c r="B8320">
        <v>35</v>
      </c>
      <c r="C8320">
        <v>0</v>
      </c>
      <c r="D8320">
        <v>0.53700000000000003</v>
      </c>
      <c r="E8320">
        <v>28.552928000000001</v>
      </c>
      <c r="F8320">
        <v>28.752448000000001</v>
      </c>
      <c r="G8320">
        <v>29.596902</v>
      </c>
      <c r="H8320">
        <v>-0.199521</v>
      </c>
      <c r="I8320">
        <v>-94.101451999999995</v>
      </c>
      <c r="J8320">
        <v>35</v>
      </c>
      <c r="K8320">
        <v>48.990827000000003</v>
      </c>
      <c r="L8320">
        <v>1.5010000000000001E-2</v>
      </c>
      <c r="M8320">
        <f>(F8320*CalPhotonTurnigy!$AE$30*CalPhotonTurnigy!$AF$36+CalPhotonTurnigy!$AE$36)/CalPhotonTurnigy!$AE$30</f>
        <v>40.692299069023321</v>
      </c>
    </row>
    <row r="8321" spans="1:13" x14ac:dyDescent="0.3">
      <c r="A8321">
        <v>222.25530499999999</v>
      </c>
      <c r="B8321">
        <v>35</v>
      </c>
      <c r="C8321">
        <v>0</v>
      </c>
      <c r="D8321">
        <v>0.53900000000000003</v>
      </c>
      <c r="E8321">
        <v>28.527353000000002</v>
      </c>
      <c r="F8321">
        <v>29.031511999999999</v>
      </c>
      <c r="G8321">
        <v>29.583860999999999</v>
      </c>
      <c r="H8321">
        <v>-0.50415900000000002</v>
      </c>
      <c r="I8321">
        <v>-94.122564999999994</v>
      </c>
      <c r="J8321">
        <v>35</v>
      </c>
      <c r="K8321">
        <v>48.935636000000002</v>
      </c>
      <c r="L8321">
        <v>1.5011999999999999E-2</v>
      </c>
      <c r="M8321">
        <f>(F8321*CalPhotonTurnigy!$AE$30*CalPhotonTurnigy!$AF$36+CalPhotonTurnigy!$AE$36)/CalPhotonTurnigy!$AE$30</f>
        <v>40.975745627121022</v>
      </c>
    </row>
    <row r="8322" spans="1:13" x14ac:dyDescent="0.3">
      <c r="A8322">
        <v>222.27030400000001</v>
      </c>
      <c r="B8322">
        <v>35</v>
      </c>
      <c r="C8322">
        <v>0</v>
      </c>
      <c r="D8322">
        <v>0.53700000000000003</v>
      </c>
      <c r="E8322">
        <v>28.492767000000001</v>
      </c>
      <c r="F8322">
        <v>28.676317000000001</v>
      </c>
      <c r="G8322">
        <v>29.567688</v>
      </c>
      <c r="H8322">
        <v>-0.18355099999999999</v>
      </c>
      <c r="I8322">
        <v>-94.130223000000001</v>
      </c>
      <c r="J8322">
        <v>35</v>
      </c>
      <c r="K8322">
        <v>48.888134000000001</v>
      </c>
      <c r="L8322">
        <v>1.4999E-2</v>
      </c>
      <c r="M8322">
        <f>(F8322*CalPhotonTurnigy!$AE$30*CalPhotonTurnigy!$AF$36+CalPhotonTurnigy!$AE$36)/CalPhotonTurnigy!$AE$30</f>
        <v>40.614972470413193</v>
      </c>
    </row>
    <row r="8323" spans="1:13" x14ac:dyDescent="0.3">
      <c r="A8323">
        <v>222.28530499999999</v>
      </c>
      <c r="B8323">
        <v>35</v>
      </c>
      <c r="C8323">
        <v>0</v>
      </c>
      <c r="D8323">
        <v>0.53900000000000003</v>
      </c>
      <c r="E8323">
        <v>28.475549999999998</v>
      </c>
      <c r="F8323">
        <v>28.904681</v>
      </c>
      <c r="G8323">
        <v>29.548659000000001</v>
      </c>
      <c r="H8323">
        <v>-0.42913099999999998</v>
      </c>
      <c r="I8323">
        <v>-94.148162999999997</v>
      </c>
      <c r="J8323">
        <v>35</v>
      </c>
      <c r="K8323">
        <v>48.847247000000003</v>
      </c>
      <c r="L8323">
        <v>1.5001E-2</v>
      </c>
      <c r="M8323">
        <f>(F8323*CalPhotonTurnigy!$AE$30*CalPhotonTurnigy!$AF$36+CalPhotonTurnigy!$AE$36)/CalPhotonTurnigy!$AE$30</f>
        <v>40.846922810813325</v>
      </c>
    </row>
    <row r="8324" spans="1:13" x14ac:dyDescent="0.3">
      <c r="A8324">
        <v>222.30031</v>
      </c>
      <c r="B8324">
        <v>35</v>
      </c>
      <c r="C8324">
        <v>0</v>
      </c>
      <c r="D8324">
        <v>0.53900000000000003</v>
      </c>
      <c r="E8324">
        <v>28.460728</v>
      </c>
      <c r="F8324">
        <v>29.082236999999999</v>
      </c>
      <c r="G8324">
        <v>29.527128999999999</v>
      </c>
      <c r="H8324">
        <v>-0.62150899999999998</v>
      </c>
      <c r="I8324">
        <v>-94.174188000000001</v>
      </c>
      <c r="J8324">
        <v>35</v>
      </c>
      <c r="K8324">
        <v>48.812055999999998</v>
      </c>
      <c r="L8324">
        <v>1.5004999999999999E-2</v>
      </c>
      <c r="M8324">
        <f>(F8324*CalPhotonTurnigy!$AE$30*CalPhotonTurnigy!$AF$36+CalPhotonTurnigy!$AE$36)/CalPhotonTurnigy!$AE$30</f>
        <v>41.027267237430856</v>
      </c>
    </row>
    <row r="8325" spans="1:13" x14ac:dyDescent="0.3">
      <c r="A8325">
        <v>222.31531000000001</v>
      </c>
      <c r="B8325">
        <v>35</v>
      </c>
      <c r="C8325">
        <v>0</v>
      </c>
      <c r="D8325">
        <v>0.53900000000000003</v>
      </c>
      <c r="E8325">
        <v>28.447967999999999</v>
      </c>
      <c r="F8325">
        <v>28.853940999999999</v>
      </c>
      <c r="G8325">
        <v>29.503494</v>
      </c>
      <c r="H8325">
        <v>-0.40597299999999997</v>
      </c>
      <c r="I8325">
        <v>-94.191152000000002</v>
      </c>
      <c r="J8325">
        <v>35</v>
      </c>
      <c r="K8325">
        <v>48.781767000000002</v>
      </c>
      <c r="L8325">
        <v>1.4999999999999999E-2</v>
      </c>
      <c r="M8325">
        <f>(F8325*CalPhotonTurnigy!$AE$30*CalPhotonTurnigy!$AF$36+CalPhotonTurnigy!$AE$36)/CalPhotonTurnigy!$AE$30</f>
        <v>40.795385964936123</v>
      </c>
    </row>
    <row r="8326" spans="1:13" x14ac:dyDescent="0.3">
      <c r="A8326">
        <v>222.33031099999999</v>
      </c>
      <c r="B8326">
        <v>35</v>
      </c>
      <c r="C8326">
        <v>0</v>
      </c>
      <c r="D8326">
        <v>0.53600000000000003</v>
      </c>
      <c r="E8326">
        <v>28.411797</v>
      </c>
      <c r="F8326">
        <v>29.107596999999998</v>
      </c>
      <c r="G8326">
        <v>29.478162000000001</v>
      </c>
      <c r="H8326">
        <v>-0.69579999999999997</v>
      </c>
      <c r="I8326">
        <v>-94.220286000000002</v>
      </c>
      <c r="J8326">
        <v>35</v>
      </c>
      <c r="K8326">
        <v>48.755696999999998</v>
      </c>
      <c r="L8326">
        <v>1.5001E-2</v>
      </c>
      <c r="M8326">
        <f>(F8326*CalPhotonTurnigy!$AE$30*CalPhotonTurnigy!$AF$36+CalPhotonTurnigy!$AE$36)/CalPhotonTurnigy!$AE$30</f>
        <v>41.053025503324548</v>
      </c>
    </row>
    <row r="8327" spans="1:13" x14ac:dyDescent="0.3">
      <c r="A8327">
        <v>222.34531999999999</v>
      </c>
      <c r="B8327">
        <v>35</v>
      </c>
      <c r="C8327">
        <v>0</v>
      </c>
      <c r="D8327">
        <v>0.53800000000000003</v>
      </c>
      <c r="E8327">
        <v>28.399550000000001</v>
      </c>
      <c r="F8327">
        <v>28.676317000000001</v>
      </c>
      <c r="G8327">
        <v>29.451533999999999</v>
      </c>
      <c r="H8327">
        <v>-0.27676699999999999</v>
      </c>
      <c r="I8327">
        <v>-94.231841000000003</v>
      </c>
      <c r="J8327">
        <v>35</v>
      </c>
      <c r="K8327">
        <v>48.733257999999999</v>
      </c>
      <c r="L8327">
        <v>1.5009E-2</v>
      </c>
      <c r="M8327">
        <f>(F8327*CalPhotonTurnigy!$AE$30*CalPhotonTurnigy!$AF$36+CalPhotonTurnigy!$AE$36)/CalPhotonTurnigy!$AE$30</f>
        <v>40.614972470413193</v>
      </c>
    </row>
    <row r="8328" spans="1:13" x14ac:dyDescent="0.3">
      <c r="A8328">
        <v>222.36032499999999</v>
      </c>
      <c r="B8328">
        <v>35</v>
      </c>
      <c r="C8328">
        <v>0</v>
      </c>
      <c r="D8328">
        <v>0.53800000000000003</v>
      </c>
      <c r="E8328">
        <v>28.389008</v>
      </c>
      <c r="F8328">
        <v>29.006148</v>
      </c>
      <c r="G8328">
        <v>29.42399</v>
      </c>
      <c r="H8328">
        <v>-0.61713899999999999</v>
      </c>
      <c r="I8328">
        <v>-94.257667999999995</v>
      </c>
      <c r="J8328">
        <v>35</v>
      </c>
      <c r="K8328">
        <v>48.713945000000002</v>
      </c>
      <c r="L8328">
        <v>1.5004999999999999E-2</v>
      </c>
      <c r="M8328">
        <f>(F8328*CalPhotonTurnigy!$AE$30*CalPhotonTurnigy!$AF$36+CalPhotonTurnigy!$AE$36)/CalPhotonTurnigy!$AE$30</f>
        <v>40.949983298409357</v>
      </c>
    </row>
    <row r="8329" spans="1:13" x14ac:dyDescent="0.3">
      <c r="A8329">
        <v>222.375337</v>
      </c>
      <c r="B8329">
        <v>35</v>
      </c>
      <c r="C8329">
        <v>0</v>
      </c>
      <c r="D8329">
        <v>0.53600000000000003</v>
      </c>
      <c r="E8329">
        <v>28.36101</v>
      </c>
      <c r="F8329">
        <v>28.676317000000001</v>
      </c>
      <c r="G8329">
        <v>29.395880999999999</v>
      </c>
      <c r="H8329">
        <v>-0.315307</v>
      </c>
      <c r="I8329">
        <v>-94.270835000000005</v>
      </c>
      <c r="J8329">
        <v>35</v>
      </c>
      <c r="K8329">
        <v>48.697322</v>
      </c>
      <c r="L8329">
        <v>1.5011999999999999E-2</v>
      </c>
      <c r="M8329">
        <f>(F8329*CalPhotonTurnigy!$AE$30*CalPhotonTurnigy!$AF$36+CalPhotonTurnigy!$AE$36)/CalPhotonTurnigy!$AE$30</f>
        <v>40.614972470413193</v>
      </c>
    </row>
    <row r="8330" spans="1:13" x14ac:dyDescent="0.3">
      <c r="A8330">
        <v>222.390343</v>
      </c>
      <c r="B8330">
        <v>35</v>
      </c>
      <c r="C8330">
        <v>0</v>
      </c>
      <c r="D8330">
        <v>0.53700000000000003</v>
      </c>
      <c r="E8330">
        <v>28.343212999999999</v>
      </c>
      <c r="F8330">
        <v>28.853940999999999</v>
      </c>
      <c r="G8330">
        <v>29.367525000000001</v>
      </c>
      <c r="H8330">
        <v>-0.51072799999999996</v>
      </c>
      <c r="I8330">
        <v>-94.292184000000006</v>
      </c>
      <c r="J8330">
        <v>35</v>
      </c>
      <c r="K8330">
        <v>48.683014</v>
      </c>
      <c r="L8330">
        <v>1.5006E-2</v>
      </c>
      <c r="M8330">
        <f>(F8330*CalPhotonTurnigy!$AE$30*CalPhotonTurnigy!$AF$36+CalPhotonTurnigy!$AE$36)/CalPhotonTurnigy!$AE$30</f>
        <v>40.795385964936123</v>
      </c>
    </row>
    <row r="8331" spans="1:13" x14ac:dyDescent="0.3">
      <c r="A8331">
        <v>222.40534500000001</v>
      </c>
      <c r="B8331">
        <v>35</v>
      </c>
      <c r="C8331">
        <v>0</v>
      </c>
      <c r="D8331">
        <v>0.53600000000000003</v>
      </c>
      <c r="E8331">
        <v>28.321573000000001</v>
      </c>
      <c r="F8331">
        <v>28.524025999999999</v>
      </c>
      <c r="G8331">
        <v>29.339205</v>
      </c>
      <c r="H8331">
        <v>-0.202454</v>
      </c>
      <c r="I8331">
        <v>-94.300623000000002</v>
      </c>
      <c r="J8331">
        <v>35</v>
      </c>
      <c r="K8331">
        <v>48.670699999999997</v>
      </c>
      <c r="L8331">
        <v>1.5002E-2</v>
      </c>
      <c r="M8331">
        <f>(F8331*CalPhotonTurnigy!$AE$30*CalPhotonTurnigy!$AF$36+CalPhotonTurnigy!$AE$36)/CalPhotonTurnigy!$AE$30</f>
        <v>40.460289817762707</v>
      </c>
    </row>
    <row r="8332" spans="1:13" x14ac:dyDescent="0.3">
      <c r="A8332">
        <v>222.420343</v>
      </c>
      <c r="B8332">
        <v>35</v>
      </c>
      <c r="C8332">
        <v>0</v>
      </c>
      <c r="D8332">
        <v>0.53300000000000003</v>
      </c>
      <c r="E8332">
        <v>28.283967000000001</v>
      </c>
      <c r="F8332">
        <v>28.828569999999999</v>
      </c>
      <c r="G8332">
        <v>29.311166</v>
      </c>
      <c r="H8332">
        <v>-0.54460299999999995</v>
      </c>
      <c r="I8332">
        <v>-94.323370999999995</v>
      </c>
      <c r="J8332">
        <v>35</v>
      </c>
      <c r="K8332">
        <v>48.6601</v>
      </c>
      <c r="L8332">
        <v>1.4997999999999999E-2</v>
      </c>
      <c r="M8332">
        <f>(F8332*CalPhotonTurnigy!$AE$30*CalPhotonTurnigy!$AF$36+CalPhotonTurnigy!$AE$36)/CalPhotonTurnigy!$AE$30</f>
        <v>40.769616526293028</v>
      </c>
    </row>
    <row r="8333" spans="1:13" x14ac:dyDescent="0.3">
      <c r="A8333">
        <v>222.43534700000001</v>
      </c>
      <c r="B8333">
        <v>35</v>
      </c>
      <c r="C8333">
        <v>0</v>
      </c>
      <c r="D8333">
        <v>0.53400000000000003</v>
      </c>
      <c r="E8333">
        <v>28.257904</v>
      </c>
      <c r="F8333">
        <v>29.107596999999998</v>
      </c>
      <c r="G8333">
        <v>29.283614</v>
      </c>
      <c r="H8333">
        <v>-0.84969399999999995</v>
      </c>
      <c r="I8333">
        <v>-94.358956000000006</v>
      </c>
      <c r="J8333">
        <v>35</v>
      </c>
      <c r="K8333">
        <v>48.650976999999997</v>
      </c>
      <c r="L8333">
        <v>1.5004E-2</v>
      </c>
      <c r="M8333">
        <f>(F8333*CalPhotonTurnigy!$AE$30*CalPhotonTurnigy!$AF$36+CalPhotonTurnigy!$AE$36)/CalPhotonTurnigy!$AE$30</f>
        <v>41.053025503324548</v>
      </c>
    </row>
    <row r="8334" spans="1:13" x14ac:dyDescent="0.3">
      <c r="A8334">
        <v>222.450346</v>
      </c>
      <c r="B8334">
        <v>35</v>
      </c>
      <c r="C8334">
        <v>0</v>
      </c>
      <c r="D8334">
        <v>0.53300000000000003</v>
      </c>
      <c r="E8334">
        <v>28.222784000000001</v>
      </c>
      <c r="F8334">
        <v>28.727072</v>
      </c>
      <c r="G8334">
        <v>29.256722</v>
      </c>
      <c r="H8334">
        <v>-0.50428899999999999</v>
      </c>
      <c r="I8334">
        <v>-94.380004999999997</v>
      </c>
      <c r="J8334">
        <v>35</v>
      </c>
      <c r="K8334">
        <v>48.643124999999998</v>
      </c>
      <c r="L8334">
        <v>1.4999E-2</v>
      </c>
      <c r="M8334">
        <f>(F8334*CalPhotonTurnigy!$AE$30*CalPhotonTurnigy!$AF$36+CalPhotonTurnigy!$AE$36)/CalPhotonTurnigy!$AE$30</f>
        <v>40.666524551857769</v>
      </c>
    </row>
    <row r="8335" spans="1:13" x14ac:dyDescent="0.3">
      <c r="A8335">
        <v>222.46535299999999</v>
      </c>
      <c r="B8335">
        <v>35</v>
      </c>
      <c r="C8335">
        <v>0</v>
      </c>
      <c r="D8335">
        <v>0.53300000000000003</v>
      </c>
      <c r="E8335">
        <v>28.198875999999998</v>
      </c>
      <c r="F8335">
        <v>29.031511999999999</v>
      </c>
      <c r="G8335">
        <v>29.230630999999999</v>
      </c>
      <c r="H8335">
        <v>-0.83263600000000004</v>
      </c>
      <c r="I8335">
        <v>-94.414861999999999</v>
      </c>
      <c r="J8335">
        <v>35</v>
      </c>
      <c r="K8335">
        <v>48.636367</v>
      </c>
      <c r="L8335">
        <v>1.5007E-2</v>
      </c>
      <c r="M8335">
        <f>(F8335*CalPhotonTurnigy!$AE$30*CalPhotonTurnigy!$AF$36+CalPhotonTurnigy!$AE$36)/CalPhotonTurnigy!$AE$30</f>
        <v>40.975745627121022</v>
      </c>
    </row>
    <row r="8336" spans="1:13" x14ac:dyDescent="0.3">
      <c r="A8336">
        <v>222.480355</v>
      </c>
      <c r="B8336">
        <v>35</v>
      </c>
      <c r="C8336">
        <v>0</v>
      </c>
      <c r="D8336">
        <v>0.53200000000000003</v>
      </c>
      <c r="E8336">
        <v>28.165590000000002</v>
      </c>
      <c r="F8336">
        <v>28.676317000000001</v>
      </c>
      <c r="G8336">
        <v>29.205454</v>
      </c>
      <c r="H8336">
        <v>-0.51072700000000004</v>
      </c>
      <c r="I8336">
        <v>-94.436175000000006</v>
      </c>
      <c r="J8336">
        <v>35</v>
      </c>
      <c r="K8336">
        <v>48.630549999999999</v>
      </c>
      <c r="L8336">
        <v>1.5002E-2</v>
      </c>
      <c r="M8336">
        <f>(F8336*CalPhotonTurnigy!$AE$30*CalPhotonTurnigy!$AF$36+CalPhotonTurnigy!$AE$36)/CalPhotonTurnigy!$AE$30</f>
        <v>40.614972470413193</v>
      </c>
    </row>
    <row r="8337" spans="1:13" x14ac:dyDescent="0.3">
      <c r="A8337">
        <v>222.49536800000001</v>
      </c>
      <c r="B8337">
        <v>35</v>
      </c>
      <c r="C8337">
        <v>0</v>
      </c>
      <c r="D8337">
        <v>0.53500000000000003</v>
      </c>
      <c r="E8337">
        <v>28.162337000000001</v>
      </c>
      <c r="F8337">
        <v>28.930049</v>
      </c>
      <c r="G8337">
        <v>29.181273999999998</v>
      </c>
      <c r="H8337">
        <v>-0.76771299999999998</v>
      </c>
      <c r="I8337">
        <v>-94.468300999999997</v>
      </c>
      <c r="J8337">
        <v>35</v>
      </c>
      <c r="K8337">
        <v>48.625543</v>
      </c>
      <c r="L8337">
        <v>1.5013E-2</v>
      </c>
      <c r="M8337">
        <f>(F8337*CalPhotonTurnigy!$AE$30*CalPhotonTurnigy!$AF$36+CalPhotonTurnigy!$AE$36)/CalPhotonTurnigy!$AE$30</f>
        <v>40.872689202342954</v>
      </c>
    </row>
    <row r="8338" spans="1:13" x14ac:dyDescent="0.3">
      <c r="A8338">
        <v>222.51037600000001</v>
      </c>
      <c r="B8338">
        <v>35</v>
      </c>
      <c r="C8338">
        <v>0</v>
      </c>
      <c r="D8338">
        <v>0.53200000000000003</v>
      </c>
      <c r="E8338">
        <v>28.134117</v>
      </c>
      <c r="F8338">
        <v>28.574794000000001</v>
      </c>
      <c r="G8338">
        <v>29.158155000000001</v>
      </c>
      <c r="H8338">
        <v>-0.44067699999999999</v>
      </c>
      <c r="I8338">
        <v>-94.486683999999997</v>
      </c>
      <c r="J8338">
        <v>35</v>
      </c>
      <c r="K8338">
        <v>48.621234000000001</v>
      </c>
      <c r="L8338">
        <v>1.5008000000000001E-2</v>
      </c>
      <c r="M8338">
        <f>(F8338*CalPhotonTurnigy!$AE$30*CalPhotonTurnigy!$AF$36+CalPhotonTurnigy!$AE$36)/CalPhotonTurnigy!$AE$30</f>
        <v>40.511855103365669</v>
      </c>
    </row>
    <row r="8339" spans="1:13" x14ac:dyDescent="0.3">
      <c r="A8339">
        <v>222.52538300000001</v>
      </c>
      <c r="B8339">
        <v>35</v>
      </c>
      <c r="C8339">
        <v>0</v>
      </c>
      <c r="D8339">
        <v>0.53300000000000003</v>
      </c>
      <c r="E8339">
        <v>28.116175999999999</v>
      </c>
      <c r="F8339">
        <v>28.828569999999999</v>
      </c>
      <c r="G8339">
        <v>29.136137999999999</v>
      </c>
      <c r="H8339">
        <v>-0.71239300000000005</v>
      </c>
      <c r="I8339">
        <v>-94.516458999999998</v>
      </c>
      <c r="J8339">
        <v>35</v>
      </c>
      <c r="K8339">
        <v>48.617525000000001</v>
      </c>
      <c r="L8339">
        <v>1.5007E-2</v>
      </c>
      <c r="M8339">
        <f>(F8339*CalPhotonTurnigy!$AE$30*CalPhotonTurnigy!$AF$36+CalPhotonTurnigy!$AE$36)/CalPhotonTurnigy!$AE$30</f>
        <v>40.769616526293028</v>
      </c>
    </row>
    <row r="8340" spans="1:13" x14ac:dyDescent="0.3">
      <c r="A8340">
        <v>222.54039399999999</v>
      </c>
      <c r="B8340">
        <v>35</v>
      </c>
      <c r="C8340">
        <v>0</v>
      </c>
      <c r="D8340">
        <v>0.53400000000000003</v>
      </c>
      <c r="E8340">
        <v>28.113457</v>
      </c>
      <c r="F8340">
        <v>29.082236999999999</v>
      </c>
      <c r="G8340">
        <v>29.115248000000001</v>
      </c>
      <c r="H8340">
        <v>-0.96877999999999997</v>
      </c>
      <c r="I8340">
        <v>-94.557041999999996</v>
      </c>
      <c r="J8340">
        <v>35</v>
      </c>
      <c r="K8340">
        <v>48.614331999999997</v>
      </c>
      <c r="L8340">
        <v>1.5011E-2</v>
      </c>
      <c r="M8340">
        <f>(F8340*CalPhotonTurnigy!$AE$30*CalPhotonTurnigy!$AF$36+CalPhotonTurnigy!$AE$36)/CalPhotonTurnigy!$AE$30</f>
        <v>41.027267237430856</v>
      </c>
    </row>
    <row r="8341" spans="1:13" x14ac:dyDescent="0.3">
      <c r="A8341">
        <v>222.55539400000001</v>
      </c>
      <c r="B8341">
        <v>35</v>
      </c>
      <c r="C8341">
        <v>0</v>
      </c>
      <c r="D8341">
        <v>0.52900000000000003</v>
      </c>
      <c r="E8341">
        <v>28.066547</v>
      </c>
      <c r="F8341">
        <v>28.727072</v>
      </c>
      <c r="G8341">
        <v>29.095493000000001</v>
      </c>
      <c r="H8341">
        <v>-0.66052599999999995</v>
      </c>
      <c r="I8341">
        <v>-94.584614000000002</v>
      </c>
      <c r="J8341">
        <v>35</v>
      </c>
      <c r="K8341">
        <v>48.611584000000001</v>
      </c>
      <c r="L8341">
        <v>1.4999999999999999E-2</v>
      </c>
      <c r="M8341">
        <f>(F8341*CalPhotonTurnigy!$AE$30*CalPhotonTurnigy!$AF$36+CalPhotonTurnigy!$AE$36)/CalPhotonTurnigy!$AE$30</f>
        <v>40.666524551857769</v>
      </c>
    </row>
    <row r="8342" spans="1:13" x14ac:dyDescent="0.3">
      <c r="A8342">
        <v>222.570402</v>
      </c>
      <c r="B8342">
        <v>35</v>
      </c>
      <c r="C8342">
        <v>0</v>
      </c>
      <c r="D8342">
        <v>0.53200000000000003</v>
      </c>
      <c r="E8342">
        <v>28.051635000000001</v>
      </c>
      <c r="F8342">
        <v>29.031511999999999</v>
      </c>
      <c r="G8342">
        <v>29.07687</v>
      </c>
      <c r="H8342">
        <v>-0.979877</v>
      </c>
      <c r="I8342">
        <v>-94.625637999999995</v>
      </c>
      <c r="J8342">
        <v>35</v>
      </c>
      <c r="K8342">
        <v>48.609219000000003</v>
      </c>
      <c r="L8342">
        <v>1.5008000000000001E-2</v>
      </c>
      <c r="M8342">
        <f>(F8342*CalPhotonTurnigy!$AE$30*CalPhotonTurnigy!$AF$36+CalPhotonTurnigy!$AE$36)/CalPhotonTurnigy!$AE$30</f>
        <v>40.975745627121022</v>
      </c>
    </row>
    <row r="8343" spans="1:13" x14ac:dyDescent="0.3">
      <c r="A8343">
        <v>222.58540400000001</v>
      </c>
      <c r="B8343">
        <v>35</v>
      </c>
      <c r="C8343">
        <v>0</v>
      </c>
      <c r="D8343">
        <v>0.53400000000000003</v>
      </c>
      <c r="E8343">
        <v>28.057924</v>
      </c>
      <c r="F8343">
        <v>28.676317000000001</v>
      </c>
      <c r="G8343">
        <v>29.059363999999999</v>
      </c>
      <c r="H8343">
        <v>-0.61839299999999997</v>
      </c>
      <c r="I8343">
        <v>-94.651443999999998</v>
      </c>
      <c r="J8343">
        <v>35</v>
      </c>
      <c r="K8343">
        <v>48.607183999999997</v>
      </c>
      <c r="L8343">
        <v>1.5002E-2</v>
      </c>
      <c r="M8343">
        <f>(F8343*CalPhotonTurnigy!$AE$30*CalPhotonTurnigy!$AF$36+CalPhotonTurnigy!$AE$36)/CalPhotonTurnigy!$AE$30</f>
        <v>40.614972470413193</v>
      </c>
    </row>
    <row r="8344" spans="1:13" x14ac:dyDescent="0.3">
      <c r="A8344">
        <v>222.60041200000001</v>
      </c>
      <c r="B8344">
        <v>35</v>
      </c>
      <c r="C8344">
        <v>0</v>
      </c>
      <c r="D8344">
        <v>0.53400000000000003</v>
      </c>
      <c r="E8344">
        <v>28.063334999999999</v>
      </c>
      <c r="F8344">
        <v>28.955417000000001</v>
      </c>
      <c r="G8344">
        <v>29.042952</v>
      </c>
      <c r="H8344">
        <v>-0.89208100000000001</v>
      </c>
      <c r="I8344">
        <v>-94.688768999999994</v>
      </c>
      <c r="J8344">
        <v>35</v>
      </c>
      <c r="K8344">
        <v>48.605432</v>
      </c>
      <c r="L8344">
        <v>1.5008000000000001E-2</v>
      </c>
      <c r="M8344">
        <f>(F8344*CalPhotonTurnigy!$AE$30*CalPhotonTurnigy!$AF$36+CalPhotonTurnigy!$AE$36)/CalPhotonTurnigy!$AE$30</f>
        <v>40.898455593872576</v>
      </c>
    </row>
    <row r="8345" spans="1:13" x14ac:dyDescent="0.3">
      <c r="A8345">
        <v>222.61542</v>
      </c>
      <c r="B8345">
        <v>35</v>
      </c>
      <c r="C8345">
        <v>0</v>
      </c>
      <c r="D8345">
        <v>0.53100000000000003</v>
      </c>
      <c r="E8345">
        <v>28.042494000000001</v>
      </c>
      <c r="F8345">
        <v>28.600176999999999</v>
      </c>
      <c r="G8345">
        <v>29.027601000000001</v>
      </c>
      <c r="H8345">
        <v>-0.55768300000000004</v>
      </c>
      <c r="I8345">
        <v>-94.712036999999995</v>
      </c>
      <c r="J8345">
        <v>35</v>
      </c>
      <c r="K8345">
        <v>48.603923999999999</v>
      </c>
      <c r="L8345">
        <v>1.5008000000000001E-2</v>
      </c>
      <c r="M8345">
        <f>(F8345*CalPhotonTurnigy!$AE$30*CalPhotonTurnigy!$AF$36+CalPhotonTurnigy!$AE$36)/CalPhotonTurnigy!$AE$30</f>
        <v>40.537636730462651</v>
      </c>
    </row>
    <row r="8346" spans="1:13" x14ac:dyDescent="0.3">
      <c r="A8346">
        <v>222.630427</v>
      </c>
      <c r="B8346">
        <v>35</v>
      </c>
      <c r="C8346">
        <v>0</v>
      </c>
      <c r="D8346">
        <v>0.53700000000000003</v>
      </c>
      <c r="E8346">
        <v>28.075551000000001</v>
      </c>
      <c r="F8346">
        <v>28.980782999999999</v>
      </c>
      <c r="G8346">
        <v>29.013276999999999</v>
      </c>
      <c r="H8346">
        <v>-0.90523200000000004</v>
      </c>
      <c r="I8346">
        <v>-94.749917999999994</v>
      </c>
      <c r="J8346">
        <v>35</v>
      </c>
      <c r="K8346">
        <v>48.602626000000001</v>
      </c>
      <c r="L8346">
        <v>1.5007E-2</v>
      </c>
      <c r="M8346">
        <f>(F8346*CalPhotonTurnigy!$AE$30*CalPhotonTurnigy!$AF$36+CalPhotonTurnigy!$AE$36)/CalPhotonTurnigy!$AE$30</f>
        <v>40.924219953993216</v>
      </c>
    </row>
    <row r="8347" spans="1:13" x14ac:dyDescent="0.3">
      <c r="A8347">
        <v>222.64543</v>
      </c>
      <c r="B8347">
        <v>35</v>
      </c>
      <c r="C8347">
        <v>0</v>
      </c>
      <c r="D8347">
        <v>0.53</v>
      </c>
      <c r="E8347">
        <v>28.046637</v>
      </c>
      <c r="F8347">
        <v>28.574794000000001</v>
      </c>
      <c r="G8347">
        <v>28.999939000000001</v>
      </c>
      <c r="H8347">
        <v>-0.52815800000000002</v>
      </c>
      <c r="I8347">
        <v>-94.771941999999996</v>
      </c>
      <c r="J8347">
        <v>35</v>
      </c>
      <c r="K8347">
        <v>48.601508000000003</v>
      </c>
      <c r="L8347">
        <v>1.5003000000000001E-2</v>
      </c>
      <c r="M8347">
        <f>(F8347*CalPhotonTurnigy!$AE$30*CalPhotonTurnigy!$AF$36+CalPhotonTurnigy!$AE$36)/CalPhotonTurnigy!$AE$30</f>
        <v>40.511855103365669</v>
      </c>
    </row>
    <row r="8348" spans="1:13" x14ac:dyDescent="0.3">
      <c r="A8348">
        <v>222.660438</v>
      </c>
      <c r="B8348">
        <v>35</v>
      </c>
      <c r="C8348">
        <v>0</v>
      </c>
      <c r="D8348">
        <v>0.53</v>
      </c>
      <c r="E8348">
        <v>28.021735</v>
      </c>
      <c r="F8348">
        <v>28.879311999999999</v>
      </c>
      <c r="G8348">
        <v>28.987545000000001</v>
      </c>
      <c r="H8348">
        <v>-0.857576</v>
      </c>
      <c r="I8348">
        <v>-94.807801999999995</v>
      </c>
      <c r="J8348">
        <v>35</v>
      </c>
      <c r="K8348">
        <v>48.600546999999999</v>
      </c>
      <c r="L8348">
        <v>1.5008000000000001E-2</v>
      </c>
      <c r="M8348">
        <f>(F8348*CalPhotonTurnigy!$AE$30*CalPhotonTurnigy!$AF$36+CalPhotonTurnigy!$AE$36)/CalPhotonTurnigy!$AE$30</f>
        <v>40.821155403579212</v>
      </c>
    </row>
    <row r="8349" spans="1:13" x14ac:dyDescent="0.3">
      <c r="A8349">
        <v>222.675444</v>
      </c>
      <c r="B8349">
        <v>35</v>
      </c>
      <c r="C8349">
        <v>0</v>
      </c>
      <c r="D8349">
        <v>0.53100000000000003</v>
      </c>
      <c r="E8349">
        <v>28.006677</v>
      </c>
      <c r="F8349">
        <v>28.524025999999999</v>
      </c>
      <c r="G8349">
        <v>28.976047999999999</v>
      </c>
      <c r="H8349">
        <v>-0.51734899999999995</v>
      </c>
      <c r="I8349">
        <v>-94.829370999999995</v>
      </c>
      <c r="J8349">
        <v>35</v>
      </c>
      <c r="K8349">
        <v>48.599719</v>
      </c>
      <c r="L8349">
        <v>1.5006E-2</v>
      </c>
      <c r="M8349">
        <f>(F8349*CalPhotonTurnigy!$AE$30*CalPhotonTurnigy!$AF$36+CalPhotonTurnigy!$AE$36)/CalPhotonTurnigy!$AE$30</f>
        <v>40.460289817762707</v>
      </c>
    </row>
    <row r="8350" spans="1:13" x14ac:dyDescent="0.3">
      <c r="A8350">
        <v>222.69045600000001</v>
      </c>
      <c r="B8350">
        <v>35</v>
      </c>
      <c r="C8350">
        <v>0</v>
      </c>
      <c r="D8350">
        <v>0.52700000000000002</v>
      </c>
      <c r="E8350">
        <v>27.961762</v>
      </c>
      <c r="F8350">
        <v>28.853940999999999</v>
      </c>
      <c r="G8350">
        <v>28.965402999999998</v>
      </c>
      <c r="H8350">
        <v>-0.89217900000000006</v>
      </c>
      <c r="I8350">
        <v>-94.866680000000002</v>
      </c>
      <c r="J8350">
        <v>35</v>
      </c>
      <c r="K8350">
        <v>48.599007</v>
      </c>
      <c r="L8350">
        <v>1.5011999999999999E-2</v>
      </c>
      <c r="M8350">
        <f>(F8350*CalPhotonTurnigy!$AE$30*CalPhotonTurnigy!$AF$36+CalPhotonTurnigy!$AE$36)/CalPhotonTurnigy!$AE$30</f>
        <v>40.795385964936123</v>
      </c>
    </row>
    <row r="8351" spans="1:13" x14ac:dyDescent="0.3">
      <c r="A8351">
        <v>222.705457</v>
      </c>
      <c r="B8351">
        <v>35</v>
      </c>
      <c r="C8351">
        <v>0</v>
      </c>
      <c r="D8351">
        <v>0.53</v>
      </c>
      <c r="E8351">
        <v>27.948657000000001</v>
      </c>
      <c r="F8351">
        <v>28.524025999999999</v>
      </c>
      <c r="G8351">
        <v>28.955562</v>
      </c>
      <c r="H8351">
        <v>-0.57536900000000002</v>
      </c>
      <c r="I8351">
        <v>-94.890659999999997</v>
      </c>
      <c r="J8351">
        <v>35</v>
      </c>
      <c r="K8351">
        <v>48.598393999999999</v>
      </c>
      <c r="L8351">
        <v>1.5001E-2</v>
      </c>
      <c r="M8351">
        <f>(F8351*CalPhotonTurnigy!$AE$30*CalPhotonTurnigy!$AF$36+CalPhotonTurnigy!$AE$36)/CalPhotonTurnigy!$AE$30</f>
        <v>40.460289817762707</v>
      </c>
    </row>
    <row r="8352" spans="1:13" x14ac:dyDescent="0.3">
      <c r="A8352">
        <v>222.72045600000001</v>
      </c>
      <c r="B8352">
        <v>35</v>
      </c>
      <c r="C8352">
        <v>0</v>
      </c>
      <c r="D8352">
        <v>0.52900000000000003</v>
      </c>
      <c r="E8352">
        <v>27.930976999999999</v>
      </c>
      <c r="F8352">
        <v>28.828569999999999</v>
      </c>
      <c r="G8352">
        <v>28.946479</v>
      </c>
      <c r="H8352">
        <v>-0.89759199999999995</v>
      </c>
      <c r="I8352">
        <v>-94.928156000000001</v>
      </c>
      <c r="J8352">
        <v>35</v>
      </c>
      <c r="K8352">
        <v>48.597866000000003</v>
      </c>
      <c r="L8352">
        <v>1.4999E-2</v>
      </c>
      <c r="M8352">
        <f>(F8352*CalPhotonTurnigy!$AE$30*CalPhotonTurnigy!$AF$36+CalPhotonTurnigy!$AE$36)/CalPhotonTurnigy!$AE$30</f>
        <v>40.769616526293028</v>
      </c>
    </row>
    <row r="8353" spans="1:13" x14ac:dyDescent="0.3">
      <c r="A8353">
        <v>222.73546300000001</v>
      </c>
      <c r="B8353">
        <v>35</v>
      </c>
      <c r="C8353">
        <v>0</v>
      </c>
      <c r="D8353">
        <v>0.52900000000000003</v>
      </c>
      <c r="E8353">
        <v>27.909351999999998</v>
      </c>
      <c r="F8353">
        <v>28.473254000000001</v>
      </c>
      <c r="G8353">
        <v>28.938109000000001</v>
      </c>
      <c r="H8353">
        <v>-0.56390300000000004</v>
      </c>
      <c r="I8353">
        <v>-94.951656999999997</v>
      </c>
      <c r="J8353">
        <v>35</v>
      </c>
      <c r="K8353">
        <v>48.597411999999998</v>
      </c>
      <c r="L8353">
        <v>1.5007E-2</v>
      </c>
      <c r="M8353">
        <f>(F8353*CalPhotonTurnigy!$AE$30*CalPhotonTurnigy!$AF$36+CalPhotonTurnigy!$AE$36)/CalPhotonTurnigy!$AE$30</f>
        <v>40.408720469341787</v>
      </c>
    </row>
    <row r="8354" spans="1:13" x14ac:dyDescent="0.3">
      <c r="A8354">
        <v>222.75047599999999</v>
      </c>
      <c r="B8354">
        <v>35</v>
      </c>
      <c r="C8354">
        <v>0</v>
      </c>
      <c r="D8354">
        <v>0.52900000000000003</v>
      </c>
      <c r="E8354">
        <v>27.897138999999999</v>
      </c>
      <c r="F8354">
        <v>28.371697000000001</v>
      </c>
      <c r="G8354">
        <v>28.930403999999999</v>
      </c>
      <c r="H8354">
        <v>-0.47455700000000001</v>
      </c>
      <c r="I8354">
        <v>-94.971427000000006</v>
      </c>
      <c r="J8354">
        <v>35</v>
      </c>
      <c r="K8354">
        <v>48.597020999999998</v>
      </c>
      <c r="L8354">
        <v>1.5013E-2</v>
      </c>
      <c r="M8354">
        <f>(F8354*CalPhotonTurnigy!$AE$30*CalPhotonTurnigy!$AF$36+CalPhotonTurnigy!$AE$36)/CalPhotonTurnigy!$AE$30</f>
        <v>40.305568568341556</v>
      </c>
    </row>
    <row r="8355" spans="1:13" x14ac:dyDescent="0.3">
      <c r="A8355">
        <v>222.76548399999999</v>
      </c>
      <c r="B8355">
        <v>35</v>
      </c>
      <c r="C8355">
        <v>0</v>
      </c>
      <c r="D8355">
        <v>0.52900000000000003</v>
      </c>
      <c r="E8355">
        <v>27.880216999999998</v>
      </c>
      <c r="F8355">
        <v>28.524025999999999</v>
      </c>
      <c r="G8355">
        <v>28.923323</v>
      </c>
      <c r="H8355">
        <v>-0.64380999999999999</v>
      </c>
      <c r="I8355">
        <v>-94.998272</v>
      </c>
      <c r="J8355">
        <v>35</v>
      </c>
      <c r="K8355">
        <v>48.596685000000001</v>
      </c>
      <c r="L8355">
        <v>1.5008000000000001E-2</v>
      </c>
      <c r="M8355">
        <f>(F8355*CalPhotonTurnigy!$AE$30*CalPhotonTurnigy!$AF$36+CalPhotonTurnigy!$AE$36)/CalPhotonTurnigy!$AE$30</f>
        <v>40.460289817762707</v>
      </c>
    </row>
    <row r="8356" spans="1:13" x14ac:dyDescent="0.3">
      <c r="A8356">
        <v>222.78049100000001</v>
      </c>
      <c r="B8356">
        <v>35</v>
      </c>
      <c r="C8356">
        <v>0</v>
      </c>
      <c r="D8356">
        <v>0.52500000000000002</v>
      </c>
      <c r="E8356">
        <v>27.839980000000001</v>
      </c>
      <c r="F8356">
        <v>28.193929000000001</v>
      </c>
      <c r="G8356">
        <v>28.916822</v>
      </c>
      <c r="H8356">
        <v>-0.35394900000000001</v>
      </c>
      <c r="I8356">
        <v>-95.012991</v>
      </c>
      <c r="J8356">
        <v>35</v>
      </c>
      <c r="K8356">
        <v>48.596395000000001</v>
      </c>
      <c r="L8356">
        <v>1.5007E-2</v>
      </c>
      <c r="M8356">
        <f>(F8356*CalPhotonTurnigy!$AE$30*CalPhotonTurnigy!$AF$36+CalPhotonTurnigy!$AE$36)/CalPhotonTurnigy!$AE$30</f>
        <v>40.125008812371924</v>
      </c>
    </row>
    <row r="8357" spans="1:13" x14ac:dyDescent="0.3">
      <c r="A8357">
        <v>222.79549700000001</v>
      </c>
      <c r="B8357">
        <v>35</v>
      </c>
      <c r="C8357">
        <v>0</v>
      </c>
      <c r="D8357">
        <v>0.53</v>
      </c>
      <c r="E8357">
        <v>27.843851999999998</v>
      </c>
      <c r="F8357">
        <v>28.524025999999999</v>
      </c>
      <c r="G8357">
        <v>28.91086</v>
      </c>
      <c r="H8357">
        <v>-0.68017399999999995</v>
      </c>
      <c r="I8357">
        <v>-95.041347999999999</v>
      </c>
      <c r="J8357">
        <v>35</v>
      </c>
      <c r="K8357">
        <v>48.596145999999997</v>
      </c>
      <c r="L8357">
        <v>1.5006E-2</v>
      </c>
      <c r="M8357">
        <f>(F8357*CalPhotonTurnigy!$AE$30*CalPhotonTurnigy!$AF$36+CalPhotonTurnigy!$AE$36)/CalPhotonTurnigy!$AE$30</f>
        <v>40.460289817762707</v>
      </c>
    </row>
    <row r="8358" spans="1:13" x14ac:dyDescent="0.3">
      <c r="A8358">
        <v>222.81050400000001</v>
      </c>
      <c r="B8358">
        <v>35</v>
      </c>
      <c r="C8358">
        <v>0</v>
      </c>
      <c r="D8358">
        <v>0.52900000000000003</v>
      </c>
      <c r="E8358">
        <v>27.840765000000001</v>
      </c>
      <c r="F8358">
        <v>28.244724999999999</v>
      </c>
      <c r="G8358">
        <v>28.9054</v>
      </c>
      <c r="H8358">
        <v>-0.40395999999999999</v>
      </c>
      <c r="I8358">
        <v>-95.058153000000004</v>
      </c>
      <c r="J8358">
        <v>35</v>
      </c>
      <c r="K8358">
        <v>48.595931</v>
      </c>
      <c r="L8358">
        <v>1.5007E-2</v>
      </c>
      <c r="M8358">
        <f>(F8358*CalPhotonTurnigy!$AE$30*CalPhotonTurnigy!$AF$36+CalPhotonTurnigy!$AE$36)/CalPhotonTurnigy!$AE$30</f>
        <v>40.176602537700632</v>
      </c>
    </row>
    <row r="8359" spans="1:13" x14ac:dyDescent="0.3">
      <c r="A8359">
        <v>222.825512</v>
      </c>
      <c r="B8359">
        <v>34</v>
      </c>
      <c r="C8359">
        <v>0</v>
      </c>
      <c r="D8359">
        <v>0.52700000000000002</v>
      </c>
      <c r="E8359">
        <v>27.818842</v>
      </c>
      <c r="F8359">
        <v>28.600176999999999</v>
      </c>
      <c r="G8359">
        <v>28.900195</v>
      </c>
      <c r="H8359">
        <v>-0.78133399999999997</v>
      </c>
      <c r="I8359">
        <v>-95.090753000000007</v>
      </c>
      <c r="J8359">
        <v>34</v>
      </c>
      <c r="K8359">
        <v>48.542464000000002</v>
      </c>
      <c r="L8359">
        <v>1.5008000000000001E-2</v>
      </c>
      <c r="M8359">
        <f>(F8359*CalPhotonTurnigy!$AE$30*CalPhotonTurnigy!$AF$36+CalPhotonTurnigy!$AE$36)/CalPhotonTurnigy!$AE$30</f>
        <v>40.537636730462651</v>
      </c>
    </row>
    <row r="8360" spans="1:13" x14ac:dyDescent="0.3">
      <c r="A8360">
        <v>222.84051099999999</v>
      </c>
      <c r="B8360">
        <v>34</v>
      </c>
      <c r="C8360">
        <v>0</v>
      </c>
      <c r="D8360">
        <v>0.52900000000000003</v>
      </c>
      <c r="E8360">
        <v>27.812819000000001</v>
      </c>
      <c r="F8360">
        <v>28.320910999999999</v>
      </c>
      <c r="G8360">
        <v>28.894485</v>
      </c>
      <c r="H8360">
        <v>-0.50809199999999999</v>
      </c>
      <c r="I8360">
        <v>-95.111891</v>
      </c>
      <c r="J8360">
        <v>34</v>
      </c>
      <c r="K8360">
        <v>48.445760999999997</v>
      </c>
      <c r="L8360">
        <v>1.4999E-2</v>
      </c>
      <c r="M8360">
        <f>(F8360*CalPhotonTurnigy!$AE$30*CalPhotonTurnigy!$AF$36+CalPhotonTurnigy!$AE$36)/CalPhotonTurnigy!$AE$30</f>
        <v>40.253985000057767</v>
      </c>
    </row>
    <row r="8361" spans="1:13" x14ac:dyDescent="0.3">
      <c r="A8361">
        <v>222.85552100000001</v>
      </c>
      <c r="B8361">
        <v>34</v>
      </c>
      <c r="C8361">
        <v>0</v>
      </c>
      <c r="D8361">
        <v>0.52900000000000003</v>
      </c>
      <c r="E8361">
        <v>27.807635999999999</v>
      </c>
      <c r="F8361">
        <v>28.270122000000001</v>
      </c>
      <c r="G8361">
        <v>28.887242000000001</v>
      </c>
      <c r="H8361">
        <v>-0.46248600000000001</v>
      </c>
      <c r="I8361">
        <v>-95.131139000000005</v>
      </c>
      <c r="J8361">
        <v>34</v>
      </c>
      <c r="K8361">
        <v>48.362527999999998</v>
      </c>
      <c r="L8361">
        <v>1.5010000000000001E-2</v>
      </c>
      <c r="M8361">
        <f>(F8361*CalPhotonTurnigy!$AE$30*CalPhotonTurnigy!$AF$36+CalPhotonTurnigy!$AE$36)/CalPhotonTurnigy!$AE$30</f>
        <v>40.202398384660491</v>
      </c>
    </row>
    <row r="8362" spans="1:13" x14ac:dyDescent="0.3">
      <c r="A8362">
        <v>222.870531</v>
      </c>
      <c r="B8362">
        <v>34</v>
      </c>
      <c r="C8362">
        <v>0</v>
      </c>
      <c r="D8362">
        <v>0.52600000000000002</v>
      </c>
      <c r="E8362">
        <v>27.783885999999999</v>
      </c>
      <c r="F8362">
        <v>28.346305000000001</v>
      </c>
      <c r="G8362">
        <v>28.877701999999999</v>
      </c>
      <c r="H8362">
        <v>-0.56241799999999997</v>
      </c>
      <c r="I8362">
        <v>-95.154560000000004</v>
      </c>
      <c r="J8362">
        <v>34</v>
      </c>
      <c r="K8362">
        <v>48.290888000000002</v>
      </c>
      <c r="L8362">
        <v>1.5010000000000001E-2</v>
      </c>
      <c r="M8362">
        <f>(F8362*CalPhotonTurnigy!$AE$30*CalPhotonTurnigy!$AF$36+CalPhotonTurnigy!$AE$36)/CalPhotonTurnigy!$AE$30</f>
        <v>40.27977779990416</v>
      </c>
    </row>
    <row r="8363" spans="1:13" x14ac:dyDescent="0.3">
      <c r="A8363">
        <v>222.88553099999999</v>
      </c>
      <c r="B8363">
        <v>34</v>
      </c>
      <c r="C8363">
        <v>0</v>
      </c>
      <c r="D8363">
        <v>0.52700000000000002</v>
      </c>
      <c r="E8363">
        <v>27.769870999999998</v>
      </c>
      <c r="F8363">
        <v>28.016109</v>
      </c>
      <c r="G8363">
        <v>28.865494999999999</v>
      </c>
      <c r="H8363">
        <v>-0.24623800000000001</v>
      </c>
      <c r="I8363">
        <v>-95.164779999999993</v>
      </c>
      <c r="J8363">
        <v>34</v>
      </c>
      <c r="K8363">
        <v>48.229227000000002</v>
      </c>
      <c r="L8363">
        <v>1.4999999999999999E-2</v>
      </c>
      <c r="M8363">
        <f>(F8363*CalPhotonTurnigy!$AE$30*CalPhotonTurnigy!$AF$36+CalPhotonTurnigy!$AE$36)/CalPhotonTurnigy!$AE$30</f>
        <v>39.94439623976875</v>
      </c>
    </row>
    <row r="8364" spans="1:13" x14ac:dyDescent="0.3">
      <c r="A8364">
        <v>222.900533</v>
      </c>
      <c r="B8364">
        <v>34</v>
      </c>
      <c r="C8364">
        <v>0</v>
      </c>
      <c r="D8364">
        <v>0.52600000000000002</v>
      </c>
      <c r="E8364">
        <v>27.751367999999999</v>
      </c>
      <c r="F8364">
        <v>28.422478000000002</v>
      </c>
      <c r="G8364">
        <v>28.850528000000001</v>
      </c>
      <c r="H8364">
        <v>-0.67110999999999998</v>
      </c>
      <c r="I8364">
        <v>-95.192729</v>
      </c>
      <c r="J8364">
        <v>34</v>
      </c>
      <c r="K8364">
        <v>48.176155000000001</v>
      </c>
      <c r="L8364">
        <v>1.5002E-2</v>
      </c>
      <c r="M8364">
        <f>(F8364*CalPhotonTurnigy!$AE$30*CalPhotonTurnigy!$AF$36+CalPhotonTurnigy!$AE$36)/CalPhotonTurnigy!$AE$30</f>
        <v>40.35714705810291</v>
      </c>
    </row>
    <row r="8365" spans="1:13" x14ac:dyDescent="0.3">
      <c r="A8365">
        <v>222.91553999999999</v>
      </c>
      <c r="B8365">
        <v>34</v>
      </c>
      <c r="C8365">
        <v>0</v>
      </c>
      <c r="D8365">
        <v>0.52600000000000002</v>
      </c>
      <c r="E8365">
        <v>27.735437999999998</v>
      </c>
      <c r="F8365">
        <v>28.168530000000001</v>
      </c>
      <c r="G8365">
        <v>28.832896999999999</v>
      </c>
      <c r="H8365">
        <v>-0.43309199999999998</v>
      </c>
      <c r="I8365">
        <v>-95.210735</v>
      </c>
      <c r="J8365">
        <v>34</v>
      </c>
      <c r="K8365">
        <v>48.130476000000002</v>
      </c>
      <c r="L8365">
        <v>1.5007E-2</v>
      </c>
      <c r="M8365">
        <f>(F8365*CalPhotonTurnigy!$AE$30*CalPhotonTurnigy!$AF$36+CalPhotonTurnigy!$AE$36)/CalPhotonTurnigy!$AE$30</f>
        <v>40.099210934003082</v>
      </c>
    </row>
    <row r="8366" spans="1:13" x14ac:dyDescent="0.3">
      <c r="A8366">
        <v>222.93054799999999</v>
      </c>
      <c r="B8366">
        <v>34</v>
      </c>
      <c r="C8366">
        <v>0</v>
      </c>
      <c r="D8366">
        <v>0.52500000000000002</v>
      </c>
      <c r="E8366">
        <v>27.715278000000001</v>
      </c>
      <c r="F8366">
        <v>28.397088</v>
      </c>
      <c r="G8366">
        <v>28.812823000000002</v>
      </c>
      <c r="H8366">
        <v>-0.681809</v>
      </c>
      <c r="I8366">
        <v>-95.239136000000002</v>
      </c>
      <c r="J8366">
        <v>34</v>
      </c>
      <c r="K8366">
        <v>48.091158999999998</v>
      </c>
      <c r="L8366">
        <v>1.5008000000000001E-2</v>
      </c>
      <c r="M8366">
        <f>(F8366*CalPhotonTurnigy!$AE$30*CalPhotonTurnigy!$AF$36+CalPhotonTurnigy!$AE$36)/CalPhotonTurnigy!$AE$30</f>
        <v>40.331358321074475</v>
      </c>
    </row>
    <row r="8367" spans="1:13" x14ac:dyDescent="0.3">
      <c r="A8367">
        <v>222.94554600000001</v>
      </c>
      <c r="B8367">
        <v>34</v>
      </c>
      <c r="C8367">
        <v>0</v>
      </c>
      <c r="D8367">
        <v>0.52300000000000002</v>
      </c>
      <c r="E8367">
        <v>27.678564999999999</v>
      </c>
      <c r="F8367">
        <v>28.219328000000001</v>
      </c>
      <c r="G8367">
        <v>28.790607999999999</v>
      </c>
      <c r="H8367">
        <v>-0.54076299999999999</v>
      </c>
      <c r="I8367">
        <v>-95.261613999999994</v>
      </c>
      <c r="J8367">
        <v>34</v>
      </c>
      <c r="K8367">
        <v>48.057319</v>
      </c>
      <c r="L8367">
        <v>1.4997999999999999E-2</v>
      </c>
      <c r="M8367">
        <f>(F8367*CalPhotonTurnigy!$AE$30*CalPhotonTurnigy!$AF$36+CalPhotonTurnigy!$AE$36)/CalPhotonTurnigy!$AE$30</f>
        <v>40.150806690740772</v>
      </c>
    </row>
    <row r="8368" spans="1:13" x14ac:dyDescent="0.3">
      <c r="A8368">
        <v>222.96054899999999</v>
      </c>
      <c r="B8368">
        <v>34</v>
      </c>
      <c r="C8368">
        <v>0</v>
      </c>
      <c r="D8368">
        <v>0.52500000000000002</v>
      </c>
      <c r="E8368">
        <v>27.666315000000001</v>
      </c>
      <c r="F8368">
        <v>27.965294</v>
      </c>
      <c r="G8368">
        <v>28.766591999999999</v>
      </c>
      <c r="H8368">
        <v>-0.29897899999999999</v>
      </c>
      <c r="I8368">
        <v>-95.274021000000005</v>
      </c>
      <c r="J8368">
        <v>34</v>
      </c>
      <c r="K8368">
        <v>48.028193000000002</v>
      </c>
      <c r="L8368">
        <v>1.5003000000000001E-2</v>
      </c>
      <c r="M8368">
        <f>(F8368*CalPhotonTurnigy!$AE$30*CalPhotonTurnigy!$AF$36+CalPhotonTurnigy!$AE$36)/CalPhotonTurnigy!$AE$30</f>
        <v>39.89278321605471</v>
      </c>
    </row>
    <row r="8369" spans="1:13" x14ac:dyDescent="0.3">
      <c r="A8369">
        <v>222.97555700000001</v>
      </c>
      <c r="B8369">
        <v>34</v>
      </c>
      <c r="C8369">
        <v>0</v>
      </c>
      <c r="D8369">
        <v>0.52200000000000002</v>
      </c>
      <c r="E8369">
        <v>27.629923999999999</v>
      </c>
      <c r="F8369">
        <v>28.397088</v>
      </c>
      <c r="G8369">
        <v>28.741129999999998</v>
      </c>
      <c r="H8369">
        <v>-0.76716399999999996</v>
      </c>
      <c r="I8369">
        <v>-95.305976999999999</v>
      </c>
      <c r="J8369">
        <v>34</v>
      </c>
      <c r="K8369">
        <v>48.003123000000002</v>
      </c>
      <c r="L8369">
        <v>1.5008000000000001E-2</v>
      </c>
      <c r="M8369">
        <f>(F8369*CalPhotonTurnigy!$AE$30*CalPhotonTurnigy!$AF$36+CalPhotonTurnigy!$AE$36)/CalPhotonTurnigy!$AE$30</f>
        <v>40.331358321074475</v>
      </c>
    </row>
    <row r="8370" spans="1:13" x14ac:dyDescent="0.3">
      <c r="A8370">
        <v>222.990556</v>
      </c>
      <c r="B8370">
        <v>34</v>
      </c>
      <c r="C8370">
        <v>0</v>
      </c>
      <c r="D8370">
        <v>0.52100000000000002</v>
      </c>
      <c r="E8370">
        <v>27.592103000000002</v>
      </c>
      <c r="F8370">
        <v>28.092324000000001</v>
      </c>
      <c r="G8370">
        <v>28.714575</v>
      </c>
      <c r="H8370">
        <v>-0.50022100000000003</v>
      </c>
      <c r="I8370">
        <v>-95.326750000000004</v>
      </c>
      <c r="J8370">
        <v>34</v>
      </c>
      <c r="K8370">
        <v>47.981546000000002</v>
      </c>
      <c r="L8370">
        <v>1.4999E-2</v>
      </c>
      <c r="M8370">
        <f>(F8370*CalPhotonTurnigy!$AE$30*CalPhotonTurnigy!$AF$36+CalPhotonTurnigy!$AE$36)/CalPhotonTurnigy!$AE$30</f>
        <v>40.02180815755613</v>
      </c>
    </row>
    <row r="8371" spans="1:13" x14ac:dyDescent="0.3">
      <c r="A8371">
        <v>223.00556599999999</v>
      </c>
      <c r="B8371">
        <v>34</v>
      </c>
      <c r="C8371">
        <v>0</v>
      </c>
      <c r="D8371">
        <v>0.52400000000000002</v>
      </c>
      <c r="E8371">
        <v>27.578955000000001</v>
      </c>
      <c r="F8371">
        <v>27.889061999999999</v>
      </c>
      <c r="G8371">
        <v>28.687263999999999</v>
      </c>
      <c r="H8371">
        <v>-0.31010799999999999</v>
      </c>
      <c r="I8371">
        <v>-95.339616000000007</v>
      </c>
      <c r="J8371">
        <v>34</v>
      </c>
      <c r="K8371">
        <v>47.962974000000003</v>
      </c>
      <c r="L8371">
        <v>1.5010000000000001E-2</v>
      </c>
      <c r="M8371">
        <f>(F8371*CalPhotonTurnigy!$AE$30*CalPhotonTurnigy!$AF$36+CalPhotonTurnigy!$AE$36)/CalPhotonTurnigy!$AE$30</f>
        <v>39.815354031290994</v>
      </c>
    </row>
    <row r="8372" spans="1:13" x14ac:dyDescent="0.3">
      <c r="A8372">
        <v>223.020578</v>
      </c>
      <c r="B8372">
        <v>34</v>
      </c>
      <c r="C8372">
        <v>0</v>
      </c>
      <c r="D8372">
        <v>0.51900000000000002</v>
      </c>
      <c r="E8372">
        <v>27.528744</v>
      </c>
      <c r="F8372">
        <v>28.193929000000001</v>
      </c>
      <c r="G8372">
        <v>28.659507999999999</v>
      </c>
      <c r="H8372">
        <v>-0.66518500000000003</v>
      </c>
      <c r="I8372">
        <v>-95.367287000000005</v>
      </c>
      <c r="J8372">
        <v>34</v>
      </c>
      <c r="K8372">
        <v>47.946989000000002</v>
      </c>
      <c r="L8372">
        <v>1.5011999999999999E-2</v>
      </c>
      <c r="M8372">
        <f>(F8372*CalPhotonTurnigy!$AE$30*CalPhotonTurnigy!$AF$36+CalPhotonTurnigy!$AE$36)/CalPhotonTurnigy!$AE$30</f>
        <v>40.125008812371924</v>
      </c>
    </row>
    <row r="8373" spans="1:13" x14ac:dyDescent="0.3">
      <c r="A8373">
        <v>223.035583</v>
      </c>
      <c r="B8373">
        <v>34</v>
      </c>
      <c r="C8373">
        <v>0</v>
      </c>
      <c r="D8373">
        <v>0.52300000000000002</v>
      </c>
      <c r="E8373">
        <v>27.517932999999999</v>
      </c>
      <c r="F8373">
        <v>27.965294</v>
      </c>
      <c r="G8373">
        <v>28.631591</v>
      </c>
      <c r="H8373">
        <v>-0.44736100000000001</v>
      </c>
      <c r="I8373">
        <v>-95.385852999999997</v>
      </c>
      <c r="J8373">
        <v>34</v>
      </c>
      <c r="K8373">
        <v>47.933230999999999</v>
      </c>
      <c r="L8373">
        <v>1.5004999999999999E-2</v>
      </c>
      <c r="M8373">
        <f>(F8373*CalPhotonTurnigy!$AE$30*CalPhotonTurnigy!$AF$36+CalPhotonTurnigy!$AE$36)/CalPhotonTurnigy!$AE$30</f>
        <v>39.89278321605471</v>
      </c>
    </row>
    <row r="8374" spans="1:13" x14ac:dyDescent="0.3">
      <c r="A8374">
        <v>223.05058099999999</v>
      </c>
      <c r="B8374">
        <v>34</v>
      </c>
      <c r="C8374">
        <v>0</v>
      </c>
      <c r="D8374">
        <v>0.52200000000000002</v>
      </c>
      <c r="E8374">
        <v>27.502136</v>
      </c>
      <c r="F8374">
        <v>28.397088</v>
      </c>
      <c r="G8374">
        <v>28.603767999999999</v>
      </c>
      <c r="H8374">
        <v>-0.89495199999999997</v>
      </c>
      <c r="I8374">
        <v>-95.423107000000002</v>
      </c>
      <c r="J8374">
        <v>34</v>
      </c>
      <c r="K8374">
        <v>47.921388999999998</v>
      </c>
      <c r="L8374">
        <v>1.4997999999999999E-2</v>
      </c>
      <c r="M8374">
        <f>(F8374*CalPhotonTurnigy!$AE$30*CalPhotonTurnigy!$AF$36+CalPhotonTurnigy!$AE$36)/CalPhotonTurnigy!$AE$30</f>
        <v>40.331358321074475</v>
      </c>
    </row>
    <row r="8375" spans="1:13" x14ac:dyDescent="0.3">
      <c r="A8375">
        <v>223.065584</v>
      </c>
      <c r="B8375">
        <v>34</v>
      </c>
      <c r="C8375">
        <v>0</v>
      </c>
      <c r="D8375">
        <v>0.52100000000000002</v>
      </c>
      <c r="E8375">
        <v>27.482040999999999</v>
      </c>
      <c r="F8375">
        <v>28.092324000000001</v>
      </c>
      <c r="G8375">
        <v>28.576256999999998</v>
      </c>
      <c r="H8375">
        <v>-0.61028300000000002</v>
      </c>
      <c r="I8375">
        <v>-95.448458000000002</v>
      </c>
      <c r="J8375">
        <v>34</v>
      </c>
      <c r="K8375">
        <v>47.911195999999997</v>
      </c>
      <c r="L8375">
        <v>1.5003000000000001E-2</v>
      </c>
      <c r="M8375">
        <f>(F8375*CalPhotonTurnigy!$AE$30*CalPhotonTurnigy!$AF$36+CalPhotonTurnigy!$AE$36)/CalPhotonTurnigy!$AE$30</f>
        <v>40.02180815755613</v>
      </c>
    </row>
    <row r="8376" spans="1:13" x14ac:dyDescent="0.3">
      <c r="A8376">
        <v>223.08058399999999</v>
      </c>
      <c r="B8376">
        <v>34</v>
      </c>
      <c r="C8376">
        <v>0</v>
      </c>
      <c r="D8376">
        <v>0.52100000000000002</v>
      </c>
      <c r="E8376">
        <v>27.464739000000002</v>
      </c>
      <c r="F8376">
        <v>27.889061999999999</v>
      </c>
      <c r="G8376">
        <v>28.549247000000001</v>
      </c>
      <c r="H8376">
        <v>-0.42432300000000001</v>
      </c>
      <c r="I8376">
        <v>-95.466050999999993</v>
      </c>
      <c r="J8376">
        <v>34</v>
      </c>
      <c r="K8376">
        <v>47.902424000000003</v>
      </c>
      <c r="L8376">
        <v>1.4999999999999999E-2</v>
      </c>
      <c r="M8376">
        <f>(F8376*CalPhotonTurnigy!$AE$30*CalPhotonTurnigy!$AF$36+CalPhotonTurnigy!$AE$36)/CalPhotonTurnigy!$AE$30</f>
        <v>39.815354031290994</v>
      </c>
    </row>
    <row r="8377" spans="1:13" x14ac:dyDescent="0.3">
      <c r="A8377">
        <v>223.095583</v>
      </c>
      <c r="B8377">
        <v>34</v>
      </c>
      <c r="C8377">
        <v>0</v>
      </c>
      <c r="D8377">
        <v>0.52</v>
      </c>
      <c r="E8377">
        <v>27.443339999999999</v>
      </c>
      <c r="F8377">
        <v>28.244724999999999</v>
      </c>
      <c r="G8377">
        <v>28.522893</v>
      </c>
      <c r="H8377">
        <v>-0.80138500000000001</v>
      </c>
      <c r="I8377">
        <v>-95.499371999999994</v>
      </c>
      <c r="J8377">
        <v>34</v>
      </c>
      <c r="K8377">
        <v>47.894872999999997</v>
      </c>
      <c r="L8377">
        <v>1.4999E-2</v>
      </c>
      <c r="M8377">
        <f>(F8377*CalPhotonTurnigy!$AE$30*CalPhotonTurnigy!$AF$36+CalPhotonTurnigy!$AE$36)/CalPhotonTurnigy!$AE$30</f>
        <v>40.176602537700632</v>
      </c>
    </row>
    <row r="8378" spans="1:13" x14ac:dyDescent="0.3">
      <c r="A8378">
        <v>223.11058399999999</v>
      </c>
      <c r="B8378">
        <v>34</v>
      </c>
      <c r="C8378">
        <v>0</v>
      </c>
      <c r="D8378">
        <v>0.56599999999999995</v>
      </c>
      <c r="E8378">
        <v>27.793635999999999</v>
      </c>
      <c r="F8378">
        <v>27.990701999999999</v>
      </c>
      <c r="G8378">
        <v>28.497325</v>
      </c>
      <c r="H8378">
        <v>-0.19706499999999999</v>
      </c>
      <c r="I8378">
        <v>-95.507549999999995</v>
      </c>
      <c r="J8378">
        <v>34</v>
      </c>
      <c r="K8378">
        <v>47.888373999999999</v>
      </c>
      <c r="L8378">
        <v>1.5001E-2</v>
      </c>
      <c r="M8378">
        <f>(F8378*CalPhotonTurnigy!$AE$30*CalPhotonTurnigy!$AF$36+CalPhotonTurnigy!$AE$36)/CalPhotonTurnigy!$AE$30</f>
        <v>39.918590235763972</v>
      </c>
    </row>
    <row r="8379" spans="1:13" x14ac:dyDescent="0.3">
      <c r="A8379">
        <v>223.12558100000001</v>
      </c>
      <c r="B8379">
        <v>34</v>
      </c>
      <c r="C8379">
        <v>0</v>
      </c>
      <c r="D8379">
        <v>0.52</v>
      </c>
      <c r="E8379">
        <v>27.726758</v>
      </c>
      <c r="F8379">
        <v>27.73657</v>
      </c>
      <c r="G8379">
        <v>28.472643999999999</v>
      </c>
      <c r="H8379">
        <v>-9.8119999999999995E-3</v>
      </c>
      <c r="I8379">
        <v>-95.507955999999993</v>
      </c>
      <c r="J8379">
        <v>34</v>
      </c>
      <c r="K8379">
        <v>47.882779999999997</v>
      </c>
      <c r="L8379">
        <v>1.4997E-2</v>
      </c>
      <c r="M8379">
        <f>(F8379*CalPhotonTurnigy!$AE$30*CalPhotonTurnigy!$AF$36+CalPhotonTurnigy!$AE$36)/CalPhotonTurnigy!$AE$30</f>
        <v>39.660467222037795</v>
      </c>
    </row>
    <row r="8380" spans="1:13" x14ac:dyDescent="0.3">
      <c r="A8380">
        <v>223.14058499999999</v>
      </c>
      <c r="B8380">
        <v>34</v>
      </c>
      <c r="C8380">
        <v>0</v>
      </c>
      <c r="D8380">
        <v>0.51900000000000002</v>
      </c>
      <c r="E8380">
        <v>27.656179000000002</v>
      </c>
      <c r="F8380">
        <v>28.168530000000001</v>
      </c>
      <c r="G8380">
        <v>28.448929</v>
      </c>
      <c r="H8380">
        <v>-0.512351</v>
      </c>
      <c r="I8380">
        <v>-95.529252999999997</v>
      </c>
      <c r="J8380">
        <v>34</v>
      </c>
      <c r="K8380">
        <v>47.877965000000003</v>
      </c>
      <c r="L8380">
        <v>1.5004E-2</v>
      </c>
      <c r="M8380">
        <f>(F8380*CalPhotonTurnigy!$AE$30*CalPhotonTurnigy!$AF$36+CalPhotonTurnigy!$AE$36)/CalPhotonTurnigy!$AE$30</f>
        <v>40.099210934003082</v>
      </c>
    </row>
    <row r="8381" spans="1:13" x14ac:dyDescent="0.3">
      <c r="A8381">
        <v>223.15558200000001</v>
      </c>
      <c r="B8381">
        <v>34</v>
      </c>
      <c r="C8381">
        <v>0</v>
      </c>
      <c r="D8381">
        <v>0.52100000000000002</v>
      </c>
      <c r="E8381">
        <v>27.614723999999999</v>
      </c>
      <c r="F8381">
        <v>27.939883999999999</v>
      </c>
      <c r="G8381">
        <v>28.426235999999999</v>
      </c>
      <c r="H8381">
        <v>-0.32516</v>
      </c>
      <c r="I8381">
        <v>-95.542738</v>
      </c>
      <c r="J8381">
        <v>34</v>
      </c>
      <c r="K8381">
        <v>47.873821</v>
      </c>
      <c r="L8381">
        <v>1.4997E-2</v>
      </c>
      <c r="M8381">
        <f>(F8381*CalPhotonTurnigy!$AE$30*CalPhotonTurnigy!$AF$36+CalPhotonTurnigy!$AE$36)/CalPhotonTurnigy!$AE$30</f>
        <v>39.866974164936465</v>
      </c>
    </row>
    <row r="8382" spans="1:13" x14ac:dyDescent="0.3">
      <c r="A8382">
        <v>223.17058499999999</v>
      </c>
      <c r="B8382">
        <v>34</v>
      </c>
      <c r="C8382">
        <v>0</v>
      </c>
      <c r="D8382">
        <v>0.52</v>
      </c>
      <c r="E8382">
        <v>27.566056</v>
      </c>
      <c r="F8382">
        <v>28.320910999999999</v>
      </c>
      <c r="G8382">
        <v>28.404603999999999</v>
      </c>
      <c r="H8382">
        <v>-0.75485599999999997</v>
      </c>
      <c r="I8382">
        <v>-95.574151999999998</v>
      </c>
      <c r="J8382">
        <v>34</v>
      </c>
      <c r="K8382">
        <v>47.870255</v>
      </c>
      <c r="L8382">
        <v>1.5003000000000001E-2</v>
      </c>
      <c r="M8382">
        <f>(F8382*CalPhotonTurnigy!$AE$30*CalPhotonTurnigy!$AF$36+CalPhotonTurnigy!$AE$36)/CalPhotonTurnigy!$AE$30</f>
        <v>40.253985000057767</v>
      </c>
    </row>
    <row r="8383" spans="1:13" x14ac:dyDescent="0.3">
      <c r="A8383">
        <v>223.185588</v>
      </c>
      <c r="B8383">
        <v>34</v>
      </c>
      <c r="C8383">
        <v>0</v>
      </c>
      <c r="D8383">
        <v>0.51800000000000002</v>
      </c>
      <c r="E8383">
        <v>27.511137999999999</v>
      </c>
      <c r="F8383">
        <v>28.06692</v>
      </c>
      <c r="G8383">
        <v>28.384055</v>
      </c>
      <c r="H8383">
        <v>-0.555782</v>
      </c>
      <c r="I8383">
        <v>-95.597234</v>
      </c>
      <c r="J8383">
        <v>34</v>
      </c>
      <c r="K8383">
        <v>47.867184999999999</v>
      </c>
      <c r="L8383">
        <v>1.5003000000000001E-2</v>
      </c>
      <c r="M8383">
        <f>(F8383*CalPhotonTurnigy!$AE$30*CalPhotonTurnigy!$AF$36+CalPhotonTurnigy!$AE$36)/CalPhotonTurnigy!$AE$30</f>
        <v>39.996005200664825</v>
      </c>
    </row>
    <row r="8384" spans="1:13" x14ac:dyDescent="0.3">
      <c r="A8384">
        <v>223.20058499999999</v>
      </c>
      <c r="B8384">
        <v>34</v>
      </c>
      <c r="C8384">
        <v>0</v>
      </c>
      <c r="D8384">
        <v>0.52400000000000002</v>
      </c>
      <c r="E8384">
        <v>27.515758999999999</v>
      </c>
      <c r="F8384">
        <v>27.86365</v>
      </c>
      <c r="G8384">
        <v>28.364597</v>
      </c>
      <c r="H8384">
        <v>-0.34789100000000001</v>
      </c>
      <c r="I8384">
        <v>-95.611653000000004</v>
      </c>
      <c r="J8384">
        <v>34</v>
      </c>
      <c r="K8384">
        <v>47.864542999999998</v>
      </c>
      <c r="L8384">
        <v>1.4997E-2</v>
      </c>
      <c r="M8384">
        <f>(F8384*CalPhotonTurnigy!$AE$30*CalPhotonTurnigy!$AF$36+CalPhotonTurnigy!$AE$36)/CalPhotonTurnigy!$AE$30</f>
        <v>39.78954294876376</v>
      </c>
    </row>
    <row r="8385" spans="1:13" x14ac:dyDescent="0.3">
      <c r="A8385">
        <v>223.215586</v>
      </c>
      <c r="B8385">
        <v>34</v>
      </c>
      <c r="C8385">
        <v>0</v>
      </c>
      <c r="D8385">
        <v>0.51700000000000002</v>
      </c>
      <c r="E8385">
        <v>27.461286000000001</v>
      </c>
      <c r="F8385">
        <v>28.295517</v>
      </c>
      <c r="G8385">
        <v>28.346228</v>
      </c>
      <c r="H8385">
        <v>-0.83423099999999994</v>
      </c>
      <c r="I8385">
        <v>-95.646358000000006</v>
      </c>
      <c r="J8385">
        <v>34</v>
      </c>
      <c r="K8385">
        <v>47.862268</v>
      </c>
      <c r="L8385">
        <v>1.5001E-2</v>
      </c>
      <c r="M8385">
        <f>(F8385*CalPhotonTurnigy!$AE$30*CalPhotonTurnigy!$AF$36+CalPhotonTurnigy!$AE$36)/CalPhotonTurnigy!$AE$30</f>
        <v>40.228192200211367</v>
      </c>
    </row>
    <row r="8386" spans="1:13" x14ac:dyDescent="0.3">
      <c r="A8386">
        <v>223.23058399999999</v>
      </c>
      <c r="B8386">
        <v>34</v>
      </c>
      <c r="C8386">
        <v>0</v>
      </c>
      <c r="D8386">
        <v>0.51600000000000001</v>
      </c>
      <c r="E8386">
        <v>27.407824000000002</v>
      </c>
      <c r="F8386">
        <v>28.016109</v>
      </c>
      <c r="G8386">
        <v>28.328934</v>
      </c>
      <c r="H8386">
        <v>-0.60828499999999996</v>
      </c>
      <c r="I8386">
        <v>-95.671600999999995</v>
      </c>
      <c r="J8386">
        <v>34</v>
      </c>
      <c r="K8386">
        <v>47.860311000000003</v>
      </c>
      <c r="L8386">
        <v>1.4997999999999999E-2</v>
      </c>
      <c r="M8386">
        <f>(F8386*CalPhotonTurnigy!$AE$30*CalPhotonTurnigy!$AF$36+CalPhotonTurnigy!$AE$36)/CalPhotonTurnigy!$AE$30</f>
        <v>39.94439623976875</v>
      </c>
    </row>
    <row r="8387" spans="1:13" x14ac:dyDescent="0.3">
      <c r="A8387">
        <v>223.24558099999999</v>
      </c>
      <c r="B8387">
        <v>34</v>
      </c>
      <c r="C8387">
        <v>0</v>
      </c>
      <c r="D8387">
        <v>0.51600000000000001</v>
      </c>
      <c r="E8387">
        <v>27.355222999999999</v>
      </c>
      <c r="F8387">
        <v>27.73657</v>
      </c>
      <c r="G8387">
        <v>28.312691999999998</v>
      </c>
      <c r="H8387">
        <v>-0.38134699999999999</v>
      </c>
      <c r="I8387">
        <v>-95.687391000000005</v>
      </c>
      <c r="J8387">
        <v>34</v>
      </c>
      <c r="K8387">
        <v>47.858626000000001</v>
      </c>
      <c r="L8387">
        <v>1.4997E-2</v>
      </c>
      <c r="M8387">
        <f>(F8387*CalPhotonTurnigy!$AE$30*CalPhotonTurnigy!$AF$36+CalPhotonTurnigy!$AE$36)/CalPhotonTurnigy!$AE$30</f>
        <v>39.660467222037795</v>
      </c>
    </row>
    <row r="8388" spans="1:13" x14ac:dyDescent="0.3">
      <c r="A8388">
        <v>223.26059000000001</v>
      </c>
      <c r="B8388">
        <v>34</v>
      </c>
      <c r="C8388">
        <v>0</v>
      </c>
      <c r="D8388">
        <v>0.51700000000000002</v>
      </c>
      <c r="E8388">
        <v>27.322952000000001</v>
      </c>
      <c r="F8388">
        <v>28.143128999999998</v>
      </c>
      <c r="G8388">
        <v>28.297474999999999</v>
      </c>
      <c r="H8388">
        <v>-0.82017700000000004</v>
      </c>
      <c r="I8388">
        <v>-95.721487999999994</v>
      </c>
      <c r="J8388">
        <v>34</v>
      </c>
      <c r="K8388">
        <v>47.857176000000003</v>
      </c>
      <c r="L8388">
        <v>1.5009E-2</v>
      </c>
      <c r="M8388">
        <f>(F8388*CalPhotonTurnigy!$AE$30*CalPhotonTurnigy!$AF$36+CalPhotonTurnigy!$AE$36)/CalPhotonTurnigy!$AE$30</f>
        <v>40.073411024225244</v>
      </c>
    </row>
    <row r="8389" spans="1:13" x14ac:dyDescent="0.3">
      <c r="A8389">
        <v>223.27559199999999</v>
      </c>
      <c r="B8389">
        <v>34</v>
      </c>
      <c r="C8389">
        <v>0</v>
      </c>
      <c r="D8389">
        <v>0.51700000000000002</v>
      </c>
      <c r="E8389">
        <v>27.295157</v>
      </c>
      <c r="F8389">
        <v>27.914473999999998</v>
      </c>
      <c r="G8389">
        <v>28.283249000000001</v>
      </c>
      <c r="H8389">
        <v>-0.61931700000000001</v>
      </c>
      <c r="I8389">
        <v>-95.747174999999999</v>
      </c>
      <c r="J8389">
        <v>34</v>
      </c>
      <c r="K8389">
        <v>47.855927999999999</v>
      </c>
      <c r="L8389">
        <v>1.5002E-2</v>
      </c>
      <c r="M8389">
        <f>(F8389*CalPhotonTurnigy!$AE$30*CalPhotonTurnigy!$AF$36+CalPhotonTurnigy!$AE$36)/CalPhotonTurnigy!$AE$30</f>
        <v>39.841165113818214</v>
      </c>
    </row>
    <row r="8390" spans="1:13" x14ac:dyDescent="0.3">
      <c r="A8390">
        <v>223.29059000000001</v>
      </c>
      <c r="B8390">
        <v>34</v>
      </c>
      <c r="C8390">
        <v>0</v>
      </c>
      <c r="D8390">
        <v>0.51600000000000001</v>
      </c>
      <c r="E8390">
        <v>27.258133000000001</v>
      </c>
      <c r="F8390">
        <v>27.685731000000001</v>
      </c>
      <c r="G8390">
        <v>28.269977999999998</v>
      </c>
      <c r="H8390">
        <v>-0.42759799999999998</v>
      </c>
      <c r="I8390">
        <v>-95.764872999999994</v>
      </c>
      <c r="J8390">
        <v>34</v>
      </c>
      <c r="K8390">
        <v>47.854854000000003</v>
      </c>
      <c r="L8390">
        <v>1.4997999999999999E-2</v>
      </c>
      <c r="M8390">
        <f>(F8390*CalPhotonTurnigy!$AE$30*CalPhotonTurnigy!$AF$36+CalPhotonTurnigy!$AE$36)/CalPhotonTurnigy!$AE$30</f>
        <v>39.608829821415966</v>
      </c>
    </row>
    <row r="8391" spans="1:13" x14ac:dyDescent="0.3">
      <c r="A8391">
        <v>223.305598</v>
      </c>
      <c r="B8391">
        <v>34</v>
      </c>
      <c r="C8391">
        <v>0</v>
      </c>
      <c r="D8391">
        <v>0.51500000000000001</v>
      </c>
      <c r="E8391">
        <v>27.219687</v>
      </c>
      <c r="F8391">
        <v>28.143128999999998</v>
      </c>
      <c r="G8391">
        <v>28.257618999999998</v>
      </c>
      <c r="H8391">
        <v>-0.92344199999999999</v>
      </c>
      <c r="I8391">
        <v>-95.803261000000006</v>
      </c>
      <c r="J8391">
        <v>34</v>
      </c>
      <c r="K8391">
        <v>47.853929000000001</v>
      </c>
      <c r="L8391">
        <v>1.5008000000000001E-2</v>
      </c>
      <c r="M8391">
        <f>(F8391*CalPhotonTurnigy!$AE$30*CalPhotonTurnigy!$AF$36+CalPhotonTurnigy!$AE$36)/CalPhotonTurnigy!$AE$30</f>
        <v>40.073411024225244</v>
      </c>
    </row>
    <row r="8392" spans="1:13" x14ac:dyDescent="0.3">
      <c r="A8392">
        <v>223.32060799999999</v>
      </c>
      <c r="B8392">
        <v>34</v>
      </c>
      <c r="C8392">
        <v>0</v>
      </c>
      <c r="D8392">
        <v>0.51100000000000001</v>
      </c>
      <c r="E8392">
        <v>27.153749999999999</v>
      </c>
      <c r="F8392">
        <v>27.914473999999998</v>
      </c>
      <c r="G8392">
        <v>28.246131999999999</v>
      </c>
      <c r="H8392">
        <v>-0.76072399999999996</v>
      </c>
      <c r="I8392">
        <v>-95.834829999999997</v>
      </c>
      <c r="J8392">
        <v>34</v>
      </c>
      <c r="K8392">
        <v>47.853133</v>
      </c>
      <c r="L8392">
        <v>1.5010000000000001E-2</v>
      </c>
      <c r="M8392">
        <f>(F8392*CalPhotonTurnigy!$AE$30*CalPhotonTurnigy!$AF$36+CalPhotonTurnigy!$AE$36)/CalPhotonTurnigy!$AE$30</f>
        <v>39.841165113818214</v>
      </c>
    </row>
    <row r="8393" spans="1:13" x14ac:dyDescent="0.3">
      <c r="A8393">
        <v>223.33560600000001</v>
      </c>
      <c r="B8393">
        <v>34</v>
      </c>
      <c r="C8393">
        <v>0</v>
      </c>
      <c r="D8393">
        <v>0.52700000000000002</v>
      </c>
      <c r="E8393">
        <v>27.228199</v>
      </c>
      <c r="F8393">
        <v>27.660309999999999</v>
      </c>
      <c r="G8393">
        <v>28.235472999999999</v>
      </c>
      <c r="H8393">
        <v>-0.43210999999999999</v>
      </c>
      <c r="I8393">
        <v>-95.852710999999999</v>
      </c>
      <c r="J8393">
        <v>34</v>
      </c>
      <c r="K8393">
        <v>47.852448000000003</v>
      </c>
      <c r="L8393">
        <v>1.4997999999999999E-2</v>
      </c>
      <c r="M8393">
        <f>(F8393*CalPhotonTurnigy!$AE$30*CalPhotonTurnigy!$AF$36+CalPhotonTurnigy!$AE$36)/CalPhotonTurnigy!$AE$30</f>
        <v>39.583009597548319</v>
      </c>
    </row>
    <row r="8394" spans="1:13" x14ac:dyDescent="0.3">
      <c r="A8394">
        <v>223.350605</v>
      </c>
      <c r="B8394">
        <v>34</v>
      </c>
      <c r="C8394">
        <v>0</v>
      </c>
      <c r="D8394">
        <v>0.50800000000000001</v>
      </c>
      <c r="E8394">
        <v>27.141387999999999</v>
      </c>
      <c r="F8394">
        <v>28.092324000000001</v>
      </c>
      <c r="G8394">
        <v>28.225598999999999</v>
      </c>
      <c r="H8394">
        <v>-0.95093700000000003</v>
      </c>
      <c r="I8394">
        <v>-95.892201999999997</v>
      </c>
      <c r="J8394">
        <v>34</v>
      </c>
      <c r="K8394">
        <v>47.851858</v>
      </c>
      <c r="L8394">
        <v>1.4999E-2</v>
      </c>
      <c r="M8394">
        <f>(F8394*CalPhotonTurnigy!$AE$30*CalPhotonTurnigy!$AF$36+CalPhotonTurnigy!$AE$36)/CalPhotonTurnigy!$AE$30</f>
        <v>40.02180815755613</v>
      </c>
    </row>
    <row r="8395" spans="1:13" x14ac:dyDescent="0.3">
      <c r="A8395">
        <v>223.36560399999999</v>
      </c>
      <c r="B8395">
        <v>34</v>
      </c>
      <c r="C8395">
        <v>0</v>
      </c>
      <c r="D8395">
        <v>0.50700000000000001</v>
      </c>
      <c r="E8395">
        <v>27.053314</v>
      </c>
      <c r="F8395">
        <v>27.838235999999998</v>
      </c>
      <c r="G8395">
        <v>28.216463999999998</v>
      </c>
      <c r="H8395">
        <v>-0.78492200000000001</v>
      </c>
      <c r="I8395">
        <v>-95.924730999999994</v>
      </c>
      <c r="J8395">
        <v>34</v>
      </c>
      <c r="K8395">
        <v>47.851351000000001</v>
      </c>
      <c r="L8395">
        <v>1.4999E-2</v>
      </c>
      <c r="M8395">
        <f>(F8395*CalPhotonTurnigy!$AE$30*CalPhotonTurnigy!$AF$36+CalPhotonTurnigy!$AE$36)/CalPhotonTurnigy!$AE$30</f>
        <v>39.763729834827551</v>
      </c>
    </row>
    <row r="8396" spans="1:13" x14ac:dyDescent="0.3">
      <c r="A8396">
        <v>223.380606</v>
      </c>
      <c r="B8396">
        <v>34</v>
      </c>
      <c r="C8396">
        <v>0</v>
      </c>
      <c r="D8396">
        <v>0.50800000000000001</v>
      </c>
      <c r="E8396">
        <v>26.990532000000002</v>
      </c>
      <c r="F8396">
        <v>27.609463999999999</v>
      </c>
      <c r="G8396">
        <v>28.208026</v>
      </c>
      <c r="H8396">
        <v>-0.61893200000000004</v>
      </c>
      <c r="I8396">
        <v>-95.950339999999997</v>
      </c>
      <c r="J8396">
        <v>34</v>
      </c>
      <c r="K8396">
        <v>47.850914000000003</v>
      </c>
      <c r="L8396">
        <v>1.5002E-2</v>
      </c>
      <c r="M8396">
        <f>(F8396*CalPhotonTurnigy!$AE$30*CalPhotonTurnigy!$AF$36+CalPhotonTurnigy!$AE$36)/CalPhotonTurnigy!$AE$30</f>
        <v>39.531365086995059</v>
      </c>
    </row>
    <row r="8397" spans="1:13" x14ac:dyDescent="0.3">
      <c r="A8397">
        <v>223.395613</v>
      </c>
      <c r="B8397">
        <v>33</v>
      </c>
      <c r="C8397">
        <v>0</v>
      </c>
      <c r="D8397">
        <v>0.50600000000000001</v>
      </c>
      <c r="E8397">
        <v>26.916557000000001</v>
      </c>
      <c r="F8397">
        <v>28.041515</v>
      </c>
      <c r="G8397">
        <v>28.200036000000001</v>
      </c>
      <c r="H8397">
        <v>-1.124959</v>
      </c>
      <c r="I8397">
        <v>-95.997062999999997</v>
      </c>
      <c r="J8397">
        <v>33</v>
      </c>
      <c r="K8397">
        <v>47.795712999999999</v>
      </c>
      <c r="L8397">
        <v>1.5007E-2</v>
      </c>
      <c r="M8397">
        <f>(F8397*CalPhotonTurnigy!$AE$30*CalPhotonTurnigy!$AF$36+CalPhotonTurnigy!$AE$36)/CalPhotonTurnigy!$AE$30</f>
        <v>39.97020122806903</v>
      </c>
    </row>
    <row r="8398" spans="1:13" x14ac:dyDescent="0.3">
      <c r="A8398">
        <v>223.41062099999999</v>
      </c>
      <c r="B8398">
        <v>33</v>
      </c>
      <c r="C8398">
        <v>0</v>
      </c>
      <c r="D8398">
        <v>0.50700000000000001</v>
      </c>
      <c r="E8398">
        <v>26.859390000000001</v>
      </c>
      <c r="F8398">
        <v>27.812821</v>
      </c>
      <c r="G8398">
        <v>28.191737</v>
      </c>
      <c r="H8398">
        <v>-0.95343100000000003</v>
      </c>
      <c r="I8398">
        <v>-96.036591999999999</v>
      </c>
      <c r="J8398">
        <v>33</v>
      </c>
      <c r="K8398">
        <v>47.69605</v>
      </c>
      <c r="L8398">
        <v>1.5008000000000001E-2</v>
      </c>
      <c r="M8398">
        <f>(F8398*CalPhotonTurnigy!$AE$30*CalPhotonTurnigy!$AF$36+CalPhotonTurnigy!$AE$36)/CalPhotonTurnigy!$AE$30</f>
        <v>39.73791570518685</v>
      </c>
    </row>
    <row r="8399" spans="1:13" x14ac:dyDescent="0.3">
      <c r="A8399">
        <v>223.42563000000001</v>
      </c>
      <c r="B8399">
        <v>33</v>
      </c>
      <c r="C8399">
        <v>0</v>
      </c>
      <c r="D8399">
        <v>0.50600000000000001</v>
      </c>
      <c r="E8399">
        <v>26.803470999999998</v>
      </c>
      <c r="F8399">
        <v>27.634886999999999</v>
      </c>
      <c r="G8399">
        <v>28.182107999999999</v>
      </c>
      <c r="H8399">
        <v>-0.83141699999999996</v>
      </c>
      <c r="I8399">
        <v>-96.071015000000003</v>
      </c>
      <c r="J8399">
        <v>33</v>
      </c>
      <c r="K8399">
        <v>47.610267999999998</v>
      </c>
      <c r="L8399">
        <v>1.5009E-2</v>
      </c>
      <c r="M8399">
        <f>(F8399*CalPhotonTurnigy!$AE$30*CalPhotonTurnigy!$AF$36+CalPhotonTurnigy!$AE$36)/CalPhotonTurnigy!$AE$30</f>
        <v>39.557187342271689</v>
      </c>
    </row>
    <row r="8400" spans="1:13" x14ac:dyDescent="0.3">
      <c r="A8400">
        <v>223.44063399999999</v>
      </c>
      <c r="B8400">
        <v>33</v>
      </c>
      <c r="C8400">
        <v>0</v>
      </c>
      <c r="D8400">
        <v>0.50700000000000001</v>
      </c>
      <c r="E8400">
        <v>26.761924</v>
      </c>
      <c r="F8400">
        <v>28.016109</v>
      </c>
      <c r="G8400">
        <v>28.170383000000001</v>
      </c>
      <c r="H8400">
        <v>-1.2541850000000001</v>
      </c>
      <c r="I8400">
        <v>-96.123085000000003</v>
      </c>
      <c r="J8400">
        <v>33</v>
      </c>
      <c r="K8400">
        <v>47.536436000000002</v>
      </c>
      <c r="L8400">
        <v>1.5004E-2</v>
      </c>
      <c r="M8400">
        <f>(F8400*CalPhotonTurnigy!$AE$30*CalPhotonTurnigy!$AF$36+CalPhotonTurnigy!$AE$36)/CalPhotonTurnigy!$AE$30</f>
        <v>39.94439623976875</v>
      </c>
    </row>
    <row r="8401" spans="1:13" x14ac:dyDescent="0.3">
      <c r="A8401">
        <v>223.45563899999999</v>
      </c>
      <c r="B8401">
        <v>33</v>
      </c>
      <c r="C8401">
        <v>0</v>
      </c>
      <c r="D8401">
        <v>0.50800000000000001</v>
      </c>
      <c r="E8401">
        <v>26.732789</v>
      </c>
      <c r="F8401">
        <v>27.838235999999998</v>
      </c>
      <c r="G8401">
        <v>28.156179000000002</v>
      </c>
      <c r="H8401">
        <v>-1.1054470000000001</v>
      </c>
      <c r="I8401">
        <v>-96.168915999999996</v>
      </c>
      <c r="J8401">
        <v>33</v>
      </c>
      <c r="K8401">
        <v>47.472887999999998</v>
      </c>
      <c r="L8401">
        <v>1.5004999999999999E-2</v>
      </c>
      <c r="M8401">
        <f>(F8401*CalPhotonTurnigy!$AE$30*CalPhotonTurnigy!$AF$36+CalPhotonTurnigy!$AE$36)/CalPhotonTurnigy!$AE$30</f>
        <v>39.763729834827551</v>
      </c>
    </row>
    <row r="8402" spans="1:13" x14ac:dyDescent="0.3">
      <c r="A8402">
        <v>223.470641</v>
      </c>
      <c r="B8402">
        <v>33</v>
      </c>
      <c r="C8402">
        <v>0</v>
      </c>
      <c r="D8402">
        <v>0.504</v>
      </c>
      <c r="E8402">
        <v>26.681027</v>
      </c>
      <c r="F8402">
        <v>27.584040000000002</v>
      </c>
      <c r="G8402">
        <v>28.139385000000001</v>
      </c>
      <c r="H8402">
        <v>-0.90301200000000004</v>
      </c>
      <c r="I8402">
        <v>-96.206271000000001</v>
      </c>
      <c r="J8402">
        <v>33</v>
      </c>
      <c r="K8402">
        <v>47.418191</v>
      </c>
      <c r="L8402">
        <v>1.5002E-2</v>
      </c>
      <c r="M8402">
        <f>(F8402*CalPhotonTurnigy!$AE$30*CalPhotonTurnigy!$AF$36+CalPhotonTurnigy!$AE$36)/CalPhotonTurnigy!$AE$30</f>
        <v>39.505541816013938</v>
      </c>
    </row>
    <row r="8403" spans="1:13" x14ac:dyDescent="0.3">
      <c r="A8403">
        <v>223.485646</v>
      </c>
      <c r="B8403">
        <v>33</v>
      </c>
      <c r="C8403">
        <v>0</v>
      </c>
      <c r="D8403">
        <v>0.505</v>
      </c>
      <c r="E8403">
        <v>26.643096</v>
      </c>
      <c r="F8403">
        <v>28.06692</v>
      </c>
      <c r="G8403">
        <v>28.120076999999998</v>
      </c>
      <c r="H8403">
        <v>-1.423824</v>
      </c>
      <c r="I8403">
        <v>-96.265411</v>
      </c>
      <c r="J8403">
        <v>33</v>
      </c>
      <c r="K8403">
        <v>47.371113000000001</v>
      </c>
      <c r="L8403">
        <v>1.5004999999999999E-2</v>
      </c>
      <c r="M8403">
        <f>(F8403*CalPhotonTurnigy!$AE$30*CalPhotonTurnigy!$AF$36+CalPhotonTurnigy!$AE$36)/CalPhotonTurnigy!$AE$30</f>
        <v>39.996005200664825</v>
      </c>
    </row>
    <row r="8404" spans="1:13" x14ac:dyDescent="0.3">
      <c r="A8404">
        <v>223.50064399999999</v>
      </c>
      <c r="B8404">
        <v>33</v>
      </c>
      <c r="C8404">
        <v>0</v>
      </c>
      <c r="D8404">
        <v>0.504</v>
      </c>
      <c r="E8404">
        <v>26.597045000000001</v>
      </c>
      <c r="F8404">
        <v>27.838235999999998</v>
      </c>
      <c r="G8404">
        <v>28.098457</v>
      </c>
      <c r="H8404">
        <v>-1.2411909999999999</v>
      </c>
      <c r="I8404">
        <v>-96.316846999999996</v>
      </c>
      <c r="J8404">
        <v>33</v>
      </c>
      <c r="K8404">
        <v>47.330593</v>
      </c>
      <c r="L8404">
        <v>1.4997999999999999E-2</v>
      </c>
      <c r="M8404">
        <f>(F8404*CalPhotonTurnigy!$AE$30*CalPhotonTurnigy!$AF$36+CalPhotonTurnigy!$AE$36)/CalPhotonTurnigy!$AE$30</f>
        <v>39.763729834827551</v>
      </c>
    </row>
    <row r="8405" spans="1:13" x14ac:dyDescent="0.3">
      <c r="A8405">
        <v>223.51565600000001</v>
      </c>
      <c r="B8405">
        <v>33</v>
      </c>
      <c r="C8405">
        <v>0</v>
      </c>
      <c r="D8405">
        <v>0.52300000000000002</v>
      </c>
      <c r="E8405">
        <v>26.717683999999998</v>
      </c>
      <c r="F8405">
        <v>27.660309999999999</v>
      </c>
      <c r="G8405">
        <v>28.074802999999999</v>
      </c>
      <c r="H8405">
        <v>-0.94262599999999996</v>
      </c>
      <c r="I8405">
        <v>-96.355890000000002</v>
      </c>
      <c r="J8405">
        <v>33</v>
      </c>
      <c r="K8405">
        <v>47.295717000000003</v>
      </c>
      <c r="L8405">
        <v>1.5011999999999999E-2</v>
      </c>
      <c r="M8405">
        <f>(F8405*CalPhotonTurnigy!$AE$30*CalPhotonTurnigy!$AF$36+CalPhotonTurnigy!$AE$36)/CalPhotonTurnigy!$AE$30</f>
        <v>39.583009597548319</v>
      </c>
    </row>
    <row r="8406" spans="1:13" x14ac:dyDescent="0.3">
      <c r="A8406">
        <v>223.530653</v>
      </c>
      <c r="B8406">
        <v>33</v>
      </c>
      <c r="C8406">
        <v>0</v>
      </c>
      <c r="D8406">
        <v>0.504</v>
      </c>
      <c r="E8406">
        <v>26.661332999999999</v>
      </c>
      <c r="F8406">
        <v>27.456900999999998</v>
      </c>
      <c r="G8406">
        <v>28.049436</v>
      </c>
      <c r="H8406">
        <v>-0.79556700000000002</v>
      </c>
      <c r="I8406">
        <v>-96.388756000000001</v>
      </c>
      <c r="J8406">
        <v>33</v>
      </c>
      <c r="K8406">
        <v>47.265698999999998</v>
      </c>
      <c r="L8406">
        <v>1.4997E-2</v>
      </c>
      <c r="M8406">
        <f>(F8406*CalPhotonTurnigy!$AE$30*CalPhotonTurnigy!$AF$36+CalPhotonTurnigy!$AE$36)/CalPhotonTurnigy!$AE$30</f>
        <v>39.376406162722994</v>
      </c>
    </row>
    <row r="8407" spans="1:13" x14ac:dyDescent="0.3">
      <c r="A8407">
        <v>223.54566299999999</v>
      </c>
      <c r="B8407">
        <v>33</v>
      </c>
      <c r="C8407">
        <v>0</v>
      </c>
      <c r="D8407">
        <v>0.501</v>
      </c>
      <c r="E8407">
        <v>26.592699</v>
      </c>
      <c r="F8407">
        <v>27.86365</v>
      </c>
      <c r="G8407">
        <v>28.022696</v>
      </c>
      <c r="H8407">
        <v>-1.2709509999999999</v>
      </c>
      <c r="I8407">
        <v>-96.441478000000004</v>
      </c>
      <c r="J8407">
        <v>33</v>
      </c>
      <c r="K8407">
        <v>47.239862000000002</v>
      </c>
      <c r="L8407">
        <v>1.5010000000000001E-2</v>
      </c>
      <c r="M8407">
        <f>(F8407*CalPhotonTurnigy!$AE$30*CalPhotonTurnigy!$AF$36+CalPhotonTurnigy!$AE$36)/CalPhotonTurnigy!$AE$30</f>
        <v>39.78954294876376</v>
      </c>
    </row>
    <row r="8408" spans="1:13" x14ac:dyDescent="0.3">
      <c r="A8408">
        <v>223.56066100000001</v>
      </c>
      <c r="B8408">
        <v>33</v>
      </c>
      <c r="C8408">
        <v>0</v>
      </c>
      <c r="D8408">
        <v>0.504</v>
      </c>
      <c r="E8408">
        <v>26.553618</v>
      </c>
      <c r="F8408">
        <v>27.685731000000001</v>
      </c>
      <c r="G8408">
        <v>27.99492</v>
      </c>
      <c r="H8408">
        <v>-1.1321129999999999</v>
      </c>
      <c r="I8408">
        <v>-96.488336000000004</v>
      </c>
      <c r="J8408">
        <v>33</v>
      </c>
      <c r="K8408">
        <v>47.217624000000001</v>
      </c>
      <c r="L8408">
        <v>1.4997999999999999E-2</v>
      </c>
      <c r="M8408">
        <f>(F8408*CalPhotonTurnigy!$AE$30*CalPhotonTurnigy!$AF$36+CalPhotonTurnigy!$AE$36)/CalPhotonTurnigy!$AE$30</f>
        <v>39.608829821415966</v>
      </c>
    </row>
    <row r="8409" spans="1:13" x14ac:dyDescent="0.3">
      <c r="A8409">
        <v>223.57566</v>
      </c>
      <c r="B8409">
        <v>33</v>
      </c>
      <c r="C8409">
        <v>0</v>
      </c>
      <c r="D8409">
        <v>0.502</v>
      </c>
      <c r="E8409">
        <v>26.506535</v>
      </c>
      <c r="F8409">
        <v>27.456900999999998</v>
      </c>
      <c r="G8409">
        <v>27.966435000000001</v>
      </c>
      <c r="H8409">
        <v>-0.95036500000000002</v>
      </c>
      <c r="I8409">
        <v>-96.527601000000004</v>
      </c>
      <c r="J8409">
        <v>33</v>
      </c>
      <c r="K8409">
        <v>47.198484000000001</v>
      </c>
      <c r="L8409">
        <v>1.4999E-2</v>
      </c>
      <c r="M8409">
        <f>(F8409*CalPhotonTurnigy!$AE$30*CalPhotonTurnigy!$AF$36+CalPhotonTurnigy!$AE$36)/CalPhotonTurnigy!$AE$30</f>
        <v>39.376406162722994</v>
      </c>
    </row>
    <row r="8410" spans="1:13" x14ac:dyDescent="0.3">
      <c r="A8410">
        <v>223.59066200000001</v>
      </c>
      <c r="B8410">
        <v>33</v>
      </c>
      <c r="C8410">
        <v>0</v>
      </c>
      <c r="D8410">
        <v>0.502</v>
      </c>
      <c r="E8410">
        <v>26.465964</v>
      </c>
      <c r="F8410">
        <v>27.355170000000001</v>
      </c>
      <c r="G8410">
        <v>27.937542000000001</v>
      </c>
      <c r="H8410">
        <v>-0.88920699999999997</v>
      </c>
      <c r="I8410">
        <v>-96.564317000000003</v>
      </c>
      <c r="J8410">
        <v>33</v>
      </c>
      <c r="K8410">
        <v>47.182009999999998</v>
      </c>
      <c r="L8410">
        <v>1.5002E-2</v>
      </c>
      <c r="M8410">
        <f>(F8410*CalPhotonTurnigy!$AE$30*CalPhotonTurnigy!$AF$36+CalPhotonTurnigy!$AE$36)/CalPhotonTurnigy!$AE$30</f>
        <v>39.273077529141332</v>
      </c>
    </row>
    <row r="8411" spans="1:13" x14ac:dyDescent="0.3">
      <c r="A8411">
        <v>223.605659</v>
      </c>
      <c r="B8411">
        <v>33</v>
      </c>
      <c r="C8411">
        <v>0</v>
      </c>
      <c r="D8411">
        <v>0.504</v>
      </c>
      <c r="E8411">
        <v>26.444458000000001</v>
      </c>
      <c r="F8411">
        <v>27.812821</v>
      </c>
      <c r="G8411">
        <v>27.908515999999999</v>
      </c>
      <c r="H8411">
        <v>-1.368363</v>
      </c>
      <c r="I8411">
        <v>-96.621007000000006</v>
      </c>
      <c r="J8411">
        <v>33</v>
      </c>
      <c r="K8411">
        <v>47.167830000000002</v>
      </c>
      <c r="L8411">
        <v>1.4997E-2</v>
      </c>
      <c r="M8411">
        <f>(F8411*CalPhotonTurnigy!$AE$30*CalPhotonTurnigy!$AF$36+CalPhotonTurnigy!$AE$36)/CalPhotonTurnigy!$AE$30</f>
        <v>39.73791570518685</v>
      </c>
    </row>
    <row r="8412" spans="1:13" x14ac:dyDescent="0.3">
      <c r="A8412">
        <v>223.62066100000001</v>
      </c>
      <c r="B8412">
        <v>33</v>
      </c>
      <c r="C8412">
        <v>0</v>
      </c>
      <c r="D8412">
        <v>0.502</v>
      </c>
      <c r="E8412">
        <v>26.412483999999999</v>
      </c>
      <c r="F8412">
        <v>27.634886999999999</v>
      </c>
      <c r="G8412">
        <v>27.879602999999999</v>
      </c>
      <c r="H8412">
        <v>-1.222404</v>
      </c>
      <c r="I8412">
        <v>-96.671594999999996</v>
      </c>
      <c r="J8412">
        <v>33</v>
      </c>
      <c r="K8412">
        <v>47.155625999999998</v>
      </c>
      <c r="L8412">
        <v>1.5002E-2</v>
      </c>
      <c r="M8412">
        <f>(F8412*CalPhotonTurnigy!$AE$30*CalPhotonTurnigy!$AF$36+CalPhotonTurnigy!$AE$36)/CalPhotonTurnigy!$AE$30</f>
        <v>39.557187342271689</v>
      </c>
    </row>
    <row r="8413" spans="1:13" x14ac:dyDescent="0.3">
      <c r="A8413">
        <v>223.63567</v>
      </c>
      <c r="B8413">
        <v>33</v>
      </c>
      <c r="C8413">
        <v>0</v>
      </c>
      <c r="D8413">
        <v>0.503</v>
      </c>
      <c r="E8413">
        <v>26.391680000000001</v>
      </c>
      <c r="F8413">
        <v>27.456900999999998</v>
      </c>
      <c r="G8413">
        <v>27.851016000000001</v>
      </c>
      <c r="H8413">
        <v>-1.065221</v>
      </c>
      <c r="I8413">
        <v>-96.715635000000006</v>
      </c>
      <c r="J8413">
        <v>33</v>
      </c>
      <c r="K8413">
        <v>47.145121000000003</v>
      </c>
      <c r="L8413">
        <v>1.5009E-2</v>
      </c>
      <c r="M8413">
        <f>(F8413*CalPhotonTurnigy!$AE$30*CalPhotonTurnigy!$AF$36+CalPhotonTurnigy!$AE$36)/CalPhotonTurnigy!$AE$30</f>
        <v>39.376406162722994</v>
      </c>
    </row>
    <row r="8414" spans="1:13" x14ac:dyDescent="0.3">
      <c r="A8414">
        <v>223.65067099999999</v>
      </c>
      <c r="B8414">
        <v>33</v>
      </c>
      <c r="C8414">
        <v>0</v>
      </c>
      <c r="D8414">
        <v>0.502</v>
      </c>
      <c r="E8414">
        <v>26.367027</v>
      </c>
      <c r="F8414">
        <v>27.253423000000002</v>
      </c>
      <c r="G8414">
        <v>27.822939999999999</v>
      </c>
      <c r="H8414">
        <v>-0.88639500000000004</v>
      </c>
      <c r="I8414">
        <v>-96.752201999999997</v>
      </c>
      <c r="J8414">
        <v>33</v>
      </c>
      <c r="K8414">
        <v>47.13608</v>
      </c>
      <c r="L8414">
        <v>1.5001E-2</v>
      </c>
      <c r="M8414">
        <f>(F8414*CalPhotonTurnigy!$AE$30*CalPhotonTurnigy!$AF$36+CalPhotonTurnigy!$AE$36)/CalPhotonTurnigy!$AE$30</f>
        <v>39.169732644287791</v>
      </c>
    </row>
    <row r="8415" spans="1:13" x14ac:dyDescent="0.3">
      <c r="A8415">
        <v>223.66567800000001</v>
      </c>
      <c r="B8415">
        <v>33</v>
      </c>
      <c r="C8415">
        <v>0</v>
      </c>
      <c r="D8415">
        <v>0.503</v>
      </c>
      <c r="E8415">
        <v>26.352543000000001</v>
      </c>
      <c r="F8415">
        <v>27.711151000000001</v>
      </c>
      <c r="G8415">
        <v>27.795531</v>
      </c>
      <c r="H8415">
        <v>-1.358608</v>
      </c>
      <c r="I8415">
        <v>-96.808480000000003</v>
      </c>
      <c r="J8415">
        <v>33</v>
      </c>
      <c r="K8415">
        <v>47.128298000000001</v>
      </c>
      <c r="L8415">
        <v>1.5007E-2</v>
      </c>
      <c r="M8415">
        <f>(F8415*CalPhotonTurnigy!$AE$30*CalPhotonTurnigy!$AF$36+CalPhotonTurnigy!$AE$36)/CalPhotonTurnigy!$AE$30</f>
        <v>39.634649029579123</v>
      </c>
    </row>
    <row r="8416" spans="1:13" x14ac:dyDescent="0.3">
      <c r="A8416">
        <v>223.68068500000001</v>
      </c>
      <c r="B8416">
        <v>33</v>
      </c>
      <c r="C8416">
        <v>0</v>
      </c>
      <c r="D8416">
        <v>0.502</v>
      </c>
      <c r="E8416">
        <v>26.333327000000001</v>
      </c>
      <c r="F8416">
        <v>27.533187000000002</v>
      </c>
      <c r="G8416">
        <v>27.768916000000001</v>
      </c>
      <c r="H8416">
        <v>-1.1998599999999999</v>
      </c>
      <c r="I8416">
        <v>-96.858110999999994</v>
      </c>
      <c r="J8416">
        <v>33</v>
      </c>
      <c r="K8416">
        <v>47.121600000000001</v>
      </c>
      <c r="L8416">
        <v>1.5007E-2</v>
      </c>
      <c r="M8416">
        <f>(F8416*CalPhotonTurnigy!$AE$30*CalPhotonTurnigy!$AF$36+CalPhotonTurnigy!$AE$36)/CalPhotonTurnigy!$AE$30</f>
        <v>39.453890195529247</v>
      </c>
    </row>
    <row r="8417" spans="1:13" x14ac:dyDescent="0.3">
      <c r="A8417">
        <v>223.69568200000001</v>
      </c>
      <c r="B8417">
        <v>33</v>
      </c>
      <c r="C8417">
        <v>0</v>
      </c>
      <c r="D8417">
        <v>0.501</v>
      </c>
      <c r="E8417">
        <v>26.310030999999999</v>
      </c>
      <c r="F8417">
        <v>27.406037999999999</v>
      </c>
      <c r="G8417">
        <v>27.743198</v>
      </c>
      <c r="H8417">
        <v>-1.096006</v>
      </c>
      <c r="I8417">
        <v>-96.903368999999998</v>
      </c>
      <c r="J8417">
        <v>33</v>
      </c>
      <c r="K8417">
        <v>47.115834999999997</v>
      </c>
      <c r="L8417">
        <v>1.4997E-2</v>
      </c>
      <c r="M8417">
        <f>(F8417*CalPhotonTurnigy!$AE$30*CalPhotonTurnigy!$AF$36+CalPhotonTurnigy!$AE$36)/CalPhotonTurnigy!$AE$30</f>
        <v>39.324744385193384</v>
      </c>
    </row>
    <row r="8418" spans="1:13" x14ac:dyDescent="0.3">
      <c r="A8418">
        <v>223.710679</v>
      </c>
      <c r="B8418">
        <v>33</v>
      </c>
      <c r="C8418">
        <v>0</v>
      </c>
      <c r="D8418">
        <v>0.502</v>
      </c>
      <c r="E8418">
        <v>26.296728000000002</v>
      </c>
      <c r="F8418">
        <v>27.227982999999998</v>
      </c>
      <c r="G8418">
        <v>27.718457000000001</v>
      </c>
      <c r="H8418">
        <v>-0.93125500000000005</v>
      </c>
      <c r="I8418">
        <v>-96.941768999999994</v>
      </c>
      <c r="J8418">
        <v>33</v>
      </c>
      <c r="K8418">
        <v>47.110872999999998</v>
      </c>
      <c r="L8418">
        <v>1.4997E-2</v>
      </c>
      <c r="M8418">
        <f>(F8418*CalPhotonTurnigy!$AE$30*CalPhotonTurnigy!$AF$36+CalPhotonTurnigy!$AE$36)/CalPhotonTurnigy!$AE$30</f>
        <v>39.143893122034811</v>
      </c>
    </row>
    <row r="8419" spans="1:13" x14ac:dyDescent="0.3">
      <c r="A8419">
        <v>223.725686</v>
      </c>
      <c r="B8419">
        <v>33</v>
      </c>
      <c r="C8419">
        <v>0</v>
      </c>
      <c r="D8419">
        <v>0.5</v>
      </c>
      <c r="E8419">
        <v>26.264994000000002</v>
      </c>
      <c r="F8419">
        <v>27.304299</v>
      </c>
      <c r="G8419">
        <v>27.694751</v>
      </c>
      <c r="H8419">
        <v>-1.039304</v>
      </c>
      <c r="I8419">
        <v>-96.984679</v>
      </c>
      <c r="J8419">
        <v>33</v>
      </c>
      <c r="K8419">
        <v>47.106602000000002</v>
      </c>
      <c r="L8419">
        <v>1.5007E-2</v>
      </c>
      <c r="M8419">
        <f>(F8419*CalPhotonTurnigy!$AE$30*CalPhotonTurnigy!$AF$36+CalPhotonTurnigy!$AE$36)/CalPhotonTurnigy!$AE$30</f>
        <v>39.221407625975786</v>
      </c>
    </row>
    <row r="8420" spans="1:13" x14ac:dyDescent="0.3">
      <c r="A8420">
        <v>223.740689</v>
      </c>
      <c r="B8420">
        <v>33</v>
      </c>
      <c r="C8420">
        <v>0</v>
      </c>
      <c r="D8420">
        <v>0.5</v>
      </c>
      <c r="E8420">
        <v>26.237662</v>
      </c>
      <c r="F8420">
        <v>27.609463999999999</v>
      </c>
      <c r="G8420">
        <v>27.672118000000001</v>
      </c>
      <c r="H8420">
        <v>-1.371802</v>
      </c>
      <c r="I8420">
        <v>-97.041441000000006</v>
      </c>
      <c r="J8420">
        <v>33</v>
      </c>
      <c r="K8420">
        <v>47.102925999999997</v>
      </c>
      <c r="L8420">
        <v>1.5003000000000001E-2</v>
      </c>
      <c r="M8420">
        <f>(F8420*CalPhotonTurnigy!$AE$30*CalPhotonTurnigy!$AF$36+CalPhotonTurnigy!$AE$36)/CalPhotonTurnigy!$AE$30</f>
        <v>39.531365086995059</v>
      </c>
    </row>
    <row r="8421" spans="1:13" x14ac:dyDescent="0.3">
      <c r="A8421">
        <v>223.75569899999999</v>
      </c>
      <c r="B8421">
        <v>33</v>
      </c>
      <c r="C8421">
        <v>0</v>
      </c>
      <c r="D8421">
        <v>0.5</v>
      </c>
      <c r="E8421">
        <v>26.214124000000002</v>
      </c>
      <c r="F8421">
        <v>27.456900999999998</v>
      </c>
      <c r="G8421">
        <v>27.650583000000001</v>
      </c>
      <c r="H8421">
        <v>-1.242777</v>
      </c>
      <c r="I8421">
        <v>-97.092826000000002</v>
      </c>
      <c r="J8421">
        <v>33</v>
      </c>
      <c r="K8421">
        <v>47.099763000000003</v>
      </c>
      <c r="L8421">
        <v>1.5010000000000001E-2</v>
      </c>
      <c r="M8421">
        <f>(F8421*CalPhotonTurnigy!$AE$30*CalPhotonTurnigy!$AF$36+CalPhotonTurnigy!$AE$36)/CalPhotonTurnigy!$AE$30</f>
        <v>39.376406162722994</v>
      </c>
    </row>
    <row r="8422" spans="1:13" x14ac:dyDescent="0.3">
      <c r="A8422">
        <v>223.77070599999999</v>
      </c>
      <c r="B8422">
        <v>33</v>
      </c>
      <c r="C8422">
        <v>0</v>
      </c>
      <c r="D8422">
        <v>0.5</v>
      </c>
      <c r="E8422">
        <v>26.193854999999999</v>
      </c>
      <c r="F8422">
        <v>27.304299</v>
      </c>
      <c r="G8422">
        <v>27.630155999999999</v>
      </c>
      <c r="H8422">
        <v>-1.1104430000000001</v>
      </c>
      <c r="I8422">
        <v>-97.138672999999997</v>
      </c>
      <c r="J8422">
        <v>33</v>
      </c>
      <c r="K8422">
        <v>47.097039000000002</v>
      </c>
      <c r="L8422">
        <v>1.5007E-2</v>
      </c>
      <c r="M8422">
        <f>(F8422*CalPhotonTurnigy!$AE$30*CalPhotonTurnigy!$AF$36+CalPhotonTurnigy!$AE$36)/CalPhotonTurnigy!$AE$30</f>
        <v>39.221407625975786</v>
      </c>
    </row>
    <row r="8423" spans="1:13" x14ac:dyDescent="0.3">
      <c r="A8423">
        <v>223.78571299999999</v>
      </c>
      <c r="B8423">
        <v>33</v>
      </c>
      <c r="C8423">
        <v>0</v>
      </c>
      <c r="D8423">
        <v>0.501</v>
      </c>
      <c r="E8423">
        <v>26.189965999999998</v>
      </c>
      <c r="F8423">
        <v>27.177101</v>
      </c>
      <c r="G8423">
        <v>27.610835000000002</v>
      </c>
      <c r="H8423">
        <v>-0.98713399999999996</v>
      </c>
      <c r="I8423">
        <v>-97.179387000000006</v>
      </c>
      <c r="J8423">
        <v>33</v>
      </c>
      <c r="K8423">
        <v>47.094695000000002</v>
      </c>
      <c r="L8423">
        <v>1.5007E-2</v>
      </c>
      <c r="M8423">
        <f>(F8423*CalPhotonTurnigy!$AE$30*CalPhotonTurnigy!$AF$36+CalPhotonTurnigy!$AE$36)/CalPhotonTurnigy!$AE$30</f>
        <v>39.092212046119876</v>
      </c>
    </row>
    <row r="8424" spans="1:13" x14ac:dyDescent="0.3">
      <c r="A8424">
        <v>223.80071699999999</v>
      </c>
      <c r="B8424">
        <v>33</v>
      </c>
      <c r="C8424">
        <v>0</v>
      </c>
      <c r="D8424">
        <v>0.5</v>
      </c>
      <c r="E8424">
        <v>26.173055999999999</v>
      </c>
      <c r="F8424">
        <v>27.075323000000001</v>
      </c>
      <c r="G8424">
        <v>27.592608999999999</v>
      </c>
      <c r="H8424">
        <v>-0.90226700000000004</v>
      </c>
      <c r="I8424">
        <v>-97.216562999999994</v>
      </c>
      <c r="J8424">
        <v>33</v>
      </c>
      <c r="K8424">
        <v>47.092677999999999</v>
      </c>
      <c r="L8424">
        <v>1.5004E-2</v>
      </c>
      <c r="M8424">
        <f>(F8424*CalPhotonTurnigy!$AE$30*CalPhotonTurnigy!$AF$36+CalPhotonTurnigy!$AE$36)/CalPhotonTurnigy!$AE$30</f>
        <v>38.988835674427115</v>
      </c>
    </row>
    <row r="8425" spans="1:13" x14ac:dyDescent="0.3">
      <c r="A8425">
        <v>223.81571500000001</v>
      </c>
      <c r="B8425">
        <v>33</v>
      </c>
      <c r="C8425">
        <v>0</v>
      </c>
      <c r="D8425">
        <v>0.496</v>
      </c>
      <c r="E8425">
        <v>26.131338</v>
      </c>
      <c r="F8425">
        <v>26.973527000000001</v>
      </c>
      <c r="G8425">
        <v>27.575458000000001</v>
      </c>
      <c r="H8425">
        <v>-0.84218899999999997</v>
      </c>
      <c r="I8425">
        <v>-97.251221000000001</v>
      </c>
      <c r="J8425">
        <v>33</v>
      </c>
      <c r="K8425">
        <v>47.090941999999998</v>
      </c>
      <c r="L8425">
        <v>1.4997999999999999E-2</v>
      </c>
      <c r="M8425">
        <f>(F8425*CalPhotonTurnigy!$AE$30*CalPhotonTurnigy!$AF$36+CalPhotonTurnigy!$AE$36)/CalPhotonTurnigy!$AE$30</f>
        <v>38.885441020053527</v>
      </c>
    </row>
    <row r="8426" spans="1:13" x14ac:dyDescent="0.3">
      <c r="A8426">
        <v>223.83071699999999</v>
      </c>
      <c r="B8426">
        <v>33</v>
      </c>
      <c r="C8426">
        <v>0</v>
      </c>
      <c r="D8426">
        <v>0.498</v>
      </c>
      <c r="E8426">
        <v>26.108995</v>
      </c>
      <c r="F8426">
        <v>27.151658000000001</v>
      </c>
      <c r="G8426">
        <v>27.559356000000001</v>
      </c>
      <c r="H8426">
        <v>-1.0426629999999999</v>
      </c>
      <c r="I8426">
        <v>-97.294202999999996</v>
      </c>
      <c r="J8426">
        <v>33</v>
      </c>
      <c r="K8426">
        <v>47.089447</v>
      </c>
      <c r="L8426">
        <v>1.5002E-2</v>
      </c>
      <c r="M8426">
        <f>(F8426*CalPhotonTurnigy!$AE$30*CalPhotonTurnigy!$AF$36+CalPhotonTurnigy!$AE$36)/CalPhotonTurnigy!$AE$30</f>
        <v>39.066369476753415</v>
      </c>
    </row>
    <row r="8427" spans="1:13" x14ac:dyDescent="0.3">
      <c r="A8427">
        <v>223.84572199999999</v>
      </c>
      <c r="B8427">
        <v>33</v>
      </c>
      <c r="C8427">
        <v>0</v>
      </c>
      <c r="D8427">
        <v>0.498</v>
      </c>
      <c r="E8427">
        <v>26.089755</v>
      </c>
      <c r="F8427">
        <v>27.355170000000001</v>
      </c>
      <c r="G8427">
        <v>27.544270000000001</v>
      </c>
      <c r="H8427">
        <v>-1.265415</v>
      </c>
      <c r="I8427">
        <v>-97.346463</v>
      </c>
      <c r="J8427">
        <v>33</v>
      </c>
      <c r="K8427">
        <v>47.088160999999999</v>
      </c>
      <c r="L8427">
        <v>1.5004999999999999E-2</v>
      </c>
      <c r="M8427">
        <f>(F8427*CalPhotonTurnigy!$AE$30*CalPhotonTurnigy!$AF$36+CalPhotonTurnigy!$AE$36)/CalPhotonTurnigy!$AE$30</f>
        <v>39.273077529141332</v>
      </c>
    </row>
    <row r="8428" spans="1:13" x14ac:dyDescent="0.3">
      <c r="A8428">
        <v>223.86072300000001</v>
      </c>
      <c r="B8428">
        <v>33</v>
      </c>
      <c r="C8428">
        <v>0</v>
      </c>
      <c r="D8428">
        <v>0.497</v>
      </c>
      <c r="E8428">
        <v>26.066383999999999</v>
      </c>
      <c r="F8428">
        <v>27.253423000000002</v>
      </c>
      <c r="G8428">
        <v>27.530165</v>
      </c>
      <c r="H8428">
        <v>-1.187039</v>
      </c>
      <c r="I8428">
        <v>-97.395432999999997</v>
      </c>
      <c r="J8428">
        <v>33</v>
      </c>
      <c r="K8428">
        <v>47.087054000000002</v>
      </c>
      <c r="L8428">
        <v>1.5001E-2</v>
      </c>
      <c r="M8428">
        <f>(F8428*CalPhotonTurnigy!$AE$30*CalPhotonTurnigy!$AF$36+CalPhotonTurnigy!$AE$36)/CalPhotonTurnigy!$AE$30</f>
        <v>39.169732644287791</v>
      </c>
    </row>
    <row r="8429" spans="1:13" x14ac:dyDescent="0.3">
      <c r="A8429">
        <v>223.875732</v>
      </c>
      <c r="B8429">
        <v>33</v>
      </c>
      <c r="C8429">
        <v>0</v>
      </c>
      <c r="D8429">
        <v>0.5</v>
      </c>
      <c r="E8429">
        <v>26.066687999999999</v>
      </c>
      <c r="F8429">
        <v>27.126214000000001</v>
      </c>
      <c r="G8429">
        <v>27.517001</v>
      </c>
      <c r="H8429">
        <v>-1.0595250000000001</v>
      </c>
      <c r="I8429">
        <v>-97.439121</v>
      </c>
      <c r="J8429">
        <v>33</v>
      </c>
      <c r="K8429">
        <v>47.086100999999999</v>
      </c>
      <c r="L8429">
        <v>1.5009E-2</v>
      </c>
      <c r="M8429">
        <f>(F8429*CalPhotonTurnigy!$AE$30*CalPhotonTurnigy!$AF$36+CalPhotonTurnigy!$AE$36)/CalPhotonTurnigy!$AE$30</f>
        <v>39.040525891682478</v>
      </c>
    </row>
    <row r="8430" spans="1:13" x14ac:dyDescent="0.3">
      <c r="A8430">
        <v>223.890737</v>
      </c>
      <c r="B8430">
        <v>33</v>
      </c>
      <c r="C8430">
        <v>0</v>
      </c>
      <c r="D8430">
        <v>0.497</v>
      </c>
      <c r="E8430">
        <v>26.046522</v>
      </c>
      <c r="F8430">
        <v>27.024426999999999</v>
      </c>
      <c r="G8430">
        <v>27.504735</v>
      </c>
      <c r="H8430">
        <v>-0.97790600000000005</v>
      </c>
      <c r="I8430">
        <v>-97.479399000000001</v>
      </c>
      <c r="J8430">
        <v>33</v>
      </c>
      <c r="K8430">
        <v>47.085281000000002</v>
      </c>
      <c r="L8430">
        <v>1.5004999999999999E-2</v>
      </c>
      <c r="M8430">
        <f>(F8430*CalPhotonTurnigy!$AE$30*CalPhotonTurnigy!$AF$36+CalPhotonTurnigy!$AE$36)/CalPhotonTurnigy!$AE$30</f>
        <v>38.937140378649303</v>
      </c>
    </row>
    <row r="8431" spans="1:13" x14ac:dyDescent="0.3">
      <c r="A8431">
        <v>223.90574000000001</v>
      </c>
      <c r="B8431">
        <v>33</v>
      </c>
      <c r="C8431">
        <v>0</v>
      </c>
      <c r="D8431">
        <v>0.499</v>
      </c>
      <c r="E8431">
        <v>26.042786</v>
      </c>
      <c r="F8431">
        <v>26.973527000000001</v>
      </c>
      <c r="G8431">
        <v>27.493327000000001</v>
      </c>
      <c r="H8431">
        <v>-0.93074100000000004</v>
      </c>
      <c r="I8431">
        <v>-97.517713999999998</v>
      </c>
      <c r="J8431">
        <v>33</v>
      </c>
      <c r="K8431">
        <v>47.084575000000001</v>
      </c>
      <c r="L8431">
        <v>1.5003000000000001E-2</v>
      </c>
      <c r="M8431">
        <f>(F8431*CalPhotonTurnigy!$AE$30*CalPhotonTurnigy!$AF$36+CalPhotonTurnigy!$AE$36)/CalPhotonTurnigy!$AE$30</f>
        <v>38.885441020053527</v>
      </c>
    </row>
    <row r="8432" spans="1:13" x14ac:dyDescent="0.3">
      <c r="A8432">
        <v>223.920738</v>
      </c>
      <c r="B8432">
        <v>33</v>
      </c>
      <c r="C8432">
        <v>0</v>
      </c>
      <c r="D8432">
        <v>0.497</v>
      </c>
      <c r="E8432">
        <v>26.025942000000001</v>
      </c>
      <c r="F8432">
        <v>26.897169999999999</v>
      </c>
      <c r="G8432">
        <v>27.482731999999999</v>
      </c>
      <c r="H8432">
        <v>-0.87122699999999997</v>
      </c>
      <c r="I8432">
        <v>-97.553545</v>
      </c>
      <c r="J8432">
        <v>33</v>
      </c>
      <c r="K8432">
        <v>47.083967000000001</v>
      </c>
      <c r="L8432">
        <v>1.4997999999999999E-2</v>
      </c>
      <c r="M8432">
        <f>(F8432*CalPhotonTurnigy!$AE$30*CalPhotonTurnigy!$AF$36+CalPhotonTurnigy!$AE$36)/CalPhotonTurnigy!$AE$30</f>
        <v>38.807884872228421</v>
      </c>
    </row>
    <row r="8433" spans="1:13" x14ac:dyDescent="0.3">
      <c r="A8433">
        <v>223.93573599999999</v>
      </c>
      <c r="B8433">
        <v>32</v>
      </c>
      <c r="C8433">
        <v>0</v>
      </c>
      <c r="D8433">
        <v>0.495</v>
      </c>
      <c r="E8433">
        <v>25.997798</v>
      </c>
      <c r="F8433">
        <v>26.846259</v>
      </c>
      <c r="G8433">
        <v>27.472704</v>
      </c>
      <c r="H8433">
        <v>-0.84846100000000002</v>
      </c>
      <c r="I8433">
        <v>-97.588425000000001</v>
      </c>
      <c r="J8433">
        <v>32</v>
      </c>
      <c r="K8433">
        <v>47.026932000000002</v>
      </c>
      <c r="L8433">
        <v>1.4997999999999999E-2</v>
      </c>
      <c r="M8433">
        <f>(F8433*CalPhotonTurnigy!$AE$30*CalPhotonTurnigy!$AF$36+CalPhotonTurnigy!$AE$36)/CalPhotonTurnigy!$AE$30</f>
        <v>38.756174340883227</v>
      </c>
    </row>
    <row r="8434" spans="1:13" x14ac:dyDescent="0.3">
      <c r="A8434">
        <v>223.95074199999999</v>
      </c>
      <c r="B8434">
        <v>32</v>
      </c>
      <c r="C8434">
        <v>0</v>
      </c>
      <c r="D8434">
        <v>0.496</v>
      </c>
      <c r="E8434">
        <v>25.980388000000001</v>
      </c>
      <c r="F8434">
        <v>26.718964</v>
      </c>
      <c r="G8434">
        <v>27.462498</v>
      </c>
      <c r="H8434">
        <v>-0.73857600000000001</v>
      </c>
      <c r="I8434">
        <v>-97.618773000000004</v>
      </c>
      <c r="J8434">
        <v>32</v>
      </c>
      <c r="K8434">
        <v>46.924084999999998</v>
      </c>
      <c r="L8434">
        <v>1.5006E-2</v>
      </c>
      <c r="M8434">
        <f>(F8434*CalPhotonTurnigy!$AE$30*CalPhotonTurnigy!$AF$36+CalPhotonTurnigy!$AE$36)/CalPhotonTurnigy!$AE$30</f>
        <v>38.626880237691687</v>
      </c>
    </row>
    <row r="8435" spans="1:13" x14ac:dyDescent="0.3">
      <c r="A8435">
        <v>223.96574899999999</v>
      </c>
      <c r="B8435">
        <v>32</v>
      </c>
      <c r="C8435">
        <v>0</v>
      </c>
      <c r="D8435">
        <v>0.495</v>
      </c>
      <c r="E8435">
        <v>25.958568</v>
      </c>
      <c r="F8435">
        <v>26.693501000000001</v>
      </c>
      <c r="G8435">
        <v>27.451103</v>
      </c>
      <c r="H8435">
        <v>-0.73493399999999998</v>
      </c>
      <c r="I8435">
        <v>-97.648966999999999</v>
      </c>
      <c r="J8435">
        <v>32</v>
      </c>
      <c r="K8435">
        <v>46.835563</v>
      </c>
      <c r="L8435">
        <v>1.5007E-2</v>
      </c>
      <c r="M8435">
        <f>(F8435*CalPhotonTurnigy!$AE$30*CalPhotonTurnigy!$AF$36+CalPhotonTurnigy!$AE$36)/CalPhotonTurnigy!$AE$30</f>
        <v>38.60101735423541</v>
      </c>
    </row>
    <row r="8436" spans="1:13" x14ac:dyDescent="0.3">
      <c r="A8436">
        <v>223.98074500000001</v>
      </c>
      <c r="B8436">
        <v>32</v>
      </c>
      <c r="C8436">
        <v>0</v>
      </c>
      <c r="D8436">
        <v>0.497</v>
      </c>
      <c r="E8436">
        <v>25.953448999999999</v>
      </c>
      <c r="F8436">
        <v>26.642574</v>
      </c>
      <c r="G8436">
        <v>27.437757000000001</v>
      </c>
      <c r="H8436">
        <v>-0.68912499999999999</v>
      </c>
      <c r="I8436">
        <v>-97.677245999999997</v>
      </c>
      <c r="J8436">
        <v>32</v>
      </c>
      <c r="K8436">
        <v>46.759371999999999</v>
      </c>
      <c r="L8436">
        <v>1.4996000000000001E-2</v>
      </c>
      <c r="M8436">
        <f>(F8436*CalPhotonTurnigy!$AE$30*CalPhotonTurnigy!$AF$36+CalPhotonTurnigy!$AE$36)/CalPhotonTurnigy!$AE$30</f>
        <v>38.549290571618364</v>
      </c>
    </row>
    <row r="8437" spans="1:13" x14ac:dyDescent="0.3">
      <c r="A8437">
        <v>223.995744</v>
      </c>
      <c r="B8437">
        <v>32</v>
      </c>
      <c r="C8437">
        <v>0</v>
      </c>
      <c r="D8437">
        <v>0.498</v>
      </c>
      <c r="E8437">
        <v>25.955876</v>
      </c>
      <c r="F8437">
        <v>26.566174</v>
      </c>
      <c r="G8437">
        <v>27.422072</v>
      </c>
      <c r="H8437">
        <v>-0.61029699999999998</v>
      </c>
      <c r="I8437">
        <v>-97.702280000000002</v>
      </c>
      <c r="J8437">
        <v>32</v>
      </c>
      <c r="K8437">
        <v>46.693793999999997</v>
      </c>
      <c r="L8437">
        <v>1.4999E-2</v>
      </c>
      <c r="M8437">
        <f>(F8437*CalPhotonTurnigy!$AE$30*CalPhotonTurnigy!$AF$36+CalPhotonTurnigy!$AE$36)/CalPhotonTurnigy!$AE$30</f>
        <v>38.471690748500151</v>
      </c>
    </row>
    <row r="8438" spans="1:13" x14ac:dyDescent="0.3">
      <c r="A8438">
        <v>224.01074700000001</v>
      </c>
      <c r="B8438">
        <v>32</v>
      </c>
      <c r="C8438">
        <v>0</v>
      </c>
      <c r="D8438">
        <v>0.504</v>
      </c>
      <c r="E8438">
        <v>26.005749999999999</v>
      </c>
      <c r="F8438">
        <v>26.540704999999999</v>
      </c>
      <c r="G8438">
        <v>27.403919999999999</v>
      </c>
      <c r="H8438">
        <v>-0.53495499999999996</v>
      </c>
      <c r="I8438">
        <v>-97.724225000000004</v>
      </c>
      <c r="J8438">
        <v>32</v>
      </c>
      <c r="K8438">
        <v>46.637349999999998</v>
      </c>
      <c r="L8438">
        <v>1.5003000000000001E-2</v>
      </c>
      <c r="M8438">
        <f>(F8438*CalPhotonTurnigy!$AE$30*CalPhotonTurnigy!$AF$36+CalPhotonTurnigy!$AE$36)/CalPhotonTurnigy!$AE$30</f>
        <v>38.445821770816927</v>
      </c>
    </row>
    <row r="8439" spans="1:13" x14ac:dyDescent="0.3">
      <c r="A8439">
        <v>224.02574999999999</v>
      </c>
      <c r="B8439">
        <v>32</v>
      </c>
      <c r="C8439">
        <v>0</v>
      </c>
      <c r="D8439">
        <v>0.496</v>
      </c>
      <c r="E8439">
        <v>25.987234000000001</v>
      </c>
      <c r="F8439">
        <v>26.489764000000001</v>
      </c>
      <c r="G8439">
        <v>27.383362000000002</v>
      </c>
      <c r="H8439">
        <v>-0.50253000000000003</v>
      </c>
      <c r="I8439">
        <v>-97.744831000000005</v>
      </c>
      <c r="J8439">
        <v>32</v>
      </c>
      <c r="K8439">
        <v>46.588768000000002</v>
      </c>
      <c r="L8439">
        <v>1.5003000000000001E-2</v>
      </c>
      <c r="M8439">
        <f>(F8439*CalPhotonTurnigy!$AE$30*CalPhotonTurnigy!$AF$36+CalPhotonTurnigy!$AE$36)/CalPhotonTurnigy!$AE$30</f>
        <v>38.394080768337012</v>
      </c>
    </row>
    <row r="8440" spans="1:13" x14ac:dyDescent="0.3">
      <c r="A8440">
        <v>224.040762</v>
      </c>
      <c r="B8440">
        <v>32</v>
      </c>
      <c r="C8440">
        <v>0</v>
      </c>
      <c r="D8440">
        <v>0.495</v>
      </c>
      <c r="E8440">
        <v>25.957632</v>
      </c>
      <c r="F8440">
        <v>26.464292</v>
      </c>
      <c r="G8440">
        <v>27.360579000000001</v>
      </c>
      <c r="H8440">
        <v>-0.50666</v>
      </c>
      <c r="I8440">
        <v>-97.765614999999997</v>
      </c>
      <c r="J8440">
        <v>32</v>
      </c>
      <c r="K8440">
        <v>46.546953999999999</v>
      </c>
      <c r="L8440">
        <v>1.5011999999999999E-2</v>
      </c>
      <c r="M8440">
        <f>(F8440*CalPhotonTurnigy!$AE$30*CalPhotonTurnigy!$AF$36+CalPhotonTurnigy!$AE$36)/CalPhotonTurnigy!$AE$30</f>
        <v>38.368208743540322</v>
      </c>
    </row>
    <row r="8441" spans="1:13" x14ac:dyDescent="0.3">
      <c r="A8441">
        <v>224.05577299999999</v>
      </c>
      <c r="B8441">
        <v>32</v>
      </c>
      <c r="C8441">
        <v>0</v>
      </c>
      <c r="D8441">
        <v>0.498</v>
      </c>
      <c r="E8441">
        <v>25.959475999999999</v>
      </c>
      <c r="F8441">
        <v>26.413345</v>
      </c>
      <c r="G8441">
        <v>27.335832</v>
      </c>
      <c r="H8441">
        <v>-0.45386900000000002</v>
      </c>
      <c r="I8441">
        <v>-97.784223999999995</v>
      </c>
      <c r="J8441">
        <v>32</v>
      </c>
      <c r="K8441">
        <v>46.510964000000001</v>
      </c>
      <c r="L8441">
        <v>1.5011E-2</v>
      </c>
      <c r="M8441">
        <f>(F8441*CalPhotonTurnigy!$AE$30*CalPhotonTurnigy!$AF$36+CalPhotonTurnigy!$AE$36)/CalPhotonTurnigy!$AE$30</f>
        <v>38.316461646833467</v>
      </c>
    </row>
    <row r="8442" spans="1:13" x14ac:dyDescent="0.3">
      <c r="A8442">
        <v>224.07077200000001</v>
      </c>
      <c r="B8442">
        <v>32</v>
      </c>
      <c r="C8442">
        <v>0</v>
      </c>
      <c r="D8442">
        <v>0.497</v>
      </c>
      <c r="E8442">
        <v>25.954229999999999</v>
      </c>
      <c r="F8442">
        <v>26.362393000000001</v>
      </c>
      <c r="G8442">
        <v>27.309429000000002</v>
      </c>
      <c r="H8442">
        <v>-0.408163</v>
      </c>
      <c r="I8442">
        <v>-97.800939</v>
      </c>
      <c r="J8442">
        <v>32</v>
      </c>
      <c r="K8442">
        <v>46.479987000000001</v>
      </c>
      <c r="L8442">
        <v>1.4999E-2</v>
      </c>
      <c r="M8442">
        <f>(F8442*CalPhotonTurnigy!$AE$30*CalPhotonTurnigy!$AF$36+CalPhotonTurnigy!$AE$36)/CalPhotonTurnigy!$AE$30</f>
        <v>38.264709471604149</v>
      </c>
    </row>
    <row r="8443" spans="1:13" x14ac:dyDescent="0.3">
      <c r="A8443">
        <v>224.08577199999999</v>
      </c>
      <c r="B8443">
        <v>32</v>
      </c>
      <c r="C8443">
        <v>0</v>
      </c>
      <c r="D8443">
        <v>0.498</v>
      </c>
      <c r="E8443">
        <v>25.956548000000002</v>
      </c>
      <c r="F8443">
        <v>26.311437000000002</v>
      </c>
      <c r="G8443">
        <v>27.281696</v>
      </c>
      <c r="H8443">
        <v>-0.35488900000000001</v>
      </c>
      <c r="I8443">
        <v>-97.815466999999998</v>
      </c>
      <c r="J8443">
        <v>32</v>
      </c>
      <c r="K8443">
        <v>46.453325</v>
      </c>
      <c r="L8443">
        <v>1.4999999999999999E-2</v>
      </c>
      <c r="M8443">
        <f>(F8443*CalPhotonTurnigy!$AE$30*CalPhotonTurnigy!$AF$36+CalPhotonTurnigy!$AE$36)/CalPhotonTurnigy!$AE$30</f>
        <v>38.212953233556867</v>
      </c>
    </row>
    <row r="8444" spans="1:13" x14ac:dyDescent="0.3">
      <c r="A8444">
        <v>224.10077899999999</v>
      </c>
      <c r="B8444">
        <v>33</v>
      </c>
      <c r="C8444">
        <v>0</v>
      </c>
      <c r="D8444">
        <v>0.505</v>
      </c>
      <c r="E8444">
        <v>26.019966</v>
      </c>
      <c r="F8444">
        <v>26.311437000000002</v>
      </c>
      <c r="G8444">
        <v>27.253150999999999</v>
      </c>
      <c r="H8444">
        <v>-0.29147099999999998</v>
      </c>
      <c r="I8444">
        <v>-97.827404000000001</v>
      </c>
      <c r="J8444">
        <v>33</v>
      </c>
      <c r="K8444">
        <v>46.486888</v>
      </c>
      <c r="L8444">
        <v>1.5007E-2</v>
      </c>
      <c r="M8444">
        <f>(F8444*CalPhotonTurnigy!$AE$30*CalPhotonTurnigy!$AF$36+CalPhotonTurnigy!$AE$36)/CalPhotonTurnigy!$AE$30</f>
        <v>38.212953233556867</v>
      </c>
    </row>
    <row r="8445" spans="1:13" x14ac:dyDescent="0.3">
      <c r="A8445">
        <v>224.115791</v>
      </c>
      <c r="B8445">
        <v>32</v>
      </c>
      <c r="C8445">
        <v>0</v>
      </c>
      <c r="D8445">
        <v>0.496</v>
      </c>
      <c r="E8445">
        <v>25.999473999999999</v>
      </c>
      <c r="F8445">
        <v>26.285958000000001</v>
      </c>
      <c r="G8445">
        <v>27.224581000000001</v>
      </c>
      <c r="H8445">
        <v>-0.28648299999999999</v>
      </c>
      <c r="I8445">
        <v>-97.839139000000003</v>
      </c>
      <c r="J8445">
        <v>32</v>
      </c>
      <c r="K8445">
        <v>46.513021999999999</v>
      </c>
      <c r="L8445">
        <v>1.5011999999999999E-2</v>
      </c>
      <c r="M8445">
        <f>(F8445*CalPhotonTurnigy!$AE$30*CalPhotonTurnigy!$AF$36+CalPhotonTurnigy!$AE$36)/CalPhotonTurnigy!$AE$30</f>
        <v>38.187074098828745</v>
      </c>
    </row>
    <row r="8446" spans="1:13" x14ac:dyDescent="0.3">
      <c r="A8446">
        <v>224.13079099999999</v>
      </c>
      <c r="B8446">
        <v>32</v>
      </c>
      <c r="C8446">
        <v>0</v>
      </c>
      <c r="D8446">
        <v>0.497</v>
      </c>
      <c r="E8446">
        <v>25.988657</v>
      </c>
      <c r="F8446">
        <v>26.209512</v>
      </c>
      <c r="G8446">
        <v>27.196539999999999</v>
      </c>
      <c r="H8446">
        <v>-0.220856</v>
      </c>
      <c r="I8446">
        <v>-97.848173000000003</v>
      </c>
      <c r="J8446">
        <v>32</v>
      </c>
      <c r="K8446">
        <v>46.481757999999999</v>
      </c>
      <c r="L8446">
        <v>1.4999999999999999E-2</v>
      </c>
      <c r="M8446">
        <f>(F8446*CalPhotonTurnigy!$AE$30*CalPhotonTurnigy!$AF$36+CalPhotonTurnigy!$AE$36)/CalPhotonTurnigy!$AE$30</f>
        <v>38.109427553303924</v>
      </c>
    </row>
    <row r="8447" spans="1:13" x14ac:dyDescent="0.3">
      <c r="A8447">
        <v>224.14579800000001</v>
      </c>
      <c r="B8447">
        <v>32</v>
      </c>
      <c r="C8447">
        <v>0</v>
      </c>
      <c r="D8447">
        <v>0.496</v>
      </c>
      <c r="E8447">
        <v>25.972518000000001</v>
      </c>
      <c r="F8447">
        <v>26.234995000000001</v>
      </c>
      <c r="G8447">
        <v>27.169073000000001</v>
      </c>
      <c r="H8447">
        <v>-0.26247799999999999</v>
      </c>
      <c r="I8447">
        <v>-97.858915999999994</v>
      </c>
      <c r="J8447">
        <v>32</v>
      </c>
      <c r="K8447">
        <v>46.454849000000003</v>
      </c>
      <c r="L8447">
        <v>1.5007E-2</v>
      </c>
      <c r="M8447">
        <f>(F8447*CalPhotonTurnigy!$AE$30*CalPhotonTurnigy!$AF$36+CalPhotonTurnigy!$AE$36)/CalPhotonTurnigy!$AE$30</f>
        <v>38.135310750850017</v>
      </c>
    </row>
    <row r="8448" spans="1:13" x14ac:dyDescent="0.3">
      <c r="A8448">
        <v>224.160809</v>
      </c>
      <c r="B8448">
        <v>32</v>
      </c>
      <c r="C8448">
        <v>0</v>
      </c>
      <c r="D8448">
        <v>0.495</v>
      </c>
      <c r="E8448">
        <v>25.944956999999999</v>
      </c>
      <c r="F8448">
        <v>26.285958000000001</v>
      </c>
      <c r="G8448">
        <v>27.14207</v>
      </c>
      <c r="H8448">
        <v>-0.341001</v>
      </c>
      <c r="I8448">
        <v>-97.872883000000002</v>
      </c>
      <c r="J8448">
        <v>32</v>
      </c>
      <c r="K8448">
        <v>46.431688000000001</v>
      </c>
      <c r="L8448">
        <v>1.5011E-2</v>
      </c>
      <c r="M8448">
        <f>(F8448*CalPhotonTurnigy!$AE$30*CalPhotonTurnigy!$AF$36+CalPhotonTurnigy!$AE$36)/CalPhotonTurnigy!$AE$30</f>
        <v>38.187074098828745</v>
      </c>
    </row>
    <row r="8449" spans="1:13" x14ac:dyDescent="0.3">
      <c r="A8449">
        <v>224.17580799999999</v>
      </c>
      <c r="B8449">
        <v>32</v>
      </c>
      <c r="C8449">
        <v>0</v>
      </c>
      <c r="D8449">
        <v>0.496</v>
      </c>
      <c r="E8449">
        <v>25.934899000000001</v>
      </c>
      <c r="F8449">
        <v>26.362393000000001</v>
      </c>
      <c r="G8449">
        <v>27.115490999999999</v>
      </c>
      <c r="H8449">
        <v>-0.42749399999999999</v>
      </c>
      <c r="I8449">
        <v>-97.890389999999996</v>
      </c>
      <c r="J8449">
        <v>32</v>
      </c>
      <c r="K8449">
        <v>46.411754000000002</v>
      </c>
      <c r="L8449">
        <v>1.4999E-2</v>
      </c>
      <c r="M8449">
        <f>(F8449*CalPhotonTurnigy!$AE$30*CalPhotonTurnigy!$AF$36+CalPhotonTurnigy!$AE$36)/CalPhotonTurnigy!$AE$30</f>
        <v>38.264709471604149</v>
      </c>
    </row>
    <row r="8450" spans="1:13" x14ac:dyDescent="0.3">
      <c r="A8450">
        <v>224.19081600000001</v>
      </c>
      <c r="B8450">
        <v>32</v>
      </c>
      <c r="C8450">
        <v>0</v>
      </c>
      <c r="D8450">
        <v>0.495</v>
      </c>
      <c r="E8450">
        <v>25.919402000000002</v>
      </c>
      <c r="F8450">
        <v>26.438818999999999</v>
      </c>
      <c r="G8450">
        <v>27.089338999999999</v>
      </c>
      <c r="H8450">
        <v>-0.51941700000000002</v>
      </c>
      <c r="I8450">
        <v>-97.911686000000003</v>
      </c>
      <c r="J8450">
        <v>32</v>
      </c>
      <c r="K8450">
        <v>46.394596</v>
      </c>
      <c r="L8450">
        <v>1.5008000000000001E-2</v>
      </c>
      <c r="M8450">
        <f>(F8450*CalPhotonTurnigy!$AE$30*CalPhotonTurnigy!$AF$36+CalPhotonTurnigy!$AE$36)/CalPhotonTurnigy!$AE$30</f>
        <v>38.34233570303914</v>
      </c>
    </row>
    <row r="8451" spans="1:13" x14ac:dyDescent="0.3">
      <c r="A8451">
        <v>224.205815</v>
      </c>
      <c r="B8451">
        <v>32</v>
      </c>
      <c r="C8451">
        <v>0</v>
      </c>
      <c r="D8451">
        <v>0.495</v>
      </c>
      <c r="E8451">
        <v>25.906061000000001</v>
      </c>
      <c r="F8451">
        <v>26.464292</v>
      </c>
      <c r="G8451">
        <v>27.063647</v>
      </c>
      <c r="H8451">
        <v>-0.55823100000000003</v>
      </c>
      <c r="I8451">
        <v>-97.934566000000004</v>
      </c>
      <c r="J8451">
        <v>32</v>
      </c>
      <c r="K8451">
        <v>46.379828000000003</v>
      </c>
      <c r="L8451">
        <v>1.4999E-2</v>
      </c>
      <c r="M8451">
        <f>(F8451*CalPhotonTurnigy!$AE$30*CalPhotonTurnigy!$AF$36+CalPhotonTurnigy!$AE$36)/CalPhotonTurnigy!$AE$30</f>
        <v>38.368208743540322</v>
      </c>
    </row>
    <row r="8452" spans="1:13" x14ac:dyDescent="0.3">
      <c r="A8452">
        <v>224.22081800000001</v>
      </c>
      <c r="B8452">
        <v>32</v>
      </c>
      <c r="C8452">
        <v>0</v>
      </c>
      <c r="D8452">
        <v>0.496</v>
      </c>
      <c r="E8452">
        <v>25.901423000000001</v>
      </c>
      <c r="F8452">
        <v>26.387868999999998</v>
      </c>
      <c r="G8452">
        <v>27.038466</v>
      </c>
      <c r="H8452">
        <v>-0.48644700000000002</v>
      </c>
      <c r="I8452">
        <v>-97.954496000000006</v>
      </c>
      <c r="J8452">
        <v>32</v>
      </c>
      <c r="K8452">
        <v>46.367117</v>
      </c>
      <c r="L8452">
        <v>1.5003000000000001E-2</v>
      </c>
      <c r="M8452">
        <f>(F8452*CalPhotonTurnigy!$AE$30*CalPhotonTurnigy!$AF$36+CalPhotonTurnigy!$AE$36)/CalPhotonTurnigy!$AE$30</f>
        <v>38.290585559218805</v>
      </c>
    </row>
    <row r="8453" spans="1:13" x14ac:dyDescent="0.3">
      <c r="A8453">
        <v>224.235817</v>
      </c>
      <c r="B8453">
        <v>32</v>
      </c>
      <c r="C8453">
        <v>0</v>
      </c>
      <c r="D8453">
        <v>0.495</v>
      </c>
      <c r="E8453">
        <v>25.890584</v>
      </c>
      <c r="F8453">
        <v>26.362393000000001</v>
      </c>
      <c r="G8453">
        <v>27.013853999999998</v>
      </c>
      <c r="H8453">
        <v>-0.47180899999999998</v>
      </c>
      <c r="I8453">
        <v>-97.973816999999997</v>
      </c>
      <c r="J8453">
        <v>32</v>
      </c>
      <c r="K8453">
        <v>46.356177000000002</v>
      </c>
      <c r="L8453">
        <v>1.4999E-2</v>
      </c>
      <c r="M8453">
        <f>(F8453*CalPhotonTurnigy!$AE$30*CalPhotonTurnigy!$AF$36+CalPhotonTurnigy!$AE$36)/CalPhotonTurnigy!$AE$30</f>
        <v>38.264709471604149</v>
      </c>
    </row>
    <row r="8454" spans="1:13" x14ac:dyDescent="0.3">
      <c r="A8454">
        <v>224.250823</v>
      </c>
      <c r="B8454">
        <v>32</v>
      </c>
      <c r="C8454">
        <v>0</v>
      </c>
      <c r="D8454">
        <v>0.49399999999999999</v>
      </c>
      <c r="E8454">
        <v>25.867553999999998</v>
      </c>
      <c r="F8454">
        <v>26.311437000000002</v>
      </c>
      <c r="G8454">
        <v>26.989871000000001</v>
      </c>
      <c r="H8454">
        <v>-0.44388300000000003</v>
      </c>
      <c r="I8454">
        <v>-97.991996</v>
      </c>
      <c r="J8454">
        <v>32</v>
      </c>
      <c r="K8454">
        <v>46.346760000000003</v>
      </c>
      <c r="L8454">
        <v>1.5006E-2</v>
      </c>
      <c r="M8454">
        <f>(F8454*CalPhotonTurnigy!$AE$30*CalPhotonTurnigy!$AF$36+CalPhotonTurnigy!$AE$36)/CalPhotonTurnigy!$AE$30</f>
        <v>38.212953233556867</v>
      </c>
    </row>
    <row r="8455" spans="1:13" x14ac:dyDescent="0.3">
      <c r="A8455">
        <v>224.26582500000001</v>
      </c>
      <c r="B8455">
        <v>32</v>
      </c>
      <c r="C8455">
        <v>0</v>
      </c>
      <c r="D8455">
        <v>0.497</v>
      </c>
      <c r="E8455">
        <v>25.875136999999999</v>
      </c>
      <c r="F8455">
        <v>26.209512</v>
      </c>
      <c r="G8455">
        <v>26.966576</v>
      </c>
      <c r="H8455">
        <v>-0.33437499999999998</v>
      </c>
      <c r="I8455">
        <v>-98.005673999999999</v>
      </c>
      <c r="J8455">
        <v>32</v>
      </c>
      <c r="K8455">
        <v>46.338656</v>
      </c>
      <c r="L8455">
        <v>1.5002E-2</v>
      </c>
      <c r="M8455">
        <f>(F8455*CalPhotonTurnigy!$AE$30*CalPhotonTurnigy!$AF$36+CalPhotonTurnigy!$AE$36)/CalPhotonTurnigy!$AE$30</f>
        <v>38.109427553303924</v>
      </c>
    </row>
    <row r="8456" spans="1:13" x14ac:dyDescent="0.3">
      <c r="A8456">
        <v>224.28082699999999</v>
      </c>
      <c r="B8456">
        <v>32</v>
      </c>
      <c r="C8456">
        <v>0</v>
      </c>
      <c r="D8456">
        <v>0.496</v>
      </c>
      <c r="E8456">
        <v>25.874811999999999</v>
      </c>
      <c r="F8456">
        <v>26.133057000000001</v>
      </c>
      <c r="G8456">
        <v>26.944022</v>
      </c>
      <c r="H8456">
        <v>-0.25824599999999998</v>
      </c>
      <c r="I8456">
        <v>-98.016232000000002</v>
      </c>
      <c r="J8456">
        <v>32</v>
      </c>
      <c r="K8456">
        <v>46.331679999999999</v>
      </c>
      <c r="L8456">
        <v>1.5002E-2</v>
      </c>
      <c r="M8456">
        <f>(F8456*CalPhotonTurnigy!$AE$30*CalPhotonTurnigy!$AF$36+CalPhotonTurnigy!$AE$36)/CalPhotonTurnigy!$AE$30</f>
        <v>38.031771866438696</v>
      </c>
    </row>
    <row r="8457" spans="1:13" x14ac:dyDescent="0.3">
      <c r="A8457">
        <v>224.29583500000001</v>
      </c>
      <c r="B8457">
        <v>32</v>
      </c>
      <c r="C8457">
        <v>0</v>
      </c>
      <c r="D8457">
        <v>0.49399999999999999</v>
      </c>
      <c r="E8457">
        <v>25.853971999999999</v>
      </c>
      <c r="F8457">
        <v>26.107569999999999</v>
      </c>
      <c r="G8457">
        <v>26.922253000000001</v>
      </c>
      <c r="H8457">
        <v>-0.25359799999999999</v>
      </c>
      <c r="I8457">
        <v>-98.026601999999997</v>
      </c>
      <c r="J8457">
        <v>32</v>
      </c>
      <c r="K8457">
        <v>46.325676000000001</v>
      </c>
      <c r="L8457">
        <v>1.5008000000000001E-2</v>
      </c>
      <c r="M8457">
        <f>(F8457*CalPhotonTurnigy!$AE$30*CalPhotonTurnigy!$AF$36+CalPhotonTurnigy!$AE$36)/CalPhotonTurnigy!$AE$30</f>
        <v>38.005884606074638</v>
      </c>
    </row>
    <row r="8458" spans="1:13" x14ac:dyDescent="0.3">
      <c r="A8458">
        <v>224.31083100000001</v>
      </c>
      <c r="B8458">
        <v>32</v>
      </c>
      <c r="C8458">
        <v>0</v>
      </c>
      <c r="D8458">
        <v>0.503</v>
      </c>
      <c r="E8458">
        <v>25.911389</v>
      </c>
      <c r="F8458">
        <v>26.107569999999999</v>
      </c>
      <c r="G8458">
        <v>26.901309000000001</v>
      </c>
      <c r="H8458">
        <v>-0.19618099999999999</v>
      </c>
      <c r="I8458">
        <v>-98.034617999999995</v>
      </c>
      <c r="J8458">
        <v>32</v>
      </c>
      <c r="K8458">
        <v>46.320507999999997</v>
      </c>
      <c r="L8458">
        <v>1.4996000000000001E-2</v>
      </c>
      <c r="M8458">
        <f>(F8458*CalPhotonTurnigy!$AE$30*CalPhotonTurnigy!$AF$36+CalPhotonTurnigy!$AE$36)/CalPhotonTurnigy!$AE$30</f>
        <v>38.005884606074638</v>
      </c>
    </row>
    <row r="8459" spans="1:13" x14ac:dyDescent="0.3">
      <c r="A8459">
        <v>224.32584399999999</v>
      </c>
      <c r="B8459">
        <v>32</v>
      </c>
      <c r="C8459">
        <v>0</v>
      </c>
      <c r="D8459">
        <v>0.495</v>
      </c>
      <c r="E8459">
        <v>25.892316999999998</v>
      </c>
      <c r="F8459">
        <v>26.107569999999999</v>
      </c>
      <c r="G8459">
        <v>26.881218000000001</v>
      </c>
      <c r="H8459">
        <v>-0.215253</v>
      </c>
      <c r="I8459">
        <v>-98.043423000000004</v>
      </c>
      <c r="J8459">
        <v>32</v>
      </c>
      <c r="K8459">
        <v>46.31606</v>
      </c>
      <c r="L8459">
        <v>1.5013E-2</v>
      </c>
      <c r="M8459">
        <f>(F8459*CalPhotonTurnigy!$AE$30*CalPhotonTurnigy!$AF$36+CalPhotonTurnigy!$AE$36)/CalPhotonTurnigy!$AE$30</f>
        <v>38.005884606074638</v>
      </c>
    </row>
    <row r="8460" spans="1:13" x14ac:dyDescent="0.3">
      <c r="A8460">
        <v>224.340846</v>
      </c>
      <c r="B8460">
        <v>32</v>
      </c>
      <c r="C8460">
        <v>0</v>
      </c>
      <c r="D8460">
        <v>0.48899999999999999</v>
      </c>
      <c r="E8460">
        <v>25.827905999999999</v>
      </c>
      <c r="F8460">
        <v>26.107569999999999</v>
      </c>
      <c r="G8460">
        <v>26.861999999999998</v>
      </c>
      <c r="H8460">
        <v>-0.27966400000000002</v>
      </c>
      <c r="I8460">
        <v>-98.054854000000006</v>
      </c>
      <c r="J8460">
        <v>32</v>
      </c>
      <c r="K8460">
        <v>46.312230999999997</v>
      </c>
      <c r="L8460">
        <v>1.5002E-2</v>
      </c>
      <c r="M8460">
        <f>(F8460*CalPhotonTurnigy!$AE$30*CalPhotonTurnigy!$AF$36+CalPhotonTurnigy!$AE$36)/CalPhotonTurnigy!$AE$30</f>
        <v>38.005884606074638</v>
      </c>
    </row>
    <row r="8461" spans="1:13" x14ac:dyDescent="0.3">
      <c r="A8461">
        <v>224.35585</v>
      </c>
      <c r="B8461">
        <v>32</v>
      </c>
      <c r="C8461">
        <v>0</v>
      </c>
      <c r="D8461">
        <v>0.495</v>
      </c>
      <c r="E8461">
        <v>25.820452</v>
      </c>
      <c r="F8461">
        <v>26.082082</v>
      </c>
      <c r="G8461">
        <v>26.843667</v>
      </c>
      <c r="H8461">
        <v>-0.26162999999999997</v>
      </c>
      <c r="I8461">
        <v>-98.065546999999995</v>
      </c>
      <c r="J8461">
        <v>32</v>
      </c>
      <c r="K8461">
        <v>46.308936000000003</v>
      </c>
      <c r="L8461">
        <v>1.5004E-2</v>
      </c>
      <c r="M8461">
        <f>(F8461*CalPhotonTurnigy!$AE$30*CalPhotonTurnigy!$AF$36+CalPhotonTurnigy!$AE$36)/CalPhotonTurnigy!$AE$30</f>
        <v>37.979996330006081</v>
      </c>
    </row>
    <row r="8462" spans="1:13" x14ac:dyDescent="0.3">
      <c r="A8462">
        <v>224.37084899999999</v>
      </c>
      <c r="B8462">
        <v>32</v>
      </c>
      <c r="C8462">
        <v>0</v>
      </c>
      <c r="D8462">
        <v>0.48699999999999999</v>
      </c>
      <c r="E8462">
        <v>25.752192999999998</v>
      </c>
      <c r="F8462">
        <v>26.082082</v>
      </c>
      <c r="G8462">
        <v>26.826225999999998</v>
      </c>
      <c r="H8462">
        <v>-0.32988899999999999</v>
      </c>
      <c r="I8462">
        <v>-98.079025999999999</v>
      </c>
      <c r="J8462">
        <v>32</v>
      </c>
      <c r="K8462">
        <v>46.306100000000001</v>
      </c>
      <c r="L8462">
        <v>1.4999E-2</v>
      </c>
      <c r="M8462">
        <f>(F8462*CalPhotonTurnigy!$AE$30*CalPhotonTurnigy!$AF$36+CalPhotonTurnigy!$AE$36)/CalPhotonTurnigy!$AE$30</f>
        <v>37.979996330006081</v>
      </c>
    </row>
    <row r="8463" spans="1:13" x14ac:dyDescent="0.3">
      <c r="A8463">
        <v>224.385851</v>
      </c>
      <c r="B8463">
        <v>32</v>
      </c>
      <c r="C8463">
        <v>0</v>
      </c>
      <c r="D8463">
        <v>0.495</v>
      </c>
      <c r="E8463">
        <v>25.755299000000001</v>
      </c>
      <c r="F8463">
        <v>26.133057000000001</v>
      </c>
      <c r="G8463">
        <v>26.809673</v>
      </c>
      <c r="H8463">
        <v>-0.37775799999999998</v>
      </c>
      <c r="I8463">
        <v>-98.094470000000001</v>
      </c>
      <c r="J8463">
        <v>32</v>
      </c>
      <c r="K8463">
        <v>46.303659000000003</v>
      </c>
      <c r="L8463">
        <v>1.5002E-2</v>
      </c>
      <c r="M8463">
        <f>(F8463*CalPhotonTurnigy!$AE$30*CalPhotonTurnigy!$AF$36+CalPhotonTurnigy!$AE$36)/CalPhotonTurnigy!$AE$30</f>
        <v>38.031771866438696</v>
      </c>
    </row>
    <row r="8464" spans="1:13" x14ac:dyDescent="0.3">
      <c r="A8464">
        <v>224.40085300000001</v>
      </c>
      <c r="B8464">
        <v>32</v>
      </c>
      <c r="C8464">
        <v>0</v>
      </c>
      <c r="D8464">
        <v>0.496</v>
      </c>
      <c r="E8464">
        <v>25.771722</v>
      </c>
      <c r="F8464">
        <v>26.107569999999999</v>
      </c>
      <c r="G8464">
        <v>26.794</v>
      </c>
      <c r="H8464">
        <v>-0.33584799999999998</v>
      </c>
      <c r="I8464">
        <v>-98.108197000000004</v>
      </c>
      <c r="J8464">
        <v>32</v>
      </c>
      <c r="K8464">
        <v>46.301558</v>
      </c>
      <c r="L8464">
        <v>1.5002E-2</v>
      </c>
      <c r="M8464">
        <f>(F8464*CalPhotonTurnigy!$AE$30*CalPhotonTurnigy!$AF$36+CalPhotonTurnigy!$AE$36)/CalPhotonTurnigy!$AE$30</f>
        <v>38.005884606074638</v>
      </c>
    </row>
    <row r="8465" spans="1:13" x14ac:dyDescent="0.3">
      <c r="A8465">
        <v>224.41585799999999</v>
      </c>
      <c r="B8465">
        <v>32</v>
      </c>
      <c r="C8465">
        <v>0</v>
      </c>
      <c r="D8465">
        <v>0.496</v>
      </c>
      <c r="E8465">
        <v>25.785845999999999</v>
      </c>
      <c r="F8465">
        <v>26.082082</v>
      </c>
      <c r="G8465">
        <v>26.779192999999999</v>
      </c>
      <c r="H8465">
        <v>-0.29623500000000003</v>
      </c>
      <c r="I8465">
        <v>-98.120305999999999</v>
      </c>
      <c r="J8465">
        <v>32</v>
      </c>
      <c r="K8465">
        <v>46.299748999999998</v>
      </c>
      <c r="L8465">
        <v>1.5004999999999999E-2</v>
      </c>
      <c r="M8465">
        <f>(F8465*CalPhotonTurnigy!$AE$30*CalPhotonTurnigy!$AF$36+CalPhotonTurnigy!$AE$36)/CalPhotonTurnigy!$AE$30</f>
        <v>37.979996330006081</v>
      </c>
    </row>
    <row r="8466" spans="1:13" x14ac:dyDescent="0.3">
      <c r="A8466">
        <v>224.430857</v>
      </c>
      <c r="B8466">
        <v>32</v>
      </c>
      <c r="C8466">
        <v>0</v>
      </c>
      <c r="D8466">
        <v>0.495</v>
      </c>
      <c r="E8466">
        <v>25.784255000000002</v>
      </c>
      <c r="F8466">
        <v>26.107569999999999</v>
      </c>
      <c r="G8466">
        <v>26.765234</v>
      </c>
      <c r="H8466">
        <v>-0.32331500000000002</v>
      </c>
      <c r="I8466">
        <v>-98.133517999999995</v>
      </c>
      <c r="J8466">
        <v>32</v>
      </c>
      <c r="K8466">
        <v>46.298192999999998</v>
      </c>
      <c r="L8466">
        <v>1.4999E-2</v>
      </c>
      <c r="M8466">
        <f>(F8466*CalPhotonTurnigy!$AE$30*CalPhotonTurnigy!$AF$36+CalPhotonTurnigy!$AE$36)/CalPhotonTurnigy!$AE$30</f>
        <v>38.005884606074638</v>
      </c>
    </row>
    <row r="8467" spans="1:13" x14ac:dyDescent="0.3">
      <c r="A8467">
        <v>224.44585599999999</v>
      </c>
      <c r="B8467">
        <v>32</v>
      </c>
      <c r="C8467">
        <v>0</v>
      </c>
      <c r="D8467">
        <v>0.49399999999999999</v>
      </c>
      <c r="E8467">
        <v>25.776014</v>
      </c>
      <c r="F8467">
        <v>26.107569999999999</v>
      </c>
      <c r="G8467">
        <v>26.752099000000001</v>
      </c>
      <c r="H8467">
        <v>-0.33155600000000002</v>
      </c>
      <c r="I8467">
        <v>-98.147068000000004</v>
      </c>
      <c r="J8467">
        <v>32</v>
      </c>
      <c r="K8467">
        <v>46.296852999999999</v>
      </c>
      <c r="L8467">
        <v>1.4999E-2</v>
      </c>
      <c r="M8467">
        <f>(F8467*CalPhotonTurnigy!$AE$30*CalPhotonTurnigy!$AF$36+CalPhotonTurnigy!$AE$36)/CalPhotonTurnigy!$AE$30</f>
        <v>38.005884606074638</v>
      </c>
    </row>
    <row r="8468" spans="1:13" x14ac:dyDescent="0.3">
      <c r="A8468">
        <v>224.46085500000001</v>
      </c>
      <c r="B8468">
        <v>32</v>
      </c>
      <c r="C8468">
        <v>0</v>
      </c>
      <c r="D8468">
        <v>0.495</v>
      </c>
      <c r="E8468">
        <v>25.775794999999999</v>
      </c>
      <c r="F8468">
        <v>26.158543000000002</v>
      </c>
      <c r="G8468">
        <v>26.739763</v>
      </c>
      <c r="H8468">
        <v>-0.38274799999999998</v>
      </c>
      <c r="I8468">
        <v>-98.162716000000003</v>
      </c>
      <c r="J8468">
        <v>32</v>
      </c>
      <c r="K8468">
        <v>46.295699999999997</v>
      </c>
      <c r="L8468">
        <v>1.4999E-2</v>
      </c>
      <c r="M8468">
        <f>(F8468*CalPhotonTurnigy!$AE$30*CalPhotonTurnigy!$AF$36+CalPhotonTurnigy!$AE$36)/CalPhotonTurnigy!$AE$30</f>
        <v>38.05765811109827</v>
      </c>
    </row>
    <row r="8469" spans="1:13" x14ac:dyDescent="0.3">
      <c r="A8469">
        <v>224.475863</v>
      </c>
      <c r="B8469">
        <v>32</v>
      </c>
      <c r="C8469">
        <v>0</v>
      </c>
      <c r="D8469">
        <v>0.49399999999999999</v>
      </c>
      <c r="E8469">
        <v>25.768732</v>
      </c>
      <c r="F8469">
        <v>26.082082</v>
      </c>
      <c r="G8469">
        <v>26.728199</v>
      </c>
      <c r="H8469">
        <v>-0.31335000000000002</v>
      </c>
      <c r="I8469">
        <v>-98.175527000000002</v>
      </c>
      <c r="J8469">
        <v>32</v>
      </c>
      <c r="K8469">
        <v>46.294708</v>
      </c>
      <c r="L8469">
        <v>1.5008000000000001E-2</v>
      </c>
      <c r="M8469">
        <f>(F8469*CalPhotonTurnigy!$AE$30*CalPhotonTurnigy!$AF$36+CalPhotonTurnigy!$AE$36)/CalPhotonTurnigy!$AE$30</f>
        <v>37.979996330006081</v>
      </c>
    </row>
    <row r="8470" spans="1:13" x14ac:dyDescent="0.3">
      <c r="A8470">
        <v>224.49087499999999</v>
      </c>
      <c r="B8470">
        <v>32</v>
      </c>
      <c r="C8470">
        <v>0</v>
      </c>
      <c r="D8470">
        <v>0.495</v>
      </c>
      <c r="E8470">
        <v>25.776402999999998</v>
      </c>
      <c r="F8470">
        <v>26.133057000000001</v>
      </c>
      <c r="G8470">
        <v>26.717374</v>
      </c>
      <c r="H8470">
        <v>-0.35665400000000003</v>
      </c>
      <c r="I8470">
        <v>-98.190117000000001</v>
      </c>
      <c r="J8470">
        <v>32</v>
      </c>
      <c r="K8470">
        <v>46.293852999999999</v>
      </c>
      <c r="L8470">
        <v>1.5011999999999999E-2</v>
      </c>
      <c r="M8470">
        <f>(F8470*CalPhotonTurnigy!$AE$30*CalPhotonTurnigy!$AF$36+CalPhotonTurnigy!$AE$36)/CalPhotonTurnigy!$AE$30</f>
        <v>38.031771866438696</v>
      </c>
    </row>
    <row r="8471" spans="1:13" x14ac:dyDescent="0.3">
      <c r="A8471">
        <v>224.50588300000001</v>
      </c>
      <c r="B8471">
        <v>32</v>
      </c>
      <c r="C8471">
        <v>0</v>
      </c>
      <c r="D8471">
        <v>0.495</v>
      </c>
      <c r="E8471">
        <v>25.776129000000001</v>
      </c>
      <c r="F8471">
        <v>26.133057000000001</v>
      </c>
      <c r="G8471">
        <v>26.707259000000001</v>
      </c>
      <c r="H8471">
        <v>-0.35692800000000002</v>
      </c>
      <c r="I8471">
        <v>-98.204716000000005</v>
      </c>
      <c r="J8471">
        <v>32</v>
      </c>
      <c r="K8471">
        <v>46.293118</v>
      </c>
      <c r="L8471">
        <v>1.5008000000000001E-2</v>
      </c>
      <c r="M8471">
        <f>(F8471*CalPhotonTurnigy!$AE$30*CalPhotonTurnigy!$AF$36+CalPhotonTurnigy!$AE$36)/CalPhotonTurnigy!$AE$30</f>
        <v>38.031771866438696</v>
      </c>
    </row>
    <row r="8472" spans="1:13" x14ac:dyDescent="0.3">
      <c r="A8472">
        <v>224.52089000000001</v>
      </c>
      <c r="B8472">
        <v>32</v>
      </c>
      <c r="C8472">
        <v>0</v>
      </c>
      <c r="D8472">
        <v>0.49399999999999999</v>
      </c>
      <c r="E8472">
        <v>25.769020000000001</v>
      </c>
      <c r="F8472">
        <v>26.184028000000001</v>
      </c>
      <c r="G8472">
        <v>26.697821000000001</v>
      </c>
      <c r="H8472">
        <v>-0.41500799999999999</v>
      </c>
      <c r="I8472">
        <v>-98.221694999999997</v>
      </c>
      <c r="J8472">
        <v>32</v>
      </c>
      <c r="K8472">
        <v>46.292484999999999</v>
      </c>
      <c r="L8472">
        <v>1.5007E-2</v>
      </c>
      <c r="M8472">
        <f>(F8472*CalPhotonTurnigy!$AE$30*CalPhotonTurnigy!$AF$36+CalPhotonTurnigy!$AE$36)/CalPhotonTurnigy!$AE$30</f>
        <v>38.083543340053346</v>
      </c>
    </row>
    <row r="8473" spans="1:13" x14ac:dyDescent="0.3">
      <c r="A8473">
        <v>224.53590500000001</v>
      </c>
      <c r="B8473">
        <v>32</v>
      </c>
      <c r="C8473">
        <v>0</v>
      </c>
      <c r="D8473">
        <v>0.51</v>
      </c>
      <c r="E8473">
        <v>25.900110999999999</v>
      </c>
      <c r="F8473">
        <v>26.158543000000002</v>
      </c>
      <c r="G8473">
        <v>26.689026999999999</v>
      </c>
      <c r="H8473">
        <v>-0.25843300000000002</v>
      </c>
      <c r="I8473">
        <v>-98.232271999999995</v>
      </c>
      <c r="J8473">
        <v>32</v>
      </c>
      <c r="K8473">
        <v>46.291941000000001</v>
      </c>
      <c r="L8473">
        <v>1.5015000000000001E-2</v>
      </c>
      <c r="M8473">
        <f>(F8473*CalPhotonTurnigy!$AE$30*CalPhotonTurnigy!$AF$36+CalPhotonTurnigy!$AE$36)/CalPhotonTurnigy!$AE$30</f>
        <v>38.05765811109827</v>
      </c>
    </row>
    <row r="8474" spans="1:13" x14ac:dyDescent="0.3">
      <c r="A8474">
        <v>224.55090300000001</v>
      </c>
      <c r="B8474">
        <v>32</v>
      </c>
      <c r="C8474">
        <v>0</v>
      </c>
      <c r="D8474">
        <v>0.495</v>
      </c>
      <c r="E8474">
        <v>25.882607</v>
      </c>
      <c r="F8474">
        <v>26.184028000000001</v>
      </c>
      <c r="G8474">
        <v>26.680844</v>
      </c>
      <c r="H8474">
        <v>-0.30142099999999999</v>
      </c>
      <c r="I8474">
        <v>-98.244596999999999</v>
      </c>
      <c r="J8474">
        <v>32</v>
      </c>
      <c r="K8474">
        <v>46.291471999999999</v>
      </c>
      <c r="L8474">
        <v>1.4997999999999999E-2</v>
      </c>
      <c r="M8474">
        <f>(F8474*CalPhotonTurnigy!$AE$30*CalPhotonTurnigy!$AF$36+CalPhotonTurnigy!$AE$36)/CalPhotonTurnigy!$AE$30</f>
        <v>38.083543340053346</v>
      </c>
    </row>
    <row r="8475" spans="1:13" x14ac:dyDescent="0.3">
      <c r="A8475">
        <v>224.56590399999999</v>
      </c>
      <c r="B8475">
        <v>32</v>
      </c>
      <c r="C8475">
        <v>0</v>
      </c>
      <c r="D8475">
        <v>0.495</v>
      </c>
      <c r="E8475">
        <v>25.874389000000001</v>
      </c>
      <c r="F8475">
        <v>26.184028000000001</v>
      </c>
      <c r="G8475">
        <v>26.67324</v>
      </c>
      <c r="H8475">
        <v>-0.309639</v>
      </c>
      <c r="I8475">
        <v>-98.257260000000002</v>
      </c>
      <c r="J8475">
        <v>32</v>
      </c>
      <c r="K8475">
        <v>46.291068000000003</v>
      </c>
      <c r="L8475">
        <v>1.5001E-2</v>
      </c>
      <c r="M8475">
        <f>(F8475*CalPhotonTurnigy!$AE$30*CalPhotonTurnigy!$AF$36+CalPhotonTurnigy!$AE$36)/CalPhotonTurnigy!$AE$30</f>
        <v>38.083543340053346</v>
      </c>
    </row>
    <row r="8476" spans="1:13" x14ac:dyDescent="0.3">
      <c r="A8476">
        <v>224.580916</v>
      </c>
      <c r="B8476">
        <v>32</v>
      </c>
      <c r="C8476">
        <v>0</v>
      </c>
      <c r="D8476">
        <v>0.49399999999999999</v>
      </c>
      <c r="E8476">
        <v>25.853608000000001</v>
      </c>
      <c r="F8476">
        <v>26.184028000000001</v>
      </c>
      <c r="G8476">
        <v>26.666181000000002</v>
      </c>
      <c r="H8476">
        <v>-0.33041999999999999</v>
      </c>
      <c r="I8476">
        <v>-98.270784000000006</v>
      </c>
      <c r="J8476">
        <v>32</v>
      </c>
      <c r="K8476">
        <v>46.290720999999998</v>
      </c>
      <c r="L8476">
        <v>1.5011999999999999E-2</v>
      </c>
      <c r="M8476">
        <f>(F8476*CalPhotonTurnigy!$AE$30*CalPhotonTurnigy!$AF$36+CalPhotonTurnigy!$AE$36)/CalPhotonTurnigy!$AE$30</f>
        <v>38.083543340053346</v>
      </c>
    </row>
    <row r="8477" spans="1:13" x14ac:dyDescent="0.3">
      <c r="A8477">
        <v>224.595923</v>
      </c>
      <c r="B8477">
        <v>32</v>
      </c>
      <c r="C8477">
        <v>0</v>
      </c>
      <c r="D8477">
        <v>0.495</v>
      </c>
      <c r="E8477">
        <v>25.842573999999999</v>
      </c>
      <c r="F8477">
        <v>26.184028000000001</v>
      </c>
      <c r="G8477">
        <v>26.659637</v>
      </c>
      <c r="H8477">
        <v>-0.34145399999999998</v>
      </c>
      <c r="I8477">
        <v>-98.284754000000007</v>
      </c>
      <c r="J8477">
        <v>32</v>
      </c>
      <c r="K8477">
        <v>46.290422</v>
      </c>
      <c r="L8477">
        <v>1.5007E-2</v>
      </c>
      <c r="M8477">
        <f>(F8477*CalPhotonTurnigy!$AE$30*CalPhotonTurnigy!$AF$36+CalPhotonTurnigy!$AE$36)/CalPhotonTurnigy!$AE$30</f>
        <v>38.083543340053346</v>
      </c>
    </row>
    <row r="8478" spans="1:13" x14ac:dyDescent="0.3">
      <c r="A8478">
        <v>224.61093099999999</v>
      </c>
      <c r="B8478">
        <v>32</v>
      </c>
      <c r="C8478">
        <v>0</v>
      </c>
      <c r="D8478">
        <v>0.495</v>
      </c>
      <c r="E8478">
        <v>25.833076999999999</v>
      </c>
      <c r="F8478">
        <v>26.209512</v>
      </c>
      <c r="G8478">
        <v>26.653576999999999</v>
      </c>
      <c r="H8478">
        <v>-0.37643500000000002</v>
      </c>
      <c r="I8478">
        <v>-98.300158999999994</v>
      </c>
      <c r="J8478">
        <v>32</v>
      </c>
      <c r="K8478">
        <v>46.290165000000002</v>
      </c>
      <c r="L8478">
        <v>1.5008000000000001E-2</v>
      </c>
      <c r="M8478">
        <f>(F8478*CalPhotonTurnigy!$AE$30*CalPhotonTurnigy!$AF$36+CalPhotonTurnigy!$AE$36)/CalPhotonTurnigy!$AE$30</f>
        <v>38.109427553303924</v>
      </c>
    </row>
    <row r="8479" spans="1:13" x14ac:dyDescent="0.3">
      <c r="A8479">
        <v>224.62592900000001</v>
      </c>
      <c r="B8479">
        <v>32</v>
      </c>
      <c r="C8479">
        <v>0</v>
      </c>
      <c r="D8479">
        <v>0.49399999999999999</v>
      </c>
      <c r="E8479">
        <v>25.818038999999999</v>
      </c>
      <c r="F8479">
        <v>26.234995000000001</v>
      </c>
      <c r="G8479">
        <v>26.647970000000001</v>
      </c>
      <c r="H8479">
        <v>-0.41695599999999999</v>
      </c>
      <c r="I8479">
        <v>-98.317215000000004</v>
      </c>
      <c r="J8479">
        <v>32</v>
      </c>
      <c r="K8479">
        <v>46.289943000000001</v>
      </c>
      <c r="L8479">
        <v>1.4997999999999999E-2</v>
      </c>
      <c r="M8479">
        <f>(F8479*CalPhotonTurnigy!$AE$30*CalPhotonTurnigy!$AF$36+CalPhotonTurnigy!$AE$36)/CalPhotonTurnigy!$AE$30</f>
        <v>38.135310750850017</v>
      </c>
    </row>
    <row r="8480" spans="1:13" x14ac:dyDescent="0.3">
      <c r="A8480">
        <v>224.640942</v>
      </c>
      <c r="B8480">
        <v>32</v>
      </c>
      <c r="C8480">
        <v>0</v>
      </c>
      <c r="D8480">
        <v>0.49099999999999999</v>
      </c>
      <c r="E8480">
        <v>25.777615999999998</v>
      </c>
      <c r="F8480">
        <v>26.260477000000002</v>
      </c>
      <c r="G8480">
        <v>26.642786999999998</v>
      </c>
      <c r="H8480">
        <v>-0.48286099999999998</v>
      </c>
      <c r="I8480">
        <v>-98.336990999999998</v>
      </c>
      <c r="J8480">
        <v>32</v>
      </c>
      <c r="K8480">
        <v>46.289752999999997</v>
      </c>
      <c r="L8480">
        <v>1.5013E-2</v>
      </c>
      <c r="M8480">
        <f>(F8480*CalPhotonTurnigy!$AE$30*CalPhotonTurnigy!$AF$36+CalPhotonTurnigy!$AE$36)/CalPhotonTurnigy!$AE$30</f>
        <v>38.161192932691627</v>
      </c>
    </row>
    <row r="8481" spans="1:13" x14ac:dyDescent="0.3">
      <c r="A8481">
        <v>224.65594100000001</v>
      </c>
      <c r="B8481">
        <v>32</v>
      </c>
      <c r="C8481">
        <v>0</v>
      </c>
      <c r="D8481">
        <v>0.49399999999999999</v>
      </c>
      <c r="E8481">
        <v>25.770299999999999</v>
      </c>
      <c r="F8481">
        <v>26.260477000000002</v>
      </c>
      <c r="G8481">
        <v>26.638002</v>
      </c>
      <c r="H8481">
        <v>-0.49017699999999997</v>
      </c>
      <c r="I8481">
        <v>-98.357048000000006</v>
      </c>
      <c r="J8481">
        <v>32</v>
      </c>
      <c r="K8481">
        <v>46.289588999999999</v>
      </c>
      <c r="L8481">
        <v>1.4999E-2</v>
      </c>
      <c r="M8481">
        <f>(F8481*CalPhotonTurnigy!$AE$30*CalPhotonTurnigy!$AF$36+CalPhotonTurnigy!$AE$36)/CalPhotonTurnigy!$AE$30</f>
        <v>38.161192932691627</v>
      </c>
    </row>
    <row r="8482" spans="1:13" x14ac:dyDescent="0.3">
      <c r="A8482">
        <v>224.67094700000001</v>
      </c>
      <c r="B8482">
        <v>32</v>
      </c>
      <c r="C8482">
        <v>0</v>
      </c>
      <c r="D8482">
        <v>0.49299999999999999</v>
      </c>
      <c r="E8482">
        <v>25.757126</v>
      </c>
      <c r="F8482">
        <v>26.260477000000002</v>
      </c>
      <c r="G8482">
        <v>26.633586999999999</v>
      </c>
      <c r="H8482">
        <v>-0.50335099999999999</v>
      </c>
      <c r="I8482">
        <v>-98.377654000000007</v>
      </c>
      <c r="J8482">
        <v>32</v>
      </c>
      <c r="K8482">
        <v>46.289447000000003</v>
      </c>
      <c r="L8482">
        <v>1.5006E-2</v>
      </c>
      <c r="M8482">
        <f>(F8482*CalPhotonTurnigy!$AE$30*CalPhotonTurnigy!$AF$36+CalPhotonTurnigy!$AE$36)/CalPhotonTurnigy!$AE$30</f>
        <v>38.161192932691627</v>
      </c>
    </row>
    <row r="8483" spans="1:13" x14ac:dyDescent="0.3">
      <c r="A8483">
        <v>224.68594999999999</v>
      </c>
      <c r="B8483">
        <v>32</v>
      </c>
      <c r="C8483">
        <v>0</v>
      </c>
      <c r="D8483">
        <v>0.496</v>
      </c>
      <c r="E8483">
        <v>25.773294</v>
      </c>
      <c r="F8483">
        <v>26.285958000000001</v>
      </c>
      <c r="G8483">
        <v>26.629517</v>
      </c>
      <c r="H8483">
        <v>-0.51266400000000001</v>
      </c>
      <c r="I8483">
        <v>-98.39864</v>
      </c>
      <c r="J8483">
        <v>32</v>
      </c>
      <c r="K8483">
        <v>46.289326000000003</v>
      </c>
      <c r="L8483">
        <v>1.5003000000000001E-2</v>
      </c>
      <c r="M8483">
        <f>(F8483*CalPhotonTurnigy!$AE$30*CalPhotonTurnigy!$AF$36+CalPhotonTurnigy!$AE$36)/CalPhotonTurnigy!$AE$30</f>
        <v>38.187074098828745</v>
      </c>
    </row>
    <row r="8484" spans="1:13" x14ac:dyDescent="0.3">
      <c r="A8484">
        <v>224.70095000000001</v>
      </c>
      <c r="B8484">
        <v>32</v>
      </c>
      <c r="C8484">
        <v>0</v>
      </c>
      <c r="D8484">
        <v>0.49099999999999999</v>
      </c>
      <c r="E8484">
        <v>25.745947000000001</v>
      </c>
      <c r="F8484">
        <v>26.285958000000001</v>
      </c>
      <c r="G8484">
        <v>26.625768999999998</v>
      </c>
      <c r="H8484">
        <v>-0.54001100000000002</v>
      </c>
      <c r="I8484">
        <v>-98.420742000000004</v>
      </c>
      <c r="J8484">
        <v>32</v>
      </c>
      <c r="K8484">
        <v>46.289220999999998</v>
      </c>
      <c r="L8484">
        <v>1.4999999999999999E-2</v>
      </c>
      <c r="M8484">
        <f>(F8484*CalPhotonTurnigy!$AE$30*CalPhotonTurnigy!$AF$36+CalPhotonTurnigy!$AE$36)/CalPhotonTurnigy!$AE$30</f>
        <v>38.187074098828745</v>
      </c>
    </row>
    <row r="8485" spans="1:13" x14ac:dyDescent="0.3">
      <c r="A8485">
        <v>224.715957</v>
      </c>
      <c r="B8485">
        <v>32</v>
      </c>
      <c r="C8485">
        <v>0</v>
      </c>
      <c r="D8485">
        <v>0.49199999999999999</v>
      </c>
      <c r="E8485">
        <v>25.729281</v>
      </c>
      <c r="F8485">
        <v>26.311437000000002</v>
      </c>
      <c r="G8485">
        <v>26.622319000000001</v>
      </c>
      <c r="H8485">
        <v>-0.58215600000000001</v>
      </c>
      <c r="I8485">
        <v>-98.444585000000004</v>
      </c>
      <c r="J8485">
        <v>32</v>
      </c>
      <c r="K8485">
        <v>46.289130999999998</v>
      </c>
      <c r="L8485">
        <v>1.5007E-2</v>
      </c>
      <c r="M8485">
        <f>(F8485*CalPhotonTurnigy!$AE$30*CalPhotonTurnigy!$AF$36+CalPhotonTurnigy!$AE$36)/CalPhotonTurnigy!$AE$30</f>
        <v>38.212953233556867</v>
      </c>
    </row>
    <row r="8486" spans="1:13" x14ac:dyDescent="0.3">
      <c r="A8486">
        <v>224.730966</v>
      </c>
      <c r="B8486">
        <v>32</v>
      </c>
      <c r="C8486">
        <v>0</v>
      </c>
      <c r="D8486">
        <v>0.49099999999999999</v>
      </c>
      <c r="E8486">
        <v>25.708044999999998</v>
      </c>
      <c r="F8486">
        <v>26.285958000000001</v>
      </c>
      <c r="G8486">
        <v>26.619146000000001</v>
      </c>
      <c r="H8486">
        <v>-0.57791300000000001</v>
      </c>
      <c r="I8486">
        <v>-98.468253000000004</v>
      </c>
      <c r="J8486">
        <v>32</v>
      </c>
      <c r="K8486">
        <v>46.289054</v>
      </c>
      <c r="L8486">
        <v>1.5009E-2</v>
      </c>
      <c r="M8486">
        <f>(F8486*CalPhotonTurnigy!$AE$30*CalPhotonTurnigy!$AF$36+CalPhotonTurnigy!$AE$36)/CalPhotonTurnigy!$AE$30</f>
        <v>38.187074098828745</v>
      </c>
    </row>
    <row r="8487" spans="1:13" x14ac:dyDescent="0.3">
      <c r="A8487">
        <v>224.74597600000001</v>
      </c>
      <c r="B8487">
        <v>32</v>
      </c>
      <c r="C8487">
        <v>0</v>
      </c>
      <c r="D8487">
        <v>0.495</v>
      </c>
      <c r="E8487">
        <v>25.717317999999999</v>
      </c>
      <c r="F8487">
        <v>26.336915999999999</v>
      </c>
      <c r="G8487">
        <v>26.616230000000002</v>
      </c>
      <c r="H8487">
        <v>-0.61959699999999995</v>
      </c>
      <c r="I8487">
        <v>-98.493639000000002</v>
      </c>
      <c r="J8487">
        <v>32</v>
      </c>
      <c r="K8487">
        <v>46.288986999999999</v>
      </c>
      <c r="L8487">
        <v>1.5010000000000001E-2</v>
      </c>
      <c r="M8487">
        <f>(F8487*CalPhotonTurnigy!$AE$30*CalPhotonTurnigy!$AF$36+CalPhotonTurnigy!$AE$36)/CalPhotonTurnigy!$AE$30</f>
        <v>38.238832368284996</v>
      </c>
    </row>
    <row r="8488" spans="1:13" x14ac:dyDescent="0.3">
      <c r="A8488">
        <v>224.76098500000001</v>
      </c>
      <c r="B8488">
        <v>32</v>
      </c>
      <c r="C8488">
        <v>0</v>
      </c>
      <c r="D8488">
        <v>0.49099999999999999</v>
      </c>
      <c r="E8488">
        <v>25.697745000000001</v>
      </c>
      <c r="F8488">
        <v>26.336915999999999</v>
      </c>
      <c r="G8488">
        <v>26.613551999999999</v>
      </c>
      <c r="H8488">
        <v>-0.63917100000000004</v>
      </c>
      <c r="I8488">
        <v>-98.519825999999995</v>
      </c>
      <c r="J8488">
        <v>32</v>
      </c>
      <c r="K8488">
        <v>46.288930000000001</v>
      </c>
      <c r="L8488">
        <v>1.5009E-2</v>
      </c>
      <c r="M8488">
        <f>(F8488*CalPhotonTurnigy!$AE$30*CalPhotonTurnigy!$AF$36+CalPhotonTurnigy!$AE$36)/CalPhotonTurnigy!$AE$30</f>
        <v>38.238832368284996</v>
      </c>
    </row>
    <row r="8489" spans="1:13" x14ac:dyDescent="0.3">
      <c r="A8489">
        <v>224.77598699999999</v>
      </c>
      <c r="B8489">
        <v>32</v>
      </c>
      <c r="C8489">
        <v>0</v>
      </c>
      <c r="D8489">
        <v>0.495</v>
      </c>
      <c r="E8489">
        <v>25.715346</v>
      </c>
      <c r="F8489">
        <v>26.362393000000001</v>
      </c>
      <c r="G8489">
        <v>26.611093</v>
      </c>
      <c r="H8489">
        <v>-0.64704700000000004</v>
      </c>
      <c r="I8489">
        <v>-98.546329</v>
      </c>
      <c r="J8489">
        <v>32</v>
      </c>
      <c r="K8489">
        <v>46.288879999999999</v>
      </c>
      <c r="L8489">
        <v>1.5002E-2</v>
      </c>
      <c r="M8489">
        <f>(F8489*CalPhotonTurnigy!$AE$30*CalPhotonTurnigy!$AF$36+CalPhotonTurnigy!$AE$36)/CalPhotonTurnigy!$AE$30</f>
        <v>38.264709471604149</v>
      </c>
    </row>
    <row r="8490" spans="1:13" x14ac:dyDescent="0.3">
      <c r="A8490">
        <v>224.790998</v>
      </c>
      <c r="B8490">
        <v>32</v>
      </c>
      <c r="C8490">
        <v>0</v>
      </c>
      <c r="D8490">
        <v>0.49099999999999999</v>
      </c>
      <c r="E8490">
        <v>25.689155</v>
      </c>
      <c r="F8490">
        <v>26.336915999999999</v>
      </c>
      <c r="G8490">
        <v>26.608837999999999</v>
      </c>
      <c r="H8490">
        <v>-0.64776100000000003</v>
      </c>
      <c r="I8490">
        <v>-98.572871000000006</v>
      </c>
      <c r="J8490">
        <v>32</v>
      </c>
      <c r="K8490">
        <v>46.288837999999998</v>
      </c>
      <c r="L8490">
        <v>1.5011E-2</v>
      </c>
      <c r="M8490">
        <f>(F8490*CalPhotonTurnigy!$AE$30*CalPhotonTurnigy!$AF$36+CalPhotonTurnigy!$AE$36)/CalPhotonTurnigy!$AE$30</f>
        <v>38.238832368284996</v>
      </c>
    </row>
    <row r="8491" spans="1:13" x14ac:dyDescent="0.3">
      <c r="A8491">
        <v>224.806003</v>
      </c>
      <c r="B8491">
        <v>32</v>
      </c>
      <c r="C8491">
        <v>0</v>
      </c>
      <c r="D8491">
        <v>0.49299999999999999</v>
      </c>
      <c r="E8491">
        <v>25.687286</v>
      </c>
      <c r="F8491">
        <v>26.387868999999998</v>
      </c>
      <c r="G8491">
        <v>26.606770000000001</v>
      </c>
      <c r="H8491">
        <v>-0.70058299999999996</v>
      </c>
      <c r="I8491">
        <v>-98.601579000000001</v>
      </c>
      <c r="J8491">
        <v>32</v>
      </c>
      <c r="K8491">
        <v>46.288800999999999</v>
      </c>
      <c r="L8491">
        <v>1.5004999999999999E-2</v>
      </c>
      <c r="M8491">
        <f>(F8491*CalPhotonTurnigy!$AE$30*CalPhotonTurnigy!$AF$36+CalPhotonTurnigy!$AE$36)/CalPhotonTurnigy!$AE$30</f>
        <v>38.290585559218805</v>
      </c>
    </row>
    <row r="8492" spans="1:13" x14ac:dyDescent="0.3">
      <c r="A8492">
        <v>224.82100600000001</v>
      </c>
      <c r="B8492">
        <v>32</v>
      </c>
      <c r="C8492">
        <v>0</v>
      </c>
      <c r="D8492">
        <v>0.495</v>
      </c>
      <c r="E8492">
        <v>25.699463000000002</v>
      </c>
      <c r="F8492">
        <v>26.362393000000001</v>
      </c>
      <c r="G8492">
        <v>26.604876000000001</v>
      </c>
      <c r="H8492">
        <v>-0.66293000000000002</v>
      </c>
      <c r="I8492">
        <v>-98.628733999999994</v>
      </c>
      <c r="J8492">
        <v>32</v>
      </c>
      <c r="K8492">
        <v>46.28877</v>
      </c>
      <c r="L8492">
        <v>1.5003000000000001E-2</v>
      </c>
      <c r="M8492">
        <f>(F8492*CalPhotonTurnigy!$AE$30*CalPhotonTurnigy!$AF$36+CalPhotonTurnigy!$AE$36)/CalPhotonTurnigy!$AE$30</f>
        <v>38.264709471604149</v>
      </c>
    </row>
    <row r="8493" spans="1:13" x14ac:dyDescent="0.3">
      <c r="A8493">
        <v>224.836017</v>
      </c>
      <c r="B8493">
        <v>32</v>
      </c>
      <c r="C8493">
        <v>0</v>
      </c>
      <c r="D8493">
        <v>0.49</v>
      </c>
      <c r="E8493">
        <v>25.668579999999999</v>
      </c>
      <c r="F8493">
        <v>26.413345</v>
      </c>
      <c r="G8493">
        <v>26.603141000000001</v>
      </c>
      <c r="H8493">
        <v>-0.74476500000000001</v>
      </c>
      <c r="I8493">
        <v>-98.659270000000006</v>
      </c>
      <c r="J8493">
        <v>32</v>
      </c>
      <c r="K8493">
        <v>46.288741999999999</v>
      </c>
      <c r="L8493">
        <v>1.5011E-2</v>
      </c>
      <c r="M8493">
        <f>(F8493*CalPhotonTurnigy!$AE$30*CalPhotonTurnigy!$AF$36+CalPhotonTurnigy!$AE$36)/CalPhotonTurnigy!$AE$30</f>
        <v>38.316461646833467</v>
      </c>
    </row>
    <row r="8494" spans="1:13" x14ac:dyDescent="0.3">
      <c r="A8494">
        <v>224.85102900000001</v>
      </c>
      <c r="B8494">
        <v>32</v>
      </c>
      <c r="C8494">
        <v>0</v>
      </c>
      <c r="D8494">
        <v>0.48799999999999999</v>
      </c>
      <c r="E8494">
        <v>25.628170000000001</v>
      </c>
      <c r="F8494">
        <v>26.387868999999998</v>
      </c>
      <c r="G8494">
        <v>26.601552999999999</v>
      </c>
      <c r="H8494">
        <v>-0.75969900000000001</v>
      </c>
      <c r="I8494">
        <v>-98.690414000000004</v>
      </c>
      <c r="J8494">
        <v>32</v>
      </c>
      <c r="K8494">
        <v>46.288719</v>
      </c>
      <c r="L8494">
        <v>1.5011999999999999E-2</v>
      </c>
      <c r="M8494">
        <f>(F8494*CalPhotonTurnigy!$AE$30*CalPhotonTurnigy!$AF$36+CalPhotonTurnigy!$AE$36)/CalPhotonTurnigy!$AE$30</f>
        <v>38.290585559218805</v>
      </c>
    </row>
    <row r="8495" spans="1:13" x14ac:dyDescent="0.3">
      <c r="A8495">
        <v>224.866038</v>
      </c>
      <c r="B8495">
        <v>32</v>
      </c>
      <c r="C8495">
        <v>0</v>
      </c>
      <c r="D8495">
        <v>0.49</v>
      </c>
      <c r="E8495">
        <v>25.607182000000002</v>
      </c>
      <c r="F8495">
        <v>26.387868999999998</v>
      </c>
      <c r="G8495">
        <v>26.600100000000001</v>
      </c>
      <c r="H8495">
        <v>-0.78068800000000005</v>
      </c>
      <c r="I8495">
        <v>-98.722413000000003</v>
      </c>
      <c r="J8495">
        <v>32</v>
      </c>
      <c r="K8495">
        <v>46.288699000000001</v>
      </c>
      <c r="L8495">
        <v>1.5009E-2</v>
      </c>
      <c r="M8495">
        <f>(F8495*CalPhotonTurnigy!$AE$30*CalPhotonTurnigy!$AF$36+CalPhotonTurnigy!$AE$36)/CalPhotonTurnigy!$AE$30</f>
        <v>38.290585559218805</v>
      </c>
    </row>
    <row r="8496" spans="1:13" x14ac:dyDescent="0.3">
      <c r="A8496">
        <v>224.88103599999999</v>
      </c>
      <c r="B8496">
        <v>32</v>
      </c>
      <c r="C8496">
        <v>0</v>
      </c>
      <c r="D8496">
        <v>0.48699999999999999</v>
      </c>
      <c r="E8496">
        <v>25.568356999999999</v>
      </c>
      <c r="F8496">
        <v>26.387868999999998</v>
      </c>
      <c r="G8496">
        <v>26.598770999999999</v>
      </c>
      <c r="H8496">
        <v>-0.81951300000000005</v>
      </c>
      <c r="I8496">
        <v>-98.755977000000001</v>
      </c>
      <c r="J8496">
        <v>32</v>
      </c>
      <c r="K8496">
        <v>46.288682000000001</v>
      </c>
      <c r="L8496">
        <v>1.4997999999999999E-2</v>
      </c>
      <c r="M8496">
        <f>(F8496*CalPhotonTurnigy!$AE$30*CalPhotonTurnigy!$AF$36+CalPhotonTurnigy!$AE$36)/CalPhotonTurnigy!$AE$30</f>
        <v>38.290585559218805</v>
      </c>
    </row>
    <row r="8497" spans="1:13" x14ac:dyDescent="0.3">
      <c r="A8497">
        <v>224.896039</v>
      </c>
      <c r="B8497">
        <v>32</v>
      </c>
      <c r="C8497">
        <v>0</v>
      </c>
      <c r="D8497">
        <v>0.48799999999999999</v>
      </c>
      <c r="E8497">
        <v>25.541836</v>
      </c>
      <c r="F8497">
        <v>26.413345</v>
      </c>
      <c r="G8497">
        <v>26.597556000000001</v>
      </c>
      <c r="H8497">
        <v>-0.87150899999999998</v>
      </c>
      <c r="I8497">
        <v>-98.791691</v>
      </c>
      <c r="J8497">
        <v>32</v>
      </c>
      <c r="K8497">
        <v>46.288666999999997</v>
      </c>
      <c r="L8497">
        <v>1.5003000000000001E-2</v>
      </c>
      <c r="M8497">
        <f>(F8497*CalPhotonTurnigy!$AE$30*CalPhotonTurnigy!$AF$36+CalPhotonTurnigy!$AE$36)/CalPhotonTurnigy!$AE$30</f>
        <v>38.316461646833467</v>
      </c>
    </row>
    <row r="8498" spans="1:13" x14ac:dyDescent="0.3">
      <c r="A8498">
        <v>224.91105099999999</v>
      </c>
      <c r="B8498">
        <v>32</v>
      </c>
      <c r="C8498">
        <v>0</v>
      </c>
      <c r="D8498">
        <v>0.48799999999999999</v>
      </c>
      <c r="E8498">
        <v>25.518996999999999</v>
      </c>
      <c r="F8498">
        <v>26.413345</v>
      </c>
      <c r="G8498">
        <v>26.596446</v>
      </c>
      <c r="H8498">
        <v>-0.894347</v>
      </c>
      <c r="I8498">
        <v>-98.828362999999996</v>
      </c>
      <c r="J8498">
        <v>32</v>
      </c>
      <c r="K8498">
        <v>46.288654000000001</v>
      </c>
      <c r="L8498">
        <v>1.5011999999999999E-2</v>
      </c>
      <c r="M8498">
        <f>(F8498*CalPhotonTurnigy!$AE$30*CalPhotonTurnigy!$AF$36+CalPhotonTurnigy!$AE$36)/CalPhotonTurnigy!$AE$30</f>
        <v>38.316461646833467</v>
      </c>
    </row>
    <row r="8499" spans="1:13" x14ac:dyDescent="0.3">
      <c r="A8499">
        <v>224.926062</v>
      </c>
      <c r="B8499">
        <v>32</v>
      </c>
      <c r="C8499">
        <v>0</v>
      </c>
      <c r="D8499">
        <v>0.48699999999999999</v>
      </c>
      <c r="E8499">
        <v>25.492394999999998</v>
      </c>
      <c r="F8499">
        <v>26.413345</v>
      </c>
      <c r="G8499">
        <v>26.595433</v>
      </c>
      <c r="H8499">
        <v>-0.92095000000000005</v>
      </c>
      <c r="I8499">
        <v>-98.866123000000002</v>
      </c>
      <c r="J8499">
        <v>32</v>
      </c>
      <c r="K8499">
        <v>46.288643</v>
      </c>
      <c r="L8499">
        <v>1.5011E-2</v>
      </c>
      <c r="M8499">
        <f>(F8499*CalPhotonTurnigy!$AE$30*CalPhotonTurnigy!$AF$36+CalPhotonTurnigy!$AE$36)/CalPhotonTurnigy!$AE$30</f>
        <v>38.316461646833467</v>
      </c>
    </row>
    <row r="8500" spans="1:13" x14ac:dyDescent="0.3">
      <c r="A8500">
        <v>224.94106500000001</v>
      </c>
      <c r="B8500">
        <v>32</v>
      </c>
      <c r="C8500">
        <v>0</v>
      </c>
      <c r="D8500">
        <v>0.48299999999999998</v>
      </c>
      <c r="E8500">
        <v>25.427797999999999</v>
      </c>
      <c r="F8500">
        <v>26.413345</v>
      </c>
      <c r="G8500">
        <v>26.594507</v>
      </c>
      <c r="H8500">
        <v>-0.98554600000000003</v>
      </c>
      <c r="I8500">
        <v>-98.906509999999997</v>
      </c>
      <c r="J8500">
        <v>32</v>
      </c>
      <c r="K8500">
        <v>46.288632999999997</v>
      </c>
      <c r="L8500">
        <v>1.5003000000000001E-2</v>
      </c>
      <c r="M8500">
        <f>(F8500*CalPhotonTurnigy!$AE$30*CalPhotonTurnigy!$AF$36+CalPhotonTurnigy!$AE$36)/CalPhotonTurnigy!$AE$30</f>
        <v>38.316461646833467</v>
      </c>
    </row>
    <row r="8501" spans="1:13" x14ac:dyDescent="0.3">
      <c r="A8501">
        <v>224.95607000000001</v>
      </c>
      <c r="B8501">
        <v>32</v>
      </c>
      <c r="C8501">
        <v>0</v>
      </c>
      <c r="D8501">
        <v>0.48699999999999999</v>
      </c>
      <c r="E8501">
        <v>25.413868999999998</v>
      </c>
      <c r="F8501">
        <v>26.489764000000001</v>
      </c>
      <c r="G8501">
        <v>26.593662999999999</v>
      </c>
      <c r="H8501">
        <v>-1.075895</v>
      </c>
      <c r="I8501">
        <v>-98.950632999999996</v>
      </c>
      <c r="J8501">
        <v>32</v>
      </c>
      <c r="K8501">
        <v>46.288625000000003</v>
      </c>
      <c r="L8501">
        <v>1.5004999999999999E-2</v>
      </c>
      <c r="M8501">
        <f>(F8501*CalPhotonTurnigy!$AE$30*CalPhotonTurnigy!$AF$36+CalPhotonTurnigy!$AE$36)/CalPhotonTurnigy!$AE$30</f>
        <v>38.394080768337012</v>
      </c>
    </row>
    <row r="8502" spans="1:13" x14ac:dyDescent="0.3">
      <c r="A8502">
        <v>224.97107600000001</v>
      </c>
      <c r="B8502">
        <v>32</v>
      </c>
      <c r="C8502">
        <v>0</v>
      </c>
      <c r="D8502">
        <v>0.48599999999999999</v>
      </c>
      <c r="E8502">
        <v>25.387957</v>
      </c>
      <c r="F8502">
        <v>26.489764000000001</v>
      </c>
      <c r="G8502">
        <v>26.592891999999999</v>
      </c>
      <c r="H8502">
        <v>-1.101807</v>
      </c>
      <c r="I8502">
        <v>-98.995821000000007</v>
      </c>
      <c r="J8502">
        <v>32</v>
      </c>
      <c r="K8502">
        <v>46.288618</v>
      </c>
      <c r="L8502">
        <v>1.5006E-2</v>
      </c>
      <c r="M8502">
        <f>(F8502*CalPhotonTurnigy!$AE$30*CalPhotonTurnigy!$AF$36+CalPhotonTurnigy!$AE$36)/CalPhotonTurnigy!$AE$30</f>
        <v>38.394080768337012</v>
      </c>
    </row>
    <row r="8503" spans="1:13" x14ac:dyDescent="0.3">
      <c r="A8503">
        <v>224.986086</v>
      </c>
      <c r="B8503">
        <v>32</v>
      </c>
      <c r="C8503">
        <v>0</v>
      </c>
      <c r="D8503">
        <v>0.48699999999999999</v>
      </c>
      <c r="E8503">
        <v>25.372609000000001</v>
      </c>
      <c r="F8503">
        <v>26.438818999999999</v>
      </c>
      <c r="G8503">
        <v>26.592189000000001</v>
      </c>
      <c r="H8503">
        <v>-1.0662100000000001</v>
      </c>
      <c r="I8503">
        <v>-99.039542999999995</v>
      </c>
      <c r="J8503">
        <v>32</v>
      </c>
      <c r="K8503">
        <v>46.288612000000001</v>
      </c>
      <c r="L8503">
        <v>1.5010000000000001E-2</v>
      </c>
      <c r="M8503">
        <f>(F8503*CalPhotonTurnigy!$AE$30*CalPhotonTurnigy!$AF$36+CalPhotonTurnigy!$AE$36)/CalPhotonTurnigy!$AE$30</f>
        <v>38.34233570303914</v>
      </c>
    </row>
    <row r="8504" spans="1:13" x14ac:dyDescent="0.3">
      <c r="A8504">
        <v>225.001093</v>
      </c>
      <c r="B8504">
        <v>32</v>
      </c>
      <c r="C8504">
        <v>0</v>
      </c>
      <c r="D8504">
        <v>0.48699999999999999</v>
      </c>
      <c r="E8504">
        <v>25.359397000000001</v>
      </c>
      <c r="F8504">
        <v>26.489764000000001</v>
      </c>
      <c r="G8504">
        <v>26.591549000000001</v>
      </c>
      <c r="H8504">
        <v>-1.1303669999999999</v>
      </c>
      <c r="I8504">
        <v>-99.085905999999994</v>
      </c>
      <c r="J8504">
        <v>32</v>
      </c>
      <c r="K8504">
        <v>46.288606999999999</v>
      </c>
      <c r="L8504">
        <v>1.5007E-2</v>
      </c>
      <c r="M8504">
        <f>(F8504*CalPhotonTurnigy!$AE$30*CalPhotonTurnigy!$AF$36+CalPhotonTurnigy!$AE$36)/CalPhotonTurnigy!$AE$30</f>
        <v>38.394080768337012</v>
      </c>
    </row>
    <row r="8505" spans="1:13" x14ac:dyDescent="0.3">
      <c r="A8505">
        <v>225.01608999999999</v>
      </c>
      <c r="B8505">
        <v>32</v>
      </c>
      <c r="C8505">
        <v>0</v>
      </c>
      <c r="D8505">
        <v>0.48499999999999999</v>
      </c>
      <c r="E8505">
        <v>25.334078000000002</v>
      </c>
      <c r="F8505">
        <v>26.489764000000001</v>
      </c>
      <c r="G8505">
        <v>26.590965000000001</v>
      </c>
      <c r="H8505">
        <v>-1.155686</v>
      </c>
      <c r="I8505">
        <v>-99.133275999999995</v>
      </c>
      <c r="J8505">
        <v>32</v>
      </c>
      <c r="K8505">
        <v>46.288603000000002</v>
      </c>
      <c r="L8505">
        <v>1.4997E-2</v>
      </c>
      <c r="M8505">
        <f>(F8505*CalPhotonTurnigy!$AE$30*CalPhotonTurnigy!$AF$36+CalPhotonTurnigy!$AE$36)/CalPhotonTurnigy!$AE$30</f>
        <v>38.394080768337012</v>
      </c>
    </row>
    <row r="8506" spans="1:13" x14ac:dyDescent="0.3">
      <c r="A8506">
        <v>225.03110100000001</v>
      </c>
      <c r="B8506">
        <v>32</v>
      </c>
      <c r="C8506">
        <v>0</v>
      </c>
      <c r="D8506">
        <v>0.48699999999999999</v>
      </c>
      <c r="E8506">
        <v>25.333206000000001</v>
      </c>
      <c r="F8506">
        <v>26.489764000000001</v>
      </c>
      <c r="G8506">
        <v>26.590432</v>
      </c>
      <c r="H8506">
        <v>-1.156558</v>
      </c>
      <c r="I8506">
        <v>-99.180724999999995</v>
      </c>
      <c r="J8506">
        <v>32</v>
      </c>
      <c r="K8506">
        <v>46.288598999999998</v>
      </c>
      <c r="L8506">
        <v>1.5011E-2</v>
      </c>
      <c r="M8506">
        <f>(F8506*CalPhotonTurnigy!$AE$30*CalPhotonTurnigy!$AF$36+CalPhotonTurnigy!$AE$36)/CalPhotonTurnigy!$AE$30</f>
        <v>38.394080768337012</v>
      </c>
    </row>
    <row r="8507" spans="1:13" x14ac:dyDescent="0.3">
      <c r="A8507">
        <v>225.04610099999999</v>
      </c>
      <c r="B8507">
        <v>32</v>
      </c>
      <c r="C8507">
        <v>0</v>
      </c>
      <c r="D8507">
        <v>0.48699999999999999</v>
      </c>
      <c r="E8507">
        <v>25.332455</v>
      </c>
      <c r="F8507">
        <v>26.489764000000001</v>
      </c>
      <c r="G8507">
        <v>26.589948</v>
      </c>
      <c r="H8507">
        <v>-1.1573089999999999</v>
      </c>
      <c r="I8507">
        <v>-99.228171000000003</v>
      </c>
      <c r="J8507">
        <v>32</v>
      </c>
      <c r="K8507">
        <v>46.288595000000001</v>
      </c>
      <c r="L8507">
        <v>1.4999999999999999E-2</v>
      </c>
      <c r="M8507">
        <f>(F8507*CalPhotonTurnigy!$AE$30*CalPhotonTurnigy!$AF$36+CalPhotonTurnigy!$AE$36)/CalPhotonTurnigy!$AE$30</f>
        <v>38.394080768337012</v>
      </c>
    </row>
    <row r="8508" spans="1:13" x14ac:dyDescent="0.3">
      <c r="A8508">
        <v>225.06110200000001</v>
      </c>
      <c r="B8508">
        <v>32</v>
      </c>
      <c r="C8508">
        <v>0</v>
      </c>
      <c r="D8508">
        <v>0.48599999999999999</v>
      </c>
      <c r="E8508">
        <v>25.317857</v>
      </c>
      <c r="F8508">
        <v>26.540704999999999</v>
      </c>
      <c r="G8508">
        <v>26.589506</v>
      </c>
      <c r="H8508">
        <v>-1.2228479999999999</v>
      </c>
      <c r="I8508">
        <v>-99.278328000000002</v>
      </c>
      <c r="J8508">
        <v>32</v>
      </c>
      <c r="K8508">
        <v>46.288592000000001</v>
      </c>
      <c r="L8508">
        <v>1.5001E-2</v>
      </c>
      <c r="M8508">
        <f>(F8508*CalPhotonTurnigy!$AE$30*CalPhotonTurnigy!$AF$36+CalPhotonTurnigy!$AE$36)/CalPhotonTurnigy!$AE$30</f>
        <v>38.445821770816927</v>
      </c>
    </row>
    <row r="8509" spans="1:13" x14ac:dyDescent="0.3">
      <c r="A8509">
        <v>225.07610399999999</v>
      </c>
      <c r="B8509">
        <v>32</v>
      </c>
      <c r="C8509">
        <v>0</v>
      </c>
      <c r="D8509">
        <v>0.48299999999999998</v>
      </c>
      <c r="E8509">
        <v>25.28434</v>
      </c>
      <c r="F8509">
        <v>26.591640999999999</v>
      </c>
      <c r="G8509">
        <v>26.589103999999999</v>
      </c>
      <c r="H8509">
        <v>-1.307302</v>
      </c>
      <c r="I8509">
        <v>-99.331974000000002</v>
      </c>
      <c r="J8509">
        <v>32</v>
      </c>
      <c r="K8509">
        <v>46.288589999999999</v>
      </c>
      <c r="L8509">
        <v>1.5002E-2</v>
      </c>
      <c r="M8509">
        <f>(F8509*CalPhotonTurnigy!$AE$30*CalPhotonTurnigy!$AF$36+CalPhotonTurnigy!$AE$36)/CalPhotonTurnigy!$AE$30</f>
        <v>38.497557694774386</v>
      </c>
    </row>
    <row r="8510" spans="1:13" x14ac:dyDescent="0.3">
      <c r="A8510">
        <v>225.091103</v>
      </c>
      <c r="B8510">
        <v>32</v>
      </c>
      <c r="C8510">
        <v>0</v>
      </c>
      <c r="D8510">
        <v>0.48499999999999999</v>
      </c>
      <c r="E8510">
        <v>25.269451</v>
      </c>
      <c r="F8510">
        <v>25.980118000000001</v>
      </c>
      <c r="G8510">
        <v>26.588739</v>
      </c>
      <c r="H8510">
        <v>-0.71066700000000005</v>
      </c>
      <c r="I8510">
        <v>-99.360986999999994</v>
      </c>
      <c r="J8510">
        <v>32</v>
      </c>
      <c r="K8510">
        <v>46.288587999999997</v>
      </c>
      <c r="L8510">
        <v>1.4999E-2</v>
      </c>
      <c r="M8510">
        <f>(F8510*CalPhotonTurnigy!$AE$30*CalPhotonTurnigy!$AF$36+CalPhotonTurnigy!$AE$36)/CalPhotonTurnigy!$AE$30</f>
        <v>37.876431037277989</v>
      </c>
    </row>
    <row r="8511" spans="1:13" x14ac:dyDescent="0.3">
      <c r="A8511">
        <v>225.10610199999999</v>
      </c>
      <c r="B8511">
        <v>32</v>
      </c>
      <c r="C8511">
        <v>0</v>
      </c>
      <c r="D8511">
        <v>0.48599999999999999</v>
      </c>
      <c r="E8511">
        <v>25.263625000000001</v>
      </c>
      <c r="F8511">
        <v>25.954623999999999</v>
      </c>
      <c r="G8511">
        <v>26.588405999999999</v>
      </c>
      <c r="H8511">
        <v>-0.69099900000000003</v>
      </c>
      <c r="I8511">
        <v>-99.389189999999999</v>
      </c>
      <c r="J8511">
        <v>32</v>
      </c>
      <c r="K8511">
        <v>46.288586000000002</v>
      </c>
      <c r="L8511">
        <v>1.4999E-2</v>
      </c>
      <c r="M8511">
        <f>(F8511*CalPhotonTurnigy!$AE$30*CalPhotonTurnigy!$AF$36+CalPhotonTurnigy!$AE$36)/CalPhotonTurnigy!$AE$30</f>
        <v>37.850536666982485</v>
      </c>
    </row>
    <row r="8512" spans="1:13" x14ac:dyDescent="0.3">
      <c r="A8512">
        <v>225.12110899999999</v>
      </c>
      <c r="B8512">
        <v>32</v>
      </c>
      <c r="C8512">
        <v>0</v>
      </c>
      <c r="D8512">
        <v>0.48399999999999999</v>
      </c>
      <c r="E8512">
        <v>25.244624999999999</v>
      </c>
      <c r="F8512">
        <v>25.980118000000001</v>
      </c>
      <c r="G8512">
        <v>26.588103</v>
      </c>
      <c r="H8512">
        <v>-0.73549299999999995</v>
      </c>
      <c r="I8512">
        <v>-99.419231999999994</v>
      </c>
      <c r="J8512">
        <v>32</v>
      </c>
      <c r="K8512">
        <v>46.288584999999998</v>
      </c>
      <c r="L8512">
        <v>1.5007E-2</v>
      </c>
      <c r="M8512">
        <f>(F8512*CalPhotonTurnigy!$AE$30*CalPhotonTurnigy!$AF$36+CalPhotonTurnigy!$AE$36)/CalPhotonTurnigy!$AE$30</f>
        <v>37.876431037277989</v>
      </c>
    </row>
    <row r="8513" spans="1:13" x14ac:dyDescent="0.3">
      <c r="A8513">
        <v>225.13610499999999</v>
      </c>
      <c r="B8513">
        <v>32</v>
      </c>
      <c r="C8513">
        <v>0</v>
      </c>
      <c r="D8513">
        <v>0.48399999999999999</v>
      </c>
      <c r="E8513">
        <v>25.228266999999999</v>
      </c>
      <c r="F8513">
        <v>26.056592999999999</v>
      </c>
      <c r="G8513">
        <v>26.587827000000001</v>
      </c>
      <c r="H8513">
        <v>-0.82832600000000001</v>
      </c>
      <c r="I8513">
        <v>-99.453062000000003</v>
      </c>
      <c r="J8513">
        <v>32</v>
      </c>
      <c r="K8513">
        <v>46.288583000000003</v>
      </c>
      <c r="L8513">
        <v>1.4996000000000001E-2</v>
      </c>
      <c r="M8513">
        <f>(F8513*CalPhotonTurnigy!$AE$30*CalPhotonTurnigy!$AF$36+CalPhotonTurnigy!$AE$36)/CalPhotonTurnigy!$AE$30</f>
        <v>37.95410703823304</v>
      </c>
    </row>
    <row r="8514" spans="1:13" x14ac:dyDescent="0.3">
      <c r="A8514">
        <v>225.15110899999999</v>
      </c>
      <c r="B8514">
        <v>32</v>
      </c>
      <c r="C8514">
        <v>0</v>
      </c>
      <c r="D8514">
        <v>0.48199999999999998</v>
      </c>
      <c r="E8514">
        <v>25.193171</v>
      </c>
      <c r="F8514">
        <v>26.056592999999999</v>
      </c>
      <c r="G8514">
        <v>26.587577</v>
      </c>
      <c r="H8514">
        <v>-0.86342200000000002</v>
      </c>
      <c r="I8514">
        <v>-99.488343999999998</v>
      </c>
      <c r="J8514">
        <v>32</v>
      </c>
      <c r="K8514">
        <v>46.288581999999998</v>
      </c>
      <c r="L8514">
        <v>1.5004E-2</v>
      </c>
      <c r="M8514">
        <f>(F8514*CalPhotonTurnigy!$AE$30*CalPhotonTurnigy!$AF$36+CalPhotonTurnigy!$AE$36)/CalPhotonTurnigy!$AE$30</f>
        <v>37.95410703823304</v>
      </c>
    </row>
    <row r="8515" spans="1:13" x14ac:dyDescent="0.3">
      <c r="A8515">
        <v>225.166113</v>
      </c>
      <c r="B8515">
        <v>32</v>
      </c>
      <c r="C8515">
        <v>0</v>
      </c>
      <c r="D8515">
        <v>0.48299999999999998</v>
      </c>
      <c r="E8515">
        <v>25.176963000000001</v>
      </c>
      <c r="F8515">
        <v>26.107569999999999</v>
      </c>
      <c r="G8515">
        <v>26.587349</v>
      </c>
      <c r="H8515">
        <v>-0.93060699999999996</v>
      </c>
      <c r="I8515">
        <v>-99.526387</v>
      </c>
      <c r="J8515">
        <v>32</v>
      </c>
      <c r="K8515">
        <v>46.288581000000001</v>
      </c>
      <c r="L8515">
        <v>1.5004E-2</v>
      </c>
      <c r="M8515">
        <f>(F8515*CalPhotonTurnigy!$AE$30*CalPhotonTurnigy!$AF$36+CalPhotonTurnigy!$AE$36)/CalPhotonTurnigy!$AE$30</f>
        <v>38.005884606074638</v>
      </c>
    </row>
    <row r="8516" spans="1:13" x14ac:dyDescent="0.3">
      <c r="A8516">
        <v>225.18111200000001</v>
      </c>
      <c r="B8516">
        <v>32</v>
      </c>
      <c r="C8516">
        <v>0</v>
      </c>
      <c r="D8516">
        <v>0.48299999999999998</v>
      </c>
      <c r="E8516">
        <v>25.163011000000001</v>
      </c>
      <c r="F8516">
        <v>26.184028000000001</v>
      </c>
      <c r="G8516">
        <v>26.587142</v>
      </c>
      <c r="H8516">
        <v>-1.021018</v>
      </c>
      <c r="I8516">
        <v>-99.568138000000005</v>
      </c>
      <c r="J8516">
        <v>32</v>
      </c>
      <c r="K8516">
        <v>46.288580000000003</v>
      </c>
      <c r="L8516">
        <v>1.4999E-2</v>
      </c>
      <c r="M8516">
        <f>(F8516*CalPhotonTurnigy!$AE$30*CalPhotonTurnigy!$AF$36+CalPhotonTurnigy!$AE$36)/CalPhotonTurnigy!$AE$30</f>
        <v>38.083543340053346</v>
      </c>
    </row>
    <row r="8517" spans="1:13" x14ac:dyDescent="0.3">
      <c r="A8517">
        <v>225.19610800000001</v>
      </c>
      <c r="B8517">
        <v>32</v>
      </c>
      <c r="C8517">
        <v>0</v>
      </c>
      <c r="D8517">
        <v>0.48499999999999999</v>
      </c>
      <c r="E8517">
        <v>25.165030000000002</v>
      </c>
      <c r="F8517">
        <v>26.184028000000001</v>
      </c>
      <c r="G8517">
        <v>26.586953999999999</v>
      </c>
      <c r="H8517">
        <v>-1.018999</v>
      </c>
      <c r="I8517">
        <v>-99.609798999999995</v>
      </c>
      <c r="J8517">
        <v>32</v>
      </c>
      <c r="K8517">
        <v>46.288578999999999</v>
      </c>
      <c r="L8517">
        <v>1.4996000000000001E-2</v>
      </c>
      <c r="M8517">
        <f>(F8517*CalPhotonTurnigy!$AE$30*CalPhotonTurnigy!$AF$36+CalPhotonTurnigy!$AE$36)/CalPhotonTurnigy!$AE$30</f>
        <v>38.083543340053346</v>
      </c>
    </row>
    <row r="8518" spans="1:13" x14ac:dyDescent="0.3">
      <c r="A8518">
        <v>225.21111400000001</v>
      </c>
      <c r="B8518">
        <v>32</v>
      </c>
      <c r="C8518">
        <v>0</v>
      </c>
      <c r="D8518">
        <v>0.48199999999999998</v>
      </c>
      <c r="E8518">
        <v>25.138701999999999</v>
      </c>
      <c r="F8518">
        <v>26.209512</v>
      </c>
      <c r="G8518">
        <v>26.586783</v>
      </c>
      <c r="H8518">
        <v>-1.07081</v>
      </c>
      <c r="I8518">
        <v>-99.653616</v>
      </c>
      <c r="J8518">
        <v>32</v>
      </c>
      <c r="K8518">
        <v>46.288578999999999</v>
      </c>
      <c r="L8518">
        <v>1.5006E-2</v>
      </c>
      <c r="M8518">
        <f>(F8518*CalPhotonTurnigy!$AE$30*CalPhotonTurnigy!$AF$36+CalPhotonTurnigy!$AE$36)/CalPhotonTurnigy!$AE$30</f>
        <v>38.109427553303924</v>
      </c>
    </row>
    <row r="8519" spans="1:13" x14ac:dyDescent="0.3">
      <c r="A8519">
        <v>225.226114</v>
      </c>
      <c r="B8519">
        <v>32</v>
      </c>
      <c r="C8519">
        <v>0</v>
      </c>
      <c r="D8519">
        <v>0.48099999999999998</v>
      </c>
      <c r="E8519">
        <v>25.109003999999999</v>
      </c>
      <c r="F8519">
        <v>26.260477000000002</v>
      </c>
      <c r="G8519">
        <v>26.586628000000001</v>
      </c>
      <c r="H8519">
        <v>-1.151473</v>
      </c>
      <c r="I8519">
        <v>-99.700733999999997</v>
      </c>
      <c r="J8519">
        <v>32</v>
      </c>
      <c r="K8519">
        <v>46.288578000000001</v>
      </c>
      <c r="L8519">
        <v>1.4999999999999999E-2</v>
      </c>
      <c r="M8519">
        <f>(F8519*CalPhotonTurnigy!$AE$30*CalPhotonTurnigy!$AF$36+CalPhotonTurnigy!$AE$36)/CalPhotonTurnigy!$AE$30</f>
        <v>38.161192932691627</v>
      </c>
    </row>
    <row r="8520" spans="1:13" x14ac:dyDescent="0.3">
      <c r="A8520">
        <v>225.24111300000001</v>
      </c>
      <c r="B8520">
        <v>32</v>
      </c>
      <c r="C8520">
        <v>0</v>
      </c>
      <c r="D8520">
        <v>0.48</v>
      </c>
      <c r="E8520">
        <v>25.076394000000001</v>
      </c>
      <c r="F8520">
        <v>26.311437000000002</v>
      </c>
      <c r="G8520">
        <v>26.586487000000002</v>
      </c>
      <c r="H8520">
        <v>-1.2350429999999999</v>
      </c>
      <c r="I8520">
        <v>-99.751289999999997</v>
      </c>
      <c r="J8520">
        <v>32</v>
      </c>
      <c r="K8520">
        <v>46.288578000000001</v>
      </c>
      <c r="L8520">
        <v>1.4999E-2</v>
      </c>
      <c r="M8520">
        <f>(F8520*CalPhotonTurnigy!$AE$30*CalPhotonTurnigy!$AF$36+CalPhotonTurnigy!$AE$36)/CalPhotonTurnigy!$AE$30</f>
        <v>38.212953233556867</v>
      </c>
    </row>
    <row r="8521" spans="1:13" x14ac:dyDescent="0.3">
      <c r="A8521">
        <v>225.256111</v>
      </c>
      <c r="B8521">
        <v>31</v>
      </c>
      <c r="C8521">
        <v>0</v>
      </c>
      <c r="D8521">
        <v>0.47899999999999998</v>
      </c>
      <c r="E8521">
        <v>25.041264000000002</v>
      </c>
      <c r="F8521">
        <v>26.362393000000001</v>
      </c>
      <c r="G8521">
        <v>26.586161000000001</v>
      </c>
      <c r="H8521">
        <v>-1.321129</v>
      </c>
      <c r="I8521">
        <v>-99.805389000000005</v>
      </c>
      <c r="J8521">
        <v>31</v>
      </c>
      <c r="K8521">
        <v>46.230271000000002</v>
      </c>
      <c r="L8521">
        <v>1.4997999999999999E-2</v>
      </c>
      <c r="M8521">
        <f>(F8521*CalPhotonTurnigy!$AE$30*CalPhotonTurnigy!$AF$36+CalPhotonTurnigy!$AE$36)/CalPhotonTurnigy!$AE$30</f>
        <v>38.264709471604149</v>
      </c>
    </row>
    <row r="8522" spans="1:13" x14ac:dyDescent="0.3">
      <c r="A8522">
        <v>225.271117</v>
      </c>
      <c r="B8522">
        <v>31</v>
      </c>
      <c r="C8522">
        <v>0</v>
      </c>
      <c r="D8522">
        <v>0.47899999999999998</v>
      </c>
      <c r="E8522">
        <v>25.003954</v>
      </c>
      <c r="F8522">
        <v>26.413345</v>
      </c>
      <c r="G8522">
        <v>26.584959000000001</v>
      </c>
      <c r="H8522">
        <v>-1.4093910000000001</v>
      </c>
      <c r="I8522">
        <v>-99.863156000000004</v>
      </c>
      <c r="J8522">
        <v>31</v>
      </c>
      <c r="K8522">
        <v>46.124622000000002</v>
      </c>
      <c r="L8522">
        <v>1.5006E-2</v>
      </c>
      <c r="M8522">
        <f>(F8522*CalPhotonTurnigy!$AE$30*CalPhotonTurnigy!$AF$36+CalPhotonTurnigy!$AE$36)/CalPhotonTurnigy!$AE$30</f>
        <v>38.316461646833467</v>
      </c>
    </row>
    <row r="8523" spans="1:13" x14ac:dyDescent="0.3">
      <c r="A8523">
        <v>225.286123</v>
      </c>
      <c r="B8523">
        <v>31</v>
      </c>
      <c r="C8523">
        <v>0</v>
      </c>
      <c r="D8523">
        <v>0.47899999999999998</v>
      </c>
      <c r="E8523">
        <v>24.978870000000001</v>
      </c>
      <c r="F8523">
        <v>25.750636</v>
      </c>
      <c r="G8523">
        <v>26.581928000000001</v>
      </c>
      <c r="H8523">
        <v>-0.77176599999999995</v>
      </c>
      <c r="I8523">
        <v>-99.894617999999994</v>
      </c>
      <c r="J8523">
        <v>31</v>
      </c>
      <c r="K8523">
        <v>46.033689000000003</v>
      </c>
      <c r="L8523">
        <v>1.5006E-2</v>
      </c>
      <c r="M8523">
        <f>(F8523*CalPhotonTurnigy!$AE$30*CalPhotonTurnigy!$AF$36+CalPhotonTurnigy!$AE$36)/CalPhotonTurnigy!$AE$30</f>
        <v>37.64334513925683</v>
      </c>
    </row>
    <row r="8524" spans="1:13" x14ac:dyDescent="0.3">
      <c r="A8524">
        <v>225.30113</v>
      </c>
      <c r="B8524">
        <v>31</v>
      </c>
      <c r="C8524">
        <v>0</v>
      </c>
      <c r="D8524">
        <v>0.47899999999999998</v>
      </c>
      <c r="E8524">
        <v>24.950206999999999</v>
      </c>
      <c r="F8524">
        <v>25.852639</v>
      </c>
      <c r="G8524">
        <v>26.576350000000001</v>
      </c>
      <c r="H8524">
        <v>-0.90243200000000001</v>
      </c>
      <c r="I8524">
        <v>-99.931439999999995</v>
      </c>
      <c r="J8524">
        <v>31</v>
      </c>
      <c r="K8524">
        <v>45.955423000000003</v>
      </c>
      <c r="L8524">
        <v>1.5007E-2</v>
      </c>
      <c r="M8524">
        <f>(F8524*CalPhotonTurnigy!$AE$30*CalPhotonTurnigy!$AF$36+CalPhotonTurnigy!$AE$36)/CalPhotonTurnigy!$AE$30</f>
        <v>37.746950044460085</v>
      </c>
    </row>
    <row r="8525" spans="1:13" x14ac:dyDescent="0.3">
      <c r="A8525">
        <v>225.31613999999999</v>
      </c>
      <c r="B8525">
        <v>31</v>
      </c>
      <c r="C8525">
        <v>0</v>
      </c>
      <c r="D8525">
        <v>0.47699999999999998</v>
      </c>
      <c r="E8525">
        <v>24.911380999999999</v>
      </c>
      <c r="F8525">
        <v>25.852639</v>
      </c>
      <c r="G8525">
        <v>26.567871</v>
      </c>
      <c r="H8525">
        <v>-0.94125800000000004</v>
      </c>
      <c r="I8525">
        <v>-99.969854999999995</v>
      </c>
      <c r="J8525">
        <v>31</v>
      </c>
      <c r="K8525">
        <v>45.888058000000001</v>
      </c>
      <c r="L8525">
        <v>1.5010000000000001E-2</v>
      </c>
      <c r="M8525">
        <f>(F8525*CalPhotonTurnigy!$AE$30*CalPhotonTurnigy!$AF$36+CalPhotonTurnigy!$AE$36)/CalPhotonTurnigy!$AE$30</f>
        <v>37.746950044460085</v>
      </c>
    </row>
    <row r="8526" spans="1:13" x14ac:dyDescent="0.3">
      <c r="A8526">
        <v>225.33114699999999</v>
      </c>
      <c r="B8526">
        <v>31</v>
      </c>
      <c r="C8526">
        <v>0</v>
      </c>
      <c r="D8526">
        <v>0.47499999999999998</v>
      </c>
      <c r="E8526">
        <v>24.863768</v>
      </c>
      <c r="F8526">
        <v>25.903634</v>
      </c>
      <c r="G8526">
        <v>26.556395999999999</v>
      </c>
      <c r="H8526">
        <v>-1.039866</v>
      </c>
      <c r="I8526">
        <v>-100</v>
      </c>
      <c r="J8526">
        <v>31</v>
      </c>
      <c r="K8526">
        <v>45.830077000000003</v>
      </c>
      <c r="L8526">
        <v>1.5007E-2</v>
      </c>
      <c r="M8526">
        <f>(F8526*CalPhotonTurnigy!$AE$30*CalPhotonTurnigy!$AF$36+CalPhotonTurnigy!$AE$36)/CalPhotonTurnigy!$AE$30</f>
        <v>37.79874589498251</v>
      </c>
    </row>
    <row r="8527" spans="1:13" x14ac:dyDescent="0.3">
      <c r="A8527">
        <v>225.346147</v>
      </c>
      <c r="B8527">
        <v>31</v>
      </c>
      <c r="C8527">
        <v>0</v>
      </c>
      <c r="D8527">
        <v>0.47699999999999998</v>
      </c>
      <c r="E8527">
        <v>24.836922000000001</v>
      </c>
      <c r="F8527">
        <v>25.980118000000001</v>
      </c>
      <c r="G8527">
        <v>26.542012</v>
      </c>
      <c r="H8527">
        <v>-1.1431960000000001</v>
      </c>
      <c r="I8527">
        <v>-100</v>
      </c>
      <c r="J8527">
        <v>31</v>
      </c>
      <c r="K8527">
        <v>45.780172</v>
      </c>
      <c r="L8527">
        <v>1.4999999999999999E-2</v>
      </c>
      <c r="M8527">
        <f>(F8527*CalPhotonTurnigy!$AE$30*CalPhotonTurnigy!$AF$36+CalPhotonTurnigy!$AE$36)/CalPhotonTurnigy!$AE$30</f>
        <v>37.876431037277989</v>
      </c>
    </row>
    <row r="8528" spans="1:13" x14ac:dyDescent="0.3">
      <c r="A8528">
        <v>225.361154</v>
      </c>
      <c r="B8528">
        <v>31</v>
      </c>
      <c r="C8528">
        <v>0</v>
      </c>
      <c r="D8528">
        <v>0.47799999999999998</v>
      </c>
      <c r="E8528">
        <v>24.820896999999999</v>
      </c>
      <c r="F8528">
        <v>26.031102000000001</v>
      </c>
      <c r="G8528">
        <v>26.524925</v>
      </c>
      <c r="H8528">
        <v>-1.210205</v>
      </c>
      <c r="I8528">
        <v>-100</v>
      </c>
      <c r="J8528">
        <v>31</v>
      </c>
      <c r="K8528">
        <v>45.737219000000003</v>
      </c>
      <c r="L8528">
        <v>1.5007E-2</v>
      </c>
      <c r="M8528">
        <f>(F8528*CalPhotonTurnigy!$AE$30*CalPhotonTurnigy!$AF$36+CalPhotonTurnigy!$AE$36)/CalPhotonTurnigy!$AE$30</f>
        <v>37.928215715051017</v>
      </c>
    </row>
    <row r="8529" spans="1:13" x14ac:dyDescent="0.3">
      <c r="A8529">
        <v>225.37616700000001</v>
      </c>
      <c r="B8529">
        <v>31</v>
      </c>
      <c r="C8529">
        <v>0</v>
      </c>
      <c r="D8529">
        <v>0.47699999999999998</v>
      </c>
      <c r="E8529">
        <v>24.800004000000001</v>
      </c>
      <c r="F8529">
        <v>26.107569999999999</v>
      </c>
      <c r="G8529">
        <v>26.505416</v>
      </c>
      <c r="H8529">
        <v>-1.307566</v>
      </c>
      <c r="I8529">
        <v>-100</v>
      </c>
      <c r="J8529">
        <v>31</v>
      </c>
      <c r="K8529">
        <v>45.700248000000002</v>
      </c>
      <c r="L8529">
        <v>1.5013E-2</v>
      </c>
      <c r="M8529">
        <f>(F8529*CalPhotonTurnigy!$AE$30*CalPhotonTurnigy!$AF$36+CalPhotonTurnigy!$AE$36)/CalPhotonTurnigy!$AE$30</f>
        <v>38.005884606074638</v>
      </c>
    </row>
    <row r="8530" spans="1:13" x14ac:dyDescent="0.3">
      <c r="A8530">
        <v>225.391175</v>
      </c>
      <c r="B8530">
        <v>31</v>
      </c>
      <c r="C8530">
        <v>0</v>
      </c>
      <c r="D8530">
        <v>0.47699999999999998</v>
      </c>
      <c r="E8530">
        <v>24.782015000000001</v>
      </c>
      <c r="F8530">
        <v>26.133057000000001</v>
      </c>
      <c r="G8530">
        <v>26.483809999999998</v>
      </c>
      <c r="H8530">
        <v>-1.351043</v>
      </c>
      <c r="I8530">
        <v>-100</v>
      </c>
      <c r="J8530">
        <v>31</v>
      </c>
      <c r="K8530">
        <v>45.668427000000001</v>
      </c>
      <c r="L8530">
        <v>1.5008000000000001E-2</v>
      </c>
      <c r="M8530">
        <f>(F8530*CalPhotonTurnigy!$AE$30*CalPhotonTurnigy!$AF$36+CalPhotonTurnigy!$AE$36)/CalPhotonTurnigy!$AE$30</f>
        <v>38.031771866438696</v>
      </c>
    </row>
    <row r="8531" spans="1:13" x14ac:dyDescent="0.3">
      <c r="A8531">
        <v>225.40617399999999</v>
      </c>
      <c r="B8531">
        <v>31</v>
      </c>
      <c r="C8531">
        <v>0</v>
      </c>
      <c r="D8531">
        <v>0.45800000000000002</v>
      </c>
      <c r="E8531">
        <v>24.602637999999999</v>
      </c>
      <c r="F8531">
        <v>26.209512</v>
      </c>
      <c r="G8531">
        <v>26.460453000000001</v>
      </c>
      <c r="H8531">
        <v>-1.6068739999999999</v>
      </c>
      <c r="I8531">
        <v>-100</v>
      </c>
      <c r="J8531">
        <v>31</v>
      </c>
      <c r="K8531">
        <v>45.641038999999999</v>
      </c>
      <c r="L8531">
        <v>1.4999E-2</v>
      </c>
      <c r="M8531">
        <f>(F8531*CalPhotonTurnigy!$AE$30*CalPhotonTurnigy!$AF$36+CalPhotonTurnigy!$AE$36)/CalPhotonTurnigy!$AE$30</f>
        <v>38.109427553303924</v>
      </c>
    </row>
    <row r="8532" spans="1:13" x14ac:dyDescent="0.3">
      <c r="A8532">
        <v>225.421177</v>
      </c>
      <c r="B8532">
        <v>31</v>
      </c>
      <c r="C8532">
        <v>0</v>
      </c>
      <c r="D8532">
        <v>0.47499999999999998</v>
      </c>
      <c r="E8532">
        <v>24.590727999999999</v>
      </c>
      <c r="F8532">
        <v>25.852639</v>
      </c>
      <c r="G8532">
        <v>26.435692</v>
      </c>
      <c r="H8532">
        <v>-1.261911</v>
      </c>
      <c r="I8532">
        <v>-100</v>
      </c>
      <c r="J8532">
        <v>31</v>
      </c>
      <c r="K8532">
        <v>45.617466</v>
      </c>
      <c r="L8532">
        <v>1.5003000000000001E-2</v>
      </c>
      <c r="M8532">
        <f>(F8532*CalPhotonTurnigy!$AE$30*CalPhotonTurnigy!$AF$36+CalPhotonTurnigy!$AE$36)/CalPhotonTurnigy!$AE$30</f>
        <v>37.746950044460085</v>
      </c>
    </row>
    <row r="8533" spans="1:13" x14ac:dyDescent="0.3">
      <c r="A8533">
        <v>225.43617399999999</v>
      </c>
      <c r="B8533">
        <v>31</v>
      </c>
      <c r="C8533">
        <v>0</v>
      </c>
      <c r="D8533">
        <v>0.47099999999999997</v>
      </c>
      <c r="E8533">
        <v>24.551863000000001</v>
      </c>
      <c r="F8533">
        <v>25.725133</v>
      </c>
      <c r="G8533">
        <v>26.409859999999998</v>
      </c>
      <c r="H8533">
        <v>-1.17327</v>
      </c>
      <c r="I8533">
        <v>-100</v>
      </c>
      <c r="J8533">
        <v>31</v>
      </c>
      <c r="K8533">
        <v>45.597175999999997</v>
      </c>
      <c r="L8533">
        <v>1.4997E-2</v>
      </c>
      <c r="M8533">
        <f>(F8533*CalPhotonTurnigy!$AE$30*CalPhotonTurnigy!$AF$36+CalPhotonTurnigy!$AE$36)/CalPhotonTurnigy!$AE$30</f>
        <v>37.617441627620913</v>
      </c>
    </row>
    <row r="8534" spans="1:13" x14ac:dyDescent="0.3">
      <c r="A8534">
        <v>225.45118299999999</v>
      </c>
      <c r="B8534">
        <v>31</v>
      </c>
      <c r="C8534">
        <v>0</v>
      </c>
      <c r="D8534">
        <v>0.47099999999999997</v>
      </c>
      <c r="E8534">
        <v>24.518380000000001</v>
      </c>
      <c r="F8534">
        <v>25.82714</v>
      </c>
      <c r="G8534">
        <v>26.38327</v>
      </c>
      <c r="H8534">
        <v>-1.3087599999999999</v>
      </c>
      <c r="I8534">
        <v>-100</v>
      </c>
      <c r="J8534">
        <v>31</v>
      </c>
      <c r="K8534">
        <v>45.579712000000001</v>
      </c>
      <c r="L8534">
        <v>1.5009E-2</v>
      </c>
      <c r="M8534">
        <f>(F8534*CalPhotonTurnigy!$AE$30*CalPhotonTurnigy!$AF$36+CalPhotonTurnigy!$AE$36)/CalPhotonTurnigy!$AE$30</f>
        <v>37.721050595642126</v>
      </c>
    </row>
    <row r="8535" spans="1:13" x14ac:dyDescent="0.3">
      <c r="A8535">
        <v>225.46619100000001</v>
      </c>
      <c r="B8535">
        <v>31</v>
      </c>
      <c r="C8535">
        <v>0</v>
      </c>
      <c r="D8535">
        <v>0.47299999999999998</v>
      </c>
      <c r="E8535">
        <v>24.503879999999999</v>
      </c>
      <c r="F8535">
        <v>25.878136999999999</v>
      </c>
      <c r="G8535">
        <v>26.356210000000001</v>
      </c>
      <c r="H8535">
        <v>-1.3742570000000001</v>
      </c>
      <c r="I8535">
        <v>-100</v>
      </c>
      <c r="J8535">
        <v>31</v>
      </c>
      <c r="K8535">
        <v>45.564681</v>
      </c>
      <c r="L8535">
        <v>1.5008000000000001E-2</v>
      </c>
      <c r="M8535">
        <f>(F8535*CalPhotonTurnigy!$AE$30*CalPhotonTurnigy!$AF$36+CalPhotonTurnigy!$AE$36)/CalPhotonTurnigy!$AE$30</f>
        <v>37.77284847757354</v>
      </c>
    </row>
    <row r="8536" spans="1:13" x14ac:dyDescent="0.3">
      <c r="A8536">
        <v>225.48119399999999</v>
      </c>
      <c r="B8536">
        <v>31</v>
      </c>
      <c r="C8536">
        <v>0</v>
      </c>
      <c r="D8536">
        <v>0.47399999999999998</v>
      </c>
      <c r="E8536">
        <v>24.498567999999999</v>
      </c>
      <c r="F8536">
        <v>25.929130000000001</v>
      </c>
      <c r="G8536">
        <v>26.328942000000001</v>
      </c>
      <c r="H8536">
        <v>-1.4305619999999999</v>
      </c>
      <c r="I8536">
        <v>-100</v>
      </c>
      <c r="J8536">
        <v>31</v>
      </c>
      <c r="K8536">
        <v>45.551743999999999</v>
      </c>
      <c r="L8536">
        <v>1.5003000000000001E-2</v>
      </c>
      <c r="M8536">
        <f>(F8536*CalPhotonTurnigy!$AE$30*CalPhotonTurnigy!$AF$36+CalPhotonTurnigy!$AE$36)/CalPhotonTurnigy!$AE$30</f>
        <v>37.824642296686996</v>
      </c>
    </row>
    <row r="8537" spans="1:13" x14ac:dyDescent="0.3">
      <c r="A8537">
        <v>225.49619300000001</v>
      </c>
      <c r="B8537">
        <v>31</v>
      </c>
      <c r="C8537">
        <v>0</v>
      </c>
      <c r="D8537">
        <v>0.47399999999999998</v>
      </c>
      <c r="E8537">
        <v>24.493995999999999</v>
      </c>
      <c r="F8537">
        <v>26.056592999999999</v>
      </c>
      <c r="G8537">
        <v>26.301698999999999</v>
      </c>
      <c r="H8537">
        <v>-1.562597</v>
      </c>
      <c r="I8537">
        <v>-100</v>
      </c>
      <c r="J8537">
        <v>31</v>
      </c>
      <c r="K8537">
        <v>45.540609000000003</v>
      </c>
      <c r="L8537">
        <v>1.4999E-2</v>
      </c>
      <c r="M8537">
        <f>(F8537*CalPhotonTurnigy!$AE$30*CalPhotonTurnigy!$AF$36+CalPhotonTurnigy!$AE$36)/CalPhotonTurnigy!$AE$30</f>
        <v>37.95410703823304</v>
      </c>
    </row>
    <row r="8538" spans="1:13" x14ac:dyDescent="0.3">
      <c r="A8538">
        <v>225.511201</v>
      </c>
      <c r="B8538">
        <v>31</v>
      </c>
      <c r="C8538">
        <v>0</v>
      </c>
      <c r="D8538">
        <v>0.47399999999999998</v>
      </c>
      <c r="E8538">
        <v>24.490062000000002</v>
      </c>
      <c r="F8538">
        <v>26.133057000000001</v>
      </c>
      <c r="G8538">
        <v>26.274684000000001</v>
      </c>
      <c r="H8538">
        <v>-1.6429959999999999</v>
      </c>
      <c r="I8538">
        <v>-100</v>
      </c>
      <c r="J8538">
        <v>31</v>
      </c>
      <c r="K8538">
        <v>45.531024000000002</v>
      </c>
      <c r="L8538">
        <v>1.5008000000000001E-2</v>
      </c>
      <c r="M8538">
        <f>(F8538*CalPhotonTurnigy!$AE$30*CalPhotonTurnigy!$AF$36+CalPhotonTurnigy!$AE$36)/CalPhotonTurnigy!$AE$30</f>
        <v>38.031771866438696</v>
      </c>
    </row>
    <row r="8539" spans="1:13" x14ac:dyDescent="0.3">
      <c r="A8539">
        <v>225.52621300000001</v>
      </c>
      <c r="B8539">
        <v>31</v>
      </c>
      <c r="C8539">
        <v>0</v>
      </c>
      <c r="D8539">
        <v>0.47499999999999998</v>
      </c>
      <c r="E8539">
        <v>24.493846999999999</v>
      </c>
      <c r="F8539">
        <v>26.133057000000001</v>
      </c>
      <c r="G8539">
        <v>26.248069999999998</v>
      </c>
      <c r="H8539">
        <v>-1.6392100000000001</v>
      </c>
      <c r="I8539">
        <v>-100</v>
      </c>
      <c r="J8539">
        <v>31</v>
      </c>
      <c r="K8539">
        <v>45.522775000000003</v>
      </c>
      <c r="L8539">
        <v>1.5011999999999999E-2</v>
      </c>
      <c r="M8539">
        <f>(F8539*CalPhotonTurnigy!$AE$30*CalPhotonTurnigy!$AF$36+CalPhotonTurnigy!$AE$36)/CalPhotonTurnigy!$AE$30</f>
        <v>38.031771866438696</v>
      </c>
    </row>
    <row r="8540" spans="1:13" x14ac:dyDescent="0.3">
      <c r="A8540">
        <v>225.54121599999999</v>
      </c>
      <c r="B8540">
        <v>31</v>
      </c>
      <c r="C8540">
        <v>0</v>
      </c>
      <c r="D8540">
        <v>0.47299999999999998</v>
      </c>
      <c r="E8540">
        <v>24.482761</v>
      </c>
      <c r="F8540">
        <v>25.572089999999999</v>
      </c>
      <c r="G8540">
        <v>26.222003999999998</v>
      </c>
      <c r="H8540">
        <v>-1.089329</v>
      </c>
      <c r="I8540">
        <v>-100</v>
      </c>
      <c r="J8540">
        <v>31</v>
      </c>
      <c r="K8540">
        <v>45.515675000000002</v>
      </c>
      <c r="L8540">
        <v>1.5003000000000001E-2</v>
      </c>
      <c r="M8540">
        <f>(F8540*CalPhotonTurnigy!$AE$30*CalPhotonTurnigy!$AF$36+CalPhotonTurnigy!$AE$36)/CalPhotonTurnigy!$AE$30</f>
        <v>37.46199516519313</v>
      </c>
    </row>
    <row r="8541" spans="1:13" x14ac:dyDescent="0.3">
      <c r="A8541">
        <v>225.55622700000001</v>
      </c>
      <c r="B8541">
        <v>31</v>
      </c>
      <c r="C8541">
        <v>0</v>
      </c>
      <c r="D8541">
        <v>0.47299999999999998</v>
      </c>
      <c r="E8541">
        <v>24.473219</v>
      </c>
      <c r="F8541">
        <v>25.648617000000002</v>
      </c>
      <c r="G8541">
        <v>26.196611000000001</v>
      </c>
      <c r="H8541">
        <v>-1.1753979999999999</v>
      </c>
      <c r="I8541">
        <v>-100</v>
      </c>
      <c r="J8541">
        <v>31</v>
      </c>
      <c r="K8541">
        <v>45.509563999999997</v>
      </c>
      <c r="L8541">
        <v>1.5011E-2</v>
      </c>
      <c r="M8541">
        <f>(F8541*CalPhotonTurnigy!$AE$30*CalPhotonTurnigy!$AF$36+CalPhotonTurnigy!$AE$36)/CalPhotonTurnigy!$AE$30</f>
        <v>37.53972398278173</v>
      </c>
    </row>
    <row r="8542" spans="1:13" x14ac:dyDescent="0.3">
      <c r="A8542">
        <v>225.57123200000001</v>
      </c>
      <c r="B8542">
        <v>31</v>
      </c>
      <c r="C8542">
        <v>0</v>
      </c>
      <c r="D8542">
        <v>0.47199999999999998</v>
      </c>
      <c r="E8542">
        <v>24.457827000000002</v>
      </c>
      <c r="F8542">
        <v>25.725133</v>
      </c>
      <c r="G8542">
        <v>26.171987999999999</v>
      </c>
      <c r="H8542">
        <v>-1.267306</v>
      </c>
      <c r="I8542">
        <v>-100</v>
      </c>
      <c r="J8542">
        <v>31</v>
      </c>
      <c r="K8542">
        <v>45.504303999999998</v>
      </c>
      <c r="L8542">
        <v>1.5004999999999999E-2</v>
      </c>
      <c r="M8542">
        <f>(F8542*CalPhotonTurnigy!$AE$30*CalPhotonTurnigy!$AF$36+CalPhotonTurnigy!$AE$36)/CalPhotonTurnigy!$AE$30</f>
        <v>37.617441627620913</v>
      </c>
    </row>
    <row r="8543" spans="1:13" x14ac:dyDescent="0.3">
      <c r="A8543">
        <v>225.58623399999999</v>
      </c>
      <c r="B8543">
        <v>31</v>
      </c>
      <c r="C8543">
        <v>0</v>
      </c>
      <c r="D8543">
        <v>0.47299999999999998</v>
      </c>
      <c r="E8543">
        <v>24.451758000000002</v>
      </c>
      <c r="F8543">
        <v>25.82714</v>
      </c>
      <c r="G8543">
        <v>26.148215</v>
      </c>
      <c r="H8543">
        <v>-1.3753820000000001</v>
      </c>
      <c r="I8543">
        <v>-100</v>
      </c>
      <c r="J8543">
        <v>31</v>
      </c>
      <c r="K8543">
        <v>45.499777000000002</v>
      </c>
      <c r="L8543">
        <v>1.5002E-2</v>
      </c>
      <c r="M8543">
        <f>(F8543*CalPhotonTurnigy!$AE$30*CalPhotonTurnigy!$AF$36+CalPhotonTurnigy!$AE$36)/CalPhotonTurnigy!$AE$30</f>
        <v>37.721050595642126</v>
      </c>
    </row>
    <row r="8544" spans="1:13" x14ac:dyDescent="0.3">
      <c r="A8544">
        <v>225.60123100000001</v>
      </c>
      <c r="B8544">
        <v>31</v>
      </c>
      <c r="C8544">
        <v>0</v>
      </c>
      <c r="D8544">
        <v>0.47199999999999998</v>
      </c>
      <c r="E8544">
        <v>24.439353000000001</v>
      </c>
      <c r="F8544">
        <v>25.929130000000001</v>
      </c>
      <c r="G8544">
        <v>26.125350999999998</v>
      </c>
      <c r="H8544">
        <v>-1.4897769999999999</v>
      </c>
      <c r="I8544">
        <v>-100</v>
      </c>
      <c r="J8544">
        <v>31</v>
      </c>
      <c r="K8544">
        <v>45.49588</v>
      </c>
      <c r="L8544">
        <v>1.4997E-2</v>
      </c>
      <c r="M8544">
        <f>(F8544*CalPhotonTurnigy!$AE$30*CalPhotonTurnigy!$AF$36+CalPhotonTurnigy!$AE$36)/CalPhotonTurnigy!$AE$30</f>
        <v>37.824642296686996</v>
      </c>
    </row>
    <row r="8545" spans="1:13" x14ac:dyDescent="0.3">
      <c r="A8545">
        <v>225.616231</v>
      </c>
      <c r="B8545">
        <v>31</v>
      </c>
      <c r="C8545">
        <v>0</v>
      </c>
      <c r="D8545">
        <v>0.47299999999999998</v>
      </c>
      <c r="E8545">
        <v>24.435859000000001</v>
      </c>
      <c r="F8545">
        <v>26.031102000000001</v>
      </c>
      <c r="G8545">
        <v>26.103439999999999</v>
      </c>
      <c r="H8545">
        <v>-1.595243</v>
      </c>
      <c r="I8545">
        <v>-100</v>
      </c>
      <c r="J8545">
        <v>31</v>
      </c>
      <c r="K8545">
        <v>45.492525999999998</v>
      </c>
      <c r="L8545">
        <v>1.4999999999999999E-2</v>
      </c>
      <c r="M8545">
        <f>(F8545*CalPhotonTurnigy!$AE$30*CalPhotonTurnigy!$AF$36+CalPhotonTurnigy!$AE$36)/CalPhotonTurnigy!$AE$30</f>
        <v>37.928215715051017</v>
      </c>
    </row>
    <row r="8546" spans="1:13" x14ac:dyDescent="0.3">
      <c r="A8546">
        <v>225.63123999999999</v>
      </c>
      <c r="B8546">
        <v>31</v>
      </c>
      <c r="C8546">
        <v>0</v>
      </c>
      <c r="D8546">
        <v>0.47299999999999998</v>
      </c>
      <c r="E8546">
        <v>24.432853000000001</v>
      </c>
      <c r="F8546">
        <v>25.521066999999999</v>
      </c>
      <c r="G8546">
        <v>26.082508000000001</v>
      </c>
      <c r="H8546">
        <v>-1.088214</v>
      </c>
      <c r="I8546">
        <v>-100</v>
      </c>
      <c r="J8546">
        <v>31</v>
      </c>
      <c r="K8546">
        <v>45.489638999999997</v>
      </c>
      <c r="L8546">
        <v>1.5009E-2</v>
      </c>
      <c r="M8546">
        <f>(F8546*CalPhotonTurnigy!$AE$30*CalPhotonTurnigy!$AF$36+CalPhotonTurnigy!$AE$36)/CalPhotonTurnigy!$AE$30</f>
        <v>37.410170874944946</v>
      </c>
    </row>
    <row r="8547" spans="1:13" x14ac:dyDescent="0.3">
      <c r="A8547">
        <v>225.64625000000001</v>
      </c>
      <c r="B8547">
        <v>31</v>
      </c>
      <c r="C8547">
        <v>0</v>
      </c>
      <c r="D8547">
        <v>0.47199999999999998</v>
      </c>
      <c r="E8547">
        <v>24.423079000000001</v>
      </c>
      <c r="F8547">
        <v>25.648617000000002</v>
      </c>
      <c r="G8547">
        <v>26.062569</v>
      </c>
      <c r="H8547">
        <v>-1.2255370000000001</v>
      </c>
      <c r="I8547">
        <v>-100</v>
      </c>
      <c r="J8547">
        <v>31</v>
      </c>
      <c r="K8547">
        <v>45.487155000000001</v>
      </c>
      <c r="L8547">
        <v>1.5010000000000001E-2</v>
      </c>
      <c r="M8547">
        <f>(F8547*CalPhotonTurnigy!$AE$30*CalPhotonTurnigy!$AF$36+CalPhotonTurnigy!$AE$36)/CalPhotonTurnigy!$AE$30</f>
        <v>37.53972398278173</v>
      </c>
    </row>
    <row r="8548" spans="1:13" x14ac:dyDescent="0.3">
      <c r="A8548">
        <v>225.66125</v>
      </c>
      <c r="B8548">
        <v>31</v>
      </c>
      <c r="C8548">
        <v>0</v>
      </c>
      <c r="D8548">
        <v>0.47199999999999998</v>
      </c>
      <c r="E8548">
        <v>24.414667000000001</v>
      </c>
      <c r="F8548">
        <v>25.750636</v>
      </c>
      <c r="G8548">
        <v>26.043627999999998</v>
      </c>
      <c r="H8548">
        <v>-1.3359700000000001</v>
      </c>
      <c r="I8548">
        <v>-100</v>
      </c>
      <c r="J8548">
        <v>31</v>
      </c>
      <c r="K8548">
        <v>45.485016000000002</v>
      </c>
      <c r="L8548">
        <v>1.4999999999999999E-2</v>
      </c>
      <c r="M8548">
        <f>(F8548*CalPhotonTurnigy!$AE$30*CalPhotonTurnigy!$AF$36+CalPhotonTurnigy!$AE$36)/CalPhotonTurnigy!$AE$30</f>
        <v>37.64334513925683</v>
      </c>
    </row>
    <row r="8549" spans="1:13" x14ac:dyDescent="0.3">
      <c r="A8549">
        <v>225.67624799999999</v>
      </c>
      <c r="B8549">
        <v>31</v>
      </c>
      <c r="C8549">
        <v>0</v>
      </c>
      <c r="D8549">
        <v>0.47099999999999997</v>
      </c>
      <c r="E8549">
        <v>24.400234000000001</v>
      </c>
      <c r="F8549">
        <v>25.878136999999999</v>
      </c>
      <c r="G8549">
        <v>26.025682</v>
      </c>
      <c r="H8549">
        <v>-1.477903</v>
      </c>
      <c r="I8549">
        <v>-100</v>
      </c>
      <c r="J8549">
        <v>31</v>
      </c>
      <c r="K8549">
        <v>45.483175000000003</v>
      </c>
      <c r="L8549">
        <v>1.4997999999999999E-2</v>
      </c>
      <c r="M8549">
        <f>(F8549*CalPhotonTurnigy!$AE$30*CalPhotonTurnigy!$AF$36+CalPhotonTurnigy!$AE$36)/CalPhotonTurnigy!$AE$30</f>
        <v>37.77284847757354</v>
      </c>
    </row>
    <row r="8550" spans="1:13" x14ac:dyDescent="0.3">
      <c r="A8550">
        <v>225.69126</v>
      </c>
      <c r="B8550">
        <v>31</v>
      </c>
      <c r="C8550">
        <v>0</v>
      </c>
      <c r="D8550">
        <v>0.46400000000000002</v>
      </c>
      <c r="E8550">
        <v>24.322977999999999</v>
      </c>
      <c r="F8550">
        <v>25.316932000000001</v>
      </c>
      <c r="G8550">
        <v>26.008717000000001</v>
      </c>
      <c r="H8550">
        <v>-0.99395500000000003</v>
      </c>
      <c r="I8550">
        <v>-100</v>
      </c>
      <c r="J8550">
        <v>31</v>
      </c>
      <c r="K8550">
        <v>45.481591000000002</v>
      </c>
      <c r="L8550">
        <v>1.5011999999999999E-2</v>
      </c>
      <c r="M8550">
        <f>(F8550*CalPhotonTurnigy!$AE$30*CalPhotonTurnigy!$AF$36+CalPhotonTurnigy!$AE$36)/CalPhotonTurnigy!$AE$30</f>
        <v>37.202830038659108</v>
      </c>
    </row>
    <row r="8551" spans="1:13" x14ac:dyDescent="0.3">
      <c r="A8551">
        <v>225.70626200000001</v>
      </c>
      <c r="B8551">
        <v>31</v>
      </c>
      <c r="C8551">
        <v>0</v>
      </c>
      <c r="D8551">
        <v>0.47099999999999997</v>
      </c>
      <c r="E8551">
        <v>24.314105000000001</v>
      </c>
      <c r="F8551">
        <v>25.444524999999999</v>
      </c>
      <c r="G8551">
        <v>25.992712999999998</v>
      </c>
      <c r="H8551">
        <v>-1.1304190000000001</v>
      </c>
      <c r="I8551">
        <v>-100</v>
      </c>
      <c r="J8551">
        <v>31</v>
      </c>
      <c r="K8551">
        <v>45.480227999999997</v>
      </c>
      <c r="L8551">
        <v>1.5002E-2</v>
      </c>
      <c r="M8551">
        <f>(F8551*CalPhotonTurnigy!$AE$30*CalPhotonTurnigy!$AF$36+CalPhotonTurnigy!$AE$36)/CalPhotonTurnigy!$AE$30</f>
        <v>37.332426821788999</v>
      </c>
    </row>
    <row r="8552" spans="1:13" x14ac:dyDescent="0.3">
      <c r="A8552">
        <v>225.72126700000001</v>
      </c>
      <c r="B8552">
        <v>31</v>
      </c>
      <c r="C8552">
        <v>0</v>
      </c>
      <c r="D8552">
        <v>0.47099999999999997</v>
      </c>
      <c r="E8552">
        <v>24.313683000000001</v>
      </c>
      <c r="F8552">
        <v>25.572089999999999</v>
      </c>
      <c r="G8552">
        <v>25.977647000000001</v>
      </c>
      <c r="H8552">
        <v>-1.2584070000000001</v>
      </c>
      <c r="I8552">
        <v>-100</v>
      </c>
      <c r="J8552">
        <v>31</v>
      </c>
      <c r="K8552">
        <v>45.479053999999998</v>
      </c>
      <c r="L8552">
        <v>1.5004999999999999E-2</v>
      </c>
      <c r="M8552">
        <f>(F8552*CalPhotonTurnigy!$AE$30*CalPhotonTurnigy!$AF$36+CalPhotonTurnigy!$AE$36)/CalPhotonTurnigy!$AE$30</f>
        <v>37.46199516519313</v>
      </c>
    </row>
    <row r="8553" spans="1:13" x14ac:dyDescent="0.3">
      <c r="A8553">
        <v>225.736277</v>
      </c>
      <c r="B8553">
        <v>31</v>
      </c>
      <c r="C8553">
        <v>0</v>
      </c>
      <c r="D8553">
        <v>0.46899999999999997</v>
      </c>
      <c r="E8553">
        <v>24.291671999999998</v>
      </c>
      <c r="F8553">
        <v>25.699629000000002</v>
      </c>
      <c r="G8553">
        <v>25.963488999999999</v>
      </c>
      <c r="H8553">
        <v>-1.4079569999999999</v>
      </c>
      <c r="I8553">
        <v>-100</v>
      </c>
      <c r="J8553">
        <v>31</v>
      </c>
      <c r="K8553">
        <v>45.478043999999997</v>
      </c>
      <c r="L8553">
        <v>1.5010000000000001E-2</v>
      </c>
      <c r="M8553">
        <f>(F8553*CalPhotonTurnigy!$AE$30*CalPhotonTurnigy!$AF$36+CalPhotonTurnigy!$AE$36)/CalPhotonTurnigy!$AE$30</f>
        <v>37.591537100280512</v>
      </c>
    </row>
    <row r="8554" spans="1:13" x14ac:dyDescent="0.3">
      <c r="A8554">
        <v>225.75127800000001</v>
      </c>
      <c r="B8554">
        <v>31</v>
      </c>
      <c r="C8554">
        <v>0</v>
      </c>
      <c r="D8554">
        <v>0.47</v>
      </c>
      <c r="E8554">
        <v>24.279941000000001</v>
      </c>
      <c r="F8554">
        <v>25.240364</v>
      </c>
      <c r="G8554">
        <v>25.950206999999999</v>
      </c>
      <c r="H8554">
        <v>-0.96042300000000003</v>
      </c>
      <c r="I8554">
        <v>-100</v>
      </c>
      <c r="J8554">
        <v>31</v>
      </c>
      <c r="K8554">
        <v>45.477173999999998</v>
      </c>
      <c r="L8554">
        <v>1.5001E-2</v>
      </c>
      <c r="M8554">
        <f>(F8554*CalPhotonTurnigy!$AE$30*CalPhotonTurnigy!$AF$36+CalPhotonTurnigy!$AE$36)/CalPhotonTurnigy!$AE$30</f>
        <v>37.125059577186384</v>
      </c>
    </row>
    <row r="8555" spans="1:13" x14ac:dyDescent="0.3">
      <c r="A8555">
        <v>225.76627500000001</v>
      </c>
      <c r="B8555">
        <v>31</v>
      </c>
      <c r="C8555">
        <v>0</v>
      </c>
      <c r="D8555">
        <v>0.47099999999999997</v>
      </c>
      <c r="E8555">
        <v>24.284288</v>
      </c>
      <c r="F8555">
        <v>25.393491000000001</v>
      </c>
      <c r="G8555">
        <v>25.937768999999999</v>
      </c>
      <c r="H8555">
        <v>-1.1092029999999999</v>
      </c>
      <c r="I8555">
        <v>-100</v>
      </c>
      <c r="J8555">
        <v>31</v>
      </c>
      <c r="K8555">
        <v>45.476425999999996</v>
      </c>
      <c r="L8555">
        <v>1.4997E-2</v>
      </c>
      <c r="M8555">
        <f>(F8555*CalPhotonTurnigy!$AE$30*CalPhotonTurnigy!$AF$36+CalPhotonTurnigy!$AE$36)/CalPhotonTurnigy!$AE$30</f>
        <v>37.280591358791419</v>
      </c>
    </row>
    <row r="8556" spans="1:13" x14ac:dyDescent="0.3">
      <c r="A8556">
        <v>225.78127499999999</v>
      </c>
      <c r="B8556">
        <v>31</v>
      </c>
      <c r="C8556">
        <v>0</v>
      </c>
      <c r="D8556">
        <v>0.47</v>
      </c>
      <c r="E8556">
        <v>24.273585000000001</v>
      </c>
      <c r="F8556">
        <v>25.572089999999999</v>
      </c>
      <c r="G8556">
        <v>25.926138000000002</v>
      </c>
      <c r="H8556">
        <v>-1.298505</v>
      </c>
      <c r="I8556">
        <v>-100</v>
      </c>
      <c r="J8556">
        <v>31</v>
      </c>
      <c r="K8556">
        <v>45.475782000000002</v>
      </c>
      <c r="L8556">
        <v>1.4999999999999999E-2</v>
      </c>
      <c r="M8556">
        <f>(F8556*CalPhotonTurnigy!$AE$30*CalPhotonTurnigy!$AF$36+CalPhotonTurnigy!$AE$36)/CalPhotonTurnigy!$AE$30</f>
        <v>37.46199516519313</v>
      </c>
    </row>
    <row r="8557" spans="1:13" x14ac:dyDescent="0.3">
      <c r="A8557">
        <v>225.79628299999999</v>
      </c>
      <c r="B8557">
        <v>31</v>
      </c>
      <c r="C8557">
        <v>0</v>
      </c>
      <c r="D8557">
        <v>0.46899999999999997</v>
      </c>
      <c r="E8557">
        <v>24.257147</v>
      </c>
      <c r="F8557">
        <v>25.036134000000001</v>
      </c>
      <c r="G8557">
        <v>25.915277</v>
      </c>
      <c r="H8557">
        <v>-0.77898699999999999</v>
      </c>
      <c r="I8557">
        <v>-100</v>
      </c>
      <c r="J8557">
        <v>31</v>
      </c>
      <c r="K8557">
        <v>45.475226999999997</v>
      </c>
      <c r="L8557">
        <v>1.5008000000000001E-2</v>
      </c>
      <c r="M8557">
        <f>(F8557*CalPhotonTurnigy!$AE$30*CalPhotonTurnigy!$AF$36+CalPhotonTurnigy!$AE$36)/CalPhotonTurnigy!$AE$30</f>
        <v>36.917622248973892</v>
      </c>
    </row>
    <row r="8558" spans="1:13" x14ac:dyDescent="0.3">
      <c r="A8558">
        <v>225.81127900000001</v>
      </c>
      <c r="B8558">
        <v>31</v>
      </c>
      <c r="C8558">
        <v>0</v>
      </c>
      <c r="D8558">
        <v>0.47099999999999997</v>
      </c>
      <c r="E8558">
        <v>24.264678</v>
      </c>
      <c r="F8558">
        <v>25.214839000000001</v>
      </c>
      <c r="G8558">
        <v>25.905148000000001</v>
      </c>
      <c r="H8558">
        <v>-0.95016100000000003</v>
      </c>
      <c r="I8558">
        <v>-100</v>
      </c>
      <c r="J8558">
        <v>31</v>
      </c>
      <c r="K8558">
        <v>45.47475</v>
      </c>
      <c r="L8558">
        <v>1.4996000000000001E-2</v>
      </c>
      <c r="M8558">
        <f>(F8558*CalPhotonTurnigy!$AE$30*CalPhotonTurnigy!$AF$36+CalPhotonTurnigy!$AE$36)/CalPhotonTurnigy!$AE$30</f>
        <v>37.099133720051668</v>
      </c>
    </row>
    <row r="8559" spans="1:13" x14ac:dyDescent="0.3">
      <c r="A8559">
        <v>225.82628500000001</v>
      </c>
      <c r="B8559">
        <v>31</v>
      </c>
      <c r="C8559">
        <v>0</v>
      </c>
      <c r="D8559">
        <v>0.47099999999999997</v>
      </c>
      <c r="E8559">
        <v>24.263933000000002</v>
      </c>
      <c r="F8559">
        <v>25.393491000000001</v>
      </c>
      <c r="G8559">
        <v>25.895714000000002</v>
      </c>
      <c r="H8559">
        <v>-1.1295580000000001</v>
      </c>
      <c r="I8559">
        <v>-100</v>
      </c>
      <c r="J8559">
        <v>31</v>
      </c>
      <c r="K8559">
        <v>45.474339999999998</v>
      </c>
      <c r="L8559">
        <v>1.5006E-2</v>
      </c>
      <c r="M8559">
        <f>(F8559*CalPhotonTurnigy!$AE$30*CalPhotonTurnigy!$AF$36+CalPhotonTurnigy!$AE$36)/CalPhotonTurnigy!$AE$30</f>
        <v>37.280591358791419</v>
      </c>
    </row>
    <row r="8560" spans="1:13" x14ac:dyDescent="0.3">
      <c r="A8560">
        <v>225.841296</v>
      </c>
      <c r="B8560">
        <v>31</v>
      </c>
      <c r="C8560">
        <v>0</v>
      </c>
      <c r="D8560">
        <v>0.47099999999999997</v>
      </c>
      <c r="E8560">
        <v>24.263290999999999</v>
      </c>
      <c r="F8560">
        <v>24.933993000000001</v>
      </c>
      <c r="G8560">
        <v>25.886937</v>
      </c>
      <c r="H8560">
        <v>-0.67070200000000002</v>
      </c>
      <c r="I8560">
        <v>-100</v>
      </c>
      <c r="J8560">
        <v>31</v>
      </c>
      <c r="K8560">
        <v>45.473985999999996</v>
      </c>
      <c r="L8560">
        <v>1.5011E-2</v>
      </c>
      <c r="M8560">
        <f>(F8560*CalPhotonTurnigy!$AE$30*CalPhotonTurnigy!$AF$36+CalPhotonTurnigy!$AE$36)/CalPhotonTurnigy!$AE$30</f>
        <v>36.813877176550875</v>
      </c>
    </row>
    <row r="8561" spans="1:13" x14ac:dyDescent="0.3">
      <c r="A8561">
        <v>225.85629599999999</v>
      </c>
      <c r="B8561">
        <v>31</v>
      </c>
      <c r="C8561">
        <v>0</v>
      </c>
      <c r="D8561">
        <v>0.46700000000000003</v>
      </c>
      <c r="E8561">
        <v>24.233823000000001</v>
      </c>
      <c r="F8561">
        <v>25.163786000000002</v>
      </c>
      <c r="G8561">
        <v>25.878779999999999</v>
      </c>
      <c r="H8561">
        <v>-0.92996299999999998</v>
      </c>
      <c r="I8561">
        <v>-100</v>
      </c>
      <c r="J8561">
        <v>31</v>
      </c>
      <c r="K8561">
        <v>45.473681999999997</v>
      </c>
      <c r="L8561">
        <v>1.4999999999999999E-2</v>
      </c>
      <c r="M8561">
        <f>(F8561*CalPhotonTurnigy!$AE$30*CalPhotonTurnigy!$AF$36+CalPhotonTurnigy!$AE$36)/CalPhotonTurnigy!$AE$30</f>
        <v>37.047278958668748</v>
      </c>
    </row>
    <row r="8562" spans="1:13" x14ac:dyDescent="0.3">
      <c r="A8562">
        <v>225.871307</v>
      </c>
      <c r="B8562">
        <v>31</v>
      </c>
      <c r="C8562">
        <v>0</v>
      </c>
      <c r="D8562">
        <v>0.46600000000000003</v>
      </c>
      <c r="E8562">
        <v>24.201204000000001</v>
      </c>
      <c r="F8562">
        <v>25.393491000000001</v>
      </c>
      <c r="G8562">
        <v>25.871207999999999</v>
      </c>
      <c r="H8562">
        <v>-1.192288</v>
      </c>
      <c r="I8562">
        <v>-100</v>
      </c>
      <c r="J8562">
        <v>31</v>
      </c>
      <c r="K8562">
        <v>45.473419999999997</v>
      </c>
      <c r="L8562">
        <v>1.5011E-2</v>
      </c>
      <c r="M8562">
        <f>(F8562*CalPhotonTurnigy!$AE$30*CalPhotonTurnigy!$AF$36+CalPhotonTurnigy!$AE$36)/CalPhotonTurnigy!$AE$30</f>
        <v>37.280591358791419</v>
      </c>
    </row>
    <row r="8563" spans="1:13" x14ac:dyDescent="0.3">
      <c r="A8563">
        <v>225.886313</v>
      </c>
      <c r="B8563">
        <v>31</v>
      </c>
      <c r="C8563">
        <v>0</v>
      </c>
      <c r="D8563">
        <v>0.46899999999999997</v>
      </c>
      <c r="E8563">
        <v>24.194841</v>
      </c>
      <c r="F8563">
        <v>24.882916000000002</v>
      </c>
      <c r="G8563">
        <v>25.864186</v>
      </c>
      <c r="H8563">
        <v>-0.68807499999999999</v>
      </c>
      <c r="I8563">
        <v>-100</v>
      </c>
      <c r="J8563">
        <v>31</v>
      </c>
      <c r="K8563">
        <v>45.473194999999997</v>
      </c>
      <c r="L8563">
        <v>1.5006E-2</v>
      </c>
      <c r="M8563">
        <f>(F8563*CalPhotonTurnigy!$AE$30*CalPhotonTurnigy!$AF$36+CalPhotonTurnigy!$AE$36)/CalPhotonTurnigy!$AE$30</f>
        <v>36.761998038260174</v>
      </c>
    </row>
    <row r="8564" spans="1:13" x14ac:dyDescent="0.3">
      <c r="A8564">
        <v>225.901321</v>
      </c>
      <c r="B8564">
        <v>31</v>
      </c>
      <c r="C8564">
        <v>0</v>
      </c>
      <c r="D8564">
        <v>0.46800000000000003</v>
      </c>
      <c r="E8564">
        <v>24.182122</v>
      </c>
      <c r="F8564">
        <v>25.061665999999999</v>
      </c>
      <c r="G8564">
        <v>25.857679000000001</v>
      </c>
      <c r="H8564">
        <v>-0.87954500000000002</v>
      </c>
      <c r="I8564">
        <v>-100</v>
      </c>
      <c r="J8564">
        <v>31</v>
      </c>
      <c r="K8564">
        <v>45.473000999999996</v>
      </c>
      <c r="L8564">
        <v>1.5008000000000001E-2</v>
      </c>
      <c r="M8564">
        <f>(F8564*CalPhotonTurnigy!$AE$30*CalPhotonTurnigy!$AF$36+CalPhotonTurnigy!$AE$36)/CalPhotonTurnigy!$AE$30</f>
        <v>36.943555216040046</v>
      </c>
    </row>
    <row r="8565" spans="1:13" x14ac:dyDescent="0.3">
      <c r="A8565">
        <v>225.91632000000001</v>
      </c>
      <c r="B8565">
        <v>31</v>
      </c>
      <c r="C8565">
        <v>0</v>
      </c>
      <c r="D8565">
        <v>0.46600000000000003</v>
      </c>
      <c r="E8565">
        <v>24.149422000000001</v>
      </c>
      <c r="F8565">
        <v>25.316932000000001</v>
      </c>
      <c r="G8565">
        <v>25.851655999999998</v>
      </c>
      <c r="H8565">
        <v>-1.167511</v>
      </c>
      <c r="I8565">
        <v>-100</v>
      </c>
      <c r="J8565">
        <v>31</v>
      </c>
      <c r="K8565">
        <v>45.472833999999999</v>
      </c>
      <c r="L8565">
        <v>1.4999E-2</v>
      </c>
      <c r="M8565">
        <f>(F8565*CalPhotonTurnigy!$AE$30*CalPhotonTurnigy!$AF$36+CalPhotonTurnigy!$AE$36)/CalPhotonTurnigy!$AE$30</f>
        <v>37.202830038659108</v>
      </c>
    </row>
    <row r="8566" spans="1:13" x14ac:dyDescent="0.3">
      <c r="A8566">
        <v>225.93132</v>
      </c>
      <c r="B8566">
        <v>31</v>
      </c>
      <c r="C8566">
        <v>0</v>
      </c>
      <c r="D8566">
        <v>0.46600000000000003</v>
      </c>
      <c r="E8566">
        <v>24.121255999999999</v>
      </c>
      <c r="F8566">
        <v>24.908455</v>
      </c>
      <c r="G8566">
        <v>25.846084000000001</v>
      </c>
      <c r="H8566">
        <v>-0.78719899999999998</v>
      </c>
      <c r="I8566">
        <v>-100</v>
      </c>
      <c r="J8566">
        <v>31</v>
      </c>
      <c r="K8566">
        <v>45.47269</v>
      </c>
      <c r="L8566">
        <v>1.4999999999999999E-2</v>
      </c>
      <c r="M8566">
        <f>(F8566*CalPhotonTurnigy!$AE$30*CalPhotonTurnigy!$AF$36+CalPhotonTurnigy!$AE$36)/CalPhotonTurnigy!$AE$30</f>
        <v>36.787938115257774</v>
      </c>
    </row>
    <row r="8567" spans="1:13" x14ac:dyDescent="0.3">
      <c r="A8567">
        <v>225.94633099999999</v>
      </c>
      <c r="B8567">
        <v>30</v>
      </c>
      <c r="C8567">
        <v>0</v>
      </c>
      <c r="D8567">
        <v>0.46500000000000002</v>
      </c>
      <c r="E8567">
        <v>24.089734</v>
      </c>
      <c r="F8567">
        <v>25.087198000000001</v>
      </c>
      <c r="G8567">
        <v>25.840741000000001</v>
      </c>
      <c r="H8567">
        <v>-0.99746400000000002</v>
      </c>
      <c r="I8567">
        <v>-100</v>
      </c>
      <c r="J8567">
        <v>30</v>
      </c>
      <c r="K8567">
        <v>45.412348000000001</v>
      </c>
      <c r="L8567">
        <v>1.5011E-2</v>
      </c>
      <c r="M8567">
        <f>(F8567*CalPhotonTurnigy!$AE$30*CalPhotonTurnigy!$AF$36+CalPhotonTurnigy!$AE$36)/CalPhotonTurnigy!$AE$30</f>
        <v>36.969488183106215</v>
      </c>
    </row>
    <row r="8568" spans="1:13" x14ac:dyDescent="0.3">
      <c r="A8568">
        <v>225.961332</v>
      </c>
      <c r="B8568">
        <v>30</v>
      </c>
      <c r="C8568">
        <v>0</v>
      </c>
      <c r="D8568">
        <v>0.46500000000000002</v>
      </c>
      <c r="E8568">
        <v>24.062584000000001</v>
      </c>
      <c r="F8568">
        <v>24.627465999999998</v>
      </c>
      <c r="G8568">
        <v>25.834925999999999</v>
      </c>
      <c r="H8568">
        <v>-0.56488300000000002</v>
      </c>
      <c r="I8568">
        <v>-100</v>
      </c>
      <c r="J8568">
        <v>30</v>
      </c>
      <c r="K8568">
        <v>45.303128000000001</v>
      </c>
      <c r="L8568">
        <v>1.5001E-2</v>
      </c>
      <c r="M8568">
        <f>(F8568*CalPhotonTurnigy!$AE$30*CalPhotonTurnigy!$AF$36+CalPhotonTurnigy!$AE$36)/CalPhotonTurnigy!$AE$30</f>
        <v>36.502536326014749</v>
      </c>
    </row>
    <row r="8569" spans="1:13" x14ac:dyDescent="0.3">
      <c r="A8569">
        <v>225.976337</v>
      </c>
      <c r="B8569">
        <v>30</v>
      </c>
      <c r="C8569">
        <v>0</v>
      </c>
      <c r="D8569">
        <v>0.46500000000000002</v>
      </c>
      <c r="E8569">
        <v>24.039202</v>
      </c>
      <c r="F8569">
        <v>24.857375999999999</v>
      </c>
      <c r="G8569">
        <v>25.827679</v>
      </c>
      <c r="H8569">
        <v>-0.81817399999999996</v>
      </c>
      <c r="I8569">
        <v>-100</v>
      </c>
      <c r="J8569">
        <v>30</v>
      </c>
      <c r="K8569">
        <v>45.209122000000001</v>
      </c>
      <c r="L8569">
        <v>1.5004999999999999E-2</v>
      </c>
      <c r="M8569">
        <f>(F8569*CalPhotonTurnigy!$AE$30*CalPhotonTurnigy!$AF$36+CalPhotonTurnigy!$AE$36)/CalPhotonTurnigy!$AE$30</f>
        <v>36.736056945558083</v>
      </c>
    </row>
    <row r="8570" spans="1:13" x14ac:dyDescent="0.3">
      <c r="A8570">
        <v>225.99134699999999</v>
      </c>
      <c r="B8570">
        <v>30</v>
      </c>
      <c r="C8570">
        <v>0</v>
      </c>
      <c r="D8570">
        <v>0.46500000000000002</v>
      </c>
      <c r="E8570">
        <v>24.019068999999998</v>
      </c>
      <c r="F8570">
        <v>25.112728000000001</v>
      </c>
      <c r="G8570">
        <v>25.818269000000001</v>
      </c>
      <c r="H8570">
        <v>-1.0936600000000001</v>
      </c>
      <c r="I8570">
        <v>-100</v>
      </c>
      <c r="J8570">
        <v>30</v>
      </c>
      <c r="K8570">
        <v>45.128211</v>
      </c>
      <c r="L8570">
        <v>1.5010000000000001E-2</v>
      </c>
      <c r="M8570">
        <f>(F8570*CalPhotonTurnigy!$AE$30*CalPhotonTurnigy!$AF$36+CalPhotonTurnigy!$AE$36)/CalPhotonTurnigy!$AE$30</f>
        <v>36.99541911876338</v>
      </c>
    </row>
    <row r="8571" spans="1:13" x14ac:dyDescent="0.3">
      <c r="A8571">
        <v>226.006349</v>
      </c>
      <c r="B8571">
        <v>30</v>
      </c>
      <c r="C8571">
        <v>0</v>
      </c>
      <c r="D8571">
        <v>0.46400000000000002</v>
      </c>
      <c r="E8571">
        <v>23.994444999999999</v>
      </c>
      <c r="F8571">
        <v>24.704113</v>
      </c>
      <c r="G8571">
        <v>25.806318999999998</v>
      </c>
      <c r="H8571">
        <v>-0.70966799999999997</v>
      </c>
      <c r="I8571">
        <v>-100</v>
      </c>
      <c r="J8571">
        <v>30</v>
      </c>
      <c r="K8571">
        <v>45.058568999999999</v>
      </c>
      <c r="L8571">
        <v>1.5002E-2</v>
      </c>
      <c r="M8571">
        <f>(F8571*CalPhotonTurnigy!$AE$30*CalPhotonTurnigy!$AF$36+CalPhotonTurnigy!$AE$36)/CalPhotonTurnigy!$AE$30</f>
        <v>36.580387028142269</v>
      </c>
    </row>
    <row r="8572" spans="1:13" x14ac:dyDescent="0.3">
      <c r="A8572">
        <v>226.021365</v>
      </c>
      <c r="B8572">
        <v>30</v>
      </c>
      <c r="C8572">
        <v>0</v>
      </c>
      <c r="D8572">
        <v>0.46400000000000002</v>
      </c>
      <c r="E8572">
        <v>23.973240000000001</v>
      </c>
      <c r="F8572">
        <v>24.959530000000001</v>
      </c>
      <c r="G8572">
        <v>25.791702000000001</v>
      </c>
      <c r="H8572">
        <v>-0.98628899999999997</v>
      </c>
      <c r="I8572">
        <v>-100</v>
      </c>
      <c r="J8572">
        <v>30</v>
      </c>
      <c r="K8572">
        <v>44.998629000000001</v>
      </c>
      <c r="L8572">
        <v>1.5016E-2</v>
      </c>
      <c r="M8572">
        <f>(F8572*CalPhotonTurnigy!$AE$30*CalPhotonTurnigy!$AF$36+CalPhotonTurnigy!$AE$36)/CalPhotonTurnigy!$AE$30</f>
        <v>36.839815222139485</v>
      </c>
    </row>
    <row r="8573" spans="1:13" x14ac:dyDescent="0.3">
      <c r="A8573">
        <v>226.03636299999999</v>
      </c>
      <c r="B8573">
        <v>30</v>
      </c>
      <c r="C8573">
        <v>0</v>
      </c>
      <c r="D8573">
        <v>0.46400000000000002</v>
      </c>
      <c r="E8573">
        <v>23.954982999999999</v>
      </c>
      <c r="F8573">
        <v>24.525255999999999</v>
      </c>
      <c r="G8573">
        <v>25.774470000000001</v>
      </c>
      <c r="H8573">
        <v>-0.57027300000000003</v>
      </c>
      <c r="I8573">
        <v>-100</v>
      </c>
      <c r="J8573">
        <v>30</v>
      </c>
      <c r="K8573">
        <v>44.947037000000002</v>
      </c>
      <c r="L8573">
        <v>1.4997999999999999E-2</v>
      </c>
      <c r="M8573">
        <f>(F8573*CalPhotonTurnigy!$AE$30*CalPhotonTurnigy!$AF$36+CalPhotonTurnigy!$AE$36)/CalPhotonTurnigy!$AE$30</f>
        <v>36.398721169981854</v>
      </c>
    </row>
    <row r="8574" spans="1:13" x14ac:dyDescent="0.3">
      <c r="A8574">
        <v>226.051379</v>
      </c>
      <c r="B8574">
        <v>30</v>
      </c>
      <c r="C8574">
        <v>0</v>
      </c>
      <c r="D8574">
        <v>0.46400000000000002</v>
      </c>
      <c r="E8574">
        <v>23.939264000000001</v>
      </c>
      <c r="F8574">
        <v>24.780749</v>
      </c>
      <c r="G8574">
        <v>25.754795999999999</v>
      </c>
      <c r="H8574">
        <v>-0.84148500000000004</v>
      </c>
      <c r="I8574">
        <v>-100</v>
      </c>
      <c r="J8574">
        <v>30</v>
      </c>
      <c r="K8574">
        <v>44.902631999999997</v>
      </c>
      <c r="L8574">
        <v>1.5016E-2</v>
      </c>
      <c r="M8574">
        <f>(F8574*CalPhotonTurnigy!$AE$30*CalPhotonTurnigy!$AF$36+CalPhotonTurnigy!$AE$36)/CalPhotonTurnigy!$AE$30</f>
        <v>36.658226557520393</v>
      </c>
    </row>
    <row r="8575" spans="1:13" x14ac:dyDescent="0.3">
      <c r="A8575">
        <v>226.066384</v>
      </c>
      <c r="B8575">
        <v>30</v>
      </c>
      <c r="C8575">
        <v>0</v>
      </c>
      <c r="D8575">
        <v>0.45900000000000002</v>
      </c>
      <c r="E8575">
        <v>23.881861000000001</v>
      </c>
      <c r="F8575">
        <v>25.0106</v>
      </c>
      <c r="G8575">
        <v>25.732927</v>
      </c>
      <c r="H8575">
        <v>-1.1287389999999999</v>
      </c>
      <c r="I8575">
        <v>-100</v>
      </c>
      <c r="J8575">
        <v>30</v>
      </c>
      <c r="K8575">
        <v>44.864412000000002</v>
      </c>
      <c r="L8575">
        <v>1.5004999999999999E-2</v>
      </c>
      <c r="M8575">
        <f>(F8575*CalPhotonTurnigy!$AE$30*CalPhotonTurnigy!$AF$36+CalPhotonTurnigy!$AE$36)/CalPhotonTurnigy!$AE$30</f>
        <v>36.891687250498755</v>
      </c>
    </row>
    <row r="8576" spans="1:13" x14ac:dyDescent="0.3">
      <c r="A8576">
        <v>226.08138199999999</v>
      </c>
      <c r="B8576">
        <v>30</v>
      </c>
      <c r="C8576">
        <v>0</v>
      </c>
      <c r="D8576">
        <v>0.46200000000000002</v>
      </c>
      <c r="E8576">
        <v>23.854358999999999</v>
      </c>
      <c r="F8576">
        <v>24.601915999999999</v>
      </c>
      <c r="G8576">
        <v>25.709160000000001</v>
      </c>
      <c r="H8576">
        <v>-0.747556</v>
      </c>
      <c r="I8576">
        <v>-100</v>
      </c>
      <c r="J8576">
        <v>30</v>
      </c>
      <c r="K8576">
        <v>44.831516000000001</v>
      </c>
      <c r="L8576">
        <v>1.4997999999999999E-2</v>
      </c>
      <c r="M8576">
        <f>(F8576*CalPhotonTurnigy!$AE$30*CalPhotonTurnigy!$AF$36+CalPhotonTurnigy!$AE$36)/CalPhotonTurnigy!$AE$30</f>
        <v>36.476585076267753</v>
      </c>
    </row>
    <row r="8577" spans="1:13" x14ac:dyDescent="0.3">
      <c r="A8577">
        <v>226.09639200000001</v>
      </c>
      <c r="B8577">
        <v>30</v>
      </c>
      <c r="C8577">
        <v>0</v>
      </c>
      <c r="D8577">
        <v>0.46200000000000002</v>
      </c>
      <c r="E8577">
        <v>23.830674999999999</v>
      </c>
      <c r="F8577">
        <v>24.882916000000002</v>
      </c>
      <c r="G8577">
        <v>25.683807000000002</v>
      </c>
      <c r="H8577">
        <v>-1.052241</v>
      </c>
      <c r="I8577">
        <v>-100</v>
      </c>
      <c r="J8577">
        <v>30</v>
      </c>
      <c r="K8577">
        <v>44.803201999999999</v>
      </c>
      <c r="L8577">
        <v>1.5010000000000001E-2</v>
      </c>
      <c r="M8577">
        <f>(F8577*CalPhotonTurnigy!$AE$30*CalPhotonTurnigy!$AF$36+CalPhotonTurnigy!$AE$36)/CalPhotonTurnigy!$AE$30</f>
        <v>36.761998038260174</v>
      </c>
    </row>
    <row r="8578" spans="1:13" x14ac:dyDescent="0.3">
      <c r="A8578">
        <v>226.11139399999999</v>
      </c>
      <c r="B8578">
        <v>30</v>
      </c>
      <c r="C8578">
        <v>0</v>
      </c>
      <c r="D8578">
        <v>0.46300000000000002</v>
      </c>
      <c r="E8578">
        <v>23.824947000000002</v>
      </c>
      <c r="F8578">
        <v>24.474145</v>
      </c>
      <c r="G8578">
        <v>25.657188000000001</v>
      </c>
      <c r="H8578">
        <v>-0.64919800000000005</v>
      </c>
      <c r="I8578">
        <v>-100</v>
      </c>
      <c r="J8578">
        <v>30</v>
      </c>
      <c r="K8578">
        <v>44.778830999999997</v>
      </c>
      <c r="L8578">
        <v>1.5002E-2</v>
      </c>
      <c r="M8578">
        <f>(F8578*CalPhotonTurnigy!$AE$30*CalPhotonTurnigy!$AF$36+CalPhotonTurnigy!$AE$36)/CalPhotonTurnigy!$AE$30</f>
        <v>36.346807497738453</v>
      </c>
    </row>
    <row r="8579" spans="1:13" x14ac:dyDescent="0.3">
      <c r="A8579">
        <v>226.12640300000001</v>
      </c>
      <c r="B8579">
        <v>30</v>
      </c>
      <c r="C8579">
        <v>0</v>
      </c>
      <c r="D8579">
        <v>0.45800000000000002</v>
      </c>
      <c r="E8579">
        <v>23.768647000000001</v>
      </c>
      <c r="F8579">
        <v>24.755205</v>
      </c>
      <c r="G8579">
        <v>25.629612999999999</v>
      </c>
      <c r="H8579">
        <v>-0.98655700000000002</v>
      </c>
      <c r="I8579">
        <v>-100</v>
      </c>
      <c r="J8579">
        <v>30</v>
      </c>
      <c r="K8579">
        <v>44.757855999999997</v>
      </c>
      <c r="L8579">
        <v>1.5009E-2</v>
      </c>
      <c r="M8579">
        <f>(F8579*CalPhotonTurnigy!$AE$30*CalPhotonTurnigy!$AF$36+CalPhotonTurnigy!$AE$36)/CalPhotonTurnigy!$AE$30</f>
        <v>36.632281402000345</v>
      </c>
    </row>
    <row r="8580" spans="1:13" x14ac:dyDescent="0.3">
      <c r="A8580">
        <v>226.14141000000001</v>
      </c>
      <c r="B8580">
        <v>30</v>
      </c>
      <c r="C8580">
        <v>0</v>
      </c>
      <c r="D8580">
        <v>0.46200000000000002</v>
      </c>
      <c r="E8580">
        <v>23.764227000000002</v>
      </c>
      <c r="F8580">
        <v>24.959530000000001</v>
      </c>
      <c r="G8580">
        <v>25.601374</v>
      </c>
      <c r="H8580">
        <v>-1.195303</v>
      </c>
      <c r="I8580">
        <v>-100</v>
      </c>
      <c r="J8580">
        <v>30</v>
      </c>
      <c r="K8580">
        <v>44.739801999999997</v>
      </c>
      <c r="L8580">
        <v>1.5007E-2</v>
      </c>
      <c r="M8580">
        <f>(F8580*CalPhotonTurnigy!$AE$30*CalPhotonTurnigy!$AF$36+CalPhotonTurnigy!$AE$36)/CalPhotonTurnigy!$AE$30</f>
        <v>36.839815222139485</v>
      </c>
    </row>
    <row r="8581" spans="1:13" x14ac:dyDescent="0.3">
      <c r="A8581">
        <v>226.15641199999999</v>
      </c>
      <c r="B8581">
        <v>30</v>
      </c>
      <c r="C8581">
        <v>0</v>
      </c>
      <c r="D8581">
        <v>0.46200000000000002</v>
      </c>
      <c r="E8581">
        <v>23.753074999999999</v>
      </c>
      <c r="F8581">
        <v>24.601915999999999</v>
      </c>
      <c r="G8581">
        <v>25.572745000000001</v>
      </c>
      <c r="H8581">
        <v>-0.84884099999999996</v>
      </c>
      <c r="I8581">
        <v>-100</v>
      </c>
      <c r="J8581">
        <v>30</v>
      </c>
      <c r="K8581">
        <v>44.724263000000001</v>
      </c>
      <c r="L8581">
        <v>1.5002E-2</v>
      </c>
      <c r="M8581">
        <f>(F8581*CalPhotonTurnigy!$AE$30*CalPhotonTurnigy!$AF$36+CalPhotonTurnigy!$AE$36)/CalPhotonTurnigy!$AE$30</f>
        <v>36.476585076267753</v>
      </c>
    </row>
    <row r="8582" spans="1:13" x14ac:dyDescent="0.3">
      <c r="A8582">
        <v>226.17141899999999</v>
      </c>
      <c r="B8582">
        <v>30</v>
      </c>
      <c r="C8582">
        <v>0</v>
      </c>
      <c r="D8582">
        <v>0.45900000000000002</v>
      </c>
      <c r="E8582">
        <v>23.721415</v>
      </c>
      <c r="F8582">
        <v>24.933993000000001</v>
      </c>
      <c r="G8582">
        <v>25.543972</v>
      </c>
      <c r="H8582">
        <v>-1.2125779999999999</v>
      </c>
      <c r="I8582">
        <v>-100</v>
      </c>
      <c r="J8582">
        <v>30</v>
      </c>
      <c r="K8582">
        <v>44.710887999999997</v>
      </c>
      <c r="L8582">
        <v>1.5007E-2</v>
      </c>
      <c r="M8582">
        <f>(F8582*CalPhotonTurnigy!$AE$30*CalPhotonTurnigy!$AF$36+CalPhotonTurnigy!$AE$36)/CalPhotonTurnigy!$AE$30</f>
        <v>36.813877176550875</v>
      </c>
    </row>
    <row r="8583" spans="1:13" x14ac:dyDescent="0.3">
      <c r="A8583">
        <v>226.18642700000001</v>
      </c>
      <c r="B8583">
        <v>30</v>
      </c>
      <c r="C8583">
        <v>0</v>
      </c>
      <c r="D8583">
        <v>0.45800000000000002</v>
      </c>
      <c r="E8583">
        <v>23.686782000000001</v>
      </c>
      <c r="F8583">
        <v>24.474145</v>
      </c>
      <c r="G8583">
        <v>25.515274999999999</v>
      </c>
      <c r="H8583">
        <v>-0.78736200000000001</v>
      </c>
      <c r="I8583">
        <v>-100</v>
      </c>
      <c r="J8583">
        <v>30</v>
      </c>
      <c r="K8583">
        <v>44.699376999999998</v>
      </c>
      <c r="L8583">
        <v>1.5008000000000001E-2</v>
      </c>
      <c r="M8583">
        <f>(F8583*CalPhotonTurnigy!$AE$30*CalPhotonTurnigy!$AF$36+CalPhotonTurnigy!$AE$36)/CalPhotonTurnigy!$AE$30</f>
        <v>36.346807497738453</v>
      </c>
    </row>
    <row r="8584" spans="1:13" x14ac:dyDescent="0.3">
      <c r="A8584">
        <v>226.201438</v>
      </c>
      <c r="B8584">
        <v>30</v>
      </c>
      <c r="C8584">
        <v>0</v>
      </c>
      <c r="D8584">
        <v>0.45900000000000002</v>
      </c>
      <c r="E8584">
        <v>23.664321999999999</v>
      </c>
      <c r="F8584">
        <v>24.755205</v>
      </c>
      <c r="G8584">
        <v>25.486847000000001</v>
      </c>
      <c r="H8584">
        <v>-1.090883</v>
      </c>
      <c r="I8584">
        <v>-100</v>
      </c>
      <c r="J8584">
        <v>30</v>
      </c>
      <c r="K8584">
        <v>44.689469000000003</v>
      </c>
      <c r="L8584">
        <v>1.5011E-2</v>
      </c>
      <c r="M8584">
        <f>(F8584*CalPhotonTurnigy!$AE$30*CalPhotonTurnigy!$AF$36+CalPhotonTurnigy!$AE$36)/CalPhotonTurnigy!$AE$30</f>
        <v>36.632281402000345</v>
      </c>
    </row>
    <row r="8585" spans="1:13" x14ac:dyDescent="0.3">
      <c r="A8585">
        <v>226.216443</v>
      </c>
      <c r="B8585">
        <v>30</v>
      </c>
      <c r="C8585">
        <v>0</v>
      </c>
      <c r="D8585">
        <v>0.45900000000000002</v>
      </c>
      <c r="E8585">
        <v>23.644981999999999</v>
      </c>
      <c r="F8585">
        <v>24.371908999999999</v>
      </c>
      <c r="G8585">
        <v>25.458855</v>
      </c>
      <c r="H8585">
        <v>-0.72692699999999999</v>
      </c>
      <c r="I8585">
        <v>-100</v>
      </c>
      <c r="J8585">
        <v>30</v>
      </c>
      <c r="K8585">
        <v>44.680940999999997</v>
      </c>
      <c r="L8585">
        <v>1.5004999999999999E-2</v>
      </c>
      <c r="M8585">
        <f>(F8585*CalPhotonTurnigy!$AE$30*CalPhotonTurnigy!$AF$36+CalPhotonTurnigy!$AE$36)/CalPhotonTurnigy!$AE$30</f>
        <v>36.242965933388781</v>
      </c>
    </row>
    <row r="8586" spans="1:13" x14ac:dyDescent="0.3">
      <c r="A8586">
        <v>226.23145400000001</v>
      </c>
      <c r="B8586">
        <v>30</v>
      </c>
      <c r="C8586">
        <v>0</v>
      </c>
      <c r="D8586">
        <v>0.46</v>
      </c>
      <c r="E8586">
        <v>23.635708000000001</v>
      </c>
      <c r="F8586">
        <v>24.704113</v>
      </c>
      <c r="G8586">
        <v>25.431442000000001</v>
      </c>
      <c r="H8586">
        <v>-1.0684039999999999</v>
      </c>
      <c r="I8586">
        <v>-100</v>
      </c>
      <c r="J8586">
        <v>30</v>
      </c>
      <c r="K8586">
        <v>44.6736</v>
      </c>
      <c r="L8586">
        <v>1.5011E-2</v>
      </c>
      <c r="M8586">
        <f>(F8586*CalPhotonTurnigy!$AE$30*CalPhotonTurnigy!$AF$36+CalPhotonTurnigy!$AE$36)/CalPhotonTurnigy!$AE$30</f>
        <v>36.580387028142269</v>
      </c>
    </row>
    <row r="8587" spans="1:13" x14ac:dyDescent="0.3">
      <c r="A8587">
        <v>226.246453</v>
      </c>
      <c r="B8587">
        <v>30</v>
      </c>
      <c r="C8587">
        <v>0</v>
      </c>
      <c r="D8587">
        <v>0.46</v>
      </c>
      <c r="E8587">
        <v>23.627727</v>
      </c>
      <c r="F8587">
        <v>24.295221000000002</v>
      </c>
      <c r="G8587">
        <v>25.404724999999999</v>
      </c>
      <c r="H8587">
        <v>-0.66749400000000003</v>
      </c>
      <c r="I8587">
        <v>-100</v>
      </c>
      <c r="J8587">
        <v>30</v>
      </c>
      <c r="K8587">
        <v>44.667282999999998</v>
      </c>
      <c r="L8587">
        <v>1.4999E-2</v>
      </c>
      <c r="M8587">
        <f>(F8587*CalPhotonTurnigy!$AE$30*CalPhotonTurnigy!$AF$36+CalPhotonTurnigy!$AE$36)/CalPhotonTurnigy!$AE$30</f>
        <v>36.165073587377137</v>
      </c>
    </row>
    <row r="8588" spans="1:13" x14ac:dyDescent="0.3">
      <c r="A8588">
        <v>226.261459</v>
      </c>
      <c r="B8588">
        <v>30</v>
      </c>
      <c r="C8588">
        <v>0</v>
      </c>
      <c r="D8588">
        <v>0.45800000000000002</v>
      </c>
      <c r="E8588">
        <v>23.598707000000001</v>
      </c>
      <c r="F8588">
        <v>24.550810999999999</v>
      </c>
      <c r="G8588">
        <v>25.378800999999999</v>
      </c>
      <c r="H8588">
        <v>-0.95210399999999995</v>
      </c>
      <c r="I8588">
        <v>-100</v>
      </c>
      <c r="J8588">
        <v>30</v>
      </c>
      <c r="K8588">
        <v>44.661845</v>
      </c>
      <c r="L8588">
        <v>1.5006E-2</v>
      </c>
      <c r="M8588">
        <f>(F8588*CalPhotonTurnigy!$AE$30*CalPhotonTurnigy!$AF$36+CalPhotonTurnigy!$AE$36)/CalPhotonTurnigy!$AE$30</f>
        <v>36.424677498251299</v>
      </c>
    </row>
    <row r="8589" spans="1:13" x14ac:dyDescent="0.3">
      <c r="A8589">
        <v>226.27646200000001</v>
      </c>
      <c r="B8589">
        <v>30</v>
      </c>
      <c r="C8589">
        <v>0</v>
      </c>
      <c r="D8589">
        <v>0.45800000000000002</v>
      </c>
      <c r="E8589">
        <v>23.581105000000001</v>
      </c>
      <c r="F8589">
        <v>24.806291999999999</v>
      </c>
      <c r="G8589">
        <v>25.353746000000001</v>
      </c>
      <c r="H8589">
        <v>-1.225187</v>
      </c>
      <c r="I8589">
        <v>-100</v>
      </c>
      <c r="J8589">
        <v>30</v>
      </c>
      <c r="K8589">
        <v>44.657164999999999</v>
      </c>
      <c r="L8589">
        <v>1.5003000000000001E-2</v>
      </c>
      <c r="M8589">
        <f>(F8589*CalPhotonTurnigy!$AE$30*CalPhotonTurnigy!$AF$36+CalPhotonTurnigy!$AE$36)/CalPhotonTurnigy!$AE$30</f>
        <v>36.684170697335944</v>
      </c>
    </row>
    <row r="8590" spans="1:13" x14ac:dyDescent="0.3">
      <c r="A8590">
        <v>226.29146299999999</v>
      </c>
      <c r="B8590">
        <v>30</v>
      </c>
      <c r="C8590">
        <v>0</v>
      </c>
      <c r="D8590">
        <v>0.45700000000000002</v>
      </c>
      <c r="E8590">
        <v>23.551159999999999</v>
      </c>
      <c r="F8590">
        <v>24.474145</v>
      </c>
      <c r="G8590">
        <v>25.329619000000001</v>
      </c>
      <c r="H8590">
        <v>-0.92298500000000006</v>
      </c>
      <c r="I8590">
        <v>-100</v>
      </c>
      <c r="J8590">
        <v>30</v>
      </c>
      <c r="K8590">
        <v>44.653136000000003</v>
      </c>
      <c r="L8590">
        <v>1.5001E-2</v>
      </c>
      <c r="M8590">
        <f>(F8590*CalPhotonTurnigy!$AE$30*CalPhotonTurnigy!$AF$36+CalPhotonTurnigy!$AE$36)/CalPhotonTurnigy!$AE$30</f>
        <v>36.346807497738453</v>
      </c>
    </row>
    <row r="8591" spans="1:13" x14ac:dyDescent="0.3">
      <c r="A8591">
        <v>226.30646300000001</v>
      </c>
      <c r="B8591">
        <v>30</v>
      </c>
      <c r="C8591">
        <v>0</v>
      </c>
      <c r="D8591">
        <v>0.45100000000000001</v>
      </c>
      <c r="E8591">
        <v>23.473496000000001</v>
      </c>
      <c r="F8591">
        <v>24.780749</v>
      </c>
      <c r="G8591">
        <v>25.306462</v>
      </c>
      <c r="H8591">
        <v>-1.307253</v>
      </c>
      <c r="I8591">
        <v>-100</v>
      </c>
      <c r="J8591">
        <v>30</v>
      </c>
      <c r="K8591">
        <v>44.649669000000003</v>
      </c>
      <c r="L8591">
        <v>1.4999999999999999E-2</v>
      </c>
      <c r="M8591">
        <f>(F8591*CalPhotonTurnigy!$AE$30*CalPhotonTurnigy!$AF$36+CalPhotonTurnigy!$AE$36)/CalPhotonTurnigy!$AE$30</f>
        <v>36.658226557520393</v>
      </c>
    </row>
    <row r="8592" spans="1:13" x14ac:dyDescent="0.3">
      <c r="A8592">
        <v>226.321472</v>
      </c>
      <c r="B8592">
        <v>30</v>
      </c>
      <c r="C8592">
        <v>0</v>
      </c>
      <c r="D8592">
        <v>0.45700000000000002</v>
      </c>
      <c r="E8592">
        <v>23.458497000000001</v>
      </c>
      <c r="F8592">
        <v>24.346347000000002</v>
      </c>
      <c r="G8592">
        <v>25.284302</v>
      </c>
      <c r="H8592">
        <v>-0.88785000000000003</v>
      </c>
      <c r="I8592">
        <v>-100</v>
      </c>
      <c r="J8592">
        <v>30</v>
      </c>
      <c r="K8592">
        <v>44.646684999999998</v>
      </c>
      <c r="L8592">
        <v>1.5009E-2</v>
      </c>
      <c r="M8592">
        <f>(F8592*CalPhotonTurnigy!$AE$30*CalPhotonTurnigy!$AF$36+CalPhotonTurnigy!$AE$36)/CalPhotonTurnigy!$AE$30</f>
        <v>36.217002495187899</v>
      </c>
    </row>
    <row r="8593" spans="1:13" x14ac:dyDescent="0.3">
      <c r="A8593">
        <v>226.33647999999999</v>
      </c>
      <c r="B8593">
        <v>30</v>
      </c>
      <c r="C8593">
        <v>0</v>
      </c>
      <c r="D8593">
        <v>0.45600000000000002</v>
      </c>
      <c r="E8593">
        <v>23.43816</v>
      </c>
      <c r="F8593">
        <v>24.653016000000001</v>
      </c>
      <c r="G8593">
        <v>25.263155000000001</v>
      </c>
      <c r="H8593">
        <v>-1.2148559999999999</v>
      </c>
      <c r="I8593">
        <v>-100</v>
      </c>
      <c r="J8593">
        <v>30</v>
      </c>
      <c r="K8593">
        <v>44.644115999999997</v>
      </c>
      <c r="L8593">
        <v>1.5008000000000001E-2</v>
      </c>
      <c r="M8593">
        <f>(F8593*CalPhotonTurnigy!$AE$30*CalPhotonTurnigy!$AF$36+CalPhotonTurnigy!$AE$36)/CalPhotonTurnigy!$AE$30</f>
        <v>36.528487575761751</v>
      </c>
    </row>
    <row r="8594" spans="1:13" x14ac:dyDescent="0.3">
      <c r="A8594">
        <v>226.35148000000001</v>
      </c>
      <c r="B8594">
        <v>30</v>
      </c>
      <c r="C8594">
        <v>0</v>
      </c>
      <c r="D8594">
        <v>0.45600000000000002</v>
      </c>
      <c r="E8594">
        <v>23.420650999999999</v>
      </c>
      <c r="F8594">
        <v>24.346347000000002</v>
      </c>
      <c r="G8594">
        <v>25.243026</v>
      </c>
      <c r="H8594">
        <v>-0.92569699999999999</v>
      </c>
      <c r="I8594">
        <v>-100</v>
      </c>
      <c r="J8594">
        <v>30</v>
      </c>
      <c r="K8594">
        <v>44.641905000000001</v>
      </c>
      <c r="L8594">
        <v>1.4999999999999999E-2</v>
      </c>
      <c r="M8594">
        <f>(F8594*CalPhotonTurnigy!$AE$30*CalPhotonTurnigy!$AF$36+CalPhotonTurnigy!$AE$36)/CalPhotonTurnigy!$AE$30</f>
        <v>36.217002495187899</v>
      </c>
    </row>
    <row r="8595" spans="1:13" x14ac:dyDescent="0.3">
      <c r="A8595">
        <v>226.36648700000001</v>
      </c>
      <c r="B8595">
        <v>30</v>
      </c>
      <c r="C8595">
        <v>0</v>
      </c>
      <c r="D8595">
        <v>0.45500000000000002</v>
      </c>
      <c r="E8595">
        <v>23.398140999999999</v>
      </c>
      <c r="F8595">
        <v>24.601915999999999</v>
      </c>
      <c r="G8595">
        <v>25.223911999999999</v>
      </c>
      <c r="H8595">
        <v>-1.2037739999999999</v>
      </c>
      <c r="I8595">
        <v>-100</v>
      </c>
      <c r="J8595">
        <v>30</v>
      </c>
      <c r="K8595">
        <v>44.640003</v>
      </c>
      <c r="L8595">
        <v>1.5007E-2</v>
      </c>
      <c r="M8595">
        <f>(F8595*CalPhotonTurnigy!$AE$30*CalPhotonTurnigy!$AF$36+CalPhotonTurnigy!$AE$36)/CalPhotonTurnigy!$AE$30</f>
        <v>36.476585076267753</v>
      </c>
    </row>
    <row r="8596" spans="1:13" x14ac:dyDescent="0.3">
      <c r="A8596">
        <v>226.38148899999999</v>
      </c>
      <c r="B8596">
        <v>30</v>
      </c>
      <c r="C8596">
        <v>0</v>
      </c>
      <c r="D8596">
        <v>0.45400000000000001</v>
      </c>
      <c r="E8596">
        <v>23.363876000000001</v>
      </c>
      <c r="F8596">
        <v>24.218522</v>
      </c>
      <c r="G8596">
        <v>25.205801000000001</v>
      </c>
      <c r="H8596">
        <v>-0.85464600000000002</v>
      </c>
      <c r="I8596">
        <v>-100</v>
      </c>
      <c r="J8596">
        <v>30</v>
      </c>
      <c r="K8596">
        <v>44.638365</v>
      </c>
      <c r="L8596">
        <v>1.5002E-2</v>
      </c>
      <c r="M8596">
        <f>(F8596*CalPhotonTurnigy!$AE$30*CalPhotonTurnigy!$AF$36+CalPhotonTurnigy!$AE$36)/CalPhotonTurnigy!$AE$30</f>
        <v>36.087170068616082</v>
      </c>
    </row>
    <row r="8597" spans="1:13" x14ac:dyDescent="0.3">
      <c r="A8597">
        <v>226.39649800000001</v>
      </c>
      <c r="B8597">
        <v>30</v>
      </c>
      <c r="C8597">
        <v>0</v>
      </c>
      <c r="D8597">
        <v>0.45400000000000001</v>
      </c>
      <c r="E8597">
        <v>23.341811</v>
      </c>
      <c r="F8597">
        <v>24.499701000000002</v>
      </c>
      <c r="G8597">
        <v>25.188675</v>
      </c>
      <c r="H8597">
        <v>-1.1578900000000001</v>
      </c>
      <c r="I8597">
        <v>-100</v>
      </c>
      <c r="J8597">
        <v>30</v>
      </c>
      <c r="K8597">
        <v>44.636955</v>
      </c>
      <c r="L8597">
        <v>1.5009E-2</v>
      </c>
      <c r="M8597">
        <f>(F8597*CalPhotonTurnigy!$AE$30*CalPhotonTurnigy!$AF$36+CalPhotonTurnigy!$AE$36)/CalPhotonTurnigy!$AE$30</f>
        <v>36.372764841712403</v>
      </c>
    </row>
    <row r="8598" spans="1:13" x14ac:dyDescent="0.3">
      <c r="A8598">
        <v>226.411497</v>
      </c>
      <c r="B8598">
        <v>30</v>
      </c>
      <c r="C8598">
        <v>0</v>
      </c>
      <c r="D8598">
        <v>0.45400000000000001</v>
      </c>
      <c r="E8598">
        <v>23.315356999999999</v>
      </c>
      <c r="F8598">
        <v>24.192954</v>
      </c>
      <c r="G8598">
        <v>25.172511</v>
      </c>
      <c r="H8598">
        <v>-0.87759799999999999</v>
      </c>
      <c r="I8598">
        <v>-100</v>
      </c>
      <c r="J8598">
        <v>30</v>
      </c>
      <c r="K8598">
        <v>44.635742</v>
      </c>
      <c r="L8598">
        <v>1.4999E-2</v>
      </c>
      <c r="M8598">
        <f>(F8598*CalPhotonTurnigy!$AE$30*CalPhotonTurnigy!$AF$36+CalPhotonTurnigy!$AE$36)/CalPhotonTurnigy!$AE$30</f>
        <v>36.061200536188245</v>
      </c>
    </row>
    <row r="8599" spans="1:13" x14ac:dyDescent="0.3">
      <c r="A8599">
        <v>226.42650699999999</v>
      </c>
      <c r="B8599">
        <v>30</v>
      </c>
      <c r="C8599">
        <v>0</v>
      </c>
      <c r="D8599">
        <v>0.45100000000000001</v>
      </c>
      <c r="E8599">
        <v>23.270184</v>
      </c>
      <c r="F8599">
        <v>24.448587</v>
      </c>
      <c r="G8599">
        <v>25.157281999999999</v>
      </c>
      <c r="H8599">
        <v>-1.178404</v>
      </c>
      <c r="I8599">
        <v>-100</v>
      </c>
      <c r="J8599">
        <v>30</v>
      </c>
      <c r="K8599">
        <v>44.634698</v>
      </c>
      <c r="L8599">
        <v>1.5010000000000001E-2</v>
      </c>
      <c r="M8599">
        <f>(F8599*CalPhotonTurnigy!$AE$30*CalPhotonTurnigy!$AF$36+CalPhotonTurnigy!$AE$36)/CalPhotonTurnigy!$AE$30</f>
        <v>36.320848122355535</v>
      </c>
    </row>
    <row r="8600" spans="1:13" x14ac:dyDescent="0.3">
      <c r="A8600">
        <v>226.44151600000001</v>
      </c>
      <c r="B8600">
        <v>30</v>
      </c>
      <c r="C8600">
        <v>0</v>
      </c>
      <c r="D8600">
        <v>0.45400000000000001</v>
      </c>
      <c r="E8600">
        <v>23.261150000000001</v>
      </c>
      <c r="F8600">
        <v>24.065097000000002</v>
      </c>
      <c r="G8600">
        <v>25.142956000000002</v>
      </c>
      <c r="H8600">
        <v>-0.80394699999999997</v>
      </c>
      <c r="I8600">
        <v>-100</v>
      </c>
      <c r="J8600">
        <v>30</v>
      </c>
      <c r="K8600">
        <v>44.633799000000003</v>
      </c>
      <c r="L8600">
        <v>1.5009E-2</v>
      </c>
      <c r="M8600">
        <f>(F8600*CalPhotonTurnigy!$AE$30*CalPhotonTurnigy!$AF$36+CalPhotonTurnigy!$AE$36)/CalPhotonTurnigy!$AE$30</f>
        <v>35.931335607072711</v>
      </c>
    </row>
    <row r="8601" spans="1:13" x14ac:dyDescent="0.3">
      <c r="A8601">
        <v>226.456515</v>
      </c>
      <c r="B8601">
        <v>30</v>
      </c>
      <c r="C8601">
        <v>0</v>
      </c>
      <c r="D8601">
        <v>0.45100000000000001</v>
      </c>
      <c r="E8601">
        <v>23.223476999999999</v>
      </c>
      <c r="F8601">
        <v>24.371908999999999</v>
      </c>
      <c r="G8601">
        <v>25.129501999999999</v>
      </c>
      <c r="H8601">
        <v>-1.1484319999999999</v>
      </c>
      <c r="I8601">
        <v>-100</v>
      </c>
      <c r="J8601">
        <v>30</v>
      </c>
      <c r="K8601">
        <v>44.633025000000004</v>
      </c>
      <c r="L8601">
        <v>1.4999E-2</v>
      </c>
      <c r="M8601">
        <f>(F8601*CalPhotonTurnigy!$AE$30*CalPhotonTurnigy!$AF$36+CalPhotonTurnigy!$AE$36)/CalPhotonTurnigy!$AE$30</f>
        <v>36.242965933388781</v>
      </c>
    </row>
    <row r="8602" spans="1:13" x14ac:dyDescent="0.3">
      <c r="A8602">
        <v>226.471521</v>
      </c>
      <c r="B8602">
        <v>30</v>
      </c>
      <c r="C8602">
        <v>0</v>
      </c>
      <c r="D8602">
        <v>0.45</v>
      </c>
      <c r="E8602">
        <v>23.176045999999999</v>
      </c>
      <c r="F8602">
        <v>24.065097000000002</v>
      </c>
      <c r="G8602">
        <v>25.116883000000001</v>
      </c>
      <c r="H8602">
        <v>-0.88905100000000004</v>
      </c>
      <c r="I8602">
        <v>-100</v>
      </c>
      <c r="J8602">
        <v>30</v>
      </c>
      <c r="K8602">
        <v>44.632359000000001</v>
      </c>
      <c r="L8602">
        <v>1.5006E-2</v>
      </c>
      <c r="M8602">
        <f>(F8602*CalPhotonTurnigy!$AE$30*CalPhotonTurnigy!$AF$36+CalPhotonTurnigy!$AE$36)/CalPhotonTurnigy!$AE$30</f>
        <v>35.931335607072711</v>
      </c>
    </row>
    <row r="8603" spans="1:13" x14ac:dyDescent="0.3">
      <c r="A8603">
        <v>226.486524</v>
      </c>
      <c r="B8603">
        <v>30</v>
      </c>
      <c r="C8603">
        <v>0</v>
      </c>
      <c r="D8603">
        <v>0.45</v>
      </c>
      <c r="E8603">
        <v>23.142672999999998</v>
      </c>
      <c r="F8603">
        <v>24.371908999999999</v>
      </c>
      <c r="G8603">
        <v>25.105063999999999</v>
      </c>
      <c r="H8603">
        <v>-1.229236</v>
      </c>
      <c r="I8603">
        <v>-100</v>
      </c>
      <c r="J8603">
        <v>30</v>
      </c>
      <c r="K8603">
        <v>44.631785999999998</v>
      </c>
      <c r="L8603">
        <v>1.5003000000000001E-2</v>
      </c>
      <c r="M8603">
        <f>(F8603*CalPhotonTurnigy!$AE$30*CalPhotonTurnigy!$AF$36+CalPhotonTurnigy!$AE$36)/CalPhotonTurnigy!$AE$30</f>
        <v>36.242965933388781</v>
      </c>
    </row>
    <row r="8604" spans="1:13" x14ac:dyDescent="0.3">
      <c r="A8604">
        <v>226.50152299999999</v>
      </c>
      <c r="B8604">
        <v>30</v>
      </c>
      <c r="C8604">
        <v>0</v>
      </c>
      <c r="D8604">
        <v>0.45</v>
      </c>
      <c r="E8604">
        <v>23.113928000000001</v>
      </c>
      <c r="F8604">
        <v>24.039522000000002</v>
      </c>
      <c r="G8604">
        <v>25.094007999999999</v>
      </c>
      <c r="H8604">
        <v>-0.92559499999999995</v>
      </c>
      <c r="I8604">
        <v>-100</v>
      </c>
      <c r="J8604">
        <v>30</v>
      </c>
      <c r="K8604">
        <v>44.631292999999999</v>
      </c>
      <c r="L8604">
        <v>1.4999E-2</v>
      </c>
      <c r="M8604">
        <f>(F8604*CalPhotonTurnigy!$AE$30*CalPhotonTurnigy!$AF$36+CalPhotonTurnigy!$AE$36)/CalPhotonTurnigy!$AE$30</f>
        <v>35.905358964713436</v>
      </c>
    </row>
    <row r="8605" spans="1:13" x14ac:dyDescent="0.3">
      <c r="A8605">
        <v>226.51652100000001</v>
      </c>
      <c r="B8605">
        <v>30</v>
      </c>
      <c r="C8605">
        <v>0</v>
      </c>
      <c r="D8605">
        <v>0.45</v>
      </c>
      <c r="E8605">
        <v>23.089171</v>
      </c>
      <c r="F8605">
        <v>24.371908999999999</v>
      </c>
      <c r="G8605">
        <v>25.083677999999999</v>
      </c>
      <c r="H8605">
        <v>-1.2827379999999999</v>
      </c>
      <c r="I8605">
        <v>-100</v>
      </c>
      <c r="J8605">
        <v>30</v>
      </c>
      <c r="K8605">
        <v>44.630868</v>
      </c>
      <c r="L8605">
        <v>1.4997999999999999E-2</v>
      </c>
      <c r="M8605">
        <f>(F8605*CalPhotonTurnigy!$AE$30*CalPhotonTurnigy!$AF$36+CalPhotonTurnigy!$AE$36)/CalPhotonTurnigy!$AE$30</f>
        <v>36.242965933388781</v>
      </c>
    </row>
    <row r="8606" spans="1:13" x14ac:dyDescent="0.3">
      <c r="A8606">
        <v>226.53151700000001</v>
      </c>
      <c r="B8606">
        <v>29</v>
      </c>
      <c r="C8606">
        <v>0</v>
      </c>
      <c r="D8606">
        <v>0.44900000000000001</v>
      </c>
      <c r="E8606">
        <v>23.052814999999999</v>
      </c>
      <c r="F8606">
        <v>24.065097000000002</v>
      </c>
      <c r="G8606">
        <v>25.07385</v>
      </c>
      <c r="H8606">
        <v>-1.0122819999999999</v>
      </c>
      <c r="I8606">
        <v>-100</v>
      </c>
      <c r="J8606">
        <v>29</v>
      </c>
      <c r="K8606">
        <v>44.568241999999998</v>
      </c>
      <c r="L8606">
        <v>1.4996000000000001E-2</v>
      </c>
      <c r="M8606">
        <f>(F8606*CalPhotonTurnigy!$AE$30*CalPhotonTurnigy!$AF$36+CalPhotonTurnigy!$AE$36)/CalPhotonTurnigy!$AE$30</f>
        <v>35.931335607072711</v>
      </c>
    </row>
    <row r="8607" spans="1:13" x14ac:dyDescent="0.3">
      <c r="A8607">
        <v>226.546528</v>
      </c>
      <c r="B8607">
        <v>29</v>
      </c>
      <c r="C8607">
        <v>0</v>
      </c>
      <c r="D8607">
        <v>0.44900000000000001</v>
      </c>
      <c r="E8607">
        <v>23.021497</v>
      </c>
      <c r="F8607">
        <v>24.423029</v>
      </c>
      <c r="G8607">
        <v>25.063832000000001</v>
      </c>
      <c r="H8607">
        <v>-1.401532</v>
      </c>
      <c r="I8607">
        <v>-100</v>
      </c>
      <c r="J8607">
        <v>29</v>
      </c>
      <c r="K8607">
        <v>44.455115999999997</v>
      </c>
      <c r="L8607">
        <v>1.5011E-2</v>
      </c>
      <c r="M8607">
        <f>(F8607*CalPhotonTurnigy!$AE$30*CalPhotonTurnigy!$AF$36+CalPhotonTurnigy!$AE$36)/CalPhotonTurnigy!$AE$30</f>
        <v>36.294888746972603</v>
      </c>
    </row>
    <row r="8608" spans="1:13" x14ac:dyDescent="0.3">
      <c r="A8608">
        <v>226.56152700000001</v>
      </c>
      <c r="B8608">
        <v>29</v>
      </c>
      <c r="C8608">
        <v>0</v>
      </c>
      <c r="D8608">
        <v>0.45</v>
      </c>
      <c r="E8608">
        <v>23.009589999999999</v>
      </c>
      <c r="F8608">
        <v>24.065097000000002</v>
      </c>
      <c r="G8608">
        <v>25.052679000000001</v>
      </c>
      <c r="H8608">
        <v>-1.055507</v>
      </c>
      <c r="I8608">
        <v>-100</v>
      </c>
      <c r="J8608">
        <v>29</v>
      </c>
      <c r="K8608">
        <v>44.357745999999999</v>
      </c>
      <c r="L8608">
        <v>1.4999E-2</v>
      </c>
      <c r="M8608">
        <f>(F8608*CalPhotonTurnigy!$AE$30*CalPhotonTurnigy!$AF$36+CalPhotonTurnigy!$AE$36)/CalPhotonTurnigy!$AE$30</f>
        <v>35.931335607072711</v>
      </c>
    </row>
    <row r="8609" spans="1:13" x14ac:dyDescent="0.3">
      <c r="A8609">
        <v>226.57652899999999</v>
      </c>
      <c r="B8609">
        <v>29</v>
      </c>
      <c r="C8609">
        <v>0</v>
      </c>
      <c r="D8609">
        <v>0.44800000000000001</v>
      </c>
      <c r="E8609">
        <v>22.97673</v>
      </c>
      <c r="F8609">
        <v>24.423029</v>
      </c>
      <c r="G8609">
        <v>25.039669</v>
      </c>
      <c r="H8609">
        <v>-1.446299</v>
      </c>
      <c r="I8609">
        <v>-100</v>
      </c>
      <c r="J8609">
        <v>29</v>
      </c>
      <c r="K8609">
        <v>44.273940000000003</v>
      </c>
      <c r="L8609">
        <v>1.5002E-2</v>
      </c>
      <c r="M8609">
        <f>(F8609*CalPhotonTurnigy!$AE$30*CalPhotonTurnigy!$AF$36+CalPhotonTurnigy!$AE$36)/CalPhotonTurnigy!$AE$30</f>
        <v>36.294888746972603</v>
      </c>
    </row>
    <row r="8610" spans="1:13" x14ac:dyDescent="0.3">
      <c r="A8610">
        <v>226.59152499999999</v>
      </c>
      <c r="B8610">
        <v>29</v>
      </c>
      <c r="C8610">
        <v>0</v>
      </c>
      <c r="D8610">
        <v>0.44700000000000001</v>
      </c>
      <c r="E8610">
        <v>22.940878999999999</v>
      </c>
      <c r="F8610">
        <v>24.141815000000001</v>
      </c>
      <c r="G8610">
        <v>25.024414</v>
      </c>
      <c r="H8610">
        <v>-1.200936</v>
      </c>
      <c r="I8610">
        <v>-100</v>
      </c>
      <c r="J8610">
        <v>29</v>
      </c>
      <c r="K8610">
        <v>44.201807000000002</v>
      </c>
      <c r="L8610">
        <v>1.4996000000000001E-2</v>
      </c>
      <c r="M8610">
        <f>(F8610*CalPhotonTurnigy!$AE$30*CalPhotonTurnigy!$AF$36+CalPhotonTurnigy!$AE$36)/CalPhotonTurnigy!$AE$30</f>
        <v>36.009258424219098</v>
      </c>
    </row>
    <row r="8611" spans="1:13" x14ac:dyDescent="0.3">
      <c r="A8611">
        <v>226.60652999999999</v>
      </c>
      <c r="B8611">
        <v>29</v>
      </c>
      <c r="C8611">
        <v>0</v>
      </c>
      <c r="D8611">
        <v>0.44800000000000001</v>
      </c>
      <c r="E8611">
        <v>22.917552000000001</v>
      </c>
      <c r="F8611">
        <v>23.834886000000001</v>
      </c>
      <c r="G8611">
        <v>25.006769999999999</v>
      </c>
      <c r="H8611">
        <v>-0.91733399999999998</v>
      </c>
      <c r="I8611">
        <v>-100</v>
      </c>
      <c r="J8611">
        <v>29</v>
      </c>
      <c r="K8611">
        <v>44.139721999999999</v>
      </c>
      <c r="L8611">
        <v>1.5004999999999999E-2</v>
      </c>
      <c r="M8611">
        <f>(F8611*CalPhotonTurnigy!$AE$30*CalPhotonTurnigy!$AF$36+CalPhotonTurnigy!$AE$36)/CalPhotonTurnigy!$AE$30</f>
        <v>35.69750926047756</v>
      </c>
    </row>
    <row r="8612" spans="1:13" x14ac:dyDescent="0.3">
      <c r="A8612">
        <v>226.62153000000001</v>
      </c>
      <c r="B8612">
        <v>29</v>
      </c>
      <c r="C8612">
        <v>0</v>
      </c>
      <c r="D8612">
        <v>0.44700000000000001</v>
      </c>
      <c r="E8612">
        <v>22.889904999999999</v>
      </c>
      <c r="F8612">
        <v>24.167384999999999</v>
      </c>
      <c r="G8612">
        <v>24.986764999999998</v>
      </c>
      <c r="H8612">
        <v>-1.2774799999999999</v>
      </c>
      <c r="I8612">
        <v>-100</v>
      </c>
      <c r="J8612">
        <v>29</v>
      </c>
      <c r="K8612">
        <v>44.086284999999997</v>
      </c>
      <c r="L8612">
        <v>1.4999999999999999E-2</v>
      </c>
      <c r="M8612">
        <f>(F8612*CalPhotonTurnigy!$AE$30*CalPhotonTurnigy!$AF$36+CalPhotonTurnigy!$AE$36)/CalPhotonTurnigy!$AE$30</f>
        <v>36.03522998805591</v>
      </c>
    </row>
    <row r="8613" spans="1:13" x14ac:dyDescent="0.3">
      <c r="A8613">
        <v>226.63653299999999</v>
      </c>
      <c r="B8613">
        <v>29</v>
      </c>
      <c r="C8613">
        <v>0</v>
      </c>
      <c r="D8613">
        <v>0.44900000000000001</v>
      </c>
      <c r="E8613">
        <v>22.881226000000002</v>
      </c>
      <c r="F8613">
        <v>23.886051999999999</v>
      </c>
      <c r="G8613">
        <v>24.964544</v>
      </c>
      <c r="H8613">
        <v>-1.004826</v>
      </c>
      <c r="I8613">
        <v>-100</v>
      </c>
      <c r="J8613">
        <v>29</v>
      </c>
      <c r="K8613">
        <v>44.040291000000003</v>
      </c>
      <c r="L8613">
        <v>1.5003000000000001E-2</v>
      </c>
      <c r="M8613">
        <f>(F8613*CalPhotonTurnigy!$AE$30*CalPhotonTurnigy!$AF$36+CalPhotonTurnigy!$AE$36)/CalPhotonTurnigy!$AE$30</f>
        <v>35.749478796467962</v>
      </c>
    </row>
    <row r="8614" spans="1:13" x14ac:dyDescent="0.3">
      <c r="A8614">
        <v>226.651544</v>
      </c>
      <c r="B8614">
        <v>29</v>
      </c>
      <c r="C8614">
        <v>0</v>
      </c>
      <c r="D8614">
        <v>0.44600000000000001</v>
      </c>
      <c r="E8614">
        <v>22.851051999999999</v>
      </c>
      <c r="F8614">
        <v>24.295221000000002</v>
      </c>
      <c r="G8614">
        <v>24.940328000000001</v>
      </c>
      <c r="H8614">
        <v>-1.444169</v>
      </c>
      <c r="I8614">
        <v>-100</v>
      </c>
      <c r="J8614">
        <v>29</v>
      </c>
      <c r="K8614">
        <v>44.000703000000001</v>
      </c>
      <c r="L8614">
        <v>1.5011E-2</v>
      </c>
      <c r="M8614">
        <f>(F8614*CalPhotonTurnigy!$AE$30*CalPhotonTurnigy!$AF$36+CalPhotonTurnigy!$AE$36)/CalPhotonTurnigy!$AE$30</f>
        <v>36.165073587377137</v>
      </c>
    </row>
    <row r="8615" spans="1:13" x14ac:dyDescent="0.3">
      <c r="A8615">
        <v>226.66654500000001</v>
      </c>
      <c r="B8615">
        <v>29</v>
      </c>
      <c r="C8615">
        <v>0</v>
      </c>
      <c r="D8615">
        <v>0.44800000000000001</v>
      </c>
      <c r="E8615">
        <v>22.840215000000001</v>
      </c>
      <c r="F8615">
        <v>23.98837</v>
      </c>
      <c r="G8615">
        <v>24.914383000000001</v>
      </c>
      <c r="H8615">
        <v>-1.148155</v>
      </c>
      <c r="I8615">
        <v>-100</v>
      </c>
      <c r="J8615">
        <v>29</v>
      </c>
      <c r="K8615">
        <v>43.966630000000002</v>
      </c>
      <c r="L8615">
        <v>1.5001E-2</v>
      </c>
      <c r="M8615">
        <f>(F8615*CalPhotonTurnigy!$AE$30*CalPhotonTurnigy!$AF$36+CalPhotonTurnigy!$AE$36)/CalPhotonTurnigy!$AE$30</f>
        <v>35.853403648585903</v>
      </c>
    </row>
    <row r="8616" spans="1:13" x14ac:dyDescent="0.3">
      <c r="A8616">
        <v>226.68154999999999</v>
      </c>
      <c r="B8616">
        <v>29</v>
      </c>
      <c r="C8616">
        <v>0</v>
      </c>
      <c r="D8616">
        <v>0.44800000000000001</v>
      </c>
      <c r="E8616">
        <v>22.830887000000001</v>
      </c>
      <c r="F8616">
        <v>23.681363999999999</v>
      </c>
      <c r="G8616">
        <v>24.887</v>
      </c>
      <c r="H8616">
        <v>-0.85047700000000004</v>
      </c>
      <c r="I8616">
        <v>-100</v>
      </c>
      <c r="J8616">
        <v>29</v>
      </c>
      <c r="K8616">
        <v>43.937303</v>
      </c>
      <c r="L8616">
        <v>1.5004999999999999E-2</v>
      </c>
      <c r="M8616">
        <f>(F8616*CalPhotonTurnigy!$AE$30*CalPhotonTurnigy!$AF$36+CalPhotonTurnigy!$AE$36)/CalPhotonTurnigy!$AE$30</f>
        <v>35.541576275598558</v>
      </c>
    </row>
    <row r="8617" spans="1:13" x14ac:dyDescent="0.3">
      <c r="A8617">
        <v>226.69654700000001</v>
      </c>
      <c r="B8617">
        <v>29</v>
      </c>
      <c r="C8617">
        <v>0</v>
      </c>
      <c r="D8617">
        <v>0.44800000000000001</v>
      </c>
      <c r="E8617">
        <v>22.822858</v>
      </c>
      <c r="F8617">
        <v>24.065097000000002</v>
      </c>
      <c r="G8617">
        <v>24.858476</v>
      </c>
      <c r="H8617">
        <v>-1.2422390000000001</v>
      </c>
      <c r="I8617">
        <v>-100</v>
      </c>
      <c r="J8617">
        <v>29</v>
      </c>
      <c r="K8617">
        <v>43.912061000000001</v>
      </c>
      <c r="L8617">
        <v>1.4997E-2</v>
      </c>
      <c r="M8617">
        <f>(F8617*CalPhotonTurnigy!$AE$30*CalPhotonTurnigy!$AF$36+CalPhotonTurnigy!$AE$36)/CalPhotonTurnigy!$AE$30</f>
        <v>35.931335607072711</v>
      </c>
    </row>
    <row r="8618" spans="1:13" x14ac:dyDescent="0.3">
      <c r="A8618">
        <v>226.71154999999999</v>
      </c>
      <c r="B8618">
        <v>29</v>
      </c>
      <c r="C8618">
        <v>0</v>
      </c>
      <c r="D8618">
        <v>0.44800000000000001</v>
      </c>
      <c r="E8618">
        <v>22.815947999999999</v>
      </c>
      <c r="F8618">
        <v>23.758130000000001</v>
      </c>
      <c r="G8618">
        <v>24.829098999999999</v>
      </c>
      <c r="H8618">
        <v>-0.94218199999999996</v>
      </c>
      <c r="I8618">
        <v>-100</v>
      </c>
      <c r="J8618">
        <v>29</v>
      </c>
      <c r="K8618">
        <v>43.890335</v>
      </c>
      <c r="L8618">
        <v>1.5003000000000001E-2</v>
      </c>
      <c r="M8618">
        <f>(F8618*CalPhotonTurnigy!$AE$30*CalPhotonTurnigy!$AF$36+CalPhotonTurnigy!$AE$36)/CalPhotonTurnigy!$AE$30</f>
        <v>35.619547846560522</v>
      </c>
    </row>
    <row r="8619" spans="1:13" x14ac:dyDescent="0.3">
      <c r="A8619">
        <v>226.72654900000001</v>
      </c>
      <c r="B8619">
        <v>29</v>
      </c>
      <c r="C8619">
        <v>0</v>
      </c>
      <c r="D8619">
        <v>0.44600000000000001</v>
      </c>
      <c r="E8619">
        <v>22.794834999999999</v>
      </c>
      <c r="F8619">
        <v>24.141815000000001</v>
      </c>
      <c r="G8619">
        <v>24.799144999999999</v>
      </c>
      <c r="H8619">
        <v>-1.3469800000000001</v>
      </c>
      <c r="I8619">
        <v>-100</v>
      </c>
      <c r="J8619">
        <v>29</v>
      </c>
      <c r="K8619">
        <v>43.871634999999998</v>
      </c>
      <c r="L8619">
        <v>1.4999E-2</v>
      </c>
      <c r="M8619">
        <f>(F8619*CalPhotonTurnigy!$AE$30*CalPhotonTurnigy!$AF$36+CalPhotonTurnigy!$AE$36)/CalPhotonTurnigy!$AE$30</f>
        <v>36.009258424219098</v>
      </c>
    </row>
    <row r="8620" spans="1:13" x14ac:dyDescent="0.3">
      <c r="A8620">
        <v>226.741545</v>
      </c>
      <c r="B8620">
        <v>29</v>
      </c>
      <c r="C8620">
        <v>0</v>
      </c>
      <c r="D8620">
        <v>0.44900000000000001</v>
      </c>
      <c r="E8620">
        <v>22.799416000000001</v>
      </c>
      <c r="F8620">
        <v>23.911632999999998</v>
      </c>
      <c r="G8620">
        <v>24.768871000000001</v>
      </c>
      <c r="H8620">
        <v>-1.112217</v>
      </c>
      <c r="I8620">
        <v>-100</v>
      </c>
      <c r="J8620">
        <v>29</v>
      </c>
      <c r="K8620">
        <v>43.855539999999998</v>
      </c>
      <c r="L8620">
        <v>1.4996000000000001E-2</v>
      </c>
      <c r="M8620">
        <f>(F8620*CalPhotonTurnigy!$AE$30*CalPhotonTurnigy!$AF$36+CalPhotonTurnigy!$AE$36)/CalPhotonTurnigy!$AE$30</f>
        <v>35.775461533054191</v>
      </c>
    </row>
    <row r="8621" spans="1:13" x14ac:dyDescent="0.3">
      <c r="A8621">
        <v>226.75655599999999</v>
      </c>
      <c r="B8621">
        <v>29</v>
      </c>
      <c r="C8621">
        <v>0</v>
      </c>
      <c r="D8621">
        <v>0.44700000000000001</v>
      </c>
      <c r="E8621">
        <v>22.788188000000002</v>
      </c>
      <c r="F8621">
        <v>23.604588</v>
      </c>
      <c r="G8621">
        <v>24.738507999999999</v>
      </c>
      <c r="H8621">
        <v>-0.81640000000000001</v>
      </c>
      <c r="I8621">
        <v>-100</v>
      </c>
      <c r="J8621">
        <v>29</v>
      </c>
      <c r="K8621">
        <v>43.841687</v>
      </c>
      <c r="L8621">
        <v>1.5011E-2</v>
      </c>
      <c r="M8621">
        <f>(F8621*CalPhotonTurnigy!$AE$30*CalPhotonTurnigy!$AF$36+CalPhotonTurnigy!$AE$36)/CalPhotonTurnigy!$AE$30</f>
        <v>35.46359454759169</v>
      </c>
    </row>
    <row r="8622" spans="1:13" x14ac:dyDescent="0.3">
      <c r="A8622">
        <v>226.771556</v>
      </c>
      <c r="B8622">
        <v>29</v>
      </c>
      <c r="C8622">
        <v>0</v>
      </c>
      <c r="D8622">
        <v>0.44800000000000001</v>
      </c>
      <c r="E8622">
        <v>22.786110999999998</v>
      </c>
      <c r="F8622">
        <v>23.98837</v>
      </c>
      <c r="G8622">
        <v>24.708265000000001</v>
      </c>
      <c r="H8622">
        <v>-1.202259</v>
      </c>
      <c r="I8622">
        <v>-100</v>
      </c>
      <c r="J8622">
        <v>29</v>
      </c>
      <c r="K8622">
        <v>43.829763999999997</v>
      </c>
      <c r="L8622">
        <v>1.4999999999999999E-2</v>
      </c>
      <c r="M8622">
        <f>(F8622*CalPhotonTurnigy!$AE$30*CalPhotonTurnigy!$AF$36+CalPhotonTurnigy!$AE$36)/CalPhotonTurnigy!$AE$30</f>
        <v>35.853403648585903</v>
      </c>
    </row>
    <row r="8623" spans="1:13" x14ac:dyDescent="0.3">
      <c r="A8623">
        <v>226.78655499999999</v>
      </c>
      <c r="B8623">
        <v>29</v>
      </c>
      <c r="C8623">
        <v>0</v>
      </c>
      <c r="D8623">
        <v>0.44500000000000001</v>
      </c>
      <c r="E8623">
        <v>22.753958000000001</v>
      </c>
      <c r="F8623">
        <v>23.783715999999998</v>
      </c>
      <c r="G8623">
        <v>24.678326999999999</v>
      </c>
      <c r="H8623">
        <v>-1.0297590000000001</v>
      </c>
      <c r="I8623">
        <v>-100</v>
      </c>
      <c r="J8623">
        <v>29</v>
      </c>
      <c r="K8623">
        <v>43.819501000000002</v>
      </c>
      <c r="L8623">
        <v>1.4999E-2</v>
      </c>
      <c r="M8623">
        <f>(F8623*CalPhotonTurnigy!$AE$30*CalPhotonTurnigy!$AF$36+CalPhotonTurnigy!$AE$36)/CalPhotonTurnigy!$AE$30</f>
        <v>35.6455356616692</v>
      </c>
    </row>
    <row r="8624" spans="1:13" x14ac:dyDescent="0.3">
      <c r="A8624">
        <v>226.80156700000001</v>
      </c>
      <c r="B8624">
        <v>29</v>
      </c>
      <c r="C8624">
        <v>0</v>
      </c>
      <c r="D8624">
        <v>0.44700000000000001</v>
      </c>
      <c r="E8624">
        <v>22.749061999999999</v>
      </c>
      <c r="F8624">
        <v>23.604588</v>
      </c>
      <c r="G8624">
        <v>24.648852999999999</v>
      </c>
      <c r="H8624">
        <v>-0.85552600000000001</v>
      </c>
      <c r="I8624">
        <v>-100</v>
      </c>
      <c r="J8624">
        <v>29</v>
      </c>
      <c r="K8624">
        <v>43.810668</v>
      </c>
      <c r="L8624">
        <v>1.5011999999999999E-2</v>
      </c>
      <c r="M8624">
        <f>(F8624*CalPhotonTurnigy!$AE$30*CalPhotonTurnigy!$AF$36+CalPhotonTurnigy!$AE$36)/CalPhotonTurnigy!$AE$30</f>
        <v>35.46359454759169</v>
      </c>
    </row>
    <row r="8625" spans="1:13" x14ac:dyDescent="0.3">
      <c r="A8625">
        <v>226.81656699999999</v>
      </c>
      <c r="B8625">
        <v>29</v>
      </c>
      <c r="C8625">
        <v>0</v>
      </c>
      <c r="D8625">
        <v>0.44500000000000001</v>
      </c>
      <c r="E8625">
        <v>22.722048000000001</v>
      </c>
      <c r="F8625">
        <v>23.886051999999999</v>
      </c>
      <c r="G8625">
        <v>24.619980999999999</v>
      </c>
      <c r="H8625">
        <v>-1.164004</v>
      </c>
      <c r="I8625">
        <v>-100</v>
      </c>
      <c r="J8625">
        <v>29</v>
      </c>
      <c r="K8625">
        <v>43.803064999999997</v>
      </c>
      <c r="L8625">
        <v>1.4999999999999999E-2</v>
      </c>
      <c r="M8625">
        <f>(F8625*CalPhotonTurnigy!$AE$30*CalPhotonTurnigy!$AF$36+CalPhotonTurnigy!$AE$36)/CalPhotonTurnigy!$AE$30</f>
        <v>35.749478796467962</v>
      </c>
    </row>
    <row r="8626" spans="1:13" x14ac:dyDescent="0.3">
      <c r="A8626">
        <v>226.83156399999999</v>
      </c>
      <c r="B8626">
        <v>29</v>
      </c>
      <c r="C8626">
        <v>0</v>
      </c>
      <c r="D8626">
        <v>0.44600000000000001</v>
      </c>
      <c r="E8626">
        <v>22.713998</v>
      </c>
      <c r="F8626">
        <v>23.681363999999999</v>
      </c>
      <c r="G8626">
        <v>24.591823999999999</v>
      </c>
      <c r="H8626">
        <v>-0.96736599999999995</v>
      </c>
      <c r="I8626">
        <v>-100</v>
      </c>
      <c r="J8626">
        <v>29</v>
      </c>
      <c r="K8626">
        <v>43.796522000000003</v>
      </c>
      <c r="L8626">
        <v>1.4997E-2</v>
      </c>
      <c r="M8626">
        <f>(F8626*CalPhotonTurnigy!$AE$30*CalPhotonTurnigy!$AF$36+CalPhotonTurnigy!$AE$36)/CalPhotonTurnigy!$AE$30</f>
        <v>35.541576275598558</v>
      </c>
    </row>
    <row r="8627" spans="1:13" x14ac:dyDescent="0.3">
      <c r="A8627">
        <v>226.846576</v>
      </c>
      <c r="B8627">
        <v>29</v>
      </c>
      <c r="C8627">
        <v>0</v>
      </c>
      <c r="D8627">
        <v>0.44500000000000001</v>
      </c>
      <c r="E8627">
        <v>22.691851</v>
      </c>
      <c r="F8627">
        <v>24.065097000000002</v>
      </c>
      <c r="G8627">
        <v>24.564475999999999</v>
      </c>
      <c r="H8627">
        <v>-1.373246</v>
      </c>
      <c r="I8627">
        <v>-100</v>
      </c>
      <c r="J8627">
        <v>29</v>
      </c>
      <c r="K8627">
        <v>43.790889</v>
      </c>
      <c r="L8627">
        <v>1.5011999999999999E-2</v>
      </c>
      <c r="M8627">
        <f>(F8627*CalPhotonTurnigy!$AE$30*CalPhotonTurnigy!$AF$36+CalPhotonTurnigy!$AE$36)/CalPhotonTurnigy!$AE$30</f>
        <v>35.931335607072711</v>
      </c>
    </row>
    <row r="8628" spans="1:13" x14ac:dyDescent="0.3">
      <c r="A8628">
        <v>226.86158399999999</v>
      </c>
      <c r="B8628">
        <v>29</v>
      </c>
      <c r="C8628">
        <v>0</v>
      </c>
      <c r="D8628">
        <v>0.442</v>
      </c>
      <c r="E8628">
        <v>22.642303999999999</v>
      </c>
      <c r="F8628">
        <v>23.758130000000001</v>
      </c>
      <c r="G8628">
        <v>24.53801</v>
      </c>
      <c r="H8628">
        <v>-1.115826</v>
      </c>
      <c r="I8628">
        <v>-100</v>
      </c>
      <c r="J8628">
        <v>29</v>
      </c>
      <c r="K8628">
        <v>43.786042000000002</v>
      </c>
      <c r="L8628">
        <v>1.5008000000000001E-2</v>
      </c>
      <c r="M8628">
        <f>(F8628*CalPhotonTurnigy!$AE$30*CalPhotonTurnigy!$AF$36+CalPhotonTurnigy!$AE$36)/CalPhotonTurnigy!$AE$30</f>
        <v>35.619547846560522</v>
      </c>
    </row>
    <row r="8629" spans="1:13" x14ac:dyDescent="0.3">
      <c r="A8629">
        <v>226.87659099999999</v>
      </c>
      <c r="B8629">
        <v>29</v>
      </c>
      <c r="C8629">
        <v>0</v>
      </c>
      <c r="D8629">
        <v>0.44500000000000001</v>
      </c>
      <c r="E8629">
        <v>22.630126000000001</v>
      </c>
      <c r="F8629">
        <v>23.553398999999999</v>
      </c>
      <c r="G8629">
        <v>24.512485000000002</v>
      </c>
      <c r="H8629">
        <v>-0.92327199999999998</v>
      </c>
      <c r="I8629">
        <v>-100</v>
      </c>
      <c r="J8629">
        <v>29</v>
      </c>
      <c r="K8629">
        <v>43.781869</v>
      </c>
      <c r="L8629">
        <v>1.5007E-2</v>
      </c>
      <c r="M8629">
        <f>(F8629*CalPhotonTurnigy!$AE$30*CalPhotonTurnigy!$AF$36+CalPhotonTurnigy!$AE$36)/CalPhotonTurnigy!$AE$30</f>
        <v>35.411601650397984</v>
      </c>
    </row>
    <row r="8630" spans="1:13" x14ac:dyDescent="0.3">
      <c r="A8630">
        <v>226.89159599999999</v>
      </c>
      <c r="B8630">
        <v>29</v>
      </c>
      <c r="C8630">
        <v>0</v>
      </c>
      <c r="D8630">
        <v>0.443</v>
      </c>
      <c r="E8630">
        <v>22.604382000000001</v>
      </c>
      <c r="F8630">
        <v>23.962792</v>
      </c>
      <c r="G8630">
        <v>24.487943000000001</v>
      </c>
      <c r="H8630">
        <v>-1.3584099999999999</v>
      </c>
      <c r="I8630">
        <v>-100</v>
      </c>
      <c r="J8630">
        <v>29</v>
      </c>
      <c r="K8630">
        <v>43.778278</v>
      </c>
      <c r="L8630">
        <v>1.5004999999999999E-2</v>
      </c>
      <c r="M8630">
        <f>(F8630*CalPhotonTurnigy!$AE$30*CalPhotonTurnigy!$AF$36+CalPhotonTurnigy!$AE$36)/CalPhotonTurnigy!$AE$30</f>
        <v>35.827423959113162</v>
      </c>
    </row>
    <row r="8631" spans="1:13" x14ac:dyDescent="0.3">
      <c r="A8631">
        <v>226.90660099999999</v>
      </c>
      <c r="B8631">
        <v>29</v>
      </c>
      <c r="C8631">
        <v>0</v>
      </c>
      <c r="D8631">
        <v>0.443</v>
      </c>
      <c r="E8631">
        <v>22.582211999999998</v>
      </c>
      <c r="F8631">
        <v>23.706954</v>
      </c>
      <c r="G8631">
        <v>24.464414000000001</v>
      </c>
      <c r="H8631">
        <v>-1.124741</v>
      </c>
      <c r="I8631">
        <v>-100</v>
      </c>
      <c r="J8631">
        <v>29</v>
      </c>
      <c r="K8631">
        <v>43.775187000000003</v>
      </c>
      <c r="L8631">
        <v>1.5004999999999999E-2</v>
      </c>
      <c r="M8631">
        <f>(F8631*CalPhotonTurnigy!$AE$30*CalPhotonTurnigy!$AF$36+CalPhotonTurnigy!$AE$36)/CalPhotonTurnigy!$AE$30</f>
        <v>35.567568153525201</v>
      </c>
    </row>
    <row r="8632" spans="1:13" x14ac:dyDescent="0.3">
      <c r="A8632">
        <v>226.92160999999999</v>
      </c>
      <c r="B8632">
        <v>29</v>
      </c>
      <c r="C8632">
        <v>0</v>
      </c>
      <c r="D8632">
        <v>0.44400000000000001</v>
      </c>
      <c r="E8632">
        <v>22.570765000000002</v>
      </c>
      <c r="F8632">
        <v>23.476607000000001</v>
      </c>
      <c r="G8632">
        <v>24.441913</v>
      </c>
      <c r="H8632">
        <v>-0.90584100000000001</v>
      </c>
      <c r="I8632">
        <v>-100</v>
      </c>
      <c r="J8632">
        <v>29</v>
      </c>
      <c r="K8632">
        <v>43.772525999999999</v>
      </c>
      <c r="L8632">
        <v>1.5009E-2</v>
      </c>
      <c r="M8632">
        <f>(F8632*CalPhotonTurnigy!$AE$30*CalPhotonTurnigy!$AF$36+CalPhotonTurnigy!$AE$36)/CalPhotonTurnigy!$AE$30</f>
        <v>35.33360367111927</v>
      </c>
    </row>
    <row r="8633" spans="1:13" x14ac:dyDescent="0.3">
      <c r="A8633">
        <v>226.93660800000001</v>
      </c>
      <c r="B8633">
        <v>29</v>
      </c>
      <c r="C8633">
        <v>0</v>
      </c>
      <c r="D8633">
        <v>0.44500000000000001</v>
      </c>
      <c r="E8633">
        <v>22.568555</v>
      </c>
      <c r="F8633">
        <v>23.860469999999999</v>
      </c>
      <c r="G8633">
        <v>24.420448</v>
      </c>
      <c r="H8633">
        <v>-1.291914</v>
      </c>
      <c r="I8633">
        <v>-100</v>
      </c>
      <c r="J8633">
        <v>29</v>
      </c>
      <c r="K8633">
        <v>43.770235999999997</v>
      </c>
      <c r="L8633">
        <v>1.4997999999999999E-2</v>
      </c>
      <c r="M8633">
        <f>(F8633*CalPhotonTurnigy!$AE$30*CalPhotonTurnigy!$AF$36+CalPhotonTurnigy!$AE$36)/CalPhotonTurnigy!$AE$30</f>
        <v>35.723495044177255</v>
      </c>
    </row>
    <row r="8634" spans="1:13" x14ac:dyDescent="0.3">
      <c r="A8634">
        <v>226.95161899999999</v>
      </c>
      <c r="B8634">
        <v>29</v>
      </c>
      <c r="C8634">
        <v>0</v>
      </c>
      <c r="D8634">
        <v>0.44400000000000001</v>
      </c>
      <c r="E8634">
        <v>22.559010000000001</v>
      </c>
      <c r="F8634">
        <v>23.604588</v>
      </c>
      <c r="G8634">
        <v>24.400016000000001</v>
      </c>
      <c r="H8634">
        <v>-1.0455779999999999</v>
      </c>
      <c r="I8634">
        <v>-100</v>
      </c>
      <c r="J8634">
        <v>29</v>
      </c>
      <c r="K8634">
        <v>43.768265999999997</v>
      </c>
      <c r="L8634">
        <v>1.5011E-2</v>
      </c>
      <c r="M8634">
        <f>(F8634*CalPhotonTurnigy!$AE$30*CalPhotonTurnigy!$AF$36+CalPhotonTurnigy!$AE$36)/CalPhotonTurnigy!$AE$30</f>
        <v>35.46359454759169</v>
      </c>
    </row>
    <row r="8635" spans="1:13" x14ac:dyDescent="0.3">
      <c r="A8635">
        <v>226.96662799999999</v>
      </c>
      <c r="B8635">
        <v>29</v>
      </c>
      <c r="C8635">
        <v>0</v>
      </c>
      <c r="D8635">
        <v>0.44500000000000001</v>
      </c>
      <c r="E8635">
        <v>22.558440000000001</v>
      </c>
      <c r="F8635">
        <v>23.399805000000001</v>
      </c>
      <c r="G8635">
        <v>24.380607000000001</v>
      </c>
      <c r="H8635">
        <v>-0.84136500000000003</v>
      </c>
      <c r="I8635">
        <v>-100</v>
      </c>
      <c r="J8635">
        <v>29</v>
      </c>
      <c r="K8635">
        <v>43.766568999999997</v>
      </c>
      <c r="L8635">
        <v>1.5009E-2</v>
      </c>
      <c r="M8635">
        <f>(F8635*CalPhotonTurnigy!$AE$30*CalPhotonTurnigy!$AF$36+CalPhotonTurnigy!$AE$36)/CalPhotonTurnigy!$AE$30</f>
        <v>35.255595534795631</v>
      </c>
    </row>
    <row r="8636" spans="1:13" x14ac:dyDescent="0.3">
      <c r="A8636">
        <v>226.98163500000001</v>
      </c>
      <c r="B8636">
        <v>29</v>
      </c>
      <c r="C8636">
        <v>0</v>
      </c>
      <c r="D8636">
        <v>0.44400000000000001</v>
      </c>
      <c r="E8636">
        <v>22.550303</v>
      </c>
      <c r="F8636">
        <v>23.809301999999999</v>
      </c>
      <c r="G8636">
        <v>24.362204999999999</v>
      </c>
      <c r="H8636">
        <v>-1.258999</v>
      </c>
      <c r="I8636">
        <v>-100</v>
      </c>
      <c r="J8636">
        <v>29</v>
      </c>
      <c r="K8636">
        <v>43.765109000000002</v>
      </c>
      <c r="L8636">
        <v>1.5007E-2</v>
      </c>
      <c r="M8636">
        <f>(F8636*CalPhotonTurnigy!$AE$30*CalPhotonTurnigy!$AF$36+CalPhotonTurnigy!$AE$36)/CalPhotonTurnigy!$AE$30</f>
        <v>35.671523476777871</v>
      </c>
    </row>
    <row r="8637" spans="1:13" x14ac:dyDescent="0.3">
      <c r="A8637">
        <v>226.99664799999999</v>
      </c>
      <c r="B8637">
        <v>29</v>
      </c>
      <c r="C8637">
        <v>0</v>
      </c>
      <c r="D8637">
        <v>0.44400000000000001</v>
      </c>
      <c r="E8637">
        <v>22.543299999999999</v>
      </c>
      <c r="F8637">
        <v>23.553398999999999</v>
      </c>
      <c r="G8637">
        <v>24.344788000000001</v>
      </c>
      <c r="H8637">
        <v>-1.0100979999999999</v>
      </c>
      <c r="I8637">
        <v>-100</v>
      </c>
      <c r="J8637">
        <v>29</v>
      </c>
      <c r="K8637">
        <v>43.763852</v>
      </c>
      <c r="L8637">
        <v>1.5013E-2</v>
      </c>
      <c r="M8637">
        <f>(F8637*CalPhotonTurnigy!$AE$30*CalPhotonTurnigy!$AF$36+CalPhotonTurnigy!$AE$36)/CalPhotonTurnigy!$AE$30</f>
        <v>35.411601650397984</v>
      </c>
    </row>
    <row r="8638" spans="1:13" x14ac:dyDescent="0.3">
      <c r="A8638">
        <v>227.01165399999999</v>
      </c>
      <c r="B8638">
        <v>29</v>
      </c>
      <c r="C8638">
        <v>0</v>
      </c>
      <c r="D8638">
        <v>0.443</v>
      </c>
      <c r="E8638">
        <v>22.529623000000001</v>
      </c>
      <c r="F8638">
        <v>23.348597999999999</v>
      </c>
      <c r="G8638">
        <v>24.328330999999999</v>
      </c>
      <c r="H8638">
        <v>-0.81897600000000004</v>
      </c>
      <c r="I8638">
        <v>-100</v>
      </c>
      <c r="J8638">
        <v>29</v>
      </c>
      <c r="K8638">
        <v>43.762771000000001</v>
      </c>
      <c r="L8638">
        <v>1.5006E-2</v>
      </c>
      <c r="M8638">
        <f>(F8638*CalPhotonTurnigy!$AE$30*CalPhotonTurnigy!$AF$36+CalPhotonTurnigy!$AE$36)/CalPhotonTurnigy!$AE$30</f>
        <v>35.203584354921091</v>
      </c>
    </row>
    <row r="8639" spans="1:13" x14ac:dyDescent="0.3">
      <c r="A8639">
        <v>227.02665400000001</v>
      </c>
      <c r="B8639">
        <v>29</v>
      </c>
      <c r="C8639">
        <v>0</v>
      </c>
      <c r="D8639">
        <v>0.442</v>
      </c>
      <c r="E8639">
        <v>22.510193000000001</v>
      </c>
      <c r="F8639">
        <v>23.783715999999998</v>
      </c>
      <c r="G8639">
        <v>24.312805000000001</v>
      </c>
      <c r="H8639">
        <v>-1.2735240000000001</v>
      </c>
      <c r="I8639">
        <v>-100</v>
      </c>
      <c r="J8639">
        <v>29</v>
      </c>
      <c r="K8639">
        <v>43.761839999999999</v>
      </c>
      <c r="L8639">
        <v>1.4999999999999999E-2</v>
      </c>
      <c r="M8639">
        <f>(F8639*CalPhotonTurnigy!$AE$30*CalPhotonTurnigy!$AF$36+CalPhotonTurnigy!$AE$36)/CalPhotonTurnigy!$AE$30</f>
        <v>35.6455356616692</v>
      </c>
    </row>
    <row r="8640" spans="1:13" x14ac:dyDescent="0.3">
      <c r="A8640">
        <v>227.041653</v>
      </c>
      <c r="B8640">
        <v>29</v>
      </c>
      <c r="C8640">
        <v>0</v>
      </c>
      <c r="D8640">
        <v>0.442</v>
      </c>
      <c r="E8640">
        <v>22.493463999999999</v>
      </c>
      <c r="F8640">
        <v>23.527802000000001</v>
      </c>
      <c r="G8640">
        <v>24.298178</v>
      </c>
      <c r="H8640">
        <v>-1.0343389999999999</v>
      </c>
      <c r="I8640">
        <v>-100</v>
      </c>
      <c r="J8640">
        <v>29</v>
      </c>
      <c r="K8640">
        <v>43.761037999999999</v>
      </c>
      <c r="L8640">
        <v>1.4999E-2</v>
      </c>
      <c r="M8640">
        <f>(F8640*CalPhotonTurnigy!$AE$30*CalPhotonTurnigy!$AF$36+CalPhotonTurnigy!$AE$36)/CalPhotonTurnigy!$AE$30</f>
        <v>35.385602662539917</v>
      </c>
    </row>
    <row r="8641" spans="1:13" x14ac:dyDescent="0.3">
      <c r="A8641">
        <v>227.05666500000001</v>
      </c>
      <c r="B8641">
        <v>29</v>
      </c>
      <c r="C8641">
        <v>0</v>
      </c>
      <c r="D8641">
        <v>0.442</v>
      </c>
      <c r="E8641">
        <v>22.479061999999999</v>
      </c>
      <c r="F8641">
        <v>23.348597999999999</v>
      </c>
      <c r="G8641">
        <v>24.284416</v>
      </c>
      <c r="H8641">
        <v>-0.86953599999999998</v>
      </c>
      <c r="I8641">
        <v>-100</v>
      </c>
      <c r="J8641">
        <v>29</v>
      </c>
      <c r="K8641">
        <v>43.760348999999998</v>
      </c>
      <c r="L8641">
        <v>1.5011999999999999E-2</v>
      </c>
      <c r="M8641">
        <f>(F8641*CalPhotonTurnigy!$AE$30*CalPhotonTurnigy!$AF$36+CalPhotonTurnigy!$AE$36)/CalPhotonTurnigy!$AE$30</f>
        <v>35.203584354921091</v>
      </c>
    </row>
    <row r="8642" spans="1:13" x14ac:dyDescent="0.3">
      <c r="A8642">
        <v>227.071664</v>
      </c>
      <c r="B8642">
        <v>29</v>
      </c>
      <c r="C8642">
        <v>0</v>
      </c>
      <c r="D8642">
        <v>0.443</v>
      </c>
      <c r="E8642">
        <v>22.474330999999999</v>
      </c>
      <c r="F8642">
        <v>23.783715999999998</v>
      </c>
      <c r="G8642">
        <v>24.271484000000001</v>
      </c>
      <c r="H8642">
        <v>-1.3093859999999999</v>
      </c>
      <c r="I8642">
        <v>-100</v>
      </c>
      <c r="J8642">
        <v>29</v>
      </c>
      <c r="K8642">
        <v>43.759754999999998</v>
      </c>
      <c r="L8642">
        <v>1.4999E-2</v>
      </c>
      <c r="M8642">
        <f>(F8642*CalPhotonTurnigy!$AE$30*CalPhotonTurnigy!$AF$36+CalPhotonTurnigy!$AE$36)/CalPhotonTurnigy!$AE$30</f>
        <v>35.6455356616692</v>
      </c>
    </row>
    <row r="8643" spans="1:13" x14ac:dyDescent="0.3">
      <c r="A8643">
        <v>227.08666299999999</v>
      </c>
      <c r="B8643">
        <v>29</v>
      </c>
      <c r="C8643">
        <v>0</v>
      </c>
      <c r="D8643">
        <v>0.443</v>
      </c>
      <c r="E8643">
        <v>22.470258999999999</v>
      </c>
      <c r="F8643">
        <v>23.527802000000001</v>
      </c>
      <c r="G8643">
        <v>24.259347000000002</v>
      </c>
      <c r="H8643">
        <v>-1.0575429999999999</v>
      </c>
      <c r="I8643">
        <v>-100</v>
      </c>
      <c r="J8643">
        <v>29</v>
      </c>
      <c r="K8643">
        <v>43.759244000000002</v>
      </c>
      <c r="L8643">
        <v>1.4999E-2</v>
      </c>
      <c r="M8643">
        <f>(F8643*CalPhotonTurnigy!$AE$30*CalPhotonTurnigy!$AF$36+CalPhotonTurnigy!$AE$36)/CalPhotonTurnigy!$AE$30</f>
        <v>35.385602662539917</v>
      </c>
    </row>
    <row r="8644" spans="1:13" x14ac:dyDescent="0.3">
      <c r="A8644">
        <v>227.101662</v>
      </c>
      <c r="B8644">
        <v>29</v>
      </c>
      <c r="C8644">
        <v>0</v>
      </c>
      <c r="D8644">
        <v>0.443</v>
      </c>
      <c r="E8644">
        <v>22.466754999999999</v>
      </c>
      <c r="F8644">
        <v>23.348597999999999</v>
      </c>
      <c r="G8644">
        <v>24.247968</v>
      </c>
      <c r="H8644">
        <v>-0.88184300000000004</v>
      </c>
      <c r="I8644">
        <v>-100</v>
      </c>
      <c r="J8644">
        <v>29</v>
      </c>
      <c r="K8644">
        <v>43.758803999999998</v>
      </c>
      <c r="L8644">
        <v>1.4999E-2</v>
      </c>
      <c r="M8644">
        <f>(F8644*CalPhotonTurnigy!$AE$30*CalPhotonTurnigy!$AF$36+CalPhotonTurnigy!$AE$36)/CalPhotonTurnigy!$AE$30</f>
        <v>35.203584354921091</v>
      </c>
    </row>
    <row r="8645" spans="1:13" x14ac:dyDescent="0.3">
      <c r="A8645">
        <v>227.11666600000001</v>
      </c>
      <c r="B8645">
        <v>29</v>
      </c>
      <c r="C8645">
        <v>0</v>
      </c>
      <c r="D8645">
        <v>0.441</v>
      </c>
      <c r="E8645">
        <v>22.440726000000002</v>
      </c>
      <c r="F8645">
        <v>23.809301999999999</v>
      </c>
      <c r="G8645">
        <v>24.237310999999998</v>
      </c>
      <c r="H8645">
        <v>-1.368576</v>
      </c>
      <c r="I8645">
        <v>-100</v>
      </c>
      <c r="J8645">
        <v>29</v>
      </c>
      <c r="K8645">
        <v>43.758426</v>
      </c>
      <c r="L8645">
        <v>1.5004E-2</v>
      </c>
      <c r="M8645">
        <f>(F8645*CalPhotonTurnigy!$AE$30*CalPhotonTurnigy!$AF$36+CalPhotonTurnigy!$AE$36)/CalPhotonTurnigy!$AE$30</f>
        <v>35.671523476777871</v>
      </c>
    </row>
    <row r="8646" spans="1:13" x14ac:dyDescent="0.3">
      <c r="A8646">
        <v>227.13166799999999</v>
      </c>
      <c r="B8646">
        <v>29</v>
      </c>
      <c r="C8646">
        <v>0</v>
      </c>
      <c r="D8646">
        <v>0.442</v>
      </c>
      <c r="E8646">
        <v>22.425989000000001</v>
      </c>
      <c r="F8646">
        <v>23.527802000000001</v>
      </c>
      <c r="G8646">
        <v>24.227338</v>
      </c>
      <c r="H8646">
        <v>-1.1018129999999999</v>
      </c>
      <c r="I8646">
        <v>-100</v>
      </c>
      <c r="J8646">
        <v>29</v>
      </c>
      <c r="K8646">
        <v>43.758099999999999</v>
      </c>
      <c r="L8646">
        <v>1.5002E-2</v>
      </c>
      <c r="M8646">
        <f>(F8646*CalPhotonTurnigy!$AE$30*CalPhotonTurnigy!$AF$36+CalPhotonTurnigy!$AE$36)/CalPhotonTurnigy!$AE$30</f>
        <v>35.385602662539917</v>
      </c>
    </row>
    <row r="8647" spans="1:13" x14ac:dyDescent="0.3">
      <c r="A8647">
        <v>227.14667600000001</v>
      </c>
      <c r="B8647">
        <v>29</v>
      </c>
      <c r="C8647">
        <v>0</v>
      </c>
      <c r="D8647">
        <v>0.442</v>
      </c>
      <c r="E8647">
        <v>22.420984000000001</v>
      </c>
      <c r="F8647">
        <v>23.425405999999999</v>
      </c>
      <c r="G8647">
        <v>24.218015999999999</v>
      </c>
      <c r="H8647">
        <v>-1.0044230000000001</v>
      </c>
      <c r="I8647">
        <v>-100</v>
      </c>
      <c r="J8647">
        <v>29</v>
      </c>
      <c r="K8647">
        <v>43.757818999999998</v>
      </c>
      <c r="L8647">
        <v>1.5008000000000001E-2</v>
      </c>
      <c r="M8647">
        <f>(F8647*CalPhotonTurnigy!$AE$30*CalPhotonTurnigy!$AF$36+CalPhotonTurnigy!$AE$36)/CalPhotonTurnigy!$AE$30</f>
        <v>35.28159858547167</v>
      </c>
    </row>
    <row r="8648" spans="1:13" x14ac:dyDescent="0.3">
      <c r="A8648">
        <v>227.161688</v>
      </c>
      <c r="B8648">
        <v>29</v>
      </c>
      <c r="C8648">
        <v>0</v>
      </c>
      <c r="D8648">
        <v>0.44400000000000001</v>
      </c>
      <c r="E8648">
        <v>22.432033000000001</v>
      </c>
      <c r="F8648">
        <v>23.118115</v>
      </c>
      <c r="G8648">
        <v>24.209306999999999</v>
      </c>
      <c r="H8648">
        <v>-0.68608199999999997</v>
      </c>
      <c r="I8648">
        <v>-100</v>
      </c>
      <c r="J8648">
        <v>29</v>
      </c>
      <c r="K8648">
        <v>43.757578000000002</v>
      </c>
      <c r="L8648">
        <v>1.5011999999999999E-2</v>
      </c>
      <c r="M8648">
        <f>(F8648*CalPhotonTurnigy!$AE$30*CalPhotonTurnigy!$AF$36+CalPhotonTurnigy!$AE$36)/CalPhotonTurnigy!$AE$30</f>
        <v>34.969481736704367</v>
      </c>
    </row>
    <row r="8649" spans="1:13" x14ac:dyDescent="0.3">
      <c r="A8649">
        <v>227.17668499999999</v>
      </c>
      <c r="B8649">
        <v>29</v>
      </c>
      <c r="C8649">
        <v>0</v>
      </c>
      <c r="D8649">
        <v>0.442</v>
      </c>
      <c r="E8649">
        <v>22.426185</v>
      </c>
      <c r="F8649">
        <v>23.630181</v>
      </c>
      <c r="G8649">
        <v>24.201179</v>
      </c>
      <c r="H8649">
        <v>-1.2039960000000001</v>
      </c>
      <c r="I8649">
        <v>-100</v>
      </c>
      <c r="J8649">
        <v>29</v>
      </c>
      <c r="K8649">
        <v>43.757370000000002</v>
      </c>
      <c r="L8649">
        <v>1.4997E-2</v>
      </c>
      <c r="M8649">
        <f>(F8649*CalPhotonTurnigy!$AE$30*CalPhotonTurnigy!$AF$36+CalPhotonTurnigy!$AE$36)/CalPhotonTurnigy!$AE$30</f>
        <v>35.489589472631806</v>
      </c>
    </row>
    <row r="8650" spans="1:13" x14ac:dyDescent="0.3">
      <c r="A8650">
        <v>227.19169099999999</v>
      </c>
      <c r="B8650">
        <v>29</v>
      </c>
      <c r="C8650">
        <v>0</v>
      </c>
      <c r="D8650">
        <v>0.441</v>
      </c>
      <c r="E8650">
        <v>22.405788999999999</v>
      </c>
      <c r="F8650">
        <v>23.451007000000001</v>
      </c>
      <c r="G8650">
        <v>24.193598000000001</v>
      </c>
      <c r="H8650">
        <v>-1.045218</v>
      </c>
      <c r="I8650">
        <v>-100</v>
      </c>
      <c r="J8650">
        <v>29</v>
      </c>
      <c r="K8650">
        <v>43.757192000000003</v>
      </c>
      <c r="L8650">
        <v>1.5006E-2</v>
      </c>
      <c r="M8650">
        <f>(F8650*CalPhotonTurnigy!$AE$30*CalPhotonTurnigy!$AF$36+CalPhotonTurnigy!$AE$36)/CalPhotonTurnigy!$AE$30</f>
        <v>35.307601636147716</v>
      </c>
    </row>
    <row r="8651" spans="1:13" x14ac:dyDescent="0.3">
      <c r="A8651">
        <v>227.20670000000001</v>
      </c>
      <c r="B8651">
        <v>29</v>
      </c>
      <c r="C8651">
        <v>0</v>
      </c>
      <c r="D8651">
        <v>0.443</v>
      </c>
      <c r="E8651">
        <v>22.411283000000001</v>
      </c>
      <c r="F8651">
        <v>23.220562999999999</v>
      </c>
      <c r="G8651">
        <v>24.186533000000001</v>
      </c>
      <c r="H8651">
        <v>-0.80928</v>
      </c>
      <c r="I8651">
        <v>-100</v>
      </c>
      <c r="J8651">
        <v>29</v>
      </c>
      <c r="K8651">
        <v>43.757038000000001</v>
      </c>
      <c r="L8651">
        <v>1.5009E-2</v>
      </c>
      <c r="M8651">
        <f>(F8651*CalPhotonTurnigy!$AE$30*CalPhotonTurnigy!$AF$36+CalPhotonTurnigy!$AE$36)/CalPhotonTurnigy!$AE$30</f>
        <v>35.073538630406148</v>
      </c>
    </row>
    <row r="8652" spans="1:13" x14ac:dyDescent="0.3">
      <c r="A8652">
        <v>227.22171299999999</v>
      </c>
      <c r="B8652">
        <v>29</v>
      </c>
      <c r="C8652">
        <v>0</v>
      </c>
      <c r="D8652">
        <v>0.442</v>
      </c>
      <c r="E8652">
        <v>22.400644</v>
      </c>
      <c r="F8652">
        <v>23.041267999999999</v>
      </c>
      <c r="G8652">
        <v>24.179953000000001</v>
      </c>
      <c r="H8652">
        <v>-0.64062399999999997</v>
      </c>
      <c r="I8652">
        <v>-100</v>
      </c>
      <c r="J8652">
        <v>29</v>
      </c>
      <c r="K8652">
        <v>43.756905000000003</v>
      </c>
      <c r="L8652">
        <v>1.5013E-2</v>
      </c>
      <c r="M8652">
        <f>(F8652*CalPhotonTurnigy!$AE$30*CalPhotonTurnigy!$AF$36+CalPhotonTurnigy!$AE$36)/CalPhotonTurnigy!$AE$30</f>
        <v>34.891427893678632</v>
      </c>
    </row>
    <row r="8653" spans="1:13" x14ac:dyDescent="0.3">
      <c r="A8653">
        <v>227.23671200000001</v>
      </c>
      <c r="B8653">
        <v>29</v>
      </c>
      <c r="C8653">
        <v>0</v>
      </c>
      <c r="D8653">
        <v>0.442</v>
      </c>
      <c r="E8653">
        <v>22.391487000000001</v>
      </c>
      <c r="F8653">
        <v>23.578994000000002</v>
      </c>
      <c r="G8653">
        <v>24.173828</v>
      </c>
      <c r="H8653">
        <v>-1.1875070000000001</v>
      </c>
      <c r="I8653">
        <v>-100</v>
      </c>
      <c r="J8653">
        <v>29</v>
      </c>
      <c r="K8653">
        <v>43.756791</v>
      </c>
      <c r="L8653">
        <v>1.4999E-2</v>
      </c>
      <c r="M8653">
        <f>(F8653*CalPhotonTurnigy!$AE$30*CalPhotonTurnigy!$AF$36+CalPhotonTurnigy!$AE$36)/CalPhotonTurnigy!$AE$30</f>
        <v>35.437598606847089</v>
      </c>
    </row>
    <row r="8654" spans="1:13" x14ac:dyDescent="0.3">
      <c r="A8654">
        <v>227.25171900000001</v>
      </c>
      <c r="B8654">
        <v>29</v>
      </c>
      <c r="C8654">
        <v>0</v>
      </c>
      <c r="D8654">
        <v>0.441</v>
      </c>
      <c r="E8654">
        <v>22.375914999999999</v>
      </c>
      <c r="F8654">
        <v>23.322993</v>
      </c>
      <c r="G8654">
        <v>24.168130000000001</v>
      </c>
      <c r="H8654">
        <v>-0.94707799999999998</v>
      </c>
      <c r="I8654">
        <v>-100</v>
      </c>
      <c r="J8654">
        <v>29</v>
      </c>
      <c r="K8654">
        <v>43.756692999999999</v>
      </c>
      <c r="L8654">
        <v>1.5007E-2</v>
      </c>
      <c r="M8654">
        <f>(F8654*CalPhotonTurnigy!$AE$30*CalPhotonTurnigy!$AF$36+CalPhotonTurnigy!$AE$36)/CalPhotonTurnigy!$AE$30</f>
        <v>35.17757724142708</v>
      </c>
    </row>
    <row r="8655" spans="1:13" x14ac:dyDescent="0.3">
      <c r="A8655">
        <v>227.26672199999999</v>
      </c>
      <c r="B8655">
        <v>29</v>
      </c>
      <c r="C8655">
        <v>0</v>
      </c>
      <c r="D8655">
        <v>0.442</v>
      </c>
      <c r="E8655">
        <v>22.377894999999999</v>
      </c>
      <c r="F8655">
        <v>23.194952000000001</v>
      </c>
      <c r="G8655">
        <v>24.162832999999999</v>
      </c>
      <c r="H8655">
        <v>-0.81705799999999995</v>
      </c>
      <c r="I8655">
        <v>-100</v>
      </c>
      <c r="J8655">
        <v>29</v>
      </c>
      <c r="K8655">
        <v>43.756608999999997</v>
      </c>
      <c r="L8655">
        <v>1.5003000000000001E-2</v>
      </c>
      <c r="M8655">
        <f>(F8655*CalPhotonTurnigy!$AE$30*CalPhotonTurnigy!$AF$36+CalPhotonTurnigy!$AE$36)/CalPhotonTurnigy!$AE$30</f>
        <v>35.04752542268519</v>
      </c>
    </row>
    <row r="8656" spans="1:13" x14ac:dyDescent="0.3">
      <c r="A8656">
        <v>227.28172900000001</v>
      </c>
      <c r="B8656">
        <v>29</v>
      </c>
      <c r="C8656">
        <v>0</v>
      </c>
      <c r="D8656">
        <v>0.441</v>
      </c>
      <c r="E8656">
        <v>22.364214</v>
      </c>
      <c r="F8656">
        <v>23.015650000000001</v>
      </c>
      <c r="G8656">
        <v>24.157910999999999</v>
      </c>
      <c r="H8656">
        <v>-0.65143600000000002</v>
      </c>
      <c r="I8656">
        <v>-100</v>
      </c>
      <c r="J8656">
        <v>29</v>
      </c>
      <c r="K8656">
        <v>43.756535999999997</v>
      </c>
      <c r="L8656">
        <v>1.5007E-2</v>
      </c>
      <c r="M8656">
        <f>(F8656*CalPhotonTurnigy!$AE$30*CalPhotonTurnigy!$AF$36+CalPhotonTurnigy!$AE$36)/CalPhotonTurnigy!$AE$30</f>
        <v>34.865407576026243</v>
      </c>
    </row>
    <row r="8657" spans="1:13" x14ac:dyDescent="0.3">
      <c r="A8657">
        <v>227.29673700000001</v>
      </c>
      <c r="B8657">
        <v>29</v>
      </c>
      <c r="C8657">
        <v>0</v>
      </c>
      <c r="D8657">
        <v>0.441</v>
      </c>
      <c r="E8657">
        <v>22.352436999999998</v>
      </c>
      <c r="F8657">
        <v>23.476607000000001</v>
      </c>
      <c r="G8657">
        <v>24.15334</v>
      </c>
      <c r="H8657">
        <v>-1.124169</v>
      </c>
      <c r="I8657">
        <v>-100</v>
      </c>
      <c r="J8657">
        <v>29</v>
      </c>
      <c r="K8657">
        <v>43.756473</v>
      </c>
      <c r="L8657">
        <v>1.5008000000000001E-2</v>
      </c>
      <c r="M8657">
        <f>(F8657*CalPhotonTurnigy!$AE$30*CalPhotonTurnigy!$AF$36+CalPhotonTurnigy!$AE$36)/CalPhotonTurnigy!$AE$30</f>
        <v>35.33360367111927</v>
      </c>
    </row>
    <row r="8658" spans="1:13" x14ac:dyDescent="0.3">
      <c r="A8658">
        <v>227.311734</v>
      </c>
      <c r="B8658">
        <v>29</v>
      </c>
      <c r="C8658">
        <v>0</v>
      </c>
      <c r="D8658">
        <v>0.442</v>
      </c>
      <c r="E8658">
        <v>22.349999</v>
      </c>
      <c r="F8658">
        <v>23.322993</v>
      </c>
      <c r="G8658">
        <v>24.149096</v>
      </c>
      <c r="H8658">
        <v>-0.97299500000000005</v>
      </c>
      <c r="I8658">
        <v>-100</v>
      </c>
      <c r="J8658">
        <v>29</v>
      </c>
      <c r="K8658">
        <v>43.756419999999999</v>
      </c>
      <c r="L8658">
        <v>1.4997E-2</v>
      </c>
      <c r="M8658">
        <f>(F8658*CalPhotonTurnigy!$AE$30*CalPhotonTurnigy!$AF$36+CalPhotonTurnigy!$AE$36)/CalPhotonTurnigy!$AE$30</f>
        <v>35.17757724142708</v>
      </c>
    </row>
    <row r="8659" spans="1:13" x14ac:dyDescent="0.3">
      <c r="A8659">
        <v>227.32674</v>
      </c>
      <c r="B8659">
        <v>29</v>
      </c>
      <c r="C8659">
        <v>0</v>
      </c>
      <c r="D8659">
        <v>0.442</v>
      </c>
      <c r="E8659">
        <v>22.355596999999999</v>
      </c>
      <c r="F8659">
        <v>23.143729</v>
      </c>
      <c r="G8659">
        <v>24.145157999999999</v>
      </c>
      <c r="H8659">
        <v>-0.78813200000000005</v>
      </c>
      <c r="I8659">
        <v>-100</v>
      </c>
      <c r="J8659">
        <v>29</v>
      </c>
      <c r="K8659">
        <v>43.756373000000004</v>
      </c>
      <c r="L8659">
        <v>1.5006E-2</v>
      </c>
      <c r="M8659">
        <f>(F8659*CalPhotonTurnigy!$AE$30*CalPhotonTurnigy!$AF$36+CalPhotonTurnigy!$AE$36)/CalPhotonTurnigy!$AE$30</f>
        <v>34.995497991538798</v>
      </c>
    </row>
    <row r="8660" spans="1:13" x14ac:dyDescent="0.3">
      <c r="A8660">
        <v>227.34173799999999</v>
      </c>
      <c r="B8660">
        <v>29</v>
      </c>
      <c r="C8660">
        <v>0</v>
      </c>
      <c r="D8660">
        <v>0.44</v>
      </c>
      <c r="E8660">
        <v>22.337319999999998</v>
      </c>
      <c r="F8660">
        <v>23.015650000000001</v>
      </c>
      <c r="G8660">
        <v>24.141504999999999</v>
      </c>
      <c r="H8660">
        <v>-0.67832999999999999</v>
      </c>
      <c r="I8660">
        <v>-100</v>
      </c>
      <c r="J8660">
        <v>29</v>
      </c>
      <c r="K8660">
        <v>43.756332999999998</v>
      </c>
      <c r="L8660">
        <v>1.4997999999999999E-2</v>
      </c>
      <c r="M8660">
        <f>(F8660*CalPhotonTurnigy!$AE$30*CalPhotonTurnigy!$AF$36+CalPhotonTurnigy!$AE$36)/CalPhotonTurnigy!$AE$30</f>
        <v>34.865407576026243</v>
      </c>
    </row>
    <row r="8661" spans="1:13" x14ac:dyDescent="0.3">
      <c r="A8661">
        <v>227.35673700000001</v>
      </c>
      <c r="B8661">
        <v>29</v>
      </c>
      <c r="C8661">
        <v>0</v>
      </c>
      <c r="D8661">
        <v>0.438</v>
      </c>
      <c r="E8661">
        <v>22.306172</v>
      </c>
      <c r="F8661">
        <v>22.836295</v>
      </c>
      <c r="G8661">
        <v>24.138119</v>
      </c>
      <c r="H8661">
        <v>-0.53012300000000001</v>
      </c>
      <c r="I8661">
        <v>-100</v>
      </c>
      <c r="J8661">
        <v>29</v>
      </c>
      <c r="K8661">
        <v>43.756298999999999</v>
      </c>
      <c r="L8661">
        <v>1.4999E-2</v>
      </c>
      <c r="M8661">
        <f>(F8661*CalPhotonTurnigy!$AE$30*CalPhotonTurnigy!$AF$36+CalPhotonTurnigy!$AE$36)/CalPhotonTurnigy!$AE$30</f>
        <v>34.683235897029263</v>
      </c>
    </row>
    <row r="8662" spans="1:13" x14ac:dyDescent="0.3">
      <c r="A8662">
        <v>227.37174200000001</v>
      </c>
      <c r="B8662">
        <v>29</v>
      </c>
      <c r="C8662">
        <v>0</v>
      </c>
      <c r="D8662">
        <v>0.439</v>
      </c>
      <c r="E8662">
        <v>22.287057999999998</v>
      </c>
      <c r="F8662">
        <v>23.348597999999999</v>
      </c>
      <c r="G8662">
        <v>24.134979999999999</v>
      </c>
      <c r="H8662">
        <v>-1.0615399999999999</v>
      </c>
      <c r="I8662">
        <v>-100</v>
      </c>
      <c r="J8662">
        <v>29</v>
      </c>
      <c r="K8662">
        <v>43.756269000000003</v>
      </c>
      <c r="L8662">
        <v>1.5004999999999999E-2</v>
      </c>
      <c r="M8662">
        <f>(F8662*CalPhotonTurnigy!$AE$30*CalPhotonTurnigy!$AF$36+CalPhotonTurnigy!$AE$36)/CalPhotonTurnigy!$AE$30</f>
        <v>35.203584354921091</v>
      </c>
    </row>
    <row r="8663" spans="1:13" x14ac:dyDescent="0.3">
      <c r="A8663">
        <v>227.38674900000001</v>
      </c>
      <c r="B8663">
        <v>29</v>
      </c>
      <c r="C8663">
        <v>0</v>
      </c>
      <c r="D8663">
        <v>0.441</v>
      </c>
      <c r="E8663">
        <v>22.286033</v>
      </c>
      <c r="F8663">
        <v>23.194952000000001</v>
      </c>
      <c r="G8663">
        <v>24.132072999999998</v>
      </c>
      <c r="H8663">
        <v>-0.90891900000000003</v>
      </c>
      <c r="I8663">
        <v>-100</v>
      </c>
      <c r="J8663">
        <v>29</v>
      </c>
      <c r="K8663">
        <v>43.756244000000002</v>
      </c>
      <c r="L8663">
        <v>1.5007E-2</v>
      </c>
      <c r="M8663">
        <f>(F8663*CalPhotonTurnigy!$AE$30*CalPhotonTurnigy!$AF$36+CalPhotonTurnigy!$AE$36)/CalPhotonTurnigy!$AE$30</f>
        <v>35.04752542268519</v>
      </c>
    </row>
    <row r="8664" spans="1:13" x14ac:dyDescent="0.3">
      <c r="A8664">
        <v>227.40175500000001</v>
      </c>
      <c r="B8664">
        <v>29</v>
      </c>
      <c r="C8664">
        <v>0</v>
      </c>
      <c r="D8664">
        <v>0.442</v>
      </c>
      <c r="E8664">
        <v>22.292864999999999</v>
      </c>
      <c r="F8664">
        <v>23.015650000000001</v>
      </c>
      <c r="G8664">
        <v>24.129379</v>
      </c>
      <c r="H8664">
        <v>-0.72278600000000004</v>
      </c>
      <c r="I8664">
        <v>-100</v>
      </c>
      <c r="J8664">
        <v>29</v>
      </c>
      <c r="K8664">
        <v>43.756222000000001</v>
      </c>
      <c r="L8664">
        <v>1.5006E-2</v>
      </c>
      <c r="M8664">
        <f>(F8664*CalPhotonTurnigy!$AE$30*CalPhotonTurnigy!$AF$36+CalPhotonTurnigy!$AE$36)/CalPhotonTurnigy!$AE$30</f>
        <v>34.865407576026243</v>
      </c>
    </row>
    <row r="8665" spans="1:13" x14ac:dyDescent="0.3">
      <c r="A8665">
        <v>227.41676100000001</v>
      </c>
      <c r="B8665">
        <v>29</v>
      </c>
      <c r="C8665">
        <v>0</v>
      </c>
      <c r="D8665">
        <v>0.43</v>
      </c>
      <c r="E8665">
        <v>22.190601999999998</v>
      </c>
      <c r="F8665">
        <v>22.913167999999999</v>
      </c>
      <c r="G8665">
        <v>24.126885000000001</v>
      </c>
      <c r="H8665">
        <v>-0.72256600000000004</v>
      </c>
      <c r="I8665">
        <v>-100</v>
      </c>
      <c r="J8665">
        <v>29</v>
      </c>
      <c r="K8665">
        <v>43.756202999999999</v>
      </c>
      <c r="L8665">
        <v>1.5006E-2</v>
      </c>
      <c r="M8665">
        <f>(F8665*CalPhotonTurnigy!$AE$30*CalPhotonTurnigy!$AF$36+CalPhotonTurnigy!$AE$36)/CalPhotonTurnigy!$AE$30</f>
        <v>34.761316148371769</v>
      </c>
    </row>
    <row r="8666" spans="1:13" x14ac:dyDescent="0.3">
      <c r="A8666">
        <v>227.431757</v>
      </c>
      <c r="B8666">
        <v>29</v>
      </c>
      <c r="C8666">
        <v>0</v>
      </c>
      <c r="D8666">
        <v>0.441</v>
      </c>
      <c r="E8666">
        <v>22.203052</v>
      </c>
      <c r="F8666">
        <v>22.810668</v>
      </c>
      <c r="G8666">
        <v>24.124576999999999</v>
      </c>
      <c r="H8666">
        <v>-0.60761699999999996</v>
      </c>
      <c r="I8666">
        <v>-100</v>
      </c>
      <c r="J8666">
        <v>29</v>
      </c>
      <c r="K8666">
        <v>43.756186999999997</v>
      </c>
      <c r="L8666">
        <v>1.4996000000000001E-2</v>
      </c>
      <c r="M8666">
        <f>(F8666*CalPhotonTurnigy!$AE$30*CalPhotonTurnigy!$AF$36+CalPhotonTurnigy!$AE$36)/CalPhotonTurnigy!$AE$30</f>
        <v>34.657206438036461</v>
      </c>
    </row>
    <row r="8667" spans="1:13" x14ac:dyDescent="0.3">
      <c r="A8667">
        <v>227.44675599999999</v>
      </c>
      <c r="B8667">
        <v>29</v>
      </c>
      <c r="C8667">
        <v>0</v>
      </c>
      <c r="D8667">
        <v>0.44</v>
      </c>
      <c r="E8667">
        <v>22.206026999999999</v>
      </c>
      <c r="F8667">
        <v>23.297387000000001</v>
      </c>
      <c r="G8667">
        <v>24.122440999999998</v>
      </c>
      <c r="H8667">
        <v>-1.0913600000000001</v>
      </c>
      <c r="I8667">
        <v>-100</v>
      </c>
      <c r="J8667">
        <v>29</v>
      </c>
      <c r="K8667">
        <v>43.756172999999997</v>
      </c>
      <c r="L8667">
        <v>1.4999E-2</v>
      </c>
      <c r="M8667">
        <f>(F8667*CalPhotonTurnigy!$AE$30*CalPhotonTurnigy!$AF$36+CalPhotonTurnigy!$AE$36)/CalPhotonTurnigy!$AE$30</f>
        <v>35.151569112228586</v>
      </c>
    </row>
    <row r="8668" spans="1:13" x14ac:dyDescent="0.3">
      <c r="A8668">
        <v>227.46175500000001</v>
      </c>
      <c r="B8668">
        <v>29</v>
      </c>
      <c r="C8668">
        <v>0</v>
      </c>
      <c r="D8668">
        <v>0.438</v>
      </c>
      <c r="E8668">
        <v>22.193116</v>
      </c>
      <c r="F8668">
        <v>23.169340999999999</v>
      </c>
      <c r="G8668">
        <v>24.120464999999999</v>
      </c>
      <c r="H8668">
        <v>-0.97622500000000001</v>
      </c>
      <c r="I8668">
        <v>-100</v>
      </c>
      <c r="J8668">
        <v>29</v>
      </c>
      <c r="K8668">
        <v>43.756160999999999</v>
      </c>
      <c r="L8668">
        <v>1.4999E-2</v>
      </c>
      <c r="M8668">
        <f>(F8668*CalPhotonTurnigy!$AE$30*CalPhotonTurnigy!$AF$36+CalPhotonTurnigy!$AE$36)/CalPhotonTurnigy!$AE$30</f>
        <v>35.02151221496424</v>
      </c>
    </row>
    <row r="8669" spans="1:13" x14ac:dyDescent="0.3">
      <c r="A8669">
        <v>227.47676300000001</v>
      </c>
      <c r="B8669">
        <v>29</v>
      </c>
      <c r="C8669">
        <v>0</v>
      </c>
      <c r="D8669">
        <v>0.441</v>
      </c>
      <c r="E8669">
        <v>22.205214000000002</v>
      </c>
      <c r="F8669">
        <v>22.990030999999998</v>
      </c>
      <c r="G8669">
        <v>24.118638000000001</v>
      </c>
      <c r="H8669">
        <v>-0.78481699999999999</v>
      </c>
      <c r="I8669">
        <v>-100</v>
      </c>
      <c r="J8669">
        <v>29</v>
      </c>
      <c r="K8669">
        <v>43.756151000000003</v>
      </c>
      <c r="L8669">
        <v>1.5008000000000001E-2</v>
      </c>
      <c r="M8669">
        <f>(F8669*CalPhotonTurnigy!$AE$30*CalPhotonTurnigy!$AF$36+CalPhotonTurnigy!$AE$36)/CalPhotonTurnigy!$AE$30</f>
        <v>34.839386242669363</v>
      </c>
    </row>
    <row r="8670" spans="1:13" x14ac:dyDescent="0.3">
      <c r="A8670">
        <v>227.49177399999999</v>
      </c>
      <c r="B8670">
        <v>29</v>
      </c>
      <c r="C8670">
        <v>0</v>
      </c>
      <c r="D8670">
        <v>0.439</v>
      </c>
      <c r="E8670">
        <v>22.200153</v>
      </c>
      <c r="F8670">
        <v>22.861920000000001</v>
      </c>
      <c r="G8670">
        <v>24.116948000000001</v>
      </c>
      <c r="H8670">
        <v>-0.66176699999999999</v>
      </c>
      <c r="I8670">
        <v>-100</v>
      </c>
      <c r="J8670">
        <v>29</v>
      </c>
      <c r="K8670">
        <v>43.756141999999997</v>
      </c>
      <c r="L8670">
        <v>1.5011E-2</v>
      </c>
      <c r="M8670">
        <f>(F8670*CalPhotonTurnigy!$AE$30*CalPhotonTurnigy!$AF$36+CalPhotonTurnigy!$AE$36)/CalPhotonTurnigy!$AE$30</f>
        <v>34.709263324613097</v>
      </c>
    </row>
    <row r="8671" spans="1:13" x14ac:dyDescent="0.3">
      <c r="A8671">
        <v>227.50677300000001</v>
      </c>
      <c r="B8671">
        <v>29</v>
      </c>
      <c r="C8671">
        <v>0</v>
      </c>
      <c r="D8671">
        <v>0.438</v>
      </c>
      <c r="E8671">
        <v>22.18806</v>
      </c>
      <c r="F8671">
        <v>22.733782000000001</v>
      </c>
      <c r="G8671">
        <v>24.115386000000001</v>
      </c>
      <c r="H8671">
        <v>-0.54572200000000004</v>
      </c>
      <c r="I8671">
        <v>-100</v>
      </c>
      <c r="J8671">
        <v>29</v>
      </c>
      <c r="K8671">
        <v>43.756134000000003</v>
      </c>
      <c r="L8671">
        <v>1.4999E-2</v>
      </c>
      <c r="M8671">
        <f>(F8671*CalPhotonTurnigy!$AE$30*CalPhotonTurnigy!$AF$36+CalPhotonTurnigy!$AE$36)/CalPhotonTurnigy!$AE$30</f>
        <v>34.579112982535577</v>
      </c>
    </row>
    <row r="8672" spans="1:13" x14ac:dyDescent="0.3">
      <c r="A8672">
        <v>227.52178000000001</v>
      </c>
      <c r="B8672">
        <v>29</v>
      </c>
      <c r="C8672">
        <v>0</v>
      </c>
      <c r="D8672">
        <v>0.439</v>
      </c>
      <c r="E8672">
        <v>22.185390000000002</v>
      </c>
      <c r="F8672">
        <v>23.246172000000001</v>
      </c>
      <c r="G8672">
        <v>24.113942000000002</v>
      </c>
      <c r="H8672">
        <v>-1.0607819999999999</v>
      </c>
      <c r="I8672">
        <v>-100</v>
      </c>
      <c r="J8672">
        <v>29</v>
      </c>
      <c r="K8672">
        <v>43.756127999999997</v>
      </c>
      <c r="L8672">
        <v>1.5007E-2</v>
      </c>
      <c r="M8672">
        <f>(F8672*CalPhotonTurnigy!$AE$30*CalPhotonTurnigy!$AF$36+CalPhotonTurnigy!$AE$36)/CalPhotonTurnigy!$AE$30</f>
        <v>35.099549806718123</v>
      </c>
    </row>
    <row r="8673" spans="1:13" x14ac:dyDescent="0.3">
      <c r="A8673">
        <v>227.53678400000001</v>
      </c>
      <c r="B8673">
        <v>29</v>
      </c>
      <c r="C8673">
        <v>0</v>
      </c>
      <c r="D8673">
        <v>0.437</v>
      </c>
      <c r="E8673">
        <v>22.167608999999999</v>
      </c>
      <c r="F8673">
        <v>23.118115</v>
      </c>
      <c r="G8673">
        <v>24.112607000000001</v>
      </c>
      <c r="H8673">
        <v>-0.95050599999999996</v>
      </c>
      <c r="I8673">
        <v>-100</v>
      </c>
      <c r="J8673">
        <v>29</v>
      </c>
      <c r="K8673">
        <v>43.756121999999998</v>
      </c>
      <c r="L8673">
        <v>1.5004E-2</v>
      </c>
      <c r="M8673">
        <f>(F8673*CalPhotonTurnigy!$AE$30*CalPhotonTurnigy!$AF$36+CalPhotonTurnigy!$AE$36)/CalPhotonTurnigy!$AE$30</f>
        <v>34.969481736704367</v>
      </c>
    </row>
    <row r="8674" spans="1:13" x14ac:dyDescent="0.3">
      <c r="A8674">
        <v>227.55179200000001</v>
      </c>
      <c r="B8674">
        <v>29</v>
      </c>
      <c r="C8674">
        <v>0</v>
      </c>
      <c r="D8674">
        <v>0.437</v>
      </c>
      <c r="E8674">
        <v>22.152301000000001</v>
      </c>
      <c r="F8674">
        <v>22.964410999999998</v>
      </c>
      <c r="G8674">
        <v>24.111374999999999</v>
      </c>
      <c r="H8674">
        <v>-0.81211</v>
      </c>
      <c r="I8674">
        <v>-100</v>
      </c>
      <c r="J8674">
        <v>29</v>
      </c>
      <c r="K8674">
        <v>43.756117000000003</v>
      </c>
      <c r="L8674">
        <v>1.5008000000000001E-2</v>
      </c>
      <c r="M8674">
        <f>(F8674*CalPhotonTurnigy!$AE$30*CalPhotonTurnigy!$AF$36+CalPhotonTurnigy!$AE$36)/CalPhotonTurnigy!$AE$30</f>
        <v>34.813363893607985</v>
      </c>
    </row>
    <row r="8675" spans="1:13" x14ac:dyDescent="0.3">
      <c r="A8675">
        <v>227.566799</v>
      </c>
      <c r="B8675">
        <v>29</v>
      </c>
      <c r="C8675">
        <v>0</v>
      </c>
      <c r="D8675">
        <v>0.439</v>
      </c>
      <c r="E8675">
        <v>22.154620999999999</v>
      </c>
      <c r="F8675">
        <v>22.887543999999998</v>
      </c>
      <c r="G8675">
        <v>24.110236</v>
      </c>
      <c r="H8675">
        <v>-0.73292299999999999</v>
      </c>
      <c r="I8675">
        <v>-100</v>
      </c>
      <c r="J8675">
        <v>29</v>
      </c>
      <c r="K8675">
        <v>43.756112999999999</v>
      </c>
      <c r="L8675">
        <v>1.5007E-2</v>
      </c>
      <c r="M8675">
        <f>(F8675*CalPhotonTurnigy!$AE$30*CalPhotonTurnigy!$AF$36+CalPhotonTurnigy!$AE$36)/CalPhotonTurnigy!$AE$30</f>
        <v>34.735289736492433</v>
      </c>
    </row>
    <row r="8676" spans="1:13" x14ac:dyDescent="0.3">
      <c r="A8676">
        <v>227.58179799999999</v>
      </c>
      <c r="B8676">
        <v>29</v>
      </c>
      <c r="C8676">
        <v>0</v>
      </c>
      <c r="D8676">
        <v>0.437</v>
      </c>
      <c r="E8676">
        <v>22.141120000000001</v>
      </c>
      <c r="F8676">
        <v>22.708151000000001</v>
      </c>
      <c r="G8676">
        <v>24.109183999999999</v>
      </c>
      <c r="H8676">
        <v>-0.56703199999999998</v>
      </c>
      <c r="I8676">
        <v>-100</v>
      </c>
      <c r="J8676">
        <v>29</v>
      </c>
      <c r="K8676">
        <v>43.756109000000002</v>
      </c>
      <c r="L8676">
        <v>1.4999E-2</v>
      </c>
      <c r="M8676">
        <f>(F8676*CalPhotonTurnigy!$AE$30*CalPhotonTurnigy!$AF$36+CalPhotonTurnigy!$AE$36)/CalPhotonTurnigy!$AE$30</f>
        <v>34.553079460724796</v>
      </c>
    </row>
    <row r="8677" spans="1:13" x14ac:dyDescent="0.3">
      <c r="A8677">
        <v>227.59679499999999</v>
      </c>
      <c r="B8677">
        <v>29</v>
      </c>
      <c r="C8677">
        <v>0</v>
      </c>
      <c r="D8677">
        <v>0.437</v>
      </c>
      <c r="E8677">
        <v>22.129497000000001</v>
      </c>
      <c r="F8677">
        <v>22.631252</v>
      </c>
      <c r="G8677">
        <v>24.108212999999999</v>
      </c>
      <c r="H8677">
        <v>-0.50175499999999995</v>
      </c>
      <c r="I8677">
        <v>-100</v>
      </c>
      <c r="J8677">
        <v>29</v>
      </c>
      <c r="K8677">
        <v>43.756106000000003</v>
      </c>
      <c r="L8677">
        <v>1.4997E-2</v>
      </c>
      <c r="M8677">
        <f>(F8677*CalPhotonTurnigy!$AE$30*CalPhotonTurnigy!$AF$36+CalPhotonTurnigy!$AE$36)/CalPhotonTurnigy!$AE$30</f>
        <v>34.474972801065526</v>
      </c>
    </row>
    <row r="8678" spans="1:13" x14ac:dyDescent="0.3">
      <c r="A8678">
        <v>227.61180100000001</v>
      </c>
      <c r="B8678">
        <v>29</v>
      </c>
      <c r="C8678">
        <v>0</v>
      </c>
      <c r="D8678">
        <v>0.438</v>
      </c>
      <c r="E8678">
        <v>22.127248999999999</v>
      </c>
      <c r="F8678">
        <v>23.220562999999999</v>
      </c>
      <c r="G8678">
        <v>24.107316000000001</v>
      </c>
      <c r="H8678">
        <v>-1.0933139999999999</v>
      </c>
      <c r="I8678">
        <v>-100</v>
      </c>
      <c r="J8678">
        <v>29</v>
      </c>
      <c r="K8678">
        <v>43.756103000000003</v>
      </c>
      <c r="L8678">
        <v>1.5006E-2</v>
      </c>
      <c r="M8678">
        <f>(F8678*CalPhotonTurnigy!$AE$30*CalPhotonTurnigy!$AF$36+CalPhotonTurnigy!$AE$36)/CalPhotonTurnigy!$AE$30</f>
        <v>35.073538630406148</v>
      </c>
    </row>
    <row r="8679" spans="1:13" x14ac:dyDescent="0.3">
      <c r="A8679">
        <v>227.62680700000001</v>
      </c>
      <c r="B8679">
        <v>29</v>
      </c>
      <c r="C8679">
        <v>0</v>
      </c>
      <c r="D8679">
        <v>0.438</v>
      </c>
      <c r="E8679">
        <v>22.125312999999998</v>
      </c>
      <c r="F8679">
        <v>23.015650000000001</v>
      </c>
      <c r="G8679">
        <v>24.106489</v>
      </c>
      <c r="H8679">
        <v>-0.89033700000000005</v>
      </c>
      <c r="I8679">
        <v>-100</v>
      </c>
      <c r="J8679">
        <v>29</v>
      </c>
      <c r="K8679">
        <v>43.756101000000001</v>
      </c>
      <c r="L8679">
        <v>1.5006E-2</v>
      </c>
      <c r="M8679">
        <f>(F8679*CalPhotonTurnigy!$AE$30*CalPhotonTurnigy!$AF$36+CalPhotonTurnigy!$AE$36)/CalPhotonTurnigy!$AE$30</f>
        <v>34.865407576026243</v>
      </c>
    </row>
    <row r="8680" spans="1:13" x14ac:dyDescent="0.3">
      <c r="A8680">
        <v>227.64181300000001</v>
      </c>
      <c r="B8680">
        <v>29</v>
      </c>
      <c r="C8680">
        <v>0</v>
      </c>
      <c r="D8680">
        <v>0.438</v>
      </c>
      <c r="E8680">
        <v>22.123647999999999</v>
      </c>
      <c r="F8680">
        <v>22.913167999999999</v>
      </c>
      <c r="G8680">
        <v>24.105725</v>
      </c>
      <c r="H8680">
        <v>-0.78952</v>
      </c>
      <c r="I8680">
        <v>-100</v>
      </c>
      <c r="J8680">
        <v>29</v>
      </c>
      <c r="K8680">
        <v>43.756098999999999</v>
      </c>
      <c r="L8680">
        <v>1.5006E-2</v>
      </c>
      <c r="M8680">
        <f>(F8680*CalPhotonTurnigy!$AE$30*CalPhotonTurnigy!$AF$36+CalPhotonTurnigy!$AE$36)/CalPhotonTurnigy!$AE$30</f>
        <v>34.761316148371769</v>
      </c>
    </row>
    <row r="8681" spans="1:13" x14ac:dyDescent="0.3">
      <c r="A8681">
        <v>227.65681000000001</v>
      </c>
      <c r="B8681">
        <v>29</v>
      </c>
      <c r="C8681">
        <v>0</v>
      </c>
      <c r="D8681">
        <v>0.434</v>
      </c>
      <c r="E8681">
        <v>22.083411999999999</v>
      </c>
      <c r="F8681">
        <v>22.810668</v>
      </c>
      <c r="G8681">
        <v>24.105018999999999</v>
      </c>
      <c r="H8681">
        <v>-0.72725600000000001</v>
      </c>
      <c r="I8681">
        <v>-100</v>
      </c>
      <c r="J8681">
        <v>29</v>
      </c>
      <c r="K8681">
        <v>43.756096999999997</v>
      </c>
      <c r="L8681">
        <v>1.4997E-2</v>
      </c>
      <c r="M8681">
        <f>(F8681*CalPhotonTurnigy!$AE$30*CalPhotonTurnigy!$AF$36+CalPhotonTurnigy!$AE$36)/CalPhotonTurnigy!$AE$30</f>
        <v>34.657206438036461</v>
      </c>
    </row>
    <row r="8682" spans="1:13" x14ac:dyDescent="0.3">
      <c r="A8682">
        <v>227.671819</v>
      </c>
      <c r="B8682">
        <v>29</v>
      </c>
      <c r="C8682">
        <v>0</v>
      </c>
      <c r="D8682">
        <v>0.438</v>
      </c>
      <c r="E8682">
        <v>22.087595</v>
      </c>
      <c r="F8682">
        <v>22.708151000000001</v>
      </c>
      <c r="G8682">
        <v>24.104368999999998</v>
      </c>
      <c r="H8682">
        <v>-0.620556</v>
      </c>
      <c r="I8682">
        <v>-100</v>
      </c>
      <c r="J8682">
        <v>29</v>
      </c>
      <c r="K8682">
        <v>43.756095999999999</v>
      </c>
      <c r="L8682">
        <v>1.5009E-2</v>
      </c>
      <c r="M8682">
        <f>(F8682*CalPhotonTurnigy!$AE$30*CalPhotonTurnigy!$AF$36+CalPhotonTurnigy!$AE$36)/CalPhotonTurnigy!$AE$30</f>
        <v>34.553079460724796</v>
      </c>
    </row>
    <row r="8683" spans="1:13" x14ac:dyDescent="0.3">
      <c r="A8683">
        <v>227.686826</v>
      </c>
      <c r="B8683">
        <v>29</v>
      </c>
      <c r="C8683">
        <v>0</v>
      </c>
      <c r="D8683">
        <v>0.437</v>
      </c>
      <c r="E8683">
        <v>22.083428999999999</v>
      </c>
      <c r="F8683">
        <v>22.631252</v>
      </c>
      <c r="G8683">
        <v>24.103767999999999</v>
      </c>
      <c r="H8683">
        <v>-0.54782299999999995</v>
      </c>
      <c r="I8683">
        <v>-100</v>
      </c>
      <c r="J8683">
        <v>29</v>
      </c>
      <c r="K8683">
        <v>43.756095000000002</v>
      </c>
      <c r="L8683">
        <v>1.5007E-2</v>
      </c>
      <c r="M8683">
        <f>(F8683*CalPhotonTurnigy!$AE$30*CalPhotonTurnigy!$AF$36+CalPhotonTurnigy!$AE$36)/CalPhotonTurnigy!$AE$30</f>
        <v>34.474972801065526</v>
      </c>
    </row>
    <row r="8684" spans="1:13" x14ac:dyDescent="0.3">
      <c r="A8684">
        <v>227.70182399999999</v>
      </c>
      <c r="B8684">
        <v>29</v>
      </c>
      <c r="C8684">
        <v>0</v>
      </c>
      <c r="D8684">
        <v>0.437</v>
      </c>
      <c r="E8684">
        <v>22.072077</v>
      </c>
      <c r="F8684">
        <v>23.092500000000001</v>
      </c>
      <c r="G8684">
        <v>24.103214999999999</v>
      </c>
      <c r="H8684">
        <v>-1.0204230000000001</v>
      </c>
      <c r="I8684">
        <v>-100</v>
      </c>
      <c r="J8684">
        <v>29</v>
      </c>
      <c r="K8684">
        <v>43.756093999999997</v>
      </c>
      <c r="L8684">
        <v>1.4997999999999999E-2</v>
      </c>
      <c r="M8684">
        <f>(F8684*CalPhotonTurnigy!$AE$30*CalPhotonTurnigy!$AF$36+CalPhotonTurnigy!$AE$36)/CalPhotonTurnigy!$AE$30</f>
        <v>34.943464466165452</v>
      </c>
    </row>
    <row r="8685" spans="1:13" x14ac:dyDescent="0.3">
      <c r="A8685">
        <v>227.71683100000001</v>
      </c>
      <c r="B8685">
        <v>29</v>
      </c>
      <c r="C8685">
        <v>0</v>
      </c>
      <c r="D8685">
        <v>0.44</v>
      </c>
      <c r="E8685">
        <v>22.093373</v>
      </c>
      <c r="F8685">
        <v>22.990030999999998</v>
      </c>
      <c r="G8685">
        <v>24.102703999999999</v>
      </c>
      <c r="H8685">
        <v>-0.89665799999999996</v>
      </c>
      <c r="I8685">
        <v>-100</v>
      </c>
      <c r="J8685">
        <v>29</v>
      </c>
      <c r="K8685">
        <v>43.756093</v>
      </c>
      <c r="L8685">
        <v>1.5007E-2</v>
      </c>
      <c r="M8685">
        <f>(F8685*CalPhotonTurnigy!$AE$30*CalPhotonTurnigy!$AF$36+CalPhotonTurnigy!$AE$36)/CalPhotonTurnigy!$AE$30</f>
        <v>34.839386242669363</v>
      </c>
    </row>
    <row r="8686" spans="1:13" x14ac:dyDescent="0.3">
      <c r="A8686">
        <v>227.731829</v>
      </c>
      <c r="B8686">
        <v>29</v>
      </c>
      <c r="C8686">
        <v>0</v>
      </c>
      <c r="D8686">
        <v>0.436</v>
      </c>
      <c r="E8686">
        <v>22.072869000000001</v>
      </c>
      <c r="F8686">
        <v>22.887543999999998</v>
      </c>
      <c r="G8686">
        <v>24.102232000000001</v>
      </c>
      <c r="H8686">
        <v>-0.81467500000000004</v>
      </c>
      <c r="I8686">
        <v>-100</v>
      </c>
      <c r="J8686">
        <v>29</v>
      </c>
      <c r="K8686">
        <v>43.756092000000002</v>
      </c>
      <c r="L8686">
        <v>1.4997999999999999E-2</v>
      </c>
      <c r="M8686">
        <f>(F8686*CalPhotonTurnigy!$AE$30*CalPhotonTurnigy!$AF$36+CalPhotonTurnigy!$AE$36)/CalPhotonTurnigy!$AE$30</f>
        <v>34.735289736492433</v>
      </c>
    </row>
    <row r="8687" spans="1:13" x14ac:dyDescent="0.3">
      <c r="A8687">
        <v>227.74682999999999</v>
      </c>
      <c r="B8687">
        <v>29</v>
      </c>
      <c r="C8687">
        <v>0</v>
      </c>
      <c r="D8687">
        <v>0.437</v>
      </c>
      <c r="E8687">
        <v>22.062987</v>
      </c>
      <c r="F8687">
        <v>22.785041</v>
      </c>
      <c r="G8687">
        <v>24.101797999999999</v>
      </c>
      <c r="H8687">
        <v>-0.72205299999999994</v>
      </c>
      <c r="I8687">
        <v>-100</v>
      </c>
      <c r="J8687">
        <v>29</v>
      </c>
      <c r="K8687">
        <v>43.756090999999998</v>
      </c>
      <c r="L8687">
        <v>1.5001E-2</v>
      </c>
      <c r="M8687">
        <f>(F8687*CalPhotonTurnigy!$AE$30*CalPhotonTurnigy!$AF$36+CalPhotonTurnigy!$AE$36)/CalPhotonTurnigy!$AE$30</f>
        <v>34.631176979043644</v>
      </c>
    </row>
    <row r="8688" spans="1:13" x14ac:dyDescent="0.3">
      <c r="A8688">
        <v>227.76182700000001</v>
      </c>
      <c r="B8688">
        <v>29</v>
      </c>
      <c r="C8688">
        <v>0</v>
      </c>
      <c r="D8688">
        <v>0.436</v>
      </c>
      <c r="E8688">
        <v>22.046707999999999</v>
      </c>
      <c r="F8688">
        <v>22.631252</v>
      </c>
      <c r="G8688">
        <v>24.101396999999999</v>
      </c>
      <c r="H8688">
        <v>-0.58454499999999998</v>
      </c>
      <c r="I8688">
        <v>-100</v>
      </c>
      <c r="J8688">
        <v>29</v>
      </c>
      <c r="K8688">
        <v>43.75609</v>
      </c>
      <c r="L8688">
        <v>1.4997E-2</v>
      </c>
      <c r="M8688">
        <f>(F8688*CalPhotonTurnigy!$AE$30*CalPhotonTurnigy!$AF$36+CalPhotonTurnigy!$AE$36)/CalPhotonTurnigy!$AE$30</f>
        <v>34.474972801065526</v>
      </c>
    </row>
    <row r="8689" spans="1:13" x14ac:dyDescent="0.3">
      <c r="A8689">
        <v>227.77683400000001</v>
      </c>
      <c r="B8689">
        <v>29</v>
      </c>
      <c r="C8689">
        <v>0</v>
      </c>
      <c r="D8689">
        <v>0.438</v>
      </c>
      <c r="E8689">
        <v>22.056018999999999</v>
      </c>
      <c r="F8689">
        <v>22.631252</v>
      </c>
      <c r="G8689">
        <v>24.101026999999998</v>
      </c>
      <c r="H8689">
        <v>-0.57523299999999999</v>
      </c>
      <c r="I8689">
        <v>-100</v>
      </c>
      <c r="J8689">
        <v>29</v>
      </c>
      <c r="K8689">
        <v>43.75609</v>
      </c>
      <c r="L8689">
        <v>1.5007E-2</v>
      </c>
      <c r="M8689">
        <f>(F8689*CalPhotonTurnigy!$AE$30*CalPhotonTurnigy!$AF$36+CalPhotonTurnigy!$AE$36)/CalPhotonTurnigy!$AE$30</f>
        <v>34.474972801065526</v>
      </c>
    </row>
    <row r="8690" spans="1:13" x14ac:dyDescent="0.3">
      <c r="A8690">
        <v>227.79183399999999</v>
      </c>
      <c r="B8690">
        <v>29</v>
      </c>
      <c r="C8690">
        <v>0</v>
      </c>
      <c r="D8690">
        <v>0.437</v>
      </c>
      <c r="E8690">
        <v>22.048483999999998</v>
      </c>
      <c r="F8690">
        <v>23.118115</v>
      </c>
      <c r="G8690">
        <v>24.100686</v>
      </c>
      <c r="H8690">
        <v>-1.069631</v>
      </c>
      <c r="I8690">
        <v>-100</v>
      </c>
      <c r="J8690">
        <v>29</v>
      </c>
      <c r="K8690">
        <v>43.75609</v>
      </c>
      <c r="L8690">
        <v>1.4999999999999999E-2</v>
      </c>
      <c r="M8690">
        <f>(F8690*CalPhotonTurnigy!$AE$30*CalPhotonTurnigy!$AF$36+CalPhotonTurnigy!$AE$36)/CalPhotonTurnigy!$AE$30</f>
        <v>34.969481736704367</v>
      </c>
    </row>
    <row r="8691" spans="1:13" x14ac:dyDescent="0.3">
      <c r="A8691">
        <v>227.80683400000001</v>
      </c>
      <c r="B8691">
        <v>28</v>
      </c>
      <c r="C8691">
        <v>0</v>
      </c>
      <c r="D8691">
        <v>0.433</v>
      </c>
      <c r="E8691">
        <v>22.010878000000002</v>
      </c>
      <c r="F8691">
        <v>22.964410999999998</v>
      </c>
      <c r="G8691">
        <v>24.100190999999999</v>
      </c>
      <c r="H8691">
        <v>-0.95353299999999996</v>
      </c>
      <c r="I8691">
        <v>-100</v>
      </c>
      <c r="J8691">
        <v>28</v>
      </c>
      <c r="K8691">
        <v>43.691643999999997</v>
      </c>
      <c r="L8691">
        <v>1.4999999999999999E-2</v>
      </c>
      <c r="M8691">
        <f>(F8691*CalPhotonTurnigy!$AE$30*CalPhotonTurnigy!$AF$36+CalPhotonTurnigy!$AE$36)/CalPhotonTurnigy!$AE$30</f>
        <v>34.813363893607985</v>
      </c>
    </row>
    <row r="8692" spans="1:13" x14ac:dyDescent="0.3">
      <c r="A8692">
        <v>227.821845</v>
      </c>
      <c r="B8692">
        <v>28</v>
      </c>
      <c r="C8692">
        <v>0</v>
      </c>
      <c r="D8692">
        <v>0.436</v>
      </c>
      <c r="E8692">
        <v>22.001850999999998</v>
      </c>
      <c r="F8692">
        <v>22.836295</v>
      </c>
      <c r="G8692">
        <v>24.098903</v>
      </c>
      <c r="H8692">
        <v>-0.83444399999999996</v>
      </c>
      <c r="I8692">
        <v>-100</v>
      </c>
      <c r="J8692">
        <v>28</v>
      </c>
      <c r="K8692">
        <v>43.574871999999999</v>
      </c>
      <c r="L8692">
        <v>1.5011E-2</v>
      </c>
      <c r="M8692">
        <f>(F8692*CalPhotonTurnigy!$AE$30*CalPhotonTurnigy!$AF$36+CalPhotonTurnigy!$AE$36)/CalPhotonTurnigy!$AE$30</f>
        <v>34.683235897029263</v>
      </c>
    </row>
    <row r="8693" spans="1:13" x14ac:dyDescent="0.3">
      <c r="A8693">
        <v>227.83685700000001</v>
      </c>
      <c r="B8693">
        <v>28</v>
      </c>
      <c r="C8693">
        <v>0</v>
      </c>
      <c r="D8693">
        <v>0.435</v>
      </c>
      <c r="E8693">
        <v>21.986291000000001</v>
      </c>
      <c r="F8693">
        <v>22.682518999999999</v>
      </c>
      <c r="G8693">
        <v>24.095935999999998</v>
      </c>
      <c r="H8693">
        <v>-0.69622799999999996</v>
      </c>
      <c r="I8693">
        <v>-100</v>
      </c>
      <c r="J8693">
        <v>28</v>
      </c>
      <c r="K8693">
        <v>43.474366000000003</v>
      </c>
      <c r="L8693">
        <v>1.5011999999999999E-2</v>
      </c>
      <c r="M8693">
        <f>(F8693*CalPhotonTurnigy!$AE$30*CalPhotonTurnigy!$AF$36+CalPhotonTurnigy!$AE$36)/CalPhotonTurnigy!$AE$30</f>
        <v>34.52704492320953</v>
      </c>
    </row>
    <row r="8694" spans="1:13" x14ac:dyDescent="0.3">
      <c r="A8694">
        <v>227.85186899999999</v>
      </c>
      <c r="B8694">
        <v>28</v>
      </c>
      <c r="C8694">
        <v>0</v>
      </c>
      <c r="D8694">
        <v>0.432</v>
      </c>
      <c r="E8694">
        <v>21.941704000000001</v>
      </c>
      <c r="F8694">
        <v>22.631252</v>
      </c>
      <c r="G8694">
        <v>24.090610999999999</v>
      </c>
      <c r="H8694">
        <v>-0.68954800000000005</v>
      </c>
      <c r="I8694">
        <v>-100</v>
      </c>
      <c r="J8694">
        <v>28</v>
      </c>
      <c r="K8694">
        <v>43.387858999999999</v>
      </c>
      <c r="L8694">
        <v>1.5011999999999999E-2</v>
      </c>
      <c r="M8694">
        <f>(F8694*CalPhotonTurnigy!$AE$30*CalPhotonTurnigy!$AF$36+CalPhotonTurnigy!$AE$36)/CalPhotonTurnigy!$AE$30</f>
        <v>34.474972801065526</v>
      </c>
    </row>
    <row r="8695" spans="1:13" x14ac:dyDescent="0.3">
      <c r="A8695">
        <v>227.86686700000001</v>
      </c>
      <c r="B8695">
        <v>28</v>
      </c>
      <c r="C8695">
        <v>0</v>
      </c>
      <c r="D8695">
        <v>0.434</v>
      </c>
      <c r="E8695">
        <v>21.926712999999999</v>
      </c>
      <c r="F8695">
        <v>22.503066</v>
      </c>
      <c r="G8695">
        <v>24.082574999999999</v>
      </c>
      <c r="H8695">
        <v>-0.576353</v>
      </c>
      <c r="I8695">
        <v>-100</v>
      </c>
      <c r="J8695">
        <v>28</v>
      </c>
      <c r="K8695">
        <v>43.313402000000004</v>
      </c>
      <c r="L8695">
        <v>1.4997999999999999E-2</v>
      </c>
      <c r="M8695">
        <f>(F8695*CalPhotonTurnigy!$AE$30*CalPhotonTurnigy!$AF$36+CalPhotonTurnigy!$AE$36)/CalPhotonTurnigy!$AE$30</f>
        <v>34.344773705172429</v>
      </c>
    </row>
    <row r="8696" spans="1:13" x14ac:dyDescent="0.3">
      <c r="A8696">
        <v>227.88187400000001</v>
      </c>
      <c r="B8696">
        <v>28</v>
      </c>
      <c r="C8696">
        <v>0</v>
      </c>
      <c r="D8696">
        <v>0.433</v>
      </c>
      <c r="E8696">
        <v>21.905996999999999</v>
      </c>
      <c r="F8696">
        <v>23.015650000000001</v>
      </c>
      <c r="G8696">
        <v>24.071711000000001</v>
      </c>
      <c r="H8696">
        <v>-1.109653</v>
      </c>
      <c r="I8696">
        <v>-100</v>
      </c>
      <c r="J8696">
        <v>28</v>
      </c>
      <c r="K8696">
        <v>43.249316999999998</v>
      </c>
      <c r="L8696">
        <v>1.5007E-2</v>
      </c>
      <c r="M8696">
        <f>(F8696*CalPhotonTurnigy!$AE$30*CalPhotonTurnigy!$AF$36+CalPhotonTurnigy!$AE$36)/CalPhotonTurnigy!$AE$30</f>
        <v>34.865407576026243</v>
      </c>
    </row>
    <row r="8697" spans="1:13" x14ac:dyDescent="0.3">
      <c r="A8697">
        <v>227.89688599999999</v>
      </c>
      <c r="B8697">
        <v>28</v>
      </c>
      <c r="C8697">
        <v>0</v>
      </c>
      <c r="D8697">
        <v>0.434</v>
      </c>
      <c r="E8697">
        <v>21.895975</v>
      </c>
      <c r="F8697">
        <v>22.964410999999998</v>
      </c>
      <c r="G8697">
        <v>24.058063000000001</v>
      </c>
      <c r="H8697">
        <v>-1.0684359999999999</v>
      </c>
      <c r="I8697">
        <v>-100</v>
      </c>
      <c r="J8697">
        <v>28</v>
      </c>
      <c r="K8697">
        <v>43.194156999999997</v>
      </c>
      <c r="L8697">
        <v>1.5011999999999999E-2</v>
      </c>
      <c r="M8697">
        <f>(F8697*CalPhotonTurnigy!$AE$30*CalPhotonTurnigy!$AF$36+CalPhotonTurnigy!$AE$36)/CalPhotonTurnigy!$AE$30</f>
        <v>34.813363893607985</v>
      </c>
    </row>
    <row r="8698" spans="1:13" x14ac:dyDescent="0.3">
      <c r="A8698">
        <v>227.91189399999999</v>
      </c>
      <c r="B8698">
        <v>28</v>
      </c>
      <c r="C8698">
        <v>0</v>
      </c>
      <c r="D8698">
        <v>0.434</v>
      </c>
      <c r="E8698">
        <v>21.887349</v>
      </c>
      <c r="F8698">
        <v>22.836295</v>
      </c>
      <c r="G8698">
        <v>24.041792000000001</v>
      </c>
      <c r="H8698">
        <v>-0.94894500000000004</v>
      </c>
      <c r="I8698">
        <v>-100</v>
      </c>
      <c r="J8698">
        <v>28</v>
      </c>
      <c r="K8698">
        <v>43.146681999999998</v>
      </c>
      <c r="L8698">
        <v>1.5008000000000001E-2</v>
      </c>
      <c r="M8698">
        <f>(F8698*CalPhotonTurnigy!$AE$30*CalPhotonTurnigy!$AF$36+CalPhotonTurnigy!$AE$36)/CalPhotonTurnigy!$AE$30</f>
        <v>34.683235897029263</v>
      </c>
    </row>
    <row r="8699" spans="1:13" x14ac:dyDescent="0.3">
      <c r="A8699">
        <v>227.92690200000001</v>
      </c>
      <c r="B8699">
        <v>28</v>
      </c>
      <c r="C8699">
        <v>0</v>
      </c>
      <c r="D8699">
        <v>0.434</v>
      </c>
      <c r="E8699">
        <v>21.879925</v>
      </c>
      <c r="F8699">
        <v>22.733782000000001</v>
      </c>
      <c r="G8699">
        <v>24.023132</v>
      </c>
      <c r="H8699">
        <v>-0.85385699999999998</v>
      </c>
      <c r="I8699">
        <v>-100</v>
      </c>
      <c r="J8699">
        <v>28</v>
      </c>
      <c r="K8699">
        <v>43.105818999999997</v>
      </c>
      <c r="L8699">
        <v>1.5008000000000001E-2</v>
      </c>
      <c r="M8699">
        <f>(F8699*CalPhotonTurnigy!$AE$30*CalPhotonTurnigy!$AF$36+CalPhotonTurnigy!$AE$36)/CalPhotonTurnigy!$AE$30</f>
        <v>34.579112982535577</v>
      </c>
    </row>
    <row r="8700" spans="1:13" x14ac:dyDescent="0.3">
      <c r="A8700">
        <v>227.94190699999999</v>
      </c>
      <c r="B8700">
        <v>28</v>
      </c>
      <c r="C8700">
        <v>0</v>
      </c>
      <c r="D8700">
        <v>0.433</v>
      </c>
      <c r="E8700">
        <v>21.865715000000002</v>
      </c>
      <c r="F8700">
        <v>22.605616999999999</v>
      </c>
      <c r="G8700">
        <v>24.002362999999999</v>
      </c>
      <c r="H8700">
        <v>-0.73990199999999995</v>
      </c>
      <c r="I8700">
        <v>-100</v>
      </c>
      <c r="J8700">
        <v>28</v>
      </c>
      <c r="K8700">
        <v>43.070647999999998</v>
      </c>
      <c r="L8700">
        <v>1.5004999999999999E-2</v>
      </c>
      <c r="M8700">
        <f>(F8700*CalPhotonTurnigy!$AE$30*CalPhotonTurnigy!$AF$36+CalPhotonTurnigy!$AE$36)/CalPhotonTurnigy!$AE$30</f>
        <v>34.448935216436787</v>
      </c>
    </row>
    <row r="8701" spans="1:13" x14ac:dyDescent="0.3">
      <c r="A8701">
        <v>227.95690300000001</v>
      </c>
      <c r="B8701">
        <v>28</v>
      </c>
      <c r="C8701">
        <v>0</v>
      </c>
      <c r="D8701">
        <v>0.433</v>
      </c>
      <c r="E8701">
        <v>21.853482</v>
      </c>
      <c r="F8701">
        <v>22.503066</v>
      </c>
      <c r="G8701">
        <v>23.979783999999999</v>
      </c>
      <c r="H8701">
        <v>-0.64958400000000005</v>
      </c>
      <c r="I8701">
        <v>-100</v>
      </c>
      <c r="J8701">
        <v>28</v>
      </c>
      <c r="K8701">
        <v>43.040376000000002</v>
      </c>
      <c r="L8701">
        <v>1.4996000000000001E-2</v>
      </c>
      <c r="M8701">
        <f>(F8701*CalPhotonTurnigy!$AE$30*CalPhotonTurnigy!$AF$36+CalPhotonTurnigy!$AE$36)/CalPhotonTurnigy!$AE$30</f>
        <v>34.344773705172429</v>
      </c>
    </row>
    <row r="8702" spans="1:13" x14ac:dyDescent="0.3">
      <c r="A8702">
        <v>227.97190399999999</v>
      </c>
      <c r="B8702">
        <v>28</v>
      </c>
      <c r="C8702">
        <v>0</v>
      </c>
      <c r="D8702">
        <v>0.433</v>
      </c>
      <c r="E8702">
        <v>21.842952</v>
      </c>
      <c r="F8702">
        <v>23.041267999999999</v>
      </c>
      <c r="G8702">
        <v>23.955704000000001</v>
      </c>
      <c r="H8702">
        <v>-1.1983159999999999</v>
      </c>
      <c r="I8702">
        <v>-100</v>
      </c>
      <c r="J8702">
        <v>28</v>
      </c>
      <c r="K8702">
        <v>43.014321000000002</v>
      </c>
      <c r="L8702">
        <v>1.5001E-2</v>
      </c>
      <c r="M8702">
        <f>(F8702*CalPhotonTurnigy!$AE$30*CalPhotonTurnigy!$AF$36+CalPhotonTurnigy!$AE$36)/CalPhotonTurnigy!$AE$30</f>
        <v>34.891427893678632</v>
      </c>
    </row>
    <row r="8703" spans="1:13" x14ac:dyDescent="0.3">
      <c r="A8703">
        <v>227.98690999999999</v>
      </c>
      <c r="B8703">
        <v>28</v>
      </c>
      <c r="C8703">
        <v>0</v>
      </c>
      <c r="D8703">
        <v>0.433</v>
      </c>
      <c r="E8703">
        <v>21.833888000000002</v>
      </c>
      <c r="F8703">
        <v>22.964410999999998</v>
      </c>
      <c r="G8703">
        <v>23.930419000000001</v>
      </c>
      <c r="H8703">
        <v>-1.1305229999999999</v>
      </c>
      <c r="I8703">
        <v>-100</v>
      </c>
      <c r="J8703">
        <v>28</v>
      </c>
      <c r="K8703">
        <v>42.991895</v>
      </c>
      <c r="L8703">
        <v>1.5006E-2</v>
      </c>
      <c r="M8703">
        <f>(F8703*CalPhotonTurnigy!$AE$30*CalPhotonTurnigy!$AF$36+CalPhotonTurnigy!$AE$36)/CalPhotonTurnigy!$AE$30</f>
        <v>34.813363893607985</v>
      </c>
    </row>
    <row r="8704" spans="1:13" x14ac:dyDescent="0.3">
      <c r="A8704">
        <v>228.00192100000001</v>
      </c>
      <c r="B8704">
        <v>28</v>
      </c>
      <c r="C8704">
        <v>0</v>
      </c>
      <c r="D8704">
        <v>0.433</v>
      </c>
      <c r="E8704">
        <v>21.826087000000001</v>
      </c>
      <c r="F8704">
        <v>22.861920000000001</v>
      </c>
      <c r="G8704">
        <v>23.904216999999999</v>
      </c>
      <c r="H8704">
        <v>-1.035833</v>
      </c>
      <c r="I8704">
        <v>-100</v>
      </c>
      <c r="J8704">
        <v>28</v>
      </c>
      <c r="K8704">
        <v>42.972591999999999</v>
      </c>
      <c r="L8704">
        <v>1.5011E-2</v>
      </c>
      <c r="M8704">
        <f>(F8704*CalPhotonTurnigy!$AE$30*CalPhotonTurnigy!$AF$36+CalPhotonTurnigy!$AE$36)/CalPhotonTurnigy!$AE$30</f>
        <v>34.709263324613097</v>
      </c>
    </row>
    <row r="8705" spans="1:13" x14ac:dyDescent="0.3">
      <c r="A8705">
        <v>228.016921</v>
      </c>
      <c r="B8705">
        <v>28</v>
      </c>
      <c r="C8705">
        <v>0</v>
      </c>
      <c r="D8705">
        <v>0.433</v>
      </c>
      <c r="E8705">
        <v>21.811537999999999</v>
      </c>
      <c r="F8705">
        <v>22.733782000000001</v>
      </c>
      <c r="G8705">
        <v>23.877367</v>
      </c>
      <c r="H8705">
        <v>-0.92224399999999995</v>
      </c>
      <c r="I8705">
        <v>-100</v>
      </c>
      <c r="J8705">
        <v>28</v>
      </c>
      <c r="K8705">
        <v>42.955978999999999</v>
      </c>
      <c r="L8705">
        <v>1.4999999999999999E-2</v>
      </c>
      <c r="M8705">
        <f>(F8705*CalPhotonTurnigy!$AE$30*CalPhotonTurnigy!$AF$36+CalPhotonTurnigy!$AE$36)/CalPhotonTurnigy!$AE$30</f>
        <v>34.579112982535577</v>
      </c>
    </row>
    <row r="8706" spans="1:13" x14ac:dyDescent="0.3">
      <c r="A8706">
        <v>228.03191899999999</v>
      </c>
      <c r="B8706">
        <v>28</v>
      </c>
      <c r="C8706">
        <v>0</v>
      </c>
      <c r="D8706">
        <v>0.433</v>
      </c>
      <c r="E8706">
        <v>21.799014</v>
      </c>
      <c r="F8706">
        <v>22.682518999999999</v>
      </c>
      <c r="G8706">
        <v>23.850116</v>
      </c>
      <c r="H8706">
        <v>-0.88350600000000001</v>
      </c>
      <c r="I8706">
        <v>-100</v>
      </c>
      <c r="J8706">
        <v>28</v>
      </c>
      <c r="K8706">
        <v>42.941679000000001</v>
      </c>
      <c r="L8706">
        <v>1.4997999999999999E-2</v>
      </c>
      <c r="M8706">
        <f>(F8706*CalPhotonTurnigy!$AE$30*CalPhotonTurnigy!$AF$36+CalPhotonTurnigy!$AE$36)/CalPhotonTurnigy!$AE$30</f>
        <v>34.52704492320953</v>
      </c>
    </row>
    <row r="8707" spans="1:13" x14ac:dyDescent="0.3">
      <c r="A8707">
        <v>228.04692600000001</v>
      </c>
      <c r="B8707">
        <v>28</v>
      </c>
      <c r="C8707">
        <v>0</v>
      </c>
      <c r="D8707">
        <v>0.432</v>
      </c>
      <c r="E8707">
        <v>21.780390000000001</v>
      </c>
      <c r="F8707">
        <v>22.579981</v>
      </c>
      <c r="G8707">
        <v>23.822686999999998</v>
      </c>
      <c r="H8707">
        <v>-0.79959100000000005</v>
      </c>
      <c r="I8707">
        <v>-100</v>
      </c>
      <c r="J8707">
        <v>28</v>
      </c>
      <c r="K8707">
        <v>42.929372000000001</v>
      </c>
      <c r="L8707">
        <v>1.5007E-2</v>
      </c>
      <c r="M8707">
        <f>(F8707*CalPhotonTurnigy!$AE$30*CalPhotonTurnigy!$AF$36+CalPhotonTurnigy!$AE$36)/CalPhotonTurnigy!$AE$30</f>
        <v>34.422896616103557</v>
      </c>
    </row>
    <row r="8708" spans="1:13" x14ac:dyDescent="0.3">
      <c r="A8708">
        <v>228.06192999999999</v>
      </c>
      <c r="B8708">
        <v>28</v>
      </c>
      <c r="C8708">
        <v>0</v>
      </c>
      <c r="D8708">
        <v>0.433</v>
      </c>
      <c r="E8708">
        <v>21.772203000000001</v>
      </c>
      <c r="F8708">
        <v>22.503066</v>
      </c>
      <c r="G8708">
        <v>23.795276999999999</v>
      </c>
      <c r="H8708">
        <v>-0.73086300000000004</v>
      </c>
      <c r="I8708">
        <v>-100</v>
      </c>
      <c r="J8708">
        <v>28</v>
      </c>
      <c r="K8708">
        <v>42.918778000000003</v>
      </c>
      <c r="L8708">
        <v>1.5004E-2</v>
      </c>
      <c r="M8708">
        <f>(F8708*CalPhotonTurnigy!$AE$30*CalPhotonTurnigy!$AF$36+CalPhotonTurnigy!$AE$36)/CalPhotonTurnigy!$AE$30</f>
        <v>34.344773705172429</v>
      </c>
    </row>
    <row r="8709" spans="1:13" x14ac:dyDescent="0.3">
      <c r="A8709">
        <v>228.07692599999999</v>
      </c>
      <c r="B8709">
        <v>28</v>
      </c>
      <c r="C8709">
        <v>0</v>
      </c>
      <c r="D8709">
        <v>0.433</v>
      </c>
      <c r="E8709">
        <v>21.765156000000001</v>
      </c>
      <c r="F8709">
        <v>23.066884999999999</v>
      </c>
      <c r="G8709">
        <v>23.768062</v>
      </c>
      <c r="H8709">
        <v>-1.3017289999999999</v>
      </c>
      <c r="I8709">
        <v>-100</v>
      </c>
      <c r="J8709">
        <v>28</v>
      </c>
      <c r="K8709">
        <v>42.909661</v>
      </c>
      <c r="L8709">
        <v>1.4996000000000001E-2</v>
      </c>
      <c r="M8709">
        <f>(F8709*CalPhotonTurnigy!$AE$30*CalPhotonTurnigy!$AF$36+CalPhotonTurnigy!$AE$36)/CalPhotonTurnigy!$AE$30</f>
        <v>34.917447195626529</v>
      </c>
    </row>
    <row r="8710" spans="1:13" x14ac:dyDescent="0.3">
      <c r="A8710">
        <v>228.091936</v>
      </c>
      <c r="B8710">
        <v>28</v>
      </c>
      <c r="C8710">
        <v>0</v>
      </c>
      <c r="D8710">
        <v>0.433</v>
      </c>
      <c r="E8710">
        <v>21.766940000000002</v>
      </c>
      <c r="F8710">
        <v>22.990030999999998</v>
      </c>
      <c r="G8710">
        <v>23.741192999999999</v>
      </c>
      <c r="H8710">
        <v>-1.2230909999999999</v>
      </c>
      <c r="I8710">
        <v>-100</v>
      </c>
      <c r="J8710">
        <v>28</v>
      </c>
      <c r="K8710">
        <v>42.901812999999997</v>
      </c>
      <c r="L8710">
        <v>1.5010000000000001E-2</v>
      </c>
      <c r="M8710">
        <f>(F8710*CalPhotonTurnigy!$AE$30*CalPhotonTurnigy!$AF$36+CalPhotonTurnigy!$AE$36)/CalPhotonTurnigy!$AE$30</f>
        <v>34.839386242669363</v>
      </c>
    </row>
    <row r="8711" spans="1:13" x14ac:dyDescent="0.3">
      <c r="A8711">
        <v>228.10693900000001</v>
      </c>
      <c r="B8711">
        <v>28</v>
      </c>
      <c r="C8711">
        <v>0</v>
      </c>
      <c r="D8711">
        <v>0.433</v>
      </c>
      <c r="E8711">
        <v>21.760625999999998</v>
      </c>
      <c r="F8711">
        <v>22.861920000000001</v>
      </c>
      <c r="G8711">
        <v>23.714797000000001</v>
      </c>
      <c r="H8711">
        <v>-1.101294</v>
      </c>
      <c r="I8711">
        <v>-100</v>
      </c>
      <c r="J8711">
        <v>28</v>
      </c>
      <c r="K8711">
        <v>42.895057999999999</v>
      </c>
      <c r="L8711">
        <v>1.5003000000000001E-2</v>
      </c>
      <c r="M8711">
        <f>(F8711*CalPhotonTurnigy!$AE$30*CalPhotonTurnigy!$AF$36+CalPhotonTurnigy!$AE$36)/CalPhotonTurnigy!$AE$30</f>
        <v>34.709263324613097</v>
      </c>
    </row>
    <row r="8712" spans="1:13" x14ac:dyDescent="0.3">
      <c r="A8712">
        <v>228.121938</v>
      </c>
      <c r="B8712">
        <v>28</v>
      </c>
      <c r="C8712">
        <v>0</v>
      </c>
      <c r="D8712">
        <v>0.433</v>
      </c>
      <c r="E8712">
        <v>21.755192999999998</v>
      </c>
      <c r="F8712">
        <v>22.708151000000001</v>
      </c>
      <c r="G8712">
        <v>23.688986</v>
      </c>
      <c r="H8712">
        <v>-0.95295799999999997</v>
      </c>
      <c r="I8712">
        <v>-100</v>
      </c>
      <c r="J8712">
        <v>28</v>
      </c>
      <c r="K8712">
        <v>42.889245000000003</v>
      </c>
      <c r="L8712">
        <v>1.4999E-2</v>
      </c>
      <c r="M8712">
        <f>(F8712*CalPhotonTurnigy!$AE$30*CalPhotonTurnigy!$AF$36+CalPhotonTurnigy!$AE$36)/CalPhotonTurnigy!$AE$30</f>
        <v>34.553079460724796</v>
      </c>
    </row>
    <row r="8713" spans="1:13" x14ac:dyDescent="0.3">
      <c r="A8713">
        <v>228.13693799999999</v>
      </c>
      <c r="B8713">
        <v>28</v>
      </c>
      <c r="C8713">
        <v>0</v>
      </c>
      <c r="D8713">
        <v>0.435</v>
      </c>
      <c r="E8713">
        <v>21.774062000000001</v>
      </c>
      <c r="F8713">
        <v>22.656886</v>
      </c>
      <c r="G8713">
        <v>23.663848000000002</v>
      </c>
      <c r="H8713">
        <v>-0.88282400000000005</v>
      </c>
      <c r="I8713">
        <v>-100</v>
      </c>
      <c r="J8713">
        <v>28</v>
      </c>
      <c r="K8713">
        <v>42.884241000000003</v>
      </c>
      <c r="L8713">
        <v>1.4999999999999999E-2</v>
      </c>
      <c r="M8713">
        <f>(F8713*CalPhotonTurnigy!$AE$30*CalPhotonTurnigy!$AF$36+CalPhotonTurnigy!$AE$36)/CalPhotonTurnigy!$AE$30</f>
        <v>34.501009369989774</v>
      </c>
    </row>
    <row r="8714" spans="1:13" x14ac:dyDescent="0.3">
      <c r="A8714">
        <v>228.15194700000001</v>
      </c>
      <c r="B8714">
        <v>28</v>
      </c>
      <c r="C8714">
        <v>0</v>
      </c>
      <c r="D8714">
        <v>0.433</v>
      </c>
      <c r="E8714">
        <v>21.766756000000001</v>
      </c>
      <c r="F8714">
        <v>22.503066</v>
      </c>
      <c r="G8714">
        <v>23.639455000000002</v>
      </c>
      <c r="H8714">
        <v>-0.73630899999999999</v>
      </c>
      <c r="I8714">
        <v>-100</v>
      </c>
      <c r="J8714">
        <v>28</v>
      </c>
      <c r="K8714">
        <v>42.879933999999999</v>
      </c>
      <c r="L8714">
        <v>1.5009E-2</v>
      </c>
      <c r="M8714">
        <f>(F8714*CalPhotonTurnigy!$AE$30*CalPhotonTurnigy!$AF$36+CalPhotonTurnigy!$AE$36)/CalPhotonTurnigy!$AE$30</f>
        <v>34.344773705172429</v>
      </c>
    </row>
    <row r="8715" spans="1:13" x14ac:dyDescent="0.3">
      <c r="A8715">
        <v>228.16694899999999</v>
      </c>
      <c r="B8715">
        <v>28</v>
      </c>
      <c r="C8715">
        <v>0</v>
      </c>
      <c r="D8715">
        <v>0.441</v>
      </c>
      <c r="E8715">
        <v>21.838856</v>
      </c>
      <c r="F8715">
        <v>22.426141000000001</v>
      </c>
      <c r="G8715">
        <v>23.615863999999998</v>
      </c>
      <c r="H8715">
        <v>-0.58728400000000003</v>
      </c>
      <c r="I8715">
        <v>-100</v>
      </c>
      <c r="J8715">
        <v>28</v>
      </c>
      <c r="K8715">
        <v>42.876227</v>
      </c>
      <c r="L8715">
        <v>1.5002E-2</v>
      </c>
      <c r="M8715">
        <f>(F8715*CalPhotonTurnigy!$AE$30*CalPhotonTurnigy!$AF$36+CalPhotonTurnigy!$AE$36)/CalPhotonTurnigy!$AE$30</f>
        <v>34.266640637196396</v>
      </c>
    </row>
    <row r="8716" spans="1:13" x14ac:dyDescent="0.3">
      <c r="A8716">
        <v>228.18194500000001</v>
      </c>
      <c r="B8716">
        <v>28</v>
      </c>
      <c r="C8716">
        <v>0</v>
      </c>
      <c r="D8716">
        <v>0.43</v>
      </c>
      <c r="E8716">
        <v>21.799023999999999</v>
      </c>
      <c r="F8716">
        <v>23.015650000000001</v>
      </c>
      <c r="G8716">
        <v>23.593119000000002</v>
      </c>
      <c r="H8716">
        <v>-1.216626</v>
      </c>
      <c r="I8716">
        <v>-100</v>
      </c>
      <c r="J8716">
        <v>28</v>
      </c>
      <c r="K8716">
        <v>42.873035999999999</v>
      </c>
      <c r="L8716">
        <v>1.4996000000000001E-2</v>
      </c>
      <c r="M8716">
        <f>(F8716*CalPhotonTurnigy!$AE$30*CalPhotonTurnigy!$AF$36+CalPhotonTurnigy!$AE$36)/CalPhotonTurnigy!$AE$30</f>
        <v>34.865407576026243</v>
      </c>
    </row>
    <row r="8717" spans="1:13" x14ac:dyDescent="0.3">
      <c r="A8717">
        <v>228.196958</v>
      </c>
      <c r="B8717">
        <v>28</v>
      </c>
      <c r="C8717">
        <v>0</v>
      </c>
      <c r="D8717">
        <v>0.432</v>
      </c>
      <c r="E8717">
        <v>21.780398999999999</v>
      </c>
      <c r="F8717">
        <v>22.887543999999998</v>
      </c>
      <c r="G8717">
        <v>23.571249000000002</v>
      </c>
      <c r="H8717">
        <v>-1.107146</v>
      </c>
      <c r="I8717">
        <v>-100</v>
      </c>
      <c r="J8717">
        <v>28</v>
      </c>
      <c r="K8717">
        <v>42.870289999999997</v>
      </c>
      <c r="L8717">
        <v>1.5013E-2</v>
      </c>
      <c r="M8717">
        <f>(F8717*CalPhotonTurnigy!$AE$30*CalPhotonTurnigy!$AF$36+CalPhotonTurnigy!$AE$36)/CalPhotonTurnigy!$AE$30</f>
        <v>34.735289736492433</v>
      </c>
    </row>
    <row r="8718" spans="1:13" x14ac:dyDescent="0.3">
      <c r="A8718">
        <v>228.21195800000001</v>
      </c>
      <c r="B8718">
        <v>28</v>
      </c>
      <c r="C8718">
        <v>0</v>
      </c>
      <c r="D8718">
        <v>0.435</v>
      </c>
      <c r="E8718">
        <v>21.795739000000001</v>
      </c>
      <c r="F8718">
        <v>22.810668</v>
      </c>
      <c r="G8718">
        <v>23.550274000000002</v>
      </c>
      <c r="H8718">
        <v>-1.0149300000000001</v>
      </c>
      <c r="I8718">
        <v>-100</v>
      </c>
      <c r="J8718">
        <v>28</v>
      </c>
      <c r="K8718">
        <v>42.867925999999997</v>
      </c>
      <c r="L8718">
        <v>1.4999999999999999E-2</v>
      </c>
      <c r="M8718">
        <f>(F8718*CalPhotonTurnigy!$AE$30*CalPhotonTurnigy!$AF$36+CalPhotonTurnigy!$AE$36)/CalPhotonTurnigy!$AE$30</f>
        <v>34.657206438036461</v>
      </c>
    </row>
    <row r="8719" spans="1:13" x14ac:dyDescent="0.3">
      <c r="A8719">
        <v>228.22695999999999</v>
      </c>
      <c r="B8719">
        <v>28</v>
      </c>
      <c r="C8719">
        <v>0</v>
      </c>
      <c r="D8719">
        <v>0.433</v>
      </c>
      <c r="E8719">
        <v>21.785413999999999</v>
      </c>
      <c r="F8719">
        <v>22.656886</v>
      </c>
      <c r="G8719">
        <v>23.530204000000001</v>
      </c>
      <c r="H8719">
        <v>-0.87147300000000005</v>
      </c>
      <c r="I8719">
        <v>-100</v>
      </c>
      <c r="J8719">
        <v>28</v>
      </c>
      <c r="K8719">
        <v>42.865892000000002</v>
      </c>
      <c r="L8719">
        <v>1.5002E-2</v>
      </c>
      <c r="M8719">
        <f>(F8719*CalPhotonTurnigy!$AE$30*CalPhotonTurnigy!$AF$36+CalPhotonTurnigy!$AE$36)/CalPhotonTurnigy!$AE$30</f>
        <v>34.501009369989774</v>
      </c>
    </row>
    <row r="8720" spans="1:13" x14ac:dyDescent="0.3">
      <c r="A8720">
        <v>228.24197100000001</v>
      </c>
      <c r="B8720">
        <v>28</v>
      </c>
      <c r="C8720">
        <v>0</v>
      </c>
      <c r="D8720">
        <v>0.432</v>
      </c>
      <c r="E8720">
        <v>21.768681000000001</v>
      </c>
      <c r="F8720">
        <v>22.631252</v>
      </c>
      <c r="G8720">
        <v>23.511042</v>
      </c>
      <c r="H8720">
        <v>-0.86257099999999998</v>
      </c>
      <c r="I8720">
        <v>-100</v>
      </c>
      <c r="J8720">
        <v>28</v>
      </c>
      <c r="K8720">
        <v>42.864140999999996</v>
      </c>
      <c r="L8720">
        <v>1.5011E-2</v>
      </c>
      <c r="M8720">
        <f>(F8720*CalPhotonTurnigy!$AE$30*CalPhotonTurnigy!$AF$36+CalPhotonTurnigy!$AE$36)/CalPhotonTurnigy!$AE$30</f>
        <v>34.474972801065526</v>
      </c>
    </row>
    <row r="8721" spans="1:13" x14ac:dyDescent="0.3">
      <c r="A8721">
        <v>228.25698299999999</v>
      </c>
      <c r="B8721">
        <v>28</v>
      </c>
      <c r="C8721">
        <v>0</v>
      </c>
      <c r="D8721">
        <v>0.433</v>
      </c>
      <c r="E8721">
        <v>21.762125000000001</v>
      </c>
      <c r="F8721">
        <v>22.503066</v>
      </c>
      <c r="G8721">
        <v>23.492781000000001</v>
      </c>
      <c r="H8721">
        <v>-0.74094099999999996</v>
      </c>
      <c r="I8721">
        <v>-100</v>
      </c>
      <c r="J8721">
        <v>28</v>
      </c>
      <c r="K8721">
        <v>42.862634</v>
      </c>
      <c r="L8721">
        <v>1.5011999999999999E-2</v>
      </c>
      <c r="M8721">
        <f>(F8721*CalPhotonTurnigy!$AE$30*CalPhotonTurnigy!$AF$36+CalPhotonTurnigy!$AE$36)/CalPhotonTurnigy!$AE$30</f>
        <v>34.344773705172429</v>
      </c>
    </row>
    <row r="8722" spans="1:13" x14ac:dyDescent="0.3">
      <c r="A8722">
        <v>228.27198899999999</v>
      </c>
      <c r="B8722">
        <v>28</v>
      </c>
      <c r="C8722">
        <v>0</v>
      </c>
      <c r="D8722">
        <v>0.43099999999999999</v>
      </c>
      <c r="E8722">
        <v>21.740779</v>
      </c>
      <c r="F8722">
        <v>23.066884999999999</v>
      </c>
      <c r="G8722">
        <v>23.475411999999999</v>
      </c>
      <c r="H8722">
        <v>-1.326106</v>
      </c>
      <c r="I8722">
        <v>-100</v>
      </c>
      <c r="J8722">
        <v>28</v>
      </c>
      <c r="K8722">
        <v>42.861336999999999</v>
      </c>
      <c r="L8722">
        <v>1.5006E-2</v>
      </c>
      <c r="M8722">
        <f>(F8722*CalPhotonTurnigy!$AE$30*CalPhotonTurnigy!$AF$36+CalPhotonTurnigy!$AE$36)/CalPhotonTurnigy!$AE$30</f>
        <v>34.917447195626529</v>
      </c>
    </row>
    <row r="8723" spans="1:13" x14ac:dyDescent="0.3">
      <c r="A8723">
        <v>228.28699</v>
      </c>
      <c r="B8723">
        <v>28</v>
      </c>
      <c r="C8723">
        <v>0</v>
      </c>
      <c r="D8723">
        <v>0.432</v>
      </c>
      <c r="E8723">
        <v>21.730257000000002</v>
      </c>
      <c r="F8723">
        <v>22.990030999999998</v>
      </c>
      <c r="G8723">
        <v>23.458919999999999</v>
      </c>
      <c r="H8723">
        <v>-1.2597739999999999</v>
      </c>
      <c r="I8723">
        <v>-100</v>
      </c>
      <c r="J8723">
        <v>28</v>
      </c>
      <c r="K8723">
        <v>42.860219999999998</v>
      </c>
      <c r="L8723">
        <v>1.5001E-2</v>
      </c>
      <c r="M8723">
        <f>(F8723*CalPhotonTurnigy!$AE$30*CalPhotonTurnigy!$AF$36+CalPhotonTurnigy!$AE$36)/CalPhotonTurnigy!$AE$30</f>
        <v>34.839386242669363</v>
      </c>
    </row>
    <row r="8724" spans="1:13" x14ac:dyDescent="0.3">
      <c r="A8724">
        <v>228.30199200000001</v>
      </c>
      <c r="B8724">
        <v>28</v>
      </c>
      <c r="C8724">
        <v>0</v>
      </c>
      <c r="D8724">
        <v>0.43099999999999999</v>
      </c>
      <c r="E8724">
        <v>21.713339999999999</v>
      </c>
      <c r="F8724">
        <v>22.836295</v>
      </c>
      <c r="G8724">
        <v>23.443283999999998</v>
      </c>
      <c r="H8724">
        <v>-1.1229549999999999</v>
      </c>
      <c r="I8724">
        <v>-100</v>
      </c>
      <c r="J8724">
        <v>28</v>
      </c>
      <c r="K8724">
        <v>42.859259000000002</v>
      </c>
      <c r="L8724">
        <v>1.5002E-2</v>
      </c>
      <c r="M8724">
        <f>(F8724*CalPhotonTurnigy!$AE$30*CalPhotonTurnigy!$AF$36+CalPhotonTurnigy!$AE$36)/CalPhotonTurnigy!$AE$30</f>
        <v>34.683235897029263</v>
      </c>
    </row>
    <row r="8725" spans="1:13" x14ac:dyDescent="0.3">
      <c r="A8725">
        <v>228.317004</v>
      </c>
      <c r="B8725">
        <v>28</v>
      </c>
      <c r="C8725">
        <v>0</v>
      </c>
      <c r="D8725">
        <v>0.43</v>
      </c>
      <c r="E8725">
        <v>21.690909999999999</v>
      </c>
      <c r="F8725">
        <v>22.759412000000001</v>
      </c>
      <c r="G8725">
        <v>23.428483</v>
      </c>
      <c r="H8725">
        <v>-1.0685020000000001</v>
      </c>
      <c r="I8725">
        <v>-100</v>
      </c>
      <c r="J8725">
        <v>28</v>
      </c>
      <c r="K8725">
        <v>42.858432000000001</v>
      </c>
      <c r="L8725">
        <v>1.5011999999999999E-2</v>
      </c>
      <c r="M8725">
        <f>(F8725*CalPhotonTurnigy!$AE$30*CalPhotonTurnigy!$AF$36+CalPhotonTurnigy!$AE$36)/CalPhotonTurnigy!$AE$30</f>
        <v>34.60514548864186</v>
      </c>
    </row>
    <row r="8726" spans="1:13" x14ac:dyDescent="0.3">
      <c r="A8726">
        <v>228.33201099999999</v>
      </c>
      <c r="B8726">
        <v>28</v>
      </c>
      <c r="C8726">
        <v>0</v>
      </c>
      <c r="D8726">
        <v>0.42899999999999999</v>
      </c>
      <c r="E8726">
        <v>21.663723000000001</v>
      </c>
      <c r="F8726">
        <v>22.605616999999999</v>
      </c>
      <c r="G8726">
        <v>23.414489</v>
      </c>
      <c r="H8726">
        <v>-0.94189400000000001</v>
      </c>
      <c r="I8726">
        <v>-100</v>
      </c>
      <c r="J8726">
        <v>28</v>
      </c>
      <c r="K8726">
        <v>42.85772</v>
      </c>
      <c r="L8726">
        <v>1.5007E-2</v>
      </c>
      <c r="M8726">
        <f>(F8726*CalPhotonTurnigy!$AE$30*CalPhotonTurnigy!$AF$36+CalPhotonTurnigy!$AE$36)/CalPhotonTurnigy!$AE$30</f>
        <v>34.448935216436787</v>
      </c>
    </row>
    <row r="8727" spans="1:13" x14ac:dyDescent="0.3">
      <c r="A8727">
        <v>228.34700699999999</v>
      </c>
      <c r="B8727">
        <v>28</v>
      </c>
      <c r="C8727">
        <v>0</v>
      </c>
      <c r="D8727">
        <v>0.42899999999999999</v>
      </c>
      <c r="E8727">
        <v>21.640311000000001</v>
      </c>
      <c r="F8727">
        <v>22.579981</v>
      </c>
      <c r="G8727">
        <v>23.401275999999999</v>
      </c>
      <c r="H8727">
        <v>-0.93967000000000001</v>
      </c>
      <c r="I8727">
        <v>-100</v>
      </c>
      <c r="J8727">
        <v>28</v>
      </c>
      <c r="K8727">
        <v>42.857106999999999</v>
      </c>
      <c r="L8727">
        <v>1.4996000000000001E-2</v>
      </c>
      <c r="M8727">
        <f>(F8727*CalPhotonTurnigy!$AE$30*CalPhotonTurnigy!$AF$36+CalPhotonTurnigy!$AE$36)/CalPhotonTurnigy!$AE$30</f>
        <v>34.422896616103557</v>
      </c>
    </row>
    <row r="8728" spans="1:13" x14ac:dyDescent="0.3">
      <c r="A8728">
        <v>228.36201700000001</v>
      </c>
      <c r="B8728">
        <v>28</v>
      </c>
      <c r="C8728">
        <v>0</v>
      </c>
      <c r="D8728">
        <v>0.42899999999999999</v>
      </c>
      <c r="E8728">
        <v>21.620149999999999</v>
      </c>
      <c r="F8728">
        <v>22.477425</v>
      </c>
      <c r="G8728">
        <v>23.388815000000001</v>
      </c>
      <c r="H8728">
        <v>-0.85727500000000001</v>
      </c>
      <c r="I8728">
        <v>-100</v>
      </c>
      <c r="J8728">
        <v>28</v>
      </c>
      <c r="K8728">
        <v>42.856580000000001</v>
      </c>
      <c r="L8728">
        <v>1.5010000000000001E-2</v>
      </c>
      <c r="M8728">
        <f>(F8728*CalPhotonTurnigy!$AE$30*CalPhotonTurnigy!$AF$36+CalPhotonTurnigy!$AE$36)/CalPhotonTurnigy!$AE$30</f>
        <v>34.318730026316743</v>
      </c>
    </row>
    <row r="8729" spans="1:13" x14ac:dyDescent="0.3">
      <c r="A8729">
        <v>228.377017</v>
      </c>
      <c r="B8729">
        <v>28</v>
      </c>
      <c r="C8729">
        <v>0</v>
      </c>
      <c r="D8729">
        <v>0.43099999999999999</v>
      </c>
      <c r="E8729">
        <v>21.618568</v>
      </c>
      <c r="F8729">
        <v>22.990030999999998</v>
      </c>
      <c r="G8729">
        <v>23.377075999999999</v>
      </c>
      <c r="H8729">
        <v>-1.3714630000000001</v>
      </c>
      <c r="I8729">
        <v>-100</v>
      </c>
      <c r="J8729">
        <v>28</v>
      </c>
      <c r="K8729">
        <v>42.856126000000003</v>
      </c>
      <c r="L8729">
        <v>1.4999999999999999E-2</v>
      </c>
      <c r="M8729">
        <f>(F8729*CalPhotonTurnigy!$AE$30*CalPhotonTurnigy!$AF$36+CalPhotonTurnigy!$AE$36)/CalPhotonTurnigy!$AE$30</f>
        <v>34.839386242669363</v>
      </c>
    </row>
    <row r="8730" spans="1:13" x14ac:dyDescent="0.3">
      <c r="A8730">
        <v>228.39201600000001</v>
      </c>
      <c r="B8730">
        <v>28</v>
      </c>
      <c r="C8730">
        <v>0</v>
      </c>
      <c r="D8730">
        <v>0.42799999999999999</v>
      </c>
      <c r="E8730">
        <v>21.585646000000001</v>
      </c>
      <c r="F8730">
        <v>22.913167999999999</v>
      </c>
      <c r="G8730">
        <v>23.366028</v>
      </c>
      <c r="H8730">
        <v>-1.3275220000000001</v>
      </c>
      <c r="I8730">
        <v>-100</v>
      </c>
      <c r="J8730">
        <v>28</v>
      </c>
      <c r="K8730">
        <v>42.855735000000003</v>
      </c>
      <c r="L8730">
        <v>1.4999E-2</v>
      </c>
      <c r="M8730">
        <f>(F8730*CalPhotonTurnigy!$AE$30*CalPhotonTurnigy!$AF$36+CalPhotonTurnigy!$AE$36)/CalPhotonTurnigy!$AE$30</f>
        <v>34.761316148371769</v>
      </c>
    </row>
    <row r="8731" spans="1:13" x14ac:dyDescent="0.3">
      <c r="A8731">
        <v>228.407025</v>
      </c>
      <c r="B8731">
        <v>28</v>
      </c>
      <c r="C8731">
        <v>0</v>
      </c>
      <c r="D8731">
        <v>0.42699999999999999</v>
      </c>
      <c r="E8731">
        <v>21.549385000000001</v>
      </c>
      <c r="F8731">
        <v>22.785041</v>
      </c>
      <c r="G8731">
        <v>23.355640999999999</v>
      </c>
      <c r="H8731">
        <v>-1.2356549999999999</v>
      </c>
      <c r="I8731">
        <v>-100</v>
      </c>
      <c r="J8731">
        <v>28</v>
      </c>
      <c r="K8731">
        <v>42.855398999999998</v>
      </c>
      <c r="L8731">
        <v>1.5009E-2</v>
      </c>
      <c r="M8731">
        <f>(F8731*CalPhotonTurnigy!$AE$30*CalPhotonTurnigy!$AF$36+CalPhotonTurnigy!$AE$36)/CalPhotonTurnigy!$AE$30</f>
        <v>34.631176979043644</v>
      </c>
    </row>
    <row r="8732" spans="1:13" x14ac:dyDescent="0.3">
      <c r="A8732">
        <v>228.422023</v>
      </c>
      <c r="B8732">
        <v>28</v>
      </c>
      <c r="C8732">
        <v>0</v>
      </c>
      <c r="D8732">
        <v>0.42599999999999999</v>
      </c>
      <c r="E8732">
        <v>21.510235999999999</v>
      </c>
      <c r="F8732">
        <v>22.708151000000001</v>
      </c>
      <c r="G8732">
        <v>23.345884000000002</v>
      </c>
      <c r="H8732">
        <v>-1.1979150000000001</v>
      </c>
      <c r="I8732">
        <v>-100</v>
      </c>
      <c r="J8732">
        <v>28</v>
      </c>
      <c r="K8732">
        <v>42.855108999999999</v>
      </c>
      <c r="L8732">
        <v>1.4997999999999999E-2</v>
      </c>
      <c r="M8732">
        <f>(F8732*CalPhotonTurnigy!$AE$30*CalPhotonTurnigy!$AF$36+CalPhotonTurnigy!$AE$36)/CalPhotonTurnigy!$AE$30</f>
        <v>34.553079460724796</v>
      </c>
    </row>
    <row r="8733" spans="1:13" x14ac:dyDescent="0.3">
      <c r="A8733">
        <v>228.43701899999999</v>
      </c>
      <c r="B8733">
        <v>28</v>
      </c>
      <c r="C8733">
        <v>0</v>
      </c>
      <c r="D8733">
        <v>0.42499999999999999</v>
      </c>
      <c r="E8733">
        <v>21.460660000000001</v>
      </c>
      <c r="F8733">
        <v>22.605616999999999</v>
      </c>
      <c r="G8733">
        <v>23.336725999999999</v>
      </c>
      <c r="H8733">
        <v>-1.144957</v>
      </c>
      <c r="I8733">
        <v>-100</v>
      </c>
      <c r="J8733">
        <v>28</v>
      </c>
      <c r="K8733">
        <v>42.854860000000002</v>
      </c>
      <c r="L8733">
        <v>1.4996000000000001E-2</v>
      </c>
      <c r="M8733">
        <f>(F8733*CalPhotonTurnigy!$AE$30*CalPhotonTurnigy!$AF$36+CalPhotonTurnigy!$AE$36)/CalPhotonTurnigy!$AE$30</f>
        <v>34.448935216436787</v>
      </c>
    </row>
    <row r="8734" spans="1:13" x14ac:dyDescent="0.3">
      <c r="A8734">
        <v>228.45202499999999</v>
      </c>
      <c r="B8734">
        <v>28</v>
      </c>
      <c r="C8734">
        <v>0</v>
      </c>
      <c r="D8734">
        <v>0.42499999999999999</v>
      </c>
      <c r="E8734">
        <v>21.417935</v>
      </c>
      <c r="F8734">
        <v>22.503066</v>
      </c>
      <c r="G8734">
        <v>23.328137000000002</v>
      </c>
      <c r="H8734">
        <v>-1.0851299999999999</v>
      </c>
      <c r="I8734">
        <v>-100</v>
      </c>
      <c r="J8734">
        <v>28</v>
      </c>
      <c r="K8734">
        <v>42.854646000000002</v>
      </c>
      <c r="L8734">
        <v>1.5006E-2</v>
      </c>
      <c r="M8734">
        <f>(F8734*CalPhotonTurnigy!$AE$30*CalPhotonTurnigy!$AF$36+CalPhotonTurnigy!$AE$36)/CalPhotonTurnigy!$AE$30</f>
        <v>34.344773705172429</v>
      </c>
    </row>
    <row r="8735" spans="1:13" x14ac:dyDescent="0.3">
      <c r="A8735">
        <v>228.46702300000001</v>
      </c>
      <c r="B8735">
        <v>28</v>
      </c>
      <c r="C8735">
        <v>0</v>
      </c>
      <c r="D8735">
        <v>0.42199999999999999</v>
      </c>
      <c r="E8735">
        <v>21.357271000000001</v>
      </c>
      <c r="F8735">
        <v>23.041267999999999</v>
      </c>
      <c r="G8735">
        <v>23.320087999999998</v>
      </c>
      <c r="H8735">
        <v>-1.683997</v>
      </c>
      <c r="I8735">
        <v>-100</v>
      </c>
      <c r="J8735">
        <v>28</v>
      </c>
      <c r="K8735">
        <v>42.854461000000001</v>
      </c>
      <c r="L8735">
        <v>1.4997999999999999E-2</v>
      </c>
      <c r="M8735">
        <f>(F8735*CalPhotonTurnigy!$AE$30*CalPhotonTurnigy!$AF$36+CalPhotonTurnigy!$AE$36)/CalPhotonTurnigy!$AE$30</f>
        <v>34.891427893678632</v>
      </c>
    </row>
    <row r="8736" spans="1:13" x14ac:dyDescent="0.3">
      <c r="A8736">
        <v>228.482035</v>
      </c>
      <c r="B8736">
        <v>28</v>
      </c>
      <c r="C8736">
        <v>0</v>
      </c>
      <c r="D8736">
        <v>0.42499999999999999</v>
      </c>
      <c r="E8736">
        <v>21.328869000000001</v>
      </c>
      <c r="F8736">
        <v>22.938790000000001</v>
      </c>
      <c r="G8736">
        <v>23.312550000000002</v>
      </c>
      <c r="H8736">
        <v>-1.6099209999999999</v>
      </c>
      <c r="I8736">
        <v>-100</v>
      </c>
      <c r="J8736">
        <v>28</v>
      </c>
      <c r="K8736">
        <v>42.854301999999997</v>
      </c>
      <c r="L8736">
        <v>1.5011999999999999E-2</v>
      </c>
      <c r="M8736">
        <f>(F8736*CalPhotonTurnigy!$AE$30*CalPhotonTurnigy!$AF$36+CalPhotonTurnigy!$AE$36)/CalPhotonTurnigy!$AE$30</f>
        <v>34.787340528842122</v>
      </c>
    </row>
    <row r="8737" spans="1:13" x14ac:dyDescent="0.3">
      <c r="A8737">
        <v>228.49704299999999</v>
      </c>
      <c r="B8737">
        <v>28</v>
      </c>
      <c r="C8737">
        <v>0</v>
      </c>
      <c r="D8737">
        <v>0.42399999999999999</v>
      </c>
      <c r="E8737">
        <v>21.296438999999999</v>
      </c>
      <c r="F8737">
        <v>22.887543999999998</v>
      </c>
      <c r="G8737">
        <v>23.305495000000001</v>
      </c>
      <c r="H8737">
        <v>-1.5911059999999999</v>
      </c>
      <c r="I8737">
        <v>-100</v>
      </c>
      <c r="J8737">
        <v>28</v>
      </c>
      <c r="K8737">
        <v>42.854165999999999</v>
      </c>
      <c r="L8737">
        <v>1.5008000000000001E-2</v>
      </c>
      <c r="M8737">
        <f>(F8737*CalPhotonTurnigy!$AE$30*CalPhotonTurnigy!$AF$36+CalPhotonTurnigy!$AE$36)/CalPhotonTurnigy!$AE$30</f>
        <v>34.735289736492433</v>
      </c>
    </row>
    <row r="8738" spans="1:13" x14ac:dyDescent="0.3">
      <c r="A8738">
        <v>228.51204200000001</v>
      </c>
      <c r="B8738">
        <v>28</v>
      </c>
      <c r="C8738">
        <v>0</v>
      </c>
      <c r="D8738">
        <v>0.42099999999999999</v>
      </c>
      <c r="E8738">
        <v>21.236578000000002</v>
      </c>
      <c r="F8738">
        <v>22.733782000000001</v>
      </c>
      <c r="G8738">
        <v>23.298895000000002</v>
      </c>
      <c r="H8738">
        <v>-1.497204</v>
      </c>
      <c r="I8738">
        <v>-100</v>
      </c>
      <c r="J8738">
        <v>28</v>
      </c>
      <c r="K8738">
        <v>42.854047999999999</v>
      </c>
      <c r="L8738">
        <v>1.4999E-2</v>
      </c>
      <c r="M8738">
        <f>(F8738*CalPhotonTurnigy!$AE$30*CalPhotonTurnigy!$AF$36+CalPhotonTurnigy!$AE$36)/CalPhotonTurnigy!$AE$30</f>
        <v>34.579112982535577</v>
      </c>
    </row>
    <row r="8739" spans="1:13" x14ac:dyDescent="0.3">
      <c r="A8739">
        <v>228.52704499999999</v>
      </c>
      <c r="B8739">
        <v>28</v>
      </c>
      <c r="C8739">
        <v>0</v>
      </c>
      <c r="D8739">
        <v>0.42099999999999999</v>
      </c>
      <c r="E8739">
        <v>21.192975000000001</v>
      </c>
      <c r="F8739">
        <v>22.656886</v>
      </c>
      <c r="G8739">
        <v>23.292725999999998</v>
      </c>
      <c r="H8739">
        <v>-1.4639120000000001</v>
      </c>
      <c r="I8739">
        <v>-100</v>
      </c>
      <c r="J8739">
        <v>28</v>
      </c>
      <c r="K8739">
        <v>42.853946999999998</v>
      </c>
      <c r="L8739">
        <v>1.5003000000000001E-2</v>
      </c>
      <c r="M8739">
        <f>(F8739*CalPhotonTurnigy!$AE$30*CalPhotonTurnigy!$AF$36+CalPhotonTurnigy!$AE$36)/CalPhotonTurnigy!$AE$30</f>
        <v>34.501009369989774</v>
      </c>
    </row>
    <row r="8740" spans="1:13" x14ac:dyDescent="0.3">
      <c r="A8740">
        <v>228.54205300000001</v>
      </c>
      <c r="B8740">
        <v>28</v>
      </c>
      <c r="C8740">
        <v>0</v>
      </c>
      <c r="D8740">
        <v>0.42099999999999999</v>
      </c>
      <c r="E8740">
        <v>21.155404000000001</v>
      </c>
      <c r="F8740">
        <v>22.579981</v>
      </c>
      <c r="G8740">
        <v>23.286961000000002</v>
      </c>
      <c r="H8740">
        <v>-1.4245760000000001</v>
      </c>
      <c r="I8740">
        <v>-100</v>
      </c>
      <c r="J8740">
        <v>28</v>
      </c>
      <c r="K8740">
        <v>42.853859</v>
      </c>
      <c r="L8740">
        <v>1.5008000000000001E-2</v>
      </c>
      <c r="M8740">
        <f>(F8740*CalPhotonTurnigy!$AE$30*CalPhotonTurnigy!$AF$36+CalPhotonTurnigy!$AE$36)/CalPhotonTurnigy!$AE$30</f>
        <v>34.422896616103557</v>
      </c>
    </row>
    <row r="8741" spans="1:13" x14ac:dyDescent="0.3">
      <c r="A8741">
        <v>228.557061</v>
      </c>
      <c r="B8741">
        <v>28</v>
      </c>
      <c r="C8741">
        <v>0</v>
      </c>
      <c r="D8741">
        <v>0.42099999999999999</v>
      </c>
      <c r="E8741">
        <v>21.115022</v>
      </c>
      <c r="F8741">
        <v>22.477425</v>
      </c>
      <c r="G8741">
        <v>23.281578</v>
      </c>
      <c r="H8741">
        <v>-1.362403</v>
      </c>
      <c r="I8741">
        <v>-100</v>
      </c>
      <c r="J8741">
        <v>28</v>
      </c>
      <c r="K8741">
        <v>42.853783999999997</v>
      </c>
      <c r="L8741">
        <v>1.5008000000000001E-2</v>
      </c>
      <c r="M8741">
        <f>(F8741*CalPhotonTurnigy!$AE$30*CalPhotonTurnigy!$AF$36+CalPhotonTurnigy!$AE$36)/CalPhotonTurnigy!$AE$30</f>
        <v>34.318730026316743</v>
      </c>
    </row>
    <row r="8742" spans="1:13" x14ac:dyDescent="0.3">
      <c r="A8742">
        <v>228.572058</v>
      </c>
      <c r="B8742">
        <v>28</v>
      </c>
      <c r="C8742">
        <v>0</v>
      </c>
      <c r="D8742">
        <v>0.42</v>
      </c>
      <c r="E8742">
        <v>21.072202999999998</v>
      </c>
      <c r="F8742">
        <v>22.374852000000001</v>
      </c>
      <c r="G8742">
        <v>23.276553</v>
      </c>
      <c r="H8742">
        <v>-1.3026489999999999</v>
      </c>
      <c r="I8742">
        <v>-100</v>
      </c>
      <c r="J8742">
        <v>28</v>
      </c>
      <c r="K8742">
        <v>42.853720000000003</v>
      </c>
      <c r="L8742">
        <v>1.4997E-2</v>
      </c>
      <c r="M8742">
        <f>(F8742*CalPhotonTurnigy!$AE$30*CalPhotonTurnigy!$AF$36+CalPhotonTurnigy!$AE$36)/CalPhotonTurnigy!$AE$30</f>
        <v>34.214546169553586</v>
      </c>
    </row>
    <row r="8743" spans="1:13" x14ac:dyDescent="0.3">
      <c r="A8743">
        <v>228.58705599999999</v>
      </c>
      <c r="B8743">
        <v>28</v>
      </c>
      <c r="C8743">
        <v>0</v>
      </c>
      <c r="D8743">
        <v>0.42</v>
      </c>
      <c r="E8743">
        <v>21.035309999999999</v>
      </c>
      <c r="F8743">
        <v>22.938790000000001</v>
      </c>
      <c r="G8743">
        <v>23.271864999999998</v>
      </c>
      <c r="H8743">
        <v>-1.9034800000000001</v>
      </c>
      <c r="I8743">
        <v>-100</v>
      </c>
      <c r="J8743">
        <v>28</v>
      </c>
      <c r="K8743">
        <v>42.853664000000002</v>
      </c>
      <c r="L8743">
        <v>1.4997999999999999E-2</v>
      </c>
      <c r="M8743">
        <f>(F8743*CalPhotonTurnigy!$AE$30*CalPhotonTurnigy!$AF$36+CalPhotonTurnigy!$AE$36)/CalPhotonTurnigy!$AE$30</f>
        <v>34.787340528842122</v>
      </c>
    </row>
    <row r="8744" spans="1:13" x14ac:dyDescent="0.3">
      <c r="A8744">
        <v>228.60205300000001</v>
      </c>
      <c r="B8744">
        <v>28</v>
      </c>
      <c r="C8744">
        <v>0</v>
      </c>
      <c r="D8744">
        <v>0.42</v>
      </c>
      <c r="E8744">
        <v>21.003529</v>
      </c>
      <c r="F8744">
        <v>22.913167999999999</v>
      </c>
      <c r="G8744">
        <v>23.267493000000002</v>
      </c>
      <c r="H8744">
        <v>-1.9096390000000001</v>
      </c>
      <c r="I8744">
        <v>-100</v>
      </c>
      <c r="J8744">
        <v>28</v>
      </c>
      <c r="K8744">
        <v>42.853616000000002</v>
      </c>
      <c r="L8744">
        <v>1.4997E-2</v>
      </c>
      <c r="M8744">
        <f>(F8744*CalPhotonTurnigy!$AE$30*CalPhotonTurnigy!$AF$36+CalPhotonTurnigy!$AE$36)/CalPhotonTurnigy!$AE$30</f>
        <v>34.761316148371769</v>
      </c>
    </row>
    <row r="8745" spans="1:13" x14ac:dyDescent="0.3">
      <c r="A8745">
        <v>228.61706000000001</v>
      </c>
      <c r="B8745">
        <v>28</v>
      </c>
      <c r="C8745">
        <v>0</v>
      </c>
      <c r="D8745">
        <v>0.41899999999999998</v>
      </c>
      <c r="E8745">
        <v>20.968098999999999</v>
      </c>
      <c r="F8745">
        <v>22.785041</v>
      </c>
      <c r="G8745">
        <v>23.263417</v>
      </c>
      <c r="H8745">
        <v>-1.8169409999999999</v>
      </c>
      <c r="I8745">
        <v>-100</v>
      </c>
      <c r="J8745">
        <v>28</v>
      </c>
      <c r="K8745">
        <v>42.853574999999999</v>
      </c>
      <c r="L8745">
        <v>1.5007E-2</v>
      </c>
      <c r="M8745">
        <f>(F8745*CalPhotonTurnigy!$AE$30*CalPhotonTurnigy!$AF$36+CalPhotonTurnigy!$AE$36)/CalPhotonTurnigy!$AE$30</f>
        <v>34.631176979043644</v>
      </c>
    </row>
    <row r="8746" spans="1:13" x14ac:dyDescent="0.3">
      <c r="A8746">
        <v>228.63206400000001</v>
      </c>
      <c r="B8746">
        <v>27</v>
      </c>
      <c r="C8746">
        <v>0</v>
      </c>
      <c r="D8746">
        <v>0.41899999999999998</v>
      </c>
      <c r="E8746">
        <v>20.937580000000001</v>
      </c>
      <c r="F8746">
        <v>22.759412000000001</v>
      </c>
      <c r="G8746">
        <v>23.259443999999998</v>
      </c>
      <c r="H8746">
        <v>-1.8218319999999999</v>
      </c>
      <c r="I8746">
        <v>-100</v>
      </c>
      <c r="J8746">
        <v>27</v>
      </c>
      <c r="K8746">
        <v>42.786751000000002</v>
      </c>
      <c r="L8746">
        <v>1.5004E-2</v>
      </c>
      <c r="M8746">
        <f>(F8746*CalPhotonTurnigy!$AE$30*CalPhotonTurnigy!$AF$36+CalPhotonTurnigy!$AE$36)/CalPhotonTurnigy!$AE$30</f>
        <v>34.60514548864186</v>
      </c>
    </row>
    <row r="8747" spans="1:13" x14ac:dyDescent="0.3">
      <c r="A8747">
        <v>228.64707200000001</v>
      </c>
      <c r="B8747">
        <v>27</v>
      </c>
      <c r="C8747">
        <v>0</v>
      </c>
      <c r="D8747">
        <v>0.41799999999999998</v>
      </c>
      <c r="E8747">
        <v>20.903220999999998</v>
      </c>
      <c r="F8747">
        <v>22.656886</v>
      </c>
      <c r="G8747">
        <v>23.254946</v>
      </c>
      <c r="H8747">
        <v>-1.753665</v>
      </c>
      <c r="I8747">
        <v>-100</v>
      </c>
      <c r="J8747">
        <v>27</v>
      </c>
      <c r="K8747">
        <v>42.665700999999999</v>
      </c>
      <c r="L8747">
        <v>1.5008000000000001E-2</v>
      </c>
      <c r="M8747">
        <f>(F8747*CalPhotonTurnigy!$AE$30*CalPhotonTurnigy!$AF$36+CalPhotonTurnigy!$AE$36)/CalPhotonTurnigy!$AE$30</f>
        <v>34.501009369989774</v>
      </c>
    </row>
    <row r="8748" spans="1:13" x14ac:dyDescent="0.3">
      <c r="A8748">
        <v>228.66207</v>
      </c>
      <c r="B8748">
        <v>27</v>
      </c>
      <c r="C8748">
        <v>0</v>
      </c>
      <c r="D8748">
        <v>0.42</v>
      </c>
      <c r="E8748">
        <v>20.889786000000001</v>
      </c>
      <c r="F8748">
        <v>22.605616999999999</v>
      </c>
      <c r="G8748">
        <v>23.249053</v>
      </c>
      <c r="H8748">
        <v>-1.7158310000000001</v>
      </c>
      <c r="I8748">
        <v>-100</v>
      </c>
      <c r="J8748">
        <v>27</v>
      </c>
      <c r="K8748">
        <v>42.561514000000003</v>
      </c>
      <c r="L8748">
        <v>1.4997999999999999E-2</v>
      </c>
      <c r="M8748">
        <f>(F8748*CalPhotonTurnigy!$AE$30*CalPhotonTurnigy!$AF$36+CalPhotonTurnigy!$AE$36)/CalPhotonTurnigy!$AE$30</f>
        <v>34.448935216436787</v>
      </c>
    </row>
    <row r="8749" spans="1:13" x14ac:dyDescent="0.3">
      <c r="A8749">
        <v>228.67706699999999</v>
      </c>
      <c r="B8749">
        <v>27</v>
      </c>
      <c r="C8749">
        <v>0</v>
      </c>
      <c r="D8749">
        <v>0.41799999999999998</v>
      </c>
      <c r="E8749">
        <v>20.862054000000001</v>
      </c>
      <c r="F8749">
        <v>22.503066</v>
      </c>
      <c r="G8749">
        <v>23.241097</v>
      </c>
      <c r="H8749">
        <v>-1.6410119999999999</v>
      </c>
      <c r="I8749">
        <v>-100</v>
      </c>
      <c r="J8749">
        <v>27</v>
      </c>
      <c r="K8749">
        <v>42.471837999999998</v>
      </c>
      <c r="L8749">
        <v>1.4997E-2</v>
      </c>
      <c r="M8749">
        <f>(F8749*CalPhotonTurnigy!$AE$30*CalPhotonTurnigy!$AF$36+CalPhotonTurnigy!$AE$36)/CalPhotonTurnigy!$AE$30</f>
        <v>34.344773705172429</v>
      </c>
    </row>
    <row r="8750" spans="1:13" x14ac:dyDescent="0.3">
      <c r="A8750">
        <v>228.69207299999999</v>
      </c>
      <c r="B8750">
        <v>27</v>
      </c>
      <c r="C8750">
        <v>0</v>
      </c>
      <c r="D8750">
        <v>0.41699999999999998</v>
      </c>
      <c r="E8750">
        <v>20.821982999999999</v>
      </c>
      <c r="F8750">
        <v>22.528704999999999</v>
      </c>
      <c r="G8750">
        <v>23.230713000000002</v>
      </c>
      <c r="H8750">
        <v>-1.7067220000000001</v>
      </c>
      <c r="I8750">
        <v>-100</v>
      </c>
      <c r="J8750">
        <v>27</v>
      </c>
      <c r="K8750">
        <v>42.394654000000003</v>
      </c>
      <c r="L8750">
        <v>1.5006E-2</v>
      </c>
      <c r="M8750">
        <f>(F8750*CalPhotonTurnigy!$AE$30*CalPhotonTurnigy!$AF$36+CalPhotonTurnigy!$AE$36)/CalPhotonTurnigy!$AE$30</f>
        <v>34.370815352619132</v>
      </c>
    </row>
    <row r="8751" spans="1:13" x14ac:dyDescent="0.3">
      <c r="A8751">
        <v>228.70708099999999</v>
      </c>
      <c r="B8751">
        <v>27</v>
      </c>
      <c r="C8751">
        <v>0</v>
      </c>
      <c r="D8751">
        <v>0.41799999999999998</v>
      </c>
      <c r="E8751">
        <v>20.803667000000001</v>
      </c>
      <c r="F8751">
        <v>22.400497000000001</v>
      </c>
      <c r="G8751">
        <v>23.217765</v>
      </c>
      <c r="H8751">
        <v>-1.59683</v>
      </c>
      <c r="I8751">
        <v>-100</v>
      </c>
      <c r="J8751">
        <v>27</v>
      </c>
      <c r="K8751">
        <v>42.328220999999999</v>
      </c>
      <c r="L8751">
        <v>1.5008000000000001E-2</v>
      </c>
      <c r="M8751">
        <f>(F8751*CalPhotonTurnigy!$AE$30*CalPhotonTurnigy!$AF$36+CalPhotonTurnigy!$AE$36)/CalPhotonTurnigy!$AE$30</f>
        <v>34.240593911227236</v>
      </c>
    </row>
    <row r="8752" spans="1:13" x14ac:dyDescent="0.3">
      <c r="A8752">
        <v>228.72208699999999</v>
      </c>
      <c r="B8752">
        <v>27</v>
      </c>
      <c r="C8752">
        <v>0</v>
      </c>
      <c r="D8752">
        <v>0.41799999999999998</v>
      </c>
      <c r="E8752">
        <v>20.787897999999998</v>
      </c>
      <c r="F8752">
        <v>22.374852000000001</v>
      </c>
      <c r="G8752">
        <v>23.202275</v>
      </c>
      <c r="H8752">
        <v>-1.586954</v>
      </c>
      <c r="I8752">
        <v>-100</v>
      </c>
      <c r="J8752">
        <v>27</v>
      </c>
      <c r="K8752">
        <v>42.271040999999997</v>
      </c>
      <c r="L8752">
        <v>1.5006E-2</v>
      </c>
      <c r="M8752">
        <f>(F8752*CalPhotonTurnigy!$AE$30*CalPhotonTurnigy!$AF$36+CalPhotonTurnigy!$AE$36)/CalPhotonTurnigy!$AE$30</f>
        <v>34.214546169553586</v>
      </c>
    </row>
    <row r="8753" spans="1:13" x14ac:dyDescent="0.3">
      <c r="A8753">
        <v>228.73708999999999</v>
      </c>
      <c r="B8753">
        <v>27</v>
      </c>
      <c r="C8753">
        <v>0</v>
      </c>
      <c r="D8753">
        <v>0.41699999999999998</v>
      </c>
      <c r="E8753">
        <v>20.766213</v>
      </c>
      <c r="F8753">
        <v>22.323558999999999</v>
      </c>
      <c r="G8753">
        <v>23.184374999999999</v>
      </c>
      <c r="H8753">
        <v>-1.5573459999999999</v>
      </c>
      <c r="I8753">
        <v>-100</v>
      </c>
      <c r="J8753">
        <v>27</v>
      </c>
      <c r="K8753">
        <v>42.221826</v>
      </c>
      <c r="L8753">
        <v>1.5003000000000001E-2</v>
      </c>
      <c r="M8753">
        <f>(F8753*CalPhotonTurnigy!$AE$30*CalPhotonTurnigy!$AF$36+CalPhotonTurnigy!$AE$36)/CalPhotonTurnigy!$AE$30</f>
        <v>34.162447639092811</v>
      </c>
    </row>
    <row r="8754" spans="1:13" x14ac:dyDescent="0.3">
      <c r="A8754">
        <v>228.75209599999999</v>
      </c>
      <c r="B8754">
        <v>27</v>
      </c>
      <c r="C8754">
        <v>0</v>
      </c>
      <c r="D8754">
        <v>0.41699999999999998</v>
      </c>
      <c r="E8754">
        <v>20.739424</v>
      </c>
      <c r="F8754">
        <v>22.297910999999999</v>
      </c>
      <c r="G8754">
        <v>23.164270999999999</v>
      </c>
      <c r="H8754">
        <v>-1.558487</v>
      </c>
      <c r="I8754">
        <v>-100</v>
      </c>
      <c r="J8754">
        <v>27</v>
      </c>
      <c r="K8754">
        <v>42.179467000000002</v>
      </c>
      <c r="L8754">
        <v>1.5006E-2</v>
      </c>
      <c r="M8754">
        <f>(F8754*CalPhotonTurnigy!$AE$30*CalPhotonTurnigy!$AF$36+CalPhotonTurnigy!$AE$36)/CalPhotonTurnigy!$AE$30</f>
        <v>34.136396850305687</v>
      </c>
    </row>
    <row r="8755" spans="1:13" x14ac:dyDescent="0.3">
      <c r="A8755">
        <v>228.76709700000001</v>
      </c>
      <c r="B8755">
        <v>27</v>
      </c>
      <c r="C8755">
        <v>0</v>
      </c>
      <c r="D8755">
        <v>0.41599999999999998</v>
      </c>
      <c r="E8755">
        <v>20.708227999999998</v>
      </c>
      <c r="F8755">
        <v>22.220960000000002</v>
      </c>
      <c r="G8755">
        <v>23.142211</v>
      </c>
      <c r="H8755">
        <v>-1.512732</v>
      </c>
      <c r="I8755">
        <v>-100</v>
      </c>
      <c r="J8755">
        <v>27</v>
      </c>
      <c r="K8755">
        <v>42.143008000000002</v>
      </c>
      <c r="L8755">
        <v>1.5001E-2</v>
      </c>
      <c r="M8755">
        <f>(F8755*CalPhotonTurnigy!$AE$30*CalPhotonTurnigy!$AF$36+CalPhotonTurnigy!$AE$36)/CalPhotonTurnigy!$AE$30</f>
        <v>34.058237374012883</v>
      </c>
    </row>
    <row r="8756" spans="1:13" x14ac:dyDescent="0.3">
      <c r="A8756">
        <v>228.782106</v>
      </c>
      <c r="B8756">
        <v>27</v>
      </c>
      <c r="C8756">
        <v>0</v>
      </c>
      <c r="D8756">
        <v>0.41699999999999998</v>
      </c>
      <c r="E8756">
        <v>20.689492000000001</v>
      </c>
      <c r="F8756">
        <v>22.272262000000001</v>
      </c>
      <c r="G8756">
        <v>23.118466999999999</v>
      </c>
      <c r="H8756">
        <v>-1.58277</v>
      </c>
      <c r="I8756">
        <v>-100</v>
      </c>
      <c r="J8756">
        <v>27</v>
      </c>
      <c r="K8756">
        <v>42.111626999999999</v>
      </c>
      <c r="L8756">
        <v>1.5009E-2</v>
      </c>
      <c r="M8756">
        <f>(F8756*CalPhotonTurnigy!$AE$30*CalPhotonTurnigy!$AF$36+CalPhotonTurnigy!$AE$36)/CalPhotonTurnigy!$AE$30</f>
        <v>34.110345045814078</v>
      </c>
    </row>
    <row r="8757" spans="1:13" x14ac:dyDescent="0.3">
      <c r="A8757">
        <v>228.79711699999999</v>
      </c>
      <c r="B8757">
        <v>27</v>
      </c>
      <c r="C8757">
        <v>0</v>
      </c>
      <c r="D8757">
        <v>0.41599999999999998</v>
      </c>
      <c r="E8757">
        <v>20.665223999999998</v>
      </c>
      <c r="F8757">
        <v>22.195308000000001</v>
      </c>
      <c r="G8757">
        <v>23.093318</v>
      </c>
      <c r="H8757">
        <v>-1.530084</v>
      </c>
      <c r="I8757">
        <v>-100</v>
      </c>
      <c r="J8757">
        <v>27</v>
      </c>
      <c r="K8757">
        <v>42.084617000000001</v>
      </c>
      <c r="L8757">
        <v>1.5011E-2</v>
      </c>
      <c r="M8757">
        <f>(F8757*CalPhotonTurnigy!$AE$30*CalPhotonTurnigy!$AF$36+CalPhotonTurnigy!$AE$36)/CalPhotonTurnigy!$AE$30</f>
        <v>34.032182522407794</v>
      </c>
    </row>
    <row r="8758" spans="1:13" x14ac:dyDescent="0.3">
      <c r="A8758">
        <v>228.81211400000001</v>
      </c>
      <c r="B8758">
        <v>27</v>
      </c>
      <c r="C8758">
        <v>0</v>
      </c>
      <c r="D8758">
        <v>0.41699999999999998</v>
      </c>
      <c r="E8758">
        <v>20.652469</v>
      </c>
      <c r="F8758">
        <v>22.195308000000001</v>
      </c>
      <c r="G8758">
        <v>23.067042000000001</v>
      </c>
      <c r="H8758">
        <v>-1.5428379999999999</v>
      </c>
      <c r="I8758">
        <v>-100</v>
      </c>
      <c r="J8758">
        <v>27</v>
      </c>
      <c r="K8758">
        <v>42.061369999999997</v>
      </c>
      <c r="L8758">
        <v>1.4997E-2</v>
      </c>
      <c r="M8758">
        <f>(F8758*CalPhotonTurnigy!$AE$30*CalPhotonTurnigy!$AF$36+CalPhotonTurnigy!$AE$36)/CalPhotonTurnigy!$AE$30</f>
        <v>34.032182522407794</v>
      </c>
    </row>
    <row r="8759" spans="1:13" x14ac:dyDescent="0.3">
      <c r="A8759">
        <v>228.827125</v>
      </c>
      <c r="B8759">
        <v>27</v>
      </c>
      <c r="C8759">
        <v>0</v>
      </c>
      <c r="D8759">
        <v>0.41299999999999998</v>
      </c>
      <c r="E8759">
        <v>20.600739000000001</v>
      </c>
      <c r="F8759">
        <v>22.118344</v>
      </c>
      <c r="G8759">
        <v>23.039906999999999</v>
      </c>
      <c r="H8759">
        <v>-1.517604</v>
      </c>
      <c r="I8759">
        <v>-100</v>
      </c>
      <c r="J8759">
        <v>27</v>
      </c>
      <c r="K8759">
        <v>42.041359999999997</v>
      </c>
      <c r="L8759">
        <v>1.5011E-2</v>
      </c>
      <c r="M8759">
        <f>(F8759*CalPhotonTurnigy!$AE$30*CalPhotonTurnigy!$AF$36+CalPhotonTurnigy!$AE$36)/CalPhotonTurnigy!$AE$30</f>
        <v>33.954009841956605</v>
      </c>
    </row>
    <row r="8760" spans="1:13" x14ac:dyDescent="0.3">
      <c r="A8760">
        <v>228.84213099999999</v>
      </c>
      <c r="B8760">
        <v>27</v>
      </c>
      <c r="C8760">
        <v>0</v>
      </c>
      <c r="D8760">
        <v>0.42099999999999999</v>
      </c>
      <c r="E8760">
        <v>20.645868</v>
      </c>
      <c r="F8760">
        <v>22.195308000000001</v>
      </c>
      <c r="G8760">
        <v>23.012160000000002</v>
      </c>
      <c r="H8760">
        <v>-1.549439</v>
      </c>
      <c r="I8760">
        <v>-100</v>
      </c>
      <c r="J8760">
        <v>27</v>
      </c>
      <c r="K8760">
        <v>42.024138000000001</v>
      </c>
      <c r="L8760">
        <v>1.5006E-2</v>
      </c>
      <c r="M8760">
        <f>(F8760*CalPhotonTurnigy!$AE$30*CalPhotonTurnigy!$AF$36+CalPhotonTurnigy!$AE$36)/CalPhotonTurnigy!$AE$30</f>
        <v>34.032182522407794</v>
      </c>
    </row>
    <row r="8761" spans="1:13" x14ac:dyDescent="0.3">
      <c r="A8761">
        <v>228.85713799999999</v>
      </c>
      <c r="B8761">
        <v>27</v>
      </c>
      <c r="C8761">
        <v>0</v>
      </c>
      <c r="D8761">
        <v>0.41599999999999998</v>
      </c>
      <c r="E8761">
        <v>20.627661</v>
      </c>
      <c r="F8761">
        <v>22.143999000000001</v>
      </c>
      <c r="G8761">
        <v>22.984033</v>
      </c>
      <c r="H8761">
        <v>-1.5163390000000001</v>
      </c>
      <c r="I8761">
        <v>-100</v>
      </c>
      <c r="J8761">
        <v>27</v>
      </c>
      <c r="K8761">
        <v>42.009315000000001</v>
      </c>
      <c r="L8761">
        <v>1.5007E-2</v>
      </c>
      <c r="M8761">
        <f>(F8761*CalPhotonTurnigy!$AE$30*CalPhotonTurnigy!$AF$36+CalPhotonTurnigy!$AE$36)/CalPhotonTurnigy!$AE$30</f>
        <v>33.980067740675167</v>
      </c>
    </row>
    <row r="8762" spans="1:13" x14ac:dyDescent="0.3">
      <c r="A8762">
        <v>228.87213700000001</v>
      </c>
      <c r="B8762">
        <v>27</v>
      </c>
      <c r="C8762">
        <v>0</v>
      </c>
      <c r="D8762">
        <v>0.41699999999999998</v>
      </c>
      <c r="E8762">
        <v>20.620137</v>
      </c>
      <c r="F8762">
        <v>22.195308000000001</v>
      </c>
      <c r="G8762">
        <v>22.955738</v>
      </c>
      <c r="H8762">
        <v>-1.5751710000000001</v>
      </c>
      <c r="I8762">
        <v>-100</v>
      </c>
      <c r="J8762">
        <v>27</v>
      </c>
      <c r="K8762">
        <v>41.996557000000003</v>
      </c>
      <c r="L8762">
        <v>1.4999E-2</v>
      </c>
      <c r="M8762">
        <f>(F8762*CalPhotonTurnigy!$AE$30*CalPhotonTurnigy!$AF$36+CalPhotonTurnigy!$AE$36)/CalPhotonTurnigy!$AE$30</f>
        <v>34.032182522407794</v>
      </c>
    </row>
    <row r="8763" spans="1:13" x14ac:dyDescent="0.3">
      <c r="A8763">
        <v>228.88713899999999</v>
      </c>
      <c r="B8763">
        <v>27</v>
      </c>
      <c r="C8763">
        <v>0</v>
      </c>
      <c r="D8763">
        <v>0.41599999999999998</v>
      </c>
      <c r="E8763">
        <v>20.605508</v>
      </c>
      <c r="F8763">
        <v>22.195308000000001</v>
      </c>
      <c r="G8763">
        <v>22.927462999999999</v>
      </c>
      <c r="H8763">
        <v>-1.5898000000000001</v>
      </c>
      <c r="I8763">
        <v>-100</v>
      </c>
      <c r="J8763">
        <v>27</v>
      </c>
      <c r="K8763">
        <v>41.985574999999997</v>
      </c>
      <c r="L8763">
        <v>1.5002E-2</v>
      </c>
      <c r="M8763">
        <f>(F8763*CalPhotonTurnigy!$AE$30*CalPhotonTurnigy!$AF$36+CalPhotonTurnigy!$AE$36)/CalPhotonTurnigy!$AE$30</f>
        <v>34.032182522407794</v>
      </c>
    </row>
    <row r="8764" spans="1:13" x14ac:dyDescent="0.3">
      <c r="A8764">
        <v>228.90214800000001</v>
      </c>
      <c r="B8764">
        <v>27</v>
      </c>
      <c r="C8764">
        <v>0</v>
      </c>
      <c r="D8764">
        <v>0.41499999999999998</v>
      </c>
      <c r="E8764">
        <v>20.584755999999999</v>
      </c>
      <c r="F8764">
        <v>22.169654000000001</v>
      </c>
      <c r="G8764">
        <v>22.899372</v>
      </c>
      <c r="H8764">
        <v>-1.5848979999999999</v>
      </c>
      <c r="I8764">
        <v>-100</v>
      </c>
      <c r="J8764">
        <v>27</v>
      </c>
      <c r="K8764">
        <v>41.976123999999999</v>
      </c>
      <c r="L8764">
        <v>1.5009E-2</v>
      </c>
      <c r="M8764">
        <f>(F8764*CalPhotonTurnigy!$AE$30*CalPhotonTurnigy!$AF$36+CalPhotonTurnigy!$AE$36)/CalPhotonTurnigy!$AE$30</f>
        <v>34.006125639393723</v>
      </c>
    </row>
    <row r="8765" spans="1:13" x14ac:dyDescent="0.3">
      <c r="A8765">
        <v>228.91715300000001</v>
      </c>
      <c r="B8765">
        <v>27</v>
      </c>
      <c r="C8765">
        <v>0</v>
      </c>
      <c r="D8765">
        <v>0.41399999999999998</v>
      </c>
      <c r="E8765">
        <v>20.558721999999999</v>
      </c>
      <c r="F8765">
        <v>22.195308000000001</v>
      </c>
      <c r="G8765">
        <v>22.871611000000001</v>
      </c>
      <c r="H8765">
        <v>-1.6365860000000001</v>
      </c>
      <c r="I8765">
        <v>-100</v>
      </c>
      <c r="J8765">
        <v>27</v>
      </c>
      <c r="K8765">
        <v>41.967987999999998</v>
      </c>
      <c r="L8765">
        <v>1.5004999999999999E-2</v>
      </c>
      <c r="M8765">
        <f>(F8765*CalPhotonTurnigy!$AE$30*CalPhotonTurnigy!$AF$36+CalPhotonTurnigy!$AE$36)/CalPhotonTurnigy!$AE$30</f>
        <v>34.032182522407794</v>
      </c>
    </row>
    <row r="8766" spans="1:13" x14ac:dyDescent="0.3">
      <c r="A8766">
        <v>228.93216100000001</v>
      </c>
      <c r="B8766">
        <v>27</v>
      </c>
      <c r="C8766">
        <v>0</v>
      </c>
      <c r="D8766">
        <v>0.41299999999999998</v>
      </c>
      <c r="E8766">
        <v>20.519952</v>
      </c>
      <c r="F8766">
        <v>22.272262000000001</v>
      </c>
      <c r="G8766">
        <v>22.844303</v>
      </c>
      <c r="H8766">
        <v>-1.75231</v>
      </c>
      <c r="I8766">
        <v>-100</v>
      </c>
      <c r="J8766">
        <v>27</v>
      </c>
      <c r="K8766">
        <v>41.960985999999998</v>
      </c>
      <c r="L8766">
        <v>1.5008000000000001E-2</v>
      </c>
      <c r="M8766">
        <f>(F8766*CalPhotonTurnigy!$AE$30*CalPhotonTurnigy!$AF$36+CalPhotonTurnigy!$AE$36)/CalPhotonTurnigy!$AE$30</f>
        <v>34.110345045814078</v>
      </c>
    </row>
    <row r="8767" spans="1:13" x14ac:dyDescent="0.3">
      <c r="A8767">
        <v>228.947157</v>
      </c>
      <c r="B8767">
        <v>27</v>
      </c>
      <c r="C8767">
        <v>0</v>
      </c>
      <c r="D8767">
        <v>0.41299999999999998</v>
      </c>
      <c r="E8767">
        <v>20.494737000000001</v>
      </c>
      <c r="F8767">
        <v>22.246611000000001</v>
      </c>
      <c r="G8767">
        <v>22.817557000000001</v>
      </c>
      <c r="H8767">
        <v>-1.7518739999999999</v>
      </c>
      <c r="I8767">
        <v>-100</v>
      </c>
      <c r="J8767">
        <v>27</v>
      </c>
      <c r="K8767">
        <v>41.95496</v>
      </c>
      <c r="L8767">
        <v>1.4996000000000001E-2</v>
      </c>
      <c r="M8767">
        <f>(F8767*CalPhotonTurnigy!$AE$30*CalPhotonTurnigy!$AF$36+CalPhotonTurnigy!$AE$36)/CalPhotonTurnigy!$AE$30</f>
        <v>34.084291209913481</v>
      </c>
    </row>
    <row r="8768" spans="1:13" x14ac:dyDescent="0.3">
      <c r="A8768">
        <v>228.962155</v>
      </c>
      <c r="B8768">
        <v>27</v>
      </c>
      <c r="C8768">
        <v>0</v>
      </c>
      <c r="D8768">
        <v>0.45400000000000001</v>
      </c>
      <c r="E8768">
        <v>20.887868000000001</v>
      </c>
      <c r="F8768">
        <v>21.707706000000002</v>
      </c>
      <c r="G8768">
        <v>22.791460000000001</v>
      </c>
      <c r="H8768">
        <v>-0.81983799999999996</v>
      </c>
      <c r="I8768">
        <v>-100</v>
      </c>
      <c r="J8768">
        <v>27</v>
      </c>
      <c r="K8768">
        <v>41.949772000000003</v>
      </c>
      <c r="L8768">
        <v>1.4997999999999999E-2</v>
      </c>
      <c r="M8768">
        <f>(F8768*CalPhotonTurnigy!$AE$30*CalPhotonTurnigy!$AF$36+CalPhotonTurnigy!$AE$36)/CalPhotonTurnigy!$AE$30</f>
        <v>33.536922981150049</v>
      </c>
    </row>
    <row r="8769" spans="1:13" x14ac:dyDescent="0.3">
      <c r="A8769">
        <v>228.97715500000001</v>
      </c>
      <c r="B8769">
        <v>27</v>
      </c>
      <c r="C8769">
        <v>0</v>
      </c>
      <c r="D8769">
        <v>0.41299999999999998</v>
      </c>
      <c r="E8769">
        <v>20.803747000000001</v>
      </c>
      <c r="F8769">
        <v>21.656357</v>
      </c>
      <c r="G8769">
        <v>22.766083999999999</v>
      </c>
      <c r="H8769">
        <v>-0.85260999999999998</v>
      </c>
      <c r="I8769">
        <v>-100</v>
      </c>
      <c r="J8769">
        <v>27</v>
      </c>
      <c r="K8769">
        <v>41.945307999999997</v>
      </c>
      <c r="L8769">
        <v>1.4999999999999999E-2</v>
      </c>
      <c r="M8769">
        <f>(F8769*CalPhotonTurnigy!$AE$30*CalPhotonTurnigy!$AF$36+CalPhotonTurnigy!$AE$36)/CalPhotonTurnigy!$AE$30</f>
        <v>33.484767571237775</v>
      </c>
    </row>
    <row r="8770" spans="1:13" x14ac:dyDescent="0.3">
      <c r="A8770">
        <v>228.99216100000001</v>
      </c>
      <c r="B8770">
        <v>27</v>
      </c>
      <c r="C8770">
        <v>0</v>
      </c>
      <c r="D8770">
        <v>0.41299999999999998</v>
      </c>
      <c r="E8770">
        <v>20.731176000000001</v>
      </c>
      <c r="F8770">
        <v>21.630680000000002</v>
      </c>
      <c r="G8770">
        <v>22.741485000000001</v>
      </c>
      <c r="H8770">
        <v>-0.899505</v>
      </c>
      <c r="I8770">
        <v>-100</v>
      </c>
      <c r="J8770">
        <v>27</v>
      </c>
      <c r="K8770">
        <v>41.941465000000001</v>
      </c>
      <c r="L8770">
        <v>1.5006E-2</v>
      </c>
      <c r="M8770">
        <f>(F8770*CalPhotonTurnigy!$AE$30*CalPhotonTurnigy!$AF$36+CalPhotonTurnigy!$AE$36)/CalPhotonTurnigy!$AE$30</f>
        <v>33.458687327020414</v>
      </c>
    </row>
    <row r="8771" spans="1:13" x14ac:dyDescent="0.3">
      <c r="A8771">
        <v>229.00717299999999</v>
      </c>
      <c r="B8771">
        <v>27</v>
      </c>
      <c r="C8771">
        <v>0</v>
      </c>
      <c r="D8771">
        <v>0.41399999999999998</v>
      </c>
      <c r="E8771">
        <v>20.684861999999999</v>
      </c>
      <c r="F8771">
        <v>21.733378999999999</v>
      </c>
      <c r="G8771">
        <v>22.717707000000001</v>
      </c>
      <c r="H8771">
        <v>-1.0485169999999999</v>
      </c>
      <c r="I8771">
        <v>-100</v>
      </c>
      <c r="J8771">
        <v>27</v>
      </c>
      <c r="K8771">
        <v>41.938156999999997</v>
      </c>
      <c r="L8771">
        <v>1.5011999999999999E-2</v>
      </c>
      <c r="M8771">
        <f>(F8771*CalPhotonTurnigy!$AE$30*CalPhotonTurnigy!$AF$36+CalPhotonTurnigy!$AE$36)/CalPhotonTurnigy!$AE$30</f>
        <v>33.562999162549445</v>
      </c>
    </row>
    <row r="8772" spans="1:13" x14ac:dyDescent="0.3">
      <c r="A8772">
        <v>229.02218199999999</v>
      </c>
      <c r="B8772">
        <v>27</v>
      </c>
      <c r="C8772">
        <v>0</v>
      </c>
      <c r="D8772">
        <v>0.41299999999999998</v>
      </c>
      <c r="E8772">
        <v>20.628661000000001</v>
      </c>
      <c r="F8772">
        <v>21.759050999999999</v>
      </c>
      <c r="G8772">
        <v>22.694780999999999</v>
      </c>
      <c r="H8772">
        <v>-1.1303890000000001</v>
      </c>
      <c r="I8772">
        <v>-100</v>
      </c>
      <c r="J8772">
        <v>27</v>
      </c>
      <c r="K8772">
        <v>41.935310999999999</v>
      </c>
      <c r="L8772">
        <v>1.5009E-2</v>
      </c>
      <c r="M8772">
        <f>(F8772*CalPhotonTurnigy!$AE$30*CalPhotonTurnigy!$AF$36+CalPhotonTurnigy!$AE$36)/CalPhotonTurnigy!$AE$30</f>
        <v>33.589074328244358</v>
      </c>
    </row>
    <row r="8773" spans="1:13" x14ac:dyDescent="0.3">
      <c r="A8773">
        <v>229.03718000000001</v>
      </c>
      <c r="B8773">
        <v>27</v>
      </c>
      <c r="C8773">
        <v>0</v>
      </c>
      <c r="D8773">
        <v>0.41299999999999998</v>
      </c>
      <c r="E8773">
        <v>20.588379</v>
      </c>
      <c r="F8773">
        <v>21.784721000000001</v>
      </c>
      <c r="G8773">
        <v>22.672730000000001</v>
      </c>
      <c r="H8773">
        <v>-1.196342</v>
      </c>
      <c r="I8773">
        <v>-100</v>
      </c>
      <c r="J8773">
        <v>27</v>
      </c>
      <c r="K8773">
        <v>41.932859999999998</v>
      </c>
      <c r="L8773">
        <v>1.4997999999999999E-2</v>
      </c>
      <c r="M8773">
        <f>(F8773*CalPhotonTurnigy!$AE$30*CalPhotonTurnigy!$AF$36+CalPhotonTurnigy!$AE$36)/CalPhotonTurnigy!$AE$30</f>
        <v>33.615147462530281</v>
      </c>
    </row>
    <row r="8774" spans="1:13" x14ac:dyDescent="0.3">
      <c r="A8774">
        <v>229.05219199999999</v>
      </c>
      <c r="B8774">
        <v>27</v>
      </c>
      <c r="C8774">
        <v>0</v>
      </c>
      <c r="D8774">
        <v>0.41299999999999998</v>
      </c>
      <c r="E8774">
        <v>20.553674999999998</v>
      </c>
      <c r="F8774">
        <v>21.810390999999999</v>
      </c>
      <c r="G8774">
        <v>22.651568000000001</v>
      </c>
      <c r="H8774">
        <v>-1.2567159999999999</v>
      </c>
      <c r="I8774">
        <v>-100</v>
      </c>
      <c r="J8774">
        <v>27</v>
      </c>
      <c r="K8774">
        <v>41.930751000000001</v>
      </c>
      <c r="L8774">
        <v>1.5011999999999999E-2</v>
      </c>
      <c r="M8774">
        <f>(F8774*CalPhotonTurnigy!$AE$30*CalPhotonTurnigy!$AF$36+CalPhotonTurnigy!$AE$36)/CalPhotonTurnigy!$AE$30</f>
        <v>33.641220596816211</v>
      </c>
    </row>
    <row r="8775" spans="1:13" x14ac:dyDescent="0.3">
      <c r="A8775">
        <v>229.06719000000001</v>
      </c>
      <c r="B8775">
        <v>27</v>
      </c>
      <c r="C8775">
        <v>0</v>
      </c>
      <c r="D8775">
        <v>0.41399999999999998</v>
      </c>
      <c r="E8775">
        <v>20.531956999999998</v>
      </c>
      <c r="F8775">
        <v>21.913059000000001</v>
      </c>
      <c r="G8775">
        <v>22.631298999999999</v>
      </c>
      <c r="H8775">
        <v>-1.3811020000000001</v>
      </c>
      <c r="I8775">
        <v>-100</v>
      </c>
      <c r="J8775">
        <v>27</v>
      </c>
      <c r="K8775">
        <v>41.928936</v>
      </c>
      <c r="L8775">
        <v>1.4997999999999999E-2</v>
      </c>
      <c r="M8775">
        <f>(F8775*CalPhotonTurnigy!$AE$30*CalPhotonTurnigy!$AF$36+CalPhotonTurnigy!$AE$36)/CalPhotonTurnigy!$AE$30</f>
        <v>33.745500945506024</v>
      </c>
    </row>
    <row r="8776" spans="1:13" x14ac:dyDescent="0.3">
      <c r="A8776">
        <v>229.082188</v>
      </c>
      <c r="B8776">
        <v>27</v>
      </c>
      <c r="C8776">
        <v>0</v>
      </c>
      <c r="D8776">
        <v>0.40200000000000002</v>
      </c>
      <c r="E8776">
        <v>20.390317</v>
      </c>
      <c r="F8776">
        <v>21.938724000000001</v>
      </c>
      <c r="G8776">
        <v>22.611923000000001</v>
      </c>
      <c r="H8776">
        <v>-1.5484070000000001</v>
      </c>
      <c r="I8776">
        <v>-100</v>
      </c>
      <c r="J8776">
        <v>27</v>
      </c>
      <c r="K8776">
        <v>41.927374</v>
      </c>
      <c r="L8776">
        <v>1.4997999999999999E-2</v>
      </c>
      <c r="M8776">
        <f>(F8776*CalPhotonTurnigy!$AE$30*CalPhotonTurnigy!$AF$36+CalPhotonTurnigy!$AE$36)/CalPhotonTurnigy!$AE$30</f>
        <v>33.771569001269498</v>
      </c>
    </row>
    <row r="8777" spans="1:13" x14ac:dyDescent="0.3">
      <c r="A8777">
        <v>229.097196</v>
      </c>
      <c r="B8777">
        <v>27</v>
      </c>
      <c r="C8777">
        <v>0</v>
      </c>
      <c r="D8777">
        <v>0.41099999999999998</v>
      </c>
      <c r="E8777">
        <v>20.358477000000001</v>
      </c>
      <c r="F8777">
        <v>21.990048999999999</v>
      </c>
      <c r="G8777">
        <v>22.593430999999999</v>
      </c>
      <c r="H8777">
        <v>-1.631572</v>
      </c>
      <c r="I8777">
        <v>-100</v>
      </c>
      <c r="J8777">
        <v>27</v>
      </c>
      <c r="K8777">
        <v>41.926029</v>
      </c>
      <c r="L8777">
        <v>1.5008000000000001E-2</v>
      </c>
      <c r="M8777">
        <f>(F8777*CalPhotonTurnigy!$AE$30*CalPhotonTurnigy!$AF$36+CalPhotonTurnigy!$AE$36)/CalPhotonTurnigy!$AE$30</f>
        <v>33.823700034273983</v>
      </c>
    </row>
    <row r="8778" spans="1:13" x14ac:dyDescent="0.3">
      <c r="A8778">
        <v>229.112201</v>
      </c>
      <c r="B8778">
        <v>27</v>
      </c>
      <c r="C8778">
        <v>0</v>
      </c>
      <c r="D8778">
        <v>0.41099999999999998</v>
      </c>
      <c r="E8778">
        <v>20.331053000000001</v>
      </c>
      <c r="F8778">
        <v>21.861726999999998</v>
      </c>
      <c r="G8778">
        <v>22.575811000000002</v>
      </c>
      <c r="H8778">
        <v>-1.5306740000000001</v>
      </c>
      <c r="I8778">
        <v>-100</v>
      </c>
      <c r="J8778">
        <v>27</v>
      </c>
      <c r="K8778">
        <v>41.924872000000001</v>
      </c>
      <c r="L8778">
        <v>1.5004999999999999E-2</v>
      </c>
      <c r="M8778">
        <f>(F8778*CalPhotonTurnigy!$AE$30*CalPhotonTurnigy!$AF$36+CalPhotonTurnigy!$AE$36)/CalPhotonTurnigy!$AE$30</f>
        <v>33.693362802570093</v>
      </c>
    </row>
    <row r="8779" spans="1:13" x14ac:dyDescent="0.3">
      <c r="A8779">
        <v>229.12720899999999</v>
      </c>
      <c r="B8779">
        <v>27</v>
      </c>
      <c r="C8779">
        <v>0</v>
      </c>
      <c r="D8779">
        <v>0.42299999999999999</v>
      </c>
      <c r="E8779">
        <v>20.430713000000001</v>
      </c>
      <c r="F8779">
        <v>21.425232000000001</v>
      </c>
      <c r="G8779">
        <v>22.559045000000001</v>
      </c>
      <c r="H8779">
        <v>-0.99451900000000004</v>
      </c>
      <c r="I8779">
        <v>-100</v>
      </c>
      <c r="J8779">
        <v>27</v>
      </c>
      <c r="K8779">
        <v>41.923876</v>
      </c>
      <c r="L8779">
        <v>1.5008000000000001E-2</v>
      </c>
      <c r="M8779">
        <f>(F8779*CalPhotonTurnigy!$AE$30*CalPhotonTurnigy!$AF$36+CalPhotonTurnigy!$AE$36)/CalPhotonTurnigy!$AE$30</f>
        <v>33.250012870737784</v>
      </c>
    </row>
    <row r="8780" spans="1:13" x14ac:dyDescent="0.3">
      <c r="A8780">
        <v>229.14220700000001</v>
      </c>
      <c r="B8780">
        <v>27</v>
      </c>
      <c r="C8780">
        <v>0</v>
      </c>
      <c r="D8780">
        <v>0.40899999999999997</v>
      </c>
      <c r="E8780">
        <v>20.376847999999999</v>
      </c>
      <c r="F8780">
        <v>21.527964999999998</v>
      </c>
      <c r="G8780">
        <v>22.543113999999999</v>
      </c>
      <c r="H8780">
        <v>-1.1511169999999999</v>
      </c>
      <c r="I8780">
        <v>-100</v>
      </c>
      <c r="J8780">
        <v>27</v>
      </c>
      <c r="K8780">
        <v>41.923017999999999</v>
      </c>
      <c r="L8780">
        <v>1.4997999999999999E-2</v>
      </c>
      <c r="M8780">
        <f>(F8780*CalPhotonTurnigy!$AE$30*CalPhotonTurnigy!$AF$36+CalPhotonTurnigy!$AE$36)/CalPhotonTurnigy!$AE$30</f>
        <v>33.354359240219509</v>
      </c>
    </row>
    <row r="8781" spans="1:13" x14ac:dyDescent="0.3">
      <c r="A8781">
        <v>229.157218</v>
      </c>
      <c r="B8781">
        <v>27</v>
      </c>
      <c r="C8781">
        <v>0</v>
      </c>
      <c r="D8781">
        <v>0.40699999999999997</v>
      </c>
      <c r="E8781">
        <v>20.305726</v>
      </c>
      <c r="F8781">
        <v>21.527964999999998</v>
      </c>
      <c r="G8781">
        <v>22.527996000000002</v>
      </c>
      <c r="H8781">
        <v>-1.2222390000000001</v>
      </c>
      <c r="I8781">
        <v>-100</v>
      </c>
      <c r="J8781">
        <v>27</v>
      </c>
      <c r="K8781">
        <v>41.922280000000001</v>
      </c>
      <c r="L8781">
        <v>1.5011E-2</v>
      </c>
      <c r="M8781">
        <f>(F8781*CalPhotonTurnigy!$AE$30*CalPhotonTurnigy!$AF$36+CalPhotonTurnigy!$AE$36)/CalPhotonTurnigy!$AE$30</f>
        <v>33.354359240219509</v>
      </c>
    </row>
    <row r="8782" spans="1:13" x14ac:dyDescent="0.3">
      <c r="A8782">
        <v>229.17222699999999</v>
      </c>
      <c r="B8782">
        <v>27</v>
      </c>
      <c r="C8782">
        <v>0</v>
      </c>
      <c r="D8782">
        <v>0.40799999999999997</v>
      </c>
      <c r="E8782">
        <v>20.260892999999999</v>
      </c>
      <c r="F8782">
        <v>21.682032</v>
      </c>
      <c r="G8782">
        <v>22.513663999999999</v>
      </c>
      <c r="H8782">
        <v>-1.421138</v>
      </c>
      <c r="I8782">
        <v>-100</v>
      </c>
      <c r="J8782">
        <v>27</v>
      </c>
      <c r="K8782">
        <v>41.921644999999998</v>
      </c>
      <c r="L8782">
        <v>1.5009E-2</v>
      </c>
      <c r="M8782">
        <f>(F8782*CalPhotonTurnigy!$AE$30*CalPhotonTurnigy!$AF$36+CalPhotonTurnigy!$AE$36)/CalPhotonTurnigy!$AE$30</f>
        <v>33.510845784046154</v>
      </c>
    </row>
    <row r="8783" spans="1:13" x14ac:dyDescent="0.3">
      <c r="A8783">
        <v>229.18723399999999</v>
      </c>
      <c r="B8783">
        <v>27</v>
      </c>
      <c r="C8783">
        <v>0</v>
      </c>
      <c r="D8783">
        <v>0.40500000000000003</v>
      </c>
      <c r="E8783">
        <v>20.189212000000001</v>
      </c>
      <c r="F8783">
        <v>21.707706000000002</v>
      </c>
      <c r="G8783">
        <v>22.500095000000002</v>
      </c>
      <c r="H8783">
        <v>-1.518494</v>
      </c>
      <c r="I8783">
        <v>-100</v>
      </c>
      <c r="J8783">
        <v>27</v>
      </c>
      <c r="K8783">
        <v>41.921098000000001</v>
      </c>
      <c r="L8783">
        <v>1.5007E-2</v>
      </c>
      <c r="M8783">
        <f>(F8783*CalPhotonTurnigy!$AE$30*CalPhotonTurnigy!$AF$36+CalPhotonTurnigy!$AE$36)/CalPhotonTurnigy!$AE$30</f>
        <v>33.536922981150049</v>
      </c>
    </row>
    <row r="8784" spans="1:13" x14ac:dyDescent="0.3">
      <c r="A8784">
        <v>229.202236</v>
      </c>
      <c r="B8784">
        <v>27</v>
      </c>
      <c r="C8784">
        <v>0</v>
      </c>
      <c r="D8784">
        <v>0.40400000000000003</v>
      </c>
      <c r="E8784">
        <v>20.110823</v>
      </c>
      <c r="F8784">
        <v>21.861726999999998</v>
      </c>
      <c r="G8784">
        <v>22.487259000000002</v>
      </c>
      <c r="H8784">
        <v>-1.7509049999999999</v>
      </c>
      <c r="I8784">
        <v>-100</v>
      </c>
      <c r="J8784">
        <v>27</v>
      </c>
      <c r="K8784">
        <v>41.920628000000001</v>
      </c>
      <c r="L8784">
        <v>1.5002E-2</v>
      </c>
      <c r="M8784">
        <f>(F8784*CalPhotonTurnigy!$AE$30*CalPhotonTurnigy!$AF$36+CalPhotonTurnigy!$AE$36)/CalPhotonTurnigy!$AE$30</f>
        <v>33.693362802570093</v>
      </c>
    </row>
    <row r="8785" spans="1:13" x14ac:dyDescent="0.3">
      <c r="A8785">
        <v>229.21723499999999</v>
      </c>
      <c r="B8785">
        <v>27</v>
      </c>
      <c r="C8785">
        <v>0</v>
      </c>
      <c r="D8785">
        <v>0.4</v>
      </c>
      <c r="E8785">
        <v>20.009961000000001</v>
      </c>
      <c r="F8785">
        <v>21.83606</v>
      </c>
      <c r="G8785">
        <v>22.475128999999999</v>
      </c>
      <c r="H8785">
        <v>-1.8260989999999999</v>
      </c>
      <c r="I8785">
        <v>-100</v>
      </c>
      <c r="J8785">
        <v>27</v>
      </c>
      <c r="K8785">
        <v>41.920223</v>
      </c>
      <c r="L8785">
        <v>1.4999E-2</v>
      </c>
      <c r="M8785">
        <f>(F8785*CalPhotonTurnigy!$AE$30*CalPhotonTurnigy!$AF$36+CalPhotonTurnigy!$AE$36)/CalPhotonTurnigy!$AE$30</f>
        <v>33.667292715397643</v>
      </c>
    </row>
    <row r="8786" spans="1:13" x14ac:dyDescent="0.3">
      <c r="A8786">
        <v>229.23224300000001</v>
      </c>
      <c r="B8786">
        <v>27</v>
      </c>
      <c r="C8786">
        <v>0</v>
      </c>
      <c r="D8786">
        <v>0.40400000000000003</v>
      </c>
      <c r="E8786">
        <v>19.964576000000001</v>
      </c>
      <c r="F8786">
        <v>21.245407</v>
      </c>
      <c r="G8786">
        <v>22.463677000000001</v>
      </c>
      <c r="H8786">
        <v>-1.2808310000000001</v>
      </c>
      <c r="I8786">
        <v>-100</v>
      </c>
      <c r="J8786">
        <v>27</v>
      </c>
      <c r="K8786">
        <v>41.919874</v>
      </c>
      <c r="L8786">
        <v>1.5008000000000001E-2</v>
      </c>
      <c r="M8786">
        <f>(F8786*CalPhotonTurnigy!$AE$30*CalPhotonTurnigy!$AF$36+CalPhotonTurnigy!$AE$36)/CalPhotonTurnigy!$AE$30</f>
        <v>33.067363810629999</v>
      </c>
    </row>
    <row r="8787" spans="1:13" x14ac:dyDescent="0.3">
      <c r="A8787">
        <v>229.247243</v>
      </c>
      <c r="B8787">
        <v>27</v>
      </c>
      <c r="C8787">
        <v>0</v>
      </c>
      <c r="D8787">
        <v>0.40400000000000003</v>
      </c>
      <c r="E8787">
        <v>19.917128999999999</v>
      </c>
      <c r="F8787">
        <v>21.399546000000001</v>
      </c>
      <c r="G8787">
        <v>22.452871999999999</v>
      </c>
      <c r="H8787">
        <v>-1.4824170000000001</v>
      </c>
      <c r="I8787">
        <v>-100</v>
      </c>
      <c r="J8787">
        <v>27</v>
      </c>
      <c r="K8787">
        <v>41.919573999999997</v>
      </c>
      <c r="L8787">
        <v>1.4999999999999999E-2</v>
      </c>
      <c r="M8787">
        <f>(F8787*CalPhotonTurnigy!$AE$30*CalPhotonTurnigy!$AF$36+CalPhotonTurnigy!$AE$36)/CalPhotonTurnigy!$AE$30</f>
        <v>33.223923485180002</v>
      </c>
    </row>
    <row r="8788" spans="1:13" x14ac:dyDescent="0.3">
      <c r="A8788">
        <v>229.262246</v>
      </c>
      <c r="B8788">
        <v>27</v>
      </c>
      <c r="C8788">
        <v>0</v>
      </c>
      <c r="D8788">
        <v>0.40300000000000002</v>
      </c>
      <c r="E8788">
        <v>19.867888000000001</v>
      </c>
      <c r="F8788">
        <v>21.425232000000001</v>
      </c>
      <c r="G8788">
        <v>22.442686999999999</v>
      </c>
      <c r="H8788">
        <v>-1.5573429999999999</v>
      </c>
      <c r="I8788">
        <v>-100</v>
      </c>
      <c r="J8788">
        <v>27</v>
      </c>
      <c r="K8788">
        <v>41.919316000000002</v>
      </c>
      <c r="L8788">
        <v>1.5003000000000001E-2</v>
      </c>
      <c r="M8788">
        <f>(F8788*CalPhotonTurnigy!$AE$30*CalPhotonTurnigy!$AF$36+CalPhotonTurnigy!$AE$36)/CalPhotonTurnigy!$AE$30</f>
        <v>33.250012870737784</v>
      </c>
    </row>
    <row r="8789" spans="1:13" x14ac:dyDescent="0.3">
      <c r="A8789">
        <v>229.277253</v>
      </c>
      <c r="B8789">
        <v>27</v>
      </c>
      <c r="C8789">
        <v>0</v>
      </c>
      <c r="D8789">
        <v>0.40500000000000003</v>
      </c>
      <c r="E8789">
        <v>19.850546000000001</v>
      </c>
      <c r="F8789">
        <v>21.553644999999999</v>
      </c>
      <c r="G8789">
        <v>22.433091999999998</v>
      </c>
      <c r="H8789">
        <v>-1.7030989999999999</v>
      </c>
      <c r="I8789">
        <v>-100</v>
      </c>
      <c r="J8789">
        <v>27</v>
      </c>
      <c r="K8789">
        <v>41.919092999999997</v>
      </c>
      <c r="L8789">
        <v>1.5007E-2</v>
      </c>
      <c r="M8789">
        <f>(F8789*CalPhotonTurnigy!$AE$30*CalPhotonTurnigy!$AF$36+CalPhotonTurnigy!$AE$36)/CalPhotonTurnigy!$AE$30</f>
        <v>33.380442531550351</v>
      </c>
    </row>
    <row r="8790" spans="1:13" x14ac:dyDescent="0.3">
      <c r="A8790">
        <v>229.292261</v>
      </c>
      <c r="B8790">
        <v>26</v>
      </c>
      <c r="C8790">
        <v>0</v>
      </c>
      <c r="D8790">
        <v>0.40400000000000003</v>
      </c>
      <c r="E8790">
        <v>19.818881999999999</v>
      </c>
      <c r="F8790">
        <v>21.605003</v>
      </c>
      <c r="G8790">
        <v>22.423891999999999</v>
      </c>
      <c r="H8790">
        <v>-1.7861210000000001</v>
      </c>
      <c r="I8790">
        <v>-100</v>
      </c>
      <c r="J8790">
        <v>26</v>
      </c>
      <c r="K8790">
        <v>41.849592000000001</v>
      </c>
      <c r="L8790">
        <v>1.5008000000000001E-2</v>
      </c>
      <c r="M8790">
        <f>(F8790*CalPhotonTurnigy!$AE$30*CalPhotonTurnigy!$AF$36+CalPhotonTurnigy!$AE$36)/CalPhotonTurnigy!$AE$30</f>
        <v>33.432607082803045</v>
      </c>
    </row>
    <row r="8791" spans="1:13" x14ac:dyDescent="0.3">
      <c r="A8791">
        <v>229.30726899999999</v>
      </c>
      <c r="B8791">
        <v>26</v>
      </c>
      <c r="C8791">
        <v>0</v>
      </c>
      <c r="D8791">
        <v>0.40200000000000002</v>
      </c>
      <c r="E8791">
        <v>19.774851000000002</v>
      </c>
      <c r="F8791">
        <v>21.759050999999999</v>
      </c>
      <c r="G8791">
        <v>22.414479</v>
      </c>
      <c r="H8791">
        <v>-1.9842</v>
      </c>
      <c r="I8791">
        <v>-100</v>
      </c>
      <c r="J8791">
        <v>26</v>
      </c>
      <c r="K8791">
        <v>41.723841</v>
      </c>
      <c r="L8791">
        <v>1.5008000000000001E-2</v>
      </c>
      <c r="M8791">
        <f>(F8791*CalPhotonTurnigy!$AE$30*CalPhotonTurnigy!$AF$36+CalPhotonTurnigy!$AE$36)/CalPhotonTurnigy!$AE$30</f>
        <v>33.589074328244358</v>
      </c>
    </row>
    <row r="8792" spans="1:13" x14ac:dyDescent="0.3">
      <c r="A8792">
        <v>229.32227499999999</v>
      </c>
      <c r="B8792">
        <v>26</v>
      </c>
      <c r="C8792">
        <v>0</v>
      </c>
      <c r="D8792">
        <v>0.40400000000000003</v>
      </c>
      <c r="E8792">
        <v>19.753692000000001</v>
      </c>
      <c r="F8792">
        <v>21.194019000000001</v>
      </c>
      <c r="G8792">
        <v>22.404011000000001</v>
      </c>
      <c r="H8792">
        <v>-1.4403280000000001</v>
      </c>
      <c r="I8792">
        <v>-100</v>
      </c>
      <c r="J8792">
        <v>26</v>
      </c>
      <c r="K8792">
        <v>41.615606</v>
      </c>
      <c r="L8792">
        <v>1.5006E-2</v>
      </c>
      <c r="M8792">
        <f>(F8792*CalPhotonTurnigy!$AE$30*CalPhotonTurnigy!$AF$36+CalPhotonTurnigy!$AE$36)/CalPhotonTurnigy!$AE$30</f>
        <v>33.015168788242576</v>
      </c>
    </row>
    <row r="8793" spans="1:13" x14ac:dyDescent="0.3">
      <c r="A8793">
        <v>229.33728099999999</v>
      </c>
      <c r="B8793">
        <v>26</v>
      </c>
      <c r="C8793">
        <v>0</v>
      </c>
      <c r="D8793">
        <v>0.40300000000000002</v>
      </c>
      <c r="E8793">
        <v>19.727079</v>
      </c>
      <c r="F8793">
        <v>21.245407</v>
      </c>
      <c r="G8793">
        <v>22.391835</v>
      </c>
      <c r="H8793">
        <v>-1.5183279999999999</v>
      </c>
      <c r="I8793">
        <v>-100</v>
      </c>
      <c r="J8793">
        <v>26</v>
      </c>
      <c r="K8793">
        <v>41.522447</v>
      </c>
      <c r="L8793">
        <v>1.5006E-2</v>
      </c>
      <c r="M8793">
        <f>(F8793*CalPhotonTurnigy!$AE$30*CalPhotonTurnigy!$AF$36+CalPhotonTurnigy!$AE$36)/CalPhotonTurnigy!$AE$30</f>
        <v>33.067363810629999</v>
      </c>
    </row>
    <row r="8794" spans="1:13" x14ac:dyDescent="0.3">
      <c r="A8794">
        <v>229.35227800000001</v>
      </c>
      <c r="B8794">
        <v>26</v>
      </c>
      <c r="C8794">
        <v>0</v>
      </c>
      <c r="D8794">
        <v>0.40400000000000003</v>
      </c>
      <c r="E8794">
        <v>19.712561999999998</v>
      </c>
      <c r="F8794">
        <v>21.373858999999999</v>
      </c>
      <c r="G8794">
        <v>22.377590000000001</v>
      </c>
      <c r="H8794">
        <v>-1.661297</v>
      </c>
      <c r="I8794">
        <v>-100</v>
      </c>
      <c r="J8794">
        <v>26</v>
      </c>
      <c r="K8794">
        <v>41.442264999999999</v>
      </c>
      <c r="L8794">
        <v>1.4997E-2</v>
      </c>
      <c r="M8794">
        <f>(F8794*CalPhotonTurnigy!$AE$30*CalPhotonTurnigy!$AF$36+CalPhotonTurnigy!$AE$36)/CalPhotonTurnigy!$AE$30</f>
        <v>33.197833083917729</v>
      </c>
    </row>
    <row r="8795" spans="1:13" x14ac:dyDescent="0.3">
      <c r="A8795">
        <v>229.367288</v>
      </c>
      <c r="B8795">
        <v>26</v>
      </c>
      <c r="C8795">
        <v>0</v>
      </c>
      <c r="D8795">
        <v>0.40100000000000002</v>
      </c>
      <c r="E8795">
        <v>19.674847</v>
      </c>
      <c r="F8795">
        <v>21.476600000000001</v>
      </c>
      <c r="G8795">
        <v>22.361122000000002</v>
      </c>
      <c r="H8795">
        <v>-1.8017529999999999</v>
      </c>
      <c r="I8795">
        <v>-100</v>
      </c>
      <c r="J8795">
        <v>26</v>
      </c>
      <c r="K8795">
        <v>41.373251000000003</v>
      </c>
      <c r="L8795">
        <v>1.5010000000000001E-2</v>
      </c>
      <c r="M8795">
        <f>(F8795*CalPhotonTurnigy!$AE$30*CalPhotonTurnigy!$AF$36+CalPhotonTurnigy!$AE$36)/CalPhotonTurnigy!$AE$30</f>
        <v>33.30218757903539</v>
      </c>
    </row>
    <row r="8796" spans="1:13" x14ac:dyDescent="0.3">
      <c r="A8796">
        <v>229.38228599999999</v>
      </c>
      <c r="B8796">
        <v>26</v>
      </c>
      <c r="C8796">
        <v>0</v>
      </c>
      <c r="D8796">
        <v>0.40200000000000002</v>
      </c>
      <c r="E8796">
        <v>19.650773999999998</v>
      </c>
      <c r="F8796">
        <v>21.605003</v>
      </c>
      <c r="G8796">
        <v>22.342433</v>
      </c>
      <c r="H8796">
        <v>-1.954229</v>
      </c>
      <c r="I8796">
        <v>-100</v>
      </c>
      <c r="J8796">
        <v>26</v>
      </c>
      <c r="K8796">
        <v>41.313851</v>
      </c>
      <c r="L8796">
        <v>1.4997999999999999E-2</v>
      </c>
      <c r="M8796">
        <f>(F8796*CalPhotonTurnigy!$AE$30*CalPhotonTurnigy!$AF$36+CalPhotonTurnigy!$AE$36)/CalPhotonTurnigy!$AE$30</f>
        <v>33.432607082803045</v>
      </c>
    </row>
    <row r="8797" spans="1:13" x14ac:dyDescent="0.3">
      <c r="A8797">
        <v>229.39728400000001</v>
      </c>
      <c r="B8797">
        <v>26</v>
      </c>
      <c r="C8797">
        <v>0</v>
      </c>
      <c r="D8797">
        <v>0.40300000000000002</v>
      </c>
      <c r="E8797">
        <v>19.638466000000001</v>
      </c>
      <c r="F8797">
        <v>21.065529999999999</v>
      </c>
      <c r="G8797">
        <v>22.321626999999999</v>
      </c>
      <c r="H8797">
        <v>-1.427065</v>
      </c>
      <c r="I8797">
        <v>-100</v>
      </c>
      <c r="J8797">
        <v>26</v>
      </c>
      <c r="K8797">
        <v>41.262723999999999</v>
      </c>
      <c r="L8797">
        <v>1.4997999999999999E-2</v>
      </c>
      <c r="M8797">
        <f>(F8797*CalPhotonTurnigy!$AE$30*CalPhotonTurnigy!$AF$36+CalPhotonTurnigy!$AE$36)/CalPhotonTurnigy!$AE$30</f>
        <v>32.884661933888687</v>
      </c>
    </row>
    <row r="8798" spans="1:13" x14ac:dyDescent="0.3">
      <c r="A8798">
        <v>229.412282</v>
      </c>
      <c r="B8798">
        <v>26</v>
      </c>
      <c r="C8798">
        <v>0</v>
      </c>
      <c r="D8798">
        <v>0.40100000000000002</v>
      </c>
      <c r="E8798">
        <v>19.611021000000001</v>
      </c>
      <c r="F8798">
        <v>21.194019000000001</v>
      </c>
      <c r="G8798">
        <v>22.298877999999998</v>
      </c>
      <c r="H8798">
        <v>-1.5829979999999999</v>
      </c>
      <c r="I8798">
        <v>-100</v>
      </c>
      <c r="J8798">
        <v>26</v>
      </c>
      <c r="K8798">
        <v>41.218719</v>
      </c>
      <c r="L8798">
        <v>1.4997999999999999E-2</v>
      </c>
      <c r="M8798">
        <f>(F8798*CalPhotonTurnigy!$AE$30*CalPhotonTurnigy!$AF$36+CalPhotonTurnigy!$AE$36)/CalPhotonTurnigy!$AE$30</f>
        <v>33.015168788242576</v>
      </c>
    </row>
    <row r="8799" spans="1:13" x14ac:dyDescent="0.3">
      <c r="A8799">
        <v>229.427291</v>
      </c>
      <c r="B8799">
        <v>26</v>
      </c>
      <c r="C8799">
        <v>0</v>
      </c>
      <c r="D8799">
        <v>0.40200000000000002</v>
      </c>
      <c r="E8799">
        <v>19.595818999999999</v>
      </c>
      <c r="F8799">
        <v>21.348171000000001</v>
      </c>
      <c r="G8799">
        <v>22.274401000000001</v>
      </c>
      <c r="H8799">
        <v>-1.7523519999999999</v>
      </c>
      <c r="I8799">
        <v>-100</v>
      </c>
      <c r="J8799">
        <v>26</v>
      </c>
      <c r="K8799">
        <v>41.180844</v>
      </c>
      <c r="L8799">
        <v>1.5009E-2</v>
      </c>
      <c r="M8799">
        <f>(F8799*CalPhotonTurnigy!$AE$30*CalPhotonTurnigy!$AF$36+CalPhotonTurnigy!$AE$36)/CalPhotonTurnigy!$AE$30</f>
        <v>33.171741666950957</v>
      </c>
    </row>
    <row r="8800" spans="1:13" x14ac:dyDescent="0.3">
      <c r="A8800">
        <v>229.44229999999999</v>
      </c>
      <c r="B8800">
        <v>26</v>
      </c>
      <c r="C8800">
        <v>0</v>
      </c>
      <c r="D8800">
        <v>0.40300000000000002</v>
      </c>
      <c r="E8800">
        <v>19.591165</v>
      </c>
      <c r="F8800">
        <v>21.425232000000001</v>
      </c>
      <c r="G8800">
        <v>22.248435000000001</v>
      </c>
      <c r="H8800">
        <v>-1.8340669999999999</v>
      </c>
      <c r="I8800">
        <v>-100</v>
      </c>
      <c r="J8800">
        <v>26</v>
      </c>
      <c r="K8800">
        <v>41.148243999999998</v>
      </c>
      <c r="L8800">
        <v>1.5009E-2</v>
      </c>
      <c r="M8800">
        <f>(F8800*CalPhotonTurnigy!$AE$30*CalPhotonTurnigy!$AF$36+CalPhotonTurnigy!$AE$36)/CalPhotonTurnigy!$AE$30</f>
        <v>33.250012870737784</v>
      </c>
    </row>
    <row r="8801" spans="1:13" x14ac:dyDescent="0.3">
      <c r="A8801">
        <v>229.45729800000001</v>
      </c>
      <c r="B8801">
        <v>26</v>
      </c>
      <c r="C8801">
        <v>0</v>
      </c>
      <c r="D8801">
        <v>0.4</v>
      </c>
      <c r="E8801">
        <v>19.561848999999999</v>
      </c>
      <c r="F8801">
        <v>21.605003</v>
      </c>
      <c r="G8801">
        <v>22.221233999999999</v>
      </c>
      <c r="H8801">
        <v>-2.0431539999999999</v>
      </c>
      <c r="I8801">
        <v>-100</v>
      </c>
      <c r="J8801">
        <v>26</v>
      </c>
      <c r="K8801">
        <v>41.120184999999999</v>
      </c>
      <c r="L8801">
        <v>1.4997999999999999E-2</v>
      </c>
      <c r="M8801">
        <f>(F8801*CalPhotonTurnigy!$AE$30*CalPhotonTurnigy!$AF$36+CalPhotonTurnigy!$AE$36)/CalPhotonTurnigy!$AE$30</f>
        <v>33.432607082803045</v>
      </c>
    </row>
    <row r="8802" spans="1:13" x14ac:dyDescent="0.3">
      <c r="A8802">
        <v>229.472307</v>
      </c>
      <c r="B8802">
        <v>26</v>
      </c>
      <c r="C8802">
        <v>0</v>
      </c>
      <c r="D8802">
        <v>0.40100000000000002</v>
      </c>
      <c r="E8802">
        <v>19.545047</v>
      </c>
      <c r="F8802">
        <v>21.039829000000001</v>
      </c>
      <c r="G8802">
        <v>22.193047</v>
      </c>
      <c r="H8802">
        <v>-1.494783</v>
      </c>
      <c r="I8802">
        <v>-100</v>
      </c>
      <c r="J8802">
        <v>26</v>
      </c>
      <c r="K8802">
        <v>41.096035000000001</v>
      </c>
      <c r="L8802">
        <v>1.5009E-2</v>
      </c>
      <c r="M8802">
        <f>(F8802*CalPhotonTurnigy!$AE$30*CalPhotonTurnigy!$AF$36+CalPhotonTurnigy!$AE$36)/CalPhotonTurnigy!$AE$30</f>
        <v>32.858557312763537</v>
      </c>
    </row>
    <row r="8803" spans="1:13" x14ac:dyDescent="0.3">
      <c r="A8803">
        <v>229.487303</v>
      </c>
      <c r="B8803">
        <v>26</v>
      </c>
      <c r="C8803">
        <v>0</v>
      </c>
      <c r="D8803">
        <v>0.40100000000000002</v>
      </c>
      <c r="E8803">
        <v>19.530581999999999</v>
      </c>
      <c r="F8803">
        <v>21.142627000000001</v>
      </c>
      <c r="G8803">
        <v>22.164114000000001</v>
      </c>
      <c r="H8803">
        <v>-1.612045</v>
      </c>
      <c r="I8803">
        <v>-100</v>
      </c>
      <c r="J8803">
        <v>26</v>
      </c>
      <c r="K8803">
        <v>41.075248000000002</v>
      </c>
      <c r="L8803">
        <v>1.4996000000000001E-2</v>
      </c>
      <c r="M8803">
        <f>(F8803*CalPhotonTurnigy!$AE$30*CalPhotonTurnigy!$AF$36+CalPhotonTurnigy!$AE$36)/CalPhotonTurnigy!$AE$30</f>
        <v>32.962969703037189</v>
      </c>
    </row>
    <row r="8804" spans="1:13" x14ac:dyDescent="0.3">
      <c r="A8804">
        <v>229.50230099999999</v>
      </c>
      <c r="B8804">
        <v>26</v>
      </c>
      <c r="C8804">
        <v>0</v>
      </c>
      <c r="D8804">
        <v>0.40100000000000002</v>
      </c>
      <c r="E8804">
        <v>19.518129999999999</v>
      </c>
      <c r="F8804">
        <v>21.322482000000001</v>
      </c>
      <c r="G8804">
        <v>22.134665999999999</v>
      </c>
      <c r="H8804">
        <v>-1.804352</v>
      </c>
      <c r="I8804">
        <v>-100</v>
      </c>
      <c r="J8804">
        <v>26</v>
      </c>
      <c r="K8804">
        <v>41.057357000000003</v>
      </c>
      <c r="L8804">
        <v>1.4997999999999999E-2</v>
      </c>
      <c r="M8804">
        <f>(F8804*CalPhotonTurnigy!$AE$30*CalPhotonTurnigy!$AF$36+CalPhotonTurnigy!$AE$36)/CalPhotonTurnigy!$AE$30</f>
        <v>33.145649234279702</v>
      </c>
    </row>
    <row r="8805" spans="1:13" x14ac:dyDescent="0.3">
      <c r="A8805">
        <v>229.51730699999999</v>
      </c>
      <c r="B8805">
        <v>26</v>
      </c>
      <c r="C8805">
        <v>0</v>
      </c>
      <c r="D8805">
        <v>0.39200000000000002</v>
      </c>
      <c r="E8805">
        <v>19.405768999999999</v>
      </c>
      <c r="F8805">
        <v>21.399546000000001</v>
      </c>
      <c r="G8805">
        <v>22.104911999999999</v>
      </c>
      <c r="H8805">
        <v>-1.9937769999999999</v>
      </c>
      <c r="I8805">
        <v>-100</v>
      </c>
      <c r="J8805">
        <v>26</v>
      </c>
      <c r="K8805">
        <v>41.041958000000001</v>
      </c>
      <c r="L8805">
        <v>1.5006E-2</v>
      </c>
      <c r="M8805">
        <f>(F8805*CalPhotonTurnigy!$AE$30*CalPhotonTurnigy!$AF$36+CalPhotonTurnigy!$AE$36)/CalPhotonTurnigy!$AE$30</f>
        <v>33.223923485180002</v>
      </c>
    </row>
    <row r="8806" spans="1:13" x14ac:dyDescent="0.3">
      <c r="A8806">
        <v>229.532318</v>
      </c>
      <c r="B8806">
        <v>26</v>
      </c>
      <c r="C8806">
        <v>0</v>
      </c>
      <c r="D8806">
        <v>0.40100000000000002</v>
      </c>
      <c r="E8806">
        <v>19.410719</v>
      </c>
      <c r="F8806">
        <v>20.8856</v>
      </c>
      <c r="G8806">
        <v>22.075042</v>
      </c>
      <c r="H8806">
        <v>-1.4748810000000001</v>
      </c>
      <c r="I8806">
        <v>-100</v>
      </c>
      <c r="J8806">
        <v>26</v>
      </c>
      <c r="K8806">
        <v>41.028703999999998</v>
      </c>
      <c r="L8806">
        <v>1.5011E-2</v>
      </c>
      <c r="M8806">
        <f>(F8806*CalPhotonTurnigy!$AE$30*CalPhotonTurnigy!$AF$36+CalPhotonTurnigy!$AE$36)/CalPhotonTurnigy!$AE$30</f>
        <v>32.701906224809342</v>
      </c>
    </row>
    <row r="8807" spans="1:13" x14ac:dyDescent="0.3">
      <c r="A8807">
        <v>229.54732799999999</v>
      </c>
      <c r="B8807">
        <v>26</v>
      </c>
      <c r="C8807">
        <v>0</v>
      </c>
      <c r="D8807">
        <v>0.40200000000000002</v>
      </c>
      <c r="E8807">
        <v>19.423459000000001</v>
      </c>
      <c r="F8807">
        <v>21.039829000000001</v>
      </c>
      <c r="G8807">
        <v>22.045231000000001</v>
      </c>
      <c r="H8807">
        <v>-1.6163700000000001</v>
      </c>
      <c r="I8807">
        <v>-100</v>
      </c>
      <c r="J8807">
        <v>26</v>
      </c>
      <c r="K8807">
        <v>41.017296000000002</v>
      </c>
      <c r="L8807">
        <v>1.5010000000000001E-2</v>
      </c>
      <c r="M8807">
        <f>(F8807*CalPhotonTurnigy!$AE$30*CalPhotonTurnigy!$AF$36+CalPhotonTurnigy!$AE$36)/CalPhotonTurnigy!$AE$30</f>
        <v>32.858557312763537</v>
      </c>
    </row>
    <row r="8808" spans="1:13" x14ac:dyDescent="0.3">
      <c r="A8808">
        <v>229.56232700000001</v>
      </c>
      <c r="B8808">
        <v>26</v>
      </c>
      <c r="C8808">
        <v>0</v>
      </c>
      <c r="D8808">
        <v>0.4</v>
      </c>
      <c r="E8808">
        <v>19.408977</v>
      </c>
      <c r="F8808">
        <v>21.168323999999998</v>
      </c>
      <c r="G8808">
        <v>22.015633999999999</v>
      </c>
      <c r="H8808">
        <v>-1.759347</v>
      </c>
      <c r="I8808">
        <v>-100</v>
      </c>
      <c r="J8808">
        <v>26</v>
      </c>
      <c r="K8808">
        <v>41.007477000000002</v>
      </c>
      <c r="L8808">
        <v>1.4999E-2</v>
      </c>
      <c r="M8808">
        <f>(F8808*CalPhotonTurnigy!$AE$30*CalPhotonTurnigy!$AF$36+CalPhotonTurnigy!$AE$36)/CalPhotonTurnigy!$AE$30</f>
        <v>32.989070261344374</v>
      </c>
    </row>
    <row r="8809" spans="1:13" x14ac:dyDescent="0.3">
      <c r="A8809">
        <v>229.57733099999999</v>
      </c>
      <c r="B8809">
        <v>26</v>
      </c>
      <c r="C8809">
        <v>0</v>
      </c>
      <c r="D8809">
        <v>0.4</v>
      </c>
      <c r="E8809">
        <v>19.396509999999999</v>
      </c>
      <c r="F8809">
        <v>21.348171000000001</v>
      </c>
      <c r="G8809">
        <v>21.986387000000001</v>
      </c>
      <c r="H8809">
        <v>-1.9516610000000001</v>
      </c>
      <c r="I8809">
        <v>-100</v>
      </c>
      <c r="J8809">
        <v>26</v>
      </c>
      <c r="K8809">
        <v>40.999026000000001</v>
      </c>
      <c r="L8809">
        <v>1.5004E-2</v>
      </c>
      <c r="M8809">
        <f>(F8809*CalPhotonTurnigy!$AE$30*CalPhotonTurnigy!$AF$36+CalPhotonTurnigy!$AE$36)/CalPhotonTurnigy!$AE$30</f>
        <v>33.171741666950957</v>
      </c>
    </row>
    <row r="8810" spans="1:13" x14ac:dyDescent="0.3">
      <c r="A8810">
        <v>229.59233800000001</v>
      </c>
      <c r="B8810">
        <v>26</v>
      </c>
      <c r="C8810">
        <v>0</v>
      </c>
      <c r="D8810">
        <v>0.4</v>
      </c>
      <c r="E8810">
        <v>19.394266999999999</v>
      </c>
      <c r="F8810">
        <v>20.834181999999998</v>
      </c>
      <c r="G8810">
        <v>21.957605000000001</v>
      </c>
      <c r="H8810">
        <v>-1.4399150000000001</v>
      </c>
      <c r="I8810">
        <v>-100</v>
      </c>
      <c r="J8810">
        <v>26</v>
      </c>
      <c r="K8810">
        <v>40.991751999999998</v>
      </c>
      <c r="L8810">
        <v>1.5007E-2</v>
      </c>
      <c r="M8810">
        <f>(F8810*CalPhotonTurnigy!$AE$30*CalPhotonTurnigy!$AF$36+CalPhotonTurnigy!$AE$36)/CalPhotonTurnigy!$AE$30</f>
        <v>32.649680731287184</v>
      </c>
    </row>
    <row r="8811" spans="1:13" x14ac:dyDescent="0.3">
      <c r="A8811">
        <v>229.607348</v>
      </c>
      <c r="B8811">
        <v>26</v>
      </c>
      <c r="C8811">
        <v>0</v>
      </c>
      <c r="D8811">
        <v>0.4</v>
      </c>
      <c r="E8811">
        <v>19.392337000000001</v>
      </c>
      <c r="F8811">
        <v>20.962720000000001</v>
      </c>
      <c r="G8811">
        <v>21.929387999999999</v>
      </c>
      <c r="H8811">
        <v>-1.5703830000000001</v>
      </c>
      <c r="I8811">
        <v>-100</v>
      </c>
      <c r="J8811">
        <v>26</v>
      </c>
      <c r="K8811">
        <v>40.985491000000003</v>
      </c>
      <c r="L8811">
        <v>1.5010000000000001E-2</v>
      </c>
      <c r="M8811">
        <f>(F8811*CalPhotonTurnigy!$AE$30*CalPhotonTurnigy!$AF$36+CalPhotonTurnigy!$AE$36)/CalPhotonTurnigy!$AE$30</f>
        <v>32.780237355161141</v>
      </c>
    </row>
    <row r="8812" spans="1:13" x14ac:dyDescent="0.3">
      <c r="A8812">
        <v>229.622364</v>
      </c>
      <c r="B8812">
        <v>26</v>
      </c>
      <c r="C8812">
        <v>0</v>
      </c>
      <c r="D8812">
        <v>0.4</v>
      </c>
      <c r="E8812">
        <v>19.382186000000001</v>
      </c>
      <c r="F8812">
        <v>21.142627000000001</v>
      </c>
      <c r="G8812">
        <v>21.901817999999999</v>
      </c>
      <c r="H8812">
        <v>-1.7604409999999999</v>
      </c>
      <c r="I8812">
        <v>-100</v>
      </c>
      <c r="J8812">
        <v>26</v>
      </c>
      <c r="K8812">
        <v>40.980103</v>
      </c>
      <c r="L8812">
        <v>1.5016E-2</v>
      </c>
      <c r="M8812">
        <f>(F8812*CalPhotonTurnigy!$AE$30*CalPhotonTurnigy!$AF$36+CalPhotonTurnigy!$AE$36)/CalPhotonTurnigy!$AE$30</f>
        <v>32.962969703037189</v>
      </c>
    </row>
    <row r="8813" spans="1:13" x14ac:dyDescent="0.3">
      <c r="A8813">
        <v>229.63736900000001</v>
      </c>
      <c r="B8813">
        <v>26</v>
      </c>
      <c r="C8813">
        <v>0</v>
      </c>
      <c r="D8813">
        <v>0.40100000000000002</v>
      </c>
      <c r="E8813">
        <v>19.390432000000001</v>
      </c>
      <c r="F8813">
        <v>21.271100000000001</v>
      </c>
      <c r="G8813">
        <v>21.874966000000001</v>
      </c>
      <c r="H8813">
        <v>-1.880668</v>
      </c>
      <c r="I8813">
        <v>-100</v>
      </c>
      <c r="J8813">
        <v>26</v>
      </c>
      <c r="K8813">
        <v>40.975465</v>
      </c>
      <c r="L8813">
        <v>1.5004999999999999E-2</v>
      </c>
      <c r="M8813">
        <f>(F8813*CalPhotonTurnigy!$AE$30*CalPhotonTurnigy!$AF$36+CalPhotonTurnigy!$AE$36)/CalPhotonTurnigy!$AE$30</f>
        <v>33.093460306119226</v>
      </c>
    </row>
    <row r="8814" spans="1:13" x14ac:dyDescent="0.3">
      <c r="A8814">
        <v>229.652366</v>
      </c>
      <c r="B8814">
        <v>26</v>
      </c>
      <c r="C8814">
        <v>0</v>
      </c>
      <c r="D8814">
        <v>0.4</v>
      </c>
      <c r="E8814">
        <v>19.389036999999998</v>
      </c>
      <c r="F8814">
        <v>20.757045999999999</v>
      </c>
      <c r="G8814">
        <v>21.848887000000001</v>
      </c>
      <c r="H8814">
        <v>-1.368009</v>
      </c>
      <c r="I8814">
        <v>-100</v>
      </c>
      <c r="J8814">
        <v>26</v>
      </c>
      <c r="K8814">
        <v>40.971471999999999</v>
      </c>
      <c r="L8814">
        <v>1.4997E-2</v>
      </c>
      <c r="M8814">
        <f>(F8814*CalPhotonTurnigy!$AE$30*CalPhotonTurnigy!$AF$36+CalPhotonTurnigy!$AE$36)/CalPhotonTurnigy!$AE$30</f>
        <v>32.571333349663533</v>
      </c>
    </row>
    <row r="8815" spans="1:13" x14ac:dyDescent="0.3">
      <c r="A8815">
        <v>229.66736700000001</v>
      </c>
      <c r="B8815">
        <v>26</v>
      </c>
      <c r="C8815">
        <v>0</v>
      </c>
      <c r="D8815">
        <v>0.39600000000000002</v>
      </c>
      <c r="E8815">
        <v>19.336856999999998</v>
      </c>
      <c r="F8815">
        <v>20.962720000000001</v>
      </c>
      <c r="G8815">
        <v>21.823626999999998</v>
      </c>
      <c r="H8815">
        <v>-1.6258630000000001</v>
      </c>
      <c r="I8815">
        <v>-100</v>
      </c>
      <c r="J8815">
        <v>26</v>
      </c>
      <c r="K8815">
        <v>40.968035999999998</v>
      </c>
      <c r="L8815">
        <v>1.5001E-2</v>
      </c>
      <c r="M8815">
        <f>(F8815*CalPhotonTurnigy!$AE$30*CalPhotonTurnigy!$AF$36+CalPhotonTurnigy!$AE$36)/CalPhotonTurnigy!$AE$30</f>
        <v>32.780237355161141</v>
      </c>
    </row>
    <row r="8816" spans="1:13" x14ac:dyDescent="0.3">
      <c r="A8816">
        <v>229.682378</v>
      </c>
      <c r="B8816">
        <v>26</v>
      </c>
      <c r="C8816">
        <v>0</v>
      </c>
      <c r="D8816">
        <v>0.39900000000000002</v>
      </c>
      <c r="E8816">
        <v>19.325932000000002</v>
      </c>
      <c r="F8816">
        <v>21.065529999999999</v>
      </c>
      <c r="G8816">
        <v>21.799213999999999</v>
      </c>
      <c r="H8816">
        <v>-1.739598</v>
      </c>
      <c r="I8816">
        <v>-100</v>
      </c>
      <c r="J8816">
        <v>26</v>
      </c>
      <c r="K8816">
        <v>40.965079000000003</v>
      </c>
      <c r="L8816">
        <v>1.5011E-2</v>
      </c>
      <c r="M8816">
        <f>(F8816*CalPhotonTurnigy!$AE$30*CalPhotonTurnigy!$AF$36+CalPhotonTurnigy!$AE$36)/CalPhotonTurnigy!$AE$30</f>
        <v>32.884661933888687</v>
      </c>
    </row>
    <row r="8817" spans="1:13" x14ac:dyDescent="0.3">
      <c r="A8817">
        <v>229.69738699999999</v>
      </c>
      <c r="B8817">
        <v>26</v>
      </c>
      <c r="C8817">
        <v>0</v>
      </c>
      <c r="D8817">
        <v>0.39900000000000002</v>
      </c>
      <c r="E8817">
        <v>19.316528999999999</v>
      </c>
      <c r="F8817">
        <v>21.271100000000001</v>
      </c>
      <c r="G8817">
        <v>21.775670999999999</v>
      </c>
      <c r="H8817">
        <v>-1.9545710000000001</v>
      </c>
      <c r="I8817">
        <v>-100</v>
      </c>
      <c r="J8817">
        <v>26</v>
      </c>
      <c r="K8817">
        <v>40.962533999999998</v>
      </c>
      <c r="L8817">
        <v>1.5009E-2</v>
      </c>
      <c r="M8817">
        <f>(F8817*CalPhotonTurnigy!$AE$30*CalPhotonTurnigy!$AF$36+CalPhotonTurnigy!$AE$36)/CalPhotonTurnigy!$AE$30</f>
        <v>33.093460306119226</v>
      </c>
    </row>
    <row r="8818" spans="1:13" x14ac:dyDescent="0.3">
      <c r="A8818">
        <v>229.71239399999999</v>
      </c>
      <c r="B8818">
        <v>26</v>
      </c>
      <c r="C8818">
        <v>0</v>
      </c>
      <c r="D8818">
        <v>0.4</v>
      </c>
      <c r="E8818">
        <v>19.316946000000002</v>
      </c>
      <c r="F8818">
        <v>20.757045999999999</v>
      </c>
      <c r="G8818">
        <v>21.753012999999999</v>
      </c>
      <c r="H8818">
        <v>-1.4401010000000001</v>
      </c>
      <c r="I8818">
        <v>-100</v>
      </c>
      <c r="J8818">
        <v>26</v>
      </c>
      <c r="K8818">
        <v>40.960343000000002</v>
      </c>
      <c r="L8818">
        <v>1.5007E-2</v>
      </c>
      <c r="M8818">
        <f>(F8818*CalPhotonTurnigy!$AE$30*CalPhotonTurnigy!$AF$36+CalPhotonTurnigy!$AE$36)/CalPhotonTurnigy!$AE$30</f>
        <v>32.571333349663533</v>
      </c>
    </row>
    <row r="8819" spans="1:13" x14ac:dyDescent="0.3">
      <c r="A8819">
        <v>229.72739000000001</v>
      </c>
      <c r="B8819">
        <v>26</v>
      </c>
      <c r="C8819">
        <v>0</v>
      </c>
      <c r="D8819">
        <v>0.38800000000000001</v>
      </c>
      <c r="E8819">
        <v>19.197939999999999</v>
      </c>
      <c r="F8819">
        <v>20.911307999999998</v>
      </c>
      <c r="G8819">
        <v>21.731247</v>
      </c>
      <c r="H8819">
        <v>-1.713368</v>
      </c>
      <c r="I8819">
        <v>-100</v>
      </c>
      <c r="J8819">
        <v>26</v>
      </c>
      <c r="K8819">
        <v>40.958457000000003</v>
      </c>
      <c r="L8819">
        <v>1.4996000000000001E-2</v>
      </c>
      <c r="M8819">
        <f>(F8819*CalPhotonTurnigy!$AE$30*CalPhotonTurnigy!$AF$36+CalPhotonTurnigy!$AE$36)/CalPhotonTurnigy!$AE$30</f>
        <v>32.72801795586593</v>
      </c>
    </row>
    <row r="8820" spans="1:13" x14ac:dyDescent="0.3">
      <c r="A8820">
        <v>229.74238600000001</v>
      </c>
      <c r="B8820">
        <v>26</v>
      </c>
      <c r="C8820">
        <v>0</v>
      </c>
      <c r="D8820">
        <v>0.39900000000000002</v>
      </c>
      <c r="E8820">
        <v>19.206394</v>
      </c>
      <c r="F8820">
        <v>21.091229999999999</v>
      </c>
      <c r="G8820">
        <v>21.710374000000002</v>
      </c>
      <c r="H8820">
        <v>-1.884836</v>
      </c>
      <c r="I8820">
        <v>-100</v>
      </c>
      <c r="J8820">
        <v>26</v>
      </c>
      <c r="K8820">
        <v>40.956834000000001</v>
      </c>
      <c r="L8820">
        <v>1.4996000000000001E-2</v>
      </c>
      <c r="M8820">
        <f>(F8820*CalPhotonTurnigy!$AE$30*CalPhotonTurnigy!$AF$36+CalPhotonTurnigy!$AE$36)/CalPhotonTurnigy!$AE$30</f>
        <v>32.910765539309345</v>
      </c>
    </row>
    <row r="8821" spans="1:13" x14ac:dyDescent="0.3">
      <c r="A8821">
        <v>229.757396</v>
      </c>
      <c r="B8821">
        <v>26</v>
      </c>
      <c r="C8821">
        <v>0</v>
      </c>
      <c r="D8821">
        <v>0.39900000000000002</v>
      </c>
      <c r="E8821">
        <v>19.213667000000001</v>
      </c>
      <c r="F8821">
        <v>21.219714</v>
      </c>
      <c r="G8821">
        <v>21.690387000000001</v>
      </c>
      <c r="H8821">
        <v>-2.0060470000000001</v>
      </c>
      <c r="I8821">
        <v>-100</v>
      </c>
      <c r="J8821">
        <v>26</v>
      </c>
      <c r="K8821">
        <v>40.955437000000003</v>
      </c>
      <c r="L8821">
        <v>1.5010000000000001E-2</v>
      </c>
      <c r="M8821">
        <f>(F8821*CalPhotonTurnigy!$AE$30*CalPhotonTurnigy!$AF$36+CalPhotonTurnigy!$AE$36)/CalPhotonTurnigy!$AE$30</f>
        <v>33.041267315140779</v>
      </c>
    </row>
    <row r="8822" spans="1:13" x14ac:dyDescent="0.3">
      <c r="A8822">
        <v>229.77239499999999</v>
      </c>
      <c r="B8822">
        <v>26</v>
      </c>
      <c r="C8822">
        <v>0</v>
      </c>
      <c r="D8822">
        <v>0.39700000000000002</v>
      </c>
      <c r="E8822">
        <v>19.202845</v>
      </c>
      <c r="F8822">
        <v>20.757045999999999</v>
      </c>
      <c r="G8822">
        <v>21.671275999999999</v>
      </c>
      <c r="H8822">
        <v>-1.5542009999999999</v>
      </c>
      <c r="I8822">
        <v>-100</v>
      </c>
      <c r="J8822">
        <v>26</v>
      </c>
      <c r="K8822">
        <v>40.954234999999997</v>
      </c>
      <c r="L8822">
        <v>1.4999E-2</v>
      </c>
      <c r="M8822">
        <f>(F8822*CalPhotonTurnigy!$AE$30*CalPhotonTurnigy!$AF$36+CalPhotonTurnigy!$AE$36)/CalPhotonTurnigy!$AE$30</f>
        <v>32.571333349663533</v>
      </c>
    </row>
    <row r="8823" spans="1:13" x14ac:dyDescent="0.3">
      <c r="A8823">
        <v>229.78739100000001</v>
      </c>
      <c r="B8823">
        <v>26</v>
      </c>
      <c r="C8823">
        <v>0</v>
      </c>
      <c r="D8823">
        <v>0.39800000000000002</v>
      </c>
      <c r="E8823">
        <v>19.202072999999999</v>
      </c>
      <c r="F8823">
        <v>20.937014000000001</v>
      </c>
      <c r="G8823">
        <v>21.653027000000002</v>
      </c>
      <c r="H8823">
        <v>-1.7349410000000001</v>
      </c>
      <c r="I8823">
        <v>-100</v>
      </c>
      <c r="J8823">
        <v>26</v>
      </c>
      <c r="K8823">
        <v>40.953200000000002</v>
      </c>
      <c r="L8823">
        <v>1.4996000000000001E-2</v>
      </c>
      <c r="M8823">
        <f>(F8823*CalPhotonTurnigy!$AE$30*CalPhotonTurnigy!$AF$36+CalPhotonTurnigy!$AE$36)/CalPhotonTurnigy!$AE$30</f>
        <v>32.754127655513535</v>
      </c>
    </row>
    <row r="8824" spans="1:13" x14ac:dyDescent="0.3">
      <c r="A8824">
        <v>229.80239599999999</v>
      </c>
      <c r="B8824">
        <v>26</v>
      </c>
      <c r="C8824">
        <v>0</v>
      </c>
      <c r="D8824">
        <v>0.4</v>
      </c>
      <c r="E8824">
        <v>19.218488000000001</v>
      </c>
      <c r="F8824">
        <v>21.039829000000001</v>
      </c>
      <c r="G8824">
        <v>21.635622000000001</v>
      </c>
      <c r="H8824">
        <v>-1.8213410000000001</v>
      </c>
      <c r="I8824">
        <v>-100</v>
      </c>
      <c r="J8824">
        <v>26</v>
      </c>
      <c r="K8824">
        <v>40.952309</v>
      </c>
      <c r="L8824">
        <v>1.5004999999999999E-2</v>
      </c>
      <c r="M8824">
        <f>(F8824*CalPhotonTurnigy!$AE$30*CalPhotonTurnigy!$AF$36+CalPhotonTurnigy!$AE$36)/CalPhotonTurnigy!$AE$30</f>
        <v>32.858557312763537</v>
      </c>
    </row>
    <row r="8825" spans="1:13" x14ac:dyDescent="0.3">
      <c r="A8825">
        <v>229.81739899999999</v>
      </c>
      <c r="B8825">
        <v>26</v>
      </c>
      <c r="C8825">
        <v>0</v>
      </c>
      <c r="D8825">
        <v>0.39100000000000001</v>
      </c>
      <c r="E8825">
        <v>19.138594999999999</v>
      </c>
      <c r="F8825">
        <v>21.271100000000001</v>
      </c>
      <c r="G8825">
        <v>21.619040999999999</v>
      </c>
      <c r="H8825">
        <v>-2.1325050000000001</v>
      </c>
      <c r="I8825">
        <v>-100</v>
      </c>
      <c r="J8825">
        <v>26</v>
      </c>
      <c r="K8825">
        <v>40.951542000000003</v>
      </c>
      <c r="L8825">
        <v>1.5003000000000001E-2</v>
      </c>
      <c r="M8825">
        <f>(F8825*CalPhotonTurnigy!$AE$30*CalPhotonTurnigy!$AF$36+CalPhotonTurnigy!$AE$36)/CalPhotonTurnigy!$AE$30</f>
        <v>33.093460306119226</v>
      </c>
    </row>
    <row r="8826" spans="1:13" x14ac:dyDescent="0.3">
      <c r="A8826">
        <v>229.83241100000001</v>
      </c>
      <c r="B8826">
        <v>26</v>
      </c>
      <c r="C8826">
        <v>0</v>
      </c>
      <c r="D8826">
        <v>0.39700000000000002</v>
      </c>
      <c r="E8826">
        <v>19.138235999999999</v>
      </c>
      <c r="F8826">
        <v>20.757045999999999</v>
      </c>
      <c r="G8826">
        <v>21.603259999999999</v>
      </c>
      <c r="H8826">
        <v>-1.6188100000000001</v>
      </c>
      <c r="I8826">
        <v>-100</v>
      </c>
      <c r="J8826">
        <v>26</v>
      </c>
      <c r="K8826">
        <v>40.950882</v>
      </c>
      <c r="L8826">
        <v>1.5011999999999999E-2</v>
      </c>
      <c r="M8826">
        <f>(F8826*CalPhotonTurnigy!$AE$30*CalPhotonTurnigy!$AF$36+CalPhotonTurnigy!$AE$36)/CalPhotonTurnigy!$AE$30</f>
        <v>32.571333349663533</v>
      </c>
    </row>
    <row r="8827" spans="1:13" x14ac:dyDescent="0.3">
      <c r="A8827">
        <v>229.847407</v>
      </c>
      <c r="B8827">
        <v>26</v>
      </c>
      <c r="C8827">
        <v>0</v>
      </c>
      <c r="D8827">
        <v>0.39600000000000002</v>
      </c>
      <c r="E8827">
        <v>19.120802999999999</v>
      </c>
      <c r="F8827">
        <v>20.937014000000001</v>
      </c>
      <c r="G8827">
        <v>21.588256999999999</v>
      </c>
      <c r="H8827">
        <v>-1.816211</v>
      </c>
      <c r="I8827">
        <v>-100</v>
      </c>
      <c r="J8827">
        <v>26</v>
      </c>
      <c r="K8827">
        <v>40.950315000000003</v>
      </c>
      <c r="L8827">
        <v>1.4996000000000001E-2</v>
      </c>
      <c r="M8827">
        <f>(F8827*CalPhotonTurnigy!$AE$30*CalPhotonTurnigy!$AF$36+CalPhotonTurnigy!$AE$36)/CalPhotonTurnigy!$AE$30</f>
        <v>32.754127655513535</v>
      </c>
    </row>
    <row r="8828" spans="1:13" x14ac:dyDescent="0.3">
      <c r="A8828">
        <v>229.862403</v>
      </c>
      <c r="B8828">
        <v>26</v>
      </c>
      <c r="C8828">
        <v>0</v>
      </c>
      <c r="D8828">
        <v>0.39600000000000002</v>
      </c>
      <c r="E8828">
        <v>19.114362</v>
      </c>
      <c r="F8828">
        <v>21.116928999999999</v>
      </c>
      <c r="G8828">
        <v>21.574006000000001</v>
      </c>
      <c r="H8828">
        <v>-2.002567</v>
      </c>
      <c r="I8828">
        <v>-100</v>
      </c>
      <c r="J8828">
        <v>26</v>
      </c>
      <c r="K8828">
        <v>40.949826000000002</v>
      </c>
      <c r="L8828">
        <v>1.4996000000000001E-2</v>
      </c>
      <c r="M8828">
        <f>(F8828*CalPhotonTurnigy!$AE$30*CalPhotonTurnigy!$AF$36+CalPhotonTurnigy!$AE$36)/CalPhotonTurnigy!$AE$30</f>
        <v>32.936868129025513</v>
      </c>
    </row>
    <row r="8829" spans="1:13" x14ac:dyDescent="0.3">
      <c r="A8829">
        <v>229.87741</v>
      </c>
      <c r="B8829">
        <v>26</v>
      </c>
      <c r="C8829">
        <v>0</v>
      </c>
      <c r="D8829">
        <v>0.39500000000000002</v>
      </c>
      <c r="E8829">
        <v>19.091678000000002</v>
      </c>
      <c r="F8829">
        <v>20.654184000000001</v>
      </c>
      <c r="G8829">
        <v>21.560480999999999</v>
      </c>
      <c r="H8829">
        <v>-1.562506</v>
      </c>
      <c r="I8829">
        <v>-100</v>
      </c>
      <c r="J8829">
        <v>26</v>
      </c>
      <c r="K8829">
        <v>40.949404999999999</v>
      </c>
      <c r="L8829">
        <v>1.5007E-2</v>
      </c>
      <c r="M8829">
        <f>(F8829*CalPhotonTurnigy!$AE$30*CalPhotonTurnigy!$AF$36+CalPhotonTurnigy!$AE$36)/CalPhotonTurnigy!$AE$30</f>
        <v>32.466855954302446</v>
      </c>
    </row>
    <row r="8830" spans="1:13" x14ac:dyDescent="0.3">
      <c r="A8830">
        <v>229.89241100000001</v>
      </c>
      <c r="B8830">
        <v>26</v>
      </c>
      <c r="C8830">
        <v>0</v>
      </c>
      <c r="D8830">
        <v>0.39500000000000002</v>
      </c>
      <c r="E8830">
        <v>19.072144999999999</v>
      </c>
      <c r="F8830">
        <v>20.834181999999998</v>
      </c>
      <c r="G8830">
        <v>21.547654000000001</v>
      </c>
      <c r="H8830">
        <v>-1.7620359999999999</v>
      </c>
      <c r="I8830">
        <v>-100</v>
      </c>
      <c r="J8830">
        <v>26</v>
      </c>
      <c r="K8830">
        <v>40.949043000000003</v>
      </c>
      <c r="L8830">
        <v>1.5001E-2</v>
      </c>
      <c r="M8830">
        <f>(F8830*CalPhotonTurnigy!$AE$30*CalPhotonTurnigy!$AF$36+CalPhotonTurnigy!$AE$36)/CalPhotonTurnigy!$AE$30</f>
        <v>32.649680731287184</v>
      </c>
    </row>
    <row r="8831" spans="1:13" x14ac:dyDescent="0.3">
      <c r="A8831">
        <v>229.90742</v>
      </c>
      <c r="B8831">
        <v>26</v>
      </c>
      <c r="C8831">
        <v>0</v>
      </c>
      <c r="D8831">
        <v>0.39600000000000002</v>
      </c>
      <c r="E8831">
        <v>19.06391</v>
      </c>
      <c r="F8831">
        <v>21.039829000000001</v>
      </c>
      <c r="G8831">
        <v>21.535498</v>
      </c>
      <c r="H8831">
        <v>-1.975919</v>
      </c>
      <c r="I8831">
        <v>-100</v>
      </c>
      <c r="J8831">
        <v>26</v>
      </c>
      <c r="K8831">
        <v>40.948731000000002</v>
      </c>
      <c r="L8831">
        <v>1.5009E-2</v>
      </c>
      <c r="M8831">
        <f>(F8831*CalPhotonTurnigy!$AE$30*CalPhotonTurnigy!$AF$36+CalPhotonTurnigy!$AE$36)/CalPhotonTurnigy!$AE$30</f>
        <v>32.858557312763537</v>
      </c>
    </row>
    <row r="8832" spans="1:13" x14ac:dyDescent="0.3">
      <c r="A8832">
        <v>229.92241899999999</v>
      </c>
      <c r="B8832">
        <v>26</v>
      </c>
      <c r="C8832">
        <v>0</v>
      </c>
      <c r="D8832">
        <v>0.39400000000000002</v>
      </c>
      <c r="E8832">
        <v>19.039652</v>
      </c>
      <c r="F8832">
        <v>20.602746</v>
      </c>
      <c r="G8832">
        <v>21.523987000000002</v>
      </c>
      <c r="H8832">
        <v>-1.563094</v>
      </c>
      <c r="I8832">
        <v>-100</v>
      </c>
      <c r="J8832">
        <v>26</v>
      </c>
      <c r="K8832">
        <v>40.948462999999997</v>
      </c>
      <c r="L8832">
        <v>1.4999E-2</v>
      </c>
      <c r="M8832">
        <f>(F8832*CalPhotonTurnigy!$AE$30*CalPhotonTurnigy!$AF$36+CalPhotonTurnigy!$AE$36)/CalPhotonTurnigy!$AE$30</f>
        <v>32.414610146690471</v>
      </c>
    </row>
    <row r="8833" spans="1:13" x14ac:dyDescent="0.3">
      <c r="A8833">
        <v>229.937431</v>
      </c>
      <c r="B8833">
        <v>26</v>
      </c>
      <c r="C8833">
        <v>0</v>
      </c>
      <c r="D8833">
        <v>0.39600000000000002</v>
      </c>
      <c r="E8833">
        <v>19.035945000000002</v>
      </c>
      <c r="F8833">
        <v>20.757045999999999</v>
      </c>
      <c r="G8833">
        <v>21.513092</v>
      </c>
      <c r="H8833">
        <v>-1.721101</v>
      </c>
      <c r="I8833">
        <v>-100</v>
      </c>
      <c r="J8833">
        <v>26</v>
      </c>
      <c r="K8833">
        <v>40.948231999999997</v>
      </c>
      <c r="L8833">
        <v>1.5011999999999999E-2</v>
      </c>
      <c r="M8833">
        <f>(F8833*CalPhotonTurnigy!$AE$30*CalPhotonTurnigy!$AF$36+CalPhotonTurnigy!$AE$36)/CalPhotonTurnigy!$AE$30</f>
        <v>32.571333349663533</v>
      </c>
    </row>
    <row r="8834" spans="1:13" x14ac:dyDescent="0.3">
      <c r="A8834">
        <v>229.95244400000001</v>
      </c>
      <c r="B8834">
        <v>26</v>
      </c>
      <c r="C8834">
        <v>0</v>
      </c>
      <c r="D8834">
        <v>0.39300000000000002</v>
      </c>
      <c r="E8834">
        <v>19.006975000000001</v>
      </c>
      <c r="F8834">
        <v>21.014126999999998</v>
      </c>
      <c r="G8834">
        <v>21.502786</v>
      </c>
      <c r="H8834">
        <v>-2.007152</v>
      </c>
      <c r="I8834">
        <v>-100</v>
      </c>
      <c r="J8834">
        <v>26</v>
      </c>
      <c r="K8834">
        <v>40.948033000000002</v>
      </c>
      <c r="L8834">
        <v>1.5013E-2</v>
      </c>
      <c r="M8834">
        <f>(F8834*CalPhotonTurnigy!$AE$30*CalPhotonTurnigy!$AF$36+CalPhotonTurnigy!$AE$36)/CalPhotonTurnigy!$AE$30</f>
        <v>32.832451675933889</v>
      </c>
    </row>
    <row r="8835" spans="1:13" x14ac:dyDescent="0.3">
      <c r="A8835">
        <v>229.967454</v>
      </c>
      <c r="B8835">
        <v>26</v>
      </c>
      <c r="C8835">
        <v>0</v>
      </c>
      <c r="D8835">
        <v>0.39500000000000002</v>
      </c>
      <c r="E8835">
        <v>18.999229</v>
      </c>
      <c r="F8835">
        <v>20.577024999999999</v>
      </c>
      <c r="G8835">
        <v>21.493041999999999</v>
      </c>
      <c r="H8835">
        <v>-1.5777969999999999</v>
      </c>
      <c r="I8835">
        <v>-100</v>
      </c>
      <c r="J8835">
        <v>26</v>
      </c>
      <c r="K8835">
        <v>40.947862000000001</v>
      </c>
      <c r="L8835">
        <v>1.5010000000000001E-2</v>
      </c>
      <c r="M8835">
        <f>(F8835*CalPhotonTurnigy!$AE$30*CalPhotonTurnigy!$AF$36+CalPhotonTurnigy!$AE$36)/CalPhotonTurnigy!$AE$30</f>
        <v>32.388485211475498</v>
      </c>
    </row>
    <row r="8836" spans="1:13" x14ac:dyDescent="0.3">
      <c r="A8836">
        <v>229.982461</v>
      </c>
      <c r="B8836">
        <v>26</v>
      </c>
      <c r="C8836">
        <v>0</v>
      </c>
      <c r="D8836">
        <v>0.39400000000000002</v>
      </c>
      <c r="E8836">
        <v>18.983958999999999</v>
      </c>
      <c r="F8836">
        <v>20.757045999999999</v>
      </c>
      <c r="G8836">
        <v>21.483836</v>
      </c>
      <c r="H8836">
        <v>-1.7730870000000001</v>
      </c>
      <c r="I8836">
        <v>-100</v>
      </c>
      <c r="J8836">
        <v>26</v>
      </c>
      <c r="K8836">
        <v>40.947715000000002</v>
      </c>
      <c r="L8836">
        <v>1.5007E-2</v>
      </c>
      <c r="M8836">
        <f>(F8836*CalPhotonTurnigy!$AE$30*CalPhotonTurnigy!$AF$36+CalPhotonTurnigy!$AE$36)/CalPhotonTurnigy!$AE$30</f>
        <v>32.571333349663533</v>
      </c>
    </row>
    <row r="8837" spans="1:13" x14ac:dyDescent="0.3">
      <c r="A8837">
        <v>229.99746999999999</v>
      </c>
      <c r="B8837">
        <v>26</v>
      </c>
      <c r="C8837">
        <v>0</v>
      </c>
      <c r="D8837">
        <v>0.39200000000000002</v>
      </c>
      <c r="E8837">
        <v>18.953593999999999</v>
      </c>
      <c r="F8837">
        <v>20.294028000000001</v>
      </c>
      <c r="G8837">
        <v>21.475141000000001</v>
      </c>
      <c r="H8837">
        <v>-1.3404339999999999</v>
      </c>
      <c r="I8837">
        <v>-100</v>
      </c>
      <c r="J8837">
        <v>26</v>
      </c>
      <c r="K8837">
        <v>40.947588000000003</v>
      </c>
      <c r="L8837">
        <v>1.5009E-2</v>
      </c>
      <c r="M8837">
        <f>(F8837*CalPhotonTurnigy!$AE$30*CalPhotonTurnigy!$AF$36+CalPhotonTurnigy!$AE$36)/CalPhotonTurnigy!$AE$30</f>
        <v>32.101043887614395</v>
      </c>
    </row>
    <row r="8838" spans="1:13" x14ac:dyDescent="0.3">
      <c r="A8838">
        <v>230.01248000000001</v>
      </c>
      <c r="B8838">
        <v>26</v>
      </c>
      <c r="C8838">
        <v>0</v>
      </c>
      <c r="D8838">
        <v>0.39400000000000002</v>
      </c>
      <c r="E8838">
        <v>18.944676999999999</v>
      </c>
      <c r="F8838">
        <v>20.602746</v>
      </c>
      <c r="G8838">
        <v>21.466933000000001</v>
      </c>
      <c r="H8838">
        <v>-1.658069</v>
      </c>
      <c r="I8838">
        <v>-100</v>
      </c>
      <c r="J8838">
        <v>26</v>
      </c>
      <c r="K8838">
        <v>40.947479000000001</v>
      </c>
      <c r="L8838">
        <v>1.5010000000000001E-2</v>
      </c>
      <c r="M8838">
        <f>(F8838*CalPhotonTurnigy!$AE$30*CalPhotonTurnigy!$AF$36+CalPhotonTurnigy!$AE$36)/CalPhotonTurnigy!$AE$30</f>
        <v>32.414610146690471</v>
      </c>
    </row>
    <row r="8839" spans="1:13" x14ac:dyDescent="0.3">
      <c r="A8839">
        <v>230.027479</v>
      </c>
      <c r="B8839">
        <v>26</v>
      </c>
      <c r="C8839">
        <v>0</v>
      </c>
      <c r="D8839">
        <v>0.39200000000000002</v>
      </c>
      <c r="E8839">
        <v>18.919763</v>
      </c>
      <c r="F8839">
        <v>20.757045999999999</v>
      </c>
      <c r="G8839">
        <v>21.459188000000001</v>
      </c>
      <c r="H8839">
        <v>-1.8372839999999999</v>
      </c>
      <c r="I8839">
        <v>-100</v>
      </c>
      <c r="J8839">
        <v>26</v>
      </c>
      <c r="K8839">
        <v>40.947384999999997</v>
      </c>
      <c r="L8839">
        <v>1.4999E-2</v>
      </c>
      <c r="M8839">
        <f>(F8839*CalPhotonTurnigy!$AE$30*CalPhotonTurnigy!$AF$36+CalPhotonTurnigy!$AE$36)/CalPhotonTurnigy!$AE$30</f>
        <v>32.571333349663533</v>
      </c>
    </row>
    <row r="8840" spans="1:13" x14ac:dyDescent="0.3">
      <c r="A8840">
        <v>230.042475</v>
      </c>
      <c r="B8840">
        <v>26</v>
      </c>
      <c r="C8840">
        <v>0</v>
      </c>
      <c r="D8840">
        <v>0.39300000000000002</v>
      </c>
      <c r="E8840">
        <v>18.906935000000001</v>
      </c>
      <c r="F8840">
        <v>20.345492</v>
      </c>
      <c r="G8840">
        <v>21.451882000000001</v>
      </c>
      <c r="H8840">
        <v>-1.4385570000000001</v>
      </c>
      <c r="I8840">
        <v>-100</v>
      </c>
      <c r="J8840">
        <v>26</v>
      </c>
      <c r="K8840">
        <v>40.947304000000003</v>
      </c>
      <c r="L8840">
        <v>1.4996000000000001E-2</v>
      </c>
      <c r="M8840">
        <f>(F8840*CalPhotonTurnigy!$AE$30*CalPhotonTurnigy!$AF$36+CalPhotonTurnigy!$AE$36)/CalPhotonTurnigy!$AE$30</f>
        <v>32.153316103543141</v>
      </c>
    </row>
    <row r="8841" spans="1:13" x14ac:dyDescent="0.3">
      <c r="A8841">
        <v>230.05747199999999</v>
      </c>
      <c r="B8841">
        <v>26</v>
      </c>
      <c r="C8841">
        <v>0</v>
      </c>
      <c r="D8841">
        <v>0.39200000000000002</v>
      </c>
      <c r="E8841">
        <v>18.878630999999999</v>
      </c>
      <c r="F8841">
        <v>20.654184000000001</v>
      </c>
      <c r="G8841">
        <v>21.444994000000001</v>
      </c>
      <c r="H8841">
        <v>-1.7755529999999999</v>
      </c>
      <c r="I8841">
        <v>-100</v>
      </c>
      <c r="J8841">
        <v>26</v>
      </c>
      <c r="K8841">
        <v>40.947234999999999</v>
      </c>
      <c r="L8841">
        <v>1.4997E-2</v>
      </c>
      <c r="M8841">
        <f>(F8841*CalPhotonTurnigy!$AE$30*CalPhotonTurnigy!$AF$36+CalPhotonTurnigy!$AE$36)/CalPhotonTurnigy!$AE$30</f>
        <v>32.466855954302446</v>
      </c>
    </row>
    <row r="8842" spans="1:13" x14ac:dyDescent="0.3">
      <c r="A8842">
        <v>230.07248000000001</v>
      </c>
      <c r="B8842">
        <v>26</v>
      </c>
      <c r="C8842">
        <v>0</v>
      </c>
      <c r="D8842">
        <v>0.39200000000000002</v>
      </c>
      <c r="E8842">
        <v>18.854254999999998</v>
      </c>
      <c r="F8842">
        <v>20.242560000000001</v>
      </c>
      <c r="G8842">
        <v>21.438500999999999</v>
      </c>
      <c r="H8842">
        <v>-1.388306</v>
      </c>
      <c r="I8842">
        <v>-100</v>
      </c>
      <c r="J8842">
        <v>26</v>
      </c>
      <c r="K8842">
        <v>40.947175000000001</v>
      </c>
      <c r="L8842">
        <v>1.5008000000000001E-2</v>
      </c>
      <c r="M8842">
        <f>(F8842*CalPhotonTurnigy!$AE$30*CalPhotonTurnigy!$AF$36+CalPhotonTurnigy!$AE$36)/CalPhotonTurnigy!$AE$30</f>
        <v>32.048767608867685</v>
      </c>
    </row>
    <row r="8843" spans="1:13" x14ac:dyDescent="0.3">
      <c r="A8843">
        <v>230.087478</v>
      </c>
      <c r="B8843">
        <v>26</v>
      </c>
      <c r="C8843">
        <v>0</v>
      </c>
      <c r="D8843">
        <v>0.39200000000000002</v>
      </c>
      <c r="E8843">
        <v>18.841909999999999</v>
      </c>
      <c r="F8843">
        <v>20.474132999999998</v>
      </c>
      <c r="G8843">
        <v>21.432382</v>
      </c>
      <c r="H8843">
        <v>-1.632223</v>
      </c>
      <c r="I8843">
        <v>-100</v>
      </c>
      <c r="J8843">
        <v>26</v>
      </c>
      <c r="K8843">
        <v>40.947122999999998</v>
      </c>
      <c r="L8843">
        <v>1.4997999999999999E-2</v>
      </c>
      <c r="M8843">
        <f>(F8843*CalPhotonTurnigy!$AE$30*CalPhotonTurnigy!$AF$36+CalPhotonTurnigy!$AE$36)/CalPhotonTurnigy!$AE$30</f>
        <v>32.283977344979682</v>
      </c>
    </row>
    <row r="8844" spans="1:13" x14ac:dyDescent="0.3">
      <c r="A8844">
        <v>230.10247799999999</v>
      </c>
      <c r="B8844">
        <v>26</v>
      </c>
      <c r="C8844">
        <v>0</v>
      </c>
      <c r="D8844">
        <v>0.39200000000000002</v>
      </c>
      <c r="E8844">
        <v>18.822634999999998</v>
      </c>
      <c r="F8844">
        <v>20.062387999999999</v>
      </c>
      <c r="G8844">
        <v>21.426618000000001</v>
      </c>
      <c r="H8844">
        <v>-1.239754</v>
      </c>
      <c r="I8844">
        <v>-100</v>
      </c>
      <c r="J8844">
        <v>26</v>
      </c>
      <c r="K8844">
        <v>40.947079000000002</v>
      </c>
      <c r="L8844">
        <v>1.4999999999999999E-2</v>
      </c>
      <c r="M8844">
        <f>(F8844*CalPhotonTurnigy!$AE$30*CalPhotonTurnigy!$AF$36+CalPhotonTurnigy!$AE$36)/CalPhotonTurnigy!$AE$30</f>
        <v>31.865766099301503</v>
      </c>
    </row>
    <row r="8845" spans="1:13" x14ac:dyDescent="0.3">
      <c r="A8845">
        <v>230.11748</v>
      </c>
      <c r="B8845">
        <v>26</v>
      </c>
      <c r="C8845">
        <v>0</v>
      </c>
      <c r="D8845">
        <v>0.39200000000000002</v>
      </c>
      <c r="E8845">
        <v>18.806039999999999</v>
      </c>
      <c r="F8845">
        <v>20.371221999999999</v>
      </c>
      <c r="G8845">
        <v>21.421189999999999</v>
      </c>
      <c r="H8845">
        <v>-1.565183</v>
      </c>
      <c r="I8845">
        <v>-100</v>
      </c>
      <c r="J8845">
        <v>26</v>
      </c>
      <c r="K8845">
        <v>40.947040999999999</v>
      </c>
      <c r="L8845">
        <v>1.5002E-2</v>
      </c>
      <c r="M8845">
        <f>(F8845*CalPhotonTurnigy!$AE$30*CalPhotonTurnigy!$AF$36+CalPhotonTurnigy!$AE$36)/CalPhotonTurnigy!$AE$30</f>
        <v>32.179450180098534</v>
      </c>
    </row>
    <row r="8846" spans="1:13" x14ac:dyDescent="0.3">
      <c r="A8846">
        <v>230.13248100000001</v>
      </c>
      <c r="B8846">
        <v>26</v>
      </c>
      <c r="C8846">
        <v>0</v>
      </c>
      <c r="D8846">
        <v>0.39200000000000002</v>
      </c>
      <c r="E8846">
        <v>18.800409999999999</v>
      </c>
      <c r="F8846">
        <v>20.010901</v>
      </c>
      <c r="G8846">
        <v>21.416079</v>
      </c>
      <c r="H8846">
        <v>-1.210491</v>
      </c>
      <c r="I8846">
        <v>-100</v>
      </c>
      <c r="J8846">
        <v>26</v>
      </c>
      <c r="K8846">
        <v>40.947007999999997</v>
      </c>
      <c r="L8846">
        <v>1.5001E-2</v>
      </c>
      <c r="M8846">
        <f>(F8846*CalPhotonTurnigy!$AE$30*CalPhotonTurnigy!$AF$36+CalPhotonTurnigy!$AE$36)/CalPhotonTurnigy!$AE$30</f>
        <v>31.813470522169464</v>
      </c>
    </row>
    <row r="8847" spans="1:13" x14ac:dyDescent="0.3">
      <c r="A8847">
        <v>230.14748499999999</v>
      </c>
      <c r="B8847">
        <v>26</v>
      </c>
      <c r="C8847">
        <v>0</v>
      </c>
      <c r="D8847">
        <v>0.39</v>
      </c>
      <c r="E8847">
        <v>18.769582</v>
      </c>
      <c r="F8847">
        <v>20.268294999999998</v>
      </c>
      <c r="G8847">
        <v>21.411268</v>
      </c>
      <c r="H8847">
        <v>-1.498713</v>
      </c>
      <c r="I8847">
        <v>-100</v>
      </c>
      <c r="J8847">
        <v>26</v>
      </c>
      <c r="K8847">
        <v>40.946980000000003</v>
      </c>
      <c r="L8847">
        <v>1.5004E-2</v>
      </c>
      <c r="M8847">
        <f>(F8847*CalPhotonTurnigy!$AE$30*CalPhotonTurnigy!$AF$36+CalPhotonTurnigy!$AE$36)/CalPhotonTurnigy!$AE$30</f>
        <v>32.074906763945535</v>
      </c>
    </row>
    <row r="8848" spans="1:13" x14ac:dyDescent="0.3">
      <c r="A8848">
        <v>230.16248100000001</v>
      </c>
      <c r="B8848">
        <v>26</v>
      </c>
      <c r="C8848">
        <v>0</v>
      </c>
      <c r="D8848">
        <v>0.39200000000000002</v>
      </c>
      <c r="E8848">
        <v>18.769036</v>
      </c>
      <c r="F8848">
        <v>19.882162999999998</v>
      </c>
      <c r="G8848">
        <v>21.406739999999999</v>
      </c>
      <c r="H8848">
        <v>-1.113127</v>
      </c>
      <c r="I8848">
        <v>-100</v>
      </c>
      <c r="J8848">
        <v>26</v>
      </c>
      <c r="K8848">
        <v>40.946955000000003</v>
      </c>
      <c r="L8848">
        <v>1.4996000000000001E-2</v>
      </c>
      <c r="M8848">
        <f>(F8848*CalPhotonTurnigy!$AE$30*CalPhotonTurnigy!$AF$36+CalPhotonTurnigy!$AE$36)/CalPhotonTurnigy!$AE$30</f>
        <v>31.682710757397292</v>
      </c>
    </row>
    <row r="8849" spans="1:13" x14ac:dyDescent="0.3">
      <c r="A8849">
        <v>230.177482</v>
      </c>
      <c r="B8849">
        <v>26</v>
      </c>
      <c r="C8849">
        <v>0</v>
      </c>
      <c r="D8849">
        <v>0.39</v>
      </c>
      <c r="E8849">
        <v>18.742560000000001</v>
      </c>
      <c r="F8849">
        <v>20.216825</v>
      </c>
      <c r="G8849">
        <v>21.402479</v>
      </c>
      <c r="H8849">
        <v>-1.4742649999999999</v>
      </c>
      <c r="I8849">
        <v>-100</v>
      </c>
      <c r="J8849">
        <v>26</v>
      </c>
      <c r="K8849">
        <v>40.946933999999999</v>
      </c>
      <c r="L8849">
        <v>1.5001E-2</v>
      </c>
      <c r="M8849">
        <f>(F8849*CalPhotonTurnigy!$AE$30*CalPhotonTurnigy!$AF$36+CalPhotonTurnigy!$AE$36)/CalPhotonTurnigy!$AE$30</f>
        <v>32.022628453789842</v>
      </c>
    </row>
    <row r="8850" spans="1:13" x14ac:dyDescent="0.3">
      <c r="A8850">
        <v>230.19247999999999</v>
      </c>
      <c r="B8850">
        <v>26</v>
      </c>
      <c r="C8850">
        <v>0</v>
      </c>
      <c r="D8850">
        <v>0.39200000000000002</v>
      </c>
      <c r="E8850">
        <v>18.737113000000001</v>
      </c>
      <c r="F8850">
        <v>19.907913000000001</v>
      </c>
      <c r="G8850">
        <v>21.398471000000001</v>
      </c>
      <c r="H8850">
        <v>-1.1708000000000001</v>
      </c>
      <c r="I8850">
        <v>-100</v>
      </c>
      <c r="J8850">
        <v>26</v>
      </c>
      <c r="K8850">
        <v>40.946916000000002</v>
      </c>
      <c r="L8850">
        <v>1.4997999999999999E-2</v>
      </c>
      <c r="M8850">
        <f>(F8850*CalPhotonTurnigy!$AE$30*CalPhotonTurnigy!$AF$36+CalPhotonTurnigy!$AE$36)/CalPhotonTurnigy!$AE$30</f>
        <v>31.708865148042506</v>
      </c>
    </row>
    <row r="8851" spans="1:13" x14ac:dyDescent="0.3">
      <c r="A8851">
        <v>230.207481</v>
      </c>
      <c r="B8851">
        <v>26</v>
      </c>
      <c r="C8851">
        <v>0</v>
      </c>
      <c r="D8851">
        <v>0.39100000000000001</v>
      </c>
      <c r="E8851">
        <v>18.723748000000001</v>
      </c>
      <c r="F8851">
        <v>20.113871</v>
      </c>
      <c r="G8851">
        <v>21.394701000000001</v>
      </c>
      <c r="H8851">
        <v>-1.390123</v>
      </c>
      <c r="I8851">
        <v>-100</v>
      </c>
      <c r="J8851">
        <v>26</v>
      </c>
      <c r="K8851">
        <v>40.946900999999997</v>
      </c>
      <c r="L8851">
        <v>1.5001E-2</v>
      </c>
      <c r="M8851">
        <f>(F8851*CalPhotonTurnigy!$AE$30*CalPhotonTurnigy!$AF$36+CalPhotonTurnigy!$AE$36)/CalPhotonTurnigy!$AE$30</f>
        <v>31.918057613615577</v>
      </c>
    </row>
    <row r="8852" spans="1:13" x14ac:dyDescent="0.3">
      <c r="A8852">
        <v>230.22248099999999</v>
      </c>
      <c r="B8852">
        <v>26</v>
      </c>
      <c r="C8852">
        <v>0</v>
      </c>
      <c r="D8852">
        <v>0.38800000000000001</v>
      </c>
      <c r="E8852">
        <v>18.686188999999999</v>
      </c>
      <c r="F8852">
        <v>19.779153999999998</v>
      </c>
      <c r="G8852">
        <v>21.391155000000001</v>
      </c>
      <c r="H8852">
        <v>-1.092965</v>
      </c>
      <c r="I8852">
        <v>-100</v>
      </c>
      <c r="J8852">
        <v>26</v>
      </c>
      <c r="K8852">
        <v>40.946888000000001</v>
      </c>
      <c r="L8852">
        <v>1.4999999999999999E-2</v>
      </c>
      <c r="M8852">
        <f>(F8852*CalPhotonTurnigy!$AE$30*CalPhotonTurnigy!$AF$36+CalPhotonTurnigy!$AE$36)/CalPhotonTurnigy!$AE$30</f>
        <v>31.578084053476019</v>
      </c>
    </row>
    <row r="8853" spans="1:13" x14ac:dyDescent="0.3">
      <c r="A8853">
        <v>230.23748900000001</v>
      </c>
      <c r="B8853">
        <v>25</v>
      </c>
      <c r="C8853">
        <v>0</v>
      </c>
      <c r="D8853">
        <v>0.38800000000000001</v>
      </c>
      <c r="E8853">
        <v>18.653832999999999</v>
      </c>
      <c r="F8853">
        <v>20.08813</v>
      </c>
      <c r="G8853">
        <v>21.387664000000001</v>
      </c>
      <c r="H8853">
        <v>-1.4342969999999999</v>
      </c>
      <c r="I8853">
        <v>-100</v>
      </c>
      <c r="J8853">
        <v>25</v>
      </c>
      <c r="K8853">
        <v>40.874845999999998</v>
      </c>
      <c r="L8853">
        <v>1.5008000000000001E-2</v>
      </c>
      <c r="M8853">
        <f>(F8853*CalPhotonTurnigy!$AE$30*CalPhotonTurnigy!$AF$36+CalPhotonTurnigy!$AE$36)/CalPhotonTurnigy!$AE$30</f>
        <v>31.891912364310787</v>
      </c>
    </row>
    <row r="8854" spans="1:13" x14ac:dyDescent="0.3">
      <c r="A8854">
        <v>230.25249299999999</v>
      </c>
      <c r="B8854">
        <v>25</v>
      </c>
      <c r="C8854">
        <v>0</v>
      </c>
      <c r="D8854">
        <v>0.39</v>
      </c>
      <c r="E8854">
        <v>18.643371999999999</v>
      </c>
      <c r="F8854">
        <v>19.779153999999998</v>
      </c>
      <c r="G8854">
        <v>21.383662999999999</v>
      </c>
      <c r="H8854">
        <v>-1.1357820000000001</v>
      </c>
      <c r="I8854">
        <v>-100</v>
      </c>
      <c r="J8854">
        <v>25</v>
      </c>
      <c r="K8854">
        <v>40.744323000000001</v>
      </c>
      <c r="L8854">
        <v>1.5004E-2</v>
      </c>
      <c r="M8854">
        <f>(F8854*CalPhotonTurnigy!$AE$30*CalPhotonTurnigy!$AF$36+CalPhotonTurnigy!$AE$36)/CalPhotonTurnigy!$AE$30</f>
        <v>31.578084053476019</v>
      </c>
    </row>
    <row r="8855" spans="1:13" x14ac:dyDescent="0.3">
      <c r="A8855">
        <v>230.26749000000001</v>
      </c>
      <c r="B8855">
        <v>25</v>
      </c>
      <c r="C8855">
        <v>0</v>
      </c>
      <c r="D8855">
        <v>0.39</v>
      </c>
      <c r="E8855">
        <v>18.634367000000001</v>
      </c>
      <c r="F8855">
        <v>20.036645</v>
      </c>
      <c r="G8855">
        <v>21.378366</v>
      </c>
      <c r="H8855">
        <v>-1.4022779999999999</v>
      </c>
      <c r="I8855">
        <v>-100</v>
      </c>
      <c r="J8855">
        <v>25</v>
      </c>
      <c r="K8855">
        <v>40.631979999999999</v>
      </c>
      <c r="L8855">
        <v>1.4997E-2</v>
      </c>
      <c r="M8855">
        <f>(F8855*CalPhotonTurnigy!$AE$30*CalPhotonTurnigy!$AF$36+CalPhotonTurnigy!$AE$36)/CalPhotonTurnigy!$AE$30</f>
        <v>31.839618818587727</v>
      </c>
    </row>
    <row r="8856" spans="1:13" x14ac:dyDescent="0.3">
      <c r="A8856">
        <v>230.28249099999999</v>
      </c>
      <c r="B8856">
        <v>25</v>
      </c>
      <c r="C8856">
        <v>0</v>
      </c>
      <c r="D8856">
        <v>0.38800000000000001</v>
      </c>
      <c r="E8856">
        <v>18.609200000000001</v>
      </c>
      <c r="F8856">
        <v>19.727643</v>
      </c>
      <c r="G8856">
        <v>21.371162999999999</v>
      </c>
      <c r="H8856">
        <v>-1.1184430000000001</v>
      </c>
      <c r="I8856">
        <v>-100</v>
      </c>
      <c r="J8856">
        <v>25</v>
      </c>
      <c r="K8856">
        <v>40.535285999999999</v>
      </c>
      <c r="L8856">
        <v>1.5001E-2</v>
      </c>
      <c r="M8856">
        <f>(F8856*CalPhotonTurnigy!$AE$30*CalPhotonTurnigy!$AF$36+CalPhotonTurnigy!$AE$36)/CalPhotonTurnigy!$AE$30</f>
        <v>31.525764099436199</v>
      </c>
    </row>
    <row r="8857" spans="1:13" x14ac:dyDescent="0.3">
      <c r="A8857">
        <v>230.297494</v>
      </c>
      <c r="B8857">
        <v>25</v>
      </c>
      <c r="C8857">
        <v>0</v>
      </c>
      <c r="D8857">
        <v>0.38800000000000001</v>
      </c>
      <c r="E8857">
        <v>18.587527000000001</v>
      </c>
      <c r="F8857">
        <v>20.08813</v>
      </c>
      <c r="G8857">
        <v>21.361716000000001</v>
      </c>
      <c r="H8857">
        <v>-1.5006029999999999</v>
      </c>
      <c r="I8857">
        <v>-100</v>
      </c>
      <c r="J8857">
        <v>25</v>
      </c>
      <c r="K8857">
        <v>40.452060000000003</v>
      </c>
      <c r="L8857">
        <v>1.5003000000000001E-2</v>
      </c>
      <c r="M8857">
        <f>(F8857*CalPhotonTurnigy!$AE$30*CalPhotonTurnigy!$AF$36+CalPhotonTurnigy!$AE$36)/CalPhotonTurnigy!$AE$30</f>
        <v>31.891912364310787</v>
      </c>
    </row>
    <row r="8858" spans="1:13" x14ac:dyDescent="0.3">
      <c r="A8858">
        <v>230.31249099999999</v>
      </c>
      <c r="B8858">
        <v>25</v>
      </c>
      <c r="C8858">
        <v>0</v>
      </c>
      <c r="D8858">
        <v>0.38700000000000001</v>
      </c>
      <c r="E8858">
        <v>18.551417000000001</v>
      </c>
      <c r="F8858">
        <v>19.701885000000001</v>
      </c>
      <c r="G8858">
        <v>21.349885</v>
      </c>
      <c r="H8858">
        <v>-1.150468</v>
      </c>
      <c r="I8858">
        <v>-100</v>
      </c>
      <c r="J8858">
        <v>25</v>
      </c>
      <c r="K8858">
        <v>40.380426999999997</v>
      </c>
      <c r="L8858">
        <v>1.4997E-2</v>
      </c>
      <c r="M8858">
        <f>(F8858*CalPhotonTurnigy!$AE$30*CalPhotonTurnigy!$AF$36+CalPhotonTurnigy!$AE$36)/CalPhotonTurnigy!$AE$30</f>
        <v>31.499601583155055</v>
      </c>
    </row>
    <row r="8859" spans="1:13" x14ac:dyDescent="0.3">
      <c r="A8859">
        <v>230.32749100000001</v>
      </c>
      <c r="B8859">
        <v>25</v>
      </c>
      <c r="C8859">
        <v>0</v>
      </c>
      <c r="D8859">
        <v>0.38800000000000001</v>
      </c>
      <c r="E8859">
        <v>18.537777999999999</v>
      </c>
      <c r="F8859">
        <v>20.062387999999999</v>
      </c>
      <c r="G8859">
        <v>21.335677</v>
      </c>
      <c r="H8859">
        <v>-1.52461</v>
      </c>
      <c r="I8859">
        <v>-100</v>
      </c>
      <c r="J8859">
        <v>25</v>
      </c>
      <c r="K8859">
        <v>40.318772000000003</v>
      </c>
      <c r="L8859">
        <v>1.4999999999999999E-2</v>
      </c>
      <c r="M8859">
        <f>(F8859*CalPhotonTurnigy!$AE$30*CalPhotonTurnigy!$AF$36+CalPhotonTurnigy!$AE$36)/CalPhotonTurnigy!$AE$30</f>
        <v>31.865766099301503</v>
      </c>
    </row>
    <row r="8860" spans="1:13" x14ac:dyDescent="0.3">
      <c r="A8860">
        <v>230.342488</v>
      </c>
      <c r="B8860">
        <v>25</v>
      </c>
      <c r="C8860">
        <v>0</v>
      </c>
      <c r="D8860">
        <v>0.38800000000000001</v>
      </c>
      <c r="E8860">
        <v>18.517302000000001</v>
      </c>
      <c r="F8860">
        <v>19.727643</v>
      </c>
      <c r="G8860">
        <v>21.319192000000001</v>
      </c>
      <c r="H8860">
        <v>-1.2103409999999999</v>
      </c>
      <c r="I8860">
        <v>-100</v>
      </c>
      <c r="J8860">
        <v>25</v>
      </c>
      <c r="K8860">
        <v>40.265704999999997</v>
      </c>
      <c r="L8860">
        <v>1.4997E-2</v>
      </c>
      <c r="M8860">
        <f>(F8860*CalPhotonTurnigy!$AE$30*CalPhotonTurnigy!$AF$36+CalPhotonTurnigy!$AE$36)/CalPhotonTurnigy!$AE$30</f>
        <v>31.525764099436199</v>
      </c>
    </row>
    <row r="8861" spans="1:13" x14ac:dyDescent="0.3">
      <c r="A8861">
        <v>230.35748799999999</v>
      </c>
      <c r="B8861">
        <v>25</v>
      </c>
      <c r="C8861">
        <v>0</v>
      </c>
      <c r="D8861">
        <v>0.38800000000000001</v>
      </c>
      <c r="E8861">
        <v>18.508413000000001</v>
      </c>
      <c r="F8861">
        <v>20.08813</v>
      </c>
      <c r="G8861">
        <v>21.300599999999999</v>
      </c>
      <c r="H8861">
        <v>-1.579718</v>
      </c>
      <c r="I8861">
        <v>-100</v>
      </c>
      <c r="J8861">
        <v>25</v>
      </c>
      <c r="K8861">
        <v>40.220030000000001</v>
      </c>
      <c r="L8861">
        <v>1.4999999999999999E-2</v>
      </c>
      <c r="M8861">
        <f>(F8861*CalPhotonTurnigy!$AE$30*CalPhotonTurnigy!$AF$36+CalPhotonTurnigy!$AE$36)/CalPhotonTurnigy!$AE$30</f>
        <v>31.891912364310787</v>
      </c>
    </row>
    <row r="8862" spans="1:13" x14ac:dyDescent="0.3">
      <c r="A8862">
        <v>230.372501</v>
      </c>
      <c r="B8862">
        <v>25</v>
      </c>
      <c r="C8862">
        <v>0</v>
      </c>
      <c r="D8862">
        <v>0.38800000000000001</v>
      </c>
      <c r="E8862">
        <v>18.492018000000002</v>
      </c>
      <c r="F8862">
        <v>19.779153999999998</v>
      </c>
      <c r="G8862">
        <v>21.280107999999998</v>
      </c>
      <c r="H8862">
        <v>-1.2871360000000001</v>
      </c>
      <c r="I8862">
        <v>-100</v>
      </c>
      <c r="J8862">
        <v>25</v>
      </c>
      <c r="K8862">
        <v>40.180717000000001</v>
      </c>
      <c r="L8862">
        <v>1.5013E-2</v>
      </c>
      <c r="M8862">
        <f>(F8862*CalPhotonTurnigy!$AE$30*CalPhotonTurnigy!$AF$36+CalPhotonTurnigy!$AE$36)/CalPhotonTurnigy!$AE$30</f>
        <v>31.578084053476019</v>
      </c>
    </row>
    <row r="8863" spans="1:13" x14ac:dyDescent="0.3">
      <c r="A8863">
        <v>230.38751300000001</v>
      </c>
      <c r="B8863">
        <v>25</v>
      </c>
      <c r="C8863">
        <v>0</v>
      </c>
      <c r="D8863">
        <v>0.38400000000000001</v>
      </c>
      <c r="E8863">
        <v>18.442889000000001</v>
      </c>
      <c r="F8863">
        <v>20.08813</v>
      </c>
      <c r="G8863">
        <v>21.257947999999999</v>
      </c>
      <c r="H8863">
        <v>-1.645241</v>
      </c>
      <c r="I8863">
        <v>-100</v>
      </c>
      <c r="J8863">
        <v>25</v>
      </c>
      <c r="K8863">
        <v>40.146880000000003</v>
      </c>
      <c r="L8863">
        <v>1.5011999999999999E-2</v>
      </c>
      <c r="M8863">
        <f>(F8863*CalPhotonTurnigy!$AE$30*CalPhotonTurnigy!$AF$36+CalPhotonTurnigy!$AE$36)/CalPhotonTurnigy!$AE$30</f>
        <v>31.891912364310787</v>
      </c>
    </row>
    <row r="8864" spans="1:13" x14ac:dyDescent="0.3">
      <c r="A8864">
        <v>230.402522</v>
      </c>
      <c r="B8864">
        <v>25</v>
      </c>
      <c r="C8864">
        <v>0</v>
      </c>
      <c r="D8864">
        <v>0.38600000000000001</v>
      </c>
      <c r="E8864">
        <v>18.418088999999998</v>
      </c>
      <c r="F8864">
        <v>19.779153999999998</v>
      </c>
      <c r="G8864">
        <v>21.234363999999999</v>
      </c>
      <c r="H8864">
        <v>-1.361065</v>
      </c>
      <c r="I8864">
        <v>-100</v>
      </c>
      <c r="J8864">
        <v>25</v>
      </c>
      <c r="K8864">
        <v>40.117756</v>
      </c>
      <c r="L8864">
        <v>1.5009E-2</v>
      </c>
      <c r="M8864">
        <f>(F8864*CalPhotonTurnigy!$AE$30*CalPhotonTurnigy!$AF$36+CalPhotonTurnigy!$AE$36)/CalPhotonTurnigy!$AE$30</f>
        <v>31.578084053476019</v>
      </c>
    </row>
    <row r="8865" spans="1:13" x14ac:dyDescent="0.3">
      <c r="A8865">
        <v>230.41753199999999</v>
      </c>
      <c r="B8865">
        <v>25</v>
      </c>
      <c r="C8865">
        <v>0</v>
      </c>
      <c r="D8865">
        <v>0.38600000000000001</v>
      </c>
      <c r="E8865">
        <v>18.396732</v>
      </c>
      <c r="F8865">
        <v>19.495788000000001</v>
      </c>
      <c r="G8865">
        <v>21.209598</v>
      </c>
      <c r="H8865">
        <v>-1.099056</v>
      </c>
      <c r="I8865">
        <v>-100</v>
      </c>
      <c r="J8865">
        <v>25</v>
      </c>
      <c r="K8865">
        <v>40.092689</v>
      </c>
      <c r="L8865">
        <v>1.5010000000000001E-2</v>
      </c>
      <c r="M8865">
        <f>(F8865*CalPhotonTurnigy!$AE$30*CalPhotonTurnigy!$AF$36+CalPhotonTurnigy!$AE$36)/CalPhotonTurnigy!$AE$30</f>
        <v>31.290267934657713</v>
      </c>
    </row>
    <row r="8866" spans="1:13" x14ac:dyDescent="0.3">
      <c r="A8866">
        <v>230.43253300000001</v>
      </c>
      <c r="B8866">
        <v>25</v>
      </c>
      <c r="C8866">
        <v>0</v>
      </c>
      <c r="D8866">
        <v>0.38400000000000001</v>
      </c>
      <c r="E8866">
        <v>18.360783999999999</v>
      </c>
      <c r="F8866">
        <v>19.830660999999999</v>
      </c>
      <c r="G8866">
        <v>21.183888</v>
      </c>
      <c r="H8866">
        <v>-1.4698770000000001</v>
      </c>
      <c r="I8866">
        <v>-100</v>
      </c>
      <c r="J8866">
        <v>25</v>
      </c>
      <c r="K8866">
        <v>40.071114000000001</v>
      </c>
      <c r="L8866">
        <v>1.5001E-2</v>
      </c>
      <c r="M8866">
        <f>(F8866*CalPhotonTurnigy!$AE$30*CalPhotonTurnigy!$AF$36+CalPhotonTurnigy!$AE$36)/CalPhotonTurnigy!$AE$30</f>
        <v>31.630399944697885</v>
      </c>
    </row>
    <row r="8867" spans="1:13" x14ac:dyDescent="0.3">
      <c r="A8867">
        <v>230.447529</v>
      </c>
      <c r="B8867">
        <v>25</v>
      </c>
      <c r="C8867">
        <v>0</v>
      </c>
      <c r="D8867">
        <v>0.38600000000000001</v>
      </c>
      <c r="E8867">
        <v>18.347394999999999</v>
      </c>
      <c r="F8867">
        <v>19.547319000000002</v>
      </c>
      <c r="G8867">
        <v>21.157457999999998</v>
      </c>
      <c r="H8867">
        <v>-1.199924</v>
      </c>
      <c r="I8867">
        <v>-100</v>
      </c>
      <c r="J8867">
        <v>25</v>
      </c>
      <c r="K8867">
        <v>40.052543999999997</v>
      </c>
      <c r="L8867">
        <v>1.4996000000000001E-2</v>
      </c>
      <c r="M8867">
        <f>(F8867*CalPhotonTurnigy!$AE$30*CalPhotonTurnigy!$AF$36+CalPhotonTurnigy!$AE$36)/CalPhotonTurnigy!$AE$30</f>
        <v>31.342608202787368</v>
      </c>
    </row>
    <row r="8868" spans="1:13" x14ac:dyDescent="0.3">
      <c r="A8868">
        <v>230.46252999999999</v>
      </c>
      <c r="B8868">
        <v>25</v>
      </c>
      <c r="C8868">
        <v>0</v>
      </c>
      <c r="D8868">
        <v>0.38600000000000001</v>
      </c>
      <c r="E8868">
        <v>18.33587</v>
      </c>
      <c r="F8868">
        <v>19.907913000000001</v>
      </c>
      <c r="G8868">
        <v>21.130517000000001</v>
      </c>
      <c r="H8868">
        <v>-1.5720430000000001</v>
      </c>
      <c r="I8868">
        <v>-100</v>
      </c>
      <c r="J8868">
        <v>25</v>
      </c>
      <c r="K8868">
        <v>40.036560000000001</v>
      </c>
      <c r="L8868">
        <v>1.5001E-2</v>
      </c>
      <c r="M8868">
        <f>(F8868*CalPhotonTurnigy!$AE$30*CalPhotonTurnigy!$AF$36+CalPhotonTurnigy!$AE$36)/CalPhotonTurnigy!$AE$30</f>
        <v>31.708865148042506</v>
      </c>
    </row>
    <row r="8869" spans="1:13" x14ac:dyDescent="0.3">
      <c r="A8869">
        <v>230.477532</v>
      </c>
      <c r="B8869">
        <v>25</v>
      </c>
      <c r="C8869">
        <v>0</v>
      </c>
      <c r="D8869">
        <v>0.38300000000000001</v>
      </c>
      <c r="E8869">
        <v>18.299558999999999</v>
      </c>
      <c r="F8869">
        <v>19.573083</v>
      </c>
      <c r="G8869">
        <v>21.103255999999998</v>
      </c>
      <c r="H8869">
        <v>-1.273523</v>
      </c>
      <c r="I8869">
        <v>-100</v>
      </c>
      <c r="J8869">
        <v>25</v>
      </c>
      <c r="K8869">
        <v>40.022803000000003</v>
      </c>
      <c r="L8869">
        <v>1.5002E-2</v>
      </c>
      <c r="M8869">
        <f>(F8869*CalPhotonTurnigy!$AE$30*CalPhotonTurnigy!$AF$36+CalPhotonTurnigy!$AE$36)/CalPhotonTurnigy!$AE$30</f>
        <v>31.368776813295451</v>
      </c>
    </row>
    <row r="8870" spans="1:13" x14ac:dyDescent="0.3">
      <c r="A8870">
        <v>230.49253200000001</v>
      </c>
      <c r="B8870">
        <v>25</v>
      </c>
      <c r="C8870">
        <v>0</v>
      </c>
      <c r="D8870">
        <v>0.38700000000000001</v>
      </c>
      <c r="E8870">
        <v>18.303498000000001</v>
      </c>
      <c r="F8870">
        <v>20.010901</v>
      </c>
      <c r="G8870">
        <v>21.075847</v>
      </c>
      <c r="H8870">
        <v>-1.7074020000000001</v>
      </c>
      <c r="I8870">
        <v>-100</v>
      </c>
      <c r="J8870">
        <v>25</v>
      </c>
      <c r="K8870">
        <v>40.010961999999999</v>
      </c>
      <c r="L8870">
        <v>1.4999999999999999E-2</v>
      </c>
      <c r="M8870">
        <f>(F8870*CalPhotonTurnigy!$AE$30*CalPhotonTurnigy!$AF$36+CalPhotonTurnigy!$AE$36)/CalPhotonTurnigy!$AE$30</f>
        <v>31.813470522169464</v>
      </c>
    </row>
    <row r="8871" spans="1:13" x14ac:dyDescent="0.3">
      <c r="A8871">
        <v>230.50754000000001</v>
      </c>
      <c r="B8871">
        <v>25</v>
      </c>
      <c r="C8871">
        <v>0</v>
      </c>
      <c r="D8871">
        <v>0.38500000000000001</v>
      </c>
      <c r="E8871">
        <v>18.289286000000001</v>
      </c>
      <c r="F8871">
        <v>19.676127000000001</v>
      </c>
      <c r="G8871">
        <v>21.048445000000001</v>
      </c>
      <c r="H8871">
        <v>-1.386841</v>
      </c>
      <c r="I8871">
        <v>-100</v>
      </c>
      <c r="J8871">
        <v>25</v>
      </c>
      <c r="K8871">
        <v>40.000771</v>
      </c>
      <c r="L8871">
        <v>1.5008000000000001E-2</v>
      </c>
      <c r="M8871">
        <f>(F8871*CalPhotonTurnigy!$AE$30*CalPhotonTurnigy!$AF$36+CalPhotonTurnigy!$AE$36)/CalPhotonTurnigy!$AE$30</f>
        <v>31.473439066873912</v>
      </c>
    </row>
    <row r="8872" spans="1:13" x14ac:dyDescent="0.3">
      <c r="A8872">
        <v>230.522548</v>
      </c>
      <c r="B8872">
        <v>25</v>
      </c>
      <c r="C8872">
        <v>0</v>
      </c>
      <c r="D8872">
        <v>0.38300000000000001</v>
      </c>
      <c r="E8872">
        <v>18.259430999999999</v>
      </c>
      <c r="F8872">
        <v>19.573083</v>
      </c>
      <c r="G8872">
        <v>21.021187999999999</v>
      </c>
      <c r="H8872">
        <v>-1.3136509999999999</v>
      </c>
      <c r="I8872">
        <v>-100</v>
      </c>
      <c r="J8872">
        <v>25</v>
      </c>
      <c r="K8872">
        <v>39.991999</v>
      </c>
      <c r="L8872">
        <v>1.5008000000000001E-2</v>
      </c>
      <c r="M8872">
        <f>(F8872*CalPhotonTurnigy!$AE$30*CalPhotonTurnigy!$AF$36+CalPhotonTurnigy!$AE$36)/CalPhotonTurnigy!$AE$30</f>
        <v>31.368776813295451</v>
      </c>
    </row>
    <row r="8873" spans="1:13" x14ac:dyDescent="0.3">
      <c r="A8873">
        <v>230.53754900000001</v>
      </c>
      <c r="B8873">
        <v>25</v>
      </c>
      <c r="C8873">
        <v>0</v>
      </c>
      <c r="D8873">
        <v>0.38300000000000001</v>
      </c>
      <c r="E8873">
        <v>18.233719000000001</v>
      </c>
      <c r="F8873">
        <v>19.753399000000002</v>
      </c>
      <c r="G8873">
        <v>20.994198999999998</v>
      </c>
      <c r="H8873">
        <v>-1.519679</v>
      </c>
      <c r="I8873">
        <v>-100</v>
      </c>
      <c r="J8873">
        <v>25</v>
      </c>
      <c r="K8873">
        <v>39.984448999999998</v>
      </c>
      <c r="L8873">
        <v>1.5001E-2</v>
      </c>
      <c r="M8873">
        <f>(F8873*CalPhotonTurnigy!$AE$30*CalPhotonTurnigy!$AF$36+CalPhotonTurnigy!$AE$36)/CalPhotonTurnigy!$AE$30</f>
        <v>31.551924584308356</v>
      </c>
    </row>
    <row r="8874" spans="1:13" x14ac:dyDescent="0.3">
      <c r="A8874">
        <v>230.55254600000001</v>
      </c>
      <c r="B8874">
        <v>25</v>
      </c>
      <c r="C8874">
        <v>0</v>
      </c>
      <c r="D8874">
        <v>0.38400000000000001</v>
      </c>
      <c r="E8874">
        <v>18.220402</v>
      </c>
      <c r="F8874">
        <v>19.444253</v>
      </c>
      <c r="G8874">
        <v>20.967582</v>
      </c>
      <c r="H8874">
        <v>-1.223851</v>
      </c>
      <c r="I8874">
        <v>-100</v>
      </c>
      <c r="J8874">
        <v>25</v>
      </c>
      <c r="K8874">
        <v>39.97795</v>
      </c>
      <c r="L8874">
        <v>1.4997E-2</v>
      </c>
      <c r="M8874">
        <f>(F8874*CalPhotonTurnigy!$AE$30*CalPhotonTurnigy!$AF$36+CalPhotonTurnigy!$AE$36)/CalPhotonTurnigy!$AE$30</f>
        <v>31.237923603710104</v>
      </c>
    </row>
    <row r="8875" spans="1:13" x14ac:dyDescent="0.3">
      <c r="A8875">
        <v>230.56754799999999</v>
      </c>
      <c r="B8875">
        <v>25</v>
      </c>
      <c r="C8875">
        <v>0</v>
      </c>
      <c r="D8875">
        <v>0.38300000000000001</v>
      </c>
      <c r="E8875">
        <v>18.200111</v>
      </c>
      <c r="F8875">
        <v>19.830660999999999</v>
      </c>
      <c r="G8875">
        <v>20.941427999999998</v>
      </c>
      <c r="H8875">
        <v>-1.6305499999999999</v>
      </c>
      <c r="I8875">
        <v>-100</v>
      </c>
      <c r="J8875">
        <v>25</v>
      </c>
      <c r="K8875">
        <v>39.972357000000002</v>
      </c>
      <c r="L8875">
        <v>1.5002E-2</v>
      </c>
      <c r="M8875">
        <f>(F8875*CalPhotonTurnigy!$AE$30*CalPhotonTurnigy!$AF$36+CalPhotonTurnigy!$AE$36)/CalPhotonTurnigy!$AE$30</f>
        <v>31.630399944697885</v>
      </c>
    </row>
    <row r="8876" spans="1:13" x14ac:dyDescent="0.3">
      <c r="A8876">
        <v>230.582548</v>
      </c>
      <c r="B8876">
        <v>25</v>
      </c>
      <c r="C8876">
        <v>0</v>
      </c>
      <c r="D8876">
        <v>0.38300000000000001</v>
      </c>
      <c r="E8876">
        <v>18.182639999999999</v>
      </c>
      <c r="F8876">
        <v>19.573083</v>
      </c>
      <c r="G8876">
        <v>20.915811000000001</v>
      </c>
      <c r="H8876">
        <v>-1.3904430000000001</v>
      </c>
      <c r="I8876">
        <v>-100</v>
      </c>
      <c r="J8876">
        <v>25</v>
      </c>
      <c r="K8876">
        <v>39.967542999999999</v>
      </c>
      <c r="L8876">
        <v>1.4999999999999999E-2</v>
      </c>
      <c r="M8876">
        <f>(F8876*CalPhotonTurnigy!$AE$30*CalPhotonTurnigy!$AF$36+CalPhotonTurnigy!$AE$36)/CalPhotonTurnigy!$AE$30</f>
        <v>31.368776813295451</v>
      </c>
    </row>
    <row r="8877" spans="1:13" x14ac:dyDescent="0.3">
      <c r="A8877">
        <v>230.59754799999999</v>
      </c>
      <c r="B8877">
        <v>25</v>
      </c>
      <c r="C8877">
        <v>0</v>
      </c>
      <c r="D8877">
        <v>0.38300000000000001</v>
      </c>
      <c r="E8877">
        <v>18.167598000000002</v>
      </c>
      <c r="F8877">
        <v>19.933662000000002</v>
      </c>
      <c r="G8877">
        <v>20.890795000000001</v>
      </c>
      <c r="H8877">
        <v>-1.7660629999999999</v>
      </c>
      <c r="I8877">
        <v>-100</v>
      </c>
      <c r="J8877">
        <v>25</v>
      </c>
      <c r="K8877">
        <v>39.9634</v>
      </c>
      <c r="L8877">
        <v>1.4999999999999999E-2</v>
      </c>
      <c r="M8877">
        <f>(F8877*CalPhotonTurnigy!$AE$30*CalPhotonTurnigy!$AF$36+CalPhotonTurnigy!$AE$36)/CalPhotonTurnigy!$AE$30</f>
        <v>31.735018522983228</v>
      </c>
    </row>
    <row r="8878" spans="1:13" x14ac:dyDescent="0.3">
      <c r="A8878">
        <v>230.61255600000001</v>
      </c>
      <c r="B8878">
        <v>25</v>
      </c>
      <c r="C8878">
        <v>0</v>
      </c>
      <c r="D8878">
        <v>0.38300000000000001</v>
      </c>
      <c r="E8878">
        <v>18.154648999999999</v>
      </c>
      <c r="F8878">
        <v>19.650368</v>
      </c>
      <c r="G8878">
        <v>20.866429</v>
      </c>
      <c r="H8878">
        <v>-1.4957180000000001</v>
      </c>
      <c r="I8878">
        <v>-100</v>
      </c>
      <c r="J8878">
        <v>25</v>
      </c>
      <c r="K8878">
        <v>39.959833000000003</v>
      </c>
      <c r="L8878">
        <v>1.5008000000000001E-2</v>
      </c>
      <c r="M8878">
        <f>(F8878*CalPhotonTurnigy!$AE$30*CalPhotonTurnigy!$AF$36+CalPhotonTurnigy!$AE$36)/CalPhotonTurnigy!$AE$30</f>
        <v>31.447275534888277</v>
      </c>
    </row>
    <row r="8879" spans="1:13" x14ac:dyDescent="0.3">
      <c r="A8879">
        <v>230.62755899999999</v>
      </c>
      <c r="B8879">
        <v>25</v>
      </c>
      <c r="C8879">
        <v>0</v>
      </c>
      <c r="D8879">
        <v>0.38300000000000001</v>
      </c>
      <c r="E8879">
        <v>18.143502999999999</v>
      </c>
      <c r="F8879">
        <v>19.341170000000002</v>
      </c>
      <c r="G8879">
        <v>20.842755</v>
      </c>
      <c r="H8879">
        <v>-1.197667</v>
      </c>
      <c r="I8879">
        <v>-100</v>
      </c>
      <c r="J8879">
        <v>25</v>
      </c>
      <c r="K8879">
        <v>39.956764</v>
      </c>
      <c r="L8879">
        <v>1.5003000000000001E-2</v>
      </c>
      <c r="M8879">
        <f>(F8879*CalPhotonTurnigy!$AE$30*CalPhotonTurnigy!$AF$36+CalPhotonTurnigy!$AE$36)/CalPhotonTurnigy!$AE$30</f>
        <v>31.133221737656495</v>
      </c>
    </row>
    <row r="8880" spans="1:13" x14ac:dyDescent="0.3">
      <c r="A8880">
        <v>230.64256599999999</v>
      </c>
      <c r="B8880">
        <v>25</v>
      </c>
      <c r="C8880">
        <v>0</v>
      </c>
      <c r="D8880">
        <v>0.38300000000000001</v>
      </c>
      <c r="E8880">
        <v>18.125059</v>
      </c>
      <c r="F8880">
        <v>19.753399000000002</v>
      </c>
      <c r="G8880">
        <v>20.819804000000001</v>
      </c>
      <c r="H8880">
        <v>-1.6283399999999999</v>
      </c>
      <c r="I8880">
        <v>-100</v>
      </c>
      <c r="J8880">
        <v>25</v>
      </c>
      <c r="K8880">
        <v>39.954121000000001</v>
      </c>
      <c r="L8880">
        <v>1.5007E-2</v>
      </c>
      <c r="M8880">
        <f>(F8880*CalPhotonTurnigy!$AE$30*CalPhotonTurnigy!$AF$36+CalPhotonTurnigy!$AE$36)/CalPhotonTurnigy!$AE$30</f>
        <v>31.551924584308356</v>
      </c>
    </row>
    <row r="8881" spans="1:13" x14ac:dyDescent="0.3">
      <c r="A8881">
        <v>230.65756500000001</v>
      </c>
      <c r="B8881">
        <v>25</v>
      </c>
      <c r="C8881">
        <v>0</v>
      </c>
      <c r="D8881">
        <v>0.38200000000000001</v>
      </c>
      <c r="E8881">
        <v>18.100321999999998</v>
      </c>
      <c r="F8881">
        <v>19.444253</v>
      </c>
      <c r="G8881">
        <v>20.797599000000002</v>
      </c>
      <c r="H8881">
        <v>-1.3439319999999999</v>
      </c>
      <c r="I8881">
        <v>-100</v>
      </c>
      <c r="J8881">
        <v>25</v>
      </c>
      <c r="K8881">
        <v>39.951847000000001</v>
      </c>
      <c r="L8881">
        <v>1.4999E-2</v>
      </c>
      <c r="M8881">
        <f>(F8881*CalPhotonTurnigy!$AE$30*CalPhotonTurnigy!$AF$36+CalPhotonTurnigy!$AE$36)/CalPhotonTurnigy!$AE$30</f>
        <v>31.237923603710104</v>
      </c>
    </row>
    <row r="8882" spans="1:13" x14ac:dyDescent="0.3">
      <c r="A8882">
        <v>230.67256499999999</v>
      </c>
      <c r="B8882">
        <v>25</v>
      </c>
      <c r="C8882">
        <v>0</v>
      </c>
      <c r="D8882">
        <v>0.38300000000000001</v>
      </c>
      <c r="E8882">
        <v>18.096744999999999</v>
      </c>
      <c r="F8882">
        <v>19.830660999999999</v>
      </c>
      <c r="G8882">
        <v>20.776154999999999</v>
      </c>
      <c r="H8882">
        <v>-1.733916</v>
      </c>
      <c r="I8882">
        <v>-100</v>
      </c>
      <c r="J8882">
        <v>25</v>
      </c>
      <c r="K8882">
        <v>39.949890000000003</v>
      </c>
      <c r="L8882">
        <v>1.4999999999999999E-2</v>
      </c>
      <c r="M8882">
        <f>(F8882*CalPhotonTurnigy!$AE$30*CalPhotonTurnigy!$AF$36+CalPhotonTurnigy!$AE$36)/CalPhotonTurnigy!$AE$30</f>
        <v>31.630399944697885</v>
      </c>
    </row>
    <row r="8883" spans="1:13" x14ac:dyDescent="0.3">
      <c r="A8883">
        <v>230.68757600000001</v>
      </c>
      <c r="B8883">
        <v>25</v>
      </c>
      <c r="C8883">
        <v>0</v>
      </c>
      <c r="D8883">
        <v>0.38200000000000001</v>
      </c>
      <c r="E8883">
        <v>18.075939999999999</v>
      </c>
      <c r="F8883">
        <v>19.521553999999998</v>
      </c>
      <c r="G8883">
        <v>20.755482000000001</v>
      </c>
      <c r="H8883">
        <v>-1.445614</v>
      </c>
      <c r="I8883">
        <v>-100</v>
      </c>
      <c r="J8883">
        <v>25</v>
      </c>
      <c r="K8883">
        <v>39.948205000000002</v>
      </c>
      <c r="L8883">
        <v>1.5011E-2</v>
      </c>
      <c r="M8883">
        <f>(F8883*CalPhotonTurnigy!$AE$30*CalPhotonTurnigy!$AF$36+CalPhotonTurnigy!$AE$36)/CalPhotonTurnigy!$AE$30</f>
        <v>31.316438576574782</v>
      </c>
    </row>
    <row r="8884" spans="1:13" x14ac:dyDescent="0.3">
      <c r="A8884">
        <v>230.70258200000001</v>
      </c>
      <c r="B8884">
        <v>25</v>
      </c>
      <c r="C8884">
        <v>0</v>
      </c>
      <c r="D8884">
        <v>0.38300000000000001</v>
      </c>
      <c r="E8884">
        <v>18.066897000000001</v>
      </c>
      <c r="F8884">
        <v>19.23807</v>
      </c>
      <c r="G8884">
        <v>20.735581</v>
      </c>
      <c r="H8884">
        <v>-1.171173</v>
      </c>
      <c r="I8884">
        <v>-100</v>
      </c>
      <c r="J8884">
        <v>25</v>
      </c>
      <c r="K8884">
        <v>39.946756000000001</v>
      </c>
      <c r="L8884">
        <v>1.5006E-2</v>
      </c>
      <c r="M8884">
        <f>(F8884*CalPhotonTurnigy!$AE$30*CalPhotonTurnigy!$AF$36+CalPhotonTurnigy!$AE$36)/CalPhotonTurnigy!$AE$30</f>
        <v>31.028502604626535</v>
      </c>
    </row>
    <row r="8885" spans="1:13" x14ac:dyDescent="0.3">
      <c r="A8885">
        <v>230.71758299999999</v>
      </c>
      <c r="B8885">
        <v>25</v>
      </c>
      <c r="C8885">
        <v>0</v>
      </c>
      <c r="D8885">
        <v>0.38300000000000001</v>
      </c>
      <c r="E8885">
        <v>18.059113</v>
      </c>
      <c r="F8885">
        <v>19.701885000000001</v>
      </c>
      <c r="G8885">
        <v>20.716453000000001</v>
      </c>
      <c r="H8885">
        <v>-1.6427719999999999</v>
      </c>
      <c r="I8885">
        <v>-100</v>
      </c>
      <c r="J8885">
        <v>25</v>
      </c>
      <c r="K8885">
        <v>39.945506999999999</v>
      </c>
      <c r="L8885">
        <v>1.5001E-2</v>
      </c>
      <c r="M8885">
        <f>(F8885*CalPhotonTurnigy!$AE$30*CalPhotonTurnigy!$AF$36+CalPhotonTurnigy!$AE$36)/CalPhotonTurnigy!$AE$30</f>
        <v>31.499601583155055</v>
      </c>
    </row>
    <row r="8886" spans="1:13" x14ac:dyDescent="0.3">
      <c r="A8886">
        <v>230.73258999999999</v>
      </c>
      <c r="B8886">
        <v>25</v>
      </c>
      <c r="C8886">
        <v>0</v>
      </c>
      <c r="D8886">
        <v>0.38100000000000001</v>
      </c>
      <c r="E8886">
        <v>18.034662999999998</v>
      </c>
      <c r="F8886">
        <v>19.392714000000002</v>
      </c>
      <c r="G8886">
        <v>20.698090000000001</v>
      </c>
      <c r="H8886">
        <v>-1.3580509999999999</v>
      </c>
      <c r="I8886">
        <v>-100</v>
      </c>
      <c r="J8886">
        <v>25</v>
      </c>
      <c r="K8886">
        <v>39.944432999999997</v>
      </c>
      <c r="L8886">
        <v>1.5007E-2</v>
      </c>
      <c r="M8886">
        <f>(F8886*CalPhotonTurnigy!$AE$30*CalPhotonTurnigy!$AF$36+CalPhotonTurnigy!$AE$36)/CalPhotonTurnigy!$AE$30</f>
        <v>31.185575209944531</v>
      </c>
    </row>
    <row r="8887" spans="1:13" x14ac:dyDescent="0.3">
      <c r="A8887">
        <v>230.747602</v>
      </c>
      <c r="B8887">
        <v>25</v>
      </c>
      <c r="C8887">
        <v>0</v>
      </c>
      <c r="D8887">
        <v>0.38100000000000001</v>
      </c>
      <c r="E8887">
        <v>18.013608999999999</v>
      </c>
      <c r="F8887">
        <v>19.753399000000002</v>
      </c>
      <c r="G8887">
        <v>20.680484</v>
      </c>
      <c r="H8887">
        <v>-1.739789</v>
      </c>
      <c r="I8887">
        <v>-100</v>
      </c>
      <c r="J8887">
        <v>25</v>
      </c>
      <c r="K8887">
        <v>39.943508999999999</v>
      </c>
      <c r="L8887">
        <v>1.5011999999999999E-2</v>
      </c>
      <c r="M8887">
        <f>(F8887*CalPhotonTurnigy!$AE$30*CalPhotonTurnigy!$AF$36+CalPhotonTurnigy!$AE$36)/CalPhotonTurnigy!$AE$30</f>
        <v>31.551924584308356</v>
      </c>
    </row>
    <row r="8888" spans="1:13" x14ac:dyDescent="0.3">
      <c r="A8888">
        <v>230.76259999999999</v>
      </c>
      <c r="B8888">
        <v>25</v>
      </c>
      <c r="C8888">
        <v>0</v>
      </c>
      <c r="D8888">
        <v>0.38</v>
      </c>
      <c r="E8888">
        <v>17.986591000000001</v>
      </c>
      <c r="F8888">
        <v>19.495788000000001</v>
      </c>
      <c r="G8888">
        <v>20.663620999999999</v>
      </c>
      <c r="H8888">
        <v>-1.509198</v>
      </c>
      <c r="I8888">
        <v>-100</v>
      </c>
      <c r="J8888">
        <v>25</v>
      </c>
      <c r="K8888">
        <v>39.942712999999998</v>
      </c>
      <c r="L8888">
        <v>1.4997999999999999E-2</v>
      </c>
      <c r="M8888">
        <f>(F8888*CalPhotonTurnigy!$AE$30*CalPhotonTurnigy!$AF$36+CalPhotonTurnigy!$AE$36)/CalPhotonTurnigy!$AE$30</f>
        <v>31.290267934657713</v>
      </c>
    </row>
    <row r="8889" spans="1:13" x14ac:dyDescent="0.3">
      <c r="A8889">
        <v>230.77760599999999</v>
      </c>
      <c r="B8889">
        <v>25</v>
      </c>
      <c r="C8889">
        <v>0</v>
      </c>
      <c r="D8889">
        <v>0.38100000000000001</v>
      </c>
      <c r="E8889">
        <v>17.97222</v>
      </c>
      <c r="F8889">
        <v>19.212292000000001</v>
      </c>
      <c r="G8889">
        <v>20.647489</v>
      </c>
      <c r="H8889">
        <v>-1.2400720000000001</v>
      </c>
      <c r="I8889">
        <v>-100</v>
      </c>
      <c r="J8889">
        <v>25</v>
      </c>
      <c r="K8889">
        <v>39.942028000000001</v>
      </c>
      <c r="L8889">
        <v>1.5006E-2</v>
      </c>
      <c r="M8889">
        <f>(F8889*CalPhotonTurnigy!$AE$30*CalPhotonTurnigy!$AF$36+CalPhotonTurnigy!$AE$36)/CalPhotonTurnigy!$AE$30</f>
        <v>31.002319774255575</v>
      </c>
    </row>
    <row r="8890" spans="1:13" x14ac:dyDescent="0.3">
      <c r="A8890">
        <v>230.79261099999999</v>
      </c>
      <c r="B8890">
        <v>25</v>
      </c>
      <c r="C8890">
        <v>0</v>
      </c>
      <c r="D8890">
        <v>0.378</v>
      </c>
      <c r="E8890">
        <v>17.924229</v>
      </c>
      <c r="F8890">
        <v>19.624607000000001</v>
      </c>
      <c r="G8890">
        <v>20.632069000000001</v>
      </c>
      <c r="H8890">
        <v>-1.7003779999999999</v>
      </c>
      <c r="I8890">
        <v>-100</v>
      </c>
      <c r="J8890">
        <v>25</v>
      </c>
      <c r="K8890">
        <v>39.941439000000003</v>
      </c>
      <c r="L8890">
        <v>1.5004999999999999E-2</v>
      </c>
      <c r="M8890">
        <f>(F8890*CalPhotonTurnigy!$AE$30*CalPhotonTurnigy!$AF$36+CalPhotonTurnigy!$AE$36)/CalPhotonTurnigy!$AE$30</f>
        <v>31.421109971493664</v>
      </c>
    </row>
    <row r="8891" spans="1:13" x14ac:dyDescent="0.3">
      <c r="A8891">
        <v>230.80761899999999</v>
      </c>
      <c r="B8891">
        <v>25</v>
      </c>
      <c r="C8891">
        <v>0</v>
      </c>
      <c r="D8891">
        <v>0.379</v>
      </c>
      <c r="E8891">
        <v>17.900714000000001</v>
      </c>
      <c r="F8891">
        <v>19.341170000000002</v>
      </c>
      <c r="G8891">
        <v>20.617342000000001</v>
      </c>
      <c r="H8891">
        <v>-1.4404570000000001</v>
      </c>
      <c r="I8891">
        <v>-100</v>
      </c>
      <c r="J8891">
        <v>25</v>
      </c>
      <c r="K8891">
        <v>39.940930999999999</v>
      </c>
      <c r="L8891">
        <v>1.5008000000000001E-2</v>
      </c>
      <c r="M8891">
        <f>(F8891*CalPhotonTurnigy!$AE$30*CalPhotonTurnigy!$AF$36+CalPhotonTurnigy!$AE$36)/CalPhotonTurnigy!$AE$30</f>
        <v>31.133221737656495</v>
      </c>
    </row>
    <row r="8892" spans="1:13" x14ac:dyDescent="0.3">
      <c r="A8892">
        <v>230.82261800000001</v>
      </c>
      <c r="B8892">
        <v>25</v>
      </c>
      <c r="C8892">
        <v>0</v>
      </c>
      <c r="D8892">
        <v>0.377</v>
      </c>
      <c r="E8892">
        <v>17.853683</v>
      </c>
      <c r="F8892">
        <v>19.779153999999998</v>
      </c>
      <c r="G8892">
        <v>20.603290000000001</v>
      </c>
      <c r="H8892">
        <v>-1.9254709999999999</v>
      </c>
      <c r="I8892">
        <v>-100</v>
      </c>
      <c r="J8892">
        <v>25</v>
      </c>
      <c r="K8892">
        <v>39.940494000000001</v>
      </c>
      <c r="L8892">
        <v>1.4999E-2</v>
      </c>
      <c r="M8892">
        <f>(F8892*CalPhotonTurnigy!$AE$30*CalPhotonTurnigy!$AF$36+CalPhotonTurnigy!$AE$36)/CalPhotonTurnigy!$AE$30</f>
        <v>31.578084053476019</v>
      </c>
    </row>
    <row r="8893" spans="1:13" x14ac:dyDescent="0.3">
      <c r="A8893">
        <v>230.837626</v>
      </c>
      <c r="B8893">
        <v>25</v>
      </c>
      <c r="C8893">
        <v>0</v>
      </c>
      <c r="D8893">
        <v>0.379</v>
      </c>
      <c r="E8893">
        <v>17.839973000000001</v>
      </c>
      <c r="F8893">
        <v>19.470022</v>
      </c>
      <c r="G8893">
        <v>20.589891000000001</v>
      </c>
      <c r="H8893">
        <v>-1.6300479999999999</v>
      </c>
      <c r="I8893">
        <v>-100</v>
      </c>
      <c r="J8893">
        <v>25</v>
      </c>
      <c r="K8893">
        <v>39.940119000000003</v>
      </c>
      <c r="L8893">
        <v>1.5008000000000001E-2</v>
      </c>
      <c r="M8893">
        <f>(F8893*CalPhotonTurnigy!$AE$30*CalPhotonTurnigy!$AF$36+CalPhotonTurnigy!$AE$36)/CalPhotonTurnigy!$AE$30</f>
        <v>31.264097292740644</v>
      </c>
    </row>
    <row r="8894" spans="1:13" x14ac:dyDescent="0.3">
      <c r="A8894">
        <v>230.85262700000001</v>
      </c>
      <c r="B8894">
        <v>25</v>
      </c>
      <c r="C8894">
        <v>0</v>
      </c>
      <c r="D8894">
        <v>0.378</v>
      </c>
      <c r="E8894">
        <v>17.810289000000001</v>
      </c>
      <c r="F8894">
        <v>19.212292000000001</v>
      </c>
      <c r="G8894">
        <v>20.577124000000001</v>
      </c>
      <c r="H8894">
        <v>-1.4020030000000001</v>
      </c>
      <c r="I8894">
        <v>-100</v>
      </c>
      <c r="J8894">
        <v>25</v>
      </c>
      <c r="K8894">
        <v>39.939794999999997</v>
      </c>
      <c r="L8894">
        <v>1.5001E-2</v>
      </c>
      <c r="M8894">
        <f>(F8894*CalPhotonTurnigy!$AE$30*CalPhotonTurnigy!$AF$36+CalPhotonTurnigy!$AE$36)/CalPhotonTurnigy!$AE$30</f>
        <v>31.002319774255575</v>
      </c>
    </row>
    <row r="8895" spans="1:13" x14ac:dyDescent="0.3">
      <c r="A8895">
        <v>230.867638</v>
      </c>
      <c r="B8895">
        <v>25</v>
      </c>
      <c r="C8895">
        <v>0</v>
      </c>
      <c r="D8895">
        <v>0.374</v>
      </c>
      <c r="E8895">
        <v>17.739933000000001</v>
      </c>
      <c r="F8895">
        <v>19.650368</v>
      </c>
      <c r="G8895">
        <v>20.564965999999998</v>
      </c>
      <c r="H8895">
        <v>-1.9104350000000001</v>
      </c>
      <c r="I8895">
        <v>-100</v>
      </c>
      <c r="J8895">
        <v>25</v>
      </c>
      <c r="K8895">
        <v>39.939517000000002</v>
      </c>
      <c r="L8895">
        <v>1.5011E-2</v>
      </c>
      <c r="M8895">
        <f>(F8895*CalPhotonTurnigy!$AE$30*CalPhotonTurnigy!$AF$36+CalPhotonTurnigy!$AE$36)/CalPhotonTurnigy!$AE$30</f>
        <v>31.447275534888277</v>
      </c>
    </row>
    <row r="8896" spans="1:13" x14ac:dyDescent="0.3">
      <c r="A8896">
        <v>230.88263499999999</v>
      </c>
      <c r="B8896">
        <v>25</v>
      </c>
      <c r="C8896">
        <v>0</v>
      </c>
      <c r="D8896">
        <v>0.374</v>
      </c>
      <c r="E8896">
        <v>17.679262000000001</v>
      </c>
      <c r="F8896">
        <v>19.366942999999999</v>
      </c>
      <c r="G8896">
        <v>20.553395999999999</v>
      </c>
      <c r="H8896">
        <v>-1.687681</v>
      </c>
      <c r="I8896">
        <v>-100</v>
      </c>
      <c r="J8896">
        <v>25</v>
      </c>
      <c r="K8896">
        <v>39.939276999999997</v>
      </c>
      <c r="L8896">
        <v>1.4997E-2</v>
      </c>
      <c r="M8896">
        <f>(F8896*CalPhotonTurnigy!$AE$30*CalPhotonTurnigy!$AF$36+CalPhotonTurnigy!$AE$36)/CalPhotonTurnigy!$AE$30</f>
        <v>31.159399489504999</v>
      </c>
    </row>
    <row r="8897" spans="1:13" x14ac:dyDescent="0.3">
      <c r="A8897">
        <v>230.89764500000001</v>
      </c>
      <c r="B8897">
        <v>25</v>
      </c>
      <c r="C8897">
        <v>0</v>
      </c>
      <c r="D8897">
        <v>0.373</v>
      </c>
      <c r="E8897">
        <v>17.61796</v>
      </c>
      <c r="F8897">
        <v>19.134952999999999</v>
      </c>
      <c r="G8897">
        <v>20.542390999999999</v>
      </c>
      <c r="H8897">
        <v>-1.516993</v>
      </c>
      <c r="I8897">
        <v>-100</v>
      </c>
      <c r="J8897">
        <v>25</v>
      </c>
      <c r="K8897">
        <v>39.939070999999998</v>
      </c>
      <c r="L8897">
        <v>1.5010000000000001E-2</v>
      </c>
      <c r="M8897">
        <f>(F8897*CalPhotonTurnigy!$AE$30*CalPhotonTurnigy!$AF$36+CalPhotonTurnigy!$AE$36)/CalPhotonTurnigy!$AE$30</f>
        <v>30.923766204620225</v>
      </c>
    </row>
    <row r="8898" spans="1:13" x14ac:dyDescent="0.3">
      <c r="A8898">
        <v>230.912655</v>
      </c>
      <c r="B8898">
        <v>25</v>
      </c>
      <c r="C8898">
        <v>0</v>
      </c>
      <c r="D8898">
        <v>0.374</v>
      </c>
      <c r="E8898">
        <v>17.574127000000001</v>
      </c>
      <c r="F8898">
        <v>19.495788000000001</v>
      </c>
      <c r="G8898">
        <v>20.531929000000002</v>
      </c>
      <c r="H8898">
        <v>-1.9216610000000001</v>
      </c>
      <c r="I8898">
        <v>-100</v>
      </c>
      <c r="J8898">
        <v>25</v>
      </c>
      <c r="K8898">
        <v>39.938893</v>
      </c>
      <c r="L8898">
        <v>1.5010000000000001E-2</v>
      </c>
      <c r="M8898">
        <f>(F8898*CalPhotonTurnigy!$AE$30*CalPhotonTurnigy!$AF$36+CalPhotonTurnigy!$AE$36)/CalPhotonTurnigy!$AE$30</f>
        <v>31.290267934657713</v>
      </c>
    </row>
    <row r="8899" spans="1:13" x14ac:dyDescent="0.3">
      <c r="A8899">
        <v>230.92765199999999</v>
      </c>
      <c r="B8899">
        <v>25</v>
      </c>
      <c r="C8899">
        <v>0</v>
      </c>
      <c r="D8899">
        <v>0.373</v>
      </c>
      <c r="E8899">
        <v>17.527334</v>
      </c>
      <c r="F8899">
        <v>19.289622999999999</v>
      </c>
      <c r="G8899">
        <v>20.521986999999999</v>
      </c>
      <c r="H8899">
        <v>-1.762289</v>
      </c>
      <c r="I8899">
        <v>-100</v>
      </c>
      <c r="J8899">
        <v>25</v>
      </c>
      <c r="K8899">
        <v>39.938740000000003</v>
      </c>
      <c r="L8899">
        <v>1.4997E-2</v>
      </c>
      <c r="M8899">
        <f>(F8899*CalPhotonTurnigy!$AE$30*CalPhotonTurnigy!$AF$36+CalPhotonTurnigy!$AE$36)/CalPhotonTurnigy!$AE$30</f>
        <v>31.080865218254988</v>
      </c>
    </row>
    <row r="8900" spans="1:13" x14ac:dyDescent="0.3">
      <c r="A8900">
        <v>230.94264799999999</v>
      </c>
      <c r="B8900">
        <v>25</v>
      </c>
      <c r="C8900">
        <v>0</v>
      </c>
      <c r="D8900">
        <v>0.374</v>
      </c>
      <c r="E8900">
        <v>17.49605</v>
      </c>
      <c r="F8900">
        <v>19.031818000000001</v>
      </c>
      <c r="G8900">
        <v>20.512544999999999</v>
      </c>
      <c r="H8900">
        <v>-1.535768</v>
      </c>
      <c r="I8900">
        <v>-100</v>
      </c>
      <c r="J8900">
        <v>25</v>
      </c>
      <c r="K8900">
        <v>39.938609</v>
      </c>
      <c r="L8900">
        <v>1.4996000000000001E-2</v>
      </c>
      <c r="M8900">
        <f>(F8900*CalPhotonTurnigy!$AE$30*CalPhotonTurnigy!$AF$36+CalPhotonTurnigy!$AE$36)/CalPhotonTurnigy!$AE$30</f>
        <v>30.819011521933085</v>
      </c>
    </row>
    <row r="8901" spans="1:13" x14ac:dyDescent="0.3">
      <c r="A8901">
        <v>230.95765</v>
      </c>
      <c r="B8901">
        <v>24</v>
      </c>
      <c r="C8901">
        <v>0</v>
      </c>
      <c r="D8901">
        <v>0.372</v>
      </c>
      <c r="E8901">
        <v>17.451008999999999</v>
      </c>
      <c r="F8901">
        <v>19.495788000000001</v>
      </c>
      <c r="G8901">
        <v>20.503433000000001</v>
      </c>
      <c r="H8901">
        <v>-2.0447799999999998</v>
      </c>
      <c r="I8901">
        <v>-100</v>
      </c>
      <c r="J8901">
        <v>24</v>
      </c>
      <c r="K8901">
        <v>39.863298999999998</v>
      </c>
      <c r="L8901">
        <v>1.5002E-2</v>
      </c>
      <c r="M8901">
        <f>(F8901*CalPhotonTurnigy!$AE$30*CalPhotonTurnigy!$AF$36+CalPhotonTurnigy!$AE$36)/CalPhotonTurnigy!$AE$30</f>
        <v>31.290267934657713</v>
      </c>
    </row>
    <row r="8902" spans="1:13" x14ac:dyDescent="0.3">
      <c r="A8902">
        <v>230.97264699999999</v>
      </c>
      <c r="B8902">
        <v>24</v>
      </c>
      <c r="C8902">
        <v>0</v>
      </c>
      <c r="D8902">
        <v>0.373</v>
      </c>
      <c r="E8902">
        <v>17.42126</v>
      </c>
      <c r="F8902">
        <v>19.23807</v>
      </c>
      <c r="G8902">
        <v>20.494115000000001</v>
      </c>
      <c r="H8902">
        <v>-1.81681</v>
      </c>
      <c r="I8902">
        <v>-100</v>
      </c>
      <c r="J8902">
        <v>24</v>
      </c>
      <c r="K8902">
        <v>39.726951</v>
      </c>
      <c r="L8902">
        <v>1.4997E-2</v>
      </c>
      <c r="M8902">
        <f>(F8902*CalPhotonTurnigy!$AE$30*CalPhotonTurnigy!$AF$36+CalPhotonTurnigy!$AE$36)/CalPhotonTurnigy!$AE$30</f>
        <v>31.028502604626535</v>
      </c>
    </row>
    <row r="8903" spans="1:13" x14ac:dyDescent="0.3">
      <c r="A8903">
        <v>230.98765700000001</v>
      </c>
      <c r="B8903">
        <v>24</v>
      </c>
      <c r="C8903">
        <v>0</v>
      </c>
      <c r="D8903">
        <v>0.373</v>
      </c>
      <c r="E8903">
        <v>17.395638999999999</v>
      </c>
      <c r="F8903">
        <v>19.057603</v>
      </c>
      <c r="G8903">
        <v>20.483847999999998</v>
      </c>
      <c r="H8903">
        <v>-1.661964</v>
      </c>
      <c r="I8903">
        <v>-100</v>
      </c>
      <c r="J8903">
        <v>24</v>
      </c>
      <c r="K8903">
        <v>39.609594999999999</v>
      </c>
      <c r="L8903">
        <v>1.5010000000000001E-2</v>
      </c>
      <c r="M8903">
        <f>(F8903*CalPhotonTurnigy!$AE$30*CalPhotonTurnigy!$AF$36+CalPhotonTurnigy!$AE$36)/CalPhotonTurnigy!$AE$30</f>
        <v>30.84520146223548</v>
      </c>
    </row>
    <row r="8904" spans="1:13" x14ac:dyDescent="0.3">
      <c r="A8904">
        <v>231.002656</v>
      </c>
      <c r="B8904">
        <v>24</v>
      </c>
      <c r="C8904">
        <v>0</v>
      </c>
      <c r="D8904">
        <v>0.373</v>
      </c>
      <c r="E8904">
        <v>17.373574999999999</v>
      </c>
      <c r="F8904">
        <v>19.418483999999999</v>
      </c>
      <c r="G8904">
        <v>20.472052000000001</v>
      </c>
      <c r="H8904">
        <v>-2.0449090000000001</v>
      </c>
      <c r="I8904">
        <v>-100</v>
      </c>
      <c r="J8904">
        <v>24</v>
      </c>
      <c r="K8904">
        <v>39.508586000000001</v>
      </c>
      <c r="L8904">
        <v>1.4999E-2</v>
      </c>
      <c r="M8904">
        <f>(F8904*CalPhotonTurnigy!$AE$30*CalPhotonTurnigy!$AF$36+CalPhotonTurnigy!$AE$36)/CalPhotonTurnigy!$AE$30</f>
        <v>31.211749914679562</v>
      </c>
    </row>
    <row r="8905" spans="1:13" x14ac:dyDescent="0.3">
      <c r="A8905">
        <v>231.01765800000001</v>
      </c>
      <c r="B8905">
        <v>24</v>
      </c>
      <c r="C8905">
        <v>0</v>
      </c>
      <c r="D8905">
        <v>0.373</v>
      </c>
      <c r="E8905">
        <v>17.354576999999999</v>
      </c>
      <c r="F8905">
        <v>19.212292000000001</v>
      </c>
      <c r="G8905">
        <v>20.458396</v>
      </c>
      <c r="H8905">
        <v>-1.857715</v>
      </c>
      <c r="I8905">
        <v>-100</v>
      </c>
      <c r="J8905">
        <v>24</v>
      </c>
      <c r="K8905">
        <v>39.421646000000003</v>
      </c>
      <c r="L8905">
        <v>1.5002E-2</v>
      </c>
      <c r="M8905">
        <f>(F8905*CalPhotonTurnigy!$AE$30*CalPhotonTurnigy!$AF$36+CalPhotonTurnigy!$AE$36)/CalPhotonTurnigy!$AE$30</f>
        <v>31.002319774255575</v>
      </c>
    </row>
    <row r="8906" spans="1:13" x14ac:dyDescent="0.3">
      <c r="A8906">
        <v>231.03265500000001</v>
      </c>
      <c r="B8906">
        <v>24</v>
      </c>
      <c r="C8906">
        <v>0</v>
      </c>
      <c r="D8906">
        <v>0.372</v>
      </c>
      <c r="E8906">
        <v>17.329135000000001</v>
      </c>
      <c r="F8906">
        <v>18.954454999999999</v>
      </c>
      <c r="G8906">
        <v>20.442737000000001</v>
      </c>
      <c r="H8906">
        <v>-1.625321</v>
      </c>
      <c r="I8906">
        <v>-100</v>
      </c>
      <c r="J8906">
        <v>24</v>
      </c>
      <c r="K8906">
        <v>39.346817000000001</v>
      </c>
      <c r="L8906">
        <v>1.4997E-2</v>
      </c>
      <c r="M8906">
        <f>(F8906*CalPhotonTurnigy!$AE$30*CalPhotonTurnigy!$AF$36+CalPhotonTurnigy!$AE$36)/CalPhotonTurnigy!$AE$30</f>
        <v>30.74043357538995</v>
      </c>
    </row>
    <row r="8907" spans="1:13" x14ac:dyDescent="0.3">
      <c r="A8907">
        <v>231.047652</v>
      </c>
      <c r="B8907">
        <v>24</v>
      </c>
      <c r="C8907">
        <v>0</v>
      </c>
      <c r="D8907">
        <v>0.373</v>
      </c>
      <c r="E8907">
        <v>17.316317999999999</v>
      </c>
      <c r="F8907">
        <v>19.444253</v>
      </c>
      <c r="G8907">
        <v>20.425059000000001</v>
      </c>
      <c r="H8907">
        <v>-2.127936</v>
      </c>
      <c r="I8907">
        <v>-100</v>
      </c>
      <c r="J8907">
        <v>24</v>
      </c>
      <c r="K8907">
        <v>39.282409999999999</v>
      </c>
      <c r="L8907">
        <v>1.4997E-2</v>
      </c>
      <c r="M8907">
        <f>(F8907*CalPhotonTurnigy!$AE$30*CalPhotonTurnigy!$AF$36+CalPhotonTurnigy!$AE$36)/CalPhotonTurnigy!$AE$30</f>
        <v>31.237923603710104</v>
      </c>
    </row>
    <row r="8908" spans="1:13" x14ac:dyDescent="0.3">
      <c r="A8908">
        <v>231.06265200000001</v>
      </c>
      <c r="B8908">
        <v>24</v>
      </c>
      <c r="C8908">
        <v>0</v>
      </c>
      <c r="D8908">
        <v>0.371</v>
      </c>
      <c r="E8908">
        <v>17.287089999999999</v>
      </c>
      <c r="F8908">
        <v>19.263846999999998</v>
      </c>
      <c r="G8908">
        <v>20.405438</v>
      </c>
      <c r="H8908">
        <v>-1.9767570000000001</v>
      </c>
      <c r="I8908">
        <v>-100</v>
      </c>
      <c r="J8908">
        <v>24</v>
      </c>
      <c r="K8908">
        <v>39.226975000000003</v>
      </c>
      <c r="L8908">
        <v>1.4999999999999999E-2</v>
      </c>
      <c r="M8908">
        <f>(F8908*CalPhotonTurnigy!$AE$30*CalPhotonTurnigy!$AF$36+CalPhotonTurnigy!$AE$36)/CalPhotonTurnigy!$AE$30</f>
        <v>31.054684419293004</v>
      </c>
    </row>
    <row r="8909" spans="1:13" x14ac:dyDescent="0.3">
      <c r="A8909">
        <v>231.07764900000001</v>
      </c>
      <c r="B8909">
        <v>24</v>
      </c>
      <c r="C8909">
        <v>0</v>
      </c>
      <c r="D8909">
        <v>0.372</v>
      </c>
      <c r="E8909">
        <v>17.271025000000002</v>
      </c>
      <c r="F8909">
        <v>19.031818000000001</v>
      </c>
      <c r="G8909">
        <v>20.384011999999998</v>
      </c>
      <c r="H8909">
        <v>-1.7607930000000001</v>
      </c>
      <c r="I8909">
        <v>-100</v>
      </c>
      <c r="J8909">
        <v>24</v>
      </c>
      <c r="K8909">
        <v>39.179262000000001</v>
      </c>
      <c r="L8909">
        <v>1.4997E-2</v>
      </c>
      <c r="M8909">
        <f>(F8909*CalPhotonTurnigy!$AE$30*CalPhotonTurnigy!$AF$36+CalPhotonTurnigy!$AE$36)/CalPhotonTurnigy!$AE$30</f>
        <v>30.819011521933085</v>
      </c>
    </row>
    <row r="8910" spans="1:13" x14ac:dyDescent="0.3">
      <c r="A8910">
        <v>231.09264999999999</v>
      </c>
      <c r="B8910">
        <v>24</v>
      </c>
      <c r="C8910">
        <v>0</v>
      </c>
      <c r="D8910">
        <v>0.372</v>
      </c>
      <c r="E8910">
        <v>17.257193999999998</v>
      </c>
      <c r="F8910">
        <v>18.954454999999999</v>
      </c>
      <c r="G8910">
        <v>20.360958</v>
      </c>
      <c r="H8910">
        <v>-1.6972609999999999</v>
      </c>
      <c r="I8910">
        <v>-100</v>
      </c>
      <c r="J8910">
        <v>24</v>
      </c>
      <c r="K8910">
        <v>39.138193999999999</v>
      </c>
      <c r="L8910">
        <v>1.5001E-2</v>
      </c>
      <c r="M8910">
        <f>(F8910*CalPhotonTurnigy!$AE$30*CalPhotonTurnigy!$AF$36+CalPhotonTurnigy!$AE$36)/CalPhotonTurnigy!$AE$30</f>
        <v>30.74043357538995</v>
      </c>
    </row>
    <row r="8911" spans="1:13" x14ac:dyDescent="0.3">
      <c r="A8911">
        <v>231.107652</v>
      </c>
      <c r="B8911">
        <v>24</v>
      </c>
      <c r="C8911">
        <v>0</v>
      </c>
      <c r="D8911">
        <v>0.371</v>
      </c>
      <c r="E8911">
        <v>17.236173999999998</v>
      </c>
      <c r="F8911">
        <v>19.23807</v>
      </c>
      <c r="G8911">
        <v>20.336473999999999</v>
      </c>
      <c r="H8911">
        <v>-2.0018959999999999</v>
      </c>
      <c r="I8911">
        <v>-100</v>
      </c>
      <c r="J8911">
        <v>24</v>
      </c>
      <c r="K8911">
        <v>39.102846999999997</v>
      </c>
      <c r="L8911">
        <v>1.5002E-2</v>
      </c>
      <c r="M8911">
        <f>(F8911*CalPhotonTurnigy!$AE$30*CalPhotonTurnigy!$AF$36+CalPhotonTurnigy!$AE$36)/CalPhotonTurnigy!$AE$30</f>
        <v>31.028502604626535</v>
      </c>
    </row>
    <row r="8912" spans="1:13" x14ac:dyDescent="0.3">
      <c r="A8912">
        <v>231.12265199999999</v>
      </c>
      <c r="B8912">
        <v>24</v>
      </c>
      <c r="C8912">
        <v>0</v>
      </c>
      <c r="D8912">
        <v>0.374</v>
      </c>
      <c r="E8912">
        <v>17.245425999999998</v>
      </c>
      <c r="F8912">
        <v>19.031818000000001</v>
      </c>
      <c r="G8912">
        <v>20.310770999999999</v>
      </c>
      <c r="H8912">
        <v>-1.786392</v>
      </c>
      <c r="I8912">
        <v>-100</v>
      </c>
      <c r="J8912">
        <v>24</v>
      </c>
      <c r="K8912">
        <v>39.072423999999998</v>
      </c>
      <c r="L8912">
        <v>1.4999999999999999E-2</v>
      </c>
      <c r="M8912">
        <f>(F8912*CalPhotonTurnigy!$AE$30*CalPhotonTurnigy!$AF$36+CalPhotonTurnigy!$AE$36)/CalPhotonTurnigy!$AE$30</f>
        <v>30.819011521933085</v>
      </c>
    </row>
    <row r="8913" spans="1:13" x14ac:dyDescent="0.3">
      <c r="A8913">
        <v>231.13765799999999</v>
      </c>
      <c r="B8913">
        <v>24</v>
      </c>
      <c r="C8913">
        <v>0</v>
      </c>
      <c r="D8913">
        <v>0.372</v>
      </c>
      <c r="E8913">
        <v>17.235157999999998</v>
      </c>
      <c r="F8913">
        <v>18.825496000000001</v>
      </c>
      <c r="G8913">
        <v>20.284058999999999</v>
      </c>
      <c r="H8913">
        <v>-1.590338</v>
      </c>
      <c r="I8913">
        <v>-100</v>
      </c>
      <c r="J8913">
        <v>24</v>
      </c>
      <c r="K8913">
        <v>39.046238000000002</v>
      </c>
      <c r="L8913">
        <v>1.5006E-2</v>
      </c>
      <c r="M8913">
        <f>(F8913*CalPhotonTurnigy!$AE$30*CalPhotonTurnigy!$AF$36+CalPhotonTurnigy!$AE$36)/CalPhotonTurnigy!$AE$30</f>
        <v>30.609449339925252</v>
      </c>
    </row>
    <row r="8914" spans="1:13" x14ac:dyDescent="0.3">
      <c r="A8914">
        <v>231.15267</v>
      </c>
      <c r="B8914">
        <v>24</v>
      </c>
      <c r="C8914">
        <v>0</v>
      </c>
      <c r="D8914">
        <v>0.36099999999999999</v>
      </c>
      <c r="E8914">
        <v>17.098393999999999</v>
      </c>
      <c r="F8914">
        <v>19.315397000000001</v>
      </c>
      <c r="G8914">
        <v>20.256543000000001</v>
      </c>
      <c r="H8914">
        <v>-2.2170040000000002</v>
      </c>
      <c r="I8914">
        <v>-100</v>
      </c>
      <c r="J8914">
        <v>24</v>
      </c>
      <c r="K8914">
        <v>39.023699999999998</v>
      </c>
      <c r="L8914">
        <v>1.5011999999999999E-2</v>
      </c>
      <c r="M8914">
        <f>(F8914*CalPhotonTurnigy!$AE$30*CalPhotonTurnigy!$AF$36+CalPhotonTurnigy!$AE$36)/CalPhotonTurnigy!$AE$30</f>
        <v>31.107043985807987</v>
      </c>
    </row>
    <row r="8915" spans="1:13" x14ac:dyDescent="0.3">
      <c r="A8915">
        <v>231.16766999999999</v>
      </c>
      <c r="B8915">
        <v>24</v>
      </c>
      <c r="C8915">
        <v>0</v>
      </c>
      <c r="D8915">
        <v>0.371</v>
      </c>
      <c r="E8915">
        <v>17.090329000000001</v>
      </c>
      <c r="F8915">
        <v>19.134952999999999</v>
      </c>
      <c r="G8915">
        <v>20.228418999999999</v>
      </c>
      <c r="H8915">
        <v>-2.0446240000000002</v>
      </c>
      <c r="I8915">
        <v>-100</v>
      </c>
      <c r="J8915">
        <v>24</v>
      </c>
      <c r="K8915">
        <v>39.004300999999998</v>
      </c>
      <c r="L8915">
        <v>1.4999999999999999E-2</v>
      </c>
      <c r="M8915">
        <f>(F8915*CalPhotonTurnigy!$AE$30*CalPhotonTurnigy!$AF$36+CalPhotonTurnigy!$AE$36)/CalPhotonTurnigy!$AE$30</f>
        <v>30.923766204620225</v>
      </c>
    </row>
    <row r="8916" spans="1:13" x14ac:dyDescent="0.3">
      <c r="A8916">
        <v>231.18267</v>
      </c>
      <c r="B8916">
        <v>24</v>
      </c>
      <c r="C8916">
        <v>0</v>
      </c>
      <c r="D8916">
        <v>0.371</v>
      </c>
      <c r="E8916">
        <v>17.083386999999998</v>
      </c>
      <c r="F8916">
        <v>18.954454999999999</v>
      </c>
      <c r="G8916">
        <v>20.199874999999999</v>
      </c>
      <c r="H8916">
        <v>-1.871068</v>
      </c>
      <c r="I8916">
        <v>-100</v>
      </c>
      <c r="J8916">
        <v>24</v>
      </c>
      <c r="K8916">
        <v>38.987603999999997</v>
      </c>
      <c r="L8916">
        <v>1.4999999999999999E-2</v>
      </c>
      <c r="M8916">
        <f>(F8916*CalPhotonTurnigy!$AE$30*CalPhotonTurnigy!$AF$36+CalPhotonTurnigy!$AE$36)/CalPhotonTurnigy!$AE$30</f>
        <v>30.74043357538995</v>
      </c>
    </row>
    <row r="8917" spans="1:13" x14ac:dyDescent="0.3">
      <c r="A8917">
        <v>231.197667</v>
      </c>
      <c r="B8917">
        <v>24</v>
      </c>
      <c r="C8917">
        <v>0</v>
      </c>
      <c r="D8917">
        <v>0.372</v>
      </c>
      <c r="E8917">
        <v>17.095735000000001</v>
      </c>
      <c r="F8917">
        <v>18.773904999999999</v>
      </c>
      <c r="G8917">
        <v>20.17108</v>
      </c>
      <c r="H8917">
        <v>-1.6781699999999999</v>
      </c>
      <c r="I8917">
        <v>-100</v>
      </c>
      <c r="J8917">
        <v>24</v>
      </c>
      <c r="K8917">
        <v>38.973233</v>
      </c>
      <c r="L8917">
        <v>1.4997E-2</v>
      </c>
      <c r="M8917">
        <f>(F8917*CalPhotonTurnigy!$AE$30*CalPhotonTurnigy!$AF$36+CalPhotonTurnigy!$AE$36)/CalPhotonTurnigy!$AE$30</f>
        <v>30.557048129526137</v>
      </c>
    </row>
    <row r="8918" spans="1:13" x14ac:dyDescent="0.3">
      <c r="A8918">
        <v>231.21267900000001</v>
      </c>
      <c r="B8918">
        <v>24</v>
      </c>
      <c r="C8918">
        <v>0</v>
      </c>
      <c r="D8918">
        <v>0.371</v>
      </c>
      <c r="E8918">
        <v>17.088039999999999</v>
      </c>
      <c r="F8918">
        <v>19.212292000000001</v>
      </c>
      <c r="G8918">
        <v>20.142187</v>
      </c>
      <c r="H8918">
        <v>-2.1242519999999998</v>
      </c>
      <c r="I8918">
        <v>-100</v>
      </c>
      <c r="J8918">
        <v>24</v>
      </c>
      <c r="K8918">
        <v>38.960864000000001</v>
      </c>
      <c r="L8918">
        <v>1.5011999999999999E-2</v>
      </c>
      <c r="M8918">
        <f>(F8918*CalPhotonTurnigy!$AE$30*CalPhotonTurnigy!$AF$36+CalPhotonTurnigy!$AE$36)/CalPhotonTurnigy!$AE$30</f>
        <v>31.002319774255575</v>
      </c>
    </row>
    <row r="8919" spans="1:13" x14ac:dyDescent="0.3">
      <c r="A8919">
        <v>231.227678</v>
      </c>
      <c r="B8919">
        <v>24</v>
      </c>
      <c r="C8919">
        <v>0</v>
      </c>
      <c r="D8919">
        <v>0.371</v>
      </c>
      <c r="E8919">
        <v>17.090579000000002</v>
      </c>
      <c r="F8919">
        <v>19.031818000000001</v>
      </c>
      <c r="G8919">
        <v>20.113336</v>
      </c>
      <c r="H8919">
        <v>-1.9412389999999999</v>
      </c>
      <c r="I8919">
        <v>-100</v>
      </c>
      <c r="J8919">
        <v>24</v>
      </c>
      <c r="K8919">
        <v>38.950218</v>
      </c>
      <c r="L8919">
        <v>1.4999E-2</v>
      </c>
      <c r="M8919">
        <f>(F8919*CalPhotonTurnigy!$AE$30*CalPhotonTurnigy!$AF$36+CalPhotonTurnigy!$AE$36)/CalPhotonTurnigy!$AE$30</f>
        <v>30.819011521933085</v>
      </c>
    </row>
    <row r="8920" spans="1:13" x14ac:dyDescent="0.3">
      <c r="A8920">
        <v>231.24268699999999</v>
      </c>
      <c r="B8920">
        <v>24</v>
      </c>
      <c r="C8920">
        <v>0</v>
      </c>
      <c r="D8920">
        <v>0.371</v>
      </c>
      <c r="E8920">
        <v>17.092763000000001</v>
      </c>
      <c r="F8920">
        <v>18.851289999999999</v>
      </c>
      <c r="G8920">
        <v>20.08465</v>
      </c>
      <c r="H8920">
        <v>-1.7585280000000001</v>
      </c>
      <c r="I8920">
        <v>-100</v>
      </c>
      <c r="J8920">
        <v>24</v>
      </c>
      <c r="K8920">
        <v>38.941054999999999</v>
      </c>
      <c r="L8920">
        <v>1.5009E-2</v>
      </c>
      <c r="M8920">
        <f>(F8920*CalPhotonTurnigy!$AE$30*CalPhotonTurnigy!$AF$36+CalPhotonTurnigy!$AE$36)/CalPhotonTurnigy!$AE$30</f>
        <v>30.635648421568074</v>
      </c>
    </row>
    <row r="8921" spans="1:13" x14ac:dyDescent="0.3">
      <c r="A8921">
        <v>231.25769700000001</v>
      </c>
      <c r="B8921">
        <v>24</v>
      </c>
      <c r="C8921">
        <v>0</v>
      </c>
      <c r="D8921">
        <v>0.37</v>
      </c>
      <c r="E8921">
        <v>17.076319999999999</v>
      </c>
      <c r="F8921">
        <v>18.644908000000001</v>
      </c>
      <c r="G8921">
        <v>20.056239000000001</v>
      </c>
      <c r="H8921">
        <v>-1.5685880000000001</v>
      </c>
      <c r="I8921">
        <v>-100</v>
      </c>
      <c r="J8921">
        <v>24</v>
      </c>
      <c r="K8921">
        <v>38.933168000000002</v>
      </c>
      <c r="L8921">
        <v>1.5010000000000001E-2</v>
      </c>
      <c r="M8921">
        <f>(F8921*CalPhotonTurnigy!$AE$30*CalPhotonTurnigy!$AF$36+CalPhotonTurnigy!$AE$36)/CalPhotonTurnigy!$AE$30</f>
        <v>30.426025297290785</v>
      </c>
    </row>
    <row r="8922" spans="1:13" x14ac:dyDescent="0.3">
      <c r="A8922">
        <v>231.272706</v>
      </c>
      <c r="B8922">
        <v>24</v>
      </c>
      <c r="C8922">
        <v>0</v>
      </c>
      <c r="D8922">
        <v>0.371</v>
      </c>
      <c r="E8922">
        <v>17.071331000000001</v>
      </c>
      <c r="F8922">
        <v>19.186513999999999</v>
      </c>
      <c r="G8922">
        <v>20.028198</v>
      </c>
      <c r="H8922">
        <v>-2.1151819999999999</v>
      </c>
      <c r="I8922">
        <v>-100</v>
      </c>
      <c r="J8922">
        <v>24</v>
      </c>
      <c r="K8922">
        <v>38.926378999999997</v>
      </c>
      <c r="L8922">
        <v>1.5009E-2</v>
      </c>
      <c r="M8922">
        <f>(F8922*CalPhotonTurnigy!$AE$30*CalPhotonTurnigy!$AF$36+CalPhotonTurnigy!$AE$36)/CalPhotonTurnigy!$AE$30</f>
        <v>30.976136943884612</v>
      </c>
    </row>
    <row r="8923" spans="1:13" x14ac:dyDescent="0.3">
      <c r="A8923">
        <v>231.287713</v>
      </c>
      <c r="B8923">
        <v>24</v>
      </c>
      <c r="C8923">
        <v>0</v>
      </c>
      <c r="D8923">
        <v>0.36899999999999999</v>
      </c>
      <c r="E8923">
        <v>17.048698999999999</v>
      </c>
      <c r="F8923">
        <v>19.031818000000001</v>
      </c>
      <c r="G8923">
        <v>20.000610000000002</v>
      </c>
      <c r="H8923">
        <v>-1.9831190000000001</v>
      </c>
      <c r="I8923">
        <v>-100</v>
      </c>
      <c r="J8923">
        <v>24</v>
      </c>
      <c r="K8923">
        <v>38.920535999999998</v>
      </c>
      <c r="L8923">
        <v>1.5007E-2</v>
      </c>
      <c r="M8923">
        <f>(F8923*CalPhotonTurnigy!$AE$30*CalPhotonTurnigy!$AF$36+CalPhotonTurnigy!$AE$36)/CalPhotonTurnigy!$AE$30</f>
        <v>30.819011521933085</v>
      </c>
    </row>
    <row r="8924" spans="1:13" x14ac:dyDescent="0.3">
      <c r="A8924">
        <v>231.302719</v>
      </c>
      <c r="B8924">
        <v>24</v>
      </c>
      <c r="C8924">
        <v>0</v>
      </c>
      <c r="D8924">
        <v>0.36899999999999999</v>
      </c>
      <c r="E8924">
        <v>17.029212000000001</v>
      </c>
      <c r="F8924">
        <v>18.799700999999999</v>
      </c>
      <c r="G8924">
        <v>19.973545000000001</v>
      </c>
      <c r="H8924">
        <v>-1.7704899999999999</v>
      </c>
      <c r="I8924">
        <v>-100</v>
      </c>
      <c r="J8924">
        <v>24</v>
      </c>
      <c r="K8924">
        <v>38.915506999999998</v>
      </c>
      <c r="L8924">
        <v>1.5006E-2</v>
      </c>
      <c r="M8924">
        <f>(F8924*CalPhotonTurnigy!$AE$30*CalPhotonTurnigy!$AF$36+CalPhotonTurnigy!$AE$36)/CalPhotonTurnigy!$AE$30</f>
        <v>30.583249242577942</v>
      </c>
    </row>
    <row r="8925" spans="1:13" x14ac:dyDescent="0.3">
      <c r="A8925">
        <v>231.31773200000001</v>
      </c>
      <c r="B8925">
        <v>24</v>
      </c>
      <c r="C8925">
        <v>0</v>
      </c>
      <c r="D8925">
        <v>0.36899999999999999</v>
      </c>
      <c r="E8925">
        <v>17.012433000000001</v>
      </c>
      <c r="F8925">
        <v>18.67071</v>
      </c>
      <c r="G8925">
        <v>19.947061000000001</v>
      </c>
      <c r="H8925">
        <v>-1.658277</v>
      </c>
      <c r="I8925">
        <v>-100</v>
      </c>
      <c r="J8925">
        <v>24</v>
      </c>
      <c r="K8925">
        <v>38.911178999999997</v>
      </c>
      <c r="L8925">
        <v>1.5013E-2</v>
      </c>
      <c r="M8925">
        <f>(F8925*CalPhotonTurnigy!$AE$30*CalPhotonTurnigy!$AF$36+CalPhotonTurnigy!$AE$36)/CalPhotonTurnigy!$AE$30</f>
        <v>30.45223250456953</v>
      </c>
    </row>
    <row r="8926" spans="1:13" x14ac:dyDescent="0.3">
      <c r="A8926">
        <v>231.332731</v>
      </c>
      <c r="B8926">
        <v>24</v>
      </c>
      <c r="C8926">
        <v>0</v>
      </c>
      <c r="D8926">
        <v>0.36499999999999999</v>
      </c>
      <c r="E8926">
        <v>16.952016</v>
      </c>
      <c r="F8926">
        <v>19.109171</v>
      </c>
      <c r="G8926">
        <v>19.921206999999999</v>
      </c>
      <c r="H8926">
        <v>-2.1571539999999998</v>
      </c>
      <c r="I8926">
        <v>-100</v>
      </c>
      <c r="J8926">
        <v>24</v>
      </c>
      <c r="K8926">
        <v>38.907452999999997</v>
      </c>
      <c r="L8926">
        <v>1.4999E-2</v>
      </c>
      <c r="M8926">
        <f>(F8926*CalPhotonTurnigy!$AE$30*CalPhotonTurnigy!$AF$36+CalPhotonTurnigy!$AE$36)/CalPhotonTurnigy!$AE$30</f>
        <v>30.897579311431301</v>
      </c>
    </row>
    <row r="8927" spans="1:13" x14ac:dyDescent="0.3">
      <c r="A8927">
        <v>231.34773000000001</v>
      </c>
      <c r="B8927">
        <v>24</v>
      </c>
      <c r="C8927">
        <v>0</v>
      </c>
      <c r="D8927">
        <v>0.36399999999999999</v>
      </c>
      <c r="E8927">
        <v>16.890713999999999</v>
      </c>
      <c r="F8927">
        <v>18.928666</v>
      </c>
      <c r="G8927">
        <v>19.896024000000001</v>
      </c>
      <c r="H8927">
        <v>-2.0379510000000001</v>
      </c>
      <c r="I8927">
        <v>-100</v>
      </c>
      <c r="J8927">
        <v>24</v>
      </c>
      <c r="K8927">
        <v>38.904246999999998</v>
      </c>
      <c r="L8927">
        <v>1.4999E-2</v>
      </c>
      <c r="M8927">
        <f>(F8927*CalPhotonTurnigy!$AE$30*CalPhotonTurnigy!$AF$36+CalPhotonTurnigy!$AE$36)/CalPhotonTurnigy!$AE$30</f>
        <v>30.714239572269591</v>
      </c>
    </row>
    <row r="8928" spans="1:13" x14ac:dyDescent="0.3">
      <c r="A8928">
        <v>231.362741</v>
      </c>
      <c r="B8928">
        <v>24</v>
      </c>
      <c r="C8928">
        <v>0</v>
      </c>
      <c r="D8928">
        <v>0.36299999999999999</v>
      </c>
      <c r="E8928">
        <v>16.828628999999999</v>
      </c>
      <c r="F8928">
        <v>18.799700999999999</v>
      </c>
      <c r="G8928">
        <v>19.871538999999999</v>
      </c>
      <c r="H8928">
        <v>-1.9710719999999999</v>
      </c>
      <c r="I8928">
        <v>-100</v>
      </c>
      <c r="J8928">
        <v>24</v>
      </c>
      <c r="K8928">
        <v>38.901487000000003</v>
      </c>
      <c r="L8928">
        <v>1.5011E-2</v>
      </c>
      <c r="M8928">
        <f>(F8928*CalPhotonTurnigy!$AE$30*CalPhotonTurnigy!$AF$36+CalPhotonTurnigy!$AE$36)/CalPhotonTurnigy!$AE$30</f>
        <v>30.583249242577942</v>
      </c>
    </row>
    <row r="8929" spans="1:13" x14ac:dyDescent="0.3">
      <c r="A8929">
        <v>231.377748</v>
      </c>
      <c r="B8929">
        <v>24</v>
      </c>
      <c r="C8929">
        <v>0</v>
      </c>
      <c r="D8929">
        <v>0.35899999999999999</v>
      </c>
      <c r="E8929">
        <v>16.728791999999999</v>
      </c>
      <c r="F8929">
        <v>18.567496999999999</v>
      </c>
      <c r="G8929">
        <v>19.847776</v>
      </c>
      <c r="H8929">
        <v>-1.838705</v>
      </c>
      <c r="I8929">
        <v>-100</v>
      </c>
      <c r="J8929">
        <v>24</v>
      </c>
      <c r="K8929">
        <v>38.899110999999998</v>
      </c>
      <c r="L8929">
        <v>1.5007E-2</v>
      </c>
      <c r="M8929">
        <f>(F8929*CalPhotonTurnigy!$AE$30*CalPhotonTurnigy!$AF$36+CalPhotonTurnigy!$AE$36)/CalPhotonTurnigy!$AE$30</f>
        <v>30.347398596932081</v>
      </c>
    </row>
    <row r="8930" spans="1:13" x14ac:dyDescent="0.3">
      <c r="A8930">
        <v>231.39274800000001</v>
      </c>
      <c r="B8930">
        <v>24</v>
      </c>
      <c r="C8930">
        <v>0</v>
      </c>
      <c r="D8930">
        <v>0.36399999999999999</v>
      </c>
      <c r="E8930">
        <v>16.698346000000001</v>
      </c>
      <c r="F8930">
        <v>19.186513999999999</v>
      </c>
      <c r="G8930">
        <v>19.824750999999999</v>
      </c>
      <c r="H8930">
        <v>-2.4881679999999999</v>
      </c>
      <c r="I8930">
        <v>-100</v>
      </c>
      <c r="J8930">
        <v>24</v>
      </c>
      <c r="K8930">
        <v>38.897067</v>
      </c>
      <c r="L8930">
        <v>1.4999999999999999E-2</v>
      </c>
      <c r="M8930">
        <f>(F8930*CalPhotonTurnigy!$AE$30*CalPhotonTurnigy!$AF$36+CalPhotonTurnigy!$AE$36)/CalPhotonTurnigy!$AE$30</f>
        <v>30.976136943884612</v>
      </c>
    </row>
    <row r="8931" spans="1:13" x14ac:dyDescent="0.3">
      <c r="A8931">
        <v>231.40774500000001</v>
      </c>
      <c r="B8931">
        <v>24</v>
      </c>
      <c r="C8931">
        <v>0</v>
      </c>
      <c r="D8931">
        <v>0.35799999999999998</v>
      </c>
      <c r="E8931">
        <v>16.597736000000001</v>
      </c>
      <c r="F8931">
        <v>18.980243999999999</v>
      </c>
      <c r="G8931">
        <v>19.802475999999999</v>
      </c>
      <c r="H8931">
        <v>-2.3825080000000001</v>
      </c>
      <c r="I8931">
        <v>-100</v>
      </c>
      <c r="J8931">
        <v>24</v>
      </c>
      <c r="K8931">
        <v>38.895307000000003</v>
      </c>
      <c r="L8931">
        <v>1.4997E-2</v>
      </c>
      <c r="M8931">
        <f>(F8931*CalPhotonTurnigy!$AE$30*CalPhotonTurnigy!$AF$36+CalPhotonTurnigy!$AE$36)/CalPhotonTurnigy!$AE$30</f>
        <v>30.766627578510317</v>
      </c>
    </row>
    <row r="8932" spans="1:13" x14ac:dyDescent="0.3">
      <c r="A8932">
        <v>231.42274900000001</v>
      </c>
      <c r="B8932">
        <v>24</v>
      </c>
      <c r="C8932">
        <v>0</v>
      </c>
      <c r="D8932">
        <v>0.35599999999999998</v>
      </c>
      <c r="E8932">
        <v>16.492218000000001</v>
      </c>
      <c r="F8932">
        <v>18.799700999999999</v>
      </c>
      <c r="G8932">
        <v>19.780954000000001</v>
      </c>
      <c r="H8932">
        <v>-2.307483</v>
      </c>
      <c r="I8932">
        <v>-100</v>
      </c>
      <c r="J8932">
        <v>24</v>
      </c>
      <c r="K8932">
        <v>38.893791999999998</v>
      </c>
      <c r="L8932">
        <v>1.5004E-2</v>
      </c>
      <c r="M8932">
        <f>(F8932*CalPhotonTurnigy!$AE$30*CalPhotonTurnigy!$AF$36+CalPhotonTurnigy!$AE$36)/CalPhotonTurnigy!$AE$30</f>
        <v>30.583249242577942</v>
      </c>
    </row>
    <row r="8933" spans="1:13" x14ac:dyDescent="0.3">
      <c r="A8933">
        <v>231.437749</v>
      </c>
      <c r="B8933">
        <v>24</v>
      </c>
      <c r="C8933">
        <v>0</v>
      </c>
      <c r="D8933">
        <v>0.35399999999999998</v>
      </c>
      <c r="E8933">
        <v>16.382380000000001</v>
      </c>
      <c r="F8933">
        <v>18.644908000000001</v>
      </c>
      <c r="G8933">
        <v>19.760186000000001</v>
      </c>
      <c r="H8933">
        <v>-2.2625280000000001</v>
      </c>
      <c r="I8933">
        <v>-100</v>
      </c>
      <c r="J8933">
        <v>24</v>
      </c>
      <c r="K8933">
        <v>38.892488</v>
      </c>
      <c r="L8933">
        <v>1.4999999999999999E-2</v>
      </c>
      <c r="M8933">
        <f>(F8933*CalPhotonTurnigy!$AE$30*CalPhotonTurnigy!$AF$36+CalPhotonTurnigy!$AE$36)/CalPhotonTurnigy!$AE$30</f>
        <v>30.426025297290785</v>
      </c>
    </row>
    <row r="8934" spans="1:13" x14ac:dyDescent="0.3">
      <c r="A8934">
        <v>231.45274800000001</v>
      </c>
      <c r="B8934">
        <v>24</v>
      </c>
      <c r="C8934">
        <v>0</v>
      </c>
      <c r="D8934">
        <v>0.35099999999999998</v>
      </c>
      <c r="E8934">
        <v>16.249901999999999</v>
      </c>
      <c r="F8934">
        <v>18.490075999999998</v>
      </c>
      <c r="G8934">
        <v>19.740169000000002</v>
      </c>
      <c r="H8934">
        <v>-2.2401740000000001</v>
      </c>
      <c r="I8934">
        <v>-100</v>
      </c>
      <c r="J8934">
        <v>24</v>
      </c>
      <c r="K8934">
        <v>38.891365999999998</v>
      </c>
      <c r="L8934">
        <v>1.4999E-2</v>
      </c>
      <c r="M8934">
        <f>(F8934*CalPhotonTurnigy!$AE$30*CalPhotonTurnigy!$AF$36+CalPhotonTurnigy!$AE$36)/CalPhotonTurnigy!$AE$30</f>
        <v>30.268761739528468</v>
      </c>
    </row>
    <row r="8935" spans="1:13" x14ac:dyDescent="0.3">
      <c r="A8935">
        <v>231.46776</v>
      </c>
      <c r="B8935">
        <v>23</v>
      </c>
      <c r="C8935">
        <v>0</v>
      </c>
      <c r="D8935">
        <v>0.35</v>
      </c>
      <c r="E8935">
        <v>16.125988</v>
      </c>
      <c r="F8935">
        <v>19.006031</v>
      </c>
      <c r="G8935">
        <v>19.720759000000001</v>
      </c>
      <c r="H8935">
        <v>-2.8800430000000001</v>
      </c>
      <c r="I8935">
        <v>-100</v>
      </c>
      <c r="J8935">
        <v>23</v>
      </c>
      <c r="K8935">
        <v>38.812004000000002</v>
      </c>
      <c r="L8935">
        <v>1.5011999999999999E-2</v>
      </c>
      <c r="M8935">
        <f>(F8935*CalPhotonTurnigy!$AE$30*CalPhotonTurnigy!$AF$36+CalPhotonTurnigy!$AE$36)/CalPhotonTurnigy!$AE$30</f>
        <v>30.792819550221701</v>
      </c>
    </row>
    <row r="8936" spans="1:13" x14ac:dyDescent="0.3">
      <c r="A8936">
        <v>231.48275899999999</v>
      </c>
      <c r="B8936">
        <v>23</v>
      </c>
      <c r="C8936">
        <v>0</v>
      </c>
      <c r="D8936">
        <v>0.34799999999999998</v>
      </c>
      <c r="E8936">
        <v>15.990474000000001</v>
      </c>
      <c r="F8936">
        <v>18.825496000000001</v>
      </c>
      <c r="G8936">
        <v>19.701478000000002</v>
      </c>
      <c r="H8936">
        <v>-2.8350219999999999</v>
      </c>
      <c r="I8936">
        <v>-100</v>
      </c>
      <c r="J8936">
        <v>23</v>
      </c>
      <c r="K8936">
        <v>38.669122000000002</v>
      </c>
      <c r="L8936">
        <v>1.4999E-2</v>
      </c>
      <c r="M8936">
        <f>(F8936*CalPhotonTurnigy!$AE$30*CalPhotonTurnigy!$AF$36+CalPhotonTurnigy!$AE$36)/CalPhotonTurnigy!$AE$30</f>
        <v>30.609449339925252</v>
      </c>
    </row>
    <row r="8937" spans="1:13" x14ac:dyDescent="0.3">
      <c r="A8937">
        <v>231.497758</v>
      </c>
      <c r="B8937">
        <v>23</v>
      </c>
      <c r="C8937">
        <v>0</v>
      </c>
      <c r="D8937">
        <v>0.34899999999999998</v>
      </c>
      <c r="E8937">
        <v>15.882915000000001</v>
      </c>
      <c r="F8937">
        <v>18.72231</v>
      </c>
      <c r="G8937">
        <v>19.681667000000001</v>
      </c>
      <c r="H8937">
        <v>-2.8393950000000001</v>
      </c>
      <c r="I8937">
        <v>-100</v>
      </c>
      <c r="J8937">
        <v>23</v>
      </c>
      <c r="K8937">
        <v>38.546143000000001</v>
      </c>
      <c r="L8937">
        <v>1.4999E-2</v>
      </c>
      <c r="M8937">
        <f>(F8937*CalPhotonTurnigy!$AE$30*CalPhotonTurnigy!$AF$36+CalPhotonTurnigy!$AE$36)/CalPhotonTurnigy!$AE$30</f>
        <v>30.504642856309065</v>
      </c>
    </row>
    <row r="8938" spans="1:13" x14ac:dyDescent="0.3">
      <c r="A8938">
        <v>231.51276799999999</v>
      </c>
      <c r="B8938">
        <v>23</v>
      </c>
      <c r="C8938">
        <v>0</v>
      </c>
      <c r="D8938">
        <v>0.34699999999999998</v>
      </c>
      <c r="E8938">
        <v>15.770928</v>
      </c>
      <c r="F8938">
        <v>18.593302000000001</v>
      </c>
      <c r="G8938">
        <v>19.660806999999998</v>
      </c>
      <c r="H8938">
        <v>-2.8223739999999999</v>
      </c>
      <c r="I8938">
        <v>-100</v>
      </c>
      <c r="J8938">
        <v>23</v>
      </c>
      <c r="K8938">
        <v>38.440292999999997</v>
      </c>
      <c r="L8938">
        <v>1.5010000000000001E-2</v>
      </c>
      <c r="M8938">
        <f>(F8938*CalPhotonTurnigy!$AE$30*CalPhotonTurnigy!$AF$36+CalPhotonTurnigy!$AE$36)/CalPhotonTurnigy!$AE$30</f>
        <v>30.373608851324303</v>
      </c>
    </row>
    <row r="8939" spans="1:13" x14ac:dyDescent="0.3">
      <c r="A8939">
        <v>231.527772</v>
      </c>
      <c r="B8939">
        <v>23</v>
      </c>
      <c r="C8939">
        <v>0</v>
      </c>
      <c r="D8939">
        <v>0.34899999999999998</v>
      </c>
      <c r="E8939">
        <v>15.693424</v>
      </c>
      <c r="F8939">
        <v>18.464267</v>
      </c>
      <c r="G8939">
        <v>19.638598999999999</v>
      </c>
      <c r="H8939">
        <v>-2.7708430000000002</v>
      </c>
      <c r="I8939">
        <v>-100</v>
      </c>
      <c r="J8939">
        <v>23</v>
      </c>
      <c r="K8939">
        <v>38.349187999999998</v>
      </c>
      <c r="L8939">
        <v>1.5004E-2</v>
      </c>
      <c r="M8939">
        <f>(F8939*CalPhotonTurnigy!$AE$30*CalPhotonTurnigy!$AF$36+CalPhotonTurnigy!$AE$36)/CalPhotonTurnigy!$AE$30</f>
        <v>30.242547422318285</v>
      </c>
    </row>
    <row r="8940" spans="1:13" x14ac:dyDescent="0.3">
      <c r="A8940">
        <v>231.54277999999999</v>
      </c>
      <c r="B8940">
        <v>23</v>
      </c>
      <c r="C8940">
        <v>0</v>
      </c>
      <c r="D8940">
        <v>0.34599999999999997</v>
      </c>
      <c r="E8940">
        <v>15.597721</v>
      </c>
      <c r="F8940">
        <v>18.30939</v>
      </c>
      <c r="G8940">
        <v>19.614906999999999</v>
      </c>
      <c r="H8940">
        <v>-2.7116690000000001</v>
      </c>
      <c r="I8940">
        <v>-100</v>
      </c>
      <c r="J8940">
        <v>23</v>
      </c>
      <c r="K8940">
        <v>38.270772000000001</v>
      </c>
      <c r="L8940">
        <v>1.5008000000000001E-2</v>
      </c>
      <c r="M8940">
        <f>(F8940*CalPhotonTurnigy!$AE$30*CalPhotonTurnigy!$AF$36+CalPhotonTurnigy!$AE$36)/CalPhotonTurnigy!$AE$30</f>
        <v>30.085238157853873</v>
      </c>
    </row>
    <row r="8941" spans="1:13" x14ac:dyDescent="0.3">
      <c r="A8941">
        <v>231.55778699999999</v>
      </c>
      <c r="B8941">
        <v>23</v>
      </c>
      <c r="C8941">
        <v>0</v>
      </c>
      <c r="D8941">
        <v>0.34399999999999997</v>
      </c>
      <c r="E8941">
        <v>15.486167</v>
      </c>
      <c r="F8941">
        <v>18.851289999999999</v>
      </c>
      <c r="G8941">
        <v>19.589708000000002</v>
      </c>
      <c r="H8941">
        <v>-3.3651230000000001</v>
      </c>
      <c r="I8941">
        <v>-100</v>
      </c>
      <c r="J8941">
        <v>23</v>
      </c>
      <c r="K8941">
        <v>38.203279999999999</v>
      </c>
      <c r="L8941">
        <v>1.5007E-2</v>
      </c>
      <c r="M8941">
        <f>(F8941*CalPhotonTurnigy!$AE$30*CalPhotonTurnigy!$AF$36+CalPhotonTurnigy!$AE$36)/CalPhotonTurnigy!$AE$30</f>
        <v>30.635648421568074</v>
      </c>
    </row>
    <row r="8942" spans="1:13" x14ac:dyDescent="0.3">
      <c r="A8942">
        <v>231.57279</v>
      </c>
      <c r="B8942">
        <v>23</v>
      </c>
      <c r="C8942">
        <v>0</v>
      </c>
      <c r="D8942">
        <v>0.34200000000000003</v>
      </c>
      <c r="E8942">
        <v>15.360768</v>
      </c>
      <c r="F8942">
        <v>18.748107999999998</v>
      </c>
      <c r="G8942">
        <v>19.563058000000002</v>
      </c>
      <c r="H8942">
        <v>-3.38734</v>
      </c>
      <c r="I8942">
        <v>-100</v>
      </c>
      <c r="J8942">
        <v>23</v>
      </c>
      <c r="K8942">
        <v>38.145187999999997</v>
      </c>
      <c r="L8942">
        <v>1.5003000000000001E-2</v>
      </c>
      <c r="M8942">
        <f>(F8942*CalPhotonTurnigy!$AE$30*CalPhotonTurnigy!$AF$36+CalPhotonTurnigy!$AE$36)/CalPhotonTurnigy!$AE$30</f>
        <v>30.530846000769849</v>
      </c>
    </row>
    <row r="8943" spans="1:13" x14ac:dyDescent="0.3">
      <c r="A8943">
        <v>231.58779100000001</v>
      </c>
      <c r="B8943">
        <v>23</v>
      </c>
      <c r="C8943">
        <v>0</v>
      </c>
      <c r="D8943">
        <v>0.34300000000000003</v>
      </c>
      <c r="E8943">
        <v>15.271908</v>
      </c>
      <c r="F8943">
        <v>18.644908000000001</v>
      </c>
      <c r="G8943">
        <v>19.535067999999999</v>
      </c>
      <c r="H8943">
        <v>-3.3730000000000002</v>
      </c>
      <c r="I8943">
        <v>-100</v>
      </c>
      <c r="J8943">
        <v>23</v>
      </c>
      <c r="K8943">
        <v>38.095188999999998</v>
      </c>
      <c r="L8943">
        <v>1.5001E-2</v>
      </c>
      <c r="M8943">
        <f>(F8943*CalPhotonTurnigy!$AE$30*CalPhotonTurnigy!$AF$36+CalPhotonTurnigy!$AE$36)/CalPhotonTurnigy!$AE$30</f>
        <v>30.426025297290785</v>
      </c>
    </row>
    <row r="8944" spans="1:13" x14ac:dyDescent="0.3">
      <c r="A8944">
        <v>231.60278700000001</v>
      </c>
      <c r="B8944">
        <v>23</v>
      </c>
      <c r="C8944">
        <v>0</v>
      </c>
      <c r="D8944">
        <v>0.34200000000000003</v>
      </c>
      <c r="E8944">
        <v>15.185485</v>
      </c>
      <c r="F8944">
        <v>18.490075999999998</v>
      </c>
      <c r="G8944">
        <v>19.505883000000001</v>
      </c>
      <c r="H8944">
        <v>-3.3045909999999998</v>
      </c>
      <c r="I8944">
        <v>-100</v>
      </c>
      <c r="J8944">
        <v>23</v>
      </c>
      <c r="K8944">
        <v>38.052154000000002</v>
      </c>
      <c r="L8944">
        <v>1.4996000000000001E-2</v>
      </c>
      <c r="M8944">
        <f>(F8944*CalPhotonTurnigy!$AE$30*CalPhotonTurnigy!$AF$36+CalPhotonTurnigy!$AE$36)/CalPhotonTurnigy!$AE$30</f>
        <v>30.268761739528468</v>
      </c>
    </row>
    <row r="8945" spans="1:13" x14ac:dyDescent="0.3">
      <c r="A8945">
        <v>231.617796</v>
      </c>
      <c r="B8945">
        <v>23</v>
      </c>
      <c r="C8945">
        <v>0</v>
      </c>
      <c r="D8945">
        <v>0.33</v>
      </c>
      <c r="E8945">
        <v>14.954053999999999</v>
      </c>
      <c r="F8945">
        <v>18.386834</v>
      </c>
      <c r="G8945">
        <v>19.475663999999998</v>
      </c>
      <c r="H8945">
        <v>-3.4327800000000002</v>
      </c>
      <c r="I8945">
        <v>-100</v>
      </c>
      <c r="J8945">
        <v>23</v>
      </c>
      <c r="K8945">
        <v>38.015112999999999</v>
      </c>
      <c r="L8945">
        <v>1.5009E-2</v>
      </c>
      <c r="M8945">
        <f>(F8945*CalPhotonTurnigy!$AE$30*CalPhotonTurnigy!$AF$36+CalPhotonTurnigy!$AE$36)/CalPhotonTurnigy!$AE$30</f>
        <v>30.163898376460775</v>
      </c>
    </row>
    <row r="8946" spans="1:13" x14ac:dyDescent="0.3">
      <c r="A8946">
        <v>231.63280499999999</v>
      </c>
      <c r="B8946">
        <v>23</v>
      </c>
      <c r="C8946">
        <v>0</v>
      </c>
      <c r="D8946">
        <v>0.34200000000000003</v>
      </c>
      <c r="E8946">
        <v>14.901553</v>
      </c>
      <c r="F8946">
        <v>18.335205999999999</v>
      </c>
      <c r="G8946">
        <v>19.444583000000002</v>
      </c>
      <c r="H8946">
        <v>-3.4336530000000001</v>
      </c>
      <c r="I8946">
        <v>-100</v>
      </c>
      <c r="J8946">
        <v>23</v>
      </c>
      <c r="K8946">
        <v>37.983232000000001</v>
      </c>
      <c r="L8946">
        <v>1.5009E-2</v>
      </c>
      <c r="M8946">
        <f>(F8946*CalPhotonTurnigy!$AE$30*CalPhotonTurnigy!$AF$36+CalPhotonTurnigy!$AE$36)/CalPhotonTurnigy!$AE$30</f>
        <v>30.11145958499549</v>
      </c>
    </row>
    <row r="8947" spans="1:13" x14ac:dyDescent="0.3">
      <c r="A8947">
        <v>231.64781600000001</v>
      </c>
      <c r="B8947">
        <v>22</v>
      </c>
      <c r="C8947">
        <v>0</v>
      </c>
      <c r="D8947">
        <v>0.34200000000000003</v>
      </c>
      <c r="E8947">
        <v>14.866163999999999</v>
      </c>
      <c r="F8947">
        <v>18.180295999999998</v>
      </c>
      <c r="G8947">
        <v>19.412686999999998</v>
      </c>
      <c r="H8947">
        <v>-3.3141319999999999</v>
      </c>
      <c r="I8947">
        <v>-100</v>
      </c>
      <c r="J8947">
        <v>22</v>
      </c>
      <c r="K8947">
        <v>37.873908999999998</v>
      </c>
      <c r="L8947">
        <v>1.5011E-2</v>
      </c>
      <c r="M8947">
        <f>(F8947*CalPhotonTurnigy!$AE$30*CalPhotonTurnigy!$AF$36+CalPhotonTurnigy!$AE$36)/CalPhotonTurnigy!$AE$30</f>
        <v>29.954116802282876</v>
      </c>
    </row>
    <row r="8948" spans="1:13" x14ac:dyDescent="0.3">
      <c r="A8948">
        <v>231.662812</v>
      </c>
      <c r="B8948">
        <v>22</v>
      </c>
      <c r="C8948">
        <v>0</v>
      </c>
      <c r="D8948">
        <v>0.34200000000000003</v>
      </c>
      <c r="E8948">
        <v>14.83568</v>
      </c>
      <c r="F8948">
        <v>18.077000999999999</v>
      </c>
      <c r="G8948">
        <v>19.379739000000001</v>
      </c>
      <c r="H8948">
        <v>-3.2413210000000001</v>
      </c>
      <c r="I8948">
        <v>-100</v>
      </c>
      <c r="J8948">
        <v>22</v>
      </c>
      <c r="K8948">
        <v>37.701925000000003</v>
      </c>
      <c r="L8948">
        <v>1.4996000000000001E-2</v>
      </c>
      <c r="M8948">
        <f>(F8948*CalPhotonTurnigy!$AE$30*CalPhotonTurnigy!$AF$36+CalPhotonTurnigy!$AE$36)/CalPhotonTurnigy!$AE$30</f>
        <v>29.849199606877161</v>
      </c>
    </row>
    <row r="8949" spans="1:13" x14ac:dyDescent="0.3">
      <c r="A8949">
        <v>231.67782099999999</v>
      </c>
      <c r="B8949">
        <v>22</v>
      </c>
      <c r="C8949">
        <v>0</v>
      </c>
      <c r="D8949">
        <v>0.34100000000000003</v>
      </c>
      <c r="E8949">
        <v>14.789664999999999</v>
      </c>
      <c r="F8949">
        <v>18.025347</v>
      </c>
      <c r="G8949">
        <v>19.345358999999998</v>
      </c>
      <c r="H8949">
        <v>-3.2356829999999999</v>
      </c>
      <c r="I8949">
        <v>-100</v>
      </c>
      <c r="J8949">
        <v>22</v>
      </c>
      <c r="K8949">
        <v>37.553896999999999</v>
      </c>
      <c r="L8949">
        <v>1.5009E-2</v>
      </c>
      <c r="M8949">
        <f>(F8949*CalPhotonTurnigy!$AE$30*CalPhotonTurnigy!$AF$36+CalPhotonTurnigy!$AE$36)/CalPhotonTurnigy!$AE$30</f>
        <v>29.796734407095109</v>
      </c>
    </row>
    <row r="8950" spans="1:13" x14ac:dyDescent="0.3">
      <c r="A8950">
        <v>231.692825</v>
      </c>
      <c r="B8950">
        <v>22</v>
      </c>
      <c r="C8950">
        <v>0</v>
      </c>
      <c r="D8950">
        <v>0.34100000000000003</v>
      </c>
      <c r="E8950">
        <v>14.750014</v>
      </c>
      <c r="F8950">
        <v>18.386834</v>
      </c>
      <c r="G8950">
        <v>19.309291000000002</v>
      </c>
      <c r="H8950">
        <v>-3.636819</v>
      </c>
      <c r="I8950">
        <v>-100</v>
      </c>
      <c r="J8950">
        <v>22</v>
      </c>
      <c r="K8950">
        <v>37.426487999999999</v>
      </c>
      <c r="L8950">
        <v>1.5004E-2</v>
      </c>
      <c r="M8950">
        <f>(F8950*CalPhotonTurnigy!$AE$30*CalPhotonTurnigy!$AF$36+CalPhotonTurnigy!$AE$36)/CalPhotonTurnigy!$AE$30</f>
        <v>30.163898376460775</v>
      </c>
    </row>
    <row r="8951" spans="1:13" x14ac:dyDescent="0.3">
      <c r="A8951">
        <v>231.707832</v>
      </c>
      <c r="B8951">
        <v>22</v>
      </c>
      <c r="C8951">
        <v>0</v>
      </c>
      <c r="D8951">
        <v>0.34100000000000003</v>
      </c>
      <c r="E8951">
        <v>14.715854999999999</v>
      </c>
      <c r="F8951">
        <v>18.541691</v>
      </c>
      <c r="G8951">
        <v>19.271456000000001</v>
      </c>
      <c r="H8951">
        <v>-3.8258369999999999</v>
      </c>
      <c r="I8951">
        <v>-100</v>
      </c>
      <c r="J8951">
        <v>22</v>
      </c>
      <c r="K8951">
        <v>37.316825999999999</v>
      </c>
      <c r="L8951">
        <v>1.5007E-2</v>
      </c>
      <c r="M8951">
        <f>(F8951*CalPhotonTurnigy!$AE$30*CalPhotonTurnigy!$AF$36+CalPhotonTurnigy!$AE$36)/CalPhotonTurnigy!$AE$30</f>
        <v>30.321187326835368</v>
      </c>
    </row>
    <row r="8952" spans="1:13" x14ac:dyDescent="0.3">
      <c r="A8952">
        <v>231.72283999999999</v>
      </c>
      <c r="B8952">
        <v>22</v>
      </c>
      <c r="C8952">
        <v>0</v>
      </c>
      <c r="D8952">
        <v>0.34100000000000003</v>
      </c>
      <c r="E8952">
        <v>14.686431000000001</v>
      </c>
      <c r="F8952">
        <v>18.464267</v>
      </c>
      <c r="G8952">
        <v>19.231891999999998</v>
      </c>
      <c r="H8952">
        <v>-3.7778369999999999</v>
      </c>
      <c r="I8952">
        <v>-100</v>
      </c>
      <c r="J8952">
        <v>22</v>
      </c>
      <c r="K8952">
        <v>37.222439000000001</v>
      </c>
      <c r="L8952">
        <v>1.5008000000000001E-2</v>
      </c>
      <c r="M8952">
        <f>(F8952*CalPhotonTurnigy!$AE$30*CalPhotonTurnigy!$AF$36+CalPhotonTurnigy!$AE$36)/CalPhotonTurnigy!$AE$30</f>
        <v>30.242547422318285</v>
      </c>
    </row>
    <row r="8953" spans="1:13" x14ac:dyDescent="0.3">
      <c r="A8953">
        <v>231.737844</v>
      </c>
      <c r="B8953">
        <v>22</v>
      </c>
      <c r="C8953">
        <v>0</v>
      </c>
      <c r="D8953">
        <v>0.33600000000000002</v>
      </c>
      <c r="E8953">
        <v>14.601478</v>
      </c>
      <c r="F8953">
        <v>18.386834</v>
      </c>
      <c r="G8953">
        <v>19.190715000000001</v>
      </c>
      <c r="H8953">
        <v>-3.785355</v>
      </c>
      <c r="I8953">
        <v>-100</v>
      </c>
      <c r="J8953">
        <v>22</v>
      </c>
      <c r="K8953">
        <v>37.141199</v>
      </c>
      <c r="L8953">
        <v>1.5004E-2</v>
      </c>
      <c r="M8953">
        <f>(F8953*CalPhotonTurnigy!$AE$30*CalPhotonTurnigy!$AF$36+CalPhotonTurnigy!$AE$36)/CalPhotonTurnigy!$AE$30</f>
        <v>30.163898376460775</v>
      </c>
    </row>
    <row r="8954" spans="1:13" x14ac:dyDescent="0.3">
      <c r="A8954">
        <v>231.75284199999999</v>
      </c>
      <c r="B8954">
        <v>22</v>
      </c>
      <c r="C8954">
        <v>0</v>
      </c>
      <c r="D8954">
        <v>0.34</v>
      </c>
      <c r="E8954">
        <v>14.577992999999999</v>
      </c>
      <c r="F8954">
        <v>18.36102</v>
      </c>
      <c r="G8954">
        <v>19.148092999999999</v>
      </c>
      <c r="H8954">
        <v>-3.7830279999999998</v>
      </c>
      <c r="I8954">
        <v>-100</v>
      </c>
      <c r="J8954">
        <v>22</v>
      </c>
      <c r="K8954">
        <v>37.071275999999997</v>
      </c>
      <c r="L8954">
        <v>1.4997999999999999E-2</v>
      </c>
      <c r="M8954">
        <f>(F8954*CalPhotonTurnigy!$AE$30*CalPhotonTurnigy!$AF$36+CalPhotonTurnigy!$AE$36)/CalPhotonTurnigy!$AE$30</f>
        <v>30.137678980728136</v>
      </c>
    </row>
    <row r="8955" spans="1:13" x14ac:dyDescent="0.3">
      <c r="A8955">
        <v>231.76784900000001</v>
      </c>
      <c r="B8955">
        <v>22</v>
      </c>
      <c r="C8955">
        <v>0</v>
      </c>
      <c r="D8955">
        <v>0.34100000000000003</v>
      </c>
      <c r="E8955">
        <v>14.567727</v>
      </c>
      <c r="F8955">
        <v>18.335205999999999</v>
      </c>
      <c r="G8955">
        <v>19.104220000000002</v>
      </c>
      <c r="H8955">
        <v>-3.7674780000000001</v>
      </c>
      <c r="I8955">
        <v>-100</v>
      </c>
      <c r="J8955">
        <v>22</v>
      </c>
      <c r="K8955">
        <v>37.011091999999998</v>
      </c>
      <c r="L8955">
        <v>1.5007E-2</v>
      </c>
      <c r="M8955">
        <f>(F8955*CalPhotonTurnigy!$AE$30*CalPhotonTurnigy!$AF$36+CalPhotonTurnigy!$AE$36)/CalPhotonTurnigy!$AE$30</f>
        <v>30.11145958499549</v>
      </c>
    </row>
    <row r="8956" spans="1:13" x14ac:dyDescent="0.3">
      <c r="A8956">
        <v>231.782858</v>
      </c>
      <c r="B8956">
        <v>22</v>
      </c>
      <c r="C8956">
        <v>0</v>
      </c>
      <c r="D8956">
        <v>0.34200000000000003</v>
      </c>
      <c r="E8956">
        <v>14.568849</v>
      </c>
      <c r="F8956">
        <v>17.922027</v>
      </c>
      <c r="G8956">
        <v>19.059301000000001</v>
      </c>
      <c r="H8956">
        <v>-3.3531780000000002</v>
      </c>
      <c r="I8956">
        <v>-100</v>
      </c>
      <c r="J8956">
        <v>22</v>
      </c>
      <c r="K8956">
        <v>36.959291999999998</v>
      </c>
      <c r="L8956">
        <v>1.5009E-2</v>
      </c>
      <c r="M8956">
        <f>(F8956*CalPhotonTurnigy!$AE$30*CalPhotonTurnigy!$AF$36+CalPhotonTurnigy!$AE$36)/CalPhotonTurnigy!$AE$30</f>
        <v>29.69179181907711</v>
      </c>
    </row>
    <row r="8957" spans="1:13" x14ac:dyDescent="0.3">
      <c r="A8957">
        <v>231.79786100000001</v>
      </c>
      <c r="B8957">
        <v>22</v>
      </c>
      <c r="C8957">
        <v>0</v>
      </c>
      <c r="D8957">
        <v>0.34</v>
      </c>
      <c r="E8957">
        <v>14.549897</v>
      </c>
      <c r="F8957">
        <v>17.611961000000001</v>
      </c>
      <c r="G8957">
        <v>19.013548</v>
      </c>
      <c r="H8957">
        <v>-3.062065</v>
      </c>
      <c r="I8957">
        <v>-100</v>
      </c>
      <c r="J8957">
        <v>22</v>
      </c>
      <c r="K8957">
        <v>36.914706000000002</v>
      </c>
      <c r="L8957">
        <v>1.5003000000000001E-2</v>
      </c>
      <c r="M8957">
        <f>(F8957*CalPhotonTurnigy!$AE$30*CalPhotonTurnigy!$AF$36+CalPhotonTurnigy!$AE$36)/CalPhotonTurnigy!$AE$30</f>
        <v>29.376856390347076</v>
      </c>
    </row>
    <row r="8958" spans="1:13" x14ac:dyDescent="0.3">
      <c r="A8958">
        <v>231.812859</v>
      </c>
      <c r="B8958">
        <v>22</v>
      </c>
      <c r="C8958">
        <v>0</v>
      </c>
      <c r="D8958">
        <v>0.33700000000000002</v>
      </c>
      <c r="E8958">
        <v>14.493683000000001</v>
      </c>
      <c r="F8958">
        <v>17.586114999999999</v>
      </c>
      <c r="G8958">
        <v>18.967169999999999</v>
      </c>
      <c r="H8958">
        <v>-3.0924320000000001</v>
      </c>
      <c r="I8958">
        <v>-100</v>
      </c>
      <c r="J8958">
        <v>22</v>
      </c>
      <c r="K8958">
        <v>36.876331999999998</v>
      </c>
      <c r="L8958">
        <v>1.4997999999999999E-2</v>
      </c>
      <c r="M8958">
        <f>(F8958*CalPhotonTurnigy!$AE$30*CalPhotonTurnigy!$AF$36+CalPhotonTurnigy!$AE$36)/CalPhotonTurnigy!$AE$30</f>
        <v>29.350604492070719</v>
      </c>
    </row>
    <row r="8959" spans="1:13" x14ac:dyDescent="0.3">
      <c r="A8959">
        <v>231.82786400000001</v>
      </c>
      <c r="B8959">
        <v>22</v>
      </c>
      <c r="C8959">
        <v>0</v>
      </c>
      <c r="D8959">
        <v>0.34100000000000003</v>
      </c>
      <c r="E8959">
        <v>14.495172</v>
      </c>
      <c r="F8959">
        <v>17.560268000000001</v>
      </c>
      <c r="G8959">
        <v>18.920366000000001</v>
      </c>
      <c r="H8959">
        <v>-3.0650970000000002</v>
      </c>
      <c r="I8959">
        <v>-100</v>
      </c>
      <c r="J8959">
        <v>22</v>
      </c>
      <c r="K8959">
        <v>36.843302000000001</v>
      </c>
      <c r="L8959">
        <v>1.5004999999999999E-2</v>
      </c>
      <c r="M8959">
        <f>(F8959*CalPhotonTurnigy!$AE$30*CalPhotonTurnigy!$AF$36+CalPhotonTurnigy!$AE$36)/CalPhotonTurnigy!$AE$30</f>
        <v>29.324351578089871</v>
      </c>
    </row>
    <row r="8960" spans="1:13" x14ac:dyDescent="0.3">
      <c r="A8960">
        <v>231.842861</v>
      </c>
      <c r="B8960">
        <v>22</v>
      </c>
      <c r="C8960">
        <v>0</v>
      </c>
      <c r="D8960">
        <v>0.34100000000000003</v>
      </c>
      <c r="E8960">
        <v>14.496452</v>
      </c>
      <c r="F8960">
        <v>17.586114999999999</v>
      </c>
      <c r="G8960">
        <v>18.873321000000001</v>
      </c>
      <c r="H8960">
        <v>-3.0896629999999998</v>
      </c>
      <c r="I8960">
        <v>-100</v>
      </c>
      <c r="J8960">
        <v>22</v>
      </c>
      <c r="K8960">
        <v>36.814872999999999</v>
      </c>
      <c r="L8960">
        <v>1.4997E-2</v>
      </c>
      <c r="M8960">
        <f>(F8960*CalPhotonTurnigy!$AE$30*CalPhotonTurnigy!$AF$36+CalPhotonTurnigy!$AE$36)/CalPhotonTurnigy!$AE$30</f>
        <v>29.350604492070719</v>
      </c>
    </row>
    <row r="8961" spans="1:13" x14ac:dyDescent="0.3">
      <c r="A8961">
        <v>231.85786899999999</v>
      </c>
      <c r="B8961">
        <v>22</v>
      </c>
      <c r="C8961">
        <v>0</v>
      </c>
      <c r="D8961">
        <v>0.34</v>
      </c>
      <c r="E8961">
        <v>14.487572999999999</v>
      </c>
      <c r="F8961">
        <v>17.611961000000001</v>
      </c>
      <c r="G8961">
        <v>18.826205999999999</v>
      </c>
      <c r="H8961">
        <v>-3.1243880000000002</v>
      </c>
      <c r="I8961">
        <v>-100</v>
      </c>
      <c r="J8961">
        <v>22</v>
      </c>
      <c r="K8961">
        <v>36.790404000000002</v>
      </c>
      <c r="L8961">
        <v>1.5008000000000001E-2</v>
      </c>
      <c r="M8961">
        <f>(F8961*CalPhotonTurnigy!$AE$30*CalPhotonTurnigy!$AF$36+CalPhotonTurnigy!$AE$36)/CalPhotonTurnigy!$AE$30</f>
        <v>29.376856390347076</v>
      </c>
    </row>
    <row r="8962" spans="1:13" x14ac:dyDescent="0.3">
      <c r="A8962">
        <v>231.87287599999999</v>
      </c>
      <c r="B8962">
        <v>22</v>
      </c>
      <c r="C8962">
        <v>0</v>
      </c>
      <c r="D8962">
        <v>0.34100000000000003</v>
      </c>
      <c r="E8962">
        <v>14.489914000000001</v>
      </c>
      <c r="F8962">
        <v>17.611961000000001</v>
      </c>
      <c r="G8962">
        <v>18.779177000000001</v>
      </c>
      <c r="H8962">
        <v>-3.1220469999999998</v>
      </c>
      <c r="I8962">
        <v>-100</v>
      </c>
      <c r="J8962">
        <v>22</v>
      </c>
      <c r="K8962">
        <v>36.769343999999997</v>
      </c>
      <c r="L8962">
        <v>1.5007E-2</v>
      </c>
      <c r="M8962">
        <f>(F8962*CalPhotonTurnigy!$AE$30*CalPhotonTurnigy!$AF$36+CalPhotonTurnigy!$AE$36)/CalPhotonTurnigy!$AE$30</f>
        <v>29.376856390347076</v>
      </c>
    </row>
    <row r="8963" spans="1:13" x14ac:dyDescent="0.3">
      <c r="A8963">
        <v>231.88787300000001</v>
      </c>
      <c r="B8963">
        <v>22</v>
      </c>
      <c r="C8963">
        <v>0</v>
      </c>
      <c r="D8963">
        <v>0.33900000000000002</v>
      </c>
      <c r="E8963">
        <v>14.471959999999999</v>
      </c>
      <c r="F8963">
        <v>17.637806000000001</v>
      </c>
      <c r="G8963">
        <v>18.732375999999999</v>
      </c>
      <c r="H8963">
        <v>-3.1658460000000002</v>
      </c>
      <c r="I8963">
        <v>-100</v>
      </c>
      <c r="J8963">
        <v>22</v>
      </c>
      <c r="K8963">
        <v>36.751216999999997</v>
      </c>
      <c r="L8963">
        <v>1.4997E-2</v>
      </c>
      <c r="M8963">
        <f>(F8963*CalPhotonTurnigy!$AE$30*CalPhotonTurnigy!$AF$36+CalPhotonTurnigy!$AE$36)/CalPhotonTurnigy!$AE$30</f>
        <v>29.403107272918941</v>
      </c>
    </row>
    <row r="8964" spans="1:13" x14ac:dyDescent="0.3">
      <c r="A8964">
        <v>231.902886</v>
      </c>
      <c r="B8964">
        <v>22</v>
      </c>
      <c r="C8964">
        <v>0</v>
      </c>
      <c r="D8964">
        <v>0.34100000000000003</v>
      </c>
      <c r="E8964">
        <v>14.476481</v>
      </c>
      <c r="F8964">
        <v>17.715333999999999</v>
      </c>
      <c r="G8964">
        <v>18.685931</v>
      </c>
      <c r="H8964">
        <v>-3.2388530000000002</v>
      </c>
      <c r="I8964">
        <v>-100</v>
      </c>
      <c r="J8964">
        <v>22</v>
      </c>
      <c r="K8964">
        <v>36.735615000000003</v>
      </c>
      <c r="L8964">
        <v>1.5013E-2</v>
      </c>
      <c r="M8964">
        <f>(F8964*CalPhotonTurnigy!$AE$30*CalPhotonTurnigy!$AF$36+CalPhotonTurnigy!$AE$36)/CalPhotonTurnigy!$AE$30</f>
        <v>29.481852810703096</v>
      </c>
    </row>
    <row r="8965" spans="1:13" x14ac:dyDescent="0.3">
      <c r="A8965">
        <v>231.91789399999999</v>
      </c>
      <c r="B8965">
        <v>22</v>
      </c>
      <c r="C8965">
        <v>0</v>
      </c>
      <c r="D8965">
        <v>0.34</v>
      </c>
      <c r="E8965">
        <v>14.470383999999999</v>
      </c>
      <c r="F8965">
        <v>17.741174000000001</v>
      </c>
      <c r="G8965">
        <v>18.639951</v>
      </c>
      <c r="H8965">
        <v>-3.2707899999999999</v>
      </c>
      <c r="I8965">
        <v>-100</v>
      </c>
      <c r="J8965">
        <v>22</v>
      </c>
      <c r="K8965">
        <v>36.722186000000001</v>
      </c>
      <c r="L8965">
        <v>1.5008000000000001E-2</v>
      </c>
      <c r="M8965">
        <f>(F8965*CalPhotonTurnigy!$AE$30*CalPhotonTurnigy!$AF$36+CalPhotonTurnigy!$AE$36)/CalPhotonTurnigy!$AE$30</f>
        <v>29.508098614752505</v>
      </c>
    </row>
    <row r="8966" spans="1:13" x14ac:dyDescent="0.3">
      <c r="A8966">
        <v>231.93289300000001</v>
      </c>
      <c r="B8966">
        <v>22</v>
      </c>
      <c r="C8966">
        <v>0</v>
      </c>
      <c r="D8966">
        <v>0.34</v>
      </c>
      <c r="E8966">
        <v>14.465137</v>
      </c>
      <c r="F8966">
        <v>17.120705999999998</v>
      </c>
      <c r="G8966">
        <v>18.594538</v>
      </c>
      <c r="H8966">
        <v>-2.6555680000000002</v>
      </c>
      <c r="I8966">
        <v>-100</v>
      </c>
      <c r="J8966">
        <v>22</v>
      </c>
      <c r="K8966">
        <v>36.710628</v>
      </c>
      <c r="L8966">
        <v>1.4999E-2</v>
      </c>
      <c r="M8966">
        <f>(F8966*CalPhotonTurnigy!$AE$30*CalPhotonTurnigy!$AF$36+CalPhotonTurnigy!$AE$36)/CalPhotonTurnigy!$AE$30</f>
        <v>28.87788648058342</v>
      </c>
    </row>
    <row r="8967" spans="1:13" x14ac:dyDescent="0.3">
      <c r="A8967">
        <v>231.94789599999999</v>
      </c>
      <c r="B8967">
        <v>22</v>
      </c>
      <c r="C8967">
        <v>0</v>
      </c>
      <c r="D8967">
        <v>0.34</v>
      </c>
      <c r="E8967">
        <v>14.460622000000001</v>
      </c>
      <c r="F8967">
        <v>17.094839</v>
      </c>
      <c r="G8967">
        <v>18.549778</v>
      </c>
      <c r="H8967">
        <v>-2.6342180000000002</v>
      </c>
      <c r="I8967">
        <v>-100</v>
      </c>
      <c r="J8967">
        <v>22</v>
      </c>
      <c r="K8967">
        <v>36.700679000000001</v>
      </c>
      <c r="L8967">
        <v>1.5003000000000001E-2</v>
      </c>
      <c r="M8967">
        <f>(F8967*CalPhotonTurnigy!$AE$30*CalPhotonTurnigy!$AF$36+CalPhotonTurnigy!$AE$36)/CalPhotonTurnigy!$AE$30</f>
        <v>28.851613252512756</v>
      </c>
    </row>
    <row r="8968" spans="1:13" x14ac:dyDescent="0.3">
      <c r="A8968">
        <v>231.962896</v>
      </c>
      <c r="B8968">
        <v>22</v>
      </c>
      <c r="C8968">
        <v>0</v>
      </c>
      <c r="D8968">
        <v>0.33900000000000002</v>
      </c>
      <c r="E8968">
        <v>14.446740999999999</v>
      </c>
      <c r="F8968">
        <v>17.224160000000001</v>
      </c>
      <c r="G8968">
        <v>18.505742999999999</v>
      </c>
      <c r="H8968">
        <v>-2.7774190000000001</v>
      </c>
      <c r="I8968">
        <v>-100</v>
      </c>
      <c r="J8968">
        <v>22</v>
      </c>
      <c r="K8968">
        <v>36.692117000000003</v>
      </c>
      <c r="L8968">
        <v>1.4999999999999999E-2</v>
      </c>
      <c r="M8968">
        <f>(F8968*CalPhotonTurnigy!$AE$30*CalPhotonTurnigy!$AF$36+CalPhotonTurnigy!$AE$36)/CalPhotonTurnigy!$AE$30</f>
        <v>28.98296517300323</v>
      </c>
    </row>
    <row r="8969" spans="1:13" x14ac:dyDescent="0.3">
      <c r="A8969">
        <v>231.97790499999999</v>
      </c>
      <c r="B8969">
        <v>22</v>
      </c>
      <c r="C8969">
        <v>0</v>
      </c>
      <c r="D8969">
        <v>0.35</v>
      </c>
      <c r="E8969">
        <v>14.564514000000001</v>
      </c>
      <c r="F8969">
        <v>17.327597999999998</v>
      </c>
      <c r="G8969">
        <v>18.462495000000001</v>
      </c>
      <c r="H8969">
        <v>-2.7630840000000001</v>
      </c>
      <c r="I8969">
        <v>-100</v>
      </c>
      <c r="J8969">
        <v>22</v>
      </c>
      <c r="K8969">
        <v>36.684747000000002</v>
      </c>
      <c r="L8969">
        <v>1.5009E-2</v>
      </c>
      <c r="M8969">
        <f>(F8969*CalPhotonTurnigy!$AE$30*CalPhotonTurnigy!$AF$36+CalPhotonTurnigy!$AE$36)/CalPhotonTurnigy!$AE$30</f>
        <v>29.088027614151166</v>
      </c>
    </row>
    <row r="8970" spans="1:13" x14ac:dyDescent="0.3">
      <c r="A8970">
        <v>231.99291199999999</v>
      </c>
      <c r="B8970">
        <v>22</v>
      </c>
      <c r="C8970">
        <v>0</v>
      </c>
      <c r="D8970">
        <v>0.33900000000000002</v>
      </c>
      <c r="E8970">
        <v>14.536199</v>
      </c>
      <c r="F8970">
        <v>17.405163999999999</v>
      </c>
      <c r="G8970">
        <v>18.420083999999999</v>
      </c>
      <c r="H8970">
        <v>-2.8689650000000002</v>
      </c>
      <c r="I8970">
        <v>-100</v>
      </c>
      <c r="J8970">
        <v>22</v>
      </c>
      <c r="K8970">
        <v>36.678404</v>
      </c>
      <c r="L8970">
        <v>1.5007E-2</v>
      </c>
      <c r="M8970">
        <f>(F8970*CalPhotonTurnigy!$AE$30*CalPhotonTurnigy!$AF$36+CalPhotonTurnigy!$AE$36)/CalPhotonTurnigy!$AE$30</f>
        <v>29.166811748705982</v>
      </c>
    </row>
    <row r="8971" spans="1:13" x14ac:dyDescent="0.3">
      <c r="A8971">
        <v>232.00790900000001</v>
      </c>
      <c r="B8971">
        <v>22</v>
      </c>
      <c r="C8971">
        <v>0</v>
      </c>
      <c r="D8971">
        <v>0.33800000000000002</v>
      </c>
      <c r="E8971">
        <v>14.491859</v>
      </c>
      <c r="F8971">
        <v>16.861993999999999</v>
      </c>
      <c r="G8971">
        <v>18.378554999999999</v>
      </c>
      <c r="H8971">
        <v>-2.3701349999999999</v>
      </c>
      <c r="I8971">
        <v>-100</v>
      </c>
      <c r="J8971">
        <v>22</v>
      </c>
      <c r="K8971">
        <v>36.672944000000001</v>
      </c>
      <c r="L8971">
        <v>1.4997E-2</v>
      </c>
      <c r="M8971">
        <f>(F8971*CalPhotonTurnigy!$AE$30*CalPhotonTurnigy!$AF$36+CalPhotonTurnigy!$AE$36)/CalPhotonTurnigy!$AE$30</f>
        <v>28.615111540288112</v>
      </c>
    </row>
    <row r="8972" spans="1:13" x14ac:dyDescent="0.3">
      <c r="A8972">
        <v>232.022919</v>
      </c>
      <c r="B8972">
        <v>22</v>
      </c>
      <c r="C8972">
        <v>0</v>
      </c>
      <c r="D8972">
        <v>0.34</v>
      </c>
      <c r="E8972">
        <v>14.483618999999999</v>
      </c>
      <c r="F8972">
        <v>16.939619</v>
      </c>
      <c r="G8972">
        <v>18.337941000000001</v>
      </c>
      <c r="H8972">
        <v>-2.4559989999999998</v>
      </c>
      <c r="I8972">
        <v>-100</v>
      </c>
      <c r="J8972">
        <v>22</v>
      </c>
      <c r="K8972">
        <v>36.668244999999999</v>
      </c>
      <c r="L8972">
        <v>1.5010000000000001E-2</v>
      </c>
      <c r="M8972">
        <f>(F8972*CalPhotonTurnigy!$AE$30*CalPhotonTurnigy!$AF$36+CalPhotonTurnigy!$AE$36)/CalPhotonTurnigy!$AE$30</f>
        <v>28.693955601407907</v>
      </c>
    </row>
    <row r="8973" spans="1:13" x14ac:dyDescent="0.3">
      <c r="A8973">
        <v>232.03791699999999</v>
      </c>
      <c r="B8973">
        <v>22</v>
      </c>
      <c r="C8973">
        <v>0</v>
      </c>
      <c r="D8973">
        <v>0.33800000000000002</v>
      </c>
      <c r="E8973">
        <v>14.446554000000001</v>
      </c>
      <c r="F8973">
        <v>17.043102999999999</v>
      </c>
      <c r="G8973">
        <v>18.298268</v>
      </c>
      <c r="H8973">
        <v>-2.596549</v>
      </c>
      <c r="I8973">
        <v>-100</v>
      </c>
      <c r="J8973">
        <v>22</v>
      </c>
      <c r="K8973">
        <v>36.664200000000001</v>
      </c>
      <c r="L8973">
        <v>1.4997999999999999E-2</v>
      </c>
      <c r="M8973">
        <f>(F8973*CalPhotonTurnigy!$AE$30*CalPhotonTurnigy!$AF$36+CalPhotonTurnigy!$AE$36)/CalPhotonTurnigy!$AE$30</f>
        <v>28.799064764962434</v>
      </c>
    </row>
    <row r="8974" spans="1:13" x14ac:dyDescent="0.3">
      <c r="A8974">
        <v>232.05291700000001</v>
      </c>
      <c r="B8974">
        <v>22</v>
      </c>
      <c r="C8974">
        <v>0</v>
      </c>
      <c r="D8974">
        <v>0.34100000000000003</v>
      </c>
      <c r="E8974">
        <v>14.454625</v>
      </c>
      <c r="F8974">
        <v>17.224160000000001</v>
      </c>
      <c r="G8974">
        <v>18.259558999999999</v>
      </c>
      <c r="H8974">
        <v>-2.7695349999999999</v>
      </c>
      <c r="I8974">
        <v>-100</v>
      </c>
      <c r="J8974">
        <v>22</v>
      </c>
      <c r="K8974">
        <v>36.660719</v>
      </c>
      <c r="L8974">
        <v>1.4999999999999999E-2</v>
      </c>
      <c r="M8974">
        <f>(F8974*CalPhotonTurnigy!$AE$30*CalPhotonTurnigy!$AF$36+CalPhotonTurnigy!$AE$36)/CalPhotonTurnigy!$AE$30</f>
        <v>28.98296517300323</v>
      </c>
    </row>
    <row r="8975" spans="1:13" x14ac:dyDescent="0.3">
      <c r="A8975">
        <v>232.067914</v>
      </c>
      <c r="B8975">
        <v>22</v>
      </c>
      <c r="C8975">
        <v>0</v>
      </c>
      <c r="D8975">
        <v>0.33900000000000002</v>
      </c>
      <c r="E8975">
        <v>14.441579000000001</v>
      </c>
      <c r="F8975">
        <v>16.629059999999999</v>
      </c>
      <c r="G8975">
        <v>18.221826</v>
      </c>
      <c r="H8975">
        <v>-2.187481</v>
      </c>
      <c r="I8975">
        <v>-100</v>
      </c>
      <c r="J8975">
        <v>22</v>
      </c>
      <c r="K8975">
        <v>36.657722</v>
      </c>
      <c r="L8975">
        <v>1.4997E-2</v>
      </c>
      <c r="M8975">
        <f>(F8975*CalPhotonTurnigy!$AE$30*CalPhotonTurnigy!$AF$36+CalPhotonTurnigy!$AE$36)/CalPhotonTurnigy!$AE$30</f>
        <v>28.378519430363767</v>
      </c>
    </row>
    <row r="8976" spans="1:13" x14ac:dyDescent="0.3">
      <c r="A8976">
        <v>232.08292299999999</v>
      </c>
      <c r="B8976">
        <v>22</v>
      </c>
      <c r="C8976">
        <v>0</v>
      </c>
      <c r="D8976">
        <v>0.33800000000000002</v>
      </c>
      <c r="E8976">
        <v>14.420346</v>
      </c>
      <c r="F8976">
        <v>16.784358999999998</v>
      </c>
      <c r="G8976">
        <v>18.185075999999999</v>
      </c>
      <c r="H8976">
        <v>-2.3640129999999999</v>
      </c>
      <c r="I8976">
        <v>-100</v>
      </c>
      <c r="J8976">
        <v>22</v>
      </c>
      <c r="K8976">
        <v>36.655143000000002</v>
      </c>
      <c r="L8976">
        <v>1.5009E-2</v>
      </c>
      <c r="M8976">
        <f>(F8976*CalPhotonTurnigy!$AE$30*CalPhotonTurnigy!$AF$36+CalPhotonTurnigy!$AE$36)/CalPhotonTurnigy!$AE$30</f>
        <v>28.536257322123408</v>
      </c>
    </row>
    <row r="8977" spans="1:13" x14ac:dyDescent="0.3">
      <c r="A8977">
        <v>232.097927</v>
      </c>
      <c r="B8977">
        <v>22</v>
      </c>
      <c r="C8977">
        <v>0</v>
      </c>
      <c r="D8977">
        <v>0.33900000000000002</v>
      </c>
      <c r="E8977">
        <v>14.412072999999999</v>
      </c>
      <c r="F8977">
        <v>16.887869999999999</v>
      </c>
      <c r="G8977">
        <v>18.149312999999999</v>
      </c>
      <c r="H8977">
        <v>-2.475797</v>
      </c>
      <c r="I8977">
        <v>-100</v>
      </c>
      <c r="J8977">
        <v>22</v>
      </c>
      <c r="K8977">
        <v>36.652923000000001</v>
      </c>
      <c r="L8977">
        <v>1.5004E-2</v>
      </c>
      <c r="M8977">
        <f>(F8977*CalPhotonTurnigy!$AE$30*CalPhotonTurnigy!$AF$36+CalPhotonTurnigy!$AE$36)/CalPhotonTurnigy!$AE$30</f>
        <v>28.641393909699197</v>
      </c>
    </row>
    <row r="8978" spans="1:13" x14ac:dyDescent="0.3">
      <c r="A8978">
        <v>232.11292700000001</v>
      </c>
      <c r="B8978">
        <v>22</v>
      </c>
      <c r="C8978">
        <v>0</v>
      </c>
      <c r="D8978">
        <v>0.34100000000000003</v>
      </c>
      <c r="E8978">
        <v>14.424965</v>
      </c>
      <c r="F8978">
        <v>17.017233999999998</v>
      </c>
      <c r="G8978">
        <v>18.114536000000001</v>
      </c>
      <c r="H8978">
        <v>-2.5922689999999999</v>
      </c>
      <c r="I8978">
        <v>-100</v>
      </c>
      <c r="J8978">
        <v>22</v>
      </c>
      <c r="K8978">
        <v>36.651012999999999</v>
      </c>
      <c r="L8978">
        <v>1.4999999999999999E-2</v>
      </c>
      <c r="M8978">
        <f>(F8978*CalPhotonTurnigy!$AE$30*CalPhotonTurnigy!$AF$36+CalPhotonTurnigy!$AE$36)/CalPhotonTurnigy!$AE$30</f>
        <v>28.772789505482784</v>
      </c>
    </row>
    <row r="8979" spans="1:13" x14ac:dyDescent="0.3">
      <c r="A8979">
        <v>232.12793600000001</v>
      </c>
      <c r="B8979">
        <v>22</v>
      </c>
      <c r="C8979">
        <v>0</v>
      </c>
      <c r="D8979">
        <v>0.34</v>
      </c>
      <c r="E8979">
        <v>14.426053</v>
      </c>
      <c r="F8979">
        <v>16.525506</v>
      </c>
      <c r="G8979">
        <v>18.080741</v>
      </c>
      <c r="H8979">
        <v>-2.099453</v>
      </c>
      <c r="I8979">
        <v>-100</v>
      </c>
      <c r="J8979">
        <v>22</v>
      </c>
      <c r="K8979">
        <v>36.649368000000003</v>
      </c>
      <c r="L8979">
        <v>1.5009E-2</v>
      </c>
      <c r="M8979">
        <f>(F8979*CalPhotonTurnigy!$AE$30*CalPhotonTurnigy!$AF$36+CalPhotonTurnigy!$AE$36)/CalPhotonTurnigy!$AE$30</f>
        <v>28.273339167494857</v>
      </c>
    </row>
    <row r="8980" spans="1:13" x14ac:dyDescent="0.3">
      <c r="A8980">
        <v>232.142932</v>
      </c>
      <c r="B8980">
        <v>22</v>
      </c>
      <c r="C8980">
        <v>0</v>
      </c>
      <c r="D8980">
        <v>0.33900000000000002</v>
      </c>
      <c r="E8980">
        <v>14.416985</v>
      </c>
      <c r="F8980">
        <v>16.680831000000001</v>
      </c>
      <c r="G8980">
        <v>18.047922</v>
      </c>
      <c r="H8980">
        <v>-2.263846</v>
      </c>
      <c r="I8980">
        <v>-100</v>
      </c>
      <c r="J8980">
        <v>22</v>
      </c>
      <c r="K8980">
        <v>36.647953000000001</v>
      </c>
      <c r="L8980">
        <v>1.4996000000000001E-2</v>
      </c>
      <c r="M8980">
        <f>(F8980*CalPhotonTurnigy!$AE$30*CalPhotonTurnigy!$AF$36+CalPhotonTurnigy!$AE$36)/CalPhotonTurnigy!$AE$30</f>
        <v>28.431103467571273</v>
      </c>
    </row>
    <row r="8981" spans="1:13" x14ac:dyDescent="0.3">
      <c r="A8981">
        <v>232.157929</v>
      </c>
      <c r="B8981">
        <v>22</v>
      </c>
      <c r="C8981">
        <v>0</v>
      </c>
      <c r="D8981">
        <v>0.34100000000000003</v>
      </c>
      <c r="E8981">
        <v>14.42919</v>
      </c>
      <c r="F8981">
        <v>16.836116000000001</v>
      </c>
      <c r="G8981">
        <v>18.016069999999999</v>
      </c>
      <c r="H8981">
        <v>-2.4069259999999999</v>
      </c>
      <c r="I8981">
        <v>-100</v>
      </c>
      <c r="J8981">
        <v>22</v>
      </c>
      <c r="K8981">
        <v>36.646735</v>
      </c>
      <c r="L8981">
        <v>1.4997E-2</v>
      </c>
      <c r="M8981">
        <f>(F8981*CalPhotonTurnigy!$AE$30*CalPhotonTurnigy!$AF$36+CalPhotonTurnigy!$AE$36)/CalPhotonTurnigy!$AE$30</f>
        <v>28.588827139468044</v>
      </c>
    </row>
    <row r="8982" spans="1:13" x14ac:dyDescent="0.3">
      <c r="A8982">
        <v>232.17293599999999</v>
      </c>
      <c r="B8982">
        <v>22</v>
      </c>
      <c r="C8982">
        <v>0</v>
      </c>
      <c r="D8982">
        <v>0.34</v>
      </c>
      <c r="E8982">
        <v>14.429688000000001</v>
      </c>
      <c r="F8982">
        <v>16.344245000000001</v>
      </c>
      <c r="G8982">
        <v>17.98517</v>
      </c>
      <c r="H8982">
        <v>-1.9145570000000001</v>
      </c>
      <c r="I8982">
        <v>-100</v>
      </c>
      <c r="J8982">
        <v>22</v>
      </c>
      <c r="K8982">
        <v>36.645685999999998</v>
      </c>
      <c r="L8982">
        <v>1.5007E-2</v>
      </c>
      <c r="M8982">
        <f>(F8982*CalPhotonTurnigy!$AE$30*CalPhotonTurnigy!$AF$36+CalPhotonTurnigy!$AE$36)/CalPhotonTurnigy!$AE$30</f>
        <v>28.089231555737889</v>
      </c>
    </row>
    <row r="8983" spans="1:13" x14ac:dyDescent="0.3">
      <c r="A8983">
        <v>232.18794299999999</v>
      </c>
      <c r="B8983">
        <v>22</v>
      </c>
      <c r="C8983">
        <v>0</v>
      </c>
      <c r="D8983">
        <v>0.33900000000000002</v>
      </c>
      <c r="E8983">
        <v>14.420114</v>
      </c>
      <c r="F8983">
        <v>16.499614999999999</v>
      </c>
      <c r="G8983">
        <v>17.955209</v>
      </c>
      <c r="H8983">
        <v>-2.079501</v>
      </c>
      <c r="I8983">
        <v>-100</v>
      </c>
      <c r="J8983">
        <v>22</v>
      </c>
      <c r="K8983">
        <v>36.644784000000001</v>
      </c>
      <c r="L8983">
        <v>1.5007E-2</v>
      </c>
      <c r="M8983">
        <f>(F8983*CalPhotonTurnigy!$AE$30*CalPhotonTurnigy!$AF$36+CalPhotonTurnigy!$AE$36)/CalPhotonTurnigy!$AE$30</f>
        <v>28.247041562516401</v>
      </c>
    </row>
    <row r="8984" spans="1:13" x14ac:dyDescent="0.3">
      <c r="A8984">
        <v>232.202944</v>
      </c>
      <c r="B8984">
        <v>22</v>
      </c>
      <c r="C8984">
        <v>0</v>
      </c>
      <c r="D8984">
        <v>0.33900000000000002</v>
      </c>
      <c r="E8984">
        <v>14.411873</v>
      </c>
      <c r="F8984">
        <v>16.680831000000001</v>
      </c>
      <c r="G8984">
        <v>17.926171</v>
      </c>
      <c r="H8984">
        <v>-2.268958</v>
      </c>
      <c r="I8984">
        <v>-100</v>
      </c>
      <c r="J8984">
        <v>22</v>
      </c>
      <c r="K8984">
        <v>36.644007000000002</v>
      </c>
      <c r="L8984">
        <v>1.5001E-2</v>
      </c>
      <c r="M8984">
        <f>(F8984*CalPhotonTurnigy!$AE$30*CalPhotonTurnigy!$AF$36+CalPhotonTurnigy!$AE$36)/CalPhotonTurnigy!$AE$30</f>
        <v>28.431103467571273</v>
      </c>
    </row>
    <row r="8985" spans="1:13" x14ac:dyDescent="0.3">
      <c r="A8985">
        <v>232.21794399999999</v>
      </c>
      <c r="B8985">
        <v>22</v>
      </c>
      <c r="C8985">
        <v>0</v>
      </c>
      <c r="D8985">
        <v>0.33900000000000002</v>
      </c>
      <c r="E8985">
        <v>14.404780000000001</v>
      </c>
      <c r="F8985">
        <v>16.758478</v>
      </c>
      <c r="G8985">
        <v>17.898039000000001</v>
      </c>
      <c r="H8985">
        <v>-2.3536980000000001</v>
      </c>
      <c r="I8985">
        <v>-100</v>
      </c>
      <c r="J8985">
        <v>22</v>
      </c>
      <c r="K8985">
        <v>36.643338</v>
      </c>
      <c r="L8985">
        <v>1.4999999999999999E-2</v>
      </c>
      <c r="M8985">
        <f>(F8985*CalPhotonTurnigy!$AE$30*CalPhotonTurnigy!$AF$36+CalPhotonTurnigy!$AE$36)/CalPhotonTurnigy!$AE$30</f>
        <v>28.509969874189871</v>
      </c>
    </row>
    <row r="8986" spans="1:13" x14ac:dyDescent="0.3">
      <c r="A8986">
        <v>232.232944</v>
      </c>
      <c r="B8986">
        <v>22</v>
      </c>
      <c r="C8986">
        <v>0</v>
      </c>
      <c r="D8986">
        <v>0.33700000000000002</v>
      </c>
      <c r="E8986">
        <v>14.368625</v>
      </c>
      <c r="F8986">
        <v>16.421935000000001</v>
      </c>
      <c r="G8986">
        <v>17.870795000000001</v>
      </c>
      <c r="H8986">
        <v>-2.0533100000000002</v>
      </c>
      <c r="I8986">
        <v>-100</v>
      </c>
      <c r="J8986">
        <v>22</v>
      </c>
      <c r="K8986">
        <v>36.642763000000002</v>
      </c>
      <c r="L8986">
        <v>1.4999999999999999E-2</v>
      </c>
      <c r="M8986">
        <f>(F8986*CalPhotonTurnigy!$AE$30*CalPhotonTurnigy!$AF$36+CalPhotonTurnigy!$AE$36)/CalPhotonTurnigy!$AE$30</f>
        <v>28.168141637649605</v>
      </c>
    </row>
    <row r="8987" spans="1:13" x14ac:dyDescent="0.3">
      <c r="A8987">
        <v>232.24794199999999</v>
      </c>
      <c r="B8987">
        <v>22</v>
      </c>
      <c r="C8987">
        <v>0</v>
      </c>
      <c r="D8987">
        <v>0.32700000000000001</v>
      </c>
      <c r="E8987">
        <v>14.216853</v>
      </c>
      <c r="F8987">
        <v>16.577285</v>
      </c>
      <c r="G8987">
        <v>17.844421000000001</v>
      </c>
      <c r="H8987">
        <v>-2.3604319999999999</v>
      </c>
      <c r="I8987">
        <v>-100</v>
      </c>
      <c r="J8987">
        <v>22</v>
      </c>
      <c r="K8987">
        <v>36.642268000000001</v>
      </c>
      <c r="L8987">
        <v>1.4997999999999999E-2</v>
      </c>
      <c r="M8987">
        <f>(F8987*CalPhotonTurnigy!$AE$30*CalPhotonTurnigy!$AF$36+CalPhotonTurnigy!$AE$36)/CalPhotonTurnigy!$AE$30</f>
        <v>28.325931330338296</v>
      </c>
    </row>
    <row r="8988" spans="1:13" x14ac:dyDescent="0.3">
      <c r="A8988">
        <v>232.262945</v>
      </c>
      <c r="B8988">
        <v>22</v>
      </c>
      <c r="C8988">
        <v>0</v>
      </c>
      <c r="D8988">
        <v>0.33800000000000002</v>
      </c>
      <c r="E8988">
        <v>14.226941</v>
      </c>
      <c r="F8988">
        <v>16.162931</v>
      </c>
      <c r="G8988">
        <v>17.818895000000001</v>
      </c>
      <c r="H8988">
        <v>-1.9359900000000001</v>
      </c>
      <c r="I8988">
        <v>-100</v>
      </c>
      <c r="J8988">
        <v>22</v>
      </c>
      <c r="K8988">
        <v>36.641840999999999</v>
      </c>
      <c r="L8988">
        <v>1.5003000000000001E-2</v>
      </c>
      <c r="M8988">
        <f>(F8988*CalPhotonTurnigy!$AE$30*CalPhotonTurnigy!$AF$36+CalPhotonTurnigy!$AE$36)/CalPhotonTurnigy!$AE$30</f>
        <v>27.9050701116429</v>
      </c>
    </row>
    <row r="8989" spans="1:13" x14ac:dyDescent="0.3">
      <c r="A8989">
        <v>232.277953</v>
      </c>
      <c r="B8989">
        <v>22</v>
      </c>
      <c r="C8989">
        <v>0</v>
      </c>
      <c r="D8989">
        <v>0.33</v>
      </c>
      <c r="E8989">
        <v>14.134791</v>
      </c>
      <c r="F8989">
        <v>16.318345999999998</v>
      </c>
      <c r="G8989">
        <v>17.794198000000002</v>
      </c>
      <c r="H8989">
        <v>-2.1835559999999998</v>
      </c>
      <c r="I8989">
        <v>-100</v>
      </c>
      <c r="J8989">
        <v>22</v>
      </c>
      <c r="K8989">
        <v>36.641474000000002</v>
      </c>
      <c r="L8989">
        <v>1.5008000000000001E-2</v>
      </c>
      <c r="M8989">
        <f>(F8989*CalPhotonTurnigy!$AE$30*CalPhotonTurnigy!$AF$36+CalPhotonTurnigy!$AE$36)/CalPhotonTurnigy!$AE$30</f>
        <v>28.062925825123507</v>
      </c>
    </row>
    <row r="8990" spans="1:13" x14ac:dyDescent="0.3">
      <c r="A8990">
        <v>232.29296199999999</v>
      </c>
      <c r="B8990">
        <v>22</v>
      </c>
      <c r="C8990">
        <v>0</v>
      </c>
      <c r="D8990">
        <v>0.33900000000000002</v>
      </c>
      <c r="E8990">
        <v>14.166456999999999</v>
      </c>
      <c r="F8990">
        <v>16.499614999999999</v>
      </c>
      <c r="G8990">
        <v>17.770306000000001</v>
      </c>
      <c r="H8990">
        <v>-2.3331580000000001</v>
      </c>
      <c r="I8990">
        <v>-100</v>
      </c>
      <c r="J8990">
        <v>22</v>
      </c>
      <c r="K8990">
        <v>36.641159000000002</v>
      </c>
      <c r="L8990">
        <v>1.5009E-2</v>
      </c>
      <c r="M8990">
        <f>(F8990*CalPhotonTurnigy!$AE$30*CalPhotonTurnigy!$AF$36+CalPhotonTurnigy!$AE$36)/CalPhotonTurnigy!$AE$30</f>
        <v>28.247041562516401</v>
      </c>
    </row>
    <row r="8991" spans="1:13" x14ac:dyDescent="0.3">
      <c r="A8991">
        <v>232.30797200000001</v>
      </c>
      <c r="B8991">
        <v>22</v>
      </c>
      <c r="C8991">
        <v>0</v>
      </c>
      <c r="D8991">
        <v>0.33900000000000002</v>
      </c>
      <c r="E8991">
        <v>14.193678999999999</v>
      </c>
      <c r="F8991">
        <v>16.085208999999999</v>
      </c>
      <c r="G8991">
        <v>17.747199999999999</v>
      </c>
      <c r="H8991">
        <v>-1.8915299999999999</v>
      </c>
      <c r="I8991">
        <v>-100</v>
      </c>
      <c r="J8991">
        <v>22</v>
      </c>
      <c r="K8991">
        <v>36.640886999999999</v>
      </c>
      <c r="L8991">
        <v>1.5010000000000001E-2</v>
      </c>
      <c r="M8991">
        <f>(F8991*CalPhotonTurnigy!$AE$30*CalPhotonTurnigy!$AF$36+CalPhotonTurnigy!$AE$36)/CalPhotonTurnigy!$AE$30</f>
        <v>27.826127527187474</v>
      </c>
    </row>
    <row r="8992" spans="1:13" x14ac:dyDescent="0.3">
      <c r="A8992">
        <v>232.32298</v>
      </c>
      <c r="B8992">
        <v>22</v>
      </c>
      <c r="C8992">
        <v>0</v>
      </c>
      <c r="D8992">
        <v>0.33800000000000002</v>
      </c>
      <c r="E8992">
        <v>14.207008</v>
      </c>
      <c r="F8992">
        <v>16.318345999999998</v>
      </c>
      <c r="G8992">
        <v>17.724858999999999</v>
      </c>
      <c r="H8992">
        <v>-2.1113379999999999</v>
      </c>
      <c r="I8992">
        <v>-100</v>
      </c>
      <c r="J8992">
        <v>22</v>
      </c>
      <c r="K8992">
        <v>36.640653</v>
      </c>
      <c r="L8992">
        <v>1.5008000000000001E-2</v>
      </c>
      <c r="M8992">
        <f>(F8992*CalPhotonTurnigy!$AE$30*CalPhotonTurnigy!$AF$36+CalPhotonTurnigy!$AE$36)/CalPhotonTurnigy!$AE$30</f>
        <v>28.062925825123507</v>
      </c>
    </row>
    <row r="8993" spans="1:13" x14ac:dyDescent="0.3">
      <c r="A8993">
        <v>232.33798100000001</v>
      </c>
      <c r="B8993">
        <v>22</v>
      </c>
      <c r="C8993">
        <v>0</v>
      </c>
      <c r="D8993">
        <v>0.33900000000000002</v>
      </c>
      <c r="E8993">
        <v>14.228543</v>
      </c>
      <c r="F8993">
        <v>16.525506</v>
      </c>
      <c r="G8993">
        <v>17.703261999999999</v>
      </c>
      <c r="H8993">
        <v>-2.2969629999999999</v>
      </c>
      <c r="I8993">
        <v>-100</v>
      </c>
      <c r="J8993">
        <v>22</v>
      </c>
      <c r="K8993">
        <v>36.640450999999999</v>
      </c>
      <c r="L8993">
        <v>1.5001E-2</v>
      </c>
      <c r="M8993">
        <f>(F8993*CalPhotonTurnigy!$AE$30*CalPhotonTurnigy!$AF$36+CalPhotonTurnigy!$AE$36)/CalPhotonTurnigy!$AE$30</f>
        <v>28.273339167494857</v>
      </c>
    </row>
    <row r="8994" spans="1:13" x14ac:dyDescent="0.3">
      <c r="A8994">
        <v>232.35297800000001</v>
      </c>
      <c r="B8994">
        <v>22</v>
      </c>
      <c r="C8994">
        <v>0</v>
      </c>
      <c r="D8994">
        <v>0.33900000000000002</v>
      </c>
      <c r="E8994">
        <v>14.247061</v>
      </c>
      <c r="F8994">
        <v>16.007477000000002</v>
      </c>
      <c r="G8994">
        <v>17.682390000000002</v>
      </c>
      <c r="H8994">
        <v>-1.760416</v>
      </c>
      <c r="I8994">
        <v>-100</v>
      </c>
      <c r="J8994">
        <v>22</v>
      </c>
      <c r="K8994">
        <v>36.640278000000002</v>
      </c>
      <c r="L8994">
        <v>1.4997E-2</v>
      </c>
      <c r="M8994">
        <f>(F8994*CalPhotonTurnigy!$AE$30*CalPhotonTurnigy!$AF$36+CalPhotonTurnigy!$AE$36)/CalPhotonTurnigy!$AE$30</f>
        <v>27.74717478568714</v>
      </c>
    </row>
    <row r="8995" spans="1:13" x14ac:dyDescent="0.3">
      <c r="A8995">
        <v>232.367977</v>
      </c>
      <c r="B8995">
        <v>22</v>
      </c>
      <c r="C8995">
        <v>0</v>
      </c>
      <c r="D8995">
        <v>0.34100000000000003</v>
      </c>
      <c r="E8995">
        <v>14.283092999999999</v>
      </c>
      <c r="F8995">
        <v>16.266546000000002</v>
      </c>
      <c r="G8995">
        <v>17.662220999999999</v>
      </c>
      <c r="H8995">
        <v>-1.9834529999999999</v>
      </c>
      <c r="I8995">
        <v>-100</v>
      </c>
      <c r="J8995">
        <v>22</v>
      </c>
      <c r="K8995">
        <v>36.640129000000002</v>
      </c>
      <c r="L8995">
        <v>1.4999E-2</v>
      </c>
      <c r="M8995">
        <f>(F8995*CalPhotonTurnigy!$AE$30*CalPhotonTurnigy!$AF$36+CalPhotonTurnigy!$AE$36)/CalPhotonTurnigy!$AE$30</f>
        <v>28.010312332485764</v>
      </c>
    </row>
    <row r="8996" spans="1:13" x14ac:dyDescent="0.3">
      <c r="A8996">
        <v>232.382981</v>
      </c>
      <c r="B8996">
        <v>22</v>
      </c>
      <c r="C8996">
        <v>0</v>
      </c>
      <c r="D8996">
        <v>0.34</v>
      </c>
      <c r="E8996">
        <v>14.304021000000001</v>
      </c>
      <c r="F8996">
        <v>16.525506</v>
      </c>
      <c r="G8996">
        <v>17.642733</v>
      </c>
      <c r="H8996">
        <v>-2.2214849999999999</v>
      </c>
      <c r="I8996">
        <v>-100</v>
      </c>
      <c r="J8996">
        <v>22</v>
      </c>
      <c r="K8996">
        <v>36.640000999999998</v>
      </c>
      <c r="L8996">
        <v>1.5004E-2</v>
      </c>
      <c r="M8996">
        <f>(F8996*CalPhotonTurnigy!$AE$30*CalPhotonTurnigy!$AF$36+CalPhotonTurnigy!$AE$36)/CalPhotonTurnigy!$AE$30</f>
        <v>28.273339167494857</v>
      </c>
    </row>
    <row r="8997" spans="1:13" x14ac:dyDescent="0.3">
      <c r="A8997">
        <v>232.39797999999999</v>
      </c>
      <c r="B8997">
        <v>22</v>
      </c>
      <c r="C8997">
        <v>0</v>
      </c>
      <c r="D8997">
        <v>0.33800000000000002</v>
      </c>
      <c r="E8997">
        <v>14.301937000000001</v>
      </c>
      <c r="F8997">
        <v>16.111117</v>
      </c>
      <c r="G8997">
        <v>17.623908</v>
      </c>
      <c r="H8997">
        <v>-1.8091809999999999</v>
      </c>
      <c r="I8997">
        <v>-100</v>
      </c>
      <c r="J8997">
        <v>22</v>
      </c>
      <c r="K8997">
        <v>36.639890000000001</v>
      </c>
      <c r="L8997">
        <v>1.4999E-2</v>
      </c>
      <c r="M8997">
        <f>(F8997*CalPhotonTurnigy!$AE$30*CalPhotonTurnigy!$AF$36+CalPhotonTurnigy!$AE$36)/CalPhotonTurnigy!$AE$30</f>
        <v>27.852442399142276</v>
      </c>
    </row>
    <row r="8998" spans="1:13" x14ac:dyDescent="0.3">
      <c r="A8998">
        <v>232.412982</v>
      </c>
      <c r="B8998">
        <v>22</v>
      </c>
      <c r="C8998">
        <v>0</v>
      </c>
      <c r="D8998">
        <v>0.33900000000000002</v>
      </c>
      <c r="E8998">
        <v>14.310186</v>
      </c>
      <c r="F8998">
        <v>16.344245000000001</v>
      </c>
      <c r="G8998">
        <v>17.605723000000001</v>
      </c>
      <c r="H8998">
        <v>-2.0340600000000002</v>
      </c>
      <c r="I8998">
        <v>-100</v>
      </c>
      <c r="J8998">
        <v>22</v>
      </c>
      <c r="K8998">
        <v>36.639794999999999</v>
      </c>
      <c r="L8998">
        <v>1.5002E-2</v>
      </c>
      <c r="M8998">
        <f>(F8998*CalPhotonTurnigy!$AE$30*CalPhotonTurnigy!$AF$36+CalPhotonTurnigy!$AE$36)/CalPhotonTurnigy!$AE$30</f>
        <v>28.089231555737889</v>
      </c>
    </row>
    <row r="8999" spans="1:13" x14ac:dyDescent="0.3">
      <c r="A8999">
        <v>232.42798199999999</v>
      </c>
      <c r="B8999">
        <v>22</v>
      </c>
      <c r="C8999">
        <v>0</v>
      </c>
      <c r="D8999">
        <v>0.33900000000000002</v>
      </c>
      <c r="E8999">
        <v>14.317282000000001</v>
      </c>
      <c r="F8999">
        <v>15.877902000000001</v>
      </c>
      <c r="G8999">
        <v>17.588159999999998</v>
      </c>
      <c r="H8999">
        <v>-1.5606199999999999</v>
      </c>
      <c r="I8999">
        <v>-100</v>
      </c>
      <c r="J8999">
        <v>22</v>
      </c>
      <c r="K8999">
        <v>36.639713</v>
      </c>
      <c r="L8999">
        <v>1.4999999999999999E-2</v>
      </c>
      <c r="M8999">
        <f>(F8999*CalPhotonTurnigy!$AE$30*CalPhotonTurnigy!$AF$36+CalPhotonTurnigy!$AE$36)/CalPhotonTurnigy!$AE$30</f>
        <v>27.615564876255934</v>
      </c>
    </row>
    <row r="9000" spans="1:13" x14ac:dyDescent="0.3">
      <c r="A9000">
        <v>232.44298800000001</v>
      </c>
      <c r="B9000">
        <v>22</v>
      </c>
      <c r="C9000">
        <v>0</v>
      </c>
      <c r="D9000">
        <v>0.33800000000000002</v>
      </c>
      <c r="E9000">
        <v>14.303305999999999</v>
      </c>
      <c r="F9000">
        <v>16.214741</v>
      </c>
      <c r="G9000">
        <v>17.571197999999999</v>
      </c>
      <c r="H9000">
        <v>-1.911435</v>
      </c>
      <c r="I9000">
        <v>-100</v>
      </c>
      <c r="J9000">
        <v>22</v>
      </c>
      <c r="K9000">
        <v>36.639643</v>
      </c>
      <c r="L9000">
        <v>1.5006E-2</v>
      </c>
      <c r="M9000">
        <f>(F9000*CalPhotonTurnigy!$AE$30*CalPhotonTurnigy!$AF$36+CalPhotonTurnigy!$AE$36)/CalPhotonTurnigy!$AE$30</f>
        <v>27.957693761325555</v>
      </c>
    </row>
    <row r="9001" spans="1:13" x14ac:dyDescent="0.3">
      <c r="A9001">
        <v>232.45798600000001</v>
      </c>
      <c r="B9001">
        <v>22</v>
      </c>
      <c r="C9001">
        <v>0</v>
      </c>
      <c r="D9001">
        <v>0.34</v>
      </c>
      <c r="E9001">
        <v>14.321403</v>
      </c>
      <c r="F9001">
        <v>15.929735000000001</v>
      </c>
      <c r="G9001">
        <v>17.554818999999998</v>
      </c>
      <c r="H9001">
        <v>-1.608333</v>
      </c>
      <c r="I9001">
        <v>-100</v>
      </c>
      <c r="J9001">
        <v>22</v>
      </c>
      <c r="K9001">
        <v>36.639581999999997</v>
      </c>
      <c r="L9001">
        <v>1.4997999999999999E-2</v>
      </c>
      <c r="M9001">
        <f>(F9001*CalPhotonTurnigy!$AE$30*CalPhotonTurnigy!$AF$36+CalPhotonTurnigy!$AE$36)/CalPhotonTurnigy!$AE$30</f>
        <v>27.66821188714189</v>
      </c>
    </row>
    <row r="9002" spans="1:13" x14ac:dyDescent="0.3">
      <c r="A9002">
        <v>232.472982</v>
      </c>
      <c r="B9002">
        <v>22</v>
      </c>
      <c r="C9002">
        <v>0</v>
      </c>
      <c r="D9002">
        <v>0.34100000000000003</v>
      </c>
      <c r="E9002">
        <v>14.346996000000001</v>
      </c>
      <c r="F9002">
        <v>16.033389</v>
      </c>
      <c r="G9002">
        <v>17.539005</v>
      </c>
      <c r="H9002">
        <v>-1.6863919999999999</v>
      </c>
      <c r="I9002">
        <v>-100</v>
      </c>
      <c r="J9002">
        <v>22</v>
      </c>
      <c r="K9002">
        <v>36.639530000000001</v>
      </c>
      <c r="L9002">
        <v>1.4996000000000001E-2</v>
      </c>
      <c r="M9002">
        <f>(F9002*CalPhotonTurnigy!$AE$30*CalPhotonTurnigy!$AF$36+CalPhotonTurnigy!$AE$36)/CalPhotonTurnigy!$AE$30</f>
        <v>27.773493720459903</v>
      </c>
    </row>
    <row r="9003" spans="1:13" x14ac:dyDescent="0.3">
      <c r="A9003">
        <v>232.48798300000001</v>
      </c>
      <c r="B9003">
        <v>22</v>
      </c>
      <c r="C9003">
        <v>0</v>
      </c>
      <c r="D9003">
        <v>0.33800000000000002</v>
      </c>
      <c r="E9003">
        <v>14.338920999999999</v>
      </c>
      <c r="F9003">
        <v>16.292446999999999</v>
      </c>
      <c r="G9003">
        <v>17.523736</v>
      </c>
      <c r="H9003">
        <v>-1.953525</v>
      </c>
      <c r="I9003">
        <v>-100</v>
      </c>
      <c r="J9003">
        <v>22</v>
      </c>
      <c r="K9003">
        <v>36.639485000000001</v>
      </c>
      <c r="L9003">
        <v>1.5001E-2</v>
      </c>
      <c r="M9003">
        <f>(F9003*CalPhotonTurnigy!$AE$30*CalPhotonTurnigy!$AF$36+CalPhotonTurnigy!$AE$36)/CalPhotonTurnigy!$AE$30</f>
        <v>28.036620094509125</v>
      </c>
    </row>
    <row r="9004" spans="1:13" x14ac:dyDescent="0.3">
      <c r="A9004">
        <v>232.50298000000001</v>
      </c>
      <c r="B9004">
        <v>22</v>
      </c>
      <c r="C9004">
        <v>0</v>
      </c>
      <c r="D9004">
        <v>0.33800000000000002</v>
      </c>
      <c r="E9004">
        <v>14.321935</v>
      </c>
      <c r="F9004">
        <v>15.851984</v>
      </c>
      <c r="G9004">
        <v>17.508996</v>
      </c>
      <c r="H9004">
        <v>-1.5300480000000001</v>
      </c>
      <c r="I9004">
        <v>-100</v>
      </c>
      <c r="J9004">
        <v>22</v>
      </c>
      <c r="K9004">
        <v>36.639446</v>
      </c>
      <c r="L9004">
        <v>1.4997E-2</v>
      </c>
      <c r="M9004">
        <f>(F9004*CalPhotonTurnigy!$AE$30*CalPhotonTurnigy!$AF$36+CalPhotonTurnigy!$AE$36)/CalPhotonTurnigy!$AE$30</f>
        <v>27.589239847256216</v>
      </c>
    </row>
    <row r="9005" spans="1:13" x14ac:dyDescent="0.3">
      <c r="A9005">
        <v>232.51799099999999</v>
      </c>
      <c r="B9005">
        <v>22</v>
      </c>
      <c r="C9005">
        <v>0</v>
      </c>
      <c r="D9005">
        <v>0.33900000000000002</v>
      </c>
      <c r="E9005">
        <v>14.327389999999999</v>
      </c>
      <c r="F9005">
        <v>16.111117</v>
      </c>
      <c r="G9005">
        <v>17.494765999999998</v>
      </c>
      <c r="H9005">
        <v>-1.7837270000000001</v>
      </c>
      <c r="I9005">
        <v>-100</v>
      </c>
      <c r="J9005">
        <v>22</v>
      </c>
      <c r="K9005">
        <v>36.639412999999998</v>
      </c>
      <c r="L9005">
        <v>1.5011E-2</v>
      </c>
      <c r="M9005">
        <f>(F9005*CalPhotonTurnigy!$AE$30*CalPhotonTurnigy!$AF$36+CalPhotonTurnigy!$AE$36)/CalPhotonTurnigy!$AE$30</f>
        <v>27.852442399142276</v>
      </c>
    </row>
    <row r="9006" spans="1:13" x14ac:dyDescent="0.3">
      <c r="A9006">
        <v>232.53299200000001</v>
      </c>
      <c r="B9006">
        <v>22</v>
      </c>
      <c r="C9006">
        <v>0</v>
      </c>
      <c r="D9006">
        <v>0.33800000000000002</v>
      </c>
      <c r="E9006">
        <v>14.312008000000001</v>
      </c>
      <c r="F9006">
        <v>15.800144</v>
      </c>
      <c r="G9006">
        <v>17.481030000000001</v>
      </c>
      <c r="H9006">
        <v>-1.4881359999999999</v>
      </c>
      <c r="I9006">
        <v>-100</v>
      </c>
      <c r="J9006">
        <v>22</v>
      </c>
      <c r="K9006">
        <v>36.639384</v>
      </c>
      <c r="L9006">
        <v>1.5001E-2</v>
      </c>
      <c r="M9006">
        <f>(F9006*CalPhotonTurnigy!$AE$30*CalPhotonTurnigy!$AF$36+CalPhotonTurnigy!$AE$36)/CalPhotonTurnigy!$AE$30</f>
        <v>27.536585726438826</v>
      </c>
    </row>
    <row r="9007" spans="1:13" x14ac:dyDescent="0.3">
      <c r="A9007">
        <v>232.54799700000001</v>
      </c>
      <c r="B9007">
        <v>22</v>
      </c>
      <c r="C9007">
        <v>0</v>
      </c>
      <c r="D9007">
        <v>0.34</v>
      </c>
      <c r="E9007">
        <v>14.328886000000001</v>
      </c>
      <c r="F9007">
        <v>16.033389</v>
      </c>
      <c r="G9007">
        <v>17.467770000000002</v>
      </c>
      <c r="H9007">
        <v>-1.7045030000000001</v>
      </c>
      <c r="I9007">
        <v>-100</v>
      </c>
      <c r="J9007">
        <v>22</v>
      </c>
      <c r="K9007">
        <v>36.639360000000003</v>
      </c>
      <c r="L9007">
        <v>1.5004999999999999E-2</v>
      </c>
      <c r="M9007">
        <f>(F9007*CalPhotonTurnigy!$AE$30*CalPhotonTurnigy!$AF$36+CalPhotonTurnigy!$AE$36)/CalPhotonTurnigy!$AE$30</f>
        <v>27.773493720459903</v>
      </c>
    </row>
    <row r="9008" spans="1:13" x14ac:dyDescent="0.3">
      <c r="A9008">
        <v>232.56299799999999</v>
      </c>
      <c r="B9008">
        <v>22</v>
      </c>
      <c r="C9008">
        <v>0</v>
      </c>
      <c r="D9008">
        <v>0.33800000000000002</v>
      </c>
      <c r="E9008">
        <v>14.323335</v>
      </c>
      <c r="F9008">
        <v>15.618671000000001</v>
      </c>
      <c r="G9008">
        <v>17.454972000000001</v>
      </c>
      <c r="H9008">
        <v>-1.295337</v>
      </c>
      <c r="I9008">
        <v>-100</v>
      </c>
      <c r="J9008">
        <v>22</v>
      </c>
      <c r="K9008">
        <v>36.639338000000002</v>
      </c>
      <c r="L9008">
        <v>1.5001E-2</v>
      </c>
      <c r="M9008">
        <f>(F9008*CalPhotonTurnigy!$AE$30*CalPhotonTurnigy!$AF$36+CalPhotonTurnigy!$AE$36)/CalPhotonTurnigy!$AE$30</f>
        <v>27.352262785329753</v>
      </c>
    </row>
    <row r="9009" spans="1:13" x14ac:dyDescent="0.3">
      <c r="A9009">
        <v>232.57800700000001</v>
      </c>
      <c r="B9009">
        <v>22</v>
      </c>
      <c r="C9009">
        <v>0</v>
      </c>
      <c r="D9009">
        <v>0.33800000000000002</v>
      </c>
      <c r="E9009">
        <v>14.318557</v>
      </c>
      <c r="F9009">
        <v>15.903819</v>
      </c>
      <c r="G9009">
        <v>17.442620000000002</v>
      </c>
      <c r="H9009">
        <v>-1.5852619999999999</v>
      </c>
      <c r="I9009">
        <v>-100</v>
      </c>
      <c r="J9009">
        <v>22</v>
      </c>
      <c r="K9009">
        <v>36.639319999999998</v>
      </c>
      <c r="L9009">
        <v>1.5009E-2</v>
      </c>
      <c r="M9009">
        <f>(F9009*CalPhotonTurnigy!$AE$30*CalPhotonTurnigy!$AF$36+CalPhotonTurnigy!$AE$36)/CalPhotonTurnigy!$AE$30</f>
        <v>27.641888889551154</v>
      </c>
    </row>
    <row r="9010" spans="1:13" x14ac:dyDescent="0.3">
      <c r="A9010">
        <v>232.59301300000001</v>
      </c>
      <c r="B9010">
        <v>22</v>
      </c>
      <c r="C9010">
        <v>0</v>
      </c>
      <c r="D9010">
        <v>0.33900000000000002</v>
      </c>
      <c r="E9010">
        <v>14.324483000000001</v>
      </c>
      <c r="F9010">
        <v>16.214741</v>
      </c>
      <c r="G9010">
        <v>17.430698</v>
      </c>
      <c r="H9010">
        <v>-1.8902570000000001</v>
      </c>
      <c r="I9010">
        <v>-100</v>
      </c>
      <c r="J9010">
        <v>22</v>
      </c>
      <c r="K9010">
        <v>36.639304000000003</v>
      </c>
      <c r="L9010">
        <v>1.5006E-2</v>
      </c>
      <c r="M9010">
        <f>(F9010*CalPhotonTurnigy!$AE$30*CalPhotonTurnigy!$AF$36+CalPhotonTurnigy!$AE$36)/CalPhotonTurnigy!$AE$30</f>
        <v>27.957693761325555</v>
      </c>
    </row>
    <row r="9011" spans="1:13" x14ac:dyDescent="0.3">
      <c r="A9011">
        <v>232.60801599999999</v>
      </c>
      <c r="B9011">
        <v>22</v>
      </c>
      <c r="C9011">
        <v>0</v>
      </c>
      <c r="D9011">
        <v>0.33700000000000002</v>
      </c>
      <c r="E9011">
        <v>14.299462</v>
      </c>
      <c r="F9011">
        <v>15.826065</v>
      </c>
      <c r="G9011">
        <v>17.419191999999999</v>
      </c>
      <c r="H9011">
        <v>-1.526602</v>
      </c>
      <c r="I9011">
        <v>-100</v>
      </c>
      <c r="J9011">
        <v>22</v>
      </c>
      <c r="K9011">
        <v>36.639291</v>
      </c>
      <c r="L9011">
        <v>1.5003000000000001E-2</v>
      </c>
      <c r="M9011">
        <f>(F9011*CalPhotonTurnigy!$AE$30*CalPhotonTurnigy!$AF$36+CalPhotonTurnigy!$AE$36)/CalPhotonTurnigy!$AE$30</f>
        <v>27.562913802552018</v>
      </c>
    </row>
    <row r="9012" spans="1:13" x14ac:dyDescent="0.3">
      <c r="A9012">
        <v>232.62302500000001</v>
      </c>
      <c r="B9012">
        <v>22</v>
      </c>
      <c r="C9012">
        <v>0</v>
      </c>
      <c r="D9012">
        <v>0.33800000000000002</v>
      </c>
      <c r="E9012">
        <v>14.298014</v>
      </c>
      <c r="F9012">
        <v>16.137025000000001</v>
      </c>
      <c r="G9012">
        <v>17.408087999999999</v>
      </c>
      <c r="H9012">
        <v>-1.839011</v>
      </c>
      <c r="I9012">
        <v>-100</v>
      </c>
      <c r="J9012">
        <v>22</v>
      </c>
      <c r="K9012">
        <v>36.639279000000002</v>
      </c>
      <c r="L9012">
        <v>1.5009E-2</v>
      </c>
      <c r="M9012">
        <f>(F9012*CalPhotonTurnigy!$AE$30*CalPhotonTurnigy!$AF$36+CalPhotonTurnigy!$AE$36)/CalPhotonTurnigy!$AE$30</f>
        <v>27.878757271097079</v>
      </c>
    </row>
    <row r="9013" spans="1:13" x14ac:dyDescent="0.3">
      <c r="A9013">
        <v>232.63803200000001</v>
      </c>
      <c r="B9013">
        <v>22</v>
      </c>
      <c r="C9013">
        <v>0</v>
      </c>
      <c r="D9013">
        <v>0.33800000000000002</v>
      </c>
      <c r="E9013">
        <v>14.286719</v>
      </c>
      <c r="F9013">
        <v>15.722377</v>
      </c>
      <c r="G9013">
        <v>17.397372000000001</v>
      </c>
      <c r="H9013">
        <v>-1.435657</v>
      </c>
      <c r="I9013">
        <v>-100</v>
      </c>
      <c r="J9013">
        <v>22</v>
      </c>
      <c r="K9013">
        <v>36.639268999999999</v>
      </c>
      <c r="L9013">
        <v>1.5007E-2</v>
      </c>
      <c r="M9013">
        <f>(F9013*CalPhotonTurnigy!$AE$30*CalPhotonTurnigy!$AF$36+CalPhotonTurnigy!$AE$36)/CalPhotonTurnigy!$AE$30</f>
        <v>27.457597435281304</v>
      </c>
    </row>
    <row r="9014" spans="1:13" x14ac:dyDescent="0.3">
      <c r="A9014">
        <v>232.65303399999999</v>
      </c>
      <c r="B9014">
        <v>22</v>
      </c>
      <c r="C9014">
        <v>0</v>
      </c>
      <c r="D9014">
        <v>0.33800000000000002</v>
      </c>
      <c r="E9014">
        <v>14.287048</v>
      </c>
      <c r="F9014">
        <v>15.981564000000001</v>
      </c>
      <c r="G9014">
        <v>17.387031</v>
      </c>
      <c r="H9014">
        <v>-1.6945159999999999</v>
      </c>
      <c r="I9014">
        <v>-100</v>
      </c>
      <c r="J9014">
        <v>22</v>
      </c>
      <c r="K9014">
        <v>36.63926</v>
      </c>
      <c r="L9014">
        <v>1.5002E-2</v>
      </c>
      <c r="M9014">
        <f>(F9014*CalPhotonTurnigy!$AE$30*CalPhotonTurnigy!$AF$36+CalPhotonTurnigy!$AE$36)/CalPhotonTurnigy!$AE$30</f>
        <v>27.720854835209874</v>
      </c>
    </row>
    <row r="9015" spans="1:13" x14ac:dyDescent="0.3">
      <c r="A9015">
        <v>232.668046</v>
      </c>
      <c r="B9015">
        <v>22</v>
      </c>
      <c r="C9015">
        <v>0</v>
      </c>
      <c r="D9015">
        <v>0.33800000000000002</v>
      </c>
      <c r="E9015">
        <v>14.277281</v>
      </c>
      <c r="F9015">
        <v>15.670526000000001</v>
      </c>
      <c r="G9015">
        <v>17.377053</v>
      </c>
      <c r="H9015">
        <v>-1.3932450000000001</v>
      </c>
      <c r="I9015">
        <v>-100</v>
      </c>
      <c r="J9015">
        <v>22</v>
      </c>
      <c r="K9015">
        <v>36.639252999999997</v>
      </c>
      <c r="L9015">
        <v>1.5011999999999999E-2</v>
      </c>
      <c r="M9015">
        <f>(F9015*CalPhotonTurnigy!$AE$30*CalPhotonTurnigy!$AF$36+CalPhotonTurnigy!$AE$36)/CalPhotonTurnigy!$AE$30</f>
        <v>27.404932141714511</v>
      </c>
    </row>
    <row r="9016" spans="1:13" x14ac:dyDescent="0.3">
      <c r="A9016">
        <v>232.68304699999999</v>
      </c>
      <c r="B9016">
        <v>22</v>
      </c>
      <c r="C9016">
        <v>0</v>
      </c>
      <c r="D9016">
        <v>0.34100000000000003</v>
      </c>
      <c r="E9016">
        <v>14.309067000000001</v>
      </c>
      <c r="F9016">
        <v>15.95565</v>
      </c>
      <c r="G9016">
        <v>17.367424</v>
      </c>
      <c r="H9016">
        <v>-1.6465829999999999</v>
      </c>
      <c r="I9016">
        <v>-100</v>
      </c>
      <c r="J9016">
        <v>22</v>
      </c>
      <c r="K9016">
        <v>36.639246999999997</v>
      </c>
      <c r="L9016">
        <v>1.5001E-2</v>
      </c>
      <c r="M9016">
        <f>(F9016*CalPhotonTurnigy!$AE$30*CalPhotonTurnigy!$AF$36+CalPhotonTurnigy!$AE$36)/CalPhotonTurnigy!$AE$30</f>
        <v>27.694533869028128</v>
      </c>
    </row>
    <row r="9017" spans="1:13" x14ac:dyDescent="0.3">
      <c r="A9017">
        <v>232.69805299999999</v>
      </c>
      <c r="B9017">
        <v>22</v>
      </c>
      <c r="C9017">
        <v>0</v>
      </c>
      <c r="D9017">
        <v>0.33900000000000002</v>
      </c>
      <c r="E9017">
        <v>14.316319999999999</v>
      </c>
      <c r="F9017">
        <v>15.566812000000001</v>
      </c>
      <c r="G9017">
        <v>17.358132999999999</v>
      </c>
      <c r="H9017">
        <v>-1.2504930000000001</v>
      </c>
      <c r="I9017">
        <v>-100</v>
      </c>
      <c r="J9017">
        <v>22</v>
      </c>
      <c r="K9017">
        <v>36.639240999999998</v>
      </c>
      <c r="L9017">
        <v>1.5006E-2</v>
      </c>
      <c r="M9017">
        <f>(F9017*CalPhotonTurnigy!$AE$30*CalPhotonTurnigy!$AF$36+CalPhotonTurnigy!$AE$36)/CalPhotonTurnigy!$AE$30</f>
        <v>27.299589366127034</v>
      </c>
    </row>
    <row r="9018" spans="1:13" x14ac:dyDescent="0.3">
      <c r="A9018">
        <v>232.71306000000001</v>
      </c>
      <c r="B9018">
        <v>22</v>
      </c>
      <c r="C9018">
        <v>0</v>
      </c>
      <c r="D9018">
        <v>0.33800000000000002</v>
      </c>
      <c r="E9018">
        <v>14.302478000000001</v>
      </c>
      <c r="F9018">
        <v>15.851984</v>
      </c>
      <c r="G9018">
        <v>17.349167000000001</v>
      </c>
      <c r="H9018">
        <v>-1.549506</v>
      </c>
      <c r="I9018">
        <v>-100</v>
      </c>
      <c r="J9018">
        <v>22</v>
      </c>
      <c r="K9018">
        <v>36.639235999999997</v>
      </c>
      <c r="L9018">
        <v>1.5007E-2</v>
      </c>
      <c r="M9018">
        <f>(F9018*CalPhotonTurnigy!$AE$30*CalPhotonTurnigy!$AF$36+CalPhotonTurnigy!$AE$36)/CalPhotonTurnigy!$AE$30</f>
        <v>27.589239847256216</v>
      </c>
    </row>
    <row r="9019" spans="1:13" x14ac:dyDescent="0.3">
      <c r="A9019">
        <v>232.72806499999999</v>
      </c>
      <c r="B9019">
        <v>22</v>
      </c>
      <c r="C9019">
        <v>0</v>
      </c>
      <c r="D9019">
        <v>0.33800000000000002</v>
      </c>
      <c r="E9019">
        <v>14.290562</v>
      </c>
      <c r="F9019">
        <v>15.696452000000001</v>
      </c>
      <c r="G9019">
        <v>17.340516999999998</v>
      </c>
      <c r="H9019">
        <v>-1.4058900000000001</v>
      </c>
      <c r="I9019">
        <v>-100</v>
      </c>
      <c r="J9019">
        <v>22</v>
      </c>
      <c r="K9019">
        <v>36.639232</v>
      </c>
      <c r="L9019">
        <v>1.5004999999999999E-2</v>
      </c>
      <c r="M9019">
        <f>(F9019*CalPhotonTurnigy!$AE$30*CalPhotonTurnigy!$AF$36+CalPhotonTurnigy!$AE$36)/CalPhotonTurnigy!$AE$30</f>
        <v>27.431265296350151</v>
      </c>
    </row>
    <row r="9020" spans="1:13" x14ac:dyDescent="0.3">
      <c r="A9020">
        <v>232.74306999999999</v>
      </c>
      <c r="B9020">
        <v>22</v>
      </c>
      <c r="C9020">
        <v>0</v>
      </c>
      <c r="D9020">
        <v>0.33800000000000002</v>
      </c>
      <c r="E9020">
        <v>14.280305</v>
      </c>
      <c r="F9020">
        <v>15.826065</v>
      </c>
      <c r="G9020">
        <v>17.332170000000001</v>
      </c>
      <c r="H9020">
        <v>-1.5457590000000001</v>
      </c>
      <c r="I9020">
        <v>-100</v>
      </c>
      <c r="J9020">
        <v>22</v>
      </c>
      <c r="K9020">
        <v>36.639229</v>
      </c>
      <c r="L9020">
        <v>1.5004999999999999E-2</v>
      </c>
      <c r="M9020">
        <f>(F9020*CalPhotonTurnigy!$AE$30*CalPhotonTurnigy!$AF$36+CalPhotonTurnigy!$AE$36)/CalPhotonTurnigy!$AE$30</f>
        <v>27.562913802552018</v>
      </c>
    </row>
    <row r="9021" spans="1:13" x14ac:dyDescent="0.3">
      <c r="A9021">
        <v>232.75807699999999</v>
      </c>
      <c r="B9021">
        <v>22</v>
      </c>
      <c r="C9021">
        <v>0</v>
      </c>
      <c r="D9021">
        <v>0.34</v>
      </c>
      <c r="E9021">
        <v>14.301624</v>
      </c>
      <c r="F9021">
        <v>16.137025000000001</v>
      </c>
      <c r="G9021">
        <v>17.324117000000001</v>
      </c>
      <c r="H9021">
        <v>-1.8353999999999999</v>
      </c>
      <c r="I9021">
        <v>-100</v>
      </c>
      <c r="J9021">
        <v>22</v>
      </c>
      <c r="K9021">
        <v>36.639226000000001</v>
      </c>
      <c r="L9021">
        <v>1.5007E-2</v>
      </c>
      <c r="M9021">
        <f>(F9021*CalPhotonTurnigy!$AE$30*CalPhotonTurnigy!$AF$36+CalPhotonTurnigy!$AE$36)/CalPhotonTurnigy!$AE$30</f>
        <v>27.878757271097079</v>
      </c>
    </row>
    <row r="9022" spans="1:13" x14ac:dyDescent="0.3">
      <c r="A9022">
        <v>232.77307500000001</v>
      </c>
      <c r="B9022">
        <v>22</v>
      </c>
      <c r="C9022">
        <v>0</v>
      </c>
      <c r="D9022">
        <v>0.33800000000000002</v>
      </c>
      <c r="E9022">
        <v>14.299874000000001</v>
      </c>
      <c r="F9022">
        <v>15.722377</v>
      </c>
      <c r="G9022">
        <v>17.316345999999999</v>
      </c>
      <c r="H9022">
        <v>-1.4225030000000001</v>
      </c>
      <c r="I9022">
        <v>-100</v>
      </c>
      <c r="J9022">
        <v>22</v>
      </c>
      <c r="K9022">
        <v>36.639223000000001</v>
      </c>
      <c r="L9022">
        <v>1.4997999999999999E-2</v>
      </c>
      <c r="M9022">
        <f>(F9022*CalPhotonTurnigy!$AE$30*CalPhotonTurnigy!$AF$36+CalPhotonTurnigy!$AE$36)/CalPhotonTurnigy!$AE$30</f>
        <v>27.457597435281304</v>
      </c>
    </row>
    <row r="9023" spans="1:13" x14ac:dyDescent="0.3">
      <c r="A9023">
        <v>232.78807900000001</v>
      </c>
      <c r="B9023">
        <v>22</v>
      </c>
      <c r="C9023">
        <v>0</v>
      </c>
      <c r="D9023">
        <v>0.33700000000000002</v>
      </c>
      <c r="E9023">
        <v>14.278271</v>
      </c>
      <c r="F9023">
        <v>16.033389</v>
      </c>
      <c r="G9023">
        <v>17.30885</v>
      </c>
      <c r="H9023">
        <v>-1.755118</v>
      </c>
      <c r="I9023">
        <v>-100</v>
      </c>
      <c r="J9023">
        <v>22</v>
      </c>
      <c r="K9023">
        <v>36.639220999999999</v>
      </c>
      <c r="L9023">
        <v>1.5004E-2</v>
      </c>
      <c r="M9023">
        <f>(F9023*CalPhotonTurnigy!$AE$30*CalPhotonTurnigy!$AF$36+CalPhotonTurnigy!$AE$36)/CalPhotonTurnigy!$AE$30</f>
        <v>27.773493720459903</v>
      </c>
    </row>
    <row r="9024" spans="1:13" x14ac:dyDescent="0.3">
      <c r="A9024">
        <v>232.80308500000001</v>
      </c>
      <c r="B9024">
        <v>22</v>
      </c>
      <c r="C9024">
        <v>0</v>
      </c>
      <c r="D9024">
        <v>0.33700000000000002</v>
      </c>
      <c r="E9024">
        <v>14.259669000000001</v>
      </c>
      <c r="F9024">
        <v>15.722377</v>
      </c>
      <c r="G9024">
        <v>17.301617</v>
      </c>
      <c r="H9024">
        <v>-1.462707</v>
      </c>
      <c r="I9024">
        <v>-100</v>
      </c>
      <c r="J9024">
        <v>22</v>
      </c>
      <c r="K9024">
        <v>36.639218999999997</v>
      </c>
      <c r="L9024">
        <v>1.5006E-2</v>
      </c>
      <c r="M9024">
        <f>(F9024*CalPhotonTurnigy!$AE$30*CalPhotonTurnigy!$AF$36+CalPhotonTurnigy!$AE$36)/CalPhotonTurnigy!$AE$30</f>
        <v>27.457597435281304</v>
      </c>
    </row>
    <row r="9025" spans="1:13" x14ac:dyDescent="0.3">
      <c r="A9025">
        <v>232.818095</v>
      </c>
      <c r="B9025">
        <v>22</v>
      </c>
      <c r="C9025">
        <v>0</v>
      </c>
      <c r="D9025">
        <v>0.33100000000000002</v>
      </c>
      <c r="E9025">
        <v>14.173128999999999</v>
      </c>
      <c r="F9025">
        <v>15.95565</v>
      </c>
      <c r="G9025">
        <v>17.294637999999999</v>
      </c>
      <c r="H9025">
        <v>-1.7825219999999999</v>
      </c>
      <c r="I9025">
        <v>-100</v>
      </c>
      <c r="J9025">
        <v>22</v>
      </c>
      <c r="K9025">
        <v>36.639217000000002</v>
      </c>
      <c r="L9025">
        <v>1.5010000000000001E-2</v>
      </c>
      <c r="M9025">
        <f>(F9025*CalPhotonTurnigy!$AE$30*CalPhotonTurnigy!$AF$36+CalPhotonTurnigy!$AE$36)/CalPhotonTurnigy!$AE$30</f>
        <v>27.694533869028128</v>
      </c>
    </row>
    <row r="9026" spans="1:13" x14ac:dyDescent="0.3">
      <c r="A9026">
        <v>232.83310599999999</v>
      </c>
      <c r="B9026">
        <v>22</v>
      </c>
      <c r="C9026">
        <v>0</v>
      </c>
      <c r="D9026">
        <v>0.33500000000000002</v>
      </c>
      <c r="E9026">
        <v>14.148980999999999</v>
      </c>
      <c r="F9026">
        <v>15.592741999999999</v>
      </c>
      <c r="G9026">
        <v>17.287904000000001</v>
      </c>
      <c r="H9026">
        <v>-1.4437610000000001</v>
      </c>
      <c r="I9026">
        <v>-100</v>
      </c>
      <c r="J9026">
        <v>22</v>
      </c>
      <c r="K9026">
        <v>36.639215999999998</v>
      </c>
      <c r="L9026">
        <v>1.5011E-2</v>
      </c>
      <c r="M9026">
        <f>(F9026*CalPhotonTurnigy!$AE$30*CalPhotonTurnigy!$AF$36+CalPhotonTurnigy!$AE$36)/CalPhotonTurnigy!$AE$30</f>
        <v>27.325926583580635</v>
      </c>
    </row>
    <row r="9027" spans="1:13" x14ac:dyDescent="0.3">
      <c r="A9027">
        <v>232.84810400000001</v>
      </c>
      <c r="B9027">
        <v>22</v>
      </c>
      <c r="C9027">
        <v>0</v>
      </c>
      <c r="D9027">
        <v>0.33600000000000002</v>
      </c>
      <c r="E9027">
        <v>14.138287999999999</v>
      </c>
      <c r="F9027">
        <v>15.903819</v>
      </c>
      <c r="G9027">
        <v>17.281407999999999</v>
      </c>
      <c r="H9027">
        <v>-1.765531</v>
      </c>
      <c r="I9027">
        <v>-100</v>
      </c>
      <c r="J9027">
        <v>22</v>
      </c>
      <c r="K9027">
        <v>36.639215</v>
      </c>
      <c r="L9027">
        <v>1.4997999999999999E-2</v>
      </c>
      <c r="M9027">
        <f>(F9027*CalPhotonTurnigy!$AE$30*CalPhotonTurnigy!$AF$36+CalPhotonTurnigy!$AE$36)/CalPhotonTurnigy!$AE$30</f>
        <v>27.641888889551154</v>
      </c>
    </row>
    <row r="9028" spans="1:13" x14ac:dyDescent="0.3">
      <c r="A9028">
        <v>232.863112</v>
      </c>
      <c r="B9028">
        <v>22</v>
      </c>
      <c r="C9028">
        <v>0</v>
      </c>
      <c r="D9028">
        <v>0.33600000000000002</v>
      </c>
      <c r="E9028">
        <v>14.129084000000001</v>
      </c>
      <c r="F9028">
        <v>15.566812000000001</v>
      </c>
      <c r="G9028">
        <v>17.27514</v>
      </c>
      <c r="H9028">
        <v>-1.4377279999999999</v>
      </c>
      <c r="I9028">
        <v>-100</v>
      </c>
      <c r="J9028">
        <v>22</v>
      </c>
      <c r="K9028">
        <v>36.639214000000003</v>
      </c>
      <c r="L9028">
        <v>1.5008000000000001E-2</v>
      </c>
      <c r="M9028">
        <f>(F9028*CalPhotonTurnigy!$AE$30*CalPhotonTurnigy!$AF$36+CalPhotonTurnigy!$AE$36)/CalPhotonTurnigy!$AE$30</f>
        <v>27.299589366127034</v>
      </c>
    </row>
    <row r="9029" spans="1:13" x14ac:dyDescent="0.3">
      <c r="A9029">
        <v>232.878108</v>
      </c>
      <c r="B9029">
        <v>22</v>
      </c>
      <c r="C9029">
        <v>0</v>
      </c>
      <c r="D9029">
        <v>0.33700000000000002</v>
      </c>
      <c r="E9029">
        <v>14.131265000000001</v>
      </c>
      <c r="F9029">
        <v>15.851984</v>
      </c>
      <c r="G9029">
        <v>17.269093999999999</v>
      </c>
      <c r="H9029">
        <v>-1.7207190000000001</v>
      </c>
      <c r="I9029">
        <v>-100</v>
      </c>
      <c r="J9029">
        <v>22</v>
      </c>
      <c r="K9029">
        <v>36.639212999999998</v>
      </c>
      <c r="L9029">
        <v>1.4996000000000001E-2</v>
      </c>
      <c r="M9029">
        <f>(F9029*CalPhotonTurnigy!$AE$30*CalPhotonTurnigy!$AF$36+CalPhotonTurnigy!$AE$36)/CalPhotonTurnigy!$AE$30</f>
        <v>27.589239847256216</v>
      </c>
    </row>
    <row r="9030" spans="1:13" x14ac:dyDescent="0.3">
      <c r="A9030">
        <v>232.89310399999999</v>
      </c>
      <c r="B9030">
        <v>22</v>
      </c>
      <c r="C9030">
        <v>0</v>
      </c>
      <c r="D9030">
        <v>0.33700000000000002</v>
      </c>
      <c r="E9030">
        <v>14.133141</v>
      </c>
      <c r="F9030">
        <v>15.489015999999999</v>
      </c>
      <c r="G9030">
        <v>17.263259999999999</v>
      </c>
      <c r="H9030">
        <v>-1.3558749999999999</v>
      </c>
      <c r="I9030">
        <v>-100</v>
      </c>
      <c r="J9030">
        <v>22</v>
      </c>
      <c r="K9030">
        <v>36.639212000000001</v>
      </c>
      <c r="L9030">
        <v>1.4996000000000001E-2</v>
      </c>
      <c r="M9030">
        <f>(F9030*CalPhotonTurnigy!$AE$30*CalPhotonTurnigy!$AF$36+CalPhotonTurnigy!$AE$36)/CalPhotonTurnigy!$AE$30</f>
        <v>27.220571619539268</v>
      </c>
    </row>
    <row r="9031" spans="1:13" x14ac:dyDescent="0.3">
      <c r="A9031">
        <v>232.90811299999999</v>
      </c>
      <c r="B9031">
        <v>22</v>
      </c>
      <c r="C9031">
        <v>0</v>
      </c>
      <c r="D9031">
        <v>0.33700000000000002</v>
      </c>
      <c r="E9031">
        <v>14.134755</v>
      </c>
      <c r="F9031">
        <v>15.826065</v>
      </c>
      <c r="G9031">
        <v>17.257632000000001</v>
      </c>
      <c r="H9031">
        <v>-1.691309</v>
      </c>
      <c r="I9031">
        <v>-100</v>
      </c>
      <c r="J9031">
        <v>22</v>
      </c>
      <c r="K9031">
        <v>36.639211000000003</v>
      </c>
      <c r="L9031">
        <v>1.5009E-2</v>
      </c>
      <c r="M9031">
        <f>(F9031*CalPhotonTurnigy!$AE$30*CalPhotonTurnigy!$AF$36+CalPhotonTurnigy!$AE$36)/CalPhotonTurnigy!$AE$30</f>
        <v>27.562913802552018</v>
      </c>
    </row>
    <row r="9032" spans="1:13" x14ac:dyDescent="0.3">
      <c r="A9032">
        <v>232.923113</v>
      </c>
      <c r="B9032">
        <v>22</v>
      </c>
      <c r="C9032">
        <v>0</v>
      </c>
      <c r="D9032">
        <v>0.33500000000000002</v>
      </c>
      <c r="E9032">
        <v>14.115938999999999</v>
      </c>
      <c r="F9032">
        <v>15.489015999999999</v>
      </c>
      <c r="G9032">
        <v>17.252203000000002</v>
      </c>
      <c r="H9032">
        <v>-1.3730770000000001</v>
      </c>
      <c r="I9032">
        <v>-100</v>
      </c>
      <c r="J9032">
        <v>22</v>
      </c>
      <c r="K9032">
        <v>36.639211000000003</v>
      </c>
      <c r="L9032">
        <v>1.4999999999999999E-2</v>
      </c>
      <c r="M9032">
        <f>(F9032*CalPhotonTurnigy!$AE$30*CalPhotonTurnigy!$AF$36+CalPhotonTurnigy!$AE$36)/CalPhotonTurnigy!$AE$30</f>
        <v>27.220571619539268</v>
      </c>
    </row>
    <row r="9033" spans="1:13" x14ac:dyDescent="0.3">
      <c r="A9033">
        <v>232.93811400000001</v>
      </c>
      <c r="B9033">
        <v>22</v>
      </c>
      <c r="C9033">
        <v>0</v>
      </c>
      <c r="D9033">
        <v>0.33600000000000002</v>
      </c>
      <c r="E9033">
        <v>14.109849000000001</v>
      </c>
      <c r="F9033">
        <v>15.800144</v>
      </c>
      <c r="G9033">
        <v>17.246963999999998</v>
      </c>
      <c r="H9033">
        <v>-1.690296</v>
      </c>
      <c r="I9033">
        <v>-100</v>
      </c>
      <c r="J9033">
        <v>22</v>
      </c>
      <c r="K9033">
        <v>36.639209999999999</v>
      </c>
      <c r="L9033">
        <v>1.5001E-2</v>
      </c>
      <c r="M9033">
        <f>(F9033*CalPhotonTurnigy!$AE$30*CalPhotonTurnigy!$AF$36+CalPhotonTurnigy!$AE$36)/CalPhotonTurnigy!$AE$30</f>
        <v>27.536585726438826</v>
      </c>
    </row>
    <row r="9034" spans="1:13" x14ac:dyDescent="0.3">
      <c r="A9034">
        <v>232.95312300000001</v>
      </c>
      <c r="B9034">
        <v>22</v>
      </c>
      <c r="C9034">
        <v>0</v>
      </c>
      <c r="D9034">
        <v>0.33600000000000002</v>
      </c>
      <c r="E9034">
        <v>14.104607</v>
      </c>
      <c r="F9034">
        <v>15.411208999999999</v>
      </c>
      <c r="G9034">
        <v>17.241911000000002</v>
      </c>
      <c r="H9034">
        <v>-1.306602</v>
      </c>
      <c r="I9034">
        <v>-100</v>
      </c>
      <c r="J9034">
        <v>22</v>
      </c>
      <c r="K9034">
        <v>36.639209999999999</v>
      </c>
      <c r="L9034">
        <v>1.5009E-2</v>
      </c>
      <c r="M9034">
        <f>(F9034*CalPhotonTurnigy!$AE$30*CalPhotonTurnigy!$AF$36+CalPhotonTurnigy!$AE$36)/CalPhotonTurnigy!$AE$30</f>
        <v>27.141542700202098</v>
      </c>
    </row>
    <row r="9035" spans="1:13" x14ac:dyDescent="0.3">
      <c r="A9035">
        <v>232.96813</v>
      </c>
      <c r="B9035">
        <v>22</v>
      </c>
      <c r="C9035">
        <v>0</v>
      </c>
      <c r="D9035">
        <v>0.33500000000000002</v>
      </c>
      <c r="E9035">
        <v>14.089983</v>
      </c>
      <c r="F9035">
        <v>15.7483</v>
      </c>
      <c r="G9035">
        <v>17.237034999999999</v>
      </c>
      <c r="H9035">
        <v>-1.658317</v>
      </c>
      <c r="I9035">
        <v>-100</v>
      </c>
      <c r="J9035">
        <v>22</v>
      </c>
      <c r="K9035">
        <v>36.639209000000001</v>
      </c>
      <c r="L9035">
        <v>1.5007E-2</v>
      </c>
      <c r="M9035">
        <f>(F9035*CalPhotonTurnigy!$AE$30*CalPhotonTurnigy!$AF$36+CalPhotonTurnigy!$AE$36)/CalPhotonTurnigy!$AE$30</f>
        <v>27.483927542803471</v>
      </c>
    </row>
    <row r="9036" spans="1:13" x14ac:dyDescent="0.3">
      <c r="A9036">
        <v>232.98312799999999</v>
      </c>
      <c r="B9036">
        <v>22</v>
      </c>
      <c r="C9036">
        <v>0</v>
      </c>
      <c r="D9036">
        <v>0.33500000000000002</v>
      </c>
      <c r="E9036">
        <v>14.077394</v>
      </c>
      <c r="F9036">
        <v>15.385270999999999</v>
      </c>
      <c r="G9036">
        <v>17.232330999999999</v>
      </c>
      <c r="H9036">
        <v>-1.307877</v>
      </c>
      <c r="I9036">
        <v>-100</v>
      </c>
      <c r="J9036">
        <v>22</v>
      </c>
      <c r="K9036">
        <v>36.639209000000001</v>
      </c>
      <c r="L9036">
        <v>1.4997999999999999E-2</v>
      </c>
      <c r="M9036">
        <f>(F9036*CalPhotonTurnigy!$AE$30*CalPhotonTurnigy!$AF$36+CalPhotonTurnigy!$AE$36)/CalPhotonTurnigy!$AE$30</f>
        <v>27.115197357112564</v>
      </c>
    </row>
    <row r="9037" spans="1:13" x14ac:dyDescent="0.3">
      <c r="A9037">
        <v>232.99813900000001</v>
      </c>
      <c r="B9037">
        <v>22</v>
      </c>
      <c r="C9037">
        <v>0</v>
      </c>
      <c r="D9037">
        <v>0.33400000000000002</v>
      </c>
      <c r="E9037">
        <v>14.046306</v>
      </c>
      <c r="F9037">
        <v>15.7483</v>
      </c>
      <c r="G9037">
        <v>17.227792999999998</v>
      </c>
      <c r="H9037">
        <v>-1.701994</v>
      </c>
      <c r="I9037">
        <v>-100</v>
      </c>
      <c r="J9037">
        <v>22</v>
      </c>
      <c r="K9037">
        <v>36.639209000000001</v>
      </c>
      <c r="L9037">
        <v>1.5011E-2</v>
      </c>
      <c r="M9037">
        <f>(F9037*CalPhotonTurnigy!$AE$30*CalPhotonTurnigy!$AF$36+CalPhotonTurnigy!$AE$36)/CalPhotonTurnigy!$AE$30</f>
        <v>27.483927542803471</v>
      </c>
    </row>
    <row r="9038" spans="1:13" x14ac:dyDescent="0.3">
      <c r="A9038">
        <v>233.01313999999999</v>
      </c>
      <c r="B9038">
        <v>22</v>
      </c>
      <c r="C9038">
        <v>0</v>
      </c>
      <c r="D9038">
        <v>0.33500000000000002</v>
      </c>
      <c r="E9038">
        <v>14.039799</v>
      </c>
      <c r="F9038">
        <v>15.359332999999999</v>
      </c>
      <c r="G9038">
        <v>17.223413999999998</v>
      </c>
      <c r="H9038">
        <v>-1.3195330000000001</v>
      </c>
      <c r="I9038">
        <v>-100</v>
      </c>
      <c r="J9038">
        <v>22</v>
      </c>
      <c r="K9038">
        <v>36.639209000000001</v>
      </c>
      <c r="L9038">
        <v>1.5001E-2</v>
      </c>
      <c r="M9038">
        <f>(F9038*CalPhotonTurnigy!$AE$30*CalPhotonTurnigy!$AF$36+CalPhotonTurnigy!$AE$36)/CalPhotonTurnigy!$AE$30</f>
        <v>27.088852014023029</v>
      </c>
    </row>
    <row r="9039" spans="1:13" x14ac:dyDescent="0.3">
      <c r="A9039">
        <v>233.02814799999999</v>
      </c>
      <c r="B9039">
        <v>22</v>
      </c>
      <c r="C9039">
        <v>0</v>
      </c>
      <c r="D9039">
        <v>0.33400000000000002</v>
      </c>
      <c r="E9039">
        <v>14.013926</v>
      </c>
      <c r="F9039">
        <v>15.696452000000001</v>
      </c>
      <c r="G9039">
        <v>17.219190000000001</v>
      </c>
      <c r="H9039">
        <v>-1.682526</v>
      </c>
      <c r="I9039">
        <v>-100</v>
      </c>
      <c r="J9039">
        <v>22</v>
      </c>
      <c r="K9039">
        <v>36.639208000000004</v>
      </c>
      <c r="L9039">
        <v>1.5008000000000001E-2</v>
      </c>
      <c r="M9039">
        <f>(F9039*CalPhotonTurnigy!$AE$30*CalPhotonTurnigy!$AF$36+CalPhotonTurnigy!$AE$36)/CalPhotonTurnigy!$AE$30</f>
        <v>27.431265296350151</v>
      </c>
    </row>
    <row r="9040" spans="1:13" x14ac:dyDescent="0.3">
      <c r="A9040">
        <v>233.04315500000001</v>
      </c>
      <c r="B9040">
        <v>22</v>
      </c>
      <c r="C9040">
        <v>0</v>
      </c>
      <c r="D9040">
        <v>0.33400000000000002</v>
      </c>
      <c r="E9040">
        <v>13.991645999999999</v>
      </c>
      <c r="F9040">
        <v>15.385270999999999</v>
      </c>
      <c r="G9040">
        <v>17.215115000000001</v>
      </c>
      <c r="H9040">
        <v>-1.393626</v>
      </c>
      <c r="I9040">
        <v>-100</v>
      </c>
      <c r="J9040">
        <v>22</v>
      </c>
      <c r="K9040">
        <v>36.639208000000004</v>
      </c>
      <c r="L9040">
        <v>1.5007E-2</v>
      </c>
      <c r="M9040">
        <f>(F9040*CalPhotonTurnigy!$AE$30*CalPhotonTurnigy!$AF$36+CalPhotonTurnigy!$AE$36)/CalPhotonTurnigy!$AE$30</f>
        <v>27.115197357112564</v>
      </c>
    </row>
    <row r="9041" spans="1:13" x14ac:dyDescent="0.3">
      <c r="A9041">
        <v>233.058167</v>
      </c>
      <c r="B9041">
        <v>22</v>
      </c>
      <c r="C9041">
        <v>0</v>
      </c>
      <c r="D9041">
        <v>0.33400000000000002</v>
      </c>
      <c r="E9041">
        <v>13.972460999999999</v>
      </c>
      <c r="F9041">
        <v>15.696452000000001</v>
      </c>
      <c r="G9041">
        <v>17.211182999999998</v>
      </c>
      <c r="H9041">
        <v>-1.7239910000000001</v>
      </c>
      <c r="I9041">
        <v>-100</v>
      </c>
      <c r="J9041">
        <v>22</v>
      </c>
      <c r="K9041">
        <v>36.639208000000004</v>
      </c>
      <c r="L9041">
        <v>1.5011999999999999E-2</v>
      </c>
      <c r="M9041">
        <f>(F9041*CalPhotonTurnigy!$AE$30*CalPhotonTurnigy!$AF$36+CalPhotonTurnigy!$AE$36)/CalPhotonTurnigy!$AE$30</f>
        <v>27.431265296350151</v>
      </c>
    </row>
    <row r="9042" spans="1:13" x14ac:dyDescent="0.3">
      <c r="A9042">
        <v>233.07317499999999</v>
      </c>
      <c r="B9042">
        <v>22</v>
      </c>
      <c r="C9042">
        <v>0</v>
      </c>
      <c r="D9042">
        <v>0.33400000000000002</v>
      </c>
      <c r="E9042">
        <v>13.955944000000001</v>
      </c>
      <c r="F9042">
        <v>15.333392999999999</v>
      </c>
      <c r="G9042">
        <v>17.20739</v>
      </c>
      <c r="H9042">
        <v>-1.3774489999999999</v>
      </c>
      <c r="I9042">
        <v>-100</v>
      </c>
      <c r="J9042">
        <v>22</v>
      </c>
      <c r="K9042">
        <v>36.639208000000004</v>
      </c>
      <c r="L9042">
        <v>1.5008000000000001E-2</v>
      </c>
      <c r="M9042">
        <f>(F9042*CalPhotonTurnigy!$AE$30*CalPhotonTurnigy!$AF$36+CalPhotonTurnigy!$AE$36)/CalPhotonTurnigy!$AE$30</f>
        <v>27.062504639524512</v>
      </c>
    </row>
    <row r="9043" spans="1:13" x14ac:dyDescent="0.3">
      <c r="A9043">
        <v>233.08817099999999</v>
      </c>
      <c r="B9043">
        <v>22</v>
      </c>
      <c r="C9043">
        <v>0</v>
      </c>
      <c r="D9043">
        <v>0.33200000000000002</v>
      </c>
      <c r="E9043">
        <v>13.921388</v>
      </c>
      <c r="F9043">
        <v>15.670526000000001</v>
      </c>
      <c r="G9043">
        <v>17.203731000000001</v>
      </c>
      <c r="H9043">
        <v>-1.7491380000000001</v>
      </c>
      <c r="I9043">
        <v>-100</v>
      </c>
      <c r="J9043">
        <v>22</v>
      </c>
      <c r="K9043">
        <v>36.639208000000004</v>
      </c>
      <c r="L9043">
        <v>1.4996000000000001E-2</v>
      </c>
      <c r="M9043">
        <f>(F9043*CalPhotonTurnigy!$AE$30*CalPhotonTurnigy!$AF$36+CalPhotonTurnigy!$AE$36)/CalPhotonTurnigy!$AE$30</f>
        <v>27.404932141714511</v>
      </c>
    </row>
    <row r="9044" spans="1:13" x14ac:dyDescent="0.3">
      <c r="A9044">
        <v>233.103183</v>
      </c>
      <c r="B9044">
        <v>22</v>
      </c>
      <c r="C9044">
        <v>0</v>
      </c>
      <c r="D9044">
        <v>0.33400000000000002</v>
      </c>
      <c r="E9044">
        <v>13.922150999999999</v>
      </c>
      <c r="F9044">
        <v>15.437146</v>
      </c>
      <c r="G9044">
        <v>17.200201</v>
      </c>
      <c r="H9044">
        <v>-1.5149950000000001</v>
      </c>
      <c r="I9044">
        <v>-100</v>
      </c>
      <c r="J9044">
        <v>22</v>
      </c>
      <c r="K9044">
        <v>36.639208000000004</v>
      </c>
      <c r="L9044">
        <v>1.5011999999999999E-2</v>
      </c>
      <c r="M9044">
        <f>(F9044*CalPhotonTurnigy!$AE$30*CalPhotonTurnigy!$AF$36+CalPhotonTurnigy!$AE$36)/CalPhotonTurnigy!$AE$30</f>
        <v>27.167887027587142</v>
      </c>
    </row>
    <row r="9045" spans="1:13" x14ac:dyDescent="0.3">
      <c r="A9045">
        <v>233.11818500000001</v>
      </c>
      <c r="B9045">
        <v>22</v>
      </c>
      <c r="C9045">
        <v>0</v>
      </c>
      <c r="D9045">
        <v>0.33300000000000002</v>
      </c>
      <c r="E9045">
        <v>13.902459</v>
      </c>
      <c r="F9045">
        <v>15.696452000000001</v>
      </c>
      <c r="G9045">
        <v>17.196795000000002</v>
      </c>
      <c r="H9045">
        <v>-1.7939929999999999</v>
      </c>
      <c r="I9045">
        <v>-100</v>
      </c>
      <c r="J9045">
        <v>22</v>
      </c>
      <c r="K9045">
        <v>36.639208000000004</v>
      </c>
      <c r="L9045">
        <v>1.5002E-2</v>
      </c>
      <c r="M9045">
        <f>(F9045*CalPhotonTurnigy!$AE$30*CalPhotonTurnigy!$AF$36+CalPhotonTurnigy!$AE$36)/CalPhotonTurnigy!$AE$30</f>
        <v>27.431265296350151</v>
      </c>
    </row>
    <row r="9046" spans="1:13" x14ac:dyDescent="0.3">
      <c r="A9046">
        <v>233.133195</v>
      </c>
      <c r="B9046">
        <v>22</v>
      </c>
      <c r="C9046">
        <v>0</v>
      </c>
      <c r="D9046">
        <v>0.33400000000000002</v>
      </c>
      <c r="E9046">
        <v>13.905863999999999</v>
      </c>
      <c r="F9046">
        <v>15.333392999999999</v>
      </c>
      <c r="G9046">
        <v>17.193508999999999</v>
      </c>
      <c r="H9046">
        <v>-1.427529</v>
      </c>
      <c r="I9046">
        <v>-100</v>
      </c>
      <c r="J9046">
        <v>22</v>
      </c>
      <c r="K9046">
        <v>36.639208000000004</v>
      </c>
      <c r="L9046">
        <v>1.5010000000000001E-2</v>
      </c>
      <c r="M9046">
        <f>(F9046*CalPhotonTurnigy!$AE$30*CalPhotonTurnigy!$AF$36+CalPhotonTurnigy!$AE$36)/CalPhotonTurnigy!$AE$30</f>
        <v>27.062504639524512</v>
      </c>
    </row>
    <row r="9047" spans="1:13" x14ac:dyDescent="0.3">
      <c r="A9047">
        <v>233.14819499999999</v>
      </c>
      <c r="B9047">
        <v>22</v>
      </c>
      <c r="C9047">
        <v>0</v>
      </c>
      <c r="D9047">
        <v>0.33</v>
      </c>
      <c r="E9047">
        <v>13.857874000000001</v>
      </c>
      <c r="F9047">
        <v>15.696452000000001</v>
      </c>
      <c r="G9047">
        <v>17.190339000000002</v>
      </c>
      <c r="H9047">
        <v>-1.838578</v>
      </c>
      <c r="I9047">
        <v>-100</v>
      </c>
      <c r="J9047">
        <v>22</v>
      </c>
      <c r="K9047">
        <v>36.639208000000004</v>
      </c>
      <c r="L9047">
        <v>1.4999999999999999E-2</v>
      </c>
      <c r="M9047">
        <f>(F9047*CalPhotonTurnigy!$AE$30*CalPhotonTurnigy!$AF$36+CalPhotonTurnigy!$AE$36)/CalPhotonTurnigy!$AE$30</f>
        <v>27.431265296350151</v>
      </c>
    </row>
    <row r="9048" spans="1:13" x14ac:dyDescent="0.3">
      <c r="A9048">
        <v>233.163196</v>
      </c>
      <c r="B9048">
        <v>22</v>
      </c>
      <c r="C9048">
        <v>0</v>
      </c>
      <c r="D9048">
        <v>0.33100000000000002</v>
      </c>
      <c r="E9048">
        <v>13.826722999999999</v>
      </c>
      <c r="F9048">
        <v>15.411208999999999</v>
      </c>
      <c r="G9048">
        <v>17.187280999999999</v>
      </c>
      <c r="H9048">
        <v>-1.5844860000000001</v>
      </c>
      <c r="I9048">
        <v>-100</v>
      </c>
      <c r="J9048">
        <v>22</v>
      </c>
      <c r="K9048">
        <v>36.639208000000004</v>
      </c>
      <c r="L9048">
        <v>1.5001E-2</v>
      </c>
      <c r="M9048">
        <f>(F9048*CalPhotonTurnigy!$AE$30*CalPhotonTurnigy!$AF$36+CalPhotonTurnigy!$AE$36)/CalPhotonTurnigy!$AE$30</f>
        <v>27.141542700202098</v>
      </c>
    </row>
    <row r="9049" spans="1:13" x14ac:dyDescent="0.3">
      <c r="A9049">
        <v>233.17819600000001</v>
      </c>
      <c r="B9049">
        <v>22</v>
      </c>
      <c r="C9049">
        <v>0</v>
      </c>
      <c r="D9049">
        <v>0.33400000000000002</v>
      </c>
      <c r="E9049">
        <v>13.830515</v>
      </c>
      <c r="F9049">
        <v>15.7483</v>
      </c>
      <c r="G9049">
        <v>17.184331</v>
      </c>
      <c r="H9049">
        <v>-1.9177850000000001</v>
      </c>
      <c r="I9049">
        <v>-100</v>
      </c>
      <c r="J9049">
        <v>22</v>
      </c>
      <c r="K9049">
        <v>36.639206999999999</v>
      </c>
      <c r="L9049">
        <v>1.4999999999999999E-2</v>
      </c>
      <c r="M9049">
        <f>(F9049*CalPhotonTurnigy!$AE$30*CalPhotonTurnigy!$AF$36+CalPhotonTurnigy!$AE$36)/CalPhotonTurnigy!$AE$30</f>
        <v>27.483927542803471</v>
      </c>
    </row>
    <row r="9050" spans="1:13" x14ac:dyDescent="0.3">
      <c r="A9050">
        <v>233.19319400000001</v>
      </c>
      <c r="B9050">
        <v>22</v>
      </c>
      <c r="C9050">
        <v>0</v>
      </c>
      <c r="D9050">
        <v>0.33100000000000002</v>
      </c>
      <c r="E9050">
        <v>13.803159000000001</v>
      </c>
      <c r="F9050">
        <v>15.411208999999999</v>
      </c>
      <c r="G9050">
        <v>17.181484999999999</v>
      </c>
      <c r="H9050">
        <v>-1.60805</v>
      </c>
      <c r="I9050">
        <v>-100</v>
      </c>
      <c r="J9050">
        <v>22</v>
      </c>
      <c r="K9050">
        <v>36.639206999999999</v>
      </c>
      <c r="L9050">
        <v>1.4997999999999999E-2</v>
      </c>
      <c r="M9050">
        <f>(F9050*CalPhotonTurnigy!$AE$30*CalPhotonTurnigy!$AF$36+CalPhotonTurnigy!$AE$36)/CalPhotonTurnigy!$AE$30</f>
        <v>27.141542700202098</v>
      </c>
    </row>
    <row r="9051" spans="1:13" x14ac:dyDescent="0.3">
      <c r="A9051">
        <v>233.208203</v>
      </c>
      <c r="B9051">
        <v>22</v>
      </c>
      <c r="C9051">
        <v>0</v>
      </c>
      <c r="D9051">
        <v>0.33200000000000002</v>
      </c>
      <c r="E9051">
        <v>13.789818</v>
      </c>
      <c r="F9051">
        <v>15.151783999999999</v>
      </c>
      <c r="G9051">
        <v>17.178740000000001</v>
      </c>
      <c r="H9051">
        <v>-1.361966</v>
      </c>
      <c r="I9051">
        <v>-100</v>
      </c>
      <c r="J9051">
        <v>22</v>
      </c>
      <c r="K9051">
        <v>36.639206999999999</v>
      </c>
      <c r="L9051">
        <v>1.5009E-2</v>
      </c>
      <c r="M9051">
        <f>(F9051*CalPhotonTurnigy!$AE$30*CalPhotonTurnigy!$AF$36+CalPhotonTurnigy!$AE$36)/CalPhotonTurnigy!$AE$30</f>
        <v>26.878043562604649</v>
      </c>
    </row>
    <row r="9052" spans="1:13" x14ac:dyDescent="0.3">
      <c r="A9052">
        <v>233.223206</v>
      </c>
      <c r="B9052">
        <v>22</v>
      </c>
      <c r="C9052">
        <v>0</v>
      </c>
      <c r="D9052">
        <v>0.33100000000000002</v>
      </c>
      <c r="E9052">
        <v>13.768113</v>
      </c>
      <c r="F9052">
        <v>15.489015999999999</v>
      </c>
      <c r="G9052">
        <v>17.176091</v>
      </c>
      <c r="H9052">
        <v>-1.7209030000000001</v>
      </c>
      <c r="I9052">
        <v>-100</v>
      </c>
      <c r="J9052">
        <v>22</v>
      </c>
      <c r="K9052">
        <v>36.639206999999999</v>
      </c>
      <c r="L9052">
        <v>1.5003000000000001E-2</v>
      </c>
      <c r="M9052">
        <f>(F9052*CalPhotonTurnigy!$AE$30*CalPhotonTurnigy!$AF$36+CalPhotonTurnigy!$AE$36)/CalPhotonTurnigy!$AE$30</f>
        <v>27.220571619539268</v>
      </c>
    </row>
    <row r="9053" spans="1:13" x14ac:dyDescent="0.3">
      <c r="A9053">
        <v>233.23820499999999</v>
      </c>
      <c r="B9053">
        <v>22</v>
      </c>
      <c r="C9053">
        <v>0</v>
      </c>
      <c r="D9053">
        <v>0.33100000000000002</v>
      </c>
      <c r="E9053">
        <v>13.749423999999999</v>
      </c>
      <c r="F9053">
        <v>15.151783999999999</v>
      </c>
      <c r="G9053">
        <v>17.173535999999999</v>
      </c>
      <c r="H9053">
        <v>-1.4023600000000001</v>
      </c>
      <c r="I9053">
        <v>-100</v>
      </c>
      <c r="J9053">
        <v>22</v>
      </c>
      <c r="K9053">
        <v>36.639206999999999</v>
      </c>
      <c r="L9053">
        <v>1.4999E-2</v>
      </c>
      <c r="M9053">
        <f>(F9053*CalPhotonTurnigy!$AE$30*CalPhotonTurnigy!$AF$36+CalPhotonTurnigy!$AE$36)/CalPhotonTurnigy!$AE$30</f>
        <v>26.878043562604649</v>
      </c>
    </row>
    <row r="9054" spans="1:13" x14ac:dyDescent="0.3">
      <c r="A9054">
        <v>233.253209</v>
      </c>
      <c r="B9054">
        <v>22</v>
      </c>
      <c r="C9054">
        <v>0</v>
      </c>
      <c r="D9054">
        <v>0.33100000000000002</v>
      </c>
      <c r="E9054">
        <v>13.733333</v>
      </c>
      <c r="F9054">
        <v>15.540881000000001</v>
      </c>
      <c r="G9054">
        <v>17.17107</v>
      </c>
      <c r="H9054">
        <v>-1.8075479999999999</v>
      </c>
      <c r="I9054">
        <v>-100</v>
      </c>
      <c r="J9054">
        <v>22</v>
      </c>
      <c r="K9054">
        <v>36.639206999999999</v>
      </c>
      <c r="L9054">
        <v>1.5004E-2</v>
      </c>
      <c r="M9054">
        <f>(F9054*CalPhotonTurnigy!$AE$30*CalPhotonTurnigy!$AF$36+CalPhotonTurnigy!$AE$36)/CalPhotonTurnigy!$AE$30</f>
        <v>27.273251132968934</v>
      </c>
    </row>
    <row r="9055" spans="1:13" x14ac:dyDescent="0.3">
      <c r="A9055">
        <v>233.26820799999999</v>
      </c>
      <c r="B9055">
        <v>22</v>
      </c>
      <c r="C9055">
        <v>0</v>
      </c>
      <c r="D9055">
        <v>0.33200000000000002</v>
      </c>
      <c r="E9055">
        <v>13.729718999999999</v>
      </c>
      <c r="F9055">
        <v>15.255566999999999</v>
      </c>
      <c r="G9055">
        <v>17.168692</v>
      </c>
      <c r="H9055">
        <v>-1.5258480000000001</v>
      </c>
      <c r="I9055">
        <v>-100</v>
      </c>
      <c r="J9055">
        <v>22</v>
      </c>
      <c r="K9055">
        <v>36.639206999999999</v>
      </c>
      <c r="L9055">
        <v>1.4999E-2</v>
      </c>
      <c r="M9055">
        <f>(F9055*CalPhotonTurnigy!$AE$30*CalPhotonTurnigy!$AF$36+CalPhotonTurnigy!$AE$36)/CalPhotonTurnigy!$AE$30</f>
        <v>26.983456421802011</v>
      </c>
    </row>
    <row r="9056" spans="1:13" x14ac:dyDescent="0.3">
      <c r="A9056">
        <v>233.28321399999999</v>
      </c>
      <c r="B9056">
        <v>22</v>
      </c>
      <c r="C9056">
        <v>0</v>
      </c>
      <c r="D9056">
        <v>0.33100000000000002</v>
      </c>
      <c r="E9056">
        <v>13.716369</v>
      </c>
      <c r="F9056">
        <v>15.592741999999999</v>
      </c>
      <c r="G9056">
        <v>17.166398000000001</v>
      </c>
      <c r="H9056">
        <v>-1.8763730000000001</v>
      </c>
      <c r="I9056">
        <v>-100</v>
      </c>
      <c r="J9056">
        <v>22</v>
      </c>
      <c r="K9056">
        <v>36.639206999999999</v>
      </c>
      <c r="L9056">
        <v>1.5006E-2</v>
      </c>
      <c r="M9056">
        <f>(F9056*CalPhotonTurnigy!$AE$30*CalPhotonTurnigy!$AF$36+CalPhotonTurnigy!$AE$36)/CalPhotonTurnigy!$AE$30</f>
        <v>27.325926583580635</v>
      </c>
    </row>
    <row r="9057" spans="1:13" x14ac:dyDescent="0.3">
      <c r="A9057">
        <v>233.29821200000001</v>
      </c>
      <c r="B9057">
        <v>22</v>
      </c>
      <c r="C9057">
        <v>0</v>
      </c>
      <c r="D9057">
        <v>0.33100000000000002</v>
      </c>
      <c r="E9057">
        <v>13.704878000000001</v>
      </c>
      <c r="F9057">
        <v>15.333392999999999</v>
      </c>
      <c r="G9057">
        <v>17.164185</v>
      </c>
      <c r="H9057">
        <v>-1.6285149999999999</v>
      </c>
      <c r="I9057">
        <v>-100</v>
      </c>
      <c r="J9057">
        <v>22</v>
      </c>
      <c r="K9057">
        <v>36.639206999999999</v>
      </c>
      <c r="L9057">
        <v>1.4997999999999999E-2</v>
      </c>
      <c r="M9057">
        <f>(F9057*CalPhotonTurnigy!$AE$30*CalPhotonTurnigy!$AF$36+CalPhotonTurnigy!$AE$36)/CalPhotonTurnigy!$AE$30</f>
        <v>27.062504639524512</v>
      </c>
    </row>
    <row r="9058" spans="1:13" x14ac:dyDescent="0.3">
      <c r="A9058">
        <v>233.313222</v>
      </c>
      <c r="B9058">
        <v>22</v>
      </c>
      <c r="C9058">
        <v>0</v>
      </c>
      <c r="D9058">
        <v>0.33100000000000002</v>
      </c>
      <c r="E9058">
        <v>13.694986999999999</v>
      </c>
      <c r="F9058">
        <v>15.073935000000001</v>
      </c>
      <c r="G9058">
        <v>17.162049</v>
      </c>
      <c r="H9058">
        <v>-1.378949</v>
      </c>
      <c r="I9058">
        <v>-100</v>
      </c>
      <c r="J9058">
        <v>22</v>
      </c>
      <c r="K9058">
        <v>36.639206999999999</v>
      </c>
      <c r="L9058">
        <v>1.5010000000000001E-2</v>
      </c>
      <c r="M9058">
        <f>(F9058*CalPhotonTurnigy!$AE$30*CalPhotonTurnigy!$AF$36+CalPhotonTurnigy!$AE$36)/CalPhotonTurnigy!$AE$30</f>
        <v>26.798971983678857</v>
      </c>
    </row>
    <row r="9059" spans="1:13" x14ac:dyDescent="0.3">
      <c r="A9059">
        <v>233.32822999999999</v>
      </c>
      <c r="B9059">
        <v>22</v>
      </c>
      <c r="C9059">
        <v>0</v>
      </c>
      <c r="D9059">
        <v>0.33</v>
      </c>
      <c r="E9059">
        <v>13.676221</v>
      </c>
      <c r="F9059">
        <v>15.411208999999999</v>
      </c>
      <c r="G9059">
        <v>17.159988999999999</v>
      </c>
      <c r="H9059">
        <v>-1.734988</v>
      </c>
      <c r="I9059">
        <v>-100</v>
      </c>
      <c r="J9059">
        <v>22</v>
      </c>
      <c r="K9059">
        <v>36.639206999999999</v>
      </c>
      <c r="L9059">
        <v>1.5008000000000001E-2</v>
      </c>
      <c r="M9059">
        <f>(F9059*CalPhotonTurnigy!$AE$30*CalPhotonTurnigy!$AF$36+CalPhotonTurnigy!$AE$36)/CalPhotonTurnigy!$AE$30</f>
        <v>27.141542700202098</v>
      </c>
    </row>
    <row r="9060" spans="1:13" x14ac:dyDescent="0.3">
      <c r="A9060">
        <v>233.34324000000001</v>
      </c>
      <c r="B9060">
        <v>22</v>
      </c>
      <c r="C9060">
        <v>0</v>
      </c>
      <c r="D9060">
        <v>0.33</v>
      </c>
      <c r="E9060">
        <v>13.660064</v>
      </c>
      <c r="F9060">
        <v>15.125835</v>
      </c>
      <c r="G9060">
        <v>17.158002</v>
      </c>
      <c r="H9060">
        <v>-1.4657720000000001</v>
      </c>
      <c r="I9060">
        <v>-100</v>
      </c>
      <c r="J9060">
        <v>22</v>
      </c>
      <c r="K9060">
        <v>36.639206999999999</v>
      </c>
      <c r="L9060">
        <v>1.5010000000000001E-2</v>
      </c>
      <c r="M9060">
        <f>(F9060*CalPhotonTurnigy!$AE$30*CalPhotonTurnigy!$AF$36+CalPhotonTurnigy!$AE$36)/CalPhotonTurnigy!$AE$30</f>
        <v>26.851687046765711</v>
      </c>
    </row>
    <row r="9061" spans="1:13" x14ac:dyDescent="0.3">
      <c r="A9061">
        <v>233.35824299999999</v>
      </c>
      <c r="B9061">
        <v>22</v>
      </c>
      <c r="C9061">
        <v>0</v>
      </c>
      <c r="D9061">
        <v>0.33</v>
      </c>
      <c r="E9061">
        <v>13.646155</v>
      </c>
      <c r="F9061">
        <v>15.489015999999999</v>
      </c>
      <c r="G9061">
        <v>17.156084</v>
      </c>
      <c r="H9061">
        <v>-1.8428610000000001</v>
      </c>
      <c r="I9061">
        <v>-100</v>
      </c>
      <c r="J9061">
        <v>22</v>
      </c>
      <c r="K9061">
        <v>36.639206999999999</v>
      </c>
      <c r="L9061">
        <v>1.5003000000000001E-2</v>
      </c>
      <c r="M9061">
        <f>(F9061*CalPhotonTurnigy!$AE$30*CalPhotonTurnigy!$AF$36+CalPhotonTurnigy!$AE$36)/CalPhotonTurnigy!$AE$30</f>
        <v>27.220571619539268</v>
      </c>
    </row>
    <row r="9062" spans="1:13" x14ac:dyDescent="0.3">
      <c r="A9062">
        <v>233.37325200000001</v>
      </c>
      <c r="B9062">
        <v>22</v>
      </c>
      <c r="C9062">
        <v>0</v>
      </c>
      <c r="D9062">
        <v>0.33</v>
      </c>
      <c r="E9062">
        <v>13.623911</v>
      </c>
      <c r="F9062">
        <v>15.229623</v>
      </c>
      <c r="G9062">
        <v>17.154233999999999</v>
      </c>
      <c r="H9062">
        <v>-1.605712</v>
      </c>
      <c r="I9062">
        <v>-100</v>
      </c>
      <c r="J9062">
        <v>22</v>
      </c>
      <c r="K9062">
        <v>36.639206999999999</v>
      </c>
      <c r="L9062">
        <v>1.5009E-2</v>
      </c>
      <c r="M9062">
        <f>(F9062*CalPhotonTurnigy!$AE$30*CalPhotonTurnigy!$AF$36+CalPhotonTurnigy!$AE$36)/CalPhotonTurnigy!$AE$30</f>
        <v>26.957104984485529</v>
      </c>
    </row>
    <row r="9063" spans="1:13" x14ac:dyDescent="0.3">
      <c r="A9063">
        <v>233.38826</v>
      </c>
      <c r="B9063">
        <v>22</v>
      </c>
      <c r="C9063">
        <v>0</v>
      </c>
      <c r="D9063">
        <v>0.32900000000000001</v>
      </c>
      <c r="E9063">
        <v>13.594478000000001</v>
      </c>
      <c r="F9063">
        <v>14.970122</v>
      </c>
      <c r="G9063">
        <v>17.152449000000001</v>
      </c>
      <c r="H9063">
        <v>-1.3756440000000001</v>
      </c>
      <c r="I9063">
        <v>-100</v>
      </c>
      <c r="J9063">
        <v>22</v>
      </c>
      <c r="K9063">
        <v>36.639206999999999</v>
      </c>
      <c r="L9063">
        <v>1.5008000000000001E-2</v>
      </c>
      <c r="M9063">
        <f>(F9063*CalPhotonTurnigy!$AE$30*CalPhotonTurnigy!$AF$36+CalPhotonTurnigy!$AE$36)/CalPhotonTurnigy!$AE$30</f>
        <v>26.693528653346764</v>
      </c>
    </row>
    <row r="9064" spans="1:13" x14ac:dyDescent="0.3">
      <c r="A9064">
        <v>233.40327300000001</v>
      </c>
      <c r="B9064">
        <v>22</v>
      </c>
      <c r="C9064">
        <v>0</v>
      </c>
      <c r="D9064">
        <v>0.32900000000000001</v>
      </c>
      <c r="E9064">
        <v>13.569129</v>
      </c>
      <c r="F9064">
        <v>15.307452</v>
      </c>
      <c r="G9064">
        <v>17.150728000000001</v>
      </c>
      <c r="H9064">
        <v>-1.7383230000000001</v>
      </c>
      <c r="I9064">
        <v>-100</v>
      </c>
      <c r="J9064">
        <v>22</v>
      </c>
      <c r="K9064">
        <v>36.639206999999999</v>
      </c>
      <c r="L9064">
        <v>1.5013E-2</v>
      </c>
      <c r="M9064">
        <f>(F9064*CalPhotonTurnigy!$AE$30*CalPhotonTurnigy!$AF$36+CalPhotonTurnigy!$AE$36)/CalPhotonTurnigy!$AE$30</f>
        <v>27.0361562493215</v>
      </c>
    </row>
    <row r="9065" spans="1:13" x14ac:dyDescent="0.3">
      <c r="A9065">
        <v>233.41827599999999</v>
      </c>
      <c r="B9065">
        <v>22</v>
      </c>
      <c r="C9065">
        <v>0</v>
      </c>
      <c r="D9065">
        <v>0.32800000000000001</v>
      </c>
      <c r="E9065">
        <v>13.537001</v>
      </c>
      <c r="F9065">
        <v>15.073935000000001</v>
      </c>
      <c r="G9065">
        <v>17.149066999999999</v>
      </c>
      <c r="H9065">
        <v>-1.536934</v>
      </c>
      <c r="I9065">
        <v>-100</v>
      </c>
      <c r="J9065">
        <v>22</v>
      </c>
      <c r="K9065">
        <v>36.639206999999999</v>
      </c>
      <c r="L9065">
        <v>1.5003000000000001E-2</v>
      </c>
      <c r="M9065">
        <f>(F9065*CalPhotonTurnigy!$AE$30*CalPhotonTurnigy!$AF$36+CalPhotonTurnigy!$AE$36)/CalPhotonTurnigy!$AE$30</f>
        <v>26.798971983678857</v>
      </c>
    </row>
    <row r="9066" spans="1:13" x14ac:dyDescent="0.3">
      <c r="A9066">
        <v>233.43328500000001</v>
      </c>
      <c r="B9066">
        <v>21</v>
      </c>
      <c r="C9066">
        <v>0</v>
      </c>
      <c r="D9066">
        <v>0.32700000000000001</v>
      </c>
      <c r="E9066">
        <v>13.499015999999999</v>
      </c>
      <c r="F9066">
        <v>15.463081000000001</v>
      </c>
      <c r="G9066">
        <v>17.147357</v>
      </c>
      <c r="H9066">
        <v>-1.9640649999999999</v>
      </c>
      <c r="I9066">
        <v>-100</v>
      </c>
      <c r="J9066">
        <v>21</v>
      </c>
      <c r="K9066">
        <v>36.553514999999997</v>
      </c>
      <c r="L9066">
        <v>1.5009E-2</v>
      </c>
      <c r="M9066">
        <f>(F9066*CalPhotonTurnigy!$AE$30*CalPhotonTurnigy!$AF$36+CalPhotonTurnigy!$AE$36)/CalPhotonTurnigy!$AE$30</f>
        <v>27.194229323563206</v>
      </c>
    </row>
    <row r="9067" spans="1:13" x14ac:dyDescent="0.3">
      <c r="A9067">
        <v>233.44829300000001</v>
      </c>
      <c r="B9067">
        <v>21</v>
      </c>
      <c r="C9067">
        <v>0</v>
      </c>
      <c r="D9067">
        <v>0.33</v>
      </c>
      <c r="E9067">
        <v>13.497253000000001</v>
      </c>
      <c r="F9067">
        <v>15.151783999999999</v>
      </c>
      <c r="G9067">
        <v>17.145223999999999</v>
      </c>
      <c r="H9067">
        <v>-1.654531</v>
      </c>
      <c r="I9067">
        <v>-100</v>
      </c>
      <c r="J9067">
        <v>21</v>
      </c>
      <c r="K9067">
        <v>36.398246</v>
      </c>
      <c r="L9067">
        <v>1.5008000000000001E-2</v>
      </c>
      <c r="M9067">
        <f>(F9067*CalPhotonTurnigy!$AE$30*CalPhotonTurnigy!$AF$36+CalPhotonTurnigy!$AE$36)/CalPhotonTurnigy!$AE$30</f>
        <v>26.878043562604649</v>
      </c>
    </row>
    <row r="9068" spans="1:13" x14ac:dyDescent="0.3">
      <c r="A9068">
        <v>233.46330399999999</v>
      </c>
      <c r="B9068">
        <v>21</v>
      </c>
      <c r="C9068">
        <v>0</v>
      </c>
      <c r="D9068">
        <v>0.32900000000000001</v>
      </c>
      <c r="E9068">
        <v>13.485419</v>
      </c>
      <c r="F9068">
        <v>14.892251</v>
      </c>
      <c r="G9068">
        <v>17.142140000000001</v>
      </c>
      <c r="H9068">
        <v>-1.4068320000000001</v>
      </c>
      <c r="I9068">
        <v>-100</v>
      </c>
      <c r="J9068">
        <v>21</v>
      </c>
      <c r="K9068">
        <v>36.264605000000003</v>
      </c>
      <c r="L9068">
        <v>1.5011E-2</v>
      </c>
      <c r="M9068">
        <f>(F9068*CalPhotonTurnigy!$AE$30*CalPhotonTurnigy!$AF$36+CalPhotonTurnigy!$AE$36)/CalPhotonTurnigy!$AE$30</f>
        <v>26.614434728922163</v>
      </c>
    </row>
    <row r="9069" spans="1:13" x14ac:dyDescent="0.3">
      <c r="A9069">
        <v>233.47831199999999</v>
      </c>
      <c r="B9069">
        <v>21</v>
      </c>
      <c r="C9069">
        <v>0</v>
      </c>
      <c r="D9069">
        <v>0.32900000000000001</v>
      </c>
      <c r="E9069">
        <v>13.475232</v>
      </c>
      <c r="F9069">
        <v>15.307452</v>
      </c>
      <c r="G9069">
        <v>17.137698</v>
      </c>
      <c r="H9069">
        <v>-1.83222</v>
      </c>
      <c r="I9069">
        <v>-100</v>
      </c>
      <c r="J9069">
        <v>21</v>
      </c>
      <c r="K9069">
        <v>36.149579000000003</v>
      </c>
      <c r="L9069">
        <v>1.5008000000000001E-2</v>
      </c>
      <c r="M9069">
        <f>(F9069*CalPhotonTurnigy!$AE$30*CalPhotonTurnigy!$AF$36+CalPhotonTurnigy!$AE$36)/CalPhotonTurnigy!$AE$30</f>
        <v>27.0361562493215</v>
      </c>
    </row>
    <row r="9070" spans="1:13" x14ac:dyDescent="0.3">
      <c r="A9070">
        <v>233.49332000000001</v>
      </c>
      <c r="B9070">
        <v>21</v>
      </c>
      <c r="C9070">
        <v>0</v>
      </c>
      <c r="D9070">
        <v>0.32800000000000001</v>
      </c>
      <c r="E9070">
        <v>13.456137</v>
      </c>
      <c r="F9070">
        <v>15.047984</v>
      </c>
      <c r="G9070">
        <v>17.131668000000001</v>
      </c>
      <c r="H9070">
        <v>-1.5918460000000001</v>
      </c>
      <c r="I9070">
        <v>-100</v>
      </c>
      <c r="J9070">
        <v>21</v>
      </c>
      <c r="K9070">
        <v>36.050575000000002</v>
      </c>
      <c r="L9070">
        <v>1.5008000000000001E-2</v>
      </c>
      <c r="M9070">
        <f>(F9070*CalPhotonTurnigy!$AE$30*CalPhotonTurnigy!$AF$36+CalPhotonTurnigy!$AE$36)/CalPhotonTurnigy!$AE$30</f>
        <v>26.772613436430934</v>
      </c>
    </row>
    <row r="9071" spans="1:13" x14ac:dyDescent="0.3">
      <c r="A9071">
        <v>233.508318</v>
      </c>
      <c r="B9071">
        <v>21</v>
      </c>
      <c r="C9071">
        <v>0</v>
      </c>
      <c r="D9071">
        <v>0.32500000000000001</v>
      </c>
      <c r="E9071">
        <v>13.408678</v>
      </c>
      <c r="F9071">
        <v>15.255566999999999</v>
      </c>
      <c r="G9071">
        <v>17.123950000000001</v>
      </c>
      <c r="H9071">
        <v>-1.846889</v>
      </c>
      <c r="I9071">
        <v>-100</v>
      </c>
      <c r="J9071">
        <v>21</v>
      </c>
      <c r="K9071">
        <v>35.965361000000001</v>
      </c>
      <c r="L9071">
        <v>1.4997999999999999E-2</v>
      </c>
      <c r="M9071">
        <f>(F9071*CalPhotonTurnigy!$AE$30*CalPhotonTurnigy!$AF$36+CalPhotonTurnigy!$AE$36)/CalPhotonTurnigy!$AE$30</f>
        <v>26.983456421802011</v>
      </c>
    </row>
    <row r="9072" spans="1:13" x14ac:dyDescent="0.3">
      <c r="A9072">
        <v>233.52332999999999</v>
      </c>
      <c r="B9072">
        <v>21</v>
      </c>
      <c r="C9072">
        <v>0</v>
      </c>
      <c r="D9072">
        <v>0.32700000000000001</v>
      </c>
      <c r="E9072">
        <v>13.388491999999999</v>
      </c>
      <c r="F9072">
        <v>15.229623</v>
      </c>
      <c r="G9072">
        <v>17.114533000000002</v>
      </c>
      <c r="H9072">
        <v>-1.8411310000000001</v>
      </c>
      <c r="I9072">
        <v>-100</v>
      </c>
      <c r="J9072">
        <v>21</v>
      </c>
      <c r="K9072">
        <v>35.892017000000003</v>
      </c>
      <c r="L9072">
        <v>1.5011999999999999E-2</v>
      </c>
      <c r="M9072">
        <f>(F9072*CalPhotonTurnigy!$AE$30*CalPhotonTurnigy!$AF$36+CalPhotonTurnigy!$AE$36)/CalPhotonTurnigy!$AE$30</f>
        <v>26.957104984485529</v>
      </c>
    </row>
    <row r="9073" spans="1:13" x14ac:dyDescent="0.3">
      <c r="A9073">
        <v>233.53833800000001</v>
      </c>
      <c r="B9073">
        <v>21</v>
      </c>
      <c r="C9073">
        <v>0</v>
      </c>
      <c r="D9073">
        <v>0.32700000000000001</v>
      </c>
      <c r="E9073">
        <v>13.371112</v>
      </c>
      <c r="F9073">
        <v>14.918208999999999</v>
      </c>
      <c r="G9073">
        <v>17.103469</v>
      </c>
      <c r="H9073">
        <v>-1.5470969999999999</v>
      </c>
      <c r="I9073">
        <v>-100</v>
      </c>
      <c r="J9073">
        <v>21</v>
      </c>
      <c r="K9073">
        <v>35.828890000000001</v>
      </c>
      <c r="L9073">
        <v>1.5008000000000001E-2</v>
      </c>
      <c r="M9073">
        <f>(F9073*CalPhotonTurnigy!$AE$30*CalPhotonTurnigy!$AF$36+CalPhotonTurnigy!$AE$36)/CalPhotonTurnigy!$AE$30</f>
        <v>26.640800386101521</v>
      </c>
    </row>
    <row r="9074" spans="1:13" x14ac:dyDescent="0.3">
      <c r="A9074">
        <v>233.553348</v>
      </c>
      <c r="B9074">
        <v>21</v>
      </c>
      <c r="C9074">
        <v>0</v>
      </c>
      <c r="D9074">
        <v>0.32500000000000001</v>
      </c>
      <c r="E9074">
        <v>13.335416</v>
      </c>
      <c r="F9074">
        <v>15.281510000000001</v>
      </c>
      <c r="G9074">
        <v>17.090851000000001</v>
      </c>
      <c r="H9074">
        <v>-1.946094</v>
      </c>
      <c r="I9074">
        <v>-100</v>
      </c>
      <c r="J9074">
        <v>21</v>
      </c>
      <c r="K9074">
        <v>35.774554999999999</v>
      </c>
      <c r="L9074">
        <v>1.5010000000000001E-2</v>
      </c>
      <c r="M9074">
        <f>(F9074*CalPhotonTurnigy!$AE$30*CalPhotonTurnigy!$AF$36+CalPhotonTurnigy!$AE$36)/CalPhotonTurnigy!$AE$30</f>
        <v>27.009806843414005</v>
      </c>
    </row>
    <row r="9075" spans="1:13" x14ac:dyDescent="0.3">
      <c r="A9075">
        <v>233.56835699999999</v>
      </c>
      <c r="B9075">
        <v>21</v>
      </c>
      <c r="C9075">
        <v>0</v>
      </c>
      <c r="D9075">
        <v>0.32600000000000001</v>
      </c>
      <c r="E9075">
        <v>13.315046000000001</v>
      </c>
      <c r="F9075">
        <v>15.073935000000001</v>
      </c>
      <c r="G9075">
        <v>17.076799000000001</v>
      </c>
      <c r="H9075">
        <v>-1.7588900000000001</v>
      </c>
      <c r="I9075">
        <v>-100</v>
      </c>
      <c r="J9075">
        <v>21</v>
      </c>
      <c r="K9075">
        <v>35.727789000000001</v>
      </c>
      <c r="L9075">
        <v>1.5009E-2</v>
      </c>
      <c r="M9075">
        <f>(F9075*CalPhotonTurnigy!$AE$30*CalPhotonTurnigy!$AF$36+CalPhotonTurnigy!$AE$36)/CalPhotonTurnigy!$AE$30</f>
        <v>26.798971983678857</v>
      </c>
    </row>
    <row r="9076" spans="1:13" x14ac:dyDescent="0.3">
      <c r="A9076">
        <v>233.58337299999999</v>
      </c>
      <c r="B9076">
        <v>21</v>
      </c>
      <c r="C9076">
        <v>0</v>
      </c>
      <c r="D9076">
        <v>0.32800000000000001</v>
      </c>
      <c r="E9076">
        <v>13.318265999999999</v>
      </c>
      <c r="F9076">
        <v>14.788406999999999</v>
      </c>
      <c r="G9076">
        <v>17.061447000000001</v>
      </c>
      <c r="H9076">
        <v>-1.4701409999999999</v>
      </c>
      <c r="I9076">
        <v>-100</v>
      </c>
      <c r="J9076">
        <v>21</v>
      </c>
      <c r="K9076">
        <v>35.687536999999999</v>
      </c>
      <c r="L9076">
        <v>1.5016E-2</v>
      </c>
      <c r="M9076">
        <f>(F9076*CalPhotonTurnigy!$AE$30*CalPhotonTurnigy!$AF$36+CalPhotonTurnigy!$AE$36)/CalPhotonTurnigy!$AE$30</f>
        <v>26.508959911750846</v>
      </c>
    </row>
    <row r="9077" spans="1:13" x14ac:dyDescent="0.3">
      <c r="A9077">
        <v>233.59836899999999</v>
      </c>
      <c r="B9077">
        <v>21</v>
      </c>
      <c r="C9077">
        <v>0</v>
      </c>
      <c r="D9077">
        <v>0.32800000000000001</v>
      </c>
      <c r="E9077">
        <v>13.321037</v>
      </c>
      <c r="F9077">
        <v>15.229623</v>
      </c>
      <c r="G9077">
        <v>17.044937999999998</v>
      </c>
      <c r="H9077">
        <v>-1.9085859999999999</v>
      </c>
      <c r="I9077">
        <v>-100</v>
      </c>
      <c r="J9077">
        <v>21</v>
      </c>
      <c r="K9077">
        <v>35.652892000000001</v>
      </c>
      <c r="L9077">
        <v>1.4996000000000001E-2</v>
      </c>
      <c r="M9077">
        <f>(F9077*CalPhotonTurnigy!$AE$30*CalPhotonTurnigy!$AF$36+CalPhotonTurnigy!$AE$36)/CalPhotonTurnigy!$AE$30</f>
        <v>26.957104984485529</v>
      </c>
    </row>
    <row r="9078" spans="1:13" x14ac:dyDescent="0.3">
      <c r="A9078">
        <v>233.61336800000001</v>
      </c>
      <c r="B9078">
        <v>21</v>
      </c>
      <c r="C9078">
        <v>0</v>
      </c>
      <c r="D9078">
        <v>0.32700000000000001</v>
      </c>
      <c r="E9078">
        <v>13.313045000000001</v>
      </c>
      <c r="F9078">
        <v>14.996077</v>
      </c>
      <c r="G9078">
        <v>17.027404000000001</v>
      </c>
      <c r="H9078">
        <v>-1.6830320000000001</v>
      </c>
      <c r="I9078">
        <v>-100</v>
      </c>
      <c r="J9078">
        <v>21</v>
      </c>
      <c r="K9078">
        <v>35.623072000000001</v>
      </c>
      <c r="L9078">
        <v>1.4999E-2</v>
      </c>
      <c r="M9078">
        <f>(F9078*CalPhotonTurnigy!$AE$30*CalPhotonTurnigy!$AF$36+CalPhotonTurnigy!$AE$36)/CalPhotonTurnigy!$AE$30</f>
        <v>26.719891263412645</v>
      </c>
    </row>
    <row r="9079" spans="1:13" x14ac:dyDescent="0.3">
      <c r="A9079">
        <v>233.62836899999999</v>
      </c>
      <c r="B9079">
        <v>21</v>
      </c>
      <c r="C9079">
        <v>0</v>
      </c>
      <c r="D9079">
        <v>0.32600000000000001</v>
      </c>
      <c r="E9079">
        <v>13.295783999999999</v>
      </c>
      <c r="F9079">
        <v>14.736478999999999</v>
      </c>
      <c r="G9079">
        <v>17.008963999999999</v>
      </c>
      <c r="H9079">
        <v>-1.4406950000000001</v>
      </c>
      <c r="I9079">
        <v>-100</v>
      </c>
      <c r="J9079">
        <v>21</v>
      </c>
      <c r="K9079">
        <v>35.597405999999999</v>
      </c>
      <c r="L9079">
        <v>1.5001E-2</v>
      </c>
      <c r="M9079">
        <f>(F9079*CalPhotonTurnigy!$AE$30*CalPhotonTurnigy!$AF$36+CalPhotonTurnigy!$AE$36)/CalPhotonTurnigy!$AE$30</f>
        <v>26.456216408938239</v>
      </c>
    </row>
    <row r="9080" spans="1:13" x14ac:dyDescent="0.3">
      <c r="A9080">
        <v>233.64336900000001</v>
      </c>
      <c r="B9080">
        <v>21</v>
      </c>
      <c r="C9080">
        <v>0</v>
      </c>
      <c r="D9080">
        <v>0.32600000000000001</v>
      </c>
      <c r="E9080">
        <v>13.280924000000001</v>
      </c>
      <c r="F9080">
        <v>15.151783999999999</v>
      </c>
      <c r="G9080">
        <v>16.989739</v>
      </c>
      <c r="H9080">
        <v>-1.87086</v>
      </c>
      <c r="I9080">
        <v>-100</v>
      </c>
      <c r="J9080">
        <v>21</v>
      </c>
      <c r="K9080">
        <v>35.575316000000001</v>
      </c>
      <c r="L9080">
        <v>1.4999999999999999E-2</v>
      </c>
      <c r="M9080">
        <f>(F9080*CalPhotonTurnigy!$AE$30*CalPhotonTurnigy!$AF$36+CalPhotonTurnigy!$AE$36)/CalPhotonTurnigy!$AE$30</f>
        <v>26.878043562604649</v>
      </c>
    </row>
    <row r="9081" spans="1:13" x14ac:dyDescent="0.3">
      <c r="A9081">
        <v>233.65837500000001</v>
      </c>
      <c r="B9081">
        <v>21</v>
      </c>
      <c r="C9081">
        <v>0</v>
      </c>
      <c r="D9081">
        <v>0.32600000000000001</v>
      </c>
      <c r="E9081">
        <v>13.268132</v>
      </c>
      <c r="F9081">
        <v>14.892251</v>
      </c>
      <c r="G9081">
        <v>16.969847999999999</v>
      </c>
      <c r="H9081">
        <v>-1.6241190000000001</v>
      </c>
      <c r="I9081">
        <v>-100</v>
      </c>
      <c r="J9081">
        <v>21</v>
      </c>
      <c r="K9081">
        <v>35.556302000000002</v>
      </c>
      <c r="L9081">
        <v>1.5006E-2</v>
      </c>
      <c r="M9081">
        <f>(F9081*CalPhotonTurnigy!$AE$30*CalPhotonTurnigy!$AF$36+CalPhotonTurnigy!$AE$36)/CalPhotonTurnigy!$AE$30</f>
        <v>26.614434728922163</v>
      </c>
    </row>
    <row r="9082" spans="1:13" x14ac:dyDescent="0.3">
      <c r="A9082">
        <v>233.67338699999999</v>
      </c>
      <c r="B9082">
        <v>21</v>
      </c>
      <c r="C9082">
        <v>0</v>
      </c>
      <c r="D9082">
        <v>0.32600000000000001</v>
      </c>
      <c r="E9082">
        <v>13.25712</v>
      </c>
      <c r="F9082">
        <v>15.359332999999999</v>
      </c>
      <c r="G9082">
        <v>16.949404000000001</v>
      </c>
      <c r="H9082">
        <v>-2.1022120000000002</v>
      </c>
      <c r="I9082">
        <v>-100</v>
      </c>
      <c r="J9082">
        <v>21</v>
      </c>
      <c r="K9082">
        <v>35.539937000000002</v>
      </c>
      <c r="L9082">
        <v>1.5011999999999999E-2</v>
      </c>
      <c r="M9082">
        <f>(F9082*CalPhotonTurnigy!$AE$30*CalPhotonTurnigy!$AF$36+CalPhotonTurnigy!$AE$36)/CalPhotonTurnigy!$AE$30</f>
        <v>27.088852014023029</v>
      </c>
    </row>
    <row r="9083" spans="1:13" x14ac:dyDescent="0.3">
      <c r="A9083">
        <v>233.68839800000001</v>
      </c>
      <c r="B9083">
        <v>21</v>
      </c>
      <c r="C9083">
        <v>0</v>
      </c>
      <c r="D9083">
        <v>0.32600000000000001</v>
      </c>
      <c r="E9083">
        <v>13.247642000000001</v>
      </c>
      <c r="F9083">
        <v>15.047984</v>
      </c>
      <c r="G9083">
        <v>16.928514</v>
      </c>
      <c r="H9083">
        <v>-1.8003420000000001</v>
      </c>
      <c r="I9083">
        <v>-100</v>
      </c>
      <c r="J9083">
        <v>21</v>
      </c>
      <c r="K9083">
        <v>35.525851000000003</v>
      </c>
      <c r="L9083">
        <v>1.5011E-2</v>
      </c>
      <c r="M9083">
        <f>(F9083*CalPhotonTurnigy!$AE$30*CalPhotonTurnigy!$AF$36+CalPhotonTurnigy!$AE$36)/CalPhotonTurnigy!$AE$30</f>
        <v>26.772613436430934</v>
      </c>
    </row>
    <row r="9084" spans="1:13" x14ac:dyDescent="0.3">
      <c r="A9084">
        <v>233.70340999999999</v>
      </c>
      <c r="B9084">
        <v>21</v>
      </c>
      <c r="C9084">
        <v>0</v>
      </c>
      <c r="D9084">
        <v>0.32700000000000001</v>
      </c>
      <c r="E9084">
        <v>13.249885000000001</v>
      </c>
      <c r="F9084">
        <v>14.81437</v>
      </c>
      <c r="G9084">
        <v>16.907281999999999</v>
      </c>
      <c r="H9084">
        <v>-1.5644849999999999</v>
      </c>
      <c r="I9084">
        <v>-100</v>
      </c>
      <c r="J9084">
        <v>21</v>
      </c>
      <c r="K9084">
        <v>35.513727000000003</v>
      </c>
      <c r="L9084">
        <v>1.5011999999999999E-2</v>
      </c>
      <c r="M9084">
        <f>(F9084*CalPhotonTurnigy!$AE$30*CalPhotonTurnigy!$AF$36+CalPhotonTurnigy!$AE$36)/CalPhotonTurnigy!$AE$30</f>
        <v>26.535330647452657</v>
      </c>
    </row>
    <row r="9085" spans="1:13" x14ac:dyDescent="0.3">
      <c r="A9085">
        <v>233.71841900000001</v>
      </c>
      <c r="B9085">
        <v>21</v>
      </c>
      <c r="C9085">
        <v>0</v>
      </c>
      <c r="D9085">
        <v>0.32600000000000001</v>
      </c>
      <c r="E9085">
        <v>13.241414000000001</v>
      </c>
      <c r="F9085">
        <v>15.229623</v>
      </c>
      <c r="G9085">
        <v>16.885801000000001</v>
      </c>
      <c r="H9085">
        <v>-1.988208</v>
      </c>
      <c r="I9085">
        <v>-100</v>
      </c>
      <c r="J9085">
        <v>21</v>
      </c>
      <c r="K9085">
        <v>35.503292000000002</v>
      </c>
      <c r="L9085">
        <v>1.5009E-2</v>
      </c>
      <c r="M9085">
        <f>(F9085*CalPhotonTurnigy!$AE$30*CalPhotonTurnigy!$AF$36+CalPhotonTurnigy!$AE$36)/CalPhotonTurnigy!$AE$30</f>
        <v>26.957104984485529</v>
      </c>
    </row>
    <row r="9086" spans="1:13" x14ac:dyDescent="0.3">
      <c r="A9086">
        <v>233.733418</v>
      </c>
      <c r="B9086">
        <v>21</v>
      </c>
      <c r="C9086">
        <v>0</v>
      </c>
      <c r="D9086">
        <v>0.32500000000000001</v>
      </c>
      <c r="E9086">
        <v>13.213307</v>
      </c>
      <c r="F9086">
        <v>14.970122</v>
      </c>
      <c r="G9086">
        <v>16.864162</v>
      </c>
      <c r="H9086">
        <v>-1.756815</v>
      </c>
      <c r="I9086">
        <v>-100</v>
      </c>
      <c r="J9086">
        <v>21</v>
      </c>
      <c r="K9086">
        <v>35.494311000000003</v>
      </c>
      <c r="L9086">
        <v>1.4999E-2</v>
      </c>
      <c r="M9086">
        <f>(F9086*CalPhotonTurnigy!$AE$30*CalPhotonTurnigy!$AF$36+CalPhotonTurnigy!$AE$36)/CalPhotonTurnigy!$AE$30</f>
        <v>26.693528653346764</v>
      </c>
    </row>
    <row r="9087" spans="1:13" x14ac:dyDescent="0.3">
      <c r="A9087">
        <v>233.74842899999999</v>
      </c>
      <c r="B9087">
        <v>21</v>
      </c>
      <c r="C9087">
        <v>0</v>
      </c>
      <c r="D9087">
        <v>0.32500000000000001</v>
      </c>
      <c r="E9087">
        <v>13.199519</v>
      </c>
      <c r="F9087">
        <v>14.736478999999999</v>
      </c>
      <c r="G9087">
        <v>16.842441000000001</v>
      </c>
      <c r="H9087">
        <v>-1.5369600000000001</v>
      </c>
      <c r="I9087">
        <v>-100</v>
      </c>
      <c r="J9087">
        <v>21</v>
      </c>
      <c r="K9087">
        <v>35.486581000000001</v>
      </c>
      <c r="L9087">
        <v>1.5011E-2</v>
      </c>
      <c r="M9087">
        <f>(F9087*CalPhotonTurnigy!$AE$30*CalPhotonTurnigy!$AF$36+CalPhotonTurnigy!$AE$36)/CalPhotonTurnigy!$AE$30</f>
        <v>26.456216408938239</v>
      </c>
    </row>
    <row r="9088" spans="1:13" x14ac:dyDescent="0.3">
      <c r="A9088">
        <v>233.76343399999999</v>
      </c>
      <c r="B9088">
        <v>21</v>
      </c>
      <c r="C9088">
        <v>0</v>
      </c>
      <c r="D9088">
        <v>0.32500000000000001</v>
      </c>
      <c r="E9088">
        <v>13.177227</v>
      </c>
      <c r="F9088">
        <v>15.177731</v>
      </c>
      <c r="G9088">
        <v>16.820709999999998</v>
      </c>
      <c r="H9088">
        <v>-2.0005039999999998</v>
      </c>
      <c r="I9088">
        <v>-100</v>
      </c>
      <c r="J9088">
        <v>21</v>
      </c>
      <c r="K9088">
        <v>35.479927000000004</v>
      </c>
      <c r="L9088">
        <v>1.5004999999999999E-2</v>
      </c>
      <c r="M9088">
        <f>(F9088*CalPhotonTurnigy!$AE$30*CalPhotonTurnigy!$AF$36+CalPhotonTurnigy!$AE$36)/CalPhotonTurnigy!$AE$30</f>
        <v>26.904398047034604</v>
      </c>
    </row>
    <row r="9089" spans="1:13" x14ac:dyDescent="0.3">
      <c r="A9089">
        <v>233.77842999999999</v>
      </c>
      <c r="B9089">
        <v>21</v>
      </c>
      <c r="C9089">
        <v>0</v>
      </c>
      <c r="D9089">
        <v>0.32500000000000001</v>
      </c>
      <c r="E9089">
        <v>13.158032</v>
      </c>
      <c r="F9089">
        <v>14.892251</v>
      </c>
      <c r="G9089">
        <v>16.799035</v>
      </c>
      <c r="H9089">
        <v>-1.734218</v>
      </c>
      <c r="I9089">
        <v>-100</v>
      </c>
      <c r="J9089">
        <v>21</v>
      </c>
      <c r="K9089">
        <v>35.474200000000003</v>
      </c>
      <c r="L9089">
        <v>1.4996000000000001E-2</v>
      </c>
      <c r="M9089">
        <f>(F9089*CalPhotonTurnigy!$AE$30*CalPhotonTurnigy!$AF$36+CalPhotonTurnigy!$AE$36)/CalPhotonTurnigy!$AE$30</f>
        <v>26.614434728922163</v>
      </c>
    </row>
    <row r="9090" spans="1:13" x14ac:dyDescent="0.3">
      <c r="A9090">
        <v>233.793441</v>
      </c>
      <c r="B9090">
        <v>21</v>
      </c>
      <c r="C9090">
        <v>0</v>
      </c>
      <c r="D9090">
        <v>0.32</v>
      </c>
      <c r="E9090">
        <v>13.07882</v>
      </c>
      <c r="F9090">
        <v>14.684545999999999</v>
      </c>
      <c r="G9090">
        <v>16.777470999999998</v>
      </c>
      <c r="H9090">
        <v>-1.605726</v>
      </c>
      <c r="I9090">
        <v>-100</v>
      </c>
      <c r="J9090">
        <v>21</v>
      </c>
      <c r="K9090">
        <v>35.469270999999999</v>
      </c>
      <c r="L9090">
        <v>1.5011E-2</v>
      </c>
      <c r="M9090">
        <f>(F9090*CalPhotonTurnigy!$AE$30*CalPhotonTurnigy!$AF$36+CalPhotonTurnigy!$AE$36)/CalPhotonTurnigy!$AE$30</f>
        <v>26.40346782760318</v>
      </c>
    </row>
    <row r="9091" spans="1:13" x14ac:dyDescent="0.3">
      <c r="A9091">
        <v>233.80845299999999</v>
      </c>
      <c r="B9091">
        <v>21</v>
      </c>
      <c r="C9091">
        <v>0</v>
      </c>
      <c r="D9091">
        <v>0.32500000000000001</v>
      </c>
      <c r="E9091">
        <v>13.073323</v>
      </c>
      <c r="F9091">
        <v>15.099886</v>
      </c>
      <c r="G9091">
        <v>16.756069</v>
      </c>
      <c r="H9091">
        <v>-2.0265629999999999</v>
      </c>
      <c r="I9091">
        <v>-100</v>
      </c>
      <c r="J9091">
        <v>21</v>
      </c>
      <c r="K9091">
        <v>35.465029000000001</v>
      </c>
      <c r="L9091">
        <v>1.5011999999999999E-2</v>
      </c>
      <c r="M9091">
        <f>(F9091*CalPhotonTurnigy!$AE$30*CalPhotonTurnigy!$AF$36+CalPhotonTurnigy!$AE$36)/CalPhotonTurnigy!$AE$30</f>
        <v>26.825330530926777</v>
      </c>
    </row>
    <row r="9092" spans="1:13" x14ac:dyDescent="0.3">
      <c r="A9092">
        <v>233.82346100000001</v>
      </c>
      <c r="B9092">
        <v>21</v>
      </c>
      <c r="C9092">
        <v>0</v>
      </c>
      <c r="D9092">
        <v>0.32600000000000001</v>
      </c>
      <c r="E9092">
        <v>13.089508</v>
      </c>
      <c r="F9092">
        <v>14.81437</v>
      </c>
      <c r="G9092">
        <v>16.734870999999998</v>
      </c>
      <c r="H9092">
        <v>-1.7248619999999999</v>
      </c>
      <c r="I9092">
        <v>-100</v>
      </c>
      <c r="J9092">
        <v>21</v>
      </c>
      <c r="K9092">
        <v>35.461376999999999</v>
      </c>
      <c r="L9092">
        <v>1.5008000000000001E-2</v>
      </c>
      <c r="M9092">
        <f>(F9092*CalPhotonTurnigy!$AE$30*CalPhotonTurnigy!$AF$36+CalPhotonTurnigy!$AE$36)/CalPhotonTurnigy!$AE$30</f>
        <v>26.535330647452657</v>
      </c>
    </row>
    <row r="9093" spans="1:13" x14ac:dyDescent="0.3">
      <c r="A9093">
        <v>233.83846199999999</v>
      </c>
      <c r="B9093">
        <v>21</v>
      </c>
      <c r="C9093">
        <v>0</v>
      </c>
      <c r="D9093">
        <v>0.32300000000000001</v>
      </c>
      <c r="E9093">
        <v>13.061598999999999</v>
      </c>
      <c r="F9093">
        <v>15.255566999999999</v>
      </c>
      <c r="G9093">
        <v>16.713919000000001</v>
      </c>
      <c r="H9093">
        <v>-2.1939679999999999</v>
      </c>
      <c r="I9093">
        <v>-100</v>
      </c>
      <c r="J9093">
        <v>21</v>
      </c>
      <c r="K9093">
        <v>35.458233999999997</v>
      </c>
      <c r="L9093">
        <v>1.5001E-2</v>
      </c>
      <c r="M9093">
        <f>(F9093*CalPhotonTurnigy!$AE$30*CalPhotonTurnigy!$AF$36+CalPhotonTurnigy!$AE$36)/CalPhotonTurnigy!$AE$30</f>
        <v>26.983456421802011</v>
      </c>
    </row>
    <row r="9094" spans="1:13" x14ac:dyDescent="0.3">
      <c r="A9094">
        <v>233.85347100000001</v>
      </c>
      <c r="B9094">
        <v>21</v>
      </c>
      <c r="C9094">
        <v>0</v>
      </c>
      <c r="D9094">
        <v>0.32400000000000001</v>
      </c>
      <c r="E9094">
        <v>13.048033999999999</v>
      </c>
      <c r="F9094">
        <v>15.047984</v>
      </c>
      <c r="G9094">
        <v>16.693245000000001</v>
      </c>
      <c r="H9094">
        <v>-1.999949</v>
      </c>
      <c r="I9094">
        <v>-100</v>
      </c>
      <c r="J9094">
        <v>21</v>
      </c>
      <c r="K9094">
        <v>35.455528999999999</v>
      </c>
      <c r="L9094">
        <v>1.5009E-2</v>
      </c>
      <c r="M9094">
        <f>(F9094*CalPhotonTurnigy!$AE$30*CalPhotonTurnigy!$AF$36+CalPhotonTurnigy!$AE$36)/CalPhotonTurnigy!$AE$30</f>
        <v>26.772613436430934</v>
      </c>
    </row>
    <row r="9095" spans="1:13" x14ac:dyDescent="0.3">
      <c r="A9095">
        <v>233.86847800000001</v>
      </c>
      <c r="B9095">
        <v>21</v>
      </c>
      <c r="C9095">
        <v>0</v>
      </c>
      <c r="D9095">
        <v>0.32400000000000001</v>
      </c>
      <c r="E9095">
        <v>13.036358</v>
      </c>
      <c r="F9095">
        <v>14.762444</v>
      </c>
      <c r="G9095">
        <v>16.672875999999999</v>
      </c>
      <c r="H9095">
        <v>-1.726086</v>
      </c>
      <c r="I9095">
        <v>-100</v>
      </c>
      <c r="J9095">
        <v>21</v>
      </c>
      <c r="K9095">
        <v>35.453201</v>
      </c>
      <c r="L9095">
        <v>1.5007E-2</v>
      </c>
      <c r="M9095">
        <f>(F9095*CalPhotonTurnigy!$AE$30*CalPhotonTurnigy!$AF$36+CalPhotonTurnigy!$AE$36)/CalPhotonTurnigy!$AE$30</f>
        <v>26.482589176049036</v>
      </c>
    </row>
    <row r="9096" spans="1:13" x14ac:dyDescent="0.3">
      <c r="A9096">
        <v>233.88348199999999</v>
      </c>
      <c r="B9096">
        <v>21</v>
      </c>
      <c r="C9096">
        <v>0</v>
      </c>
      <c r="D9096">
        <v>0.32500000000000001</v>
      </c>
      <c r="E9096">
        <v>13.036782000000001</v>
      </c>
      <c r="F9096">
        <v>15.229623</v>
      </c>
      <c r="G9096">
        <v>16.652839</v>
      </c>
      <c r="H9096">
        <v>-2.192841</v>
      </c>
      <c r="I9096">
        <v>-100</v>
      </c>
      <c r="J9096">
        <v>21</v>
      </c>
      <c r="K9096">
        <v>35.451197000000001</v>
      </c>
      <c r="L9096">
        <v>1.5004E-2</v>
      </c>
      <c r="M9096">
        <f>(F9096*CalPhotonTurnigy!$AE$30*CalPhotonTurnigy!$AF$36+CalPhotonTurnigy!$AE$36)/CalPhotonTurnigy!$AE$30</f>
        <v>26.957104984485529</v>
      </c>
    </row>
    <row r="9097" spans="1:13" x14ac:dyDescent="0.3">
      <c r="A9097">
        <v>233.89849000000001</v>
      </c>
      <c r="B9097">
        <v>21</v>
      </c>
      <c r="C9097">
        <v>0</v>
      </c>
      <c r="D9097">
        <v>0.32400000000000001</v>
      </c>
      <c r="E9097">
        <v>13.026672</v>
      </c>
      <c r="F9097">
        <v>14.996077</v>
      </c>
      <c r="G9097">
        <v>16.633151000000002</v>
      </c>
      <c r="H9097">
        <v>-1.9694050000000001</v>
      </c>
      <c r="I9097">
        <v>-100</v>
      </c>
      <c r="J9097">
        <v>21</v>
      </c>
      <c r="K9097">
        <v>35.449472</v>
      </c>
      <c r="L9097">
        <v>1.5008000000000001E-2</v>
      </c>
      <c r="M9097">
        <f>(F9097*CalPhotonTurnigy!$AE$30*CalPhotonTurnigy!$AF$36+CalPhotonTurnigy!$AE$36)/CalPhotonTurnigy!$AE$30</f>
        <v>26.719891263412645</v>
      </c>
    </row>
    <row r="9098" spans="1:13" x14ac:dyDescent="0.3">
      <c r="A9098">
        <v>233.913488</v>
      </c>
      <c r="B9098">
        <v>21</v>
      </c>
      <c r="C9098">
        <v>0</v>
      </c>
      <c r="D9098">
        <v>0.32500000000000001</v>
      </c>
      <c r="E9098">
        <v>13.028447999999999</v>
      </c>
      <c r="F9098">
        <v>14.762444</v>
      </c>
      <c r="G9098">
        <v>16.61383</v>
      </c>
      <c r="H9098">
        <v>-1.7339960000000001</v>
      </c>
      <c r="I9098">
        <v>-100</v>
      </c>
      <c r="J9098">
        <v>21</v>
      </c>
      <c r="K9098">
        <v>35.447986999999998</v>
      </c>
      <c r="L9098">
        <v>1.4997999999999999E-2</v>
      </c>
      <c r="M9098">
        <f>(F9098*CalPhotonTurnigy!$AE$30*CalPhotonTurnigy!$AF$36+CalPhotonTurnigy!$AE$36)/CalPhotonTurnigy!$AE$30</f>
        <v>26.482589176049036</v>
      </c>
    </row>
    <row r="9099" spans="1:13" x14ac:dyDescent="0.3">
      <c r="A9099">
        <v>233.928495</v>
      </c>
      <c r="B9099">
        <v>21</v>
      </c>
      <c r="C9099">
        <v>0</v>
      </c>
      <c r="D9099">
        <v>0.32400000000000001</v>
      </c>
      <c r="E9099">
        <v>13.019499</v>
      </c>
      <c r="F9099">
        <v>15.177731</v>
      </c>
      <c r="G9099">
        <v>16.594889999999999</v>
      </c>
      <c r="H9099">
        <v>-2.1582330000000001</v>
      </c>
      <c r="I9099">
        <v>-100</v>
      </c>
      <c r="J9099">
        <v>21</v>
      </c>
      <c r="K9099">
        <v>35.446708999999998</v>
      </c>
      <c r="L9099">
        <v>1.5007E-2</v>
      </c>
      <c r="M9099">
        <f>(F9099*CalPhotonTurnigy!$AE$30*CalPhotonTurnigy!$AF$36+CalPhotonTurnigy!$AE$36)/CalPhotonTurnigy!$AE$30</f>
        <v>26.904398047034604</v>
      </c>
    </row>
    <row r="9100" spans="1:13" x14ac:dyDescent="0.3">
      <c r="A9100">
        <v>233.94350700000001</v>
      </c>
      <c r="B9100">
        <v>21</v>
      </c>
      <c r="C9100">
        <v>0</v>
      </c>
      <c r="D9100">
        <v>0.32100000000000001</v>
      </c>
      <c r="E9100">
        <v>12.96984</v>
      </c>
      <c r="F9100">
        <v>14.944165999999999</v>
      </c>
      <c r="G9100">
        <v>16.576339000000001</v>
      </c>
      <c r="H9100">
        <v>-1.974326</v>
      </c>
      <c r="I9100">
        <v>-100</v>
      </c>
      <c r="J9100">
        <v>21</v>
      </c>
      <c r="K9100">
        <v>35.445608999999997</v>
      </c>
      <c r="L9100">
        <v>1.5011999999999999E-2</v>
      </c>
      <c r="M9100">
        <f>(F9100*CalPhotonTurnigy!$AE$30*CalPhotonTurnigy!$AF$36+CalPhotonTurnigy!$AE$36)/CalPhotonTurnigy!$AE$30</f>
        <v>26.667165027576388</v>
      </c>
    </row>
    <row r="9101" spans="1:13" x14ac:dyDescent="0.3">
      <c r="A9101">
        <v>233.958516</v>
      </c>
      <c r="B9101">
        <v>21</v>
      </c>
      <c r="C9101">
        <v>0</v>
      </c>
      <c r="D9101">
        <v>0.32200000000000001</v>
      </c>
      <c r="E9101">
        <v>12.94806</v>
      </c>
      <c r="F9101">
        <v>14.684545999999999</v>
      </c>
      <c r="G9101">
        <v>16.558185000000002</v>
      </c>
      <c r="H9101">
        <v>-1.736486</v>
      </c>
      <c r="I9101">
        <v>-100</v>
      </c>
      <c r="J9101">
        <v>21</v>
      </c>
      <c r="K9101">
        <v>35.444662999999998</v>
      </c>
      <c r="L9101">
        <v>1.5009E-2</v>
      </c>
      <c r="M9101">
        <f>(F9101*CalPhotonTurnigy!$AE$30*CalPhotonTurnigy!$AF$36+CalPhotonTurnigy!$AE$36)/CalPhotonTurnigy!$AE$30</f>
        <v>26.40346782760318</v>
      </c>
    </row>
    <row r="9102" spans="1:13" x14ac:dyDescent="0.3">
      <c r="A9102">
        <v>233.97352799999999</v>
      </c>
      <c r="B9102">
        <v>21</v>
      </c>
      <c r="C9102">
        <v>0</v>
      </c>
      <c r="D9102">
        <v>0.32400000000000001</v>
      </c>
      <c r="E9102">
        <v>12.95032</v>
      </c>
      <c r="F9102">
        <v>15.125835</v>
      </c>
      <c r="G9102">
        <v>16.540434000000001</v>
      </c>
      <c r="H9102">
        <v>-2.1755149999999999</v>
      </c>
      <c r="I9102">
        <v>-100</v>
      </c>
      <c r="J9102">
        <v>21</v>
      </c>
      <c r="K9102">
        <v>35.443848000000003</v>
      </c>
      <c r="L9102">
        <v>1.5011999999999999E-2</v>
      </c>
      <c r="M9102">
        <f>(F9102*CalPhotonTurnigy!$AE$30*CalPhotonTurnigy!$AF$36+CalPhotonTurnigy!$AE$36)/CalPhotonTurnigy!$AE$30</f>
        <v>26.851687046765711</v>
      </c>
    </row>
    <row r="9103" spans="1:13" x14ac:dyDescent="0.3">
      <c r="A9103">
        <v>233.98853199999999</v>
      </c>
      <c r="B9103">
        <v>21</v>
      </c>
      <c r="C9103">
        <v>0</v>
      </c>
      <c r="D9103">
        <v>0.32400000000000001</v>
      </c>
      <c r="E9103">
        <v>12.952264</v>
      </c>
      <c r="F9103">
        <v>14.944165999999999</v>
      </c>
      <c r="G9103">
        <v>16.523088999999999</v>
      </c>
      <c r="H9103">
        <v>-1.9919020000000001</v>
      </c>
      <c r="I9103">
        <v>-100</v>
      </c>
      <c r="J9103">
        <v>21</v>
      </c>
      <c r="K9103">
        <v>35.443147000000003</v>
      </c>
      <c r="L9103">
        <v>1.5004E-2</v>
      </c>
      <c r="M9103">
        <f>(F9103*CalPhotonTurnigy!$AE$30*CalPhotonTurnigy!$AF$36+CalPhotonTurnigy!$AE$36)/CalPhotonTurnigy!$AE$30</f>
        <v>26.667165027576388</v>
      </c>
    </row>
    <row r="9104" spans="1:13" x14ac:dyDescent="0.3">
      <c r="A9104">
        <v>234.00354100000001</v>
      </c>
      <c r="B9104">
        <v>21</v>
      </c>
      <c r="C9104">
        <v>0</v>
      </c>
      <c r="D9104">
        <v>0.32300000000000001</v>
      </c>
      <c r="E9104">
        <v>12.943434</v>
      </c>
      <c r="F9104">
        <v>14.684545999999999</v>
      </c>
      <c r="G9104">
        <v>16.506152</v>
      </c>
      <c r="H9104">
        <v>-1.741112</v>
      </c>
      <c r="I9104">
        <v>-100</v>
      </c>
      <c r="J9104">
        <v>21</v>
      </c>
      <c r="K9104">
        <v>35.442543000000001</v>
      </c>
      <c r="L9104">
        <v>1.5009E-2</v>
      </c>
      <c r="M9104">
        <f>(F9104*CalPhotonTurnigy!$AE$30*CalPhotonTurnigy!$AF$36+CalPhotonTurnigy!$AE$36)/CalPhotonTurnigy!$AE$30</f>
        <v>26.40346782760318</v>
      </c>
    </row>
    <row r="9105" spans="1:13" x14ac:dyDescent="0.3">
      <c r="A9105">
        <v>234.01855</v>
      </c>
      <c r="B9105">
        <v>21</v>
      </c>
      <c r="C9105">
        <v>0</v>
      </c>
      <c r="D9105">
        <v>0.32300000000000001</v>
      </c>
      <c r="E9105">
        <v>12.935834</v>
      </c>
      <c r="F9105">
        <v>15.151783999999999</v>
      </c>
      <c r="G9105">
        <v>16.489623000000002</v>
      </c>
      <c r="H9105">
        <v>-2.2159499999999999</v>
      </c>
      <c r="I9105">
        <v>-100</v>
      </c>
      <c r="J9105">
        <v>21</v>
      </c>
      <c r="K9105">
        <v>35.442024000000004</v>
      </c>
      <c r="L9105">
        <v>1.5009E-2</v>
      </c>
      <c r="M9105">
        <f>(F9105*CalPhotonTurnigy!$AE$30*CalPhotonTurnigy!$AF$36+CalPhotonTurnigy!$AE$36)/CalPhotonTurnigy!$AE$30</f>
        <v>26.878043562604649</v>
      </c>
    </row>
    <row r="9106" spans="1:13" x14ac:dyDescent="0.3">
      <c r="A9106">
        <v>234.033557</v>
      </c>
      <c r="B9106">
        <v>21</v>
      </c>
      <c r="C9106">
        <v>0</v>
      </c>
      <c r="D9106">
        <v>0.32300000000000001</v>
      </c>
      <c r="E9106">
        <v>12.929292</v>
      </c>
      <c r="F9106">
        <v>14.892251</v>
      </c>
      <c r="G9106">
        <v>16.473500999999999</v>
      </c>
      <c r="H9106">
        <v>-1.9629589999999999</v>
      </c>
      <c r="I9106">
        <v>-100</v>
      </c>
      <c r="J9106">
        <v>21</v>
      </c>
      <c r="K9106">
        <v>35.441575999999998</v>
      </c>
      <c r="L9106">
        <v>1.5007E-2</v>
      </c>
      <c r="M9106">
        <f>(F9106*CalPhotonTurnigy!$AE$30*CalPhotonTurnigy!$AF$36+CalPhotonTurnigy!$AE$36)/CalPhotonTurnigy!$AE$30</f>
        <v>26.614434728922163</v>
      </c>
    </row>
    <row r="9107" spans="1:13" x14ac:dyDescent="0.3">
      <c r="A9107">
        <v>234.04855800000001</v>
      </c>
      <c r="B9107">
        <v>21</v>
      </c>
      <c r="C9107">
        <v>0</v>
      </c>
      <c r="D9107">
        <v>0.32200000000000001</v>
      </c>
      <c r="E9107">
        <v>12.913148</v>
      </c>
      <c r="F9107">
        <v>14.684545999999999</v>
      </c>
      <c r="G9107">
        <v>16.457784</v>
      </c>
      <c r="H9107">
        <v>-1.771398</v>
      </c>
      <c r="I9107">
        <v>-100</v>
      </c>
      <c r="J9107">
        <v>21</v>
      </c>
      <c r="K9107">
        <v>35.441192000000001</v>
      </c>
      <c r="L9107">
        <v>1.5001E-2</v>
      </c>
      <c r="M9107">
        <f>(F9107*CalPhotonTurnigy!$AE$30*CalPhotonTurnigy!$AF$36+CalPhotonTurnigy!$AE$36)/CalPhotonTurnigy!$AE$30</f>
        <v>26.40346782760318</v>
      </c>
    </row>
    <row r="9108" spans="1:13" x14ac:dyDescent="0.3">
      <c r="A9108">
        <v>234.06356700000001</v>
      </c>
      <c r="B9108">
        <v>21</v>
      </c>
      <c r="C9108">
        <v>0</v>
      </c>
      <c r="D9108">
        <v>0.32800000000000001</v>
      </c>
      <c r="E9108">
        <v>12.972806</v>
      </c>
      <c r="F9108">
        <v>15.073935000000001</v>
      </c>
      <c r="G9108">
        <v>16.442468999999999</v>
      </c>
      <c r="H9108">
        <v>-2.1011289999999998</v>
      </c>
      <c r="I9108">
        <v>-100</v>
      </c>
      <c r="J9108">
        <v>21</v>
      </c>
      <c r="K9108">
        <v>35.440860000000001</v>
      </c>
      <c r="L9108">
        <v>1.5009E-2</v>
      </c>
      <c r="M9108">
        <f>(F9108*CalPhotonTurnigy!$AE$30*CalPhotonTurnigy!$AF$36+CalPhotonTurnigy!$AE$36)/CalPhotonTurnigy!$AE$30</f>
        <v>26.798971983678857</v>
      </c>
    </row>
    <row r="9109" spans="1:13" x14ac:dyDescent="0.3">
      <c r="A9109">
        <v>234.07857100000001</v>
      </c>
      <c r="B9109">
        <v>21</v>
      </c>
      <c r="C9109">
        <v>0</v>
      </c>
      <c r="D9109">
        <v>0.32200000000000001</v>
      </c>
      <c r="E9109">
        <v>12.950614</v>
      </c>
      <c r="F9109">
        <v>14.866292</v>
      </c>
      <c r="G9109">
        <v>16.427548999999999</v>
      </c>
      <c r="H9109">
        <v>-1.9156770000000001</v>
      </c>
      <c r="I9109">
        <v>-100</v>
      </c>
      <c r="J9109">
        <v>21</v>
      </c>
      <c r="K9109">
        <v>35.440575000000003</v>
      </c>
      <c r="L9109">
        <v>1.5004E-2</v>
      </c>
      <c r="M9109">
        <f>(F9109*CalPhotonTurnigy!$AE$30*CalPhotonTurnigy!$AF$36+CalPhotonTurnigy!$AE$36)/CalPhotonTurnigy!$AE$30</f>
        <v>26.588068056038317</v>
      </c>
    </row>
    <row r="9110" spans="1:13" x14ac:dyDescent="0.3">
      <c r="A9110">
        <v>234.09357600000001</v>
      </c>
      <c r="B9110">
        <v>21</v>
      </c>
      <c r="C9110">
        <v>0</v>
      </c>
      <c r="D9110">
        <v>0.32100000000000001</v>
      </c>
      <c r="E9110">
        <v>12.910479</v>
      </c>
      <c r="F9110">
        <v>14.658579</v>
      </c>
      <c r="G9110">
        <v>16.413022000000002</v>
      </c>
      <c r="H9110">
        <v>-1.7480990000000001</v>
      </c>
      <c r="I9110">
        <v>-100</v>
      </c>
      <c r="J9110">
        <v>21</v>
      </c>
      <c r="K9110">
        <v>35.440330000000003</v>
      </c>
      <c r="L9110">
        <v>1.5004999999999999E-2</v>
      </c>
      <c r="M9110">
        <f>(F9110*CalPhotonTurnigy!$AE$30*CalPhotonTurnigy!$AF$36+CalPhotonTurnigy!$AE$36)/CalPhotonTurnigy!$AE$30</f>
        <v>26.377093029083404</v>
      </c>
    </row>
    <row r="9111" spans="1:13" x14ac:dyDescent="0.3">
      <c r="A9111">
        <v>234.108586</v>
      </c>
      <c r="B9111">
        <v>21</v>
      </c>
      <c r="C9111">
        <v>0</v>
      </c>
      <c r="D9111">
        <v>0.309</v>
      </c>
      <c r="E9111">
        <v>12.717554</v>
      </c>
      <c r="F9111">
        <v>15.073935000000001</v>
      </c>
      <c r="G9111">
        <v>16.398880999999999</v>
      </c>
      <c r="H9111">
        <v>-2.3563809999999998</v>
      </c>
      <c r="I9111">
        <v>-100</v>
      </c>
      <c r="J9111">
        <v>21</v>
      </c>
      <c r="K9111">
        <v>35.440117999999998</v>
      </c>
      <c r="L9111">
        <v>1.5010000000000001E-2</v>
      </c>
      <c r="M9111">
        <f>(F9111*CalPhotonTurnigy!$AE$30*CalPhotonTurnigy!$AF$36+CalPhotonTurnigy!$AE$36)/CalPhotonTurnigy!$AE$30</f>
        <v>26.798971983678857</v>
      </c>
    </row>
    <row r="9112" spans="1:13" x14ac:dyDescent="0.3">
      <c r="A9112">
        <v>234.123593</v>
      </c>
      <c r="B9112">
        <v>21</v>
      </c>
      <c r="C9112">
        <v>0</v>
      </c>
      <c r="D9112">
        <v>0.31900000000000001</v>
      </c>
      <c r="E9112">
        <v>12.688599</v>
      </c>
      <c r="F9112">
        <v>14.918208999999999</v>
      </c>
      <c r="G9112">
        <v>16.385119</v>
      </c>
      <c r="H9112">
        <v>-2.2296100000000001</v>
      </c>
      <c r="I9112">
        <v>-100</v>
      </c>
      <c r="J9112">
        <v>21</v>
      </c>
      <c r="K9112">
        <v>35.439937</v>
      </c>
      <c r="L9112">
        <v>1.5007E-2</v>
      </c>
      <c r="M9112">
        <f>(F9112*CalPhotonTurnigy!$AE$30*CalPhotonTurnigy!$AF$36+CalPhotonTurnigy!$AE$36)/CalPhotonTurnigy!$AE$30</f>
        <v>26.640800386101521</v>
      </c>
    </row>
    <row r="9113" spans="1:13" x14ac:dyDescent="0.3">
      <c r="A9113">
        <v>234.13859199999999</v>
      </c>
      <c r="B9113">
        <v>21</v>
      </c>
      <c r="C9113">
        <v>0</v>
      </c>
      <c r="D9113">
        <v>0.32</v>
      </c>
      <c r="E9113">
        <v>12.674263</v>
      </c>
      <c r="F9113">
        <v>14.63261</v>
      </c>
      <c r="G9113">
        <v>16.371729999999999</v>
      </c>
      <c r="H9113">
        <v>-1.9583459999999999</v>
      </c>
      <c r="I9113">
        <v>-100</v>
      </c>
      <c r="J9113">
        <v>21</v>
      </c>
      <c r="K9113">
        <v>35.439779999999999</v>
      </c>
      <c r="L9113">
        <v>1.4999E-2</v>
      </c>
      <c r="M9113">
        <f>(F9113*CalPhotonTurnigy!$AE$30*CalPhotonTurnigy!$AF$36+CalPhotonTurnigy!$AE$36)/CalPhotonTurnigy!$AE$30</f>
        <v>26.350716199154647</v>
      </c>
    </row>
    <row r="9114" spans="1:13" x14ac:dyDescent="0.3">
      <c r="A9114">
        <v>234.153593</v>
      </c>
      <c r="B9114">
        <v>21</v>
      </c>
      <c r="C9114">
        <v>0</v>
      </c>
      <c r="D9114">
        <v>0.31900000000000001</v>
      </c>
      <c r="E9114">
        <v>12.651317000000001</v>
      </c>
      <c r="F9114">
        <v>15.099886</v>
      </c>
      <c r="G9114">
        <v>16.358709000000001</v>
      </c>
      <c r="H9114">
        <v>-2.448569</v>
      </c>
      <c r="I9114">
        <v>-100</v>
      </c>
      <c r="J9114">
        <v>21</v>
      </c>
      <c r="K9114">
        <v>35.439646000000003</v>
      </c>
      <c r="L9114">
        <v>1.5001E-2</v>
      </c>
      <c r="M9114">
        <f>(F9114*CalPhotonTurnigy!$AE$30*CalPhotonTurnigy!$AF$36+CalPhotonTurnigy!$AE$36)/CalPhotonTurnigy!$AE$30</f>
        <v>26.825330530926777</v>
      </c>
    </row>
    <row r="9115" spans="1:13" x14ac:dyDescent="0.3">
      <c r="A9115">
        <v>234.16860199999999</v>
      </c>
      <c r="B9115">
        <v>21</v>
      </c>
      <c r="C9115">
        <v>0</v>
      </c>
      <c r="D9115">
        <v>0.318</v>
      </c>
      <c r="E9115">
        <v>12.620941999999999</v>
      </c>
      <c r="F9115">
        <v>14.918208999999999</v>
      </c>
      <c r="G9115">
        <v>16.346046000000001</v>
      </c>
      <c r="H9115">
        <v>-2.2972670000000002</v>
      </c>
      <c r="I9115">
        <v>-100</v>
      </c>
      <c r="J9115">
        <v>21</v>
      </c>
      <c r="K9115">
        <v>35.439529999999998</v>
      </c>
      <c r="L9115">
        <v>1.5009E-2</v>
      </c>
      <c r="M9115">
        <f>(F9115*CalPhotonTurnigy!$AE$30*CalPhotonTurnigy!$AF$36+CalPhotonTurnigy!$AE$36)/CalPhotonTurnigy!$AE$30</f>
        <v>26.640800386101521</v>
      </c>
    </row>
    <row r="9116" spans="1:13" x14ac:dyDescent="0.3">
      <c r="A9116">
        <v>234.18361100000001</v>
      </c>
      <c r="B9116">
        <v>21</v>
      </c>
      <c r="C9116">
        <v>0</v>
      </c>
      <c r="D9116">
        <v>0.317</v>
      </c>
      <c r="E9116">
        <v>12.584152</v>
      </c>
      <c r="F9116">
        <v>14.658579</v>
      </c>
      <c r="G9116">
        <v>16.333734</v>
      </c>
      <c r="H9116">
        <v>-2.074427</v>
      </c>
      <c r="I9116">
        <v>-100</v>
      </c>
      <c r="J9116">
        <v>21</v>
      </c>
      <c r="K9116">
        <v>35.439430000000002</v>
      </c>
      <c r="L9116">
        <v>1.5009E-2</v>
      </c>
      <c r="M9116">
        <f>(F9116*CalPhotonTurnigy!$AE$30*CalPhotonTurnigy!$AF$36+CalPhotonTurnigy!$AE$36)/CalPhotonTurnigy!$AE$30</f>
        <v>26.377093029083404</v>
      </c>
    </row>
    <row r="9117" spans="1:13" x14ac:dyDescent="0.3">
      <c r="A9117">
        <v>234.19861900000001</v>
      </c>
      <c r="B9117">
        <v>21</v>
      </c>
      <c r="C9117">
        <v>0</v>
      </c>
      <c r="D9117">
        <v>0.317</v>
      </c>
      <c r="E9117">
        <v>12.55246</v>
      </c>
      <c r="F9117">
        <v>15.099886</v>
      </c>
      <c r="G9117">
        <v>16.321766</v>
      </c>
      <c r="H9117">
        <v>-2.5474260000000002</v>
      </c>
      <c r="I9117">
        <v>-100</v>
      </c>
      <c r="J9117">
        <v>21</v>
      </c>
      <c r="K9117">
        <v>35.439343999999998</v>
      </c>
      <c r="L9117">
        <v>1.5008000000000001E-2</v>
      </c>
      <c r="M9117">
        <f>(F9117*CalPhotonTurnigy!$AE$30*CalPhotonTurnigy!$AF$36+CalPhotonTurnigy!$AE$36)/CalPhotonTurnigy!$AE$30</f>
        <v>26.825330530926777</v>
      </c>
    </row>
    <row r="9118" spans="1:13" x14ac:dyDescent="0.3">
      <c r="A9118">
        <v>234.213629</v>
      </c>
      <c r="B9118">
        <v>21</v>
      </c>
      <c r="C9118">
        <v>0</v>
      </c>
      <c r="D9118">
        <v>0.316</v>
      </c>
      <c r="E9118">
        <v>12.503852</v>
      </c>
      <c r="F9118">
        <v>14.918208999999999</v>
      </c>
      <c r="G9118">
        <v>16.310134000000001</v>
      </c>
      <c r="H9118">
        <v>-2.4143569999999999</v>
      </c>
      <c r="I9118">
        <v>-100</v>
      </c>
      <c r="J9118">
        <v>21</v>
      </c>
      <c r="K9118">
        <v>35.43927</v>
      </c>
      <c r="L9118">
        <v>1.5010000000000001E-2</v>
      </c>
      <c r="M9118">
        <f>(F9118*CalPhotonTurnigy!$AE$30*CalPhotonTurnigy!$AF$36+CalPhotonTurnigy!$AE$36)/CalPhotonTurnigy!$AE$30</f>
        <v>26.640800386101521</v>
      </c>
    </row>
    <row r="9119" spans="1:13" x14ac:dyDescent="0.3">
      <c r="A9119">
        <v>234.22862499999999</v>
      </c>
      <c r="B9119">
        <v>21</v>
      </c>
      <c r="C9119">
        <v>0</v>
      </c>
      <c r="D9119">
        <v>0.316</v>
      </c>
      <c r="E9119">
        <v>12.461964</v>
      </c>
      <c r="F9119">
        <v>14.684545999999999</v>
      </c>
      <c r="G9119">
        <v>16.298831</v>
      </c>
      <c r="H9119">
        <v>-2.2225820000000001</v>
      </c>
      <c r="I9119">
        <v>-100</v>
      </c>
      <c r="J9119">
        <v>21</v>
      </c>
      <c r="K9119">
        <v>35.439205999999999</v>
      </c>
      <c r="L9119">
        <v>1.4996000000000001E-2</v>
      </c>
      <c r="M9119">
        <f>(F9119*CalPhotonTurnigy!$AE$30*CalPhotonTurnigy!$AF$36+CalPhotonTurnigy!$AE$36)/CalPhotonTurnigy!$AE$30</f>
        <v>26.40346782760318</v>
      </c>
    </row>
    <row r="9120" spans="1:13" x14ac:dyDescent="0.3">
      <c r="A9120">
        <v>234.24363399999999</v>
      </c>
      <c r="B9120">
        <v>21</v>
      </c>
      <c r="C9120">
        <v>0</v>
      </c>
      <c r="D9120">
        <v>0.315</v>
      </c>
      <c r="E9120">
        <v>12.415186</v>
      </c>
      <c r="F9120">
        <v>14.502748</v>
      </c>
      <c r="G9120">
        <v>16.287848</v>
      </c>
      <c r="H9120">
        <v>-2.0875629999999998</v>
      </c>
      <c r="I9120">
        <v>-100</v>
      </c>
      <c r="J9120">
        <v>21</v>
      </c>
      <c r="K9120">
        <v>35.439152</v>
      </c>
      <c r="L9120">
        <v>1.5009E-2</v>
      </c>
      <c r="M9120">
        <f>(F9120*CalPhotonTurnigy!$AE$30*CalPhotonTurnigy!$AF$36+CalPhotonTurnigy!$AE$36)/CalPhotonTurnigy!$AE$30</f>
        <v>26.218814782534505</v>
      </c>
    </row>
    <row r="9121" spans="1:13" x14ac:dyDescent="0.3">
      <c r="A9121">
        <v>234.258633</v>
      </c>
      <c r="B9121">
        <v>21</v>
      </c>
      <c r="C9121">
        <v>0</v>
      </c>
      <c r="D9121">
        <v>0.316</v>
      </c>
      <c r="E9121">
        <v>12.385579999999999</v>
      </c>
      <c r="F9121">
        <v>14.970122</v>
      </c>
      <c r="G9121">
        <v>16.277179</v>
      </c>
      <c r="H9121">
        <v>-2.5845419999999999</v>
      </c>
      <c r="I9121">
        <v>-100</v>
      </c>
      <c r="J9121">
        <v>21</v>
      </c>
      <c r="K9121">
        <v>35.439104999999998</v>
      </c>
      <c r="L9121">
        <v>1.4999E-2</v>
      </c>
      <c r="M9121">
        <f>(F9121*CalPhotonTurnigy!$AE$30*CalPhotonTurnigy!$AF$36+CalPhotonTurnigy!$AE$36)/CalPhotonTurnigy!$AE$30</f>
        <v>26.693528653346764</v>
      </c>
    </row>
    <row r="9122" spans="1:13" x14ac:dyDescent="0.3">
      <c r="A9122">
        <v>234.27363199999999</v>
      </c>
      <c r="B9122">
        <v>21</v>
      </c>
      <c r="C9122">
        <v>0</v>
      </c>
      <c r="D9122">
        <v>0.313</v>
      </c>
      <c r="E9122">
        <v>12.327934000000001</v>
      </c>
      <c r="F9122">
        <v>14.736478999999999</v>
      </c>
      <c r="G9122">
        <v>16.266814</v>
      </c>
      <c r="H9122">
        <v>-2.4085450000000002</v>
      </c>
      <c r="I9122">
        <v>-100</v>
      </c>
      <c r="J9122">
        <v>21</v>
      </c>
      <c r="K9122">
        <v>35.439064000000002</v>
      </c>
      <c r="L9122">
        <v>1.4999E-2</v>
      </c>
      <c r="M9122">
        <f>(F9122*CalPhotonTurnigy!$AE$30*CalPhotonTurnigy!$AF$36+CalPhotonTurnigy!$AE$36)/CalPhotonTurnigy!$AE$30</f>
        <v>26.456216408938239</v>
      </c>
    </row>
    <row r="9123" spans="1:13" x14ac:dyDescent="0.3">
      <c r="A9123">
        <v>234.28863699999999</v>
      </c>
      <c r="B9123">
        <v>21</v>
      </c>
      <c r="C9123">
        <v>0</v>
      </c>
      <c r="D9123">
        <v>0.314</v>
      </c>
      <c r="E9123">
        <v>12.288982000000001</v>
      </c>
      <c r="F9123">
        <v>14.580667999999999</v>
      </c>
      <c r="G9123">
        <v>16.256748000000002</v>
      </c>
      <c r="H9123">
        <v>-2.291687</v>
      </c>
      <c r="I9123">
        <v>-100</v>
      </c>
      <c r="J9123">
        <v>21</v>
      </c>
      <c r="K9123">
        <v>35.439028999999998</v>
      </c>
      <c r="L9123">
        <v>1.5004999999999999E-2</v>
      </c>
      <c r="M9123">
        <f>(F9123*CalPhotonTurnigy!$AE$30*CalPhotonTurnigy!$AF$36+CalPhotonTurnigy!$AE$36)/CalPhotonTurnigy!$AE$30</f>
        <v>26.297958476479163</v>
      </c>
    </row>
    <row r="9124" spans="1:13" x14ac:dyDescent="0.3">
      <c r="A9124">
        <v>234.30363500000001</v>
      </c>
      <c r="B9124">
        <v>21</v>
      </c>
      <c r="C9124">
        <v>0</v>
      </c>
      <c r="D9124">
        <v>0.314</v>
      </c>
      <c r="E9124">
        <v>12.255424</v>
      </c>
      <c r="F9124">
        <v>14.346878999999999</v>
      </c>
      <c r="G9124">
        <v>16.246970999999998</v>
      </c>
      <c r="H9124">
        <v>-2.091456</v>
      </c>
      <c r="I9124">
        <v>-100</v>
      </c>
      <c r="J9124">
        <v>21</v>
      </c>
      <c r="K9124">
        <v>35.438999000000003</v>
      </c>
      <c r="L9124">
        <v>1.4997999999999999E-2</v>
      </c>
      <c r="M9124">
        <f>(F9124*CalPhotonTurnigy!$AE$30*CalPhotonTurnigy!$AF$36+CalPhotonTurnigy!$AE$36)/CalPhotonTurnigy!$AE$30</f>
        <v>26.06049793921494</v>
      </c>
    </row>
    <row r="9125" spans="1:13" x14ac:dyDescent="0.3">
      <c r="A9125">
        <v>234.31863899999999</v>
      </c>
      <c r="B9125">
        <v>21</v>
      </c>
      <c r="C9125">
        <v>0</v>
      </c>
      <c r="D9125">
        <v>0.315</v>
      </c>
      <c r="E9125">
        <v>12.237273999999999</v>
      </c>
      <c r="F9125">
        <v>14.81437</v>
      </c>
      <c r="G9125">
        <v>16.237476000000001</v>
      </c>
      <c r="H9125">
        <v>-2.5770960000000001</v>
      </c>
      <c r="I9125">
        <v>-100</v>
      </c>
      <c r="J9125">
        <v>21</v>
      </c>
      <c r="K9125">
        <v>35.438972999999997</v>
      </c>
      <c r="L9125">
        <v>1.5004E-2</v>
      </c>
      <c r="M9125">
        <f>(F9125*CalPhotonTurnigy!$AE$30*CalPhotonTurnigy!$AF$36+CalPhotonTurnigy!$AE$36)/CalPhotonTurnigy!$AE$30</f>
        <v>26.535330647452657</v>
      </c>
    </row>
    <row r="9126" spans="1:13" x14ac:dyDescent="0.3">
      <c r="A9126">
        <v>234.333651</v>
      </c>
      <c r="B9126">
        <v>21</v>
      </c>
      <c r="C9126">
        <v>0</v>
      </c>
      <c r="D9126">
        <v>0.314</v>
      </c>
      <c r="E9126">
        <v>12.210887</v>
      </c>
      <c r="F9126">
        <v>14.684545999999999</v>
      </c>
      <c r="G9126">
        <v>16.228255000000001</v>
      </c>
      <c r="H9126">
        <v>-2.4736590000000001</v>
      </c>
      <c r="I9126">
        <v>-100</v>
      </c>
      <c r="J9126">
        <v>21</v>
      </c>
      <c r="K9126">
        <v>35.438951000000003</v>
      </c>
      <c r="L9126">
        <v>1.5011999999999999E-2</v>
      </c>
      <c r="M9126">
        <f>(F9126*CalPhotonTurnigy!$AE$30*CalPhotonTurnigy!$AF$36+CalPhotonTurnigy!$AE$36)/CalPhotonTurnigy!$AE$30</f>
        <v>26.40346782760318</v>
      </c>
    </row>
    <row r="9127" spans="1:13" x14ac:dyDescent="0.3">
      <c r="A9127">
        <v>234.348658</v>
      </c>
      <c r="B9127">
        <v>21</v>
      </c>
      <c r="C9127">
        <v>0</v>
      </c>
      <c r="D9127">
        <v>0.314</v>
      </c>
      <c r="E9127">
        <v>12.188164</v>
      </c>
      <c r="F9127">
        <v>14.476773</v>
      </c>
      <c r="G9127">
        <v>16.219301999999999</v>
      </c>
      <c r="H9127">
        <v>-2.2886090000000001</v>
      </c>
      <c r="I9127">
        <v>-100</v>
      </c>
      <c r="J9127">
        <v>21</v>
      </c>
      <c r="K9127">
        <v>35.438932000000001</v>
      </c>
      <c r="L9127">
        <v>1.5007E-2</v>
      </c>
      <c r="M9127">
        <f>(F9127*CalPhotonTurnigy!$AE$30*CalPhotonTurnigy!$AF$36+CalPhotonTurnigy!$AE$36)/CalPhotonTurnigy!$AE$30</f>
        <v>26.192431858378797</v>
      </c>
    </row>
    <row r="9128" spans="1:13" x14ac:dyDescent="0.3">
      <c r="A9128">
        <v>234.363663</v>
      </c>
      <c r="B9128">
        <v>21</v>
      </c>
      <c r="C9128">
        <v>0</v>
      </c>
      <c r="D9128">
        <v>0.314</v>
      </c>
      <c r="E9128">
        <v>12.168597999999999</v>
      </c>
      <c r="F9128">
        <v>14.320897</v>
      </c>
      <c r="G9128">
        <v>16.210608000000001</v>
      </c>
      <c r="H9128">
        <v>-2.1522999999999999</v>
      </c>
      <c r="I9128">
        <v>-100</v>
      </c>
      <c r="J9128">
        <v>21</v>
      </c>
      <c r="K9128">
        <v>35.438915000000001</v>
      </c>
      <c r="L9128">
        <v>1.5004999999999999E-2</v>
      </c>
      <c r="M9128">
        <f>(F9128*CalPhotonTurnigy!$AE$30*CalPhotonTurnigy!$AF$36+CalPhotonTurnigy!$AE$36)/CalPhotonTurnigy!$AE$30</f>
        <v>26.034107905127801</v>
      </c>
    </row>
    <row r="9129" spans="1:13" x14ac:dyDescent="0.3">
      <c r="A9129">
        <v>234.37866099999999</v>
      </c>
      <c r="B9129">
        <v>21</v>
      </c>
      <c r="C9129">
        <v>0</v>
      </c>
      <c r="D9129">
        <v>0.314</v>
      </c>
      <c r="E9129">
        <v>12.151751000000001</v>
      </c>
      <c r="F9129">
        <v>14.788406999999999</v>
      </c>
      <c r="G9129">
        <v>16.202166999999999</v>
      </c>
      <c r="H9129">
        <v>-2.6366559999999999</v>
      </c>
      <c r="I9129">
        <v>-100</v>
      </c>
      <c r="J9129">
        <v>21</v>
      </c>
      <c r="K9129">
        <v>35.438901000000001</v>
      </c>
      <c r="L9129">
        <v>1.4997999999999999E-2</v>
      </c>
      <c r="M9129">
        <f>(F9129*CalPhotonTurnigy!$AE$30*CalPhotonTurnigy!$AF$36+CalPhotonTurnigy!$AE$36)/CalPhotonTurnigy!$AE$30</f>
        <v>26.508959911750846</v>
      </c>
    </row>
    <row r="9130" spans="1:13" x14ac:dyDescent="0.3">
      <c r="A9130">
        <v>234.39365799999999</v>
      </c>
      <c r="B9130">
        <v>21</v>
      </c>
      <c r="C9130">
        <v>0</v>
      </c>
      <c r="D9130">
        <v>0.315</v>
      </c>
      <c r="E9130">
        <v>12.148035</v>
      </c>
      <c r="F9130">
        <v>14.606638999999999</v>
      </c>
      <c r="G9130">
        <v>16.193973</v>
      </c>
      <c r="H9130">
        <v>-2.4586039999999998</v>
      </c>
      <c r="I9130">
        <v>-100</v>
      </c>
      <c r="J9130">
        <v>21</v>
      </c>
      <c r="K9130">
        <v>35.438889000000003</v>
      </c>
      <c r="L9130">
        <v>1.4997E-2</v>
      </c>
      <c r="M9130">
        <f>(F9130*CalPhotonTurnigy!$AE$30*CalPhotonTurnigy!$AF$36+CalPhotonTurnigy!$AE$36)/CalPhotonTurnigy!$AE$30</f>
        <v>26.3243373378169</v>
      </c>
    </row>
    <row r="9131" spans="1:13" x14ac:dyDescent="0.3">
      <c r="A9131">
        <v>234.40865400000001</v>
      </c>
      <c r="B9131">
        <v>21</v>
      </c>
      <c r="C9131">
        <v>0</v>
      </c>
      <c r="D9131">
        <v>0.315</v>
      </c>
      <c r="E9131">
        <v>12.144838</v>
      </c>
      <c r="F9131">
        <v>14.476773</v>
      </c>
      <c r="G9131">
        <v>16.186018000000001</v>
      </c>
      <c r="H9131">
        <v>-2.3319350000000001</v>
      </c>
      <c r="I9131">
        <v>-100</v>
      </c>
      <c r="J9131">
        <v>21</v>
      </c>
      <c r="K9131">
        <v>35.438878000000003</v>
      </c>
      <c r="L9131">
        <v>1.4996000000000001E-2</v>
      </c>
      <c r="M9131">
        <f>(F9131*CalPhotonTurnigy!$AE$30*CalPhotonTurnigy!$AF$36+CalPhotonTurnigy!$AE$36)/CalPhotonTurnigy!$AE$30</f>
        <v>26.192431858378797</v>
      </c>
    </row>
    <row r="9132" spans="1:13" x14ac:dyDescent="0.3">
      <c r="A9132">
        <v>234.42365899999999</v>
      </c>
      <c r="B9132">
        <v>21</v>
      </c>
      <c r="C9132">
        <v>0</v>
      </c>
      <c r="D9132">
        <v>0.313</v>
      </c>
      <c r="E9132">
        <v>12.109705999999999</v>
      </c>
      <c r="F9132">
        <v>14.320897</v>
      </c>
      <c r="G9132">
        <v>16.178294999999999</v>
      </c>
      <c r="H9132">
        <v>-2.211192</v>
      </c>
      <c r="I9132">
        <v>-100</v>
      </c>
      <c r="J9132">
        <v>21</v>
      </c>
      <c r="K9132">
        <v>35.438868999999997</v>
      </c>
      <c r="L9132">
        <v>1.5004999999999999E-2</v>
      </c>
      <c r="M9132">
        <f>(F9132*CalPhotonTurnigy!$AE$30*CalPhotonTurnigy!$AF$36+CalPhotonTurnigy!$AE$36)/CalPhotonTurnigy!$AE$30</f>
        <v>26.034107905127801</v>
      </c>
    </row>
    <row r="9133" spans="1:13" x14ac:dyDescent="0.3">
      <c r="A9133">
        <v>234.438669</v>
      </c>
      <c r="B9133">
        <v>21</v>
      </c>
      <c r="C9133">
        <v>0</v>
      </c>
      <c r="D9133">
        <v>0.313</v>
      </c>
      <c r="E9133">
        <v>12.090252</v>
      </c>
      <c r="F9133">
        <v>14.164982999999999</v>
      </c>
      <c r="G9133">
        <v>16.170798999999999</v>
      </c>
      <c r="H9133">
        <v>-2.074732</v>
      </c>
      <c r="I9133">
        <v>-100</v>
      </c>
      <c r="J9133">
        <v>21</v>
      </c>
      <c r="K9133">
        <v>35.438861000000003</v>
      </c>
      <c r="L9133">
        <v>1.5010000000000001E-2</v>
      </c>
      <c r="M9133">
        <f>(F9133*CalPhotonTurnigy!$AE$30*CalPhotonTurnigy!$AF$36+CalPhotonTurnigy!$AE$36)/CalPhotonTurnigy!$AE$30</f>
        <v>25.87574535510614</v>
      </c>
    </row>
    <row r="9134" spans="1:13" x14ac:dyDescent="0.3">
      <c r="A9134">
        <v>234.453675</v>
      </c>
      <c r="B9134">
        <v>21</v>
      </c>
      <c r="C9134">
        <v>0</v>
      </c>
      <c r="D9134">
        <v>0.315</v>
      </c>
      <c r="E9134">
        <v>12.095117999999999</v>
      </c>
      <c r="F9134">
        <v>14.009029999999999</v>
      </c>
      <c r="G9134">
        <v>16.163520999999999</v>
      </c>
      <c r="H9134">
        <v>-1.9139120000000001</v>
      </c>
      <c r="I9134">
        <v>-100</v>
      </c>
      <c r="J9134">
        <v>21</v>
      </c>
      <c r="K9134">
        <v>35.438854999999997</v>
      </c>
      <c r="L9134">
        <v>1.5006E-2</v>
      </c>
      <c r="M9134">
        <f>(F9134*CalPhotonTurnigy!$AE$30*CalPhotonTurnigy!$AF$36+CalPhotonTurnigy!$AE$36)/CalPhotonTurnigy!$AE$30</f>
        <v>25.717343192609334</v>
      </c>
    </row>
    <row r="9135" spans="1:13" x14ac:dyDescent="0.3">
      <c r="A9135">
        <v>234.46867900000001</v>
      </c>
      <c r="B9135">
        <v>21</v>
      </c>
      <c r="C9135">
        <v>0</v>
      </c>
      <c r="D9135">
        <v>0.314</v>
      </c>
      <c r="E9135">
        <v>12.0885</v>
      </c>
      <c r="F9135">
        <v>14.528722999999999</v>
      </c>
      <c r="G9135">
        <v>16.156457</v>
      </c>
      <c r="H9135">
        <v>-2.440223</v>
      </c>
      <c r="I9135">
        <v>-100</v>
      </c>
      <c r="J9135">
        <v>21</v>
      </c>
      <c r="K9135">
        <v>35.438848999999998</v>
      </c>
      <c r="L9135">
        <v>1.5004E-2</v>
      </c>
      <c r="M9135">
        <f>(F9135*CalPhotonTurnigy!$AE$30*CalPhotonTurnigy!$AF$36+CalPhotonTurnigy!$AE$36)/CalPhotonTurnigy!$AE$30</f>
        <v>26.24519770669021</v>
      </c>
    </row>
    <row r="9136" spans="1:13" x14ac:dyDescent="0.3">
      <c r="A9136">
        <v>234.483679</v>
      </c>
      <c r="B9136">
        <v>20</v>
      </c>
      <c r="C9136">
        <v>0</v>
      </c>
      <c r="D9136">
        <v>0.313</v>
      </c>
      <c r="E9136">
        <v>12.071994</v>
      </c>
      <c r="F9136">
        <v>14.424818999999999</v>
      </c>
      <c r="G9136">
        <v>16.149505999999999</v>
      </c>
      <c r="H9136">
        <v>-2.3528250000000002</v>
      </c>
      <c r="I9136">
        <v>-100</v>
      </c>
      <c r="J9136">
        <v>20</v>
      </c>
      <c r="K9136">
        <v>35.348970000000001</v>
      </c>
      <c r="L9136">
        <v>1.4999999999999999E-2</v>
      </c>
      <c r="M9136">
        <f>(F9136*CalPhotonTurnigy!$AE$30*CalPhotonTurnigy!$AF$36+CalPhotonTurnigy!$AE$36)/CalPhotonTurnigy!$AE$30</f>
        <v>26.139661947249426</v>
      </c>
    </row>
    <row r="9137" spans="1:13" x14ac:dyDescent="0.3">
      <c r="A9137">
        <v>234.49868499999999</v>
      </c>
      <c r="B9137">
        <v>20</v>
      </c>
      <c r="C9137">
        <v>0</v>
      </c>
      <c r="D9137">
        <v>0.313</v>
      </c>
      <c r="E9137">
        <v>12.057784</v>
      </c>
      <c r="F9137">
        <v>14.294914</v>
      </c>
      <c r="G9137">
        <v>16.142327999999999</v>
      </c>
      <c r="H9137">
        <v>-2.2371310000000002</v>
      </c>
      <c r="I9137">
        <v>-100</v>
      </c>
      <c r="J9137">
        <v>20</v>
      </c>
      <c r="K9137">
        <v>35.186120000000003</v>
      </c>
      <c r="L9137">
        <v>1.5006E-2</v>
      </c>
      <c r="M9137">
        <f>(F9137*CalPhotonTurnigy!$AE$30*CalPhotonTurnigy!$AF$36+CalPhotonTurnigy!$AE$36)/CalPhotonTurnigy!$AE$30</f>
        <v>26.00771685533617</v>
      </c>
    </row>
    <row r="9138" spans="1:13" x14ac:dyDescent="0.3">
      <c r="A9138">
        <v>234.51369600000001</v>
      </c>
      <c r="B9138">
        <v>20</v>
      </c>
      <c r="C9138">
        <v>0</v>
      </c>
      <c r="D9138">
        <v>0.313</v>
      </c>
      <c r="E9138">
        <v>12.045551</v>
      </c>
      <c r="F9138">
        <v>14.190972</v>
      </c>
      <c r="G9138">
        <v>16.134423999999999</v>
      </c>
      <c r="H9138">
        <v>-2.1454209999999998</v>
      </c>
      <c r="I9138">
        <v>-100</v>
      </c>
      <c r="J9138">
        <v>20</v>
      </c>
      <c r="K9138">
        <v>35.045952999999997</v>
      </c>
      <c r="L9138">
        <v>1.5011E-2</v>
      </c>
      <c r="M9138">
        <f>(F9138*CalPhotonTurnigy!$AE$30*CalPhotonTurnigy!$AF$36+CalPhotonTurnigy!$AE$36)/CalPhotonTurnigy!$AE$30</f>
        <v>25.902142499124722</v>
      </c>
    </row>
    <row r="9139" spans="1:13" x14ac:dyDescent="0.3">
      <c r="A9139">
        <v>234.52869699999999</v>
      </c>
      <c r="B9139">
        <v>20</v>
      </c>
      <c r="C9139">
        <v>0</v>
      </c>
      <c r="D9139">
        <v>0.312</v>
      </c>
      <c r="E9139">
        <v>12.013362000000001</v>
      </c>
      <c r="F9139">
        <v>14.035024999999999</v>
      </c>
      <c r="G9139">
        <v>16.125378000000001</v>
      </c>
      <c r="H9139">
        <v>-2.0216630000000002</v>
      </c>
      <c r="I9139">
        <v>-100</v>
      </c>
      <c r="J9139">
        <v>20</v>
      </c>
      <c r="K9139">
        <v>34.925311000000001</v>
      </c>
      <c r="L9139">
        <v>1.5001E-2</v>
      </c>
      <c r="M9139">
        <f>(F9139*CalPhotonTurnigy!$AE$30*CalPhotonTurnigy!$AF$36+CalPhotonTurnigy!$AE$36)/CalPhotonTurnigy!$AE$30</f>
        <v>25.743746430854859</v>
      </c>
    </row>
    <row r="9140" spans="1:13" x14ac:dyDescent="0.3">
      <c r="A9140">
        <v>234.54370399999999</v>
      </c>
      <c r="B9140">
        <v>20</v>
      </c>
      <c r="C9140">
        <v>0</v>
      </c>
      <c r="D9140">
        <v>0.313</v>
      </c>
      <c r="E9140">
        <v>11.996478</v>
      </c>
      <c r="F9140">
        <v>13.957037</v>
      </c>
      <c r="G9140">
        <v>16.114927000000002</v>
      </c>
      <c r="H9140">
        <v>-1.960558</v>
      </c>
      <c r="I9140">
        <v>-100</v>
      </c>
      <c r="J9140">
        <v>20</v>
      </c>
      <c r="K9140">
        <v>34.821472999999997</v>
      </c>
      <c r="L9140">
        <v>1.5007E-2</v>
      </c>
      <c r="M9140">
        <f>(F9140*CalPhotonTurnigy!$AE$30*CalPhotonTurnigy!$AF$36+CalPhotonTurnigy!$AE$36)/CalPhotonTurnigy!$AE$30</f>
        <v>25.664533669004808</v>
      </c>
    </row>
    <row r="9141" spans="1:13" x14ac:dyDescent="0.3">
      <c r="A9141">
        <v>234.558708</v>
      </c>
      <c r="B9141">
        <v>20</v>
      </c>
      <c r="C9141">
        <v>0</v>
      </c>
      <c r="D9141">
        <v>0.313</v>
      </c>
      <c r="E9141">
        <v>11.981942999999999</v>
      </c>
      <c r="F9141">
        <v>13.827035</v>
      </c>
      <c r="G9141">
        <v>16.102922</v>
      </c>
      <c r="H9141">
        <v>-1.845092</v>
      </c>
      <c r="I9141">
        <v>-100</v>
      </c>
      <c r="J9141">
        <v>20</v>
      </c>
      <c r="K9141">
        <v>34.732098999999998</v>
      </c>
      <c r="L9141">
        <v>1.5004E-2</v>
      </c>
      <c r="M9141">
        <f>(F9141*CalPhotonTurnigy!$AE$30*CalPhotonTurnigy!$AF$36+CalPhotonTurnigy!$AE$36)/CalPhotonTurnigy!$AE$30</f>
        <v>25.532490053755918</v>
      </c>
    </row>
    <row r="9142" spans="1:13" x14ac:dyDescent="0.3">
      <c r="A9142">
        <v>234.57370599999999</v>
      </c>
      <c r="B9142">
        <v>20</v>
      </c>
      <c r="C9142">
        <v>0</v>
      </c>
      <c r="D9142">
        <v>0.313</v>
      </c>
      <c r="E9142">
        <v>11.980278</v>
      </c>
      <c r="F9142">
        <v>13.775027</v>
      </c>
      <c r="G9142">
        <v>16.089307000000002</v>
      </c>
      <c r="H9142">
        <v>-1.7947489999999999</v>
      </c>
      <c r="I9142">
        <v>-100</v>
      </c>
      <c r="J9142">
        <v>20</v>
      </c>
      <c r="K9142">
        <v>34.655174000000002</v>
      </c>
      <c r="L9142">
        <v>1.4997999999999999E-2</v>
      </c>
      <c r="M9142">
        <f>(F9142*CalPhotonTurnigy!$AE$30*CalPhotonTurnigy!$AF$36+CalPhotonTurnigy!$AE$36)/CalPhotonTurnigy!$AE$30</f>
        <v>25.479665294584027</v>
      </c>
    </row>
    <row r="9143" spans="1:13" x14ac:dyDescent="0.3">
      <c r="A9143">
        <v>234.58871400000001</v>
      </c>
      <c r="B9143">
        <v>20</v>
      </c>
      <c r="C9143">
        <v>0</v>
      </c>
      <c r="D9143">
        <v>0.313</v>
      </c>
      <c r="E9143">
        <v>11.967997</v>
      </c>
      <c r="F9143">
        <v>14.346878999999999</v>
      </c>
      <c r="G9143">
        <v>16.074090999999999</v>
      </c>
      <c r="H9143">
        <v>-2.3788830000000001</v>
      </c>
      <c r="I9143">
        <v>-100</v>
      </c>
      <c r="J9143">
        <v>20</v>
      </c>
      <c r="K9143">
        <v>34.588963</v>
      </c>
      <c r="L9143">
        <v>1.5008000000000001E-2</v>
      </c>
      <c r="M9143">
        <f>(F9143*CalPhotonTurnigy!$AE$30*CalPhotonTurnigy!$AF$36+CalPhotonTurnigy!$AE$36)/CalPhotonTurnigy!$AE$30</f>
        <v>26.06049793921494</v>
      </c>
    </row>
    <row r="9144" spans="1:13" x14ac:dyDescent="0.3">
      <c r="A9144">
        <v>234.603712</v>
      </c>
      <c r="B9144">
        <v>20</v>
      </c>
      <c r="C9144">
        <v>0</v>
      </c>
      <c r="D9144">
        <v>0.313</v>
      </c>
      <c r="E9144">
        <v>11.957426</v>
      </c>
      <c r="F9144">
        <v>14.216958999999999</v>
      </c>
      <c r="G9144">
        <v>16.057331000000001</v>
      </c>
      <c r="H9144">
        <v>-2.2595329999999998</v>
      </c>
      <c r="I9144">
        <v>-100</v>
      </c>
      <c r="J9144">
        <v>20</v>
      </c>
      <c r="K9144">
        <v>34.531976</v>
      </c>
      <c r="L9144">
        <v>1.4997999999999999E-2</v>
      </c>
      <c r="M9144">
        <f>(F9144*CalPhotonTurnigy!$AE$30*CalPhotonTurnigy!$AF$36+CalPhotonTurnigy!$AE$36)/CalPhotonTurnigy!$AE$30</f>
        <v>25.92853761173432</v>
      </c>
    </row>
    <row r="9145" spans="1:13" x14ac:dyDescent="0.3">
      <c r="A9145">
        <v>234.61871400000001</v>
      </c>
      <c r="B9145">
        <v>20</v>
      </c>
      <c r="C9145">
        <v>0</v>
      </c>
      <c r="D9145">
        <v>0.313</v>
      </c>
      <c r="E9145">
        <v>11.948326</v>
      </c>
      <c r="F9145">
        <v>14.164982999999999</v>
      </c>
      <c r="G9145">
        <v>16.039121000000002</v>
      </c>
      <c r="H9145">
        <v>-2.2166570000000001</v>
      </c>
      <c r="I9145">
        <v>-100</v>
      </c>
      <c r="J9145">
        <v>20</v>
      </c>
      <c r="K9145">
        <v>34.482925999999999</v>
      </c>
      <c r="L9145">
        <v>1.5002E-2</v>
      </c>
      <c r="M9145">
        <f>(F9145*CalPhotonTurnigy!$AE$30*CalPhotonTurnigy!$AF$36+CalPhotonTurnigy!$AE$36)/CalPhotonTurnigy!$AE$30</f>
        <v>25.87574535510614</v>
      </c>
    </row>
    <row r="9146" spans="1:13" x14ac:dyDescent="0.3">
      <c r="A9146">
        <v>234.633723</v>
      </c>
      <c r="B9146">
        <v>20</v>
      </c>
      <c r="C9146">
        <v>0</v>
      </c>
      <c r="D9146">
        <v>0.313</v>
      </c>
      <c r="E9146">
        <v>11.940495</v>
      </c>
      <c r="F9146">
        <v>14.061019</v>
      </c>
      <c r="G9146">
        <v>16.019573000000001</v>
      </c>
      <c r="H9146">
        <v>-2.1205240000000001</v>
      </c>
      <c r="I9146">
        <v>-100</v>
      </c>
      <c r="J9146">
        <v>20</v>
      </c>
      <c r="K9146">
        <v>34.440708999999998</v>
      </c>
      <c r="L9146">
        <v>1.5009E-2</v>
      </c>
      <c r="M9146">
        <f>(F9146*CalPhotonTurnigy!$AE$30*CalPhotonTurnigy!$AF$36+CalPhotonTurnigy!$AE$36)/CalPhotonTurnigy!$AE$30</f>
        <v>25.770148653395896</v>
      </c>
    </row>
    <row r="9147" spans="1:13" x14ac:dyDescent="0.3">
      <c r="A9147">
        <v>234.648731</v>
      </c>
      <c r="B9147">
        <v>20</v>
      </c>
      <c r="C9147">
        <v>0</v>
      </c>
      <c r="D9147">
        <v>0.311</v>
      </c>
      <c r="E9147">
        <v>11.912022</v>
      </c>
      <c r="F9147">
        <v>13.983034</v>
      </c>
      <c r="G9147">
        <v>15.998816</v>
      </c>
      <c r="H9147">
        <v>-2.0710120000000001</v>
      </c>
      <c r="I9147">
        <v>-100</v>
      </c>
      <c r="J9147">
        <v>20</v>
      </c>
      <c r="K9147">
        <v>34.404372000000002</v>
      </c>
      <c r="L9147">
        <v>1.5008000000000001E-2</v>
      </c>
      <c r="M9147">
        <f>(F9147*CalPhotonTurnigy!$AE$30*CalPhotonTurnigy!$AF$36+CalPhotonTurnigy!$AE$36)/CalPhotonTurnigy!$AE$30</f>
        <v>25.690938938659315</v>
      </c>
    </row>
    <row r="9148" spans="1:13" x14ac:dyDescent="0.3">
      <c r="A9148">
        <v>234.663737</v>
      </c>
      <c r="B9148">
        <v>20</v>
      </c>
      <c r="C9148">
        <v>0</v>
      </c>
      <c r="D9148">
        <v>0.313</v>
      </c>
      <c r="E9148">
        <v>11.909250999999999</v>
      </c>
      <c r="F9148">
        <v>13.905039</v>
      </c>
      <c r="G9148">
        <v>15.976986999999999</v>
      </c>
      <c r="H9148">
        <v>-1.995789</v>
      </c>
      <c r="I9148">
        <v>-100</v>
      </c>
      <c r="J9148">
        <v>20</v>
      </c>
      <c r="K9148">
        <v>34.373097000000001</v>
      </c>
      <c r="L9148">
        <v>1.5006E-2</v>
      </c>
      <c r="M9148">
        <f>(F9148*CalPhotonTurnigy!$AE$30*CalPhotonTurnigy!$AF$36+CalPhotonTurnigy!$AE$36)/CalPhotonTurnigy!$AE$30</f>
        <v>25.611719066877825</v>
      </c>
    </row>
    <row r="9149" spans="1:13" x14ac:dyDescent="0.3">
      <c r="A9149">
        <v>234.67874900000001</v>
      </c>
      <c r="B9149">
        <v>20</v>
      </c>
      <c r="C9149">
        <v>0</v>
      </c>
      <c r="D9149">
        <v>0.313</v>
      </c>
      <c r="E9149">
        <v>11.906866000000001</v>
      </c>
      <c r="F9149">
        <v>13.853038</v>
      </c>
      <c r="G9149">
        <v>15.954226999999999</v>
      </c>
      <c r="H9149">
        <v>-1.946172</v>
      </c>
      <c r="I9149">
        <v>-100</v>
      </c>
      <c r="J9149">
        <v>20</v>
      </c>
      <c r="K9149">
        <v>34.346178000000002</v>
      </c>
      <c r="L9149">
        <v>1.5011999999999999E-2</v>
      </c>
      <c r="M9149">
        <f>(F9149*CalPhotonTurnigy!$AE$30*CalPhotonTurnigy!$AF$36+CalPhotonTurnigy!$AE$36)/CalPhotonTurnigy!$AE$30</f>
        <v>25.558901417637372</v>
      </c>
    </row>
    <row r="9150" spans="1:13" x14ac:dyDescent="0.3">
      <c r="A9150">
        <v>234.693758</v>
      </c>
      <c r="B9150">
        <v>20</v>
      </c>
      <c r="C9150">
        <v>0</v>
      </c>
      <c r="D9150">
        <v>0.313</v>
      </c>
      <c r="E9150">
        <v>11.904813000000001</v>
      </c>
      <c r="F9150">
        <v>13.749021000000001</v>
      </c>
      <c r="G9150">
        <v>15.930671</v>
      </c>
      <c r="H9150">
        <v>-1.8442080000000001</v>
      </c>
      <c r="I9150">
        <v>-100</v>
      </c>
      <c r="J9150">
        <v>20</v>
      </c>
      <c r="K9150">
        <v>34.323008000000002</v>
      </c>
      <c r="L9150">
        <v>1.5009E-2</v>
      </c>
      <c r="M9150">
        <f>(F9150*CalPhotonTurnigy!$AE$30*CalPhotonTurnigy!$AF$36+CalPhotonTurnigy!$AE$36)/CalPhotonTurnigy!$AE$30</f>
        <v>25.453250883589099</v>
      </c>
    </row>
    <row r="9151" spans="1:13" x14ac:dyDescent="0.3">
      <c r="A9151">
        <v>234.708755</v>
      </c>
      <c r="B9151">
        <v>20</v>
      </c>
      <c r="C9151">
        <v>0</v>
      </c>
      <c r="D9151">
        <v>0.31</v>
      </c>
      <c r="E9151">
        <v>11.870411000000001</v>
      </c>
      <c r="F9151">
        <v>13.723015</v>
      </c>
      <c r="G9151">
        <v>15.906457</v>
      </c>
      <c r="H9151">
        <v>-1.8526039999999999</v>
      </c>
      <c r="I9151">
        <v>-100</v>
      </c>
      <c r="J9151">
        <v>20</v>
      </c>
      <c r="K9151">
        <v>34.303066000000001</v>
      </c>
      <c r="L9151">
        <v>1.4997E-2</v>
      </c>
      <c r="M9151">
        <f>(F9151*CalPhotonTurnigy!$AE$30*CalPhotonTurnigy!$AF$36+CalPhotonTurnigy!$AE$36)/CalPhotonTurnigy!$AE$30</f>
        <v>25.426836472594168</v>
      </c>
    </row>
    <row r="9152" spans="1:13" x14ac:dyDescent="0.3">
      <c r="A9152">
        <v>234.723759</v>
      </c>
      <c r="B9152">
        <v>20</v>
      </c>
      <c r="C9152">
        <v>0</v>
      </c>
      <c r="D9152">
        <v>0.312</v>
      </c>
      <c r="E9152">
        <v>11.86256</v>
      </c>
      <c r="F9152">
        <v>13.644988</v>
      </c>
      <c r="G9152">
        <v>15.881712</v>
      </c>
      <c r="H9152">
        <v>-1.7824279999999999</v>
      </c>
      <c r="I9152">
        <v>-100</v>
      </c>
      <c r="J9152">
        <v>20</v>
      </c>
      <c r="K9152">
        <v>34.285902</v>
      </c>
      <c r="L9152">
        <v>1.5004E-2</v>
      </c>
      <c r="M9152">
        <f>(F9152*CalPhotonTurnigy!$AE$30*CalPhotonTurnigy!$AF$36+CalPhotonTurnigy!$AE$36)/CalPhotonTurnigy!$AE$30</f>
        <v>25.347584098268964</v>
      </c>
    </row>
    <row r="9153" spans="1:13" x14ac:dyDescent="0.3">
      <c r="A9153">
        <v>234.73876100000001</v>
      </c>
      <c r="B9153">
        <v>20</v>
      </c>
      <c r="C9153">
        <v>0</v>
      </c>
      <c r="D9153">
        <v>0.312</v>
      </c>
      <c r="E9153">
        <v>11.855803</v>
      </c>
      <c r="F9153">
        <v>13.644988</v>
      </c>
      <c r="G9153">
        <v>15.856553999999999</v>
      </c>
      <c r="H9153">
        <v>-1.789185</v>
      </c>
      <c r="I9153">
        <v>-100</v>
      </c>
      <c r="J9153">
        <v>20</v>
      </c>
      <c r="K9153">
        <v>34.271129000000002</v>
      </c>
      <c r="L9153">
        <v>1.5002E-2</v>
      </c>
      <c r="M9153">
        <f>(F9153*CalPhotonTurnigy!$AE$30*CalPhotonTurnigy!$AF$36+CalPhotonTurnigy!$AE$36)/CalPhotonTurnigy!$AE$30</f>
        <v>25.347584098268964</v>
      </c>
    </row>
    <row r="9154" spans="1:13" x14ac:dyDescent="0.3">
      <c r="A9154">
        <v>234.753773</v>
      </c>
      <c r="B9154">
        <v>20</v>
      </c>
      <c r="C9154">
        <v>0</v>
      </c>
      <c r="D9154">
        <v>0.312</v>
      </c>
      <c r="E9154">
        <v>11.849988</v>
      </c>
      <c r="F9154">
        <v>13.488905000000001</v>
      </c>
      <c r="G9154">
        <v>15.831094999999999</v>
      </c>
      <c r="H9154">
        <v>-1.638917</v>
      </c>
      <c r="I9154">
        <v>-100</v>
      </c>
      <c r="J9154">
        <v>20</v>
      </c>
      <c r="K9154">
        <v>34.258412999999997</v>
      </c>
      <c r="L9154">
        <v>1.5011999999999999E-2</v>
      </c>
      <c r="M9154">
        <f>(F9154*CalPhotonTurnigy!$AE$30*CalPhotonTurnigy!$AF$36+CalPhotonTurnigy!$AE$36)/CalPhotonTurnigy!$AE$30</f>
        <v>25.189049894188319</v>
      </c>
    </row>
    <row r="9155" spans="1:13" x14ac:dyDescent="0.3">
      <c r="A9155">
        <v>234.768776</v>
      </c>
      <c r="B9155">
        <v>20</v>
      </c>
      <c r="C9155">
        <v>0</v>
      </c>
      <c r="D9155">
        <v>0.313</v>
      </c>
      <c r="E9155">
        <v>11.855874999999999</v>
      </c>
      <c r="F9155">
        <v>13.540937</v>
      </c>
      <c r="G9155">
        <v>15.805438000000001</v>
      </c>
      <c r="H9155">
        <v>-1.6850620000000001</v>
      </c>
      <c r="I9155">
        <v>-100</v>
      </c>
      <c r="J9155">
        <v>20</v>
      </c>
      <c r="K9155">
        <v>34.247467999999998</v>
      </c>
      <c r="L9155">
        <v>1.5003000000000001E-2</v>
      </c>
      <c r="M9155">
        <f>(F9155*CalPhotonTurnigy!$AE$30*CalPhotonTurnigy!$AF$36+CalPhotonTurnigy!$AE$36)/CalPhotonTurnigy!$AE$30</f>
        <v>25.241899030267991</v>
      </c>
    </row>
    <row r="9156" spans="1:13" x14ac:dyDescent="0.3">
      <c r="A9156">
        <v>234.783773</v>
      </c>
      <c r="B9156">
        <v>20</v>
      </c>
      <c r="C9156">
        <v>0</v>
      </c>
      <c r="D9156">
        <v>0.31</v>
      </c>
      <c r="E9156">
        <v>11.828257000000001</v>
      </c>
      <c r="F9156">
        <v>13.488905000000001</v>
      </c>
      <c r="G9156">
        <v>15.779677</v>
      </c>
      <c r="H9156">
        <v>-1.660647</v>
      </c>
      <c r="I9156">
        <v>-100</v>
      </c>
      <c r="J9156">
        <v>20</v>
      </c>
      <c r="K9156">
        <v>34.238047999999999</v>
      </c>
      <c r="L9156">
        <v>1.4997E-2</v>
      </c>
      <c r="M9156">
        <f>(F9156*CalPhotonTurnigy!$AE$30*CalPhotonTurnigy!$AF$36+CalPhotonTurnigy!$AE$36)/CalPhotonTurnigy!$AE$30</f>
        <v>25.189049894188319</v>
      </c>
    </row>
    <row r="9157" spans="1:13" x14ac:dyDescent="0.3">
      <c r="A9157">
        <v>234.798776</v>
      </c>
      <c r="B9157">
        <v>20</v>
      </c>
      <c r="C9157">
        <v>0</v>
      </c>
      <c r="D9157">
        <v>0.31</v>
      </c>
      <c r="E9157">
        <v>11.804473</v>
      </c>
      <c r="F9157">
        <v>13.462887</v>
      </c>
      <c r="G9157">
        <v>15.753898</v>
      </c>
      <c r="H9157">
        <v>-1.6584140000000001</v>
      </c>
      <c r="I9157">
        <v>-100</v>
      </c>
      <c r="J9157">
        <v>20</v>
      </c>
      <c r="K9157">
        <v>34.229940999999997</v>
      </c>
      <c r="L9157">
        <v>1.5003000000000001E-2</v>
      </c>
      <c r="M9157">
        <f>(F9157*CalPhotonTurnigy!$AE$30*CalPhotonTurnigy!$AF$36+CalPhotonTurnigy!$AE$36)/CalPhotonTurnigy!$AE$30</f>
        <v>25.162623294739493</v>
      </c>
    </row>
    <row r="9158" spans="1:13" x14ac:dyDescent="0.3">
      <c r="A9158">
        <v>234.81377699999999</v>
      </c>
      <c r="B9158">
        <v>20</v>
      </c>
      <c r="C9158">
        <v>0</v>
      </c>
      <c r="D9158">
        <v>0.309</v>
      </c>
      <c r="E9158">
        <v>11.773075</v>
      </c>
      <c r="F9158">
        <v>13.410849000000001</v>
      </c>
      <c r="G9158">
        <v>15.728177000000001</v>
      </c>
      <c r="H9158">
        <v>-1.6377740000000001</v>
      </c>
      <c r="I9158">
        <v>-100</v>
      </c>
      <c r="J9158">
        <v>20</v>
      </c>
      <c r="K9158">
        <v>34.222962000000003</v>
      </c>
      <c r="L9158">
        <v>1.5001E-2</v>
      </c>
      <c r="M9158">
        <f>(F9158*CalPhotonTurnigy!$AE$30*CalPhotonTurnigy!$AF$36+CalPhotonTurnigy!$AE$36)/CalPhotonTurnigy!$AE$30</f>
        <v>25.109768064432867</v>
      </c>
    </row>
    <row r="9159" spans="1:13" x14ac:dyDescent="0.3">
      <c r="A9159">
        <v>234.82878400000001</v>
      </c>
      <c r="B9159">
        <v>20</v>
      </c>
      <c r="C9159">
        <v>0</v>
      </c>
      <c r="D9159">
        <v>0.309</v>
      </c>
      <c r="E9159">
        <v>11.746032</v>
      </c>
      <c r="F9159">
        <v>13.384828000000001</v>
      </c>
      <c r="G9159">
        <v>15.702581</v>
      </c>
      <c r="H9159">
        <v>-1.6387959999999999</v>
      </c>
      <c r="I9159">
        <v>-100</v>
      </c>
      <c r="J9159">
        <v>20</v>
      </c>
      <c r="K9159">
        <v>34.216956000000003</v>
      </c>
      <c r="L9159">
        <v>1.5007E-2</v>
      </c>
      <c r="M9159">
        <f>(F9159*CalPhotonTurnigy!$AE$30*CalPhotonTurnigy!$AF$36+CalPhotonTurnigy!$AE$36)/CalPhotonTurnigy!$AE$30</f>
        <v>25.083338417870578</v>
      </c>
    </row>
    <row r="9160" spans="1:13" x14ac:dyDescent="0.3">
      <c r="A9160">
        <v>234.843795</v>
      </c>
      <c r="B9160">
        <v>20</v>
      </c>
      <c r="C9160">
        <v>0</v>
      </c>
      <c r="D9160">
        <v>0.309</v>
      </c>
      <c r="E9160">
        <v>11.722742999999999</v>
      </c>
      <c r="F9160">
        <v>13.306759</v>
      </c>
      <c r="G9160">
        <v>15.677168999999999</v>
      </c>
      <c r="H9160">
        <v>-1.5840160000000001</v>
      </c>
      <c r="I9160">
        <v>-100</v>
      </c>
      <c r="J9160">
        <v>20</v>
      </c>
      <c r="K9160">
        <v>34.211785999999996</v>
      </c>
      <c r="L9160">
        <v>1.5011E-2</v>
      </c>
      <c r="M9160">
        <f>(F9160*CalPhotonTurnigy!$AE$30*CalPhotonTurnigy!$AF$36+CalPhotonTurnigy!$AE$36)/CalPhotonTurnigy!$AE$30</f>
        <v>25.004043383956748</v>
      </c>
    </row>
    <row r="9161" spans="1:13" x14ac:dyDescent="0.3">
      <c r="A9161">
        <v>234.85880599999999</v>
      </c>
      <c r="B9161">
        <v>20</v>
      </c>
      <c r="C9161">
        <v>0</v>
      </c>
      <c r="D9161">
        <v>0.307</v>
      </c>
      <c r="E9161">
        <v>11.669835000000001</v>
      </c>
      <c r="F9161">
        <v>13.332782999999999</v>
      </c>
      <c r="G9161">
        <v>15.651994999999999</v>
      </c>
      <c r="H9161">
        <v>-1.6629480000000001</v>
      </c>
      <c r="I9161">
        <v>-100</v>
      </c>
      <c r="J9161">
        <v>20</v>
      </c>
      <c r="K9161">
        <v>34.207335999999998</v>
      </c>
      <c r="L9161">
        <v>1.5011E-2</v>
      </c>
      <c r="M9161">
        <f>(F9161*CalPhotonTurnigy!$AE$30*CalPhotonTurnigy!$AF$36+CalPhotonTurnigy!$AE$36)/CalPhotonTurnigy!$AE$30</f>
        <v>25.030476077632514</v>
      </c>
    </row>
    <row r="9162" spans="1:13" x14ac:dyDescent="0.3">
      <c r="A9162">
        <v>234.873805</v>
      </c>
      <c r="B9162">
        <v>20</v>
      </c>
      <c r="C9162">
        <v>0</v>
      </c>
      <c r="D9162">
        <v>0.309</v>
      </c>
      <c r="E9162">
        <v>11.646174999999999</v>
      </c>
      <c r="F9162">
        <v>13.254707</v>
      </c>
      <c r="G9162">
        <v>15.627105999999999</v>
      </c>
      <c r="H9162">
        <v>-1.608533</v>
      </c>
      <c r="I9162">
        <v>-100</v>
      </c>
      <c r="J9162">
        <v>20</v>
      </c>
      <c r="K9162">
        <v>34.203505999999997</v>
      </c>
      <c r="L9162">
        <v>1.4999E-2</v>
      </c>
      <c r="M9162">
        <f>(F9162*CalPhotonTurnigy!$AE$30*CalPhotonTurnigy!$AF$36+CalPhotonTurnigy!$AE$36)/CalPhotonTurnigy!$AE$30</f>
        <v>24.951173933787246</v>
      </c>
    </row>
    <row r="9163" spans="1:13" x14ac:dyDescent="0.3">
      <c r="A9163">
        <v>234.88880599999999</v>
      </c>
      <c r="B9163">
        <v>20</v>
      </c>
      <c r="C9163">
        <v>0</v>
      </c>
      <c r="D9163">
        <v>0.309</v>
      </c>
      <c r="E9163">
        <v>11.625802</v>
      </c>
      <c r="F9163">
        <v>13.306759</v>
      </c>
      <c r="G9163">
        <v>15.602543000000001</v>
      </c>
      <c r="H9163">
        <v>-1.680957</v>
      </c>
      <c r="I9163">
        <v>-100</v>
      </c>
      <c r="J9163">
        <v>20</v>
      </c>
      <c r="K9163">
        <v>34.200209999999998</v>
      </c>
      <c r="L9163">
        <v>1.5001E-2</v>
      </c>
      <c r="M9163">
        <f>(F9163*CalPhotonTurnigy!$AE$30*CalPhotonTurnigy!$AF$36+CalPhotonTurnigy!$AE$36)/CalPhotonTurnigy!$AE$30</f>
        <v>25.004043383956748</v>
      </c>
    </row>
    <row r="9164" spans="1:13" x14ac:dyDescent="0.3">
      <c r="A9164">
        <v>234.903807</v>
      </c>
      <c r="B9164">
        <v>20</v>
      </c>
      <c r="C9164">
        <v>0</v>
      </c>
      <c r="D9164">
        <v>0.308</v>
      </c>
      <c r="E9164">
        <v>11.597279</v>
      </c>
      <c r="F9164">
        <v>13.202652</v>
      </c>
      <c r="G9164">
        <v>15.578340000000001</v>
      </c>
      <c r="H9164">
        <v>-1.6053729999999999</v>
      </c>
      <c r="I9164">
        <v>-100</v>
      </c>
      <c r="J9164">
        <v>20</v>
      </c>
      <c r="K9164">
        <v>34.197372999999999</v>
      </c>
      <c r="L9164">
        <v>1.5001E-2</v>
      </c>
      <c r="M9164">
        <f>(F9164*CalPhotonTurnigy!$AE$30*CalPhotonTurnigy!$AF$36+CalPhotonTurnigy!$AE$36)/CalPhotonTurnigy!$AE$30</f>
        <v>24.898301436504273</v>
      </c>
    </row>
    <row r="9165" spans="1:13" x14ac:dyDescent="0.3">
      <c r="A9165">
        <v>234.91881599999999</v>
      </c>
      <c r="B9165">
        <v>20</v>
      </c>
      <c r="C9165">
        <v>0</v>
      </c>
      <c r="D9165">
        <v>0.308</v>
      </c>
      <c r="E9165">
        <v>11.572714</v>
      </c>
      <c r="F9165">
        <v>13.254707</v>
      </c>
      <c r="G9165">
        <v>15.554525999999999</v>
      </c>
      <c r="H9165">
        <v>-1.681994</v>
      </c>
      <c r="I9165">
        <v>-100</v>
      </c>
      <c r="J9165">
        <v>20</v>
      </c>
      <c r="K9165">
        <v>34.194930999999997</v>
      </c>
      <c r="L9165">
        <v>1.5009E-2</v>
      </c>
      <c r="M9165">
        <f>(F9165*CalPhotonTurnigy!$AE$30*CalPhotonTurnigy!$AF$36+CalPhotonTurnigy!$AE$36)/CalPhotonTurnigy!$AE$30</f>
        <v>24.951173933787246</v>
      </c>
    </row>
    <row r="9166" spans="1:13" x14ac:dyDescent="0.3">
      <c r="A9166">
        <v>234.93382600000001</v>
      </c>
      <c r="B9166">
        <v>20</v>
      </c>
      <c r="C9166">
        <v>0</v>
      </c>
      <c r="D9166">
        <v>0.309</v>
      </c>
      <c r="E9166">
        <v>11.562559</v>
      </c>
      <c r="F9166">
        <v>13.228680000000001</v>
      </c>
      <c r="G9166">
        <v>15.531122</v>
      </c>
      <c r="H9166">
        <v>-1.666121</v>
      </c>
      <c r="I9166">
        <v>-100</v>
      </c>
      <c r="J9166">
        <v>20</v>
      </c>
      <c r="K9166">
        <v>34.192829000000003</v>
      </c>
      <c r="L9166">
        <v>1.5010000000000001E-2</v>
      </c>
      <c r="M9166">
        <f>(F9166*CalPhotonTurnigy!$AE$30*CalPhotonTurnigy!$AF$36+CalPhotonTurnigy!$AE$36)/CalPhotonTurnigy!$AE$30</f>
        <v>24.924738192998007</v>
      </c>
    </row>
    <row r="9167" spans="1:13" x14ac:dyDescent="0.3">
      <c r="A9167">
        <v>234.948835</v>
      </c>
      <c r="B9167">
        <v>20</v>
      </c>
      <c r="C9167">
        <v>0</v>
      </c>
      <c r="D9167">
        <v>0.30599999999999999</v>
      </c>
      <c r="E9167">
        <v>11.520802</v>
      </c>
      <c r="F9167">
        <v>13.228680000000001</v>
      </c>
      <c r="G9167">
        <v>15.508150000000001</v>
      </c>
      <c r="H9167">
        <v>-1.707878</v>
      </c>
      <c r="I9167">
        <v>-100</v>
      </c>
      <c r="J9167">
        <v>20</v>
      </c>
      <c r="K9167">
        <v>34.191020000000002</v>
      </c>
      <c r="L9167">
        <v>1.5009E-2</v>
      </c>
      <c r="M9167">
        <f>(F9167*CalPhotonTurnigy!$AE$30*CalPhotonTurnigy!$AF$36+CalPhotonTurnigy!$AE$36)/CalPhotonTurnigy!$AE$30</f>
        <v>24.924738192998007</v>
      </c>
    </row>
    <row r="9168" spans="1:13" x14ac:dyDescent="0.3">
      <c r="A9168">
        <v>234.96384499999999</v>
      </c>
      <c r="B9168">
        <v>20</v>
      </c>
      <c r="C9168">
        <v>0</v>
      </c>
      <c r="D9168">
        <v>0.29699999999999999</v>
      </c>
      <c r="E9168">
        <v>11.363313</v>
      </c>
      <c r="F9168">
        <v>13.176622</v>
      </c>
      <c r="G9168">
        <v>15.485625000000001</v>
      </c>
      <c r="H9168">
        <v>-1.8133090000000001</v>
      </c>
      <c r="I9168">
        <v>-100</v>
      </c>
      <c r="J9168">
        <v>20</v>
      </c>
      <c r="K9168">
        <v>34.189463000000003</v>
      </c>
      <c r="L9168">
        <v>1.5010000000000001E-2</v>
      </c>
      <c r="M9168">
        <f>(F9168*CalPhotonTurnigy!$AE$30*CalPhotonTurnigy!$AF$36+CalPhotonTurnigy!$AE$36)/CalPhotonTurnigy!$AE$30</f>
        <v>24.871862648601564</v>
      </c>
    </row>
    <row r="9169" spans="1:13" x14ac:dyDescent="0.3">
      <c r="A9169">
        <v>234.978847</v>
      </c>
      <c r="B9169">
        <v>20</v>
      </c>
      <c r="C9169">
        <v>0</v>
      </c>
      <c r="D9169">
        <v>0.30499999999999999</v>
      </c>
      <c r="E9169">
        <v>11.327043</v>
      </c>
      <c r="F9169">
        <v>13.202652</v>
      </c>
      <c r="G9169">
        <v>15.463562</v>
      </c>
      <c r="H9169">
        <v>-1.8756090000000001</v>
      </c>
      <c r="I9169">
        <v>-100</v>
      </c>
      <c r="J9169">
        <v>20</v>
      </c>
      <c r="K9169">
        <v>34.188122</v>
      </c>
      <c r="L9169">
        <v>1.5002E-2</v>
      </c>
      <c r="M9169">
        <f>(F9169*CalPhotonTurnigy!$AE$30*CalPhotonTurnigy!$AF$36+CalPhotonTurnigy!$AE$36)/CalPhotonTurnigy!$AE$30</f>
        <v>24.898301436504273</v>
      </c>
    </row>
    <row r="9170" spans="1:13" x14ac:dyDescent="0.3">
      <c r="A9170">
        <v>234.99386000000001</v>
      </c>
      <c r="B9170">
        <v>20</v>
      </c>
      <c r="C9170">
        <v>0</v>
      </c>
      <c r="D9170">
        <v>0.30299999999999999</v>
      </c>
      <c r="E9170">
        <v>11.273604000000001</v>
      </c>
      <c r="F9170">
        <v>13.176622</v>
      </c>
      <c r="G9170">
        <v>15.441969</v>
      </c>
      <c r="H9170">
        <v>-1.9030180000000001</v>
      </c>
      <c r="I9170">
        <v>-100</v>
      </c>
      <c r="J9170">
        <v>20</v>
      </c>
      <c r="K9170">
        <v>34.186968999999998</v>
      </c>
      <c r="L9170">
        <v>1.5013E-2</v>
      </c>
      <c r="M9170">
        <f>(F9170*CalPhotonTurnigy!$AE$30*CalPhotonTurnigy!$AF$36+CalPhotonTurnigy!$AE$36)/CalPhotonTurnigy!$AE$30</f>
        <v>24.871862648601564</v>
      </c>
    </row>
    <row r="9171" spans="1:13" x14ac:dyDescent="0.3">
      <c r="A9171">
        <v>235.00886800000001</v>
      </c>
      <c r="B9171">
        <v>20</v>
      </c>
      <c r="C9171">
        <v>0</v>
      </c>
      <c r="D9171">
        <v>0.30299999999999999</v>
      </c>
      <c r="E9171">
        <v>11.227546</v>
      </c>
      <c r="F9171">
        <v>13.202652</v>
      </c>
      <c r="G9171">
        <v>15.420852</v>
      </c>
      <c r="H9171">
        <v>-1.9751050000000001</v>
      </c>
      <c r="I9171">
        <v>-100</v>
      </c>
      <c r="J9171">
        <v>20</v>
      </c>
      <c r="K9171">
        <v>34.185975999999997</v>
      </c>
      <c r="L9171">
        <v>1.5008000000000001E-2</v>
      </c>
      <c r="M9171">
        <f>(F9171*CalPhotonTurnigy!$AE$30*CalPhotonTurnigy!$AF$36+CalPhotonTurnigy!$AE$36)/CalPhotonTurnigy!$AE$30</f>
        <v>24.898301436504273</v>
      </c>
    </row>
    <row r="9172" spans="1:13" x14ac:dyDescent="0.3">
      <c r="A9172">
        <v>235.023866</v>
      </c>
      <c r="B9172">
        <v>20</v>
      </c>
      <c r="C9172">
        <v>0</v>
      </c>
      <c r="D9172">
        <v>0.30099999999999999</v>
      </c>
      <c r="E9172">
        <v>11.154439999999999</v>
      </c>
      <c r="F9172">
        <v>13.176622</v>
      </c>
      <c r="G9172">
        <v>15.400218000000001</v>
      </c>
      <c r="H9172">
        <v>-2.0221819999999999</v>
      </c>
      <c r="I9172">
        <v>-100</v>
      </c>
      <c r="J9172">
        <v>20</v>
      </c>
      <c r="K9172">
        <v>34.185121000000002</v>
      </c>
      <c r="L9172">
        <v>1.4997999999999999E-2</v>
      </c>
      <c r="M9172">
        <f>(F9172*CalPhotonTurnigy!$AE$30*CalPhotonTurnigy!$AF$36+CalPhotonTurnigy!$AE$36)/CalPhotonTurnigy!$AE$30</f>
        <v>24.871862648601564</v>
      </c>
    </row>
    <row r="9173" spans="1:13" x14ac:dyDescent="0.3">
      <c r="A9173">
        <v>235.03887700000001</v>
      </c>
      <c r="B9173">
        <v>20</v>
      </c>
      <c r="C9173">
        <v>0</v>
      </c>
      <c r="D9173">
        <v>0.30099999999999999</v>
      </c>
      <c r="E9173">
        <v>11.091393999999999</v>
      </c>
      <c r="F9173">
        <v>13.202652</v>
      </c>
      <c r="G9173">
        <v>15.380067</v>
      </c>
      <c r="H9173">
        <v>-2.1112579999999999</v>
      </c>
      <c r="I9173">
        <v>-100</v>
      </c>
      <c r="J9173">
        <v>20</v>
      </c>
      <c r="K9173">
        <v>34.184386000000003</v>
      </c>
      <c r="L9173">
        <v>1.5011E-2</v>
      </c>
      <c r="M9173">
        <f>(F9173*CalPhotonTurnigy!$AE$30*CalPhotonTurnigy!$AF$36+CalPhotonTurnigy!$AE$36)/CalPhotonTurnigy!$AE$30</f>
        <v>24.898301436504273</v>
      </c>
    </row>
    <row r="9174" spans="1:13" x14ac:dyDescent="0.3">
      <c r="A9174">
        <v>235.05388600000001</v>
      </c>
      <c r="B9174">
        <v>20</v>
      </c>
      <c r="C9174">
        <v>0</v>
      </c>
      <c r="D9174">
        <v>0.29899999999999999</v>
      </c>
      <c r="E9174">
        <v>11.014652999999999</v>
      </c>
      <c r="F9174">
        <v>13.176622</v>
      </c>
      <c r="G9174">
        <v>15.3604</v>
      </c>
      <c r="H9174">
        <v>-2.1619700000000002</v>
      </c>
      <c r="I9174">
        <v>-100</v>
      </c>
      <c r="J9174">
        <v>20</v>
      </c>
      <c r="K9174">
        <v>34.183753000000003</v>
      </c>
      <c r="L9174">
        <v>1.5009E-2</v>
      </c>
      <c r="M9174">
        <f>(F9174*CalPhotonTurnigy!$AE$30*CalPhotonTurnigy!$AF$36+CalPhotonTurnigy!$AE$36)/CalPhotonTurnigy!$AE$30</f>
        <v>24.871862648601564</v>
      </c>
    </row>
    <row r="9175" spans="1:13" x14ac:dyDescent="0.3">
      <c r="A9175">
        <v>235.06888499999999</v>
      </c>
      <c r="B9175">
        <v>20</v>
      </c>
      <c r="C9175">
        <v>0</v>
      </c>
      <c r="D9175">
        <v>0.30099999999999999</v>
      </c>
      <c r="E9175">
        <v>10.98211</v>
      </c>
      <c r="F9175">
        <v>13.176622</v>
      </c>
      <c r="G9175">
        <v>15.341215999999999</v>
      </c>
      <c r="H9175">
        <v>-2.194512</v>
      </c>
      <c r="I9175">
        <v>-100</v>
      </c>
      <c r="J9175">
        <v>20</v>
      </c>
      <c r="K9175">
        <v>34.183208</v>
      </c>
      <c r="L9175">
        <v>1.4999E-2</v>
      </c>
      <c r="M9175">
        <f>(F9175*CalPhotonTurnigy!$AE$30*CalPhotonTurnigy!$AF$36+CalPhotonTurnigy!$AE$36)/CalPhotonTurnigy!$AE$30</f>
        <v>24.871862648601564</v>
      </c>
    </row>
    <row r="9176" spans="1:13" x14ac:dyDescent="0.3">
      <c r="A9176">
        <v>235.08388299999999</v>
      </c>
      <c r="B9176">
        <v>20</v>
      </c>
      <c r="C9176">
        <v>0</v>
      </c>
      <c r="D9176">
        <v>0.3</v>
      </c>
      <c r="E9176">
        <v>10.931633</v>
      </c>
      <c r="F9176">
        <v>13.176622</v>
      </c>
      <c r="G9176">
        <v>15.322513000000001</v>
      </c>
      <c r="H9176">
        <v>-2.24499</v>
      </c>
      <c r="I9176">
        <v>-100</v>
      </c>
      <c r="J9176">
        <v>20</v>
      </c>
      <c r="K9176">
        <v>34.182738999999998</v>
      </c>
      <c r="L9176">
        <v>1.4997999999999999E-2</v>
      </c>
      <c r="M9176">
        <f>(F9176*CalPhotonTurnigy!$AE$30*CalPhotonTurnigy!$AF$36+CalPhotonTurnigy!$AE$36)/CalPhotonTurnigy!$AE$30</f>
        <v>24.871862648601564</v>
      </c>
    </row>
    <row r="9177" spans="1:13" x14ac:dyDescent="0.3">
      <c r="A9177">
        <v>235.09888699999999</v>
      </c>
      <c r="B9177">
        <v>20</v>
      </c>
      <c r="C9177">
        <v>0</v>
      </c>
      <c r="D9177">
        <v>0.29699999999999999</v>
      </c>
      <c r="E9177">
        <v>10.854380000000001</v>
      </c>
      <c r="F9177">
        <v>13.228680000000001</v>
      </c>
      <c r="G9177">
        <v>15.304287</v>
      </c>
      <c r="H9177">
        <v>-2.374301</v>
      </c>
      <c r="I9177">
        <v>-100</v>
      </c>
      <c r="J9177">
        <v>20</v>
      </c>
      <c r="K9177">
        <v>34.182335000000002</v>
      </c>
      <c r="L9177">
        <v>1.5004E-2</v>
      </c>
      <c r="M9177">
        <f>(F9177*CalPhotonTurnigy!$AE$30*CalPhotonTurnigy!$AF$36+CalPhotonTurnigy!$AE$36)/CalPhotonTurnigy!$AE$30</f>
        <v>24.924738192998007</v>
      </c>
    </row>
    <row r="9178" spans="1:13" x14ac:dyDescent="0.3">
      <c r="A9178">
        <v>235.11389500000001</v>
      </c>
      <c r="B9178">
        <v>20</v>
      </c>
      <c r="C9178">
        <v>0</v>
      </c>
      <c r="D9178">
        <v>0.29899999999999999</v>
      </c>
      <c r="E9178">
        <v>10.810302</v>
      </c>
      <c r="F9178">
        <v>13.176622</v>
      </c>
      <c r="G9178">
        <v>15.286531999999999</v>
      </c>
      <c r="H9178">
        <v>-2.36632</v>
      </c>
      <c r="I9178">
        <v>-100</v>
      </c>
      <c r="J9178">
        <v>20</v>
      </c>
      <c r="K9178">
        <v>34.181987999999997</v>
      </c>
      <c r="L9178">
        <v>1.5008000000000001E-2</v>
      </c>
      <c r="M9178">
        <f>(F9178*CalPhotonTurnigy!$AE$30*CalPhotonTurnigy!$AF$36+CalPhotonTurnigy!$AE$36)/CalPhotonTurnigy!$AE$30</f>
        <v>24.871862648601564</v>
      </c>
    </row>
    <row r="9179" spans="1:13" x14ac:dyDescent="0.3">
      <c r="A9179">
        <v>235.12889300000001</v>
      </c>
      <c r="B9179">
        <v>20</v>
      </c>
      <c r="C9179">
        <v>0</v>
      </c>
      <c r="D9179">
        <v>0.28999999999999998</v>
      </c>
      <c r="E9179">
        <v>10.647909</v>
      </c>
      <c r="F9179">
        <v>13.228680000000001</v>
      </c>
      <c r="G9179">
        <v>15.269240999999999</v>
      </c>
      <c r="H9179">
        <v>-2.5807720000000001</v>
      </c>
      <c r="I9179">
        <v>-100</v>
      </c>
      <c r="J9179">
        <v>20</v>
      </c>
      <c r="K9179">
        <v>34.181688999999999</v>
      </c>
      <c r="L9179">
        <v>1.4997999999999999E-2</v>
      </c>
      <c r="M9179">
        <f>(F9179*CalPhotonTurnigy!$AE$30*CalPhotonTurnigy!$AF$36+CalPhotonTurnigy!$AE$36)/CalPhotonTurnigy!$AE$30</f>
        <v>24.924738192998007</v>
      </c>
    </row>
    <row r="9180" spans="1:13" x14ac:dyDescent="0.3">
      <c r="A9180">
        <v>235.14389499999999</v>
      </c>
      <c r="B9180">
        <v>20</v>
      </c>
      <c r="C9180">
        <v>0</v>
      </c>
      <c r="D9180">
        <v>0.29799999999999999</v>
      </c>
      <c r="E9180">
        <v>10.621124999999999</v>
      </c>
      <c r="F9180">
        <v>13.228680000000001</v>
      </c>
      <c r="G9180">
        <v>15.252409999999999</v>
      </c>
      <c r="H9180">
        <v>-2.6075550000000001</v>
      </c>
      <c r="I9180">
        <v>-100</v>
      </c>
      <c r="J9180">
        <v>20</v>
      </c>
      <c r="K9180">
        <v>34.181431000000003</v>
      </c>
      <c r="L9180">
        <v>1.5002E-2</v>
      </c>
      <c r="M9180">
        <f>(F9180*CalPhotonTurnigy!$AE$30*CalPhotonTurnigy!$AF$36+CalPhotonTurnigy!$AE$36)/CalPhotonTurnigy!$AE$30</f>
        <v>24.924738192998007</v>
      </c>
    </row>
    <row r="9181" spans="1:13" x14ac:dyDescent="0.3">
      <c r="A9181">
        <v>235.15890300000001</v>
      </c>
      <c r="B9181">
        <v>20</v>
      </c>
      <c r="C9181">
        <v>0</v>
      </c>
      <c r="D9181">
        <v>0.29799999999999999</v>
      </c>
      <c r="E9181">
        <v>10.598058999999999</v>
      </c>
      <c r="F9181">
        <v>13.306759</v>
      </c>
      <c r="G9181">
        <v>15.23603</v>
      </c>
      <c r="H9181">
        <v>-2.7086999999999999</v>
      </c>
      <c r="I9181">
        <v>-100</v>
      </c>
      <c r="J9181">
        <v>20</v>
      </c>
      <c r="K9181">
        <v>34.18121</v>
      </c>
      <c r="L9181">
        <v>1.5008000000000001E-2</v>
      </c>
      <c r="M9181">
        <f>(F9181*CalPhotonTurnigy!$AE$30*CalPhotonTurnigy!$AF$36+CalPhotonTurnigy!$AE$36)/CalPhotonTurnigy!$AE$30</f>
        <v>25.004043383956748</v>
      </c>
    </row>
    <row r="9182" spans="1:13" x14ac:dyDescent="0.3">
      <c r="A9182">
        <v>235.17391000000001</v>
      </c>
      <c r="B9182">
        <v>20</v>
      </c>
      <c r="C9182">
        <v>0</v>
      </c>
      <c r="D9182">
        <v>0.29899999999999999</v>
      </c>
      <c r="E9182">
        <v>10.589556</v>
      </c>
      <c r="F9182">
        <v>13.280734000000001</v>
      </c>
      <c r="G9182">
        <v>15.220093</v>
      </c>
      <c r="H9182">
        <v>-2.6911779999999998</v>
      </c>
      <c r="I9182">
        <v>-100</v>
      </c>
      <c r="J9182">
        <v>20</v>
      </c>
      <c r="K9182">
        <v>34.181018999999999</v>
      </c>
      <c r="L9182">
        <v>1.5007E-2</v>
      </c>
      <c r="M9182">
        <f>(F9182*CalPhotonTurnigy!$AE$30*CalPhotonTurnigy!$AF$36+CalPhotonTurnigy!$AE$36)/CalPhotonTurnigy!$AE$30</f>
        <v>24.977609674576488</v>
      </c>
    </row>
    <row r="9183" spans="1:13" x14ac:dyDescent="0.3">
      <c r="A9183">
        <v>235.188918</v>
      </c>
      <c r="B9183">
        <v>20</v>
      </c>
      <c r="C9183">
        <v>0</v>
      </c>
      <c r="D9183">
        <v>0.29799999999999999</v>
      </c>
      <c r="E9183">
        <v>10.570876</v>
      </c>
      <c r="F9183">
        <v>13.332782999999999</v>
      </c>
      <c r="G9183">
        <v>15.204591000000001</v>
      </c>
      <c r="H9183">
        <v>-2.7619069999999999</v>
      </c>
      <c r="I9183">
        <v>-100</v>
      </c>
      <c r="J9183">
        <v>20</v>
      </c>
      <c r="K9183">
        <v>34.180855000000001</v>
      </c>
      <c r="L9183">
        <v>1.5008000000000001E-2</v>
      </c>
      <c r="M9183">
        <f>(F9183*CalPhotonTurnigy!$AE$30*CalPhotonTurnigy!$AF$36+CalPhotonTurnigy!$AE$36)/CalPhotonTurnigy!$AE$30</f>
        <v>25.030476077632514</v>
      </c>
    </row>
    <row r="9184" spans="1:13" x14ac:dyDescent="0.3">
      <c r="A9184">
        <v>235.20392000000001</v>
      </c>
      <c r="B9184">
        <v>19</v>
      </c>
      <c r="C9184">
        <v>0</v>
      </c>
      <c r="D9184">
        <v>0.29599999999999999</v>
      </c>
      <c r="E9184">
        <v>10.532048</v>
      </c>
      <c r="F9184">
        <v>13.332782999999999</v>
      </c>
      <c r="G9184">
        <v>15.189417000000001</v>
      </c>
      <c r="H9184">
        <v>-2.800735</v>
      </c>
      <c r="I9184">
        <v>-100</v>
      </c>
      <c r="J9184">
        <v>19</v>
      </c>
      <c r="K9184">
        <v>34.086229000000003</v>
      </c>
      <c r="L9184">
        <v>1.5002E-2</v>
      </c>
      <c r="M9184">
        <f>(F9184*CalPhotonTurnigy!$AE$30*CalPhotonTurnigy!$AF$36+CalPhotonTurnigy!$AE$36)/CalPhotonTurnigy!$AE$30</f>
        <v>25.030476077632514</v>
      </c>
    </row>
    <row r="9185" spans="1:13" x14ac:dyDescent="0.3">
      <c r="A9185">
        <v>235.21892299999999</v>
      </c>
      <c r="B9185">
        <v>20</v>
      </c>
      <c r="C9185">
        <v>0</v>
      </c>
      <c r="D9185">
        <v>0.30499999999999999</v>
      </c>
      <c r="E9185">
        <v>10.623628</v>
      </c>
      <c r="F9185">
        <v>13.436868</v>
      </c>
      <c r="G9185">
        <v>15.174308999999999</v>
      </c>
      <c r="H9185">
        <v>-2.8132410000000001</v>
      </c>
      <c r="I9185">
        <v>-100</v>
      </c>
      <c r="J9185">
        <v>20</v>
      </c>
      <c r="K9185">
        <v>34.009391000000001</v>
      </c>
      <c r="L9185">
        <v>1.5003000000000001E-2</v>
      </c>
      <c r="M9185">
        <f>(F9185*CalPhotonTurnigy!$AE$30*CalPhotonTurnigy!$AF$36+CalPhotonTurnigy!$AE$36)/CalPhotonTurnigy!$AE$30</f>
        <v>25.136195679586184</v>
      </c>
    </row>
    <row r="9186" spans="1:13" x14ac:dyDescent="0.3">
      <c r="A9186">
        <v>235.23392899999999</v>
      </c>
      <c r="B9186">
        <v>20</v>
      </c>
      <c r="C9186">
        <v>0</v>
      </c>
      <c r="D9186">
        <v>0.29899999999999999</v>
      </c>
      <c r="E9186">
        <v>10.611564</v>
      </c>
      <c r="F9186">
        <v>13.436868</v>
      </c>
      <c r="G9186">
        <v>15.159093</v>
      </c>
      <c r="H9186">
        <v>-2.8253050000000002</v>
      </c>
      <c r="I9186">
        <v>-100</v>
      </c>
      <c r="J9186">
        <v>20</v>
      </c>
      <c r="K9186">
        <v>34.033133999999997</v>
      </c>
      <c r="L9186">
        <v>1.5006E-2</v>
      </c>
      <c r="M9186">
        <f>(F9186*CalPhotonTurnigy!$AE$30*CalPhotonTurnigy!$AF$36+CalPhotonTurnigy!$AE$36)/CalPhotonTurnigy!$AE$30</f>
        <v>25.136195679586184</v>
      </c>
    </row>
    <row r="9187" spans="1:13" x14ac:dyDescent="0.3">
      <c r="A9187">
        <v>235.24892700000001</v>
      </c>
      <c r="B9187">
        <v>20</v>
      </c>
      <c r="C9187">
        <v>0</v>
      </c>
      <c r="D9187">
        <v>0.29699999999999999</v>
      </c>
      <c r="E9187">
        <v>10.578469</v>
      </c>
      <c r="F9187">
        <v>12.812096</v>
      </c>
      <c r="G9187">
        <v>15.143845000000001</v>
      </c>
      <c r="H9187">
        <v>-2.2336279999999999</v>
      </c>
      <c r="I9187">
        <v>-100</v>
      </c>
      <c r="J9187">
        <v>20</v>
      </c>
      <c r="K9187">
        <v>34.053569000000003</v>
      </c>
      <c r="L9187">
        <v>1.4997999999999999E-2</v>
      </c>
      <c r="M9187">
        <f>(F9187*CalPhotonTurnigy!$AE$30*CalPhotonTurnigy!$AF$36+CalPhotonTurnigy!$AE$36)/CalPhotonTurnigy!$AE$30</f>
        <v>24.501611953287512</v>
      </c>
    </row>
    <row r="9188" spans="1:13" x14ac:dyDescent="0.3">
      <c r="A9188">
        <v>235.263936</v>
      </c>
      <c r="B9188">
        <v>19</v>
      </c>
      <c r="C9188">
        <v>0</v>
      </c>
      <c r="D9188">
        <v>0.29699999999999999</v>
      </c>
      <c r="E9188">
        <v>10.549962000000001</v>
      </c>
      <c r="F9188">
        <v>12.864184</v>
      </c>
      <c r="G9188">
        <v>15.128617</v>
      </c>
      <c r="H9188">
        <v>-2.314222</v>
      </c>
      <c r="I9188">
        <v>-100</v>
      </c>
      <c r="J9188">
        <v>19</v>
      </c>
      <c r="K9188">
        <v>33.976672999999998</v>
      </c>
      <c r="L9188">
        <v>1.5009E-2</v>
      </c>
      <c r="M9188">
        <f>(F9188*CalPhotonTurnigy!$AE$30*CalPhotonTurnigy!$AF$36+CalPhotonTurnigy!$AE$36)/CalPhotonTurnigy!$AE$30</f>
        <v>24.554517968818686</v>
      </c>
    </row>
    <row r="9189" spans="1:13" x14ac:dyDescent="0.3">
      <c r="A9189">
        <v>235.27893599999999</v>
      </c>
      <c r="B9189">
        <v>19</v>
      </c>
      <c r="C9189">
        <v>0</v>
      </c>
      <c r="D9189">
        <v>0.29699999999999999</v>
      </c>
      <c r="E9189">
        <v>10.525411999999999</v>
      </c>
      <c r="F9189">
        <v>12.890226999999999</v>
      </c>
      <c r="G9189">
        <v>15.11317</v>
      </c>
      <c r="H9189">
        <v>-2.3648150000000001</v>
      </c>
      <c r="I9189">
        <v>-100</v>
      </c>
      <c r="J9189">
        <v>19</v>
      </c>
      <c r="K9189">
        <v>33.820611</v>
      </c>
      <c r="L9189">
        <v>1.4999999999999999E-2</v>
      </c>
      <c r="M9189">
        <f>(F9189*CalPhotonTurnigy!$AE$30*CalPhotonTurnigy!$AF$36+CalPhotonTurnigy!$AE$36)/CalPhotonTurnigy!$AE$30</f>
        <v>24.580969960879784</v>
      </c>
    </row>
    <row r="9190" spans="1:13" x14ac:dyDescent="0.3">
      <c r="A9190">
        <v>235.29394400000001</v>
      </c>
      <c r="B9190">
        <v>19</v>
      </c>
      <c r="C9190">
        <v>0</v>
      </c>
      <c r="D9190">
        <v>0.28799999999999998</v>
      </c>
      <c r="E9190">
        <v>10.367308</v>
      </c>
      <c r="F9190">
        <v>12.968348000000001</v>
      </c>
      <c r="G9190">
        <v>15.097073</v>
      </c>
      <c r="H9190">
        <v>-2.6010390000000001</v>
      </c>
      <c r="I9190">
        <v>-100</v>
      </c>
      <c r="J9190">
        <v>19</v>
      </c>
      <c r="K9190">
        <v>33.686287</v>
      </c>
      <c r="L9190">
        <v>1.5008000000000001E-2</v>
      </c>
      <c r="M9190">
        <f>(F9190*CalPhotonTurnigy!$AE$30*CalPhotonTurnigy!$AF$36+CalPhotonTurnigy!$AE$36)/CalPhotonTurnigy!$AE$30</f>
        <v>24.660317811427152</v>
      </c>
    </row>
    <row r="9191" spans="1:13" x14ac:dyDescent="0.3">
      <c r="A9191">
        <v>235.30895200000001</v>
      </c>
      <c r="B9191">
        <v>19</v>
      </c>
      <c r="C9191">
        <v>0</v>
      </c>
      <c r="D9191">
        <v>0.29599999999999999</v>
      </c>
      <c r="E9191">
        <v>10.345295999999999</v>
      </c>
      <c r="F9191">
        <v>13.020422999999999</v>
      </c>
      <c r="G9191">
        <v>15.079953</v>
      </c>
      <c r="H9191">
        <v>-2.6751260000000001</v>
      </c>
      <c r="I9191">
        <v>-100</v>
      </c>
      <c r="J9191">
        <v>19</v>
      </c>
      <c r="K9191">
        <v>33.570673999999997</v>
      </c>
      <c r="L9191">
        <v>1.5008000000000001E-2</v>
      </c>
      <c r="M9191">
        <f>(F9191*CalPhotonTurnigy!$AE$30*CalPhotonTurnigy!$AF$36+CalPhotonTurnigy!$AE$36)/CalPhotonTurnigy!$AE$30</f>
        <v>24.713210622799945</v>
      </c>
    </row>
    <row r="9192" spans="1:13" x14ac:dyDescent="0.3">
      <c r="A9192">
        <v>235.323948</v>
      </c>
      <c r="B9192">
        <v>19</v>
      </c>
      <c r="C9192">
        <v>0</v>
      </c>
      <c r="D9192">
        <v>0.29599999999999999</v>
      </c>
      <c r="E9192">
        <v>10.337795</v>
      </c>
      <c r="F9192">
        <v>13.124560000000001</v>
      </c>
      <c r="G9192">
        <v>15.061579999999999</v>
      </c>
      <c r="H9192">
        <v>-2.7867649999999999</v>
      </c>
      <c r="I9192">
        <v>-100</v>
      </c>
      <c r="J9192">
        <v>19</v>
      </c>
      <c r="K9192">
        <v>33.471164000000002</v>
      </c>
      <c r="L9192">
        <v>1.4996000000000001E-2</v>
      </c>
      <c r="M9192">
        <f>(F9192*CalPhotonTurnigy!$AE$30*CalPhotonTurnigy!$AF$36+CalPhotonTurnigy!$AE$36)/CalPhotonTurnigy!$AE$30</f>
        <v>24.818983041387153</v>
      </c>
    </row>
    <row r="9193" spans="1:13" x14ac:dyDescent="0.3">
      <c r="A9193">
        <v>235.33895799999999</v>
      </c>
      <c r="B9193">
        <v>19</v>
      </c>
      <c r="C9193">
        <v>0</v>
      </c>
      <c r="D9193">
        <v>0.29699999999999999</v>
      </c>
      <c r="E9193">
        <v>10.342791</v>
      </c>
      <c r="F9193">
        <v>13.150592</v>
      </c>
      <c r="G9193">
        <v>15.041834</v>
      </c>
      <c r="H9193">
        <v>-2.807801</v>
      </c>
      <c r="I9193">
        <v>-100</v>
      </c>
      <c r="J9193">
        <v>19</v>
      </c>
      <c r="K9193">
        <v>33.385514999999998</v>
      </c>
      <c r="L9193">
        <v>1.5010000000000001E-2</v>
      </c>
      <c r="M9193">
        <f>(F9193*CalPhotonTurnigy!$AE$30*CalPhotonTurnigy!$AF$36+CalPhotonTurnigy!$AE$36)/CalPhotonTurnigy!$AE$30</f>
        <v>24.845423860698844</v>
      </c>
    </row>
    <row r="9194" spans="1:13" x14ac:dyDescent="0.3">
      <c r="A9194">
        <v>235.35396700000001</v>
      </c>
      <c r="B9194">
        <v>19</v>
      </c>
      <c r="C9194">
        <v>0</v>
      </c>
      <c r="D9194">
        <v>0.29599999999999999</v>
      </c>
      <c r="E9194">
        <v>10.324185</v>
      </c>
      <c r="F9194">
        <v>12.525534</v>
      </c>
      <c r="G9194">
        <v>15.020671</v>
      </c>
      <c r="H9194">
        <v>-2.201349</v>
      </c>
      <c r="I9194">
        <v>-100</v>
      </c>
      <c r="J9194">
        <v>19</v>
      </c>
      <c r="K9194">
        <v>33.311796999999999</v>
      </c>
      <c r="L9194">
        <v>1.5009E-2</v>
      </c>
      <c r="M9194">
        <f>(F9194*CalPhotonTurnigy!$AE$30*CalPhotonTurnigy!$AF$36+CalPhotonTurnigy!$AE$36)/CalPhotonTurnigy!$AE$30</f>
        <v>24.210549642915723</v>
      </c>
    </row>
    <row r="9195" spans="1:13" x14ac:dyDescent="0.3">
      <c r="A9195">
        <v>235.368965</v>
      </c>
      <c r="B9195">
        <v>19</v>
      </c>
      <c r="C9195">
        <v>0</v>
      </c>
      <c r="D9195">
        <v>0.29499999999999998</v>
      </c>
      <c r="E9195">
        <v>10.296703000000001</v>
      </c>
      <c r="F9195">
        <v>12.681857000000001</v>
      </c>
      <c r="G9195">
        <v>14.998115</v>
      </c>
      <c r="H9195">
        <v>-2.385154</v>
      </c>
      <c r="I9195">
        <v>-100</v>
      </c>
      <c r="J9195">
        <v>19</v>
      </c>
      <c r="K9195">
        <v>33.248347000000003</v>
      </c>
      <c r="L9195">
        <v>1.4997999999999999E-2</v>
      </c>
      <c r="M9195">
        <f>(F9195*CalPhotonTurnigy!$AE$30*CalPhotonTurnigy!$AF$36+CalPhotonTurnigy!$AE$36)/CalPhotonTurnigy!$AE$30</f>
        <v>24.369327616074237</v>
      </c>
    </row>
    <row r="9196" spans="1:13" x14ac:dyDescent="0.3">
      <c r="A9196">
        <v>235.383962</v>
      </c>
      <c r="B9196">
        <v>19</v>
      </c>
      <c r="C9196">
        <v>0</v>
      </c>
      <c r="D9196">
        <v>0.29599999999999999</v>
      </c>
      <c r="E9196">
        <v>10.284508000000001</v>
      </c>
      <c r="F9196">
        <v>12.733955999999999</v>
      </c>
      <c r="G9196">
        <v>14.974232000000001</v>
      </c>
      <c r="H9196">
        <v>-2.4494479999999998</v>
      </c>
      <c r="I9196">
        <v>-100</v>
      </c>
      <c r="J9196">
        <v>19</v>
      </c>
      <c r="K9196">
        <v>33.193734999999997</v>
      </c>
      <c r="L9196">
        <v>1.4997E-2</v>
      </c>
      <c r="M9196">
        <f>(F9196*CalPhotonTurnigy!$AE$30*CalPhotonTurnigy!$AF$36+CalPhotonTurnigy!$AE$36)/CalPhotonTurnigy!$AE$30</f>
        <v>24.422244804354815</v>
      </c>
    </row>
    <row r="9197" spans="1:13" x14ac:dyDescent="0.3">
      <c r="A9197">
        <v>235.398967</v>
      </c>
      <c r="B9197">
        <v>19</v>
      </c>
      <c r="C9197">
        <v>0</v>
      </c>
      <c r="D9197">
        <v>0.29599999999999999</v>
      </c>
      <c r="E9197">
        <v>10.285484</v>
      </c>
      <c r="F9197">
        <v>12.812096</v>
      </c>
      <c r="G9197">
        <v>14.949116999999999</v>
      </c>
      <c r="H9197">
        <v>-2.5266120000000001</v>
      </c>
      <c r="I9197">
        <v>-100</v>
      </c>
      <c r="J9197">
        <v>19</v>
      </c>
      <c r="K9197">
        <v>33.146729999999998</v>
      </c>
      <c r="L9197">
        <v>1.5004999999999999E-2</v>
      </c>
      <c r="M9197">
        <f>(F9197*CalPhotonTurnigy!$AE$30*CalPhotonTurnigy!$AF$36+CalPhotonTurnigy!$AE$36)/CalPhotonTurnigy!$AE$30</f>
        <v>24.501611953287512</v>
      </c>
    </row>
    <row r="9198" spans="1:13" x14ac:dyDescent="0.3">
      <c r="A9198">
        <v>235.413973</v>
      </c>
      <c r="B9198">
        <v>19</v>
      </c>
      <c r="C9198">
        <v>0</v>
      </c>
      <c r="D9198">
        <v>0.29299999999999998</v>
      </c>
      <c r="E9198">
        <v>10.240408</v>
      </c>
      <c r="F9198">
        <v>12.916268000000001</v>
      </c>
      <c r="G9198">
        <v>14.922883000000001</v>
      </c>
      <c r="H9198">
        <v>-2.6758600000000001</v>
      </c>
      <c r="I9198">
        <v>-100</v>
      </c>
      <c r="J9198">
        <v>19</v>
      </c>
      <c r="K9198">
        <v>33.106271999999997</v>
      </c>
      <c r="L9198">
        <v>1.5006E-2</v>
      </c>
      <c r="M9198">
        <f>(F9198*CalPhotonTurnigy!$AE$30*CalPhotonTurnigy!$AF$36+CalPhotonTurnigy!$AE$36)/CalPhotonTurnigy!$AE$30</f>
        <v>24.6074199215319</v>
      </c>
    </row>
    <row r="9199" spans="1:13" x14ac:dyDescent="0.3">
      <c r="A9199">
        <v>235.42898099999999</v>
      </c>
      <c r="B9199">
        <v>19</v>
      </c>
      <c r="C9199">
        <v>0</v>
      </c>
      <c r="D9199">
        <v>0.29599999999999999</v>
      </c>
      <c r="E9199">
        <v>10.236055</v>
      </c>
      <c r="F9199">
        <v>13.020422999999999</v>
      </c>
      <c r="G9199">
        <v>14.895659</v>
      </c>
      <c r="H9199">
        <v>-2.784367</v>
      </c>
      <c r="I9199">
        <v>-100</v>
      </c>
      <c r="J9199">
        <v>19</v>
      </c>
      <c r="K9199">
        <v>33.071449999999999</v>
      </c>
      <c r="L9199">
        <v>1.5008000000000001E-2</v>
      </c>
      <c r="M9199">
        <f>(F9199*CalPhotonTurnigy!$AE$30*CalPhotonTurnigy!$AF$36+CalPhotonTurnigy!$AE$36)/CalPhotonTurnigy!$AE$30</f>
        <v>24.713210622799945</v>
      </c>
    </row>
    <row r="9200" spans="1:13" x14ac:dyDescent="0.3">
      <c r="A9200">
        <v>235.44398000000001</v>
      </c>
      <c r="B9200">
        <v>19</v>
      </c>
      <c r="C9200">
        <v>0</v>
      </c>
      <c r="D9200">
        <v>0.29599999999999999</v>
      </c>
      <c r="E9200">
        <v>10.243798</v>
      </c>
      <c r="F9200">
        <v>12.447357999999999</v>
      </c>
      <c r="G9200">
        <v>14.867578999999999</v>
      </c>
      <c r="H9200">
        <v>-2.20356</v>
      </c>
      <c r="I9200">
        <v>-100</v>
      </c>
      <c r="J9200">
        <v>19</v>
      </c>
      <c r="K9200">
        <v>33.041477999999998</v>
      </c>
      <c r="L9200">
        <v>1.4999E-2</v>
      </c>
      <c r="M9200">
        <f>(F9200*CalPhotonTurnigy!$AE$30*CalPhotonTurnigy!$AF$36+CalPhotonTurnigy!$AE$36)/CalPhotonTurnigy!$AE$30</f>
        <v>24.131145928621351</v>
      </c>
    </row>
    <row r="9201" spans="1:13" x14ac:dyDescent="0.3">
      <c r="A9201">
        <v>235.45898700000001</v>
      </c>
      <c r="B9201">
        <v>19</v>
      </c>
      <c r="C9201">
        <v>0</v>
      </c>
      <c r="D9201">
        <v>0.29199999999999998</v>
      </c>
      <c r="E9201">
        <v>10.192985</v>
      </c>
      <c r="F9201">
        <v>12.525534</v>
      </c>
      <c r="G9201">
        <v>14.838779000000001</v>
      </c>
      <c r="H9201">
        <v>-2.3325490000000002</v>
      </c>
      <c r="I9201">
        <v>-100</v>
      </c>
      <c r="J9201">
        <v>19</v>
      </c>
      <c r="K9201">
        <v>33.015681000000001</v>
      </c>
      <c r="L9201">
        <v>1.5007E-2</v>
      </c>
      <c r="M9201">
        <f>(F9201*CalPhotonTurnigy!$AE$30*CalPhotonTurnigy!$AF$36+CalPhotonTurnigy!$AE$36)/CalPhotonTurnigy!$AE$30</f>
        <v>24.210549642915723</v>
      </c>
    </row>
    <row r="9202" spans="1:13" x14ac:dyDescent="0.3">
      <c r="A9202">
        <v>235.47398699999999</v>
      </c>
      <c r="B9202">
        <v>19</v>
      </c>
      <c r="C9202">
        <v>0</v>
      </c>
      <c r="D9202">
        <v>0.29099999999999998</v>
      </c>
      <c r="E9202">
        <v>10.126141000000001</v>
      </c>
      <c r="F9202">
        <v>12.655806</v>
      </c>
      <c r="G9202">
        <v>14.80939</v>
      </c>
      <c r="H9202">
        <v>-2.5296650000000001</v>
      </c>
      <c r="I9202">
        <v>-100</v>
      </c>
      <c r="J9202">
        <v>19</v>
      </c>
      <c r="K9202">
        <v>32.993478000000003</v>
      </c>
      <c r="L9202">
        <v>1.4999999999999999E-2</v>
      </c>
      <c r="M9202">
        <f>(F9202*CalPhotonTurnigy!$AE$30*CalPhotonTurnigy!$AF$36+CalPhotonTurnigy!$AE$36)/CalPhotonTurnigy!$AE$30</f>
        <v>24.342867498377206</v>
      </c>
    </row>
    <row r="9203" spans="1:13" x14ac:dyDescent="0.3">
      <c r="A9203">
        <v>235.48899700000001</v>
      </c>
      <c r="B9203">
        <v>19</v>
      </c>
      <c r="C9203">
        <v>0</v>
      </c>
      <c r="D9203">
        <v>0.28799999999999998</v>
      </c>
      <c r="E9203">
        <v>10.033825999999999</v>
      </c>
      <c r="F9203">
        <v>12.812096</v>
      </c>
      <c r="G9203">
        <v>14.779540000000001</v>
      </c>
      <c r="H9203">
        <v>-2.77827</v>
      </c>
      <c r="I9203">
        <v>-100</v>
      </c>
      <c r="J9203">
        <v>19</v>
      </c>
      <c r="K9203">
        <v>32.974367000000001</v>
      </c>
      <c r="L9203">
        <v>1.5010000000000001E-2</v>
      </c>
      <c r="M9203">
        <f>(F9203*CalPhotonTurnigy!$AE$30*CalPhotonTurnigy!$AF$36+CalPhotonTurnigy!$AE$36)/CalPhotonTurnigy!$AE$30</f>
        <v>24.501611953287512</v>
      </c>
    </row>
    <row r="9204" spans="1:13" x14ac:dyDescent="0.3">
      <c r="A9204">
        <v>235.50400300000001</v>
      </c>
      <c r="B9204">
        <v>19</v>
      </c>
      <c r="C9204">
        <v>0</v>
      </c>
      <c r="D9204">
        <v>0.28899999999999998</v>
      </c>
      <c r="E9204">
        <v>9.9657610000000005</v>
      </c>
      <c r="F9204">
        <v>12.890226999999999</v>
      </c>
      <c r="G9204">
        <v>14.74935</v>
      </c>
      <c r="H9204">
        <v>-2.9244650000000001</v>
      </c>
      <c r="I9204">
        <v>-100</v>
      </c>
      <c r="J9204">
        <v>19</v>
      </c>
      <c r="K9204">
        <v>32.957917999999999</v>
      </c>
      <c r="L9204">
        <v>1.5006E-2</v>
      </c>
      <c r="M9204">
        <f>(F9204*CalPhotonTurnigy!$AE$30*CalPhotonTurnigy!$AF$36+CalPhotonTurnigy!$AE$36)/CalPhotonTurnigy!$AE$30</f>
        <v>24.580969960879784</v>
      </c>
    </row>
    <row r="9205" spans="1:13" x14ac:dyDescent="0.3">
      <c r="A9205">
        <v>235.51899900000001</v>
      </c>
      <c r="B9205">
        <v>19</v>
      </c>
      <c r="C9205">
        <v>0</v>
      </c>
      <c r="D9205">
        <v>0.28000000000000003</v>
      </c>
      <c r="E9205">
        <v>9.7673710000000007</v>
      </c>
      <c r="F9205">
        <v>12.369172000000001</v>
      </c>
      <c r="G9205">
        <v>14.718934000000001</v>
      </c>
      <c r="H9205">
        <v>-2.6018020000000002</v>
      </c>
      <c r="I9205">
        <v>-100</v>
      </c>
      <c r="J9205">
        <v>19</v>
      </c>
      <c r="K9205">
        <v>32.943761000000002</v>
      </c>
      <c r="L9205">
        <v>1.4996000000000001E-2</v>
      </c>
      <c r="M9205">
        <f>(F9205*CalPhotonTurnigy!$AE$30*CalPhotonTurnigy!$AF$36+CalPhotonTurnigy!$AE$36)/CalPhotonTurnigy!$AE$30</f>
        <v>24.051732057282067</v>
      </c>
    </row>
    <row r="9206" spans="1:13" x14ac:dyDescent="0.3">
      <c r="A9206">
        <v>235.533998</v>
      </c>
      <c r="B9206">
        <v>19</v>
      </c>
      <c r="C9206">
        <v>0</v>
      </c>
      <c r="D9206">
        <v>0.28599999999999998</v>
      </c>
      <c r="E9206">
        <v>9.6893499999999992</v>
      </c>
      <c r="F9206">
        <v>12.473418000000001</v>
      </c>
      <c r="G9206">
        <v>14.6884</v>
      </c>
      <c r="H9206">
        <v>-2.784068</v>
      </c>
      <c r="I9206">
        <v>-100</v>
      </c>
      <c r="J9206">
        <v>19</v>
      </c>
      <c r="K9206">
        <v>32.931575000000002</v>
      </c>
      <c r="L9206">
        <v>1.4999E-2</v>
      </c>
      <c r="M9206">
        <f>(F9206*CalPhotonTurnigy!$AE$30*CalPhotonTurnigy!$AF$36+CalPhotonTurnigy!$AE$36)/CalPhotonTurnigy!$AE$30</f>
        <v>24.157615187658799</v>
      </c>
    </row>
    <row r="9207" spans="1:13" x14ac:dyDescent="0.3">
      <c r="A9207">
        <v>235.54900499999999</v>
      </c>
      <c r="B9207">
        <v>19</v>
      </c>
      <c r="C9207">
        <v>0</v>
      </c>
      <c r="D9207">
        <v>0.28599999999999998</v>
      </c>
      <c r="E9207">
        <v>9.6220540000000003</v>
      </c>
      <c r="F9207">
        <v>12.6037</v>
      </c>
      <c r="G9207">
        <v>14.657840999999999</v>
      </c>
      <c r="H9207">
        <v>-2.981646</v>
      </c>
      <c r="I9207">
        <v>-100</v>
      </c>
      <c r="J9207">
        <v>19</v>
      </c>
      <c r="K9207">
        <v>32.921087</v>
      </c>
      <c r="L9207">
        <v>1.5007E-2</v>
      </c>
      <c r="M9207">
        <f>(F9207*CalPhotonTurnigy!$AE$30*CalPhotonTurnigy!$AF$36+CalPhotonTurnigy!$AE$36)/CalPhotonTurnigy!$AE$30</f>
        <v>24.289943200165187</v>
      </c>
    </row>
    <row r="9208" spans="1:13" x14ac:dyDescent="0.3">
      <c r="A9208">
        <v>235.56401600000001</v>
      </c>
      <c r="B9208">
        <v>19</v>
      </c>
      <c r="C9208">
        <v>0</v>
      </c>
      <c r="D9208">
        <v>0.28699999999999998</v>
      </c>
      <c r="E9208">
        <v>9.5757729999999999</v>
      </c>
      <c r="F9208">
        <v>12.707907000000001</v>
      </c>
      <c r="G9208">
        <v>14.627343</v>
      </c>
      <c r="H9208">
        <v>-3.1321330000000001</v>
      </c>
      <c r="I9208">
        <v>-100</v>
      </c>
      <c r="J9208">
        <v>19</v>
      </c>
      <c r="K9208">
        <v>32.912058999999999</v>
      </c>
      <c r="L9208">
        <v>1.5011E-2</v>
      </c>
      <c r="M9208">
        <f>(F9208*CalPhotonTurnigy!$AE$30*CalPhotonTurnigy!$AF$36+CalPhotonTurnigy!$AE$36)/CalPhotonTurnigy!$AE$30</f>
        <v>24.39578671806677</v>
      </c>
    </row>
    <row r="9209" spans="1:13" x14ac:dyDescent="0.3">
      <c r="A9209">
        <v>235.57902200000001</v>
      </c>
      <c r="B9209">
        <v>19</v>
      </c>
      <c r="C9209">
        <v>0</v>
      </c>
      <c r="D9209">
        <v>0.28299999999999997</v>
      </c>
      <c r="E9209">
        <v>9.4770450000000004</v>
      </c>
      <c r="F9209">
        <v>12.160629999999999</v>
      </c>
      <c r="G9209">
        <v>14.596985</v>
      </c>
      <c r="H9209">
        <v>-2.6835849999999999</v>
      </c>
      <c r="I9209">
        <v>-100</v>
      </c>
      <c r="J9209">
        <v>19</v>
      </c>
      <c r="K9209">
        <v>32.904290000000003</v>
      </c>
      <c r="L9209">
        <v>1.5006E-2</v>
      </c>
      <c r="M9209">
        <f>(F9209*CalPhotonTurnigy!$AE$30*CalPhotonTurnigy!$AF$36+CalPhotonTurnigy!$AE$36)/CalPhotonTurnigy!$AE$30</f>
        <v>23.839915011304047</v>
      </c>
    </row>
    <row r="9210" spans="1:13" x14ac:dyDescent="0.3">
      <c r="A9210">
        <v>235.59402299999999</v>
      </c>
      <c r="B9210">
        <v>19</v>
      </c>
      <c r="C9210">
        <v>0</v>
      </c>
      <c r="D9210">
        <v>0.28499999999999998</v>
      </c>
      <c r="E9210">
        <v>9.4272570000000009</v>
      </c>
      <c r="F9210">
        <v>12.343108000000001</v>
      </c>
      <c r="G9210">
        <v>14.566839</v>
      </c>
      <c r="H9210">
        <v>-2.9158520000000001</v>
      </c>
      <c r="I9210">
        <v>-100</v>
      </c>
      <c r="J9210">
        <v>19</v>
      </c>
      <c r="K9210">
        <v>32.897601999999999</v>
      </c>
      <c r="L9210">
        <v>1.5001E-2</v>
      </c>
      <c r="M9210">
        <f>(F9210*CalPhotonTurnigy!$AE$30*CalPhotonTurnigy!$AF$36+CalPhotonTurnigy!$AE$36)/CalPhotonTurnigy!$AE$30</f>
        <v>24.025258735426654</v>
      </c>
    </row>
    <row r="9211" spans="1:13" x14ac:dyDescent="0.3">
      <c r="A9211">
        <v>235.60902899999999</v>
      </c>
      <c r="B9211">
        <v>19</v>
      </c>
      <c r="C9211">
        <v>0</v>
      </c>
      <c r="D9211">
        <v>0.28299999999999997</v>
      </c>
      <c r="E9211">
        <v>9.3488769999999999</v>
      </c>
      <c r="F9211">
        <v>12.447357999999999</v>
      </c>
      <c r="G9211">
        <v>14.536967000000001</v>
      </c>
      <c r="H9211">
        <v>-3.098481</v>
      </c>
      <c r="I9211">
        <v>-100</v>
      </c>
      <c r="J9211">
        <v>19</v>
      </c>
      <c r="K9211">
        <v>32.891846000000001</v>
      </c>
      <c r="L9211">
        <v>1.5006E-2</v>
      </c>
      <c r="M9211">
        <f>(F9211*CalPhotonTurnigy!$AE$30*CalPhotonTurnigy!$AF$36+CalPhotonTurnigy!$AE$36)/CalPhotonTurnigy!$AE$30</f>
        <v>24.131145928621351</v>
      </c>
    </row>
    <row r="9212" spans="1:13" x14ac:dyDescent="0.3">
      <c r="A9212">
        <v>235.62403399999999</v>
      </c>
      <c r="B9212">
        <v>19</v>
      </c>
      <c r="C9212">
        <v>0</v>
      </c>
      <c r="D9212">
        <v>0.28299999999999997</v>
      </c>
      <c r="E9212">
        <v>9.2812710000000003</v>
      </c>
      <c r="F9212">
        <v>12.629754</v>
      </c>
      <c r="G9212">
        <v>14.507422</v>
      </c>
      <c r="H9212">
        <v>-3.3484829999999999</v>
      </c>
      <c r="I9212">
        <v>-100</v>
      </c>
      <c r="J9212">
        <v>19</v>
      </c>
      <c r="K9212">
        <v>32.886892000000003</v>
      </c>
      <c r="L9212">
        <v>1.5004999999999999E-2</v>
      </c>
      <c r="M9212">
        <f>(F9212*CalPhotonTurnigy!$AE$30*CalPhotonTurnigy!$AF$36+CalPhotonTurnigy!$AE$36)/CalPhotonTurnigy!$AE$30</f>
        <v>24.316406364975691</v>
      </c>
    </row>
    <row r="9213" spans="1:13" x14ac:dyDescent="0.3">
      <c r="A9213">
        <v>235.63904099999999</v>
      </c>
      <c r="B9213">
        <v>19</v>
      </c>
      <c r="C9213">
        <v>0</v>
      </c>
      <c r="D9213">
        <v>0.28100000000000003</v>
      </c>
      <c r="E9213">
        <v>9.1992069999999995</v>
      </c>
      <c r="F9213">
        <v>12.082409</v>
      </c>
      <c r="G9213">
        <v>14.478253</v>
      </c>
      <c r="H9213">
        <v>-2.8832019999999998</v>
      </c>
      <c r="I9213">
        <v>-100</v>
      </c>
      <c r="J9213">
        <v>19</v>
      </c>
      <c r="K9213">
        <v>32.882626999999999</v>
      </c>
      <c r="L9213">
        <v>1.5007E-2</v>
      </c>
      <c r="M9213">
        <f>(F9213*CalPhotonTurnigy!$AE$30*CalPhotonTurnigy!$AF$36+CalPhotonTurnigy!$AE$36)/CalPhotonTurnigy!$AE$30</f>
        <v>23.760465590307579</v>
      </c>
    </row>
    <row r="9214" spans="1:13" x14ac:dyDescent="0.3">
      <c r="A9214">
        <v>235.65404899999999</v>
      </c>
      <c r="B9214">
        <v>19</v>
      </c>
      <c r="C9214">
        <v>0</v>
      </c>
      <c r="D9214">
        <v>0.28199999999999997</v>
      </c>
      <c r="E9214">
        <v>9.1403300000000005</v>
      </c>
      <c r="F9214">
        <v>12.238841000000001</v>
      </c>
      <c r="G9214">
        <v>14.449498999999999</v>
      </c>
      <c r="H9214">
        <v>-3.0985109999999998</v>
      </c>
      <c r="I9214">
        <v>-100</v>
      </c>
      <c r="J9214">
        <v>19</v>
      </c>
      <c r="K9214">
        <v>32.878957</v>
      </c>
      <c r="L9214">
        <v>1.5008000000000001E-2</v>
      </c>
      <c r="M9214">
        <f>(F9214*CalPhotonTurnigy!$AE$30*CalPhotonTurnigy!$AF$36+CalPhotonTurnigy!$AE$36)/CalPhotonTurnigy!$AE$30</f>
        <v>23.919354275255614</v>
      </c>
    </row>
    <row r="9215" spans="1:13" x14ac:dyDescent="0.3">
      <c r="A9215">
        <v>235.66905800000001</v>
      </c>
      <c r="B9215">
        <v>19</v>
      </c>
      <c r="C9215">
        <v>0</v>
      </c>
      <c r="D9215">
        <v>0.28000000000000003</v>
      </c>
      <c r="E9215">
        <v>9.0657010000000007</v>
      </c>
      <c r="F9215">
        <v>12.421296999999999</v>
      </c>
      <c r="G9215">
        <v>14.421196999999999</v>
      </c>
      <c r="H9215">
        <v>-3.3555959999999998</v>
      </c>
      <c r="I9215">
        <v>-100</v>
      </c>
      <c r="J9215">
        <v>19</v>
      </c>
      <c r="K9215">
        <v>32.875798000000003</v>
      </c>
      <c r="L9215">
        <v>1.5009E-2</v>
      </c>
      <c r="M9215">
        <f>(F9215*CalPhotonTurnigy!$AE$30*CalPhotonTurnigy!$AF$36+CalPhotonTurnigy!$AE$36)/CalPhotonTurnigy!$AE$30</f>
        <v>24.104675653879411</v>
      </c>
    </row>
    <row r="9216" spans="1:13" x14ac:dyDescent="0.3">
      <c r="A9216">
        <v>235.68405899999999</v>
      </c>
      <c r="B9216">
        <v>19</v>
      </c>
      <c r="C9216">
        <v>0</v>
      </c>
      <c r="D9216">
        <v>0.28199999999999997</v>
      </c>
      <c r="E9216">
        <v>9.0252649999999992</v>
      </c>
      <c r="F9216">
        <v>12.577646</v>
      </c>
      <c r="G9216">
        <v>14.393375000000001</v>
      </c>
      <c r="H9216">
        <v>-3.552381</v>
      </c>
      <c r="I9216">
        <v>-100</v>
      </c>
      <c r="J9216">
        <v>19</v>
      </c>
      <c r="K9216">
        <v>32.873078999999997</v>
      </c>
      <c r="L9216">
        <v>1.5001E-2</v>
      </c>
      <c r="M9216">
        <f>(F9216*CalPhotonTurnigy!$AE$30*CalPhotonTurnigy!$AF$36+CalPhotonTurnigy!$AE$36)/CalPhotonTurnigy!$AE$30</f>
        <v>24.263480035354693</v>
      </c>
    </row>
    <row r="9217" spans="1:13" x14ac:dyDescent="0.3">
      <c r="A9217">
        <v>235.69905900000001</v>
      </c>
      <c r="B9217">
        <v>19</v>
      </c>
      <c r="C9217">
        <v>0</v>
      </c>
      <c r="D9217">
        <v>0.28100000000000003</v>
      </c>
      <c r="E9217">
        <v>8.9784520000000008</v>
      </c>
      <c r="F9217">
        <v>12.030256</v>
      </c>
      <c r="G9217">
        <v>14.366059</v>
      </c>
      <c r="H9217">
        <v>-3.051803</v>
      </c>
      <c r="I9217">
        <v>-100</v>
      </c>
      <c r="J9217">
        <v>19</v>
      </c>
      <c r="K9217">
        <v>32.870739</v>
      </c>
      <c r="L9217">
        <v>1.4999999999999999E-2</v>
      </c>
      <c r="M9217">
        <f>(F9217*CalPhotonTurnigy!$AE$30*CalPhotonTurnigy!$AF$36+CalPhotonTurnigy!$AE$36)/CalPhotonTurnigy!$AE$30</f>
        <v>23.707493553984477</v>
      </c>
    </row>
    <row r="9218" spans="1:13" x14ac:dyDescent="0.3">
      <c r="A9218">
        <v>235.71407300000001</v>
      </c>
      <c r="B9218">
        <v>18</v>
      </c>
      <c r="C9218">
        <v>0</v>
      </c>
      <c r="D9218">
        <v>0.28000000000000003</v>
      </c>
      <c r="E9218">
        <v>8.9261189999999999</v>
      </c>
      <c r="F9218">
        <v>12.26491</v>
      </c>
      <c r="G9218">
        <v>14.339164999999999</v>
      </c>
      <c r="H9218">
        <v>-3.3387910000000001</v>
      </c>
      <c r="I9218">
        <v>-100</v>
      </c>
      <c r="J9218">
        <v>18</v>
      </c>
      <c r="K9218">
        <v>32.769131000000002</v>
      </c>
      <c r="L9218">
        <v>1.5014E-2</v>
      </c>
      <c r="M9218">
        <f>(F9218*CalPhotonTurnigy!$AE$30*CalPhotonTurnigy!$AF$36+CalPhotonTurnigy!$AE$36)/CalPhotonTurnigy!$AE$30</f>
        <v>23.945832675633479</v>
      </c>
    </row>
    <row r="9219" spans="1:13" x14ac:dyDescent="0.3">
      <c r="A9219">
        <v>235.72907599999999</v>
      </c>
      <c r="B9219">
        <v>18</v>
      </c>
      <c r="C9219">
        <v>0</v>
      </c>
      <c r="D9219">
        <v>0.27900000000000003</v>
      </c>
      <c r="E9219">
        <v>8.8569739999999992</v>
      </c>
      <c r="F9219">
        <v>12.369172000000001</v>
      </c>
      <c r="G9219">
        <v>14.312334</v>
      </c>
      <c r="H9219">
        <v>-3.5121989999999998</v>
      </c>
      <c r="I9219">
        <v>-100</v>
      </c>
      <c r="J9219">
        <v>18</v>
      </c>
      <c r="K9219">
        <v>32.586938000000004</v>
      </c>
      <c r="L9219">
        <v>1.5003000000000001E-2</v>
      </c>
      <c r="M9219">
        <f>(F9219*CalPhotonTurnigy!$AE$30*CalPhotonTurnigy!$AF$36+CalPhotonTurnigy!$AE$36)/CalPhotonTurnigy!$AE$30</f>
        <v>24.051732057282067</v>
      </c>
    </row>
    <row r="9220" spans="1:13" x14ac:dyDescent="0.3">
      <c r="A9220">
        <v>235.74408</v>
      </c>
      <c r="B9220">
        <v>18</v>
      </c>
      <c r="C9220">
        <v>0</v>
      </c>
      <c r="D9220">
        <v>0.28000000000000003</v>
      </c>
      <c r="E9220">
        <v>8.8093970000000006</v>
      </c>
      <c r="F9220">
        <v>11.925936999999999</v>
      </c>
      <c r="G9220">
        <v>14.285036</v>
      </c>
      <c r="H9220">
        <v>-3.1165400000000001</v>
      </c>
      <c r="I9220">
        <v>-100</v>
      </c>
      <c r="J9220">
        <v>18</v>
      </c>
      <c r="K9220">
        <v>32.430123000000002</v>
      </c>
      <c r="L9220">
        <v>1.5004E-2</v>
      </c>
      <c r="M9220">
        <f>(F9220*CalPhotonTurnigy!$AE$30*CalPhotonTurnigy!$AF$36+CalPhotonTurnigy!$AE$36)/CalPhotonTurnigy!$AE$30</f>
        <v>23.601536277179896</v>
      </c>
    </row>
    <row r="9221" spans="1:13" x14ac:dyDescent="0.3">
      <c r="A9221">
        <v>235.75907799999999</v>
      </c>
      <c r="B9221">
        <v>18</v>
      </c>
      <c r="C9221">
        <v>0</v>
      </c>
      <c r="D9221">
        <v>0.27800000000000002</v>
      </c>
      <c r="E9221">
        <v>8.7442679999999999</v>
      </c>
      <c r="F9221">
        <v>12.134556999999999</v>
      </c>
      <c r="G9221">
        <v>14.256826</v>
      </c>
      <c r="H9221">
        <v>-3.3902890000000001</v>
      </c>
      <c r="I9221">
        <v>-100</v>
      </c>
      <c r="J9221">
        <v>18</v>
      </c>
      <c r="K9221">
        <v>32.295150999999997</v>
      </c>
      <c r="L9221">
        <v>1.4997999999999999E-2</v>
      </c>
      <c r="M9221">
        <f>(F9221*CalPhotonTurnigy!$AE$30*CalPhotonTurnigy!$AF$36+CalPhotonTurnigy!$AE$36)/CalPhotonTurnigy!$AE$30</f>
        <v>23.813432548108217</v>
      </c>
    </row>
    <row r="9222" spans="1:13" x14ac:dyDescent="0.3">
      <c r="A9222">
        <v>235.77408700000001</v>
      </c>
      <c r="B9222">
        <v>18</v>
      </c>
      <c r="C9222">
        <v>0</v>
      </c>
      <c r="D9222">
        <v>0.27900000000000003</v>
      </c>
      <c r="E9222">
        <v>8.7002039999999994</v>
      </c>
      <c r="F9222">
        <v>12.317043</v>
      </c>
      <c r="G9222">
        <v>14.22742</v>
      </c>
      <c r="H9222">
        <v>-3.6168390000000001</v>
      </c>
      <c r="I9222">
        <v>-100</v>
      </c>
      <c r="J9222">
        <v>18</v>
      </c>
      <c r="K9222">
        <v>32.178978999999998</v>
      </c>
      <c r="L9222">
        <v>1.5009E-2</v>
      </c>
      <c r="M9222">
        <f>(F9222*CalPhotonTurnigy!$AE$30*CalPhotonTurnigy!$AF$36+CalPhotonTurnigy!$AE$36)/CalPhotonTurnigy!$AE$30</f>
        <v>23.998784397866753</v>
      </c>
    </row>
    <row r="9223" spans="1:13" x14ac:dyDescent="0.3">
      <c r="A9223">
        <v>235.78908999999999</v>
      </c>
      <c r="B9223">
        <v>18</v>
      </c>
      <c r="C9223">
        <v>0</v>
      </c>
      <c r="D9223">
        <v>0.27800000000000002</v>
      </c>
      <c r="E9223">
        <v>8.6501319999999993</v>
      </c>
      <c r="F9223">
        <v>11.847685999999999</v>
      </c>
      <c r="G9223">
        <v>14.196664999999999</v>
      </c>
      <c r="H9223">
        <v>-3.1975539999999998</v>
      </c>
      <c r="I9223">
        <v>-100</v>
      </c>
      <c r="J9223">
        <v>18</v>
      </c>
      <c r="K9223">
        <v>32.078989999999997</v>
      </c>
      <c r="L9223">
        <v>1.5003000000000001E-2</v>
      </c>
      <c r="M9223">
        <f>(F9223*CalPhotonTurnigy!$AE$30*CalPhotonTurnigy!$AF$36+CalPhotonTurnigy!$AE$36)/CalPhotonTurnigy!$AE$30</f>
        <v>23.522056385048693</v>
      </c>
    </row>
    <row r="9224" spans="1:13" x14ac:dyDescent="0.3">
      <c r="A9224">
        <v>235.804089</v>
      </c>
      <c r="B9224">
        <v>18</v>
      </c>
      <c r="C9224">
        <v>0</v>
      </c>
      <c r="D9224">
        <v>0.27800000000000002</v>
      </c>
      <c r="E9224">
        <v>8.6069809999999993</v>
      </c>
      <c r="F9224">
        <v>12.108483</v>
      </c>
      <c r="G9224">
        <v>14.164505</v>
      </c>
      <c r="H9224">
        <v>-3.5015019999999999</v>
      </c>
      <c r="I9224">
        <v>-100</v>
      </c>
      <c r="J9224">
        <v>18</v>
      </c>
      <c r="K9224">
        <v>31.992927999999999</v>
      </c>
      <c r="L9224">
        <v>1.4999E-2</v>
      </c>
      <c r="M9224">
        <f>(F9224*CalPhotonTurnigy!$AE$30*CalPhotonTurnigy!$AF$36+CalPhotonTurnigy!$AE$36)/CalPhotonTurnigy!$AE$30</f>
        <v>23.786949069207896</v>
      </c>
    </row>
    <row r="9225" spans="1:13" x14ac:dyDescent="0.3">
      <c r="A9225">
        <v>235.819098</v>
      </c>
      <c r="B9225">
        <v>18</v>
      </c>
      <c r="C9225">
        <v>0</v>
      </c>
      <c r="D9225">
        <v>0.28000000000000003</v>
      </c>
      <c r="E9225">
        <v>8.6061990000000002</v>
      </c>
      <c r="F9225">
        <v>11.638971</v>
      </c>
      <c r="G9225">
        <v>14.130953</v>
      </c>
      <c r="H9225">
        <v>-3.032772</v>
      </c>
      <c r="I9225">
        <v>-100</v>
      </c>
      <c r="J9225">
        <v>18</v>
      </c>
      <c r="K9225">
        <v>31.918854</v>
      </c>
      <c r="L9225">
        <v>1.5009E-2</v>
      </c>
      <c r="M9225">
        <f>(F9225*CalPhotonTurnigy!$AE$30*CalPhotonTurnigy!$AF$36+CalPhotonTurnigy!$AE$36)/CalPhotonTurnigy!$AE$30</f>
        <v>23.31006362219372</v>
      </c>
    </row>
    <row r="9226" spans="1:13" x14ac:dyDescent="0.3">
      <c r="A9226">
        <v>235.83409700000001</v>
      </c>
      <c r="B9226">
        <v>18</v>
      </c>
      <c r="C9226">
        <v>0</v>
      </c>
      <c r="D9226">
        <v>0.27700000000000002</v>
      </c>
      <c r="E9226">
        <v>8.5569849999999992</v>
      </c>
      <c r="F9226">
        <v>11.847685999999999</v>
      </c>
      <c r="G9226">
        <v>14.096076</v>
      </c>
      <c r="H9226">
        <v>-3.2907009999999999</v>
      </c>
      <c r="I9226">
        <v>-100</v>
      </c>
      <c r="J9226">
        <v>18</v>
      </c>
      <c r="K9226">
        <v>31.855098000000002</v>
      </c>
      <c r="L9226">
        <v>1.4999E-2</v>
      </c>
      <c r="M9226">
        <f>(F9226*CalPhotonTurnigy!$AE$30*CalPhotonTurnigy!$AF$36+CalPhotonTurnigy!$AE$36)/CalPhotonTurnigy!$AE$30</f>
        <v>23.522056385048693</v>
      </c>
    </row>
    <row r="9227" spans="1:13" x14ac:dyDescent="0.3">
      <c r="A9227">
        <v>235.84910600000001</v>
      </c>
      <c r="B9227">
        <v>18</v>
      </c>
      <c r="C9227">
        <v>0</v>
      </c>
      <c r="D9227">
        <v>0.27800000000000002</v>
      </c>
      <c r="E9227">
        <v>8.5267330000000001</v>
      </c>
      <c r="F9227">
        <v>12.108483</v>
      </c>
      <c r="G9227">
        <v>14.059977999999999</v>
      </c>
      <c r="H9227">
        <v>-3.58175</v>
      </c>
      <c r="I9227">
        <v>-100</v>
      </c>
      <c r="J9227">
        <v>18</v>
      </c>
      <c r="K9227">
        <v>31.800222000000002</v>
      </c>
      <c r="L9227">
        <v>1.5009E-2</v>
      </c>
      <c r="M9227">
        <f>(F9227*CalPhotonTurnigy!$AE$30*CalPhotonTurnigy!$AF$36+CalPhotonTurnigy!$AE$36)/CalPhotonTurnigy!$AE$30</f>
        <v>23.786949069207896</v>
      </c>
    </row>
    <row r="9228" spans="1:13" x14ac:dyDescent="0.3">
      <c r="A9228">
        <v>235.864114</v>
      </c>
      <c r="B9228">
        <v>18</v>
      </c>
      <c r="C9228">
        <v>0</v>
      </c>
      <c r="D9228">
        <v>0.27800000000000002</v>
      </c>
      <c r="E9228">
        <v>8.5006789999999999</v>
      </c>
      <c r="F9228">
        <v>11.691155999999999</v>
      </c>
      <c r="G9228">
        <v>14.022783</v>
      </c>
      <c r="H9228">
        <v>-3.190477</v>
      </c>
      <c r="I9228">
        <v>-100</v>
      </c>
      <c r="J9228">
        <v>18</v>
      </c>
      <c r="K9228">
        <v>31.75299</v>
      </c>
      <c r="L9228">
        <v>1.5008000000000001E-2</v>
      </c>
      <c r="M9228">
        <f>(F9228*CalPhotonTurnigy!$AE$30*CalPhotonTurnigy!$AF$36+CalPhotonTurnigy!$AE$36)/CalPhotonTurnigy!$AE$30</f>
        <v>23.363068161060532</v>
      </c>
    </row>
    <row r="9229" spans="1:13" x14ac:dyDescent="0.3">
      <c r="A9229">
        <v>235.87911500000001</v>
      </c>
      <c r="B9229">
        <v>18</v>
      </c>
      <c r="C9229">
        <v>0</v>
      </c>
      <c r="D9229">
        <v>0.27600000000000002</v>
      </c>
      <c r="E9229">
        <v>8.4538790000000006</v>
      </c>
      <c r="F9229">
        <v>11.899853999999999</v>
      </c>
      <c r="G9229">
        <v>13.984635000000001</v>
      </c>
      <c r="H9229">
        <v>-3.4459759999999999</v>
      </c>
      <c r="I9229">
        <v>-100</v>
      </c>
      <c r="J9229">
        <v>18</v>
      </c>
      <c r="K9229">
        <v>31.712337999999999</v>
      </c>
      <c r="L9229">
        <v>1.5001E-2</v>
      </c>
      <c r="M9229">
        <f>(F9229*CalPhotonTurnigy!$AE$30*CalPhotonTurnigy!$AF$36+CalPhotonTurnigy!$AE$36)/CalPhotonTurnigy!$AE$30</f>
        <v>23.575043656939158</v>
      </c>
    </row>
    <row r="9230" spans="1:13" x14ac:dyDescent="0.3">
      <c r="A9230">
        <v>235.894115</v>
      </c>
      <c r="B9230">
        <v>18</v>
      </c>
      <c r="C9230">
        <v>0</v>
      </c>
      <c r="D9230">
        <v>0.27900000000000003</v>
      </c>
      <c r="E9230">
        <v>8.4501369999999998</v>
      </c>
      <c r="F9230">
        <v>11.482389</v>
      </c>
      <c r="G9230">
        <v>13.945684999999999</v>
      </c>
      <c r="H9230">
        <v>-3.0322520000000002</v>
      </c>
      <c r="I9230">
        <v>-100</v>
      </c>
      <c r="J9230">
        <v>18</v>
      </c>
      <c r="K9230">
        <v>31.677347000000001</v>
      </c>
      <c r="L9230">
        <v>1.4999999999999999E-2</v>
      </c>
      <c r="M9230">
        <f>(F9230*CalPhotonTurnigy!$AE$30*CalPhotonTurnigy!$AF$36+CalPhotonTurnigy!$AE$36)/CalPhotonTurnigy!$AE$30</f>
        <v>23.151022581572018</v>
      </c>
    </row>
    <row r="9231" spans="1:13" x14ac:dyDescent="0.3">
      <c r="A9231">
        <v>235.909111</v>
      </c>
      <c r="B9231">
        <v>18</v>
      </c>
      <c r="C9231">
        <v>0</v>
      </c>
      <c r="D9231">
        <v>0.27800000000000002</v>
      </c>
      <c r="E9231">
        <v>8.4347250000000003</v>
      </c>
      <c r="F9231">
        <v>11.743337</v>
      </c>
      <c r="G9231">
        <v>13.906084999999999</v>
      </c>
      <c r="H9231">
        <v>-3.3086120000000001</v>
      </c>
      <c r="I9231">
        <v>-100</v>
      </c>
      <c r="J9231">
        <v>18</v>
      </c>
      <c r="K9231">
        <v>31.647231000000001</v>
      </c>
      <c r="L9231">
        <v>1.4996000000000001E-2</v>
      </c>
      <c r="M9231">
        <f>(F9231*CalPhotonTurnigy!$AE$30*CalPhotonTurnigy!$AF$36+CalPhotonTurnigy!$AE$36)/CalPhotonTurnigy!$AE$30</f>
        <v>23.416068637109376</v>
      </c>
    </row>
    <row r="9232" spans="1:13" x14ac:dyDescent="0.3">
      <c r="A9232">
        <v>235.924115</v>
      </c>
      <c r="B9232">
        <v>18</v>
      </c>
      <c r="C9232">
        <v>0</v>
      </c>
      <c r="D9232">
        <v>0.27600000000000002</v>
      </c>
      <c r="E9232">
        <v>8.3970479999999998</v>
      </c>
      <c r="F9232">
        <v>11.377979</v>
      </c>
      <c r="G9232">
        <v>13.86598</v>
      </c>
      <c r="H9232">
        <v>-2.980931</v>
      </c>
      <c r="I9232">
        <v>-100</v>
      </c>
      <c r="J9232">
        <v>18</v>
      </c>
      <c r="K9232">
        <v>31.621310000000001</v>
      </c>
      <c r="L9232">
        <v>1.5004E-2</v>
      </c>
      <c r="M9232">
        <f>(F9232*CalPhotonTurnigy!$AE$30*CalPhotonTurnigy!$AF$36+CalPhotonTurnigy!$AE$36)/CalPhotonTurnigy!$AE$30</f>
        <v>23.044972875658754</v>
      </c>
    </row>
    <row r="9233" spans="1:13" x14ac:dyDescent="0.3">
      <c r="A9233">
        <v>235.93911399999999</v>
      </c>
      <c r="B9233">
        <v>18</v>
      </c>
      <c r="C9233">
        <v>0</v>
      </c>
      <c r="D9233">
        <v>0.27600000000000002</v>
      </c>
      <c r="E9233">
        <v>8.3645910000000008</v>
      </c>
      <c r="F9233">
        <v>11.612876</v>
      </c>
      <c r="G9233">
        <v>13.825514999999999</v>
      </c>
      <c r="H9233">
        <v>-3.2482850000000001</v>
      </c>
      <c r="I9233">
        <v>-100</v>
      </c>
      <c r="J9233">
        <v>18</v>
      </c>
      <c r="K9233">
        <v>31.598998999999999</v>
      </c>
      <c r="L9233">
        <v>1.4999E-2</v>
      </c>
      <c r="M9233">
        <f>(F9233*CalPhotonTurnigy!$AE$30*CalPhotonTurnigy!$AF$36+CalPhotonTurnigy!$AE$36)/CalPhotonTurnigy!$AE$30</f>
        <v>23.283558813499084</v>
      </c>
    </row>
    <row r="9234" spans="1:13" x14ac:dyDescent="0.3">
      <c r="A9234">
        <v>235.954114</v>
      </c>
      <c r="B9234">
        <v>18</v>
      </c>
      <c r="C9234">
        <v>0</v>
      </c>
      <c r="D9234">
        <v>0.27700000000000002</v>
      </c>
      <c r="E9234">
        <v>8.3488659999999992</v>
      </c>
      <c r="F9234">
        <v>11.221332</v>
      </c>
      <c r="G9234">
        <v>13.784824</v>
      </c>
      <c r="H9234">
        <v>-2.8724660000000002</v>
      </c>
      <c r="I9234">
        <v>-100</v>
      </c>
      <c r="J9234">
        <v>18</v>
      </c>
      <c r="K9234">
        <v>31.579796000000002</v>
      </c>
      <c r="L9234">
        <v>1.4999999999999999E-2</v>
      </c>
      <c r="M9234">
        <f>(F9234*CalPhotonTurnigy!$AE$30*CalPhotonTurnigy!$AF$36+CalPhotonTurnigy!$AE$36)/CalPhotonTurnigy!$AE$30</f>
        <v>22.88586581424514</v>
      </c>
    </row>
    <row r="9235" spans="1:13" x14ac:dyDescent="0.3">
      <c r="A9235">
        <v>235.96911</v>
      </c>
      <c r="B9235">
        <v>18</v>
      </c>
      <c r="C9235">
        <v>0</v>
      </c>
      <c r="D9235">
        <v>0.27700000000000002</v>
      </c>
      <c r="E9235">
        <v>8.3353289999999998</v>
      </c>
      <c r="F9235">
        <v>11.534587</v>
      </c>
      <c r="G9235">
        <v>13.744035999999999</v>
      </c>
      <c r="H9235">
        <v>-3.1992579999999999</v>
      </c>
      <c r="I9235">
        <v>-100</v>
      </c>
      <c r="J9235">
        <v>18</v>
      </c>
      <c r="K9235">
        <v>31.563268000000001</v>
      </c>
      <c r="L9235">
        <v>1.4996000000000001E-2</v>
      </c>
      <c r="M9235">
        <f>(F9235*CalPhotonTurnigy!$AE$30*CalPhotonTurnigy!$AF$36+CalPhotonTurnigy!$AE$36)/CalPhotonTurnigy!$AE$30</f>
        <v>23.204040324597216</v>
      </c>
    </row>
    <row r="9236" spans="1:13" x14ac:dyDescent="0.3">
      <c r="A9236">
        <v>235.98410999999999</v>
      </c>
      <c r="B9236">
        <v>18</v>
      </c>
      <c r="C9236">
        <v>0</v>
      </c>
      <c r="D9236">
        <v>0.27600000000000002</v>
      </c>
      <c r="E9236">
        <v>8.2991879999999991</v>
      </c>
      <c r="F9236">
        <v>11.169108</v>
      </c>
      <c r="G9236">
        <v>13.703265999999999</v>
      </c>
      <c r="H9236">
        <v>-2.86992</v>
      </c>
      <c r="I9236">
        <v>-100</v>
      </c>
      <c r="J9236">
        <v>18</v>
      </c>
      <c r="K9236">
        <v>31.549042</v>
      </c>
      <c r="L9236">
        <v>1.4999999999999999E-2</v>
      </c>
      <c r="M9236">
        <f>(F9236*CalPhotonTurnigy!$AE$30*CalPhotonTurnigy!$AF$36+CalPhotonTurnigy!$AE$36)/CalPhotonTurnigy!$AE$30</f>
        <v>22.832821662903172</v>
      </c>
    </row>
    <row r="9237" spans="1:13" x14ac:dyDescent="0.3">
      <c r="A9237">
        <v>235.999112</v>
      </c>
      <c r="B9237">
        <v>18</v>
      </c>
      <c r="C9237">
        <v>0</v>
      </c>
      <c r="D9237">
        <v>0.27500000000000002</v>
      </c>
      <c r="E9237">
        <v>8.2557910000000003</v>
      </c>
      <c r="F9237">
        <v>11.456288000000001</v>
      </c>
      <c r="G9237">
        <v>13.662622000000001</v>
      </c>
      <c r="H9237">
        <v>-3.2004969999999999</v>
      </c>
      <c r="I9237">
        <v>-100</v>
      </c>
      <c r="J9237">
        <v>18</v>
      </c>
      <c r="K9237">
        <v>31.536798000000001</v>
      </c>
      <c r="L9237">
        <v>1.5002E-2</v>
      </c>
      <c r="M9237">
        <f>(F9237*CalPhotonTurnigy!$AE$30*CalPhotonTurnigy!$AF$36+CalPhotonTurnigy!$AE$36)/CalPhotonTurnigy!$AE$30</f>
        <v>23.124511678650446</v>
      </c>
    </row>
    <row r="9238" spans="1:13" x14ac:dyDescent="0.3">
      <c r="A9238">
        <v>236.01411999999999</v>
      </c>
      <c r="B9238">
        <v>18</v>
      </c>
      <c r="C9238">
        <v>0</v>
      </c>
      <c r="D9238">
        <v>0.27600000000000002</v>
      </c>
      <c r="E9238">
        <v>8.242953</v>
      </c>
      <c r="F9238">
        <v>11.090763000000001</v>
      </c>
      <c r="G9238">
        <v>13.622197999999999</v>
      </c>
      <c r="H9238">
        <v>-2.84781</v>
      </c>
      <c r="I9238">
        <v>-100</v>
      </c>
      <c r="J9238">
        <v>18</v>
      </c>
      <c r="K9238">
        <v>31.526259</v>
      </c>
      <c r="L9238">
        <v>1.5008000000000001E-2</v>
      </c>
      <c r="M9238">
        <f>(F9238*CalPhotonTurnigy!$AE$30*CalPhotonTurnigy!$AF$36+CalPhotonTurnigy!$AE$36)/CalPhotonTurnigy!$AE$30</f>
        <v>22.753246294549808</v>
      </c>
    </row>
    <row r="9239" spans="1:13" x14ac:dyDescent="0.3">
      <c r="A9239">
        <v>236.02912499999999</v>
      </c>
      <c r="B9239">
        <v>18</v>
      </c>
      <c r="C9239">
        <v>0</v>
      </c>
      <c r="D9239">
        <v>0.27600000000000002</v>
      </c>
      <c r="E9239">
        <v>8.2319019999999998</v>
      </c>
      <c r="F9239">
        <v>11.430186000000001</v>
      </c>
      <c r="G9239">
        <v>13.582082</v>
      </c>
      <c r="H9239">
        <v>-3.1982840000000001</v>
      </c>
      <c r="I9239">
        <v>-100</v>
      </c>
      <c r="J9239">
        <v>18</v>
      </c>
      <c r="K9239">
        <v>31.517188000000001</v>
      </c>
      <c r="L9239">
        <v>1.5004999999999999E-2</v>
      </c>
      <c r="M9239">
        <f>(F9239*CalPhotonTurnigy!$AE$30*CalPhotonTurnigy!$AF$36+CalPhotonTurnigy!$AE$36)/CalPhotonTurnigy!$AE$30</f>
        <v>23.097999760024372</v>
      </c>
    </row>
    <row r="9240" spans="1:13" x14ac:dyDescent="0.3">
      <c r="A9240">
        <v>236.04412199999999</v>
      </c>
      <c r="B9240">
        <v>18</v>
      </c>
      <c r="C9240">
        <v>0</v>
      </c>
      <c r="D9240">
        <v>0.27600000000000002</v>
      </c>
      <c r="E9240">
        <v>8.2223900000000008</v>
      </c>
      <c r="F9240">
        <v>11.064646</v>
      </c>
      <c r="G9240">
        <v>13.542353</v>
      </c>
      <c r="H9240">
        <v>-2.842257</v>
      </c>
      <c r="I9240">
        <v>-100</v>
      </c>
      <c r="J9240">
        <v>18</v>
      </c>
      <c r="K9240">
        <v>31.509381000000001</v>
      </c>
      <c r="L9240">
        <v>1.4997E-2</v>
      </c>
      <c r="M9240">
        <f>(F9240*CalPhotonTurnigy!$AE$30*CalPhotonTurnigy!$AF$36+CalPhotonTurnigy!$AE$36)/CalPhotonTurnigy!$AE$30</f>
        <v>22.726719140356369</v>
      </c>
    </row>
    <row r="9241" spans="1:13" x14ac:dyDescent="0.3">
      <c r="A9241">
        <v>236.059121</v>
      </c>
      <c r="B9241">
        <v>18</v>
      </c>
      <c r="C9241">
        <v>0</v>
      </c>
      <c r="D9241">
        <v>0.27600000000000002</v>
      </c>
      <c r="E9241">
        <v>8.2142029999999995</v>
      </c>
      <c r="F9241">
        <v>11.377979</v>
      </c>
      <c r="G9241">
        <v>13.503080000000001</v>
      </c>
      <c r="H9241">
        <v>-3.1637759999999999</v>
      </c>
      <c r="I9241">
        <v>-100</v>
      </c>
      <c r="J9241">
        <v>18</v>
      </c>
      <c r="K9241">
        <v>31.502661</v>
      </c>
      <c r="L9241">
        <v>1.4999E-2</v>
      </c>
      <c r="M9241">
        <f>(F9241*CalPhotonTurnigy!$AE$30*CalPhotonTurnigy!$AF$36+CalPhotonTurnigy!$AE$36)/CalPhotonTurnigy!$AE$30</f>
        <v>23.044972875658754</v>
      </c>
    </row>
    <row r="9242" spans="1:13" x14ac:dyDescent="0.3">
      <c r="A9242">
        <v>236.07412600000001</v>
      </c>
      <c r="B9242">
        <v>18</v>
      </c>
      <c r="C9242">
        <v>0</v>
      </c>
      <c r="D9242">
        <v>0.27600000000000002</v>
      </c>
      <c r="E9242">
        <v>8.2071559999999995</v>
      </c>
      <c r="F9242">
        <v>11.012409</v>
      </c>
      <c r="G9242">
        <v>13.464321</v>
      </c>
      <c r="H9242">
        <v>-2.805253</v>
      </c>
      <c r="I9242">
        <v>-100</v>
      </c>
      <c r="J9242">
        <v>18</v>
      </c>
      <c r="K9242">
        <v>31.496877000000001</v>
      </c>
      <c r="L9242">
        <v>1.5004999999999999E-2</v>
      </c>
      <c r="M9242">
        <f>(F9242*CalPhotonTurnigy!$AE$30*CalPhotonTurnigy!$AF$36+CalPhotonTurnigy!$AE$36)/CalPhotonTurnigy!$AE$30</f>
        <v>22.673661784856019</v>
      </c>
    </row>
    <row r="9243" spans="1:13" x14ac:dyDescent="0.3">
      <c r="A9243">
        <v>236.089122</v>
      </c>
      <c r="B9243">
        <v>18</v>
      </c>
      <c r="C9243">
        <v>0</v>
      </c>
      <c r="D9243">
        <v>0.27600000000000002</v>
      </c>
      <c r="E9243">
        <v>8.1888000000000005</v>
      </c>
      <c r="F9243">
        <v>11.430186000000001</v>
      </c>
      <c r="G9243">
        <v>13.426128</v>
      </c>
      <c r="H9243">
        <v>-3.2413859999999999</v>
      </c>
      <c r="I9243">
        <v>-100</v>
      </c>
      <c r="J9243">
        <v>18</v>
      </c>
      <c r="K9243">
        <v>31.491899</v>
      </c>
      <c r="L9243">
        <v>1.4996000000000001E-2</v>
      </c>
      <c r="M9243">
        <f>(F9243*CalPhotonTurnigy!$AE$30*CalPhotonTurnigy!$AF$36+CalPhotonTurnigy!$AE$36)/CalPhotonTurnigy!$AE$30</f>
        <v>23.097999760024372</v>
      </c>
    </row>
    <row r="9244" spans="1:13" x14ac:dyDescent="0.3">
      <c r="A9244">
        <v>236.10413</v>
      </c>
      <c r="B9244">
        <v>18</v>
      </c>
      <c r="C9244">
        <v>0</v>
      </c>
      <c r="D9244">
        <v>0.27500000000000002</v>
      </c>
      <c r="E9244">
        <v>8.1606939999999994</v>
      </c>
      <c r="F9244">
        <v>11.090763000000001</v>
      </c>
      <c r="G9244">
        <v>13.388544</v>
      </c>
      <c r="H9244">
        <v>-2.9300700000000002</v>
      </c>
      <c r="I9244">
        <v>-100</v>
      </c>
      <c r="J9244">
        <v>18</v>
      </c>
      <c r="K9244">
        <v>31.487614000000001</v>
      </c>
      <c r="L9244">
        <v>1.5008000000000001E-2</v>
      </c>
      <c r="M9244">
        <f>(F9244*CalPhotonTurnigy!$AE$30*CalPhotonTurnigy!$AF$36+CalPhotonTurnigy!$AE$36)/CalPhotonTurnigy!$AE$30</f>
        <v>22.753246294549808</v>
      </c>
    </row>
    <row r="9245" spans="1:13" x14ac:dyDescent="0.3">
      <c r="A9245">
        <v>236.11913699999999</v>
      </c>
      <c r="B9245">
        <v>18</v>
      </c>
      <c r="C9245">
        <v>0</v>
      </c>
      <c r="D9245">
        <v>0.27200000000000002</v>
      </c>
      <c r="E9245">
        <v>8.0995200000000001</v>
      </c>
      <c r="F9245">
        <v>10.777288</v>
      </c>
      <c r="G9245">
        <v>13.351604999999999</v>
      </c>
      <c r="H9245">
        <v>-2.6777679999999999</v>
      </c>
      <c r="I9245">
        <v>-100</v>
      </c>
      <c r="J9245">
        <v>18</v>
      </c>
      <c r="K9245">
        <v>31.483926</v>
      </c>
      <c r="L9245">
        <v>1.5007E-2</v>
      </c>
      <c r="M9245">
        <f>(F9245*CalPhotonTurnigy!$AE$30*CalPhotonTurnigy!$AF$36+CalPhotonTurnigy!$AE$36)/CalPhotonTurnigy!$AE$30</f>
        <v>22.434848329209693</v>
      </c>
    </row>
    <row r="9246" spans="1:13" x14ac:dyDescent="0.3">
      <c r="A9246">
        <v>236.13413700000001</v>
      </c>
      <c r="B9246">
        <v>18</v>
      </c>
      <c r="C9246">
        <v>0</v>
      </c>
      <c r="D9246">
        <v>0.27200000000000002</v>
      </c>
      <c r="E9246">
        <v>8.0467840000000006</v>
      </c>
      <c r="F9246">
        <v>11.090763000000001</v>
      </c>
      <c r="G9246">
        <v>13.315343</v>
      </c>
      <c r="H9246">
        <v>-3.0439799999999999</v>
      </c>
      <c r="I9246">
        <v>-100</v>
      </c>
      <c r="J9246">
        <v>18</v>
      </c>
      <c r="K9246">
        <v>31.480751999999999</v>
      </c>
      <c r="L9246">
        <v>1.4999999999999999E-2</v>
      </c>
      <c r="M9246">
        <f>(F9246*CalPhotonTurnigy!$AE$30*CalPhotonTurnigy!$AF$36+CalPhotonTurnigy!$AE$36)/CalPhotonTurnigy!$AE$30</f>
        <v>22.753246294549808</v>
      </c>
    </row>
    <row r="9247" spans="1:13" x14ac:dyDescent="0.3">
      <c r="A9247">
        <v>236.14913899999999</v>
      </c>
      <c r="B9247">
        <v>18</v>
      </c>
      <c r="C9247">
        <v>0</v>
      </c>
      <c r="D9247">
        <v>0.27200000000000002</v>
      </c>
      <c r="E9247">
        <v>7.9889590000000004</v>
      </c>
      <c r="F9247">
        <v>10.777288</v>
      </c>
      <c r="G9247">
        <v>13.279783</v>
      </c>
      <c r="H9247">
        <v>-2.7883290000000001</v>
      </c>
      <c r="I9247">
        <v>-100</v>
      </c>
      <c r="J9247">
        <v>18</v>
      </c>
      <c r="K9247">
        <v>31.478020000000001</v>
      </c>
      <c r="L9247">
        <v>1.5002E-2</v>
      </c>
      <c r="M9247">
        <f>(F9247*CalPhotonTurnigy!$AE$30*CalPhotonTurnigy!$AF$36+CalPhotonTurnigy!$AE$36)/CalPhotonTurnigy!$AE$30</f>
        <v>22.434848329209693</v>
      </c>
    </row>
    <row r="9248" spans="1:13" x14ac:dyDescent="0.3">
      <c r="A9248">
        <v>236.16413900000001</v>
      </c>
      <c r="B9248">
        <v>18</v>
      </c>
      <c r="C9248">
        <v>0</v>
      </c>
      <c r="D9248">
        <v>0.27400000000000002</v>
      </c>
      <c r="E9248">
        <v>7.9762789999999999</v>
      </c>
      <c r="F9248">
        <v>11.169108</v>
      </c>
      <c r="G9248">
        <v>13.244945</v>
      </c>
      <c r="H9248">
        <v>-3.1928290000000001</v>
      </c>
      <c r="I9248">
        <v>-100</v>
      </c>
      <c r="J9248">
        <v>18</v>
      </c>
      <c r="K9248">
        <v>31.475667999999999</v>
      </c>
      <c r="L9248">
        <v>1.4999999999999999E-2</v>
      </c>
      <c r="M9248">
        <f>(F9248*CalPhotonTurnigy!$AE$30*CalPhotonTurnigy!$AF$36+CalPhotonTurnigy!$AE$36)/CalPhotonTurnigy!$AE$30</f>
        <v>22.832821662903172</v>
      </c>
    </row>
    <row r="9249" spans="1:13" x14ac:dyDescent="0.3">
      <c r="A9249">
        <v>236.179146</v>
      </c>
      <c r="B9249">
        <v>18</v>
      </c>
      <c r="C9249">
        <v>0</v>
      </c>
      <c r="D9249">
        <v>0.27200000000000002</v>
      </c>
      <c r="E9249">
        <v>7.9405830000000002</v>
      </c>
      <c r="F9249">
        <v>10.881797000000001</v>
      </c>
      <c r="G9249">
        <v>13.210843000000001</v>
      </c>
      <c r="H9249">
        <v>-2.941214</v>
      </c>
      <c r="I9249">
        <v>-100</v>
      </c>
      <c r="J9249">
        <v>18</v>
      </c>
      <c r="K9249">
        <v>31.473644</v>
      </c>
      <c r="L9249">
        <v>1.5007E-2</v>
      </c>
      <c r="M9249">
        <f>(F9249*CalPhotonTurnigy!$AE$30*CalPhotonTurnigy!$AF$36+CalPhotonTurnigy!$AE$36)/CalPhotonTurnigy!$AE$30</f>
        <v>22.54099858986757</v>
      </c>
    </row>
    <row r="9250" spans="1:13" x14ac:dyDescent="0.3">
      <c r="A9250">
        <v>236.19414699999999</v>
      </c>
      <c r="B9250">
        <v>18</v>
      </c>
      <c r="C9250">
        <v>0</v>
      </c>
      <c r="D9250">
        <v>0.27100000000000002</v>
      </c>
      <c r="E9250">
        <v>7.8850100000000003</v>
      </c>
      <c r="F9250">
        <v>10.620492</v>
      </c>
      <c r="G9250">
        <v>13.177489</v>
      </c>
      <c r="H9250">
        <v>-2.7354829999999999</v>
      </c>
      <c r="I9250">
        <v>-100</v>
      </c>
      <c r="J9250">
        <v>18</v>
      </c>
      <c r="K9250">
        <v>31.471902</v>
      </c>
      <c r="L9250">
        <v>1.5001E-2</v>
      </c>
      <c r="M9250">
        <f>(F9250*CalPhotonTurnigy!$AE$30*CalPhotonTurnigy!$AF$36+CalPhotonTurnigy!$AE$36)/CalPhotonTurnigy!$AE$30</f>
        <v>22.2755899278269</v>
      </c>
    </row>
    <row r="9251" spans="1:13" x14ac:dyDescent="0.3">
      <c r="A9251">
        <v>236.209158</v>
      </c>
      <c r="B9251">
        <v>18</v>
      </c>
      <c r="C9251">
        <v>0</v>
      </c>
      <c r="D9251">
        <v>0.27200000000000002</v>
      </c>
      <c r="E9251">
        <v>7.8495429999999997</v>
      </c>
      <c r="F9251">
        <v>10.934044999999999</v>
      </c>
      <c r="G9251">
        <v>13.144888</v>
      </c>
      <c r="H9251">
        <v>-3.0845020000000001</v>
      </c>
      <c r="I9251">
        <v>-100</v>
      </c>
      <c r="J9251">
        <v>18</v>
      </c>
      <c r="K9251">
        <v>31.470403000000001</v>
      </c>
      <c r="L9251">
        <v>1.5011E-2</v>
      </c>
      <c r="M9251">
        <f>(F9251*CalPhotonTurnigy!$AE$30*CalPhotonTurnigy!$AF$36+CalPhotonTurnigy!$AE$36)/CalPhotonTurnigy!$AE$30</f>
        <v>22.594067118117319</v>
      </c>
    </row>
    <row r="9252" spans="1:13" x14ac:dyDescent="0.3">
      <c r="A9252">
        <v>236.224165</v>
      </c>
      <c r="B9252">
        <v>18</v>
      </c>
      <c r="C9252">
        <v>0</v>
      </c>
      <c r="D9252">
        <v>0.27300000000000002</v>
      </c>
      <c r="E9252">
        <v>7.8438720000000002</v>
      </c>
      <c r="F9252">
        <v>10.672762000000001</v>
      </c>
      <c r="G9252">
        <v>13.113044</v>
      </c>
      <c r="H9252">
        <v>-2.8288899999999999</v>
      </c>
      <c r="I9252">
        <v>-100</v>
      </c>
      <c r="J9252">
        <v>18</v>
      </c>
      <c r="K9252">
        <v>31.469111999999999</v>
      </c>
      <c r="L9252">
        <v>1.5007E-2</v>
      </c>
      <c r="M9252">
        <f>(F9252*CalPhotonTurnigy!$AE$30*CalPhotonTurnigy!$AF$36+CalPhotonTurnigy!$AE$36)/CalPhotonTurnigy!$AE$30</f>
        <v>22.328680801575452</v>
      </c>
    </row>
    <row r="9253" spans="1:13" x14ac:dyDescent="0.3">
      <c r="A9253">
        <v>236.239161</v>
      </c>
      <c r="B9253">
        <v>18</v>
      </c>
      <c r="C9253">
        <v>0</v>
      </c>
      <c r="D9253">
        <v>0.27100000000000002</v>
      </c>
      <c r="E9253">
        <v>7.8016579999999998</v>
      </c>
      <c r="F9253">
        <v>11.064646</v>
      </c>
      <c r="G9253">
        <v>13.081961</v>
      </c>
      <c r="H9253">
        <v>-3.262988</v>
      </c>
      <c r="I9253">
        <v>-100</v>
      </c>
      <c r="J9253">
        <v>18</v>
      </c>
      <c r="K9253">
        <v>31.468001000000001</v>
      </c>
      <c r="L9253">
        <v>1.4996000000000001E-2</v>
      </c>
      <c r="M9253">
        <f>(F9253*CalPhotonTurnigy!$AE$30*CalPhotonTurnigy!$AF$36+CalPhotonTurnigy!$AE$36)/CalPhotonTurnigy!$AE$30</f>
        <v>22.726719140356369</v>
      </c>
    </row>
    <row r="9254" spans="1:13" x14ac:dyDescent="0.3">
      <c r="A9254">
        <v>236.254166</v>
      </c>
      <c r="B9254">
        <v>18</v>
      </c>
      <c r="C9254">
        <v>0</v>
      </c>
      <c r="D9254">
        <v>0.26900000000000002</v>
      </c>
      <c r="E9254">
        <v>7.7403430000000002</v>
      </c>
      <c r="F9254">
        <v>10.907921999999999</v>
      </c>
      <c r="G9254">
        <v>13.051636</v>
      </c>
      <c r="H9254">
        <v>-3.1675789999999999</v>
      </c>
      <c r="I9254">
        <v>-100</v>
      </c>
      <c r="J9254">
        <v>18</v>
      </c>
      <c r="K9254">
        <v>31.467044999999999</v>
      </c>
      <c r="L9254">
        <v>1.5004999999999999E-2</v>
      </c>
      <c r="M9254">
        <f>(F9254*CalPhotonTurnigy!$AE$30*CalPhotonTurnigy!$AF$36+CalPhotonTurnigy!$AE$36)/CalPhotonTurnigy!$AE$30</f>
        <v>22.567533869696941</v>
      </c>
    </row>
    <row r="9255" spans="1:13" x14ac:dyDescent="0.3">
      <c r="A9255">
        <v>236.26917399999999</v>
      </c>
      <c r="B9255">
        <v>18</v>
      </c>
      <c r="C9255">
        <v>0</v>
      </c>
      <c r="D9255">
        <v>0.27</v>
      </c>
      <c r="E9255">
        <v>7.69998</v>
      </c>
      <c r="F9255">
        <v>10.54208</v>
      </c>
      <c r="G9255">
        <v>13.022064</v>
      </c>
      <c r="H9255">
        <v>-2.8420999999999998</v>
      </c>
      <c r="I9255">
        <v>-100</v>
      </c>
      <c r="J9255">
        <v>18</v>
      </c>
      <c r="K9255">
        <v>31.466221999999998</v>
      </c>
      <c r="L9255">
        <v>1.5008000000000001E-2</v>
      </c>
      <c r="M9255">
        <f>(F9255*CalPhotonTurnigy!$AE$30*CalPhotonTurnigy!$AF$36+CalPhotonTurnigy!$AE$36)/CalPhotonTurnigy!$AE$30</f>
        <v>22.195946507272634</v>
      </c>
    </row>
    <row r="9256" spans="1:13" x14ac:dyDescent="0.3">
      <c r="A9256">
        <v>236.28417300000001</v>
      </c>
      <c r="B9256">
        <v>18</v>
      </c>
      <c r="C9256">
        <v>0</v>
      </c>
      <c r="D9256">
        <v>0.26900000000000002</v>
      </c>
      <c r="E9256">
        <v>7.6526949999999996</v>
      </c>
      <c r="F9256">
        <v>10.934044999999999</v>
      </c>
      <c r="G9256">
        <v>12.99324</v>
      </c>
      <c r="H9256">
        <v>-3.2813509999999999</v>
      </c>
      <c r="I9256">
        <v>-100</v>
      </c>
      <c r="J9256">
        <v>18</v>
      </c>
      <c r="K9256">
        <v>31.465513999999999</v>
      </c>
      <c r="L9256">
        <v>1.4999E-2</v>
      </c>
      <c r="M9256">
        <f>(F9256*CalPhotonTurnigy!$AE$30*CalPhotonTurnigy!$AF$36+CalPhotonTurnigy!$AE$36)/CalPhotonTurnigy!$AE$30</f>
        <v>22.594067118117319</v>
      </c>
    </row>
    <row r="9257" spans="1:13" x14ac:dyDescent="0.3">
      <c r="A9257">
        <v>236.29917499999999</v>
      </c>
      <c r="B9257">
        <v>18</v>
      </c>
      <c r="C9257">
        <v>0</v>
      </c>
      <c r="D9257">
        <v>0.26900000000000002</v>
      </c>
      <c r="E9257">
        <v>7.6119479999999999</v>
      </c>
      <c r="F9257">
        <v>10.568218</v>
      </c>
      <c r="G9257">
        <v>12.965157</v>
      </c>
      <c r="H9257">
        <v>-2.95627</v>
      </c>
      <c r="I9257">
        <v>-100</v>
      </c>
      <c r="J9257">
        <v>18</v>
      </c>
      <c r="K9257">
        <v>31.464905000000002</v>
      </c>
      <c r="L9257">
        <v>1.5002E-2</v>
      </c>
      <c r="M9257">
        <f>(F9257*CalPhotonTurnigy!$AE$30*CalPhotonTurnigy!$AF$36+CalPhotonTurnigy!$AE$36)/CalPhotonTurnigy!$AE$30</f>
        <v>22.22249499126038</v>
      </c>
    </row>
    <row r="9258" spans="1:13" x14ac:dyDescent="0.3">
      <c r="A9258">
        <v>236.31418500000001</v>
      </c>
      <c r="B9258">
        <v>18</v>
      </c>
      <c r="C9258">
        <v>0</v>
      </c>
      <c r="D9258">
        <v>0.26700000000000002</v>
      </c>
      <c r="E9258">
        <v>7.5517430000000001</v>
      </c>
      <c r="F9258">
        <v>10.411371000000001</v>
      </c>
      <c r="G9258">
        <v>12.937806</v>
      </c>
      <c r="H9258">
        <v>-2.8596279999999998</v>
      </c>
      <c r="I9258">
        <v>-100</v>
      </c>
      <c r="J9258">
        <v>18</v>
      </c>
      <c r="K9258">
        <v>31.464379999999998</v>
      </c>
      <c r="L9258">
        <v>1.5010000000000001E-2</v>
      </c>
      <c r="M9258">
        <f>(F9258*CalPhotonTurnigy!$AE$30*CalPhotonTurnigy!$AF$36+CalPhotonTurnigy!$AE$36)/CalPhotonTurnigy!$AE$30</f>
        <v>22.063184788948551</v>
      </c>
    </row>
    <row r="9259" spans="1:13" x14ac:dyDescent="0.3">
      <c r="A9259">
        <v>236.32919200000001</v>
      </c>
      <c r="B9259">
        <v>18</v>
      </c>
      <c r="C9259">
        <v>0</v>
      </c>
      <c r="D9259">
        <v>0.27</v>
      </c>
      <c r="E9259">
        <v>7.5375500000000004</v>
      </c>
      <c r="F9259">
        <v>11.012409</v>
      </c>
      <c r="G9259">
        <v>12.911175999999999</v>
      </c>
      <c r="H9259">
        <v>-3.4748589999999999</v>
      </c>
      <c r="I9259">
        <v>-100</v>
      </c>
      <c r="J9259">
        <v>18</v>
      </c>
      <c r="K9259">
        <v>31.463927999999999</v>
      </c>
      <c r="L9259">
        <v>1.5007E-2</v>
      </c>
      <c r="M9259">
        <f>(F9259*CalPhotonTurnigy!$AE$30*CalPhotonTurnigy!$AF$36+CalPhotonTurnigy!$AE$36)/CalPhotonTurnigy!$AE$30</f>
        <v>22.673661784856019</v>
      </c>
    </row>
    <row r="9260" spans="1:13" x14ac:dyDescent="0.3">
      <c r="A9260">
        <v>236.344199</v>
      </c>
      <c r="B9260">
        <v>18</v>
      </c>
      <c r="C9260">
        <v>0</v>
      </c>
      <c r="D9260">
        <v>0.26800000000000002</v>
      </c>
      <c r="E9260">
        <v>7.5001889999999998</v>
      </c>
      <c r="F9260">
        <v>10.646628</v>
      </c>
      <c r="G9260">
        <v>12.885256</v>
      </c>
      <c r="H9260">
        <v>-3.146439</v>
      </c>
      <c r="I9260">
        <v>-100</v>
      </c>
      <c r="J9260">
        <v>18</v>
      </c>
      <c r="K9260">
        <v>31.463539999999998</v>
      </c>
      <c r="L9260">
        <v>1.5007E-2</v>
      </c>
      <c r="M9260">
        <f>(F9260*CalPhotonTurnigy!$AE$30*CalPhotonTurnigy!$AF$36+CalPhotonTurnigy!$AE$36)/CalPhotonTurnigy!$AE$30</f>
        <v>22.30213638040567</v>
      </c>
    </row>
    <row r="9261" spans="1:13" x14ac:dyDescent="0.3">
      <c r="A9261">
        <v>236.35920200000001</v>
      </c>
      <c r="B9261">
        <v>18</v>
      </c>
      <c r="C9261">
        <v>0</v>
      </c>
      <c r="D9261">
        <v>0.26700000000000002</v>
      </c>
      <c r="E9261">
        <v>7.4554109999999998</v>
      </c>
      <c r="F9261">
        <v>10.359078999999999</v>
      </c>
      <c r="G9261">
        <v>12.860035</v>
      </c>
      <c r="H9261">
        <v>-2.9036689999999998</v>
      </c>
      <c r="I9261">
        <v>-100</v>
      </c>
      <c r="J9261">
        <v>18</v>
      </c>
      <c r="K9261">
        <v>31.463204999999999</v>
      </c>
      <c r="L9261">
        <v>1.5003000000000001E-2</v>
      </c>
      <c r="M9261">
        <f>(F9261*CalPhotonTurnigy!$AE$30*CalPhotonTurnigy!$AF$36+CalPhotonTurnigy!$AE$36)/CalPhotonTurnigy!$AE$30</f>
        <v>22.010071569701193</v>
      </c>
    </row>
    <row r="9262" spans="1:13" x14ac:dyDescent="0.3">
      <c r="A9262">
        <v>236.3742</v>
      </c>
      <c r="B9262">
        <v>18</v>
      </c>
      <c r="C9262">
        <v>0</v>
      </c>
      <c r="D9262">
        <v>0.26500000000000001</v>
      </c>
      <c r="E9262">
        <v>7.3789689999999997</v>
      </c>
      <c r="F9262">
        <v>10.123715000000001</v>
      </c>
      <c r="G9262">
        <v>12.8355</v>
      </c>
      <c r="H9262">
        <v>-2.7447460000000001</v>
      </c>
      <c r="I9262">
        <v>-100</v>
      </c>
      <c r="J9262">
        <v>18</v>
      </c>
      <c r="K9262">
        <v>31.462917000000001</v>
      </c>
      <c r="L9262">
        <v>1.4997999999999999E-2</v>
      </c>
      <c r="M9262">
        <f>(F9262*CalPhotonTurnigy!$AE$30*CalPhotonTurnigy!$AF$36+CalPhotonTurnigy!$AE$36)/CalPhotonTurnigy!$AE$30</f>
        <v>21.771011297863527</v>
      </c>
    </row>
    <row r="9263" spans="1:13" x14ac:dyDescent="0.3">
      <c r="A9263">
        <v>236.38920100000001</v>
      </c>
      <c r="B9263">
        <v>18</v>
      </c>
      <c r="C9263">
        <v>0</v>
      </c>
      <c r="D9263">
        <v>0.26600000000000001</v>
      </c>
      <c r="E9263">
        <v>7.325691</v>
      </c>
      <c r="F9263">
        <v>10.620492</v>
      </c>
      <c r="G9263">
        <v>12.811640000000001</v>
      </c>
      <c r="H9263">
        <v>-3.2948010000000001</v>
      </c>
      <c r="I9263">
        <v>-100</v>
      </c>
      <c r="J9263">
        <v>18</v>
      </c>
      <c r="K9263">
        <v>31.462669000000002</v>
      </c>
      <c r="L9263">
        <v>1.5001E-2</v>
      </c>
      <c r="M9263">
        <f>(F9263*CalPhotonTurnigy!$AE$30*CalPhotonTurnigy!$AF$36+CalPhotonTurnigy!$AE$36)/CalPhotonTurnigy!$AE$30</f>
        <v>22.2755899278269</v>
      </c>
    </row>
    <row r="9264" spans="1:13" x14ac:dyDescent="0.3">
      <c r="A9264">
        <v>236.40420900000001</v>
      </c>
      <c r="B9264">
        <v>17</v>
      </c>
      <c r="C9264">
        <v>0</v>
      </c>
      <c r="D9264">
        <v>0.26400000000000001</v>
      </c>
      <c r="E9264">
        <v>7.2544230000000001</v>
      </c>
      <c r="F9264">
        <v>10.411371000000001</v>
      </c>
      <c r="G9264">
        <v>12.788328999999999</v>
      </c>
      <c r="H9264">
        <v>-3.1569470000000002</v>
      </c>
      <c r="I9264">
        <v>-100</v>
      </c>
      <c r="J9264">
        <v>17</v>
      </c>
      <c r="K9264">
        <v>31.357168000000001</v>
      </c>
      <c r="L9264">
        <v>1.5008000000000001E-2</v>
      </c>
      <c r="M9264">
        <f>(F9264*CalPhotonTurnigy!$AE$30*CalPhotonTurnigy!$AF$36+CalPhotonTurnigy!$AE$36)/CalPhotonTurnigy!$AE$30</f>
        <v>22.063184788948551</v>
      </c>
    </row>
    <row r="9265" spans="1:13" x14ac:dyDescent="0.3">
      <c r="A9265">
        <v>236.41921300000001</v>
      </c>
      <c r="B9265">
        <v>17</v>
      </c>
      <c r="C9265">
        <v>0</v>
      </c>
      <c r="D9265">
        <v>0.26300000000000001</v>
      </c>
      <c r="E9265">
        <v>7.1802570000000001</v>
      </c>
      <c r="F9265">
        <v>10.20218</v>
      </c>
      <c r="G9265">
        <v>12.76516</v>
      </c>
      <c r="H9265">
        <v>-3.021922</v>
      </c>
      <c r="I9265">
        <v>-100</v>
      </c>
      <c r="J9265">
        <v>17</v>
      </c>
      <c r="K9265">
        <v>31.166207</v>
      </c>
      <c r="L9265">
        <v>1.5004E-2</v>
      </c>
      <c r="M9265">
        <f>(F9265*CalPhotonTurnigy!$AE$30*CalPhotonTurnigy!$AF$36+CalPhotonTurnigy!$AE$36)/CalPhotonTurnigy!$AE$30</f>
        <v>21.850708550755826</v>
      </c>
    </row>
    <row r="9266" spans="1:13" x14ac:dyDescent="0.3">
      <c r="A9266">
        <v>236.434214</v>
      </c>
      <c r="B9266">
        <v>17</v>
      </c>
      <c r="C9266">
        <v>0</v>
      </c>
      <c r="D9266">
        <v>0.26600000000000001</v>
      </c>
      <c r="E9266">
        <v>7.1544829999999999</v>
      </c>
      <c r="F9266">
        <v>9.9929199999999998</v>
      </c>
      <c r="G9266">
        <v>12.741543999999999</v>
      </c>
      <c r="H9266">
        <v>-2.8384369999999999</v>
      </c>
      <c r="I9266">
        <v>-100</v>
      </c>
      <c r="J9266">
        <v>17</v>
      </c>
      <c r="K9266">
        <v>31.001846</v>
      </c>
      <c r="L9266">
        <v>1.5001E-2</v>
      </c>
      <c r="M9266">
        <f>(F9266*CalPhotonTurnigy!$AE$30*CalPhotonTurnigy!$AF$36+CalPhotonTurnigy!$AE$36)/CalPhotonTurnigy!$AE$30</f>
        <v>21.638162228953213</v>
      </c>
    </row>
    <row r="9267" spans="1:13" x14ac:dyDescent="0.3">
      <c r="A9267">
        <v>236.449218</v>
      </c>
      <c r="B9267">
        <v>17</v>
      </c>
      <c r="C9267">
        <v>0</v>
      </c>
      <c r="D9267">
        <v>0.26300000000000001</v>
      </c>
      <c r="E9267">
        <v>7.0940709999999996</v>
      </c>
      <c r="F9267">
        <v>10.515940000000001</v>
      </c>
      <c r="G9267">
        <v>12.716986</v>
      </c>
      <c r="H9267">
        <v>-3.4218700000000002</v>
      </c>
      <c r="I9267">
        <v>-100</v>
      </c>
      <c r="J9267">
        <v>17</v>
      </c>
      <c r="K9267">
        <v>30.860378999999998</v>
      </c>
      <c r="L9267">
        <v>1.5004E-2</v>
      </c>
      <c r="M9267">
        <f>(F9267*CalPhotonTurnigy!$AE$30*CalPhotonTurnigy!$AF$36+CalPhotonTurnigy!$AE$36)/CalPhotonTurnigy!$AE$30</f>
        <v>22.169395991875902</v>
      </c>
    </row>
    <row r="9268" spans="1:13" x14ac:dyDescent="0.3">
      <c r="A9268">
        <v>236.46422200000001</v>
      </c>
      <c r="B9268">
        <v>17</v>
      </c>
      <c r="C9268">
        <v>0</v>
      </c>
      <c r="D9268">
        <v>0.26300000000000001</v>
      </c>
      <c r="E9268">
        <v>7.0419910000000003</v>
      </c>
      <c r="F9268">
        <v>10.306784</v>
      </c>
      <c r="G9268">
        <v>12.691167</v>
      </c>
      <c r="H9268">
        <v>-3.2647930000000001</v>
      </c>
      <c r="I9268">
        <v>-100</v>
      </c>
      <c r="J9268">
        <v>17</v>
      </c>
      <c r="K9268">
        <v>30.738617999999999</v>
      </c>
      <c r="L9268">
        <v>1.5004E-2</v>
      </c>
      <c r="M9268">
        <f>(F9268*CalPhotonTurnigy!$AE$30*CalPhotonTurnigy!$AF$36+CalPhotonTurnigy!$AE$36)/CalPhotonTurnigy!$AE$30</f>
        <v>21.956955303340361</v>
      </c>
    </row>
    <row r="9269" spans="1:13" x14ac:dyDescent="0.3">
      <c r="A9269">
        <v>236.47922800000001</v>
      </c>
      <c r="B9269">
        <v>17</v>
      </c>
      <c r="C9269">
        <v>0</v>
      </c>
      <c r="D9269">
        <v>0.26200000000000001</v>
      </c>
      <c r="E9269">
        <v>6.9715199999999999</v>
      </c>
      <c r="F9269">
        <v>10.123715000000001</v>
      </c>
      <c r="G9269">
        <v>12.663906000000001</v>
      </c>
      <c r="H9269">
        <v>-3.1521949999999999</v>
      </c>
      <c r="I9269">
        <v>-100</v>
      </c>
      <c r="J9269">
        <v>17</v>
      </c>
      <c r="K9269">
        <v>30.633815999999999</v>
      </c>
      <c r="L9269">
        <v>1.5006E-2</v>
      </c>
      <c r="M9269">
        <f>(F9269*CalPhotonTurnigy!$AE$30*CalPhotonTurnigy!$AF$36+CalPhotonTurnigy!$AE$36)/CalPhotonTurnigy!$AE$30</f>
        <v>21.771011297863527</v>
      </c>
    </row>
    <row r="9270" spans="1:13" x14ac:dyDescent="0.3">
      <c r="A9270">
        <v>236.494225</v>
      </c>
      <c r="B9270">
        <v>17</v>
      </c>
      <c r="C9270">
        <v>0</v>
      </c>
      <c r="D9270">
        <v>0.26300000000000001</v>
      </c>
      <c r="E9270">
        <v>6.9235730000000002</v>
      </c>
      <c r="F9270">
        <v>9.8882639999999995</v>
      </c>
      <c r="G9270">
        <v>12.635128999999999</v>
      </c>
      <c r="H9270">
        <v>-2.9646910000000002</v>
      </c>
      <c r="I9270">
        <v>-100</v>
      </c>
      <c r="J9270">
        <v>17</v>
      </c>
      <c r="K9270">
        <v>30.543613000000001</v>
      </c>
      <c r="L9270">
        <v>1.4997E-2</v>
      </c>
      <c r="M9270">
        <f>(F9270*CalPhotonTurnigy!$AE$30*CalPhotonTurnigy!$AF$36+CalPhotonTurnigy!$AE$36)/CalPhotonTurnigy!$AE$30</f>
        <v>21.531862659735143</v>
      </c>
    </row>
    <row r="9271" spans="1:13" x14ac:dyDescent="0.3">
      <c r="A9271">
        <v>236.50923599999999</v>
      </c>
      <c r="B9271">
        <v>17</v>
      </c>
      <c r="C9271">
        <v>0</v>
      </c>
      <c r="D9271">
        <v>0.26</v>
      </c>
      <c r="E9271">
        <v>6.8437200000000002</v>
      </c>
      <c r="F9271">
        <v>10.280635</v>
      </c>
      <c r="G9271">
        <v>12.604837</v>
      </c>
      <c r="H9271">
        <v>-3.4369139999999998</v>
      </c>
      <c r="I9271">
        <v>-100</v>
      </c>
      <c r="J9271">
        <v>17</v>
      </c>
      <c r="K9271">
        <v>30.465975</v>
      </c>
      <c r="L9271">
        <v>1.5011E-2</v>
      </c>
      <c r="M9271">
        <f>(F9271*CalPhotonTurnigy!$AE$30*CalPhotonTurnigy!$AF$36+CalPhotonTurnigy!$AE$36)/CalPhotonTurnigy!$AE$30</f>
        <v>21.930395646603213</v>
      </c>
    </row>
    <row r="9272" spans="1:13" x14ac:dyDescent="0.3">
      <c r="A9272">
        <v>236.52424500000001</v>
      </c>
      <c r="B9272">
        <v>17</v>
      </c>
      <c r="C9272">
        <v>0</v>
      </c>
      <c r="D9272">
        <v>0.26</v>
      </c>
      <c r="E9272">
        <v>6.7748410000000003</v>
      </c>
      <c r="F9272">
        <v>10.254484</v>
      </c>
      <c r="G9272">
        <v>12.573086999999999</v>
      </c>
      <c r="H9272">
        <v>-3.4796429999999998</v>
      </c>
      <c r="I9272">
        <v>-100</v>
      </c>
      <c r="J9272">
        <v>17</v>
      </c>
      <c r="K9272">
        <v>30.399149999999999</v>
      </c>
      <c r="L9272">
        <v>1.5009E-2</v>
      </c>
      <c r="M9272">
        <f>(F9272*CalPhotonTurnigy!$AE$30*CalPhotonTurnigy!$AF$36+CalPhotonTurnigy!$AE$36)/CalPhotonTurnigy!$AE$30</f>
        <v>21.903833958457074</v>
      </c>
    </row>
    <row r="9273" spans="1:13" x14ac:dyDescent="0.3">
      <c r="A9273">
        <v>236.53925100000001</v>
      </c>
      <c r="B9273">
        <v>17</v>
      </c>
      <c r="C9273">
        <v>0</v>
      </c>
      <c r="D9273">
        <v>0.25900000000000001</v>
      </c>
      <c r="E9273">
        <v>6.6896209999999998</v>
      </c>
      <c r="F9273">
        <v>10.071400000000001</v>
      </c>
      <c r="G9273">
        <v>12.539979000000001</v>
      </c>
      <c r="H9273">
        <v>-3.38178</v>
      </c>
      <c r="I9273">
        <v>-100</v>
      </c>
      <c r="J9273">
        <v>17</v>
      </c>
      <c r="K9273">
        <v>30.341633999999999</v>
      </c>
      <c r="L9273">
        <v>1.5006E-2</v>
      </c>
      <c r="M9273">
        <f>(F9273*CalPhotonTurnigy!$AE$30*CalPhotonTurnigy!$AF$36+CalPhotonTurnigy!$AE$36)/CalPhotonTurnigy!$AE$30</f>
        <v>21.717874717412876</v>
      </c>
    </row>
    <row r="9274" spans="1:13" x14ac:dyDescent="0.3">
      <c r="A9274">
        <v>236.55425700000001</v>
      </c>
      <c r="B9274">
        <v>17</v>
      </c>
      <c r="C9274">
        <v>0</v>
      </c>
      <c r="D9274">
        <v>0.26200000000000001</v>
      </c>
      <c r="E9274">
        <v>6.6678550000000003</v>
      </c>
      <c r="F9274">
        <v>9.9144299999999994</v>
      </c>
      <c r="G9274">
        <v>12.505641000000001</v>
      </c>
      <c r="H9274">
        <v>-3.246575</v>
      </c>
      <c r="I9274">
        <v>-100</v>
      </c>
      <c r="J9274">
        <v>17</v>
      </c>
      <c r="K9274">
        <v>30.29213</v>
      </c>
      <c r="L9274">
        <v>1.5006E-2</v>
      </c>
      <c r="M9274">
        <f>(F9274*CalPhotonTurnigy!$AE$30*CalPhotonTurnigy!$AF$36+CalPhotonTurnigy!$AE$36)/CalPhotonTurnigy!$AE$30</f>
        <v>21.558439583448642</v>
      </c>
    </row>
    <row r="9275" spans="1:13" x14ac:dyDescent="0.3">
      <c r="A9275">
        <v>236.56926000000001</v>
      </c>
      <c r="B9275">
        <v>17</v>
      </c>
      <c r="C9275">
        <v>0</v>
      </c>
      <c r="D9275">
        <v>0.25800000000000001</v>
      </c>
      <c r="E9275">
        <v>6.584365</v>
      </c>
      <c r="F9275">
        <v>9.7835909999999995</v>
      </c>
      <c r="G9275">
        <v>12.470216000000001</v>
      </c>
      <c r="H9275">
        <v>-3.1992259999999999</v>
      </c>
      <c r="I9275">
        <v>-100</v>
      </c>
      <c r="J9275">
        <v>17</v>
      </c>
      <c r="K9275">
        <v>30.249521000000001</v>
      </c>
      <c r="L9275">
        <v>1.5003000000000001E-2</v>
      </c>
      <c r="M9275">
        <f>(F9275*CalPhotonTurnigy!$AE$30*CalPhotonTurnigy!$AF$36+CalPhotonTurnigy!$AE$36)/CalPhotonTurnigy!$AE$30</f>
        <v>21.425545823540723</v>
      </c>
    </row>
    <row r="9276" spans="1:13" x14ac:dyDescent="0.3">
      <c r="A9276">
        <v>236.58426</v>
      </c>
      <c r="B9276">
        <v>17</v>
      </c>
      <c r="C9276">
        <v>0</v>
      </c>
      <c r="D9276">
        <v>0.25800000000000001</v>
      </c>
      <c r="E9276">
        <v>6.51234</v>
      </c>
      <c r="F9276">
        <v>9.6265479999999997</v>
      </c>
      <c r="G9276">
        <v>12.433857</v>
      </c>
      <c r="H9276">
        <v>-3.1142089999999998</v>
      </c>
      <c r="I9276">
        <v>-100</v>
      </c>
      <c r="J9276">
        <v>17</v>
      </c>
      <c r="K9276">
        <v>30.212847</v>
      </c>
      <c r="L9276">
        <v>1.4999999999999999E-2</v>
      </c>
      <c r="M9276">
        <f>(F9276*CalPhotonTurnigy!$AE$30*CalPhotonTurnigy!$AF$36+CalPhotonTurnigy!$AE$36)/CalPhotonTurnigy!$AE$30</f>
        <v>21.266036543148637</v>
      </c>
    </row>
    <row r="9277" spans="1:13" x14ac:dyDescent="0.3">
      <c r="A9277">
        <v>236.599266</v>
      </c>
      <c r="B9277">
        <v>17</v>
      </c>
      <c r="C9277">
        <v>0</v>
      </c>
      <c r="D9277">
        <v>0.25800000000000001</v>
      </c>
      <c r="E9277">
        <v>6.4502269999999999</v>
      </c>
      <c r="F9277">
        <v>10.20218</v>
      </c>
      <c r="G9277">
        <v>12.396718999999999</v>
      </c>
      <c r="H9277">
        <v>-3.7519529999999999</v>
      </c>
      <c r="I9277">
        <v>-100</v>
      </c>
      <c r="J9277">
        <v>17</v>
      </c>
      <c r="K9277">
        <v>30.181280999999998</v>
      </c>
      <c r="L9277">
        <v>1.5006E-2</v>
      </c>
      <c r="M9277">
        <f>(F9277*CalPhotonTurnigy!$AE$30*CalPhotonTurnigy!$AF$36+CalPhotonTurnigy!$AE$36)/CalPhotonTurnigy!$AE$30</f>
        <v>21.850708550755826</v>
      </c>
    </row>
    <row r="9278" spans="1:13" x14ac:dyDescent="0.3">
      <c r="A9278">
        <v>236.61426900000001</v>
      </c>
      <c r="B9278">
        <v>17</v>
      </c>
      <c r="C9278">
        <v>0</v>
      </c>
      <c r="D9278">
        <v>0.25800000000000001</v>
      </c>
      <c r="E9278">
        <v>6.3966789999999998</v>
      </c>
      <c r="F9278">
        <v>10.045241000000001</v>
      </c>
      <c r="G9278">
        <v>12.358953</v>
      </c>
      <c r="H9278">
        <v>-3.6485620000000001</v>
      </c>
      <c r="I9278">
        <v>-100</v>
      </c>
      <c r="J9278">
        <v>17</v>
      </c>
      <c r="K9278">
        <v>30.154112000000001</v>
      </c>
      <c r="L9278">
        <v>1.5003000000000001E-2</v>
      </c>
      <c r="M9278">
        <f>(F9278*CalPhotonTurnigy!$AE$30*CalPhotonTurnigy!$AF$36+CalPhotonTurnigy!$AE$36)/CalPhotonTurnigy!$AE$30</f>
        <v>21.691304903630815</v>
      </c>
    </row>
    <row r="9279" spans="1:13" x14ac:dyDescent="0.3">
      <c r="A9279">
        <v>236.629277</v>
      </c>
      <c r="B9279">
        <v>17</v>
      </c>
      <c r="C9279">
        <v>0</v>
      </c>
      <c r="D9279">
        <v>0.25800000000000001</v>
      </c>
      <c r="E9279">
        <v>6.3505269999999996</v>
      </c>
      <c r="F9279">
        <v>9.9144299999999994</v>
      </c>
      <c r="G9279">
        <v>12.320709000000001</v>
      </c>
      <c r="H9279">
        <v>-3.5639029999999998</v>
      </c>
      <c r="I9279">
        <v>-100</v>
      </c>
      <c r="J9279">
        <v>17</v>
      </c>
      <c r="K9279">
        <v>30.130728000000001</v>
      </c>
      <c r="L9279">
        <v>1.5008000000000001E-2</v>
      </c>
      <c r="M9279">
        <f>(F9279*CalPhotonTurnigy!$AE$30*CalPhotonTurnigy!$AF$36+CalPhotonTurnigy!$AE$36)/CalPhotonTurnigy!$AE$30</f>
        <v>21.558439583448642</v>
      </c>
    </row>
    <row r="9280" spans="1:13" x14ac:dyDescent="0.3">
      <c r="A9280">
        <v>236.644284</v>
      </c>
      <c r="B9280">
        <v>17</v>
      </c>
      <c r="C9280">
        <v>0</v>
      </c>
      <c r="D9280">
        <v>0.255</v>
      </c>
      <c r="E9280">
        <v>6.2714879999999997</v>
      </c>
      <c r="F9280">
        <v>9.809761</v>
      </c>
      <c r="G9280">
        <v>12.282126</v>
      </c>
      <c r="H9280">
        <v>-3.5382720000000001</v>
      </c>
      <c r="I9280">
        <v>-100</v>
      </c>
      <c r="J9280">
        <v>17</v>
      </c>
      <c r="K9280">
        <v>30.110600999999999</v>
      </c>
      <c r="L9280">
        <v>1.5007E-2</v>
      </c>
      <c r="M9280">
        <f>(F9280*CalPhotonTurnigy!$AE$30*CalPhotonTurnigy!$AF$36+CalPhotonTurnigy!$AE$36)/CalPhotonTurnigy!$AE$30</f>
        <v>21.452126810072187</v>
      </c>
    </row>
    <row r="9281" spans="1:13" x14ac:dyDescent="0.3">
      <c r="A9281">
        <v>236.65928299999999</v>
      </c>
      <c r="B9281">
        <v>17</v>
      </c>
      <c r="C9281">
        <v>0</v>
      </c>
      <c r="D9281">
        <v>0.25800000000000001</v>
      </c>
      <c r="E9281">
        <v>6.2426709999999996</v>
      </c>
      <c r="F9281">
        <v>9.6527250000000002</v>
      </c>
      <c r="G9281">
        <v>12.24334</v>
      </c>
      <c r="H9281">
        <v>-3.4100540000000001</v>
      </c>
      <c r="I9281">
        <v>-100</v>
      </c>
      <c r="J9281">
        <v>17</v>
      </c>
      <c r="K9281">
        <v>30.093277</v>
      </c>
      <c r="L9281">
        <v>1.4999E-2</v>
      </c>
      <c r="M9281">
        <f>(F9281*CalPhotonTurnigy!$AE$30*CalPhotonTurnigy!$AF$36+CalPhotonTurnigy!$AE$36)/CalPhotonTurnigy!$AE$30</f>
        <v>21.292624639611542</v>
      </c>
    </row>
    <row r="9282" spans="1:13" x14ac:dyDescent="0.3">
      <c r="A9282">
        <v>236.67429300000001</v>
      </c>
      <c r="B9282">
        <v>17</v>
      </c>
      <c r="C9282">
        <v>0</v>
      </c>
      <c r="D9282">
        <v>0.255</v>
      </c>
      <c r="E9282">
        <v>6.1784619999999997</v>
      </c>
      <c r="F9282">
        <v>9.5480129999999992</v>
      </c>
      <c r="G9282">
        <v>12.204473</v>
      </c>
      <c r="H9282">
        <v>-3.369551</v>
      </c>
      <c r="I9282">
        <v>-100</v>
      </c>
      <c r="J9282">
        <v>17</v>
      </c>
      <c r="K9282">
        <v>30.078367</v>
      </c>
      <c r="L9282">
        <v>1.5010000000000001E-2</v>
      </c>
      <c r="M9282">
        <f>(F9282*CalPhotonTurnigy!$AE$30*CalPhotonTurnigy!$AF$36+CalPhotonTurnigy!$AE$36)/CalPhotonTurnigy!$AE$30</f>
        <v>21.186268190941966</v>
      </c>
    </row>
    <row r="9283" spans="1:13" x14ac:dyDescent="0.3">
      <c r="A9283">
        <v>236.68929399999999</v>
      </c>
      <c r="B9283">
        <v>17</v>
      </c>
      <c r="C9283">
        <v>0</v>
      </c>
      <c r="D9283">
        <v>0.25800000000000001</v>
      </c>
      <c r="E9283">
        <v>6.162566</v>
      </c>
      <c r="F9283">
        <v>9.4432829999999992</v>
      </c>
      <c r="G9283">
        <v>12.165635999999999</v>
      </c>
      <c r="H9283">
        <v>-3.2807179999999998</v>
      </c>
      <c r="I9283">
        <v>-100</v>
      </c>
      <c r="J9283">
        <v>17</v>
      </c>
      <c r="K9283">
        <v>30.065532999999999</v>
      </c>
      <c r="L9283">
        <v>1.5001E-2</v>
      </c>
      <c r="M9283">
        <f>(F9283*CalPhotonTurnigy!$AE$30*CalPhotonTurnigy!$AF$36+CalPhotonTurnigy!$AE$36)/CalPhotonTurnigy!$AE$30</f>
        <v>21.079893459591553</v>
      </c>
    </row>
    <row r="9284" spans="1:13" x14ac:dyDescent="0.3">
      <c r="A9284">
        <v>236.70430099999999</v>
      </c>
      <c r="B9284">
        <v>17</v>
      </c>
      <c r="C9284">
        <v>0</v>
      </c>
      <c r="D9284">
        <v>0.25700000000000001</v>
      </c>
      <c r="E9284">
        <v>6.135726</v>
      </c>
      <c r="F9284">
        <v>9.9405940000000008</v>
      </c>
      <c r="G9284">
        <v>12.126935</v>
      </c>
      <c r="H9284">
        <v>-3.8048679999999999</v>
      </c>
      <c r="I9284">
        <v>-100</v>
      </c>
      <c r="J9284">
        <v>17</v>
      </c>
      <c r="K9284">
        <v>30.054487000000002</v>
      </c>
      <c r="L9284">
        <v>1.5007E-2</v>
      </c>
      <c r="M9284">
        <f>(F9284*CalPhotonTurnigy!$AE$30*CalPhotonTurnigy!$AF$36+CalPhotonTurnigy!$AE$36)/CalPhotonTurnigy!$AE$30</f>
        <v>21.585014475753159</v>
      </c>
    </row>
    <row r="9285" spans="1:13" x14ac:dyDescent="0.3">
      <c r="A9285">
        <v>236.719313</v>
      </c>
      <c r="B9285">
        <v>17</v>
      </c>
      <c r="C9285">
        <v>0</v>
      </c>
      <c r="D9285">
        <v>0.25600000000000001</v>
      </c>
      <c r="E9285">
        <v>6.0994429999999999</v>
      </c>
      <c r="F9285">
        <v>9.8620970000000003</v>
      </c>
      <c r="G9285">
        <v>12.088457999999999</v>
      </c>
      <c r="H9285">
        <v>-3.7626539999999999</v>
      </c>
      <c r="I9285">
        <v>-100</v>
      </c>
      <c r="J9285">
        <v>17</v>
      </c>
      <c r="K9285">
        <v>30.044979999999999</v>
      </c>
      <c r="L9285">
        <v>1.5011999999999999E-2</v>
      </c>
      <c r="M9285">
        <f>(F9285*CalPhotonTurnigy!$AE$30*CalPhotonTurnigy!$AF$36+CalPhotonTurnigy!$AE$36)/CalPhotonTurnigy!$AE$30</f>
        <v>21.505284720317153</v>
      </c>
    </row>
    <row r="9286" spans="1:13" x14ac:dyDescent="0.3">
      <c r="A9286">
        <v>236.73432099999999</v>
      </c>
      <c r="B9286">
        <v>17</v>
      </c>
      <c r="C9286">
        <v>0</v>
      </c>
      <c r="D9286">
        <v>0.255</v>
      </c>
      <c r="E9286">
        <v>6.0549980000000003</v>
      </c>
      <c r="F9286">
        <v>9.7574199999999998</v>
      </c>
      <c r="G9286">
        <v>12.050288999999999</v>
      </c>
      <c r="H9286">
        <v>-3.7024219999999999</v>
      </c>
      <c r="I9286">
        <v>-100</v>
      </c>
      <c r="J9286">
        <v>17</v>
      </c>
      <c r="K9286">
        <v>30.036797</v>
      </c>
      <c r="L9286">
        <v>1.5008000000000001E-2</v>
      </c>
      <c r="M9286">
        <f>(F9286*CalPhotonTurnigy!$AE$30*CalPhotonTurnigy!$AF$36+CalPhotonTurnigy!$AE$36)/CalPhotonTurnigy!$AE$30</f>
        <v>21.398963821304765</v>
      </c>
    </row>
    <row r="9287" spans="1:13" x14ac:dyDescent="0.3">
      <c r="A9287">
        <v>236.74932000000001</v>
      </c>
      <c r="B9287">
        <v>17</v>
      </c>
      <c r="C9287">
        <v>0</v>
      </c>
      <c r="D9287">
        <v>0.25700000000000001</v>
      </c>
      <c r="E9287">
        <v>6.0431090000000003</v>
      </c>
      <c r="F9287">
        <v>9.6265479999999997</v>
      </c>
      <c r="G9287">
        <v>12.012503000000001</v>
      </c>
      <c r="H9287">
        <v>-3.58344</v>
      </c>
      <c r="I9287">
        <v>-100</v>
      </c>
      <c r="J9287">
        <v>17</v>
      </c>
      <c r="K9287">
        <v>30.029754000000001</v>
      </c>
      <c r="L9287">
        <v>1.4999E-2</v>
      </c>
      <c r="M9287">
        <f>(F9287*CalPhotonTurnigy!$AE$30*CalPhotonTurnigy!$AF$36+CalPhotonTurnigy!$AE$36)/CalPhotonTurnigy!$AE$30</f>
        <v>21.266036543148637</v>
      </c>
    </row>
    <row r="9288" spans="1:13" x14ac:dyDescent="0.3">
      <c r="A9288">
        <v>236.76432800000001</v>
      </c>
      <c r="B9288">
        <v>17</v>
      </c>
      <c r="C9288">
        <v>0</v>
      </c>
      <c r="D9288">
        <v>0.25600000000000001</v>
      </c>
      <c r="E9288">
        <v>6.0196699999999996</v>
      </c>
      <c r="F9288">
        <v>9.574192</v>
      </c>
      <c r="G9288">
        <v>11.975163999999999</v>
      </c>
      <c r="H9288">
        <v>-3.554522</v>
      </c>
      <c r="I9288">
        <v>-100</v>
      </c>
      <c r="J9288">
        <v>17</v>
      </c>
      <c r="K9288">
        <v>30.023692</v>
      </c>
      <c r="L9288">
        <v>1.5008000000000001E-2</v>
      </c>
      <c r="M9288">
        <f>(F9288*CalPhotonTurnigy!$AE$30*CalPhotonTurnigy!$AF$36+CalPhotonTurnigy!$AE$36)/CalPhotonTurnigy!$AE$30</f>
        <v>21.212858318813847</v>
      </c>
    </row>
    <row r="9289" spans="1:13" x14ac:dyDescent="0.3">
      <c r="A9289">
        <v>236.779336</v>
      </c>
      <c r="B9289">
        <v>17</v>
      </c>
      <c r="C9289">
        <v>0</v>
      </c>
      <c r="D9289">
        <v>0.255</v>
      </c>
      <c r="E9289">
        <v>5.9730420000000004</v>
      </c>
      <c r="F9289">
        <v>9.5218319999999999</v>
      </c>
      <c r="G9289">
        <v>11.938326</v>
      </c>
      <c r="H9289">
        <v>-3.5487899999999999</v>
      </c>
      <c r="I9289">
        <v>-100</v>
      </c>
      <c r="J9289">
        <v>17</v>
      </c>
      <c r="K9289">
        <v>30.018474000000001</v>
      </c>
      <c r="L9289">
        <v>1.5008000000000001E-2</v>
      </c>
      <c r="M9289">
        <f>(F9289*CalPhotonTurnigy!$AE$30*CalPhotonTurnigy!$AF$36+CalPhotonTurnigy!$AE$36)/CalPhotonTurnigy!$AE$30</f>
        <v>21.159676031661096</v>
      </c>
    </row>
    <row r="9290" spans="1:13" x14ac:dyDescent="0.3">
      <c r="A9290">
        <v>236.79434699999999</v>
      </c>
      <c r="B9290">
        <v>17</v>
      </c>
      <c r="C9290">
        <v>0</v>
      </c>
      <c r="D9290">
        <v>0.25800000000000001</v>
      </c>
      <c r="E9290">
        <v>5.9858000000000002</v>
      </c>
      <c r="F9290">
        <v>9.4170979999999993</v>
      </c>
      <c r="G9290">
        <v>11.902036000000001</v>
      </c>
      <c r="H9290">
        <v>-3.431298</v>
      </c>
      <c r="I9290">
        <v>-100</v>
      </c>
      <c r="J9290">
        <v>17</v>
      </c>
      <c r="K9290">
        <v>30.013983</v>
      </c>
      <c r="L9290">
        <v>1.5011E-2</v>
      </c>
      <c r="M9290">
        <f>(F9290*CalPhotonTurnigy!$AE$30*CalPhotonTurnigy!$AF$36+CalPhotonTurnigy!$AE$36)/CalPhotonTurnigy!$AE$30</f>
        <v>21.053297237492721</v>
      </c>
    </row>
    <row r="9291" spans="1:13" x14ac:dyDescent="0.3">
      <c r="A9291">
        <v>236.80934600000001</v>
      </c>
      <c r="B9291">
        <v>17</v>
      </c>
      <c r="C9291">
        <v>0</v>
      </c>
      <c r="D9291">
        <v>0.255</v>
      </c>
      <c r="E9291">
        <v>5.9438550000000001</v>
      </c>
      <c r="F9291">
        <v>9.364725</v>
      </c>
      <c r="G9291">
        <v>11.866338000000001</v>
      </c>
      <c r="H9291">
        <v>-3.4208690000000002</v>
      </c>
      <c r="I9291">
        <v>-100</v>
      </c>
      <c r="J9291">
        <v>17</v>
      </c>
      <c r="K9291">
        <v>30.010117999999999</v>
      </c>
      <c r="L9291">
        <v>1.4999E-2</v>
      </c>
      <c r="M9291">
        <f>(F9291*CalPhotonTurnigy!$AE$30*CalPhotonTurnigy!$AF$36+CalPhotonTurnigy!$AE$36)/CalPhotonTurnigy!$AE$30</f>
        <v>21.000101746181588</v>
      </c>
    </row>
    <row r="9292" spans="1:13" x14ac:dyDescent="0.3">
      <c r="A9292">
        <v>236.824342</v>
      </c>
      <c r="B9292">
        <v>17</v>
      </c>
      <c r="C9292">
        <v>0</v>
      </c>
      <c r="D9292">
        <v>0.254</v>
      </c>
      <c r="E9292">
        <v>5.8944570000000001</v>
      </c>
      <c r="F9292">
        <v>9.3123470000000008</v>
      </c>
      <c r="G9292">
        <v>11.831265999999999</v>
      </c>
      <c r="H9292">
        <v>-3.4178899999999999</v>
      </c>
      <c r="I9292">
        <v>-100</v>
      </c>
      <c r="J9292">
        <v>17</v>
      </c>
      <c r="K9292">
        <v>30.006791</v>
      </c>
      <c r="L9292">
        <v>1.4996000000000001E-2</v>
      </c>
      <c r="M9292">
        <f>(F9292*CalPhotonTurnigy!$AE$30*CalPhotonTurnigy!$AF$36+CalPhotonTurnigy!$AE$36)/CalPhotonTurnigy!$AE$30</f>
        <v>20.946901176348003</v>
      </c>
    </row>
    <row r="9293" spans="1:13" x14ac:dyDescent="0.3">
      <c r="A9293">
        <v>236.839339</v>
      </c>
      <c r="B9293">
        <v>17</v>
      </c>
      <c r="C9293">
        <v>0</v>
      </c>
      <c r="D9293">
        <v>0.253</v>
      </c>
      <c r="E9293">
        <v>5.838603</v>
      </c>
      <c r="F9293">
        <v>9.2337729999999993</v>
      </c>
      <c r="G9293">
        <v>11.796849</v>
      </c>
      <c r="H9293">
        <v>-3.3951699999999998</v>
      </c>
      <c r="I9293">
        <v>-100</v>
      </c>
      <c r="J9293">
        <v>17</v>
      </c>
      <c r="K9293">
        <v>30.003927000000001</v>
      </c>
      <c r="L9293">
        <v>1.4997E-2</v>
      </c>
      <c r="M9293">
        <f>(F9293*CalPhotonTurnigy!$AE$30*CalPhotonTurnigy!$AF$36+CalPhotonTurnigy!$AE$36)/CalPhotonTurnigy!$AE$30</f>
        <v>20.867093211666173</v>
      </c>
    </row>
    <row r="9294" spans="1:13" x14ac:dyDescent="0.3">
      <c r="A9294">
        <v>236.85433699999999</v>
      </c>
      <c r="B9294">
        <v>17</v>
      </c>
      <c r="C9294">
        <v>0</v>
      </c>
      <c r="D9294">
        <v>0.255</v>
      </c>
      <c r="E9294">
        <v>5.8170650000000004</v>
      </c>
      <c r="F9294">
        <v>9.1813839999999995</v>
      </c>
      <c r="G9294">
        <v>11.763109</v>
      </c>
      <c r="H9294">
        <v>-3.3643200000000002</v>
      </c>
      <c r="I9294">
        <v>-100</v>
      </c>
      <c r="J9294">
        <v>17</v>
      </c>
      <c r="K9294">
        <v>30.001462</v>
      </c>
      <c r="L9294">
        <v>1.4997999999999999E-2</v>
      </c>
      <c r="M9294">
        <f>(F9294*CalPhotonTurnigy!$AE$30*CalPhotonTurnigy!$AF$36+CalPhotonTurnigy!$AE$36)/CalPhotonTurnigy!$AE$30</f>
        <v>20.813881469083181</v>
      </c>
    </row>
    <row r="9295" spans="1:13" x14ac:dyDescent="0.3">
      <c r="A9295">
        <v>236.869338</v>
      </c>
      <c r="B9295">
        <v>17</v>
      </c>
      <c r="C9295">
        <v>0</v>
      </c>
      <c r="D9295">
        <v>0.254</v>
      </c>
      <c r="E9295">
        <v>5.7852119999999996</v>
      </c>
      <c r="F9295">
        <v>9.1289909999999992</v>
      </c>
      <c r="G9295">
        <v>11.730062</v>
      </c>
      <c r="H9295">
        <v>-3.3437800000000002</v>
      </c>
      <c r="I9295">
        <v>-100</v>
      </c>
      <c r="J9295">
        <v>17</v>
      </c>
      <c r="K9295">
        <v>29.999341000000001</v>
      </c>
      <c r="L9295">
        <v>1.5001E-2</v>
      </c>
      <c r="M9295">
        <f>(F9295*CalPhotonTurnigy!$AE$30*CalPhotonTurnigy!$AF$36+CalPhotonTurnigy!$AE$36)/CalPhotonTurnigy!$AE$30</f>
        <v>20.760665663682229</v>
      </c>
    </row>
    <row r="9296" spans="1:13" x14ac:dyDescent="0.3">
      <c r="A9296">
        <v>236.884345</v>
      </c>
      <c r="B9296">
        <v>17</v>
      </c>
      <c r="C9296">
        <v>0</v>
      </c>
      <c r="D9296">
        <v>0.254</v>
      </c>
      <c r="E9296">
        <v>5.7577759999999998</v>
      </c>
      <c r="F9296">
        <v>9.1289909999999992</v>
      </c>
      <c r="G9296">
        <v>11.697721</v>
      </c>
      <c r="H9296">
        <v>-3.3712149999999999</v>
      </c>
      <c r="I9296">
        <v>-100</v>
      </c>
      <c r="J9296">
        <v>17</v>
      </c>
      <c r="K9296">
        <v>29.997515</v>
      </c>
      <c r="L9296">
        <v>1.5007E-2</v>
      </c>
      <c r="M9296">
        <f>(F9296*CalPhotonTurnigy!$AE$30*CalPhotonTurnigy!$AF$36+CalPhotonTurnigy!$AE$36)/CalPhotonTurnigy!$AE$30</f>
        <v>20.760665663682229</v>
      </c>
    </row>
    <row r="9297" spans="1:13" x14ac:dyDescent="0.3">
      <c r="A9297">
        <v>236.899348</v>
      </c>
      <c r="B9297">
        <v>17</v>
      </c>
      <c r="C9297">
        <v>0</v>
      </c>
      <c r="D9297">
        <v>0.254</v>
      </c>
      <c r="E9297">
        <v>5.7341490000000004</v>
      </c>
      <c r="F9297">
        <v>9.1027930000000001</v>
      </c>
      <c r="G9297">
        <v>11.666095</v>
      </c>
      <c r="H9297">
        <v>-3.3686440000000002</v>
      </c>
      <c r="I9297">
        <v>-100</v>
      </c>
      <c r="J9297">
        <v>17</v>
      </c>
      <c r="K9297">
        <v>29.995944000000001</v>
      </c>
      <c r="L9297">
        <v>1.5003000000000001E-2</v>
      </c>
      <c r="M9297">
        <f>(F9297*CalPhotonTurnigy!$AE$30*CalPhotonTurnigy!$AF$36+CalPhotonTurnigy!$AE$36)/CalPhotonTurnigy!$AE$30</f>
        <v>20.734056237425015</v>
      </c>
    </row>
    <row r="9298" spans="1:13" x14ac:dyDescent="0.3">
      <c r="A9298">
        <v>236.914345</v>
      </c>
      <c r="B9298">
        <v>17</v>
      </c>
      <c r="C9298">
        <v>0</v>
      </c>
      <c r="D9298">
        <v>0.255</v>
      </c>
      <c r="E9298">
        <v>5.727144</v>
      </c>
      <c r="F9298">
        <v>9.1027930000000001</v>
      </c>
      <c r="G9298">
        <v>11.635191000000001</v>
      </c>
      <c r="H9298">
        <v>-3.3756499999999998</v>
      </c>
      <c r="I9298">
        <v>-100</v>
      </c>
      <c r="J9298">
        <v>17</v>
      </c>
      <c r="K9298">
        <v>29.994591</v>
      </c>
      <c r="L9298">
        <v>1.4997E-2</v>
      </c>
      <c r="M9298">
        <f>(F9298*CalPhotonTurnigy!$AE$30*CalPhotonTurnigy!$AF$36+CalPhotonTurnigy!$AE$36)/CalPhotonTurnigy!$AE$30</f>
        <v>20.734056237425015</v>
      </c>
    </row>
    <row r="9299" spans="1:13" x14ac:dyDescent="0.3">
      <c r="A9299">
        <v>236.929349</v>
      </c>
      <c r="B9299">
        <v>17</v>
      </c>
      <c r="C9299">
        <v>0</v>
      </c>
      <c r="D9299">
        <v>0.255</v>
      </c>
      <c r="E9299">
        <v>5.721114</v>
      </c>
      <c r="F9299">
        <v>9.0765940000000001</v>
      </c>
      <c r="G9299">
        <v>11.605012</v>
      </c>
      <c r="H9299">
        <v>-3.35548</v>
      </c>
      <c r="I9299">
        <v>-100</v>
      </c>
      <c r="J9299">
        <v>17</v>
      </c>
      <c r="K9299">
        <v>29.993427000000001</v>
      </c>
      <c r="L9299">
        <v>1.5004E-2</v>
      </c>
      <c r="M9299">
        <f>(F9299*CalPhotonTurnigy!$AE$30*CalPhotonTurnigy!$AF$36+CalPhotonTurnigy!$AE$36)/CalPhotonTurnigy!$AE$30</f>
        <v>20.707445795463304</v>
      </c>
    </row>
    <row r="9300" spans="1:13" x14ac:dyDescent="0.3">
      <c r="A9300">
        <v>236.94436300000001</v>
      </c>
      <c r="B9300">
        <v>17</v>
      </c>
      <c r="C9300">
        <v>0</v>
      </c>
      <c r="D9300">
        <v>0.254</v>
      </c>
      <c r="E9300">
        <v>5.7025810000000003</v>
      </c>
      <c r="F9300">
        <v>9.0765940000000001</v>
      </c>
      <c r="G9300">
        <v>11.575556000000001</v>
      </c>
      <c r="H9300">
        <v>-3.3740139999999998</v>
      </c>
      <c r="I9300">
        <v>-100</v>
      </c>
      <c r="J9300">
        <v>17</v>
      </c>
      <c r="K9300">
        <v>29.992425000000001</v>
      </c>
      <c r="L9300">
        <v>1.5014E-2</v>
      </c>
      <c r="M9300">
        <f>(F9300*CalPhotonTurnigy!$AE$30*CalPhotonTurnigy!$AF$36+CalPhotonTurnigy!$AE$36)/CalPhotonTurnigy!$AE$30</f>
        <v>20.707445795463304</v>
      </c>
    </row>
    <row r="9301" spans="1:13" x14ac:dyDescent="0.3">
      <c r="A9301">
        <v>236.959362</v>
      </c>
      <c r="B9301">
        <v>17</v>
      </c>
      <c r="C9301">
        <v>0</v>
      </c>
      <c r="D9301">
        <v>0.254</v>
      </c>
      <c r="E9301">
        <v>5.6866240000000001</v>
      </c>
      <c r="F9301">
        <v>9.0765940000000001</v>
      </c>
      <c r="G9301">
        <v>11.546821</v>
      </c>
      <c r="H9301">
        <v>-3.3899699999999999</v>
      </c>
      <c r="I9301">
        <v>-100</v>
      </c>
      <c r="J9301">
        <v>17</v>
      </c>
      <c r="K9301">
        <v>29.991561999999998</v>
      </c>
      <c r="L9301">
        <v>1.4999E-2</v>
      </c>
      <c r="M9301">
        <f>(F9301*CalPhotonTurnigy!$AE$30*CalPhotonTurnigy!$AF$36+CalPhotonTurnigy!$AE$36)/CalPhotonTurnigy!$AE$30</f>
        <v>20.707445795463304</v>
      </c>
    </row>
    <row r="9302" spans="1:13" x14ac:dyDescent="0.3">
      <c r="A9302">
        <v>236.97436200000001</v>
      </c>
      <c r="B9302">
        <v>17</v>
      </c>
      <c r="C9302">
        <v>0</v>
      </c>
      <c r="D9302">
        <v>0.252</v>
      </c>
      <c r="E9302">
        <v>5.6461550000000003</v>
      </c>
      <c r="F9302">
        <v>9.1027930000000001</v>
      </c>
      <c r="G9302">
        <v>11.518806</v>
      </c>
      <c r="H9302">
        <v>-3.4566379999999999</v>
      </c>
      <c r="I9302">
        <v>-100</v>
      </c>
      <c r="J9302">
        <v>17</v>
      </c>
      <c r="K9302">
        <v>29.990819999999999</v>
      </c>
      <c r="L9302">
        <v>1.4999999999999999E-2</v>
      </c>
      <c r="M9302">
        <f>(F9302*CalPhotonTurnigy!$AE$30*CalPhotonTurnigy!$AF$36+CalPhotonTurnigy!$AE$36)/CalPhotonTurnigy!$AE$30</f>
        <v>20.734056237425015</v>
      </c>
    </row>
    <row r="9303" spans="1:13" x14ac:dyDescent="0.3">
      <c r="A9303">
        <v>236.98936900000001</v>
      </c>
      <c r="B9303">
        <v>17</v>
      </c>
      <c r="C9303">
        <v>0</v>
      </c>
      <c r="D9303">
        <v>0.253</v>
      </c>
      <c r="E9303">
        <v>5.6246739999999997</v>
      </c>
      <c r="F9303">
        <v>9.1289909999999992</v>
      </c>
      <c r="G9303">
        <v>11.491503</v>
      </c>
      <c r="H9303">
        <v>-3.5043169999999999</v>
      </c>
      <c r="I9303">
        <v>-100</v>
      </c>
      <c r="J9303">
        <v>17</v>
      </c>
      <c r="K9303">
        <v>29.990181</v>
      </c>
      <c r="L9303">
        <v>1.5007E-2</v>
      </c>
      <c r="M9303">
        <f>(F9303*CalPhotonTurnigy!$AE$30*CalPhotonTurnigy!$AF$36+CalPhotonTurnigy!$AE$36)/CalPhotonTurnigy!$AE$30</f>
        <v>20.760665663682229</v>
      </c>
    </row>
    <row r="9304" spans="1:13" x14ac:dyDescent="0.3">
      <c r="A9304">
        <v>237.004378</v>
      </c>
      <c r="B9304">
        <v>17</v>
      </c>
      <c r="C9304">
        <v>0</v>
      </c>
      <c r="D9304">
        <v>0.252</v>
      </c>
      <c r="E9304">
        <v>5.5927860000000003</v>
      </c>
      <c r="F9304">
        <v>8.4999409999999997</v>
      </c>
      <c r="G9304">
        <v>11.464903</v>
      </c>
      <c r="H9304">
        <v>-2.9071549999999999</v>
      </c>
      <c r="I9304">
        <v>-100</v>
      </c>
      <c r="J9304">
        <v>17</v>
      </c>
      <c r="K9304">
        <v>29.989630999999999</v>
      </c>
      <c r="L9304">
        <v>1.5009E-2</v>
      </c>
      <c r="M9304">
        <f>(F9304*CalPhotonTurnigy!$AE$30*CalPhotonTurnigy!$AF$36+CalPhotonTurnigy!$AE$36)/CalPhotonTurnigy!$AE$30</f>
        <v>20.12173675357073</v>
      </c>
    </row>
    <row r="9305" spans="1:13" x14ac:dyDescent="0.3">
      <c r="A9305">
        <v>237.01938899999999</v>
      </c>
      <c r="B9305">
        <v>17</v>
      </c>
      <c r="C9305">
        <v>0</v>
      </c>
      <c r="D9305">
        <v>0.252</v>
      </c>
      <c r="E9305">
        <v>5.5653199999999998</v>
      </c>
      <c r="F9305">
        <v>8.5523860000000003</v>
      </c>
      <c r="G9305">
        <v>11.438999000000001</v>
      </c>
      <c r="H9305">
        <v>-2.987066</v>
      </c>
      <c r="I9305">
        <v>-100</v>
      </c>
      <c r="J9305">
        <v>17</v>
      </c>
      <c r="K9305">
        <v>29.989156999999999</v>
      </c>
      <c r="L9305">
        <v>1.5011E-2</v>
      </c>
      <c r="M9305">
        <f>(F9305*CalPhotonTurnigy!$AE$30*CalPhotonTurnigy!$AF$36+CalPhotonTurnigy!$AE$36)/CalPhotonTurnigy!$AE$30</f>
        <v>20.175005375605224</v>
      </c>
    </row>
    <row r="9306" spans="1:13" x14ac:dyDescent="0.3">
      <c r="A9306">
        <v>237.03439599999999</v>
      </c>
      <c r="B9306">
        <v>17</v>
      </c>
      <c r="C9306">
        <v>0</v>
      </c>
      <c r="D9306">
        <v>0.251</v>
      </c>
      <c r="E9306">
        <v>5.5282450000000001</v>
      </c>
      <c r="F9306">
        <v>8.5786060000000006</v>
      </c>
      <c r="G9306">
        <v>11.413779</v>
      </c>
      <c r="H9306">
        <v>-3.0503610000000001</v>
      </c>
      <c r="I9306">
        <v>-100</v>
      </c>
      <c r="J9306">
        <v>17</v>
      </c>
      <c r="K9306">
        <v>29.98875</v>
      </c>
      <c r="L9306">
        <v>1.5007E-2</v>
      </c>
      <c r="M9306">
        <f>(F9306*CalPhotonTurnigy!$AE$30*CalPhotonTurnigy!$AF$36+CalPhotonTurnigy!$AE$36)/CalPhotonTurnigy!$AE$30</f>
        <v>20.201637147361243</v>
      </c>
    </row>
    <row r="9307" spans="1:13" x14ac:dyDescent="0.3">
      <c r="A9307">
        <v>237.04939999999999</v>
      </c>
      <c r="B9307">
        <v>17</v>
      </c>
      <c r="C9307">
        <v>0</v>
      </c>
      <c r="D9307">
        <v>0.25800000000000001</v>
      </c>
      <c r="E9307">
        <v>5.6036239999999999</v>
      </c>
      <c r="F9307">
        <v>8.6572619999999993</v>
      </c>
      <c r="G9307">
        <v>11.389234999999999</v>
      </c>
      <c r="H9307">
        <v>-3.0536379999999999</v>
      </c>
      <c r="I9307">
        <v>-100</v>
      </c>
      <c r="J9307">
        <v>17</v>
      </c>
      <c r="K9307">
        <v>29.988399000000001</v>
      </c>
      <c r="L9307">
        <v>1.5004E-2</v>
      </c>
      <c r="M9307">
        <f>(F9307*CalPhotonTurnigy!$AE$30*CalPhotonTurnigy!$AF$36+CalPhotonTurnigy!$AE$36)/CalPhotonTurnigy!$AE$30</f>
        <v>20.281528399811329</v>
      </c>
    </row>
    <row r="9308" spans="1:13" x14ac:dyDescent="0.3">
      <c r="A9308">
        <v>237.06441000000001</v>
      </c>
      <c r="B9308">
        <v>17</v>
      </c>
      <c r="C9308">
        <v>0</v>
      </c>
      <c r="D9308">
        <v>0.254</v>
      </c>
      <c r="E9308">
        <v>5.6014499999999998</v>
      </c>
      <c r="F9308">
        <v>8.7096940000000007</v>
      </c>
      <c r="G9308">
        <v>11.365354999999999</v>
      </c>
      <c r="H9308">
        <v>-3.1082429999999999</v>
      </c>
      <c r="I9308">
        <v>-100</v>
      </c>
      <c r="J9308">
        <v>17</v>
      </c>
      <c r="K9308">
        <v>29.988098000000001</v>
      </c>
      <c r="L9308">
        <v>1.5010000000000001E-2</v>
      </c>
      <c r="M9308">
        <f>(F9308*CalPhotonTurnigy!$AE$30*CalPhotonTurnigy!$AF$36+CalPhotonTurnigy!$AE$36)/CalPhotonTurnigy!$AE$30</f>
        <v>20.334783817687445</v>
      </c>
    </row>
    <row r="9309" spans="1:13" x14ac:dyDescent="0.3">
      <c r="A9309">
        <v>237.079409</v>
      </c>
      <c r="B9309">
        <v>17</v>
      </c>
      <c r="C9309">
        <v>0</v>
      </c>
      <c r="D9309">
        <v>0.251</v>
      </c>
      <c r="E9309">
        <v>5.5593750000000002</v>
      </c>
      <c r="F9309">
        <v>8.7621210000000005</v>
      </c>
      <c r="G9309">
        <v>11.342126</v>
      </c>
      <c r="H9309">
        <v>-3.2027459999999999</v>
      </c>
      <c r="I9309">
        <v>-100</v>
      </c>
      <c r="J9309">
        <v>17</v>
      </c>
      <c r="K9309">
        <v>29.987838</v>
      </c>
      <c r="L9309">
        <v>1.4999E-2</v>
      </c>
      <c r="M9309">
        <f>(F9309*CalPhotonTurnigy!$AE$30*CalPhotonTurnigy!$AF$36+CalPhotonTurnigy!$AE$36)/CalPhotonTurnigy!$AE$30</f>
        <v>20.388034157041094</v>
      </c>
    </row>
    <row r="9310" spans="1:13" x14ac:dyDescent="0.3">
      <c r="A9310">
        <v>237.09440799999999</v>
      </c>
      <c r="B9310">
        <v>17</v>
      </c>
      <c r="C9310">
        <v>0</v>
      </c>
      <c r="D9310">
        <v>0.252</v>
      </c>
      <c r="E9310">
        <v>5.5365469999999997</v>
      </c>
      <c r="F9310">
        <v>8.1589460000000003</v>
      </c>
      <c r="G9310">
        <v>11.319535999999999</v>
      </c>
      <c r="H9310">
        <v>-2.622398</v>
      </c>
      <c r="I9310">
        <v>-100</v>
      </c>
      <c r="J9310">
        <v>17</v>
      </c>
      <c r="K9310">
        <v>29.987614000000001</v>
      </c>
      <c r="L9310">
        <v>1.4999E-2</v>
      </c>
      <c r="M9310">
        <f>(F9310*CalPhotonTurnigy!$AE$30*CalPhotonTurnigy!$AF$36+CalPhotonTurnigy!$AE$36)/CalPhotonTurnigy!$AE$30</f>
        <v>19.775386600636192</v>
      </c>
    </row>
    <row r="9311" spans="1:13" x14ac:dyDescent="0.3">
      <c r="A9311">
        <v>237.10942</v>
      </c>
      <c r="B9311">
        <v>16</v>
      </c>
      <c r="C9311">
        <v>0</v>
      </c>
      <c r="D9311">
        <v>0.251</v>
      </c>
      <c r="E9311">
        <v>5.4900200000000003</v>
      </c>
      <c r="F9311">
        <v>8.2114180000000001</v>
      </c>
      <c r="G9311">
        <v>11.297456</v>
      </c>
      <c r="H9311">
        <v>-2.7213980000000002</v>
      </c>
      <c r="I9311">
        <v>-100</v>
      </c>
      <c r="J9311">
        <v>16</v>
      </c>
      <c r="K9311">
        <v>29.875748999999999</v>
      </c>
      <c r="L9311">
        <v>1.5011999999999999E-2</v>
      </c>
      <c r="M9311">
        <f>(F9311*CalPhotonTurnigy!$AE$30*CalPhotonTurnigy!$AF$36+CalPhotonTurnigy!$AE$36)/CalPhotonTurnigy!$AE$30</f>
        <v>19.828682646691945</v>
      </c>
    </row>
    <row r="9312" spans="1:13" x14ac:dyDescent="0.3">
      <c r="A9312">
        <v>237.12441699999999</v>
      </c>
      <c r="B9312">
        <v>16</v>
      </c>
      <c r="C9312">
        <v>0</v>
      </c>
      <c r="D9312">
        <v>0.251</v>
      </c>
      <c r="E9312">
        <v>5.4633839999999996</v>
      </c>
      <c r="F9312">
        <v>8.3163509999999992</v>
      </c>
      <c r="G9312">
        <v>11.275454999999999</v>
      </c>
      <c r="H9312">
        <v>-2.8529659999999999</v>
      </c>
      <c r="I9312">
        <v>-100</v>
      </c>
      <c r="J9312">
        <v>16</v>
      </c>
      <c r="K9312">
        <v>29.673237</v>
      </c>
      <c r="L9312">
        <v>1.4997E-2</v>
      </c>
      <c r="M9312">
        <f>(F9312*CalPhotonTurnigy!$AE$30*CalPhotonTurnigy!$AF$36+CalPhotonTurnigy!$AE$36)/CalPhotonTurnigy!$AE$30</f>
        <v>19.935263566054047</v>
      </c>
    </row>
    <row r="9313" spans="1:13" x14ac:dyDescent="0.3">
      <c r="A9313">
        <v>237.13941500000001</v>
      </c>
      <c r="B9313">
        <v>16</v>
      </c>
      <c r="C9313">
        <v>0</v>
      </c>
      <c r="D9313">
        <v>0.251</v>
      </c>
      <c r="E9313">
        <v>5.4269800000000004</v>
      </c>
      <c r="F9313">
        <v>8.3950390000000006</v>
      </c>
      <c r="G9313">
        <v>11.252910999999999</v>
      </c>
      <c r="H9313">
        <v>-2.9680589999999998</v>
      </c>
      <c r="I9313">
        <v>-100</v>
      </c>
      <c r="J9313">
        <v>16</v>
      </c>
      <c r="K9313">
        <v>29.498933999999998</v>
      </c>
      <c r="L9313">
        <v>1.4997999999999999E-2</v>
      </c>
      <c r="M9313">
        <f>(F9313*CalPhotonTurnigy!$AE$30*CalPhotonTurnigy!$AF$36+CalPhotonTurnigy!$AE$36)/CalPhotonTurnigy!$AE$30</f>
        <v>20.015187321047854</v>
      </c>
    </row>
    <row r="9314" spans="1:13" x14ac:dyDescent="0.3">
      <c r="A9314">
        <v>237.15441100000001</v>
      </c>
      <c r="B9314">
        <v>16</v>
      </c>
      <c r="C9314">
        <v>0</v>
      </c>
      <c r="D9314">
        <v>0.251</v>
      </c>
      <c r="E9314">
        <v>5.4090999999999996</v>
      </c>
      <c r="F9314">
        <v>8.5261639999999996</v>
      </c>
      <c r="G9314">
        <v>11.229298999999999</v>
      </c>
      <c r="H9314">
        <v>-3.1170629999999999</v>
      </c>
      <c r="I9314">
        <v>-100</v>
      </c>
      <c r="J9314">
        <v>16</v>
      </c>
      <c r="K9314">
        <v>29.34891</v>
      </c>
      <c r="L9314">
        <v>1.4996000000000001E-2</v>
      </c>
      <c r="M9314">
        <f>(F9314*CalPhotonTurnigy!$AE$30*CalPhotonTurnigy!$AF$36+CalPhotonTurnigy!$AE$36)/CalPhotonTurnigy!$AE$30</f>
        <v>20.148371572440222</v>
      </c>
    </row>
    <row r="9315" spans="1:13" x14ac:dyDescent="0.3">
      <c r="A9315">
        <v>237.16941</v>
      </c>
      <c r="B9315">
        <v>16</v>
      </c>
      <c r="C9315">
        <v>0</v>
      </c>
      <c r="D9315">
        <v>0.251</v>
      </c>
      <c r="E9315">
        <v>5.393707</v>
      </c>
      <c r="F9315">
        <v>7.9490109999999996</v>
      </c>
      <c r="G9315">
        <v>11.204283</v>
      </c>
      <c r="H9315">
        <v>-2.555304</v>
      </c>
      <c r="I9315">
        <v>-100</v>
      </c>
      <c r="J9315">
        <v>16</v>
      </c>
      <c r="K9315">
        <v>29.219783</v>
      </c>
      <c r="L9315">
        <v>1.4999E-2</v>
      </c>
      <c r="M9315">
        <f>(F9315*CalPhotonTurnigy!$AE$30*CalPhotonTurnigy!$AF$36+CalPhotonTurnigy!$AE$36)/CalPhotonTurnigy!$AE$30</f>
        <v>19.562154678302104</v>
      </c>
    </row>
    <row r="9316" spans="1:13" x14ac:dyDescent="0.3">
      <c r="A9316">
        <v>237.184417</v>
      </c>
      <c r="B9316">
        <v>16</v>
      </c>
      <c r="C9316">
        <v>0</v>
      </c>
      <c r="D9316">
        <v>0.251</v>
      </c>
      <c r="E9316">
        <v>5.3804559999999997</v>
      </c>
      <c r="F9316">
        <v>8.080228</v>
      </c>
      <c r="G9316">
        <v>11.177671999999999</v>
      </c>
      <c r="H9316">
        <v>-2.699773</v>
      </c>
      <c r="I9316">
        <v>-100</v>
      </c>
      <c r="J9316">
        <v>16</v>
      </c>
      <c r="K9316">
        <v>29.108642</v>
      </c>
      <c r="L9316">
        <v>1.5007E-2</v>
      </c>
      <c r="M9316">
        <f>(F9316*CalPhotonTurnigy!$AE$30*CalPhotonTurnigy!$AF$36+CalPhotonTurnigy!$AE$36)/CalPhotonTurnigy!$AE$30</f>
        <v>19.695432374507657</v>
      </c>
    </row>
    <row r="9317" spans="1:13" x14ac:dyDescent="0.3">
      <c r="A9317">
        <v>237.19942900000001</v>
      </c>
      <c r="B9317">
        <v>16</v>
      </c>
      <c r="C9317">
        <v>0</v>
      </c>
      <c r="D9317">
        <v>0.251</v>
      </c>
      <c r="E9317">
        <v>5.3690480000000003</v>
      </c>
      <c r="F9317">
        <v>8.2114180000000001</v>
      </c>
      <c r="G9317">
        <v>11.149383</v>
      </c>
      <c r="H9317">
        <v>-2.8423699999999998</v>
      </c>
      <c r="I9317">
        <v>-100</v>
      </c>
      <c r="J9317">
        <v>16</v>
      </c>
      <c r="K9317">
        <v>29.012982000000001</v>
      </c>
      <c r="L9317">
        <v>1.5011999999999999E-2</v>
      </c>
      <c r="M9317">
        <f>(F9317*CalPhotonTurnigy!$AE$30*CalPhotonTurnigy!$AF$36+CalPhotonTurnigy!$AE$36)/CalPhotonTurnigy!$AE$30</f>
        <v>19.828682646691945</v>
      </c>
    </row>
    <row r="9318" spans="1:13" x14ac:dyDescent="0.3">
      <c r="A9318">
        <v>237.214437</v>
      </c>
      <c r="B9318">
        <v>16</v>
      </c>
      <c r="C9318">
        <v>0</v>
      </c>
      <c r="D9318">
        <v>0.251</v>
      </c>
      <c r="E9318">
        <v>5.359229</v>
      </c>
      <c r="F9318">
        <v>8.3163509999999992</v>
      </c>
      <c r="G9318">
        <v>11.119422999999999</v>
      </c>
      <c r="H9318">
        <v>-2.9571209999999999</v>
      </c>
      <c r="I9318">
        <v>-100</v>
      </c>
      <c r="J9318">
        <v>16</v>
      </c>
      <c r="K9318">
        <v>28.930647</v>
      </c>
      <c r="L9318">
        <v>1.5008000000000001E-2</v>
      </c>
      <c r="M9318">
        <f>(F9318*CalPhotonTurnigy!$AE$30*CalPhotonTurnigy!$AF$36+CalPhotonTurnigy!$AE$36)/CalPhotonTurnigy!$AE$30</f>
        <v>19.935263566054047</v>
      </c>
    </row>
    <row r="9319" spans="1:13" x14ac:dyDescent="0.3">
      <c r="A9319">
        <v>237.22943599999999</v>
      </c>
      <c r="B9319">
        <v>16</v>
      </c>
      <c r="C9319">
        <v>0</v>
      </c>
      <c r="D9319">
        <v>0.251</v>
      </c>
      <c r="E9319">
        <v>5.3372719999999996</v>
      </c>
      <c r="F9319">
        <v>7.7652619999999999</v>
      </c>
      <c r="G9319">
        <v>11.087857</v>
      </c>
      <c r="H9319">
        <v>-2.4279899999999999</v>
      </c>
      <c r="I9319">
        <v>-100</v>
      </c>
      <c r="J9319">
        <v>16</v>
      </c>
      <c r="K9319">
        <v>28.859781000000002</v>
      </c>
      <c r="L9319">
        <v>1.4999E-2</v>
      </c>
      <c r="M9319">
        <f>(F9319*CalPhotonTurnigy!$AE$30*CalPhotonTurnigy!$AF$36+CalPhotonTurnigy!$AE$36)/CalPhotonTurnigy!$AE$30</f>
        <v>19.375519993771345</v>
      </c>
    </row>
    <row r="9320" spans="1:13" x14ac:dyDescent="0.3">
      <c r="A9320">
        <v>237.24444299999999</v>
      </c>
      <c r="B9320">
        <v>16</v>
      </c>
      <c r="C9320">
        <v>0</v>
      </c>
      <c r="D9320">
        <v>0.251</v>
      </c>
      <c r="E9320">
        <v>5.318365</v>
      </c>
      <c r="F9320">
        <v>7.8702680000000003</v>
      </c>
      <c r="G9320">
        <v>11.054793</v>
      </c>
      <c r="H9320">
        <v>-2.5519029999999998</v>
      </c>
      <c r="I9320">
        <v>-100</v>
      </c>
      <c r="J9320">
        <v>16</v>
      </c>
      <c r="K9320">
        <v>28.798786</v>
      </c>
      <c r="L9320">
        <v>1.5007E-2</v>
      </c>
      <c r="M9320">
        <f>(F9320*CalPhotonTurnigy!$AE$30*CalPhotonTurnigy!$AF$36+CalPhotonTurnigy!$AE$36)/CalPhotonTurnigy!$AE$30</f>
        <v>19.482175059561293</v>
      </c>
    </row>
    <row r="9321" spans="1:13" x14ac:dyDescent="0.3">
      <c r="A9321">
        <v>237.25945400000001</v>
      </c>
      <c r="B9321">
        <v>16</v>
      </c>
      <c r="C9321">
        <v>0</v>
      </c>
      <c r="D9321">
        <v>0.249</v>
      </c>
      <c r="E9321">
        <v>5.2750250000000003</v>
      </c>
      <c r="F9321">
        <v>8.0277449999999995</v>
      </c>
      <c r="G9321">
        <v>11.020363</v>
      </c>
      <c r="H9321">
        <v>-2.7527189999999999</v>
      </c>
      <c r="I9321">
        <v>-100</v>
      </c>
      <c r="J9321">
        <v>16</v>
      </c>
      <c r="K9321">
        <v>28.746286999999999</v>
      </c>
      <c r="L9321">
        <v>1.5011E-2</v>
      </c>
      <c r="M9321">
        <f>(F9321*CalPhotonTurnigy!$AE$30*CalPhotonTurnigy!$AF$36+CalPhotonTurnigy!$AE$36)/CalPhotonTurnigy!$AE$30</f>
        <v>19.642125155702502</v>
      </c>
    </row>
    <row r="9322" spans="1:13" x14ac:dyDescent="0.3">
      <c r="A9322">
        <v>237.27445299999999</v>
      </c>
      <c r="B9322">
        <v>16</v>
      </c>
      <c r="C9322">
        <v>0</v>
      </c>
      <c r="D9322">
        <v>0.251</v>
      </c>
      <c r="E9322">
        <v>5.2783170000000004</v>
      </c>
      <c r="F9322">
        <v>8.2114180000000001</v>
      </c>
      <c r="G9322">
        <v>10.984723000000001</v>
      </c>
      <c r="H9322">
        <v>-2.9331010000000002</v>
      </c>
      <c r="I9322">
        <v>-100</v>
      </c>
      <c r="J9322">
        <v>16</v>
      </c>
      <c r="K9322">
        <v>28.7011</v>
      </c>
      <c r="L9322">
        <v>1.4999E-2</v>
      </c>
      <c r="M9322">
        <f>(F9322*CalPhotonTurnigy!$AE$30*CalPhotonTurnigy!$AF$36+CalPhotonTurnigy!$AE$36)/CalPhotonTurnigy!$AE$30</f>
        <v>19.828682646691945</v>
      </c>
    </row>
    <row r="9323" spans="1:13" x14ac:dyDescent="0.3">
      <c r="A9323">
        <v>237.28945100000001</v>
      </c>
      <c r="B9323">
        <v>16</v>
      </c>
      <c r="C9323">
        <v>0</v>
      </c>
      <c r="D9323">
        <v>0.25</v>
      </c>
      <c r="E9323">
        <v>5.2540690000000003</v>
      </c>
      <c r="F9323">
        <v>7.7127530000000002</v>
      </c>
      <c r="G9323">
        <v>10.948038</v>
      </c>
      <c r="H9323">
        <v>-2.4586839999999999</v>
      </c>
      <c r="I9323">
        <v>-100</v>
      </c>
      <c r="J9323">
        <v>16</v>
      </c>
      <c r="K9323">
        <v>28.662208</v>
      </c>
      <c r="L9323">
        <v>1.4997999999999999E-2</v>
      </c>
      <c r="M9323">
        <f>(F9323*CalPhotonTurnigy!$AE$30*CalPhotonTurnigy!$AF$36+CalPhotonTurnigy!$AE$36)/CalPhotonTurnigy!$AE$30</f>
        <v>19.322186366649422</v>
      </c>
    </row>
    <row r="9324" spans="1:13" x14ac:dyDescent="0.3">
      <c r="A9324">
        <v>237.304463</v>
      </c>
      <c r="B9324">
        <v>16</v>
      </c>
      <c r="C9324">
        <v>0</v>
      </c>
      <c r="D9324">
        <v>0.245</v>
      </c>
      <c r="E9324">
        <v>5.1517429999999997</v>
      </c>
      <c r="F9324">
        <v>7.8702680000000003</v>
      </c>
      <c r="G9324">
        <v>10.91047</v>
      </c>
      <c r="H9324">
        <v>-2.7185250000000001</v>
      </c>
      <c r="I9324">
        <v>-100</v>
      </c>
      <c r="J9324">
        <v>16</v>
      </c>
      <c r="K9324">
        <v>28.628733</v>
      </c>
      <c r="L9324">
        <v>1.5011999999999999E-2</v>
      </c>
      <c r="M9324">
        <f>(F9324*CalPhotonTurnigy!$AE$30*CalPhotonTurnigy!$AF$36+CalPhotonTurnigy!$AE$36)/CalPhotonTurnigy!$AE$30</f>
        <v>19.482175059561293</v>
      </c>
    </row>
    <row r="9325" spans="1:13" x14ac:dyDescent="0.3">
      <c r="A9325">
        <v>237.31946300000001</v>
      </c>
      <c r="B9325">
        <v>16</v>
      </c>
      <c r="C9325">
        <v>0</v>
      </c>
      <c r="D9325">
        <v>0.249</v>
      </c>
      <c r="E9325">
        <v>5.1315020000000002</v>
      </c>
      <c r="F9325">
        <v>8.0277449999999995</v>
      </c>
      <c r="G9325">
        <v>10.872184000000001</v>
      </c>
      <c r="H9325">
        <v>-2.8962430000000001</v>
      </c>
      <c r="I9325">
        <v>-100</v>
      </c>
      <c r="J9325">
        <v>16</v>
      </c>
      <c r="K9325">
        <v>28.599920999999998</v>
      </c>
      <c r="L9325">
        <v>1.4999999999999999E-2</v>
      </c>
      <c r="M9325">
        <f>(F9325*CalPhotonTurnigy!$AE$30*CalPhotonTurnigy!$AF$36+CalPhotonTurnigy!$AE$36)/CalPhotonTurnigy!$AE$30</f>
        <v>19.642125155702502</v>
      </c>
    </row>
    <row r="9326" spans="1:13" x14ac:dyDescent="0.3">
      <c r="A9326">
        <v>237.33447100000001</v>
      </c>
      <c r="B9326">
        <v>16</v>
      </c>
      <c r="C9326">
        <v>0</v>
      </c>
      <c r="D9326">
        <v>0.251</v>
      </c>
      <c r="E9326">
        <v>5.1412810000000002</v>
      </c>
      <c r="F9326">
        <v>7.5026719999999996</v>
      </c>
      <c r="G9326">
        <v>10.833339</v>
      </c>
      <c r="H9326">
        <v>-2.3613909999999998</v>
      </c>
      <c r="I9326">
        <v>-100</v>
      </c>
      <c r="J9326">
        <v>16</v>
      </c>
      <c r="K9326">
        <v>28.575122</v>
      </c>
      <c r="L9326">
        <v>1.5008000000000001E-2</v>
      </c>
      <c r="M9326">
        <f>(F9326*CalPhotonTurnigy!$AE$30*CalPhotonTurnigy!$AF$36+CalPhotonTurnigy!$AE$36)/CalPhotonTurnigy!$AE$30</f>
        <v>19.108806151459639</v>
      </c>
    </row>
    <row r="9327" spans="1:13" x14ac:dyDescent="0.3">
      <c r="A9327">
        <v>237.349468</v>
      </c>
      <c r="B9327">
        <v>16</v>
      </c>
      <c r="C9327">
        <v>0</v>
      </c>
      <c r="D9327">
        <v>0.251</v>
      </c>
      <c r="E9327">
        <v>5.1496930000000001</v>
      </c>
      <c r="F9327">
        <v>7.6602389999999998</v>
      </c>
      <c r="G9327">
        <v>10.794088</v>
      </c>
      <c r="H9327">
        <v>-2.5105460000000002</v>
      </c>
      <c r="I9327">
        <v>-100</v>
      </c>
      <c r="J9327">
        <v>16</v>
      </c>
      <c r="K9327">
        <v>28.553778000000001</v>
      </c>
      <c r="L9327">
        <v>1.4997E-2</v>
      </c>
      <c r="M9327">
        <f>(F9327*CalPhotonTurnigy!$AE$30*CalPhotonTurnigy!$AF$36+CalPhotonTurnigy!$AE$36)/CalPhotonTurnigy!$AE$30</f>
        <v>19.268847661005044</v>
      </c>
    </row>
    <row r="9328" spans="1:13" x14ac:dyDescent="0.3">
      <c r="A9328">
        <v>237.36447200000001</v>
      </c>
      <c r="B9328">
        <v>16</v>
      </c>
      <c r="C9328">
        <v>0</v>
      </c>
      <c r="D9328">
        <v>0.251</v>
      </c>
      <c r="E9328">
        <v>5.1705160000000001</v>
      </c>
      <c r="F9328">
        <v>7.8702680000000003</v>
      </c>
      <c r="G9328">
        <v>10.754572</v>
      </c>
      <c r="H9328">
        <v>-2.6997529999999998</v>
      </c>
      <c r="I9328">
        <v>-100</v>
      </c>
      <c r="J9328">
        <v>16</v>
      </c>
      <c r="K9328">
        <v>28.535405999999998</v>
      </c>
      <c r="L9328">
        <v>1.5004E-2</v>
      </c>
      <c r="M9328">
        <f>(F9328*CalPhotonTurnigy!$AE$30*CalPhotonTurnigy!$AF$36+CalPhotonTurnigy!$AE$36)/CalPhotonTurnigy!$AE$30</f>
        <v>19.482175059561293</v>
      </c>
    </row>
    <row r="9329" spans="1:13" x14ac:dyDescent="0.3">
      <c r="A9329">
        <v>237.37948</v>
      </c>
      <c r="B9329">
        <v>16</v>
      </c>
      <c r="C9329">
        <v>0</v>
      </c>
      <c r="D9329">
        <v>0.25</v>
      </c>
      <c r="E9329">
        <v>5.1612580000000001</v>
      </c>
      <c r="F9329">
        <v>7.4238739999999996</v>
      </c>
      <c r="G9329">
        <v>10.714922</v>
      </c>
      <c r="H9329">
        <v>-2.262616</v>
      </c>
      <c r="I9329">
        <v>-100</v>
      </c>
      <c r="J9329">
        <v>16</v>
      </c>
      <c r="K9329">
        <v>28.519594000000001</v>
      </c>
      <c r="L9329">
        <v>1.5008000000000001E-2</v>
      </c>
      <c r="M9329">
        <f>(F9329*CalPhotonTurnigy!$AE$30*CalPhotonTurnigy!$AF$36+CalPhotonTurnigy!$AE$36)/CalPhotonTurnigy!$AE$30</f>
        <v>19.028770668971813</v>
      </c>
    </row>
    <row r="9330" spans="1:13" x14ac:dyDescent="0.3">
      <c r="A9330">
        <v>237.394487</v>
      </c>
      <c r="B9330">
        <v>16</v>
      </c>
      <c r="C9330">
        <v>0</v>
      </c>
      <c r="D9330">
        <v>0.25</v>
      </c>
      <c r="E9330">
        <v>5.153289</v>
      </c>
      <c r="F9330">
        <v>7.6077209999999997</v>
      </c>
      <c r="G9330">
        <v>10.675257999999999</v>
      </c>
      <c r="H9330">
        <v>-2.4544320000000002</v>
      </c>
      <c r="I9330">
        <v>-100</v>
      </c>
      <c r="J9330">
        <v>16</v>
      </c>
      <c r="K9330">
        <v>28.505984000000002</v>
      </c>
      <c r="L9330">
        <v>1.5007E-2</v>
      </c>
      <c r="M9330">
        <f>(F9330*CalPhotonTurnigy!$AE$30*CalPhotonTurnigy!$AF$36+CalPhotonTurnigy!$AE$36)/CalPhotonTurnigy!$AE$30</f>
        <v>19.215504892542704</v>
      </c>
    </row>
    <row r="9331" spans="1:13" x14ac:dyDescent="0.3">
      <c r="A9331">
        <v>237.40949900000001</v>
      </c>
      <c r="B9331">
        <v>16</v>
      </c>
      <c r="C9331">
        <v>0</v>
      </c>
      <c r="D9331">
        <v>0.25</v>
      </c>
      <c r="E9331">
        <v>5.1464309999999998</v>
      </c>
      <c r="F9331">
        <v>7.8177669999999999</v>
      </c>
      <c r="G9331">
        <v>10.63569</v>
      </c>
      <c r="H9331">
        <v>-2.6713360000000002</v>
      </c>
      <c r="I9331">
        <v>-100</v>
      </c>
      <c r="J9331">
        <v>16</v>
      </c>
      <c r="K9331">
        <v>28.49427</v>
      </c>
      <c r="L9331">
        <v>1.5011999999999999E-2</v>
      </c>
      <c r="M9331">
        <f>(F9331*CalPhotonTurnigy!$AE$30*CalPhotonTurnigy!$AF$36+CalPhotonTurnigy!$AE$36)/CalPhotonTurnigy!$AE$30</f>
        <v>19.428849558075299</v>
      </c>
    </row>
    <row r="9332" spans="1:13" x14ac:dyDescent="0.3">
      <c r="A9332">
        <v>237.424498</v>
      </c>
      <c r="B9332">
        <v>16</v>
      </c>
      <c r="C9332">
        <v>0</v>
      </c>
      <c r="D9332">
        <v>0.248</v>
      </c>
      <c r="E9332">
        <v>5.1133220000000001</v>
      </c>
      <c r="F9332">
        <v>7.3187939999999996</v>
      </c>
      <c r="G9332">
        <v>10.596318999999999</v>
      </c>
      <c r="H9332">
        <v>-2.205473</v>
      </c>
      <c r="I9332">
        <v>-100</v>
      </c>
      <c r="J9332">
        <v>16</v>
      </c>
      <c r="K9332">
        <v>28.484186999999999</v>
      </c>
      <c r="L9332">
        <v>1.4999E-2</v>
      </c>
      <c r="M9332">
        <f>(F9332*CalPhotonTurnigy!$AE$30*CalPhotonTurnigy!$AF$36+CalPhotonTurnigy!$AE$36)/CalPhotonTurnigy!$AE$30</f>
        <v>18.922040441049528</v>
      </c>
    </row>
    <row r="9333" spans="1:13" x14ac:dyDescent="0.3">
      <c r="A9333">
        <v>237.43950599999999</v>
      </c>
      <c r="B9333">
        <v>16</v>
      </c>
      <c r="C9333">
        <v>0</v>
      </c>
      <c r="D9333">
        <v>0.249</v>
      </c>
      <c r="E9333">
        <v>5.0984220000000002</v>
      </c>
      <c r="F9333">
        <v>7.5026719999999996</v>
      </c>
      <c r="G9333">
        <v>10.557233999999999</v>
      </c>
      <c r="H9333">
        <v>-2.4042490000000001</v>
      </c>
      <c r="I9333">
        <v>-100</v>
      </c>
      <c r="J9333">
        <v>16</v>
      </c>
      <c r="K9333">
        <v>28.475508999999999</v>
      </c>
      <c r="L9333">
        <v>1.5008000000000001E-2</v>
      </c>
      <c r="M9333">
        <f>(F9333*CalPhotonTurnigy!$AE$30*CalPhotonTurnigy!$AF$36+CalPhotonTurnigy!$AE$36)/CalPhotonTurnigy!$AE$30</f>
        <v>19.108806151459639</v>
      </c>
    </row>
    <row r="9334" spans="1:13" x14ac:dyDescent="0.3">
      <c r="A9334">
        <v>237.45450299999999</v>
      </c>
      <c r="B9334">
        <v>16</v>
      </c>
      <c r="C9334">
        <v>0</v>
      </c>
      <c r="D9334">
        <v>0.249</v>
      </c>
      <c r="E9334">
        <v>5.0855959999999998</v>
      </c>
      <c r="F9334">
        <v>7.7390080000000001</v>
      </c>
      <c r="G9334">
        <v>10.518514</v>
      </c>
      <c r="H9334">
        <v>-2.6534119999999999</v>
      </c>
      <c r="I9334">
        <v>-100</v>
      </c>
      <c r="J9334">
        <v>16</v>
      </c>
      <c r="K9334">
        <v>28.468039999999998</v>
      </c>
      <c r="L9334">
        <v>1.4997E-2</v>
      </c>
      <c r="M9334">
        <f>(F9334*CalPhotonTurnigy!$AE$30*CalPhotonTurnigy!$AF$36+CalPhotonTurnigy!$AE$36)/CalPhotonTurnigy!$AE$30</f>
        <v>19.348853688062629</v>
      </c>
    </row>
    <row r="9335" spans="1:13" x14ac:dyDescent="0.3">
      <c r="A9335">
        <v>237.46950799999999</v>
      </c>
      <c r="B9335">
        <v>16</v>
      </c>
      <c r="C9335">
        <v>0</v>
      </c>
      <c r="D9335">
        <v>0.251</v>
      </c>
      <c r="E9335">
        <v>5.1154089999999997</v>
      </c>
      <c r="F9335">
        <v>7.3187939999999996</v>
      </c>
      <c r="G9335">
        <v>10.480229</v>
      </c>
      <c r="H9335">
        <v>-2.2033849999999999</v>
      </c>
      <c r="I9335">
        <v>-100</v>
      </c>
      <c r="J9335">
        <v>16</v>
      </c>
      <c r="K9335">
        <v>28.461611000000001</v>
      </c>
      <c r="L9335">
        <v>1.5004999999999999E-2</v>
      </c>
      <c r="M9335">
        <f>(F9335*CalPhotonTurnigy!$AE$30*CalPhotonTurnigy!$AF$36+CalPhotonTurnigy!$AE$36)/CalPhotonTurnigy!$AE$30</f>
        <v>18.922040441049528</v>
      </c>
    </row>
    <row r="9336" spans="1:13" x14ac:dyDescent="0.3">
      <c r="A9336">
        <v>237.48451399999999</v>
      </c>
      <c r="B9336">
        <v>16</v>
      </c>
      <c r="C9336">
        <v>0</v>
      </c>
      <c r="D9336">
        <v>0.248</v>
      </c>
      <c r="E9336">
        <v>5.0866009999999999</v>
      </c>
      <c r="F9336">
        <v>7.555199</v>
      </c>
      <c r="G9336">
        <v>10.442437</v>
      </c>
      <c r="H9336">
        <v>-2.4685980000000001</v>
      </c>
      <c r="I9336">
        <v>-100</v>
      </c>
      <c r="J9336">
        <v>16</v>
      </c>
      <c r="K9336">
        <v>28.456078000000002</v>
      </c>
      <c r="L9336">
        <v>1.5006E-2</v>
      </c>
      <c r="M9336">
        <f>(F9336*CalPhotonTurnigy!$AE$30*CalPhotonTurnigy!$AF$36+CalPhotonTurnigy!$AE$36)/CalPhotonTurnigy!$AE$30</f>
        <v>19.162158061262399</v>
      </c>
    </row>
    <row r="9337" spans="1:13" x14ac:dyDescent="0.3">
      <c r="A9337">
        <v>237.49952200000001</v>
      </c>
      <c r="B9337">
        <v>16</v>
      </c>
      <c r="C9337">
        <v>0</v>
      </c>
      <c r="D9337">
        <v>0.248</v>
      </c>
      <c r="E9337">
        <v>5.0617900000000002</v>
      </c>
      <c r="F9337">
        <v>7.7915150000000004</v>
      </c>
      <c r="G9337">
        <v>10.405189</v>
      </c>
      <c r="H9337">
        <v>-2.7297250000000002</v>
      </c>
      <c r="I9337">
        <v>-100</v>
      </c>
      <c r="J9337">
        <v>16</v>
      </c>
      <c r="K9337">
        <v>28.451315000000001</v>
      </c>
      <c r="L9337">
        <v>1.5008000000000001E-2</v>
      </c>
      <c r="M9337">
        <f>(F9337*CalPhotonTurnigy!$AE$30*CalPhotonTurnigy!$AF$36+CalPhotonTurnigy!$AE$36)/CalPhotonTurnigy!$AE$30</f>
        <v>19.402185283775566</v>
      </c>
    </row>
    <row r="9338" spans="1:13" x14ac:dyDescent="0.3">
      <c r="A9338">
        <v>237.51452699999999</v>
      </c>
      <c r="B9338">
        <v>16</v>
      </c>
      <c r="C9338">
        <v>0</v>
      </c>
      <c r="D9338">
        <v>0.249</v>
      </c>
      <c r="E9338">
        <v>5.0540649999999996</v>
      </c>
      <c r="F9338">
        <v>7.3187939999999996</v>
      </c>
      <c r="G9338">
        <v>10.368531000000001</v>
      </c>
      <c r="H9338">
        <v>-2.264729</v>
      </c>
      <c r="I9338">
        <v>-100</v>
      </c>
      <c r="J9338">
        <v>16</v>
      </c>
      <c r="K9338">
        <v>28.447216000000001</v>
      </c>
      <c r="L9338">
        <v>1.5004999999999999E-2</v>
      </c>
      <c r="M9338">
        <f>(F9338*CalPhotonTurnigy!$AE$30*CalPhotonTurnigy!$AF$36+CalPhotonTurnigy!$AE$36)/CalPhotonTurnigy!$AE$30</f>
        <v>18.922040441049528</v>
      </c>
    </row>
    <row r="9339" spans="1:13" x14ac:dyDescent="0.3">
      <c r="A9339">
        <v>237.52953400000001</v>
      </c>
      <c r="B9339">
        <v>16</v>
      </c>
      <c r="C9339">
        <v>0</v>
      </c>
      <c r="D9339">
        <v>0.246</v>
      </c>
      <c r="E9339">
        <v>4.9928090000000003</v>
      </c>
      <c r="F9339">
        <v>7.555199</v>
      </c>
      <c r="G9339">
        <v>10.332499</v>
      </c>
      <c r="H9339">
        <v>-2.562389</v>
      </c>
      <c r="I9339">
        <v>-100</v>
      </c>
      <c r="J9339">
        <v>16</v>
      </c>
      <c r="K9339">
        <v>28.443688000000002</v>
      </c>
      <c r="L9339">
        <v>1.5007E-2</v>
      </c>
      <c r="M9339">
        <f>(F9339*CalPhotonTurnigy!$AE$30*CalPhotonTurnigy!$AF$36+CalPhotonTurnigy!$AE$36)/CalPhotonTurnigy!$AE$30</f>
        <v>19.162158061262399</v>
      </c>
    </row>
    <row r="9340" spans="1:13" x14ac:dyDescent="0.3">
      <c r="A9340">
        <v>237.54453100000001</v>
      </c>
      <c r="B9340">
        <v>16</v>
      </c>
      <c r="C9340">
        <v>0</v>
      </c>
      <c r="D9340">
        <v>0.246</v>
      </c>
      <c r="E9340">
        <v>4.9400009999999996</v>
      </c>
      <c r="F9340">
        <v>7.1348640000000003</v>
      </c>
      <c r="G9340">
        <v>10.297126</v>
      </c>
      <c r="H9340">
        <v>-2.1948620000000001</v>
      </c>
      <c r="I9340">
        <v>-100</v>
      </c>
      <c r="J9340">
        <v>16</v>
      </c>
      <c r="K9340">
        <v>28.440650999999999</v>
      </c>
      <c r="L9340">
        <v>1.4997E-2</v>
      </c>
      <c r="M9340">
        <f>(F9340*CalPhotonTurnigy!$AE$30*CalPhotonTurnigy!$AF$36+CalPhotonTurnigy!$AE$36)/CalPhotonTurnigy!$AE$30</f>
        <v>18.735221914005873</v>
      </c>
    </row>
    <row r="9341" spans="1:13" x14ac:dyDescent="0.3">
      <c r="A9341">
        <v>237.559539</v>
      </c>
      <c r="B9341">
        <v>16</v>
      </c>
      <c r="C9341">
        <v>0</v>
      </c>
      <c r="D9341">
        <v>0.246</v>
      </c>
      <c r="E9341">
        <v>4.8944879999999999</v>
      </c>
      <c r="F9341">
        <v>7.3976050000000004</v>
      </c>
      <c r="G9341">
        <v>10.262435999999999</v>
      </c>
      <c r="H9341">
        <v>-2.503117</v>
      </c>
      <c r="I9341">
        <v>-100</v>
      </c>
      <c r="J9341">
        <v>16</v>
      </c>
      <c r="K9341">
        <v>28.438037000000001</v>
      </c>
      <c r="L9341">
        <v>1.5008000000000001E-2</v>
      </c>
      <c r="M9341">
        <f>(F9341*CalPhotonTurnigy!$AE$30*CalPhotonTurnigy!$AF$36+CalPhotonTurnigy!$AE$36)/CalPhotonTurnigy!$AE$30</f>
        <v>19.002089127695736</v>
      </c>
    </row>
    <row r="9342" spans="1:13" x14ac:dyDescent="0.3">
      <c r="A9342">
        <v>237.574544</v>
      </c>
      <c r="B9342">
        <v>16</v>
      </c>
      <c r="C9342">
        <v>0</v>
      </c>
      <c r="D9342">
        <v>0.247</v>
      </c>
      <c r="E9342">
        <v>4.8689939999999998</v>
      </c>
      <c r="F9342">
        <v>7.6602389999999998</v>
      </c>
      <c r="G9342">
        <v>10.228448</v>
      </c>
      <c r="H9342">
        <v>-2.791245</v>
      </c>
      <c r="I9342">
        <v>-100</v>
      </c>
      <c r="J9342">
        <v>16</v>
      </c>
      <c r="K9342">
        <v>28.435787000000001</v>
      </c>
      <c r="L9342">
        <v>1.5004999999999999E-2</v>
      </c>
      <c r="M9342">
        <f>(F9342*CalPhotonTurnigy!$AE$30*CalPhotonTurnigy!$AF$36+CalPhotonTurnigy!$AE$36)/CalPhotonTurnigy!$AE$30</f>
        <v>19.268847661005044</v>
      </c>
    </row>
    <row r="9343" spans="1:13" x14ac:dyDescent="0.3">
      <c r="A9343">
        <v>237.589551</v>
      </c>
      <c r="B9343">
        <v>16</v>
      </c>
      <c r="C9343">
        <v>0</v>
      </c>
      <c r="D9343">
        <v>0.247</v>
      </c>
      <c r="E9343">
        <v>4.8470399999999998</v>
      </c>
      <c r="F9343">
        <v>7.2136969999999998</v>
      </c>
      <c r="G9343">
        <v>10.195176999999999</v>
      </c>
      <c r="H9343">
        <v>-2.3666580000000002</v>
      </c>
      <c r="I9343">
        <v>-100</v>
      </c>
      <c r="J9343">
        <v>16</v>
      </c>
      <c r="K9343">
        <v>28.433851000000001</v>
      </c>
      <c r="L9343">
        <v>1.5007E-2</v>
      </c>
      <c r="M9343">
        <f>(F9343*CalPhotonTurnigy!$AE$30*CalPhotonTurnigy!$AF$36+CalPhotonTurnigy!$AE$36)/CalPhotonTurnigy!$AE$30</f>
        <v>18.815292946150887</v>
      </c>
    </row>
    <row r="9344" spans="1:13" x14ac:dyDescent="0.3">
      <c r="A9344">
        <v>237.60455200000001</v>
      </c>
      <c r="B9344">
        <v>16</v>
      </c>
      <c r="C9344">
        <v>0</v>
      </c>
      <c r="D9344">
        <v>0.247</v>
      </c>
      <c r="E9344">
        <v>4.8281359999999998</v>
      </c>
      <c r="F9344">
        <v>7.476407</v>
      </c>
      <c r="G9344">
        <v>10.162635</v>
      </c>
      <c r="H9344">
        <v>-2.6482709999999998</v>
      </c>
      <c r="I9344">
        <v>-100</v>
      </c>
      <c r="J9344">
        <v>16</v>
      </c>
      <c r="K9344">
        <v>28.432183999999999</v>
      </c>
      <c r="L9344">
        <v>1.5001E-2</v>
      </c>
      <c r="M9344">
        <f>(F9344*CalPhotonTurnigy!$AE$30*CalPhotonTurnigy!$AF$36+CalPhotonTurnigy!$AE$36)/CalPhotonTurnigy!$AE$30</f>
        <v>19.08212867300152</v>
      </c>
    </row>
    <row r="9345" spans="1:13" x14ac:dyDescent="0.3">
      <c r="A9345">
        <v>237.619563</v>
      </c>
      <c r="B9345">
        <v>16</v>
      </c>
      <c r="C9345">
        <v>0</v>
      </c>
      <c r="D9345">
        <v>0.246</v>
      </c>
      <c r="E9345">
        <v>4.7981119999999997</v>
      </c>
      <c r="F9345">
        <v>7.1085839999999996</v>
      </c>
      <c r="G9345">
        <v>10.130827999999999</v>
      </c>
      <c r="H9345">
        <v>-2.3104719999999999</v>
      </c>
      <c r="I9345">
        <v>-100</v>
      </c>
      <c r="J9345">
        <v>16</v>
      </c>
      <c r="K9345">
        <v>28.43075</v>
      </c>
      <c r="L9345">
        <v>1.5011E-2</v>
      </c>
      <c r="M9345">
        <f>(F9345*CalPhotonTurnigy!$AE$30*CalPhotonTurnigy!$AF$36+CalPhotonTurnigy!$AE$36)/CalPhotonTurnigy!$AE$30</f>
        <v>18.708529199980394</v>
      </c>
    </row>
    <row r="9346" spans="1:13" x14ac:dyDescent="0.3">
      <c r="A9346">
        <v>237.63456300000001</v>
      </c>
      <c r="B9346">
        <v>16</v>
      </c>
      <c r="C9346">
        <v>0</v>
      </c>
      <c r="D9346">
        <v>0.245</v>
      </c>
      <c r="E9346">
        <v>4.7584860000000004</v>
      </c>
      <c r="F9346">
        <v>7.266248</v>
      </c>
      <c r="G9346">
        <v>10.09976</v>
      </c>
      <c r="H9346">
        <v>-2.507762</v>
      </c>
      <c r="I9346">
        <v>-100</v>
      </c>
      <c r="J9346">
        <v>16</v>
      </c>
      <c r="K9346">
        <v>28.429514999999999</v>
      </c>
      <c r="L9346">
        <v>1.4999999999999999E-2</v>
      </c>
      <c r="M9346">
        <f>(F9346*CalPhotonTurnigy!$AE$30*CalPhotonTurnigy!$AF$36+CalPhotonTurnigy!$AE$36)/CalPhotonTurnigy!$AE$30</f>
        <v>18.868669232861436</v>
      </c>
    </row>
    <row r="9347" spans="1:13" x14ac:dyDescent="0.3">
      <c r="A9347">
        <v>237.649562</v>
      </c>
      <c r="B9347">
        <v>16</v>
      </c>
      <c r="C9347">
        <v>0</v>
      </c>
      <c r="D9347">
        <v>0.245</v>
      </c>
      <c r="E9347">
        <v>4.724348</v>
      </c>
      <c r="F9347">
        <v>6.9508799999999997</v>
      </c>
      <c r="G9347">
        <v>10.069435</v>
      </c>
      <c r="H9347">
        <v>-2.2265329999999999</v>
      </c>
      <c r="I9347">
        <v>-100</v>
      </c>
      <c r="J9347">
        <v>16</v>
      </c>
      <c r="K9347">
        <v>28.428453000000001</v>
      </c>
      <c r="L9347">
        <v>1.4999E-2</v>
      </c>
      <c r="M9347">
        <f>(F9347*CalPhotonTurnigy!$AE$30*CalPhotonTurnigy!$AF$36+CalPhotonTurnigy!$AE$36)/CalPhotonTurnigy!$AE$30</f>
        <v>18.548348538919708</v>
      </c>
    </row>
    <row r="9348" spans="1:13" x14ac:dyDescent="0.3">
      <c r="A9348">
        <v>237.66457</v>
      </c>
      <c r="B9348">
        <v>16</v>
      </c>
      <c r="C9348">
        <v>0</v>
      </c>
      <c r="D9348">
        <v>0.23599999999999999</v>
      </c>
      <c r="E9348">
        <v>4.5427679999999997</v>
      </c>
      <c r="F9348">
        <v>7.1874209999999996</v>
      </c>
      <c r="G9348">
        <v>10.039849</v>
      </c>
      <c r="H9348">
        <v>-2.6446519999999998</v>
      </c>
      <c r="I9348">
        <v>-100</v>
      </c>
      <c r="J9348">
        <v>16</v>
      </c>
      <c r="K9348">
        <v>28.427537999999998</v>
      </c>
      <c r="L9348">
        <v>1.5008000000000001E-2</v>
      </c>
      <c r="M9348">
        <f>(F9348*CalPhotonTurnigy!$AE$30*CalPhotonTurnigy!$AF$36+CalPhotonTurnigy!$AE$36)/CalPhotonTurnigy!$AE$30</f>
        <v>18.788604294943365</v>
      </c>
    </row>
    <row r="9349" spans="1:13" x14ac:dyDescent="0.3">
      <c r="A9349">
        <v>237.67956799999999</v>
      </c>
      <c r="B9349">
        <v>16</v>
      </c>
      <c r="C9349">
        <v>0</v>
      </c>
      <c r="D9349">
        <v>0.247</v>
      </c>
      <c r="E9349">
        <v>4.5801959999999999</v>
      </c>
      <c r="F9349">
        <v>6.8720140000000001</v>
      </c>
      <c r="G9349">
        <v>10.010999</v>
      </c>
      <c r="H9349">
        <v>-2.2918180000000001</v>
      </c>
      <c r="I9349">
        <v>-100</v>
      </c>
      <c r="J9349">
        <v>16</v>
      </c>
      <c r="K9349">
        <v>28.426750999999999</v>
      </c>
      <c r="L9349">
        <v>1.4997999999999999E-2</v>
      </c>
      <c r="M9349">
        <f>(F9349*CalPhotonTurnigy!$AE$30*CalPhotonTurnigy!$AF$36+CalPhotonTurnigy!$AE$36)/CalPhotonTurnigy!$AE$30</f>
        <v>18.468243988526492</v>
      </c>
    </row>
    <row r="9350" spans="1:13" x14ac:dyDescent="0.3">
      <c r="A9350">
        <v>237.69457399999999</v>
      </c>
      <c r="B9350">
        <v>16</v>
      </c>
      <c r="C9350">
        <v>0</v>
      </c>
      <c r="D9350">
        <v>0.246</v>
      </c>
      <c r="E9350">
        <v>4.5846780000000003</v>
      </c>
      <c r="F9350">
        <v>7.1085839999999996</v>
      </c>
      <c r="G9350">
        <v>9.9828790000000005</v>
      </c>
      <c r="H9350">
        <v>-2.5239060000000002</v>
      </c>
      <c r="I9350">
        <v>-100</v>
      </c>
      <c r="J9350">
        <v>16</v>
      </c>
      <c r="K9350">
        <v>28.426072999999999</v>
      </c>
      <c r="L9350">
        <v>1.5006E-2</v>
      </c>
      <c r="M9350">
        <f>(F9350*CalPhotonTurnigy!$AE$30*CalPhotonTurnigy!$AF$36+CalPhotonTurnigy!$AE$36)/CalPhotonTurnigy!$AE$30</f>
        <v>18.708529199980394</v>
      </c>
    </row>
    <row r="9351" spans="1:13" x14ac:dyDescent="0.3">
      <c r="A9351">
        <v>237.70957200000001</v>
      </c>
      <c r="B9351">
        <v>16</v>
      </c>
      <c r="C9351">
        <v>0</v>
      </c>
      <c r="D9351">
        <v>0.247</v>
      </c>
      <c r="E9351">
        <v>4.6023779999999999</v>
      </c>
      <c r="F9351">
        <v>7.3976050000000004</v>
      </c>
      <c r="G9351">
        <v>9.9554819999999999</v>
      </c>
      <c r="H9351">
        <v>-2.7952270000000001</v>
      </c>
      <c r="I9351">
        <v>-100</v>
      </c>
      <c r="J9351">
        <v>16</v>
      </c>
      <c r="K9351">
        <v>28.42549</v>
      </c>
      <c r="L9351">
        <v>1.4997999999999999E-2</v>
      </c>
      <c r="M9351">
        <f>(F9351*CalPhotonTurnigy!$AE$30*CalPhotonTurnigy!$AF$36+CalPhotonTurnigy!$AE$36)/CalPhotonTurnigy!$AE$30</f>
        <v>19.002089127695736</v>
      </c>
    </row>
    <row r="9352" spans="1:13" x14ac:dyDescent="0.3">
      <c r="A9352">
        <v>237.72457399999999</v>
      </c>
      <c r="B9352">
        <v>16</v>
      </c>
      <c r="C9352">
        <v>0</v>
      </c>
      <c r="D9352">
        <v>0.247</v>
      </c>
      <c r="E9352">
        <v>4.6176000000000004</v>
      </c>
      <c r="F9352">
        <v>7.0034520000000002</v>
      </c>
      <c r="G9352">
        <v>9.928801</v>
      </c>
      <c r="H9352">
        <v>-2.3858519999999999</v>
      </c>
      <c r="I9352">
        <v>-100</v>
      </c>
      <c r="J9352">
        <v>16</v>
      </c>
      <c r="K9352">
        <v>28.424987999999999</v>
      </c>
      <c r="L9352">
        <v>1.5002E-2</v>
      </c>
      <c r="M9352">
        <f>(F9352*CalPhotonTurnigy!$AE$30*CalPhotonTurnigy!$AF$36+CalPhotonTurnigy!$AE$36)/CalPhotonTurnigy!$AE$30</f>
        <v>18.601746155424568</v>
      </c>
    </row>
    <row r="9353" spans="1:13" x14ac:dyDescent="0.3">
      <c r="A9353">
        <v>237.73958300000001</v>
      </c>
      <c r="B9353">
        <v>16</v>
      </c>
      <c r="C9353">
        <v>0</v>
      </c>
      <c r="D9353">
        <v>0.245</v>
      </c>
      <c r="E9353">
        <v>4.6030230000000003</v>
      </c>
      <c r="F9353">
        <v>7.2925219999999999</v>
      </c>
      <c r="G9353">
        <v>9.9028229999999997</v>
      </c>
      <c r="H9353">
        <v>-2.6894990000000001</v>
      </c>
      <c r="I9353">
        <v>-100</v>
      </c>
      <c r="J9353">
        <v>16</v>
      </c>
      <c r="K9353">
        <v>28.424555999999999</v>
      </c>
      <c r="L9353">
        <v>1.5009E-2</v>
      </c>
      <c r="M9353">
        <f>(F9353*CalPhotonTurnigy!$AE$30*CalPhotonTurnigy!$AF$36+CalPhotonTurnigy!$AE$36)/CalPhotonTurnigy!$AE$30</f>
        <v>18.895355852659971</v>
      </c>
    </row>
    <row r="9354" spans="1:13" x14ac:dyDescent="0.3">
      <c r="A9354">
        <v>237.75459000000001</v>
      </c>
      <c r="B9354">
        <v>16</v>
      </c>
      <c r="C9354">
        <v>0</v>
      </c>
      <c r="D9354">
        <v>0.245</v>
      </c>
      <c r="E9354">
        <v>4.5904740000000004</v>
      </c>
      <c r="F9354">
        <v>6.9508799999999997</v>
      </c>
      <c r="G9354">
        <v>9.8775370000000002</v>
      </c>
      <c r="H9354">
        <v>-2.3604069999999999</v>
      </c>
      <c r="I9354">
        <v>-100</v>
      </c>
      <c r="J9354">
        <v>16</v>
      </c>
      <c r="K9354">
        <v>28.424184</v>
      </c>
      <c r="L9354">
        <v>1.5007E-2</v>
      </c>
      <c r="M9354">
        <f>(F9354*CalPhotonTurnigy!$AE$30*CalPhotonTurnigy!$AF$36+CalPhotonTurnigy!$AE$36)/CalPhotonTurnigy!$AE$30</f>
        <v>18.548348538919708</v>
      </c>
    </row>
    <row r="9355" spans="1:13" x14ac:dyDescent="0.3">
      <c r="A9355">
        <v>237.76960199999999</v>
      </c>
      <c r="B9355">
        <v>16</v>
      </c>
      <c r="C9355">
        <v>0</v>
      </c>
      <c r="D9355">
        <v>0.24299999999999999</v>
      </c>
      <c r="E9355">
        <v>4.5519550000000004</v>
      </c>
      <c r="F9355">
        <v>7.266248</v>
      </c>
      <c r="G9355">
        <v>9.8529330000000002</v>
      </c>
      <c r="H9355">
        <v>-2.7142930000000001</v>
      </c>
      <c r="I9355">
        <v>-100</v>
      </c>
      <c r="J9355">
        <v>16</v>
      </c>
      <c r="K9355">
        <v>28.423863999999998</v>
      </c>
      <c r="L9355">
        <v>1.5011999999999999E-2</v>
      </c>
      <c r="M9355">
        <f>(F9355*CalPhotonTurnigy!$AE$30*CalPhotonTurnigy!$AF$36+CalPhotonTurnigy!$AE$36)/CalPhotonTurnigy!$AE$30</f>
        <v>18.868669232861436</v>
      </c>
    </row>
    <row r="9356" spans="1:13" x14ac:dyDescent="0.3">
      <c r="A9356">
        <v>237.78460999999999</v>
      </c>
      <c r="B9356">
        <v>16</v>
      </c>
      <c r="C9356">
        <v>0</v>
      </c>
      <c r="D9356">
        <v>0.24299999999999999</v>
      </c>
      <c r="E9356">
        <v>4.5187710000000001</v>
      </c>
      <c r="F9356">
        <v>6.8457229999999996</v>
      </c>
      <c r="G9356">
        <v>9.8289969999999993</v>
      </c>
      <c r="H9356">
        <v>-2.3269519999999999</v>
      </c>
      <c r="I9356">
        <v>-100</v>
      </c>
      <c r="J9356">
        <v>16</v>
      </c>
      <c r="K9356">
        <v>28.423587999999999</v>
      </c>
      <c r="L9356">
        <v>1.5008000000000001E-2</v>
      </c>
      <c r="M9356">
        <f>(F9356*CalPhotonTurnigy!$AE$30*CalPhotonTurnigy!$AF$36+CalPhotonTurnigy!$AE$36)/CalPhotonTurnigy!$AE$30</f>
        <v>18.441540101751606</v>
      </c>
    </row>
    <row r="9357" spans="1:13" x14ac:dyDescent="0.3">
      <c r="A9357">
        <v>237.79961800000001</v>
      </c>
      <c r="B9357">
        <v>16</v>
      </c>
      <c r="C9357">
        <v>0</v>
      </c>
      <c r="D9357">
        <v>0.24399999999999999</v>
      </c>
      <c r="E9357">
        <v>4.5040789999999999</v>
      </c>
      <c r="F9357">
        <v>7.161143</v>
      </c>
      <c r="G9357">
        <v>9.8057169999999996</v>
      </c>
      <c r="H9357">
        <v>-2.6570640000000001</v>
      </c>
      <c r="I9357">
        <v>-100</v>
      </c>
      <c r="J9357">
        <v>16</v>
      </c>
      <c r="K9357">
        <v>28.423351</v>
      </c>
      <c r="L9357">
        <v>1.5008000000000001E-2</v>
      </c>
      <c r="M9357">
        <f>(F9357*CalPhotonTurnigy!$AE$30*CalPhotonTurnigy!$AF$36+CalPhotonTurnigy!$AE$36)/CalPhotonTurnigy!$AE$30</f>
        <v>18.761913612326865</v>
      </c>
    </row>
    <row r="9358" spans="1:13" x14ac:dyDescent="0.3">
      <c r="A9358">
        <v>237.814616</v>
      </c>
      <c r="B9358">
        <v>16</v>
      </c>
      <c r="C9358">
        <v>0</v>
      </c>
      <c r="D9358">
        <v>0.24299999999999999</v>
      </c>
      <c r="E9358">
        <v>4.4775349999999996</v>
      </c>
      <c r="F9358">
        <v>6.8194309999999998</v>
      </c>
      <c r="G9358">
        <v>9.7830820000000003</v>
      </c>
      <c r="H9358">
        <v>-2.3418960000000002</v>
      </c>
      <c r="I9358">
        <v>-100</v>
      </c>
      <c r="J9358">
        <v>16</v>
      </c>
      <c r="K9358">
        <v>28.423147</v>
      </c>
      <c r="L9358">
        <v>1.4997999999999999E-2</v>
      </c>
      <c r="M9358">
        <f>(F9358*CalPhotonTurnigy!$AE$30*CalPhotonTurnigy!$AF$36+CalPhotonTurnigy!$AE$36)/CalPhotonTurnigy!$AE$30</f>
        <v>18.414835199272233</v>
      </c>
    </row>
    <row r="9359" spans="1:13" x14ac:dyDescent="0.3">
      <c r="A9359">
        <v>237.82961900000001</v>
      </c>
      <c r="B9359">
        <v>16</v>
      </c>
      <c r="C9359">
        <v>0</v>
      </c>
      <c r="D9359">
        <v>0.24099999999999999</v>
      </c>
      <c r="E9359">
        <v>4.4129199999999997</v>
      </c>
      <c r="F9359">
        <v>7.1348640000000003</v>
      </c>
      <c r="G9359">
        <v>9.7610770000000002</v>
      </c>
      <c r="H9359">
        <v>-2.7219440000000001</v>
      </c>
      <c r="I9359">
        <v>-100</v>
      </c>
      <c r="J9359">
        <v>16</v>
      </c>
      <c r="K9359">
        <v>28.422972000000001</v>
      </c>
      <c r="L9359">
        <v>1.5003000000000001E-2</v>
      </c>
      <c r="M9359">
        <f>(F9359*CalPhotonTurnigy!$AE$30*CalPhotonTurnigy!$AF$36+CalPhotonTurnigy!$AE$36)/CalPhotonTurnigy!$AE$30</f>
        <v>18.735221914005873</v>
      </c>
    </row>
    <row r="9360" spans="1:13" x14ac:dyDescent="0.3">
      <c r="A9360">
        <v>237.84462600000001</v>
      </c>
      <c r="B9360">
        <v>16</v>
      </c>
      <c r="C9360">
        <v>0</v>
      </c>
      <c r="D9360">
        <v>0.24199999999999999</v>
      </c>
      <c r="E9360">
        <v>4.3711609999999999</v>
      </c>
      <c r="F9360">
        <v>6.7405480000000004</v>
      </c>
      <c r="G9360">
        <v>9.7396879999999992</v>
      </c>
      <c r="H9360">
        <v>-2.3693870000000001</v>
      </c>
      <c r="I9360">
        <v>-100</v>
      </c>
      <c r="J9360">
        <v>16</v>
      </c>
      <c r="K9360">
        <v>28.422820000000002</v>
      </c>
      <c r="L9360">
        <v>1.5007E-2</v>
      </c>
      <c r="M9360">
        <f>(F9360*CalPhotonTurnigy!$AE$30*CalPhotonTurnigy!$AF$36+CalPhotonTurnigy!$AE$36)/CalPhotonTurnigy!$AE$30</f>
        <v>18.33471338190267</v>
      </c>
    </row>
    <row r="9361" spans="1:13" x14ac:dyDescent="0.3">
      <c r="A9361">
        <v>237.859635</v>
      </c>
      <c r="B9361">
        <v>16</v>
      </c>
      <c r="C9361">
        <v>0</v>
      </c>
      <c r="D9361">
        <v>0.24199999999999999</v>
      </c>
      <c r="E9361">
        <v>4.3351829999999998</v>
      </c>
      <c r="F9361">
        <v>7.0560200000000002</v>
      </c>
      <c r="G9361">
        <v>9.7189010000000007</v>
      </c>
      <c r="H9361">
        <v>-2.720837</v>
      </c>
      <c r="I9361">
        <v>-100</v>
      </c>
      <c r="J9361">
        <v>16</v>
      </c>
      <c r="K9361">
        <v>28.422689999999999</v>
      </c>
      <c r="L9361">
        <v>1.5009E-2</v>
      </c>
      <c r="M9361">
        <f>(F9361*CalPhotonTurnigy!$AE$30*CalPhotonTurnigy!$AF$36+CalPhotonTurnigy!$AE$36)/CalPhotonTurnigy!$AE$30</f>
        <v>18.655139709111463</v>
      </c>
    </row>
    <row r="9362" spans="1:13" x14ac:dyDescent="0.3">
      <c r="A9362">
        <v>237.87463099999999</v>
      </c>
      <c r="B9362">
        <v>16</v>
      </c>
      <c r="C9362">
        <v>0</v>
      </c>
      <c r="D9362">
        <v>0.24199999999999999</v>
      </c>
      <c r="E9362">
        <v>4.3041900000000002</v>
      </c>
      <c r="F9362">
        <v>6.7405480000000004</v>
      </c>
      <c r="G9362">
        <v>9.6987009999999998</v>
      </c>
      <c r="H9362">
        <v>-2.4363579999999998</v>
      </c>
      <c r="I9362">
        <v>-100</v>
      </c>
      <c r="J9362">
        <v>16</v>
      </c>
      <c r="K9362">
        <v>28.422578000000001</v>
      </c>
      <c r="L9362">
        <v>1.4996000000000001E-2</v>
      </c>
      <c r="M9362">
        <f>(F9362*CalPhotonTurnigy!$AE$30*CalPhotonTurnigy!$AF$36+CalPhotonTurnigy!$AE$36)/CalPhotonTurnigy!$AE$30</f>
        <v>18.33471338190267</v>
      </c>
    </row>
    <row r="9363" spans="1:13" x14ac:dyDescent="0.3">
      <c r="A9363">
        <v>237.88962900000001</v>
      </c>
      <c r="B9363">
        <v>16</v>
      </c>
      <c r="C9363">
        <v>0</v>
      </c>
      <c r="D9363">
        <v>0.24099999999999999</v>
      </c>
      <c r="E9363">
        <v>4.263503</v>
      </c>
      <c r="F9363">
        <v>7.0823020000000003</v>
      </c>
      <c r="G9363">
        <v>9.6790769999999995</v>
      </c>
      <c r="H9363">
        <v>-2.8188</v>
      </c>
      <c r="I9363">
        <v>-100</v>
      </c>
      <c r="J9363">
        <v>16</v>
      </c>
      <c r="K9363">
        <v>28.422481999999999</v>
      </c>
      <c r="L9363">
        <v>1.4997999999999999E-2</v>
      </c>
      <c r="M9363">
        <f>(F9363*CalPhotonTurnigy!$AE$30*CalPhotonTurnigy!$AF$36+CalPhotonTurnigy!$AE$36)/CalPhotonTurnigy!$AE$30</f>
        <v>18.681834454545932</v>
      </c>
    </row>
    <row r="9364" spans="1:13" x14ac:dyDescent="0.3">
      <c r="A9364">
        <v>237.90463399999999</v>
      </c>
      <c r="B9364">
        <v>16</v>
      </c>
      <c r="C9364">
        <v>0</v>
      </c>
      <c r="D9364">
        <v>0.24</v>
      </c>
      <c r="E9364">
        <v>4.2144320000000004</v>
      </c>
      <c r="F9364">
        <v>6.6879549999999997</v>
      </c>
      <c r="G9364">
        <v>9.6600129999999993</v>
      </c>
      <c r="H9364">
        <v>-2.4735230000000001</v>
      </c>
      <c r="I9364">
        <v>-100</v>
      </c>
      <c r="J9364">
        <v>16</v>
      </c>
      <c r="K9364">
        <v>28.422398999999999</v>
      </c>
      <c r="L9364">
        <v>1.5004999999999999E-2</v>
      </c>
      <c r="M9364">
        <f>(F9364*CalPhotonTurnigy!$AE$30*CalPhotonTurnigy!$AF$36+CalPhotonTurnigy!$AE$36)/CalPhotonTurnigy!$AE$30</f>
        <v>18.281294435603495</v>
      </c>
    </row>
    <row r="9365" spans="1:13" x14ac:dyDescent="0.3">
      <c r="A9365">
        <v>237.91964200000001</v>
      </c>
      <c r="B9365">
        <v>16</v>
      </c>
      <c r="C9365">
        <v>0</v>
      </c>
      <c r="D9365">
        <v>0.24099999999999999</v>
      </c>
      <c r="E9365">
        <v>4.1861810000000004</v>
      </c>
      <c r="F9365">
        <v>7.0034520000000002</v>
      </c>
      <c r="G9365">
        <v>9.6414939999999998</v>
      </c>
      <c r="H9365">
        <v>-2.817272</v>
      </c>
      <c r="I9365">
        <v>-100</v>
      </c>
      <c r="J9365">
        <v>16</v>
      </c>
      <c r="K9365">
        <v>28.422326999999999</v>
      </c>
      <c r="L9365">
        <v>1.5008000000000001E-2</v>
      </c>
      <c r="M9365">
        <f>(F9365*CalPhotonTurnigy!$AE$30*CalPhotonTurnigy!$AF$36+CalPhotonTurnigy!$AE$36)/CalPhotonTurnigy!$AE$30</f>
        <v>18.601746155424568</v>
      </c>
    </row>
    <row r="9366" spans="1:13" x14ac:dyDescent="0.3">
      <c r="A9366">
        <v>237.93464700000001</v>
      </c>
      <c r="B9366">
        <v>16</v>
      </c>
      <c r="C9366">
        <v>0</v>
      </c>
      <c r="D9366">
        <v>0.23799999999999999</v>
      </c>
      <c r="E9366">
        <v>4.1196869999999999</v>
      </c>
      <c r="F9366">
        <v>6.6879549999999997</v>
      </c>
      <c r="G9366">
        <v>9.6235060000000008</v>
      </c>
      <c r="H9366">
        <v>-2.5682680000000002</v>
      </c>
      <c r="I9366">
        <v>-100</v>
      </c>
      <c r="J9366">
        <v>16</v>
      </c>
      <c r="K9366">
        <v>28.422266</v>
      </c>
      <c r="L9366">
        <v>1.5004999999999999E-2</v>
      </c>
      <c r="M9366">
        <f>(F9366*CalPhotonTurnigy!$AE$30*CalPhotonTurnigy!$AF$36+CalPhotonTurnigy!$AE$36)/CalPhotonTurnigy!$AE$30</f>
        <v>18.281294435603495</v>
      </c>
    </row>
    <row r="9367" spans="1:13" x14ac:dyDescent="0.3">
      <c r="A9367">
        <v>237.94965400000001</v>
      </c>
      <c r="B9367">
        <v>16</v>
      </c>
      <c r="C9367">
        <v>0</v>
      </c>
      <c r="D9367">
        <v>0.23799999999999999</v>
      </c>
      <c r="E9367">
        <v>4.0623550000000002</v>
      </c>
      <c r="F9367">
        <v>7.0560200000000002</v>
      </c>
      <c r="G9367">
        <v>9.6060359999999996</v>
      </c>
      <c r="H9367">
        <v>-2.993665</v>
      </c>
      <c r="I9367">
        <v>-100</v>
      </c>
      <c r="J9367">
        <v>16</v>
      </c>
      <c r="K9367">
        <v>28.422212999999999</v>
      </c>
      <c r="L9367">
        <v>1.5007E-2</v>
      </c>
      <c r="M9367">
        <f>(F9367*CalPhotonTurnigy!$AE$30*CalPhotonTurnigy!$AF$36+CalPhotonTurnigy!$AE$36)/CalPhotonTurnigy!$AE$30</f>
        <v>18.655139709111463</v>
      </c>
    </row>
    <row r="9368" spans="1:13" x14ac:dyDescent="0.3">
      <c r="A9368">
        <v>237.964652</v>
      </c>
      <c r="B9368">
        <v>16</v>
      </c>
      <c r="C9368">
        <v>0</v>
      </c>
      <c r="D9368">
        <v>0.23400000000000001</v>
      </c>
      <c r="E9368">
        <v>3.9281329999999999</v>
      </c>
      <c r="F9368">
        <v>6.6616559999999998</v>
      </c>
      <c r="G9368">
        <v>9.5890699999999995</v>
      </c>
      <c r="H9368">
        <v>-2.7335240000000001</v>
      </c>
      <c r="I9368">
        <v>-100</v>
      </c>
      <c r="J9368">
        <v>16</v>
      </c>
      <c r="K9368">
        <v>28.422167000000002</v>
      </c>
      <c r="L9368">
        <v>1.4997999999999999E-2</v>
      </c>
      <c r="M9368">
        <f>(F9368*CalPhotonTurnigy!$AE$30*CalPhotonTurnigy!$AF$36+CalPhotonTurnigy!$AE$36)/CalPhotonTurnigy!$AE$30</f>
        <v>18.25458242319268</v>
      </c>
    </row>
    <row r="9369" spans="1:13" x14ac:dyDescent="0.3">
      <c r="A9369">
        <v>237.97964899999999</v>
      </c>
      <c r="B9369">
        <v>16</v>
      </c>
      <c r="C9369">
        <v>0</v>
      </c>
      <c r="D9369">
        <v>0.23699999999999999</v>
      </c>
      <c r="E9369">
        <v>3.8689390000000001</v>
      </c>
      <c r="F9369">
        <v>7.0034520000000002</v>
      </c>
      <c r="G9369">
        <v>9.572597</v>
      </c>
      <c r="H9369">
        <v>-3.1345130000000001</v>
      </c>
      <c r="I9369">
        <v>-100</v>
      </c>
      <c r="J9369">
        <v>16</v>
      </c>
      <c r="K9369">
        <v>28.422128000000001</v>
      </c>
      <c r="L9369">
        <v>1.4997E-2</v>
      </c>
      <c r="M9369">
        <f>(F9369*CalPhotonTurnigy!$AE$30*CalPhotonTurnigy!$AF$36+CalPhotonTurnigy!$AE$36)/CalPhotonTurnigy!$AE$30</f>
        <v>18.601746155424568</v>
      </c>
    </row>
    <row r="9370" spans="1:13" x14ac:dyDescent="0.3">
      <c r="A9370">
        <v>237.994652</v>
      </c>
      <c r="B9370">
        <v>16</v>
      </c>
      <c r="C9370">
        <v>0</v>
      </c>
      <c r="D9370">
        <v>0.23499999999999999</v>
      </c>
      <c r="E9370">
        <v>3.789488</v>
      </c>
      <c r="F9370">
        <v>6.7668439999999999</v>
      </c>
      <c r="G9370">
        <v>9.5566010000000006</v>
      </c>
      <c r="H9370">
        <v>-2.9773559999999999</v>
      </c>
      <c r="I9370">
        <v>-100</v>
      </c>
      <c r="J9370">
        <v>16</v>
      </c>
      <c r="K9370">
        <v>28.422094999999999</v>
      </c>
      <c r="L9370">
        <v>1.5003000000000001E-2</v>
      </c>
      <c r="M9370">
        <f>(F9370*CalPhotonTurnigy!$AE$30*CalPhotonTurnigy!$AF$36+CalPhotonTurnigy!$AE$36)/CalPhotonTurnigy!$AE$30</f>
        <v>18.361422347200005</v>
      </c>
    </row>
    <row r="9371" spans="1:13" x14ac:dyDescent="0.3">
      <c r="A9371">
        <v>238.00966399999999</v>
      </c>
      <c r="B9371">
        <v>16</v>
      </c>
      <c r="C9371">
        <v>0</v>
      </c>
      <c r="D9371">
        <v>0.23400000000000001</v>
      </c>
      <c r="E9371">
        <v>3.7067019999999999</v>
      </c>
      <c r="F9371">
        <v>6.3723020000000004</v>
      </c>
      <c r="G9371">
        <v>9.5410699999999995</v>
      </c>
      <c r="H9371">
        <v>-2.6656</v>
      </c>
      <c r="I9371">
        <v>-100</v>
      </c>
      <c r="J9371">
        <v>16</v>
      </c>
      <c r="K9371">
        <v>28.422066000000001</v>
      </c>
      <c r="L9371">
        <v>1.5011999999999999E-2</v>
      </c>
      <c r="M9371">
        <f>(F9371*CalPhotonTurnigy!$AE$30*CalPhotonTurnigy!$AF$36+CalPhotonTurnigy!$AE$36)/CalPhotonTurnigy!$AE$30</f>
        <v>17.960684265881813</v>
      </c>
    </row>
    <row r="9372" spans="1:13" x14ac:dyDescent="0.3">
      <c r="A9372">
        <v>238.024677</v>
      </c>
      <c r="B9372">
        <v>15</v>
      </c>
      <c r="C9372">
        <v>0</v>
      </c>
      <c r="D9372">
        <v>0.23400000000000001</v>
      </c>
      <c r="E9372">
        <v>3.6209899999999999</v>
      </c>
      <c r="F9372">
        <v>6.7142520000000001</v>
      </c>
      <c r="G9372">
        <v>9.5258649999999996</v>
      </c>
      <c r="H9372">
        <v>-3.0932620000000002</v>
      </c>
      <c r="I9372">
        <v>-100</v>
      </c>
      <c r="J9372">
        <v>15</v>
      </c>
      <c r="K9372">
        <v>28.303158</v>
      </c>
      <c r="L9372">
        <v>1.5013E-2</v>
      </c>
      <c r="M9372">
        <f>(F9372*CalPhotonTurnigy!$AE$30*CalPhotonTurnigy!$AF$36+CalPhotonTurnigy!$AE$36)/CalPhotonTurnigy!$AE$30</f>
        <v>18.308004416605325</v>
      </c>
    </row>
    <row r="9373" spans="1:13" x14ac:dyDescent="0.3">
      <c r="A9373">
        <v>238.039682</v>
      </c>
      <c r="B9373">
        <v>15</v>
      </c>
      <c r="C9373">
        <v>0</v>
      </c>
      <c r="D9373">
        <v>0.23400000000000001</v>
      </c>
      <c r="E9373">
        <v>3.5613739999999998</v>
      </c>
      <c r="F9373">
        <v>6.4512289999999997</v>
      </c>
      <c r="G9373">
        <v>9.5105319999999995</v>
      </c>
      <c r="H9373">
        <v>-2.889856</v>
      </c>
      <c r="I9373">
        <v>-100</v>
      </c>
      <c r="J9373">
        <v>15</v>
      </c>
      <c r="K9373">
        <v>28.087727000000001</v>
      </c>
      <c r="L9373">
        <v>1.5004999999999999E-2</v>
      </c>
      <c r="M9373">
        <f>(F9373*CalPhotonTurnigy!$AE$30*CalPhotonTurnigy!$AF$36+CalPhotonTurnigy!$AE$36)/CalPhotonTurnigy!$AE$30</f>
        <v>18.040850774248984</v>
      </c>
    </row>
    <row r="9374" spans="1:13" x14ac:dyDescent="0.3">
      <c r="A9374">
        <v>238.05467999999999</v>
      </c>
      <c r="B9374">
        <v>15</v>
      </c>
      <c r="C9374">
        <v>0</v>
      </c>
      <c r="D9374">
        <v>0.23400000000000001</v>
      </c>
      <c r="E9374">
        <v>3.5099809999999998</v>
      </c>
      <c r="F9374">
        <v>6.7931379999999999</v>
      </c>
      <c r="G9374">
        <v>9.4944100000000002</v>
      </c>
      <c r="H9374">
        <v>-3.2831570000000001</v>
      </c>
      <c r="I9374">
        <v>-100</v>
      </c>
      <c r="J9374">
        <v>15</v>
      </c>
      <c r="K9374">
        <v>27.902304000000001</v>
      </c>
      <c r="L9374">
        <v>1.4997999999999999E-2</v>
      </c>
      <c r="M9374">
        <f>(F9374*CalPhotonTurnigy!$AE$30*CalPhotonTurnigy!$AF$36+CalPhotonTurnigy!$AE$36)/CalPhotonTurnigy!$AE$30</f>
        <v>18.388129281088364</v>
      </c>
    </row>
    <row r="9375" spans="1:13" x14ac:dyDescent="0.3">
      <c r="A9375">
        <v>238.06968900000001</v>
      </c>
      <c r="B9375">
        <v>15</v>
      </c>
      <c r="C9375">
        <v>0</v>
      </c>
      <c r="D9375">
        <v>0.23400000000000001</v>
      </c>
      <c r="E9375">
        <v>3.4513150000000001</v>
      </c>
      <c r="F9375">
        <v>6.4775369999999999</v>
      </c>
      <c r="G9375">
        <v>9.4769419999999993</v>
      </c>
      <c r="H9375">
        <v>-3.0262220000000002</v>
      </c>
      <c r="I9375">
        <v>-100</v>
      </c>
      <c r="J9375">
        <v>15</v>
      </c>
      <c r="K9375">
        <v>27.742709000000001</v>
      </c>
      <c r="L9375">
        <v>1.5009E-2</v>
      </c>
      <c r="M9375">
        <f>(F9375*CalPhotonTurnigy!$AE$30*CalPhotonTurnigy!$AF$36+CalPhotonTurnigy!$AE$36)/CalPhotonTurnigy!$AE$30</f>
        <v>18.067571928000216</v>
      </c>
    </row>
    <row r="9376" spans="1:13" x14ac:dyDescent="0.3">
      <c r="A9376">
        <v>238.08469199999999</v>
      </c>
      <c r="B9376">
        <v>15</v>
      </c>
      <c r="C9376">
        <v>0</v>
      </c>
      <c r="D9376">
        <v>0.23400000000000001</v>
      </c>
      <c r="E9376">
        <v>3.4007429999999998</v>
      </c>
      <c r="F9376">
        <v>6.2144170000000001</v>
      </c>
      <c r="G9376">
        <v>9.4577729999999995</v>
      </c>
      <c r="H9376">
        <v>-2.8136730000000001</v>
      </c>
      <c r="I9376">
        <v>-100</v>
      </c>
      <c r="J9376">
        <v>15</v>
      </c>
      <c r="K9376">
        <v>27.605345</v>
      </c>
      <c r="L9376">
        <v>1.5003000000000001E-2</v>
      </c>
      <c r="M9376">
        <f>(F9376*CalPhotonTurnigy!$AE$30*CalPhotonTurnigy!$AF$36+CalPhotonTurnigy!$AE$36)/CalPhotonTurnigy!$AE$30</f>
        <v>17.800319762308241</v>
      </c>
    </row>
    <row r="9377" spans="1:13" x14ac:dyDescent="0.3">
      <c r="A9377">
        <v>238.09969699999999</v>
      </c>
      <c r="B9377">
        <v>15</v>
      </c>
      <c r="C9377">
        <v>0</v>
      </c>
      <c r="D9377">
        <v>0.23400000000000001</v>
      </c>
      <c r="E9377">
        <v>3.3571599999999999</v>
      </c>
      <c r="F9377">
        <v>6.6090559999999998</v>
      </c>
      <c r="G9377">
        <v>9.4367049999999999</v>
      </c>
      <c r="H9377">
        <v>-3.2518959999999999</v>
      </c>
      <c r="I9377">
        <v>-100</v>
      </c>
      <c r="J9377">
        <v>15</v>
      </c>
      <c r="K9377">
        <v>27.487113999999998</v>
      </c>
      <c r="L9377">
        <v>1.5004999999999999E-2</v>
      </c>
      <c r="M9377">
        <f>(F9377*CalPhotonTurnigy!$AE$30*CalPhotonTurnigy!$AF$36+CalPhotonTurnigy!$AE$36)/CalPhotonTurnigy!$AE$30</f>
        <v>18.201156366962074</v>
      </c>
    </row>
    <row r="9378" spans="1:13" x14ac:dyDescent="0.3">
      <c r="A9378">
        <v>238.11470299999999</v>
      </c>
      <c r="B9378">
        <v>15</v>
      </c>
      <c r="C9378">
        <v>0</v>
      </c>
      <c r="D9378">
        <v>0.23300000000000001</v>
      </c>
      <c r="E9378">
        <v>3.305164</v>
      </c>
      <c r="F9378">
        <v>6.2670490000000001</v>
      </c>
      <c r="G9378">
        <v>9.4136579999999999</v>
      </c>
      <c r="H9378">
        <v>-2.9618859999999998</v>
      </c>
      <c r="I9378">
        <v>-100</v>
      </c>
      <c r="J9378">
        <v>15</v>
      </c>
      <c r="K9378">
        <v>27.385351</v>
      </c>
      <c r="L9378">
        <v>1.5006E-2</v>
      </c>
      <c r="M9378">
        <f>(F9378*CalPhotonTurnigy!$AE$30*CalPhotonTurnigy!$AF$36+CalPhotonTurnigy!$AE$36)/CalPhotonTurnigy!$AE$30</f>
        <v>17.853778321082565</v>
      </c>
    </row>
    <row r="9379" spans="1:13" x14ac:dyDescent="0.3">
      <c r="A9379">
        <v>238.129715</v>
      </c>
      <c r="B9379">
        <v>15</v>
      </c>
      <c r="C9379">
        <v>0</v>
      </c>
      <c r="D9379">
        <v>0.23300000000000001</v>
      </c>
      <c r="E9379">
        <v>3.260351</v>
      </c>
      <c r="F9379">
        <v>6.7142520000000001</v>
      </c>
      <c r="G9379">
        <v>9.3886369999999992</v>
      </c>
      <c r="H9379">
        <v>-3.4539010000000001</v>
      </c>
      <c r="I9379">
        <v>-100</v>
      </c>
      <c r="J9379">
        <v>15</v>
      </c>
      <c r="K9379">
        <v>27.297764000000001</v>
      </c>
      <c r="L9379">
        <v>1.5011999999999999E-2</v>
      </c>
      <c r="M9379">
        <f>(F9379*CalPhotonTurnigy!$AE$30*CalPhotonTurnigy!$AF$36+CalPhotonTurnigy!$AE$36)/CalPhotonTurnigy!$AE$30</f>
        <v>18.308004416605325</v>
      </c>
    </row>
    <row r="9380" spans="1:13" x14ac:dyDescent="0.3">
      <c r="A9380">
        <v>238.14471700000001</v>
      </c>
      <c r="B9380">
        <v>15</v>
      </c>
      <c r="C9380">
        <v>0</v>
      </c>
      <c r="D9380">
        <v>0.23300000000000001</v>
      </c>
      <c r="E9380">
        <v>3.2217380000000002</v>
      </c>
      <c r="F9380">
        <v>6.398612</v>
      </c>
      <c r="G9380">
        <v>9.3617170000000005</v>
      </c>
      <c r="H9380">
        <v>-3.1768740000000002</v>
      </c>
      <c r="I9380">
        <v>-100</v>
      </c>
      <c r="J9380">
        <v>15</v>
      </c>
      <c r="K9380">
        <v>27.222377000000002</v>
      </c>
      <c r="L9380">
        <v>1.5002E-2</v>
      </c>
      <c r="M9380">
        <f>(F9380*CalPhotonTurnigy!$AE$30*CalPhotonTurnigy!$AF$36+CalPhotonTurnigy!$AE$36)/CalPhotonTurnigy!$AE$30</f>
        <v>17.987407451042028</v>
      </c>
    </row>
    <row r="9381" spans="1:13" x14ac:dyDescent="0.3">
      <c r="A9381">
        <v>238.159727</v>
      </c>
      <c r="B9381">
        <v>15</v>
      </c>
      <c r="C9381">
        <v>0</v>
      </c>
      <c r="D9381">
        <v>0.23200000000000001</v>
      </c>
      <c r="E9381">
        <v>3.1739660000000001</v>
      </c>
      <c r="F9381">
        <v>6.1091389999999999</v>
      </c>
      <c r="G9381">
        <v>9.3330149999999996</v>
      </c>
      <c r="H9381">
        <v>-2.9351729999999998</v>
      </c>
      <c r="I9381">
        <v>-100</v>
      </c>
      <c r="J9381">
        <v>15</v>
      </c>
      <c r="K9381">
        <v>27.157489999999999</v>
      </c>
      <c r="L9381">
        <v>1.5010000000000001E-2</v>
      </c>
      <c r="M9381">
        <f>(F9381*CalPhotonTurnigy!$AE$30*CalPhotonTurnigy!$AF$36+CalPhotonTurnigy!$AE$36)/CalPhotonTurnigy!$AE$30</f>
        <v>17.693388424896717</v>
      </c>
    </row>
    <row r="9382" spans="1:13" x14ac:dyDescent="0.3">
      <c r="A9382">
        <v>238.174736</v>
      </c>
      <c r="B9382">
        <v>15</v>
      </c>
      <c r="C9382">
        <v>0</v>
      </c>
      <c r="D9382">
        <v>0.23400000000000001</v>
      </c>
      <c r="E9382">
        <v>3.1618460000000002</v>
      </c>
      <c r="F9382">
        <v>6.5038429999999998</v>
      </c>
      <c r="G9382">
        <v>9.3026780000000002</v>
      </c>
      <c r="H9382">
        <v>-3.341996</v>
      </c>
      <c r="I9382">
        <v>-100</v>
      </c>
      <c r="J9382">
        <v>15</v>
      </c>
      <c r="K9382">
        <v>27.101641999999998</v>
      </c>
      <c r="L9382">
        <v>1.5009E-2</v>
      </c>
      <c r="M9382">
        <f>(F9382*CalPhotonTurnigy!$AE$30*CalPhotonTurnigy!$AF$36+CalPhotonTurnigy!$AE$36)/CalPhotonTurnigy!$AE$30</f>
        <v>18.09429105034247</v>
      </c>
    </row>
    <row r="9383" spans="1:13" x14ac:dyDescent="0.3">
      <c r="A9383">
        <v>238.18974399999999</v>
      </c>
      <c r="B9383">
        <v>15</v>
      </c>
      <c r="C9383">
        <v>0</v>
      </c>
      <c r="D9383">
        <v>0.23300000000000001</v>
      </c>
      <c r="E9383">
        <v>3.136889</v>
      </c>
      <c r="F9383">
        <v>6.2670490000000001</v>
      </c>
      <c r="G9383">
        <v>9.2708739999999992</v>
      </c>
      <c r="H9383">
        <v>-3.1301610000000002</v>
      </c>
      <c r="I9383">
        <v>-100</v>
      </c>
      <c r="J9383">
        <v>15</v>
      </c>
      <c r="K9383">
        <v>27.053573</v>
      </c>
      <c r="L9383">
        <v>1.5008000000000001E-2</v>
      </c>
      <c r="M9383">
        <f>(F9383*CalPhotonTurnigy!$AE$30*CalPhotonTurnigy!$AF$36+CalPhotonTurnigy!$AE$36)/CalPhotonTurnigy!$AE$30</f>
        <v>17.853778321082565</v>
      </c>
    </row>
    <row r="9384" spans="1:13" x14ac:dyDescent="0.3">
      <c r="A9384">
        <v>238.204747</v>
      </c>
      <c r="B9384">
        <v>15</v>
      </c>
      <c r="C9384">
        <v>0</v>
      </c>
      <c r="D9384">
        <v>0.245</v>
      </c>
      <c r="E9384">
        <v>3.3327</v>
      </c>
      <c r="F9384">
        <v>5.9775159999999996</v>
      </c>
      <c r="G9384">
        <v>9.237781</v>
      </c>
      <c r="H9384">
        <v>-2.6448160000000001</v>
      </c>
      <c r="I9384">
        <v>-100</v>
      </c>
      <c r="J9384">
        <v>15</v>
      </c>
      <c r="K9384">
        <v>27.012198999999999</v>
      </c>
      <c r="L9384">
        <v>1.5003000000000001E-2</v>
      </c>
      <c r="M9384">
        <f>(F9384*CalPhotonTurnigy!$AE$30*CalPhotonTurnigy!$AF$36+CalPhotonTurnigy!$AE$36)/CalPhotonTurnigy!$AE$30</f>
        <v>17.559698352667795</v>
      </c>
    </row>
    <row r="9385" spans="1:13" x14ac:dyDescent="0.3">
      <c r="A9385">
        <v>238.21975499999999</v>
      </c>
      <c r="B9385">
        <v>15</v>
      </c>
      <c r="C9385">
        <v>0</v>
      </c>
      <c r="D9385">
        <v>0.23100000000000001</v>
      </c>
      <c r="E9385">
        <v>3.2551510000000001</v>
      </c>
      <c r="F9385">
        <v>6.4775369999999999</v>
      </c>
      <c r="G9385">
        <v>9.2035809999999998</v>
      </c>
      <c r="H9385">
        <v>-3.2223850000000001</v>
      </c>
      <c r="I9385">
        <v>-100</v>
      </c>
      <c r="J9385">
        <v>15</v>
      </c>
      <c r="K9385">
        <v>26.976589000000001</v>
      </c>
      <c r="L9385">
        <v>1.5008000000000001E-2</v>
      </c>
      <c r="M9385">
        <f>(F9385*CalPhotonTurnigy!$AE$30*CalPhotonTurnigy!$AF$36+CalPhotonTurnigy!$AE$36)/CalPhotonTurnigy!$AE$30</f>
        <v>18.067571928000216</v>
      </c>
    </row>
    <row r="9386" spans="1:13" x14ac:dyDescent="0.3">
      <c r="A9386">
        <v>238.23475400000001</v>
      </c>
      <c r="B9386">
        <v>15</v>
      </c>
      <c r="C9386">
        <v>0</v>
      </c>
      <c r="D9386">
        <v>0.23100000000000001</v>
      </c>
      <c r="E9386">
        <v>3.1882640000000002</v>
      </c>
      <c r="F9386">
        <v>6.1617800000000003</v>
      </c>
      <c r="G9386">
        <v>9.1684529999999995</v>
      </c>
      <c r="H9386">
        <v>-2.973516</v>
      </c>
      <c r="I9386">
        <v>-100</v>
      </c>
      <c r="J9386">
        <v>15</v>
      </c>
      <c r="K9386">
        <v>26.945938999999999</v>
      </c>
      <c r="L9386">
        <v>1.4999E-2</v>
      </c>
      <c r="M9386">
        <f>(F9386*CalPhotonTurnigy!$AE$30*CalPhotonTurnigy!$AF$36+CalPhotonTurnigy!$AE$36)/CalPhotonTurnigy!$AE$30</f>
        <v>17.746856125011462</v>
      </c>
    </row>
    <row r="9387" spans="1:13" x14ac:dyDescent="0.3">
      <c r="A9387">
        <v>238.24975699999999</v>
      </c>
      <c r="B9387">
        <v>15</v>
      </c>
      <c r="C9387">
        <v>0</v>
      </c>
      <c r="D9387">
        <v>0.23300000000000001</v>
      </c>
      <c r="E9387">
        <v>3.15964</v>
      </c>
      <c r="F9387">
        <v>5.8721990000000002</v>
      </c>
      <c r="G9387">
        <v>9.1325699999999994</v>
      </c>
      <c r="H9387">
        <v>-2.7125590000000002</v>
      </c>
      <c r="I9387">
        <v>-100</v>
      </c>
      <c r="J9387">
        <v>15</v>
      </c>
      <c r="K9387">
        <v>26.919557999999999</v>
      </c>
      <c r="L9387">
        <v>1.5003000000000001E-2</v>
      </c>
      <c r="M9387">
        <f>(F9387*CalPhotonTurnigy!$AE$30*CalPhotonTurnigy!$AF$36+CalPhotonTurnigy!$AE$36)/CalPhotonTurnigy!$AE$30</f>
        <v>17.452727402781122</v>
      </c>
    </row>
    <row r="9388" spans="1:13" x14ac:dyDescent="0.3">
      <c r="A9388">
        <v>238.26475600000001</v>
      </c>
      <c r="B9388">
        <v>15</v>
      </c>
      <c r="C9388">
        <v>0</v>
      </c>
      <c r="D9388">
        <v>0.23200000000000001</v>
      </c>
      <c r="E9388">
        <v>3.1204559999999999</v>
      </c>
      <c r="F9388">
        <v>6.2933640000000004</v>
      </c>
      <c r="G9388">
        <v>9.0960979999999996</v>
      </c>
      <c r="H9388">
        <v>-3.1729080000000001</v>
      </c>
      <c r="I9388">
        <v>-100</v>
      </c>
      <c r="J9388">
        <v>15</v>
      </c>
      <c r="K9388">
        <v>26.896851999999999</v>
      </c>
      <c r="L9388">
        <v>1.4999E-2</v>
      </c>
      <c r="M9388">
        <f>(F9388*CalPhotonTurnigy!$AE$30*CalPhotonTurnigy!$AF$36+CalPhotonTurnigy!$AE$36)/CalPhotonTurnigy!$AE$30</f>
        <v>17.880506584765239</v>
      </c>
    </row>
    <row r="9389" spans="1:13" x14ac:dyDescent="0.3">
      <c r="A9389">
        <v>238.27975499999999</v>
      </c>
      <c r="B9389">
        <v>15</v>
      </c>
      <c r="C9389">
        <v>0</v>
      </c>
      <c r="D9389">
        <v>0.23200000000000001</v>
      </c>
      <c r="E9389">
        <v>3.0866989999999999</v>
      </c>
      <c r="F9389">
        <v>6.0828160000000002</v>
      </c>
      <c r="G9389">
        <v>9.0591930000000005</v>
      </c>
      <c r="H9389">
        <v>-2.9961180000000001</v>
      </c>
      <c r="I9389">
        <v>-100</v>
      </c>
      <c r="J9389">
        <v>15</v>
      </c>
      <c r="K9389">
        <v>26.877307999999999</v>
      </c>
      <c r="L9389">
        <v>1.4999E-2</v>
      </c>
      <c r="M9389">
        <f>(F9389*CalPhotonTurnigy!$AE$30*CalPhotonTurnigy!$AF$36+CalPhotonTurnigy!$AE$36)/CalPhotonTurnigy!$AE$30</f>
        <v>17.666652035578121</v>
      </c>
    </row>
    <row r="9390" spans="1:13" x14ac:dyDescent="0.3">
      <c r="A9390">
        <v>238.29476099999999</v>
      </c>
      <c r="B9390">
        <v>15</v>
      </c>
      <c r="C9390">
        <v>0</v>
      </c>
      <c r="D9390">
        <v>0.23100000000000001</v>
      </c>
      <c r="E9390">
        <v>3.0430510000000002</v>
      </c>
      <c r="F9390">
        <v>5.8458670000000001</v>
      </c>
      <c r="G9390">
        <v>9.0219959999999997</v>
      </c>
      <c r="H9390">
        <v>-2.802816</v>
      </c>
      <c r="I9390">
        <v>-100</v>
      </c>
      <c r="J9390">
        <v>15</v>
      </c>
      <c r="K9390">
        <v>26.860486999999999</v>
      </c>
      <c r="L9390">
        <v>1.5006E-2</v>
      </c>
      <c r="M9390">
        <f>(F9390*CalPhotonTurnigy!$AE$30*CalPhotonTurnigy!$AF$36+CalPhotonTurnigy!$AE$36)/CalPhotonTurnigy!$AE$30</f>
        <v>17.425981872122101</v>
      </c>
    </row>
    <row r="9391" spans="1:13" x14ac:dyDescent="0.3">
      <c r="A9391">
        <v>238.30976200000001</v>
      </c>
      <c r="B9391">
        <v>15</v>
      </c>
      <c r="C9391">
        <v>0</v>
      </c>
      <c r="D9391">
        <v>0.23</v>
      </c>
      <c r="E9391">
        <v>2.9908480000000002</v>
      </c>
      <c r="F9391">
        <v>6.2670490000000001</v>
      </c>
      <c r="G9391">
        <v>8.9846409999999999</v>
      </c>
      <c r="H9391">
        <v>-3.2762009999999999</v>
      </c>
      <c r="I9391">
        <v>-100</v>
      </c>
      <c r="J9391">
        <v>15</v>
      </c>
      <c r="K9391">
        <v>26.846008999999999</v>
      </c>
      <c r="L9391">
        <v>1.5001E-2</v>
      </c>
      <c r="M9391">
        <f>(F9391*CalPhotonTurnigy!$AE$30*CalPhotonTurnigy!$AF$36+CalPhotonTurnigy!$AE$36)/CalPhotonTurnigy!$AE$30</f>
        <v>17.853778321082565</v>
      </c>
    </row>
    <row r="9392" spans="1:13" x14ac:dyDescent="0.3">
      <c r="A9392">
        <v>238.32477299999999</v>
      </c>
      <c r="B9392">
        <v>15</v>
      </c>
      <c r="C9392">
        <v>0</v>
      </c>
      <c r="D9392">
        <v>0.24399999999999999</v>
      </c>
      <c r="E9392">
        <v>3.1933940000000001</v>
      </c>
      <c r="F9392">
        <v>6.0564929999999997</v>
      </c>
      <c r="G9392">
        <v>8.9472489999999993</v>
      </c>
      <c r="H9392">
        <v>-2.8630990000000001</v>
      </c>
      <c r="I9392">
        <v>-100</v>
      </c>
      <c r="J9392">
        <v>15</v>
      </c>
      <c r="K9392">
        <v>26.833546999999999</v>
      </c>
      <c r="L9392">
        <v>1.5011E-2</v>
      </c>
      <c r="M9392">
        <f>(F9392*CalPhotonTurnigy!$AE$30*CalPhotonTurnigy!$AF$36+CalPhotonTurnigy!$AE$36)/CalPhotonTurnigy!$AE$30</f>
        <v>17.639915646259521</v>
      </c>
    </row>
    <row r="9393" spans="1:13" x14ac:dyDescent="0.3">
      <c r="A9393">
        <v>238.33977200000001</v>
      </c>
      <c r="B9393">
        <v>15</v>
      </c>
      <c r="C9393">
        <v>0</v>
      </c>
      <c r="D9393">
        <v>0.23</v>
      </c>
      <c r="E9393">
        <v>3.1204800000000001</v>
      </c>
      <c r="F9393">
        <v>5.7931999999999997</v>
      </c>
      <c r="G9393">
        <v>8.9099280000000007</v>
      </c>
      <c r="H9393">
        <v>-2.67272</v>
      </c>
      <c r="I9393">
        <v>-100</v>
      </c>
      <c r="J9393">
        <v>15</v>
      </c>
      <c r="K9393">
        <v>26.822821999999999</v>
      </c>
      <c r="L9393">
        <v>1.4999E-2</v>
      </c>
      <c r="M9393">
        <f>(F9393*CalPhotonTurnigy!$AE$30*CalPhotonTurnigy!$AF$36+CalPhotonTurnigy!$AE$36)/CalPhotonTurnigy!$AE$30</f>
        <v>17.372487763690589</v>
      </c>
    </row>
    <row r="9394" spans="1:13" x14ac:dyDescent="0.3">
      <c r="A9394">
        <v>238.35477399999999</v>
      </c>
      <c r="B9394">
        <v>15</v>
      </c>
      <c r="C9394">
        <v>0</v>
      </c>
      <c r="D9394">
        <v>0.23</v>
      </c>
      <c r="E9394">
        <v>3.0430299999999999</v>
      </c>
      <c r="F9394">
        <v>6.2407339999999998</v>
      </c>
      <c r="G9394">
        <v>8.8727780000000003</v>
      </c>
      <c r="H9394">
        <v>-3.1977039999999999</v>
      </c>
      <c r="I9394">
        <v>-100</v>
      </c>
      <c r="J9394">
        <v>15</v>
      </c>
      <c r="K9394">
        <v>26.813590000000001</v>
      </c>
      <c r="L9394">
        <v>1.5002E-2</v>
      </c>
      <c r="M9394">
        <f>(F9394*CalPhotonTurnigy!$AE$30*CalPhotonTurnigy!$AF$36+CalPhotonTurnigy!$AE$36)/CalPhotonTurnigy!$AE$30</f>
        <v>17.827050057399894</v>
      </c>
    </row>
    <row r="9395" spans="1:13" x14ac:dyDescent="0.3">
      <c r="A9395">
        <v>238.36978500000001</v>
      </c>
      <c r="B9395">
        <v>15</v>
      </c>
      <c r="C9395">
        <v>0</v>
      </c>
      <c r="D9395">
        <v>0.22900000000000001</v>
      </c>
      <c r="E9395">
        <v>2.9616169999999999</v>
      </c>
      <c r="F9395">
        <v>6.0564929999999997</v>
      </c>
      <c r="G9395">
        <v>8.8358860000000004</v>
      </c>
      <c r="H9395">
        <v>-3.0948760000000002</v>
      </c>
      <c r="I9395">
        <v>-100</v>
      </c>
      <c r="J9395">
        <v>15</v>
      </c>
      <c r="K9395">
        <v>26.805644000000001</v>
      </c>
      <c r="L9395">
        <v>1.5011E-2</v>
      </c>
      <c r="M9395">
        <f>(F9395*CalPhotonTurnigy!$AE$30*CalPhotonTurnigy!$AF$36+CalPhotonTurnigy!$AE$36)/CalPhotonTurnigy!$AE$30</f>
        <v>17.639915646259521</v>
      </c>
    </row>
    <row r="9396" spans="1:13" x14ac:dyDescent="0.3">
      <c r="A9396">
        <v>238.384792</v>
      </c>
      <c r="B9396">
        <v>15</v>
      </c>
      <c r="C9396">
        <v>0</v>
      </c>
      <c r="D9396">
        <v>0.22900000000000001</v>
      </c>
      <c r="E9396">
        <v>2.8913890000000002</v>
      </c>
      <c r="F9396">
        <v>5.8458670000000001</v>
      </c>
      <c r="G9396">
        <v>8.7993269999999999</v>
      </c>
      <c r="H9396">
        <v>-2.9544790000000001</v>
      </c>
      <c r="I9396">
        <v>-100</v>
      </c>
      <c r="J9396">
        <v>15</v>
      </c>
      <c r="K9396">
        <v>26.798805000000002</v>
      </c>
      <c r="L9396">
        <v>1.5007E-2</v>
      </c>
      <c r="M9396">
        <f>(F9396*CalPhotonTurnigy!$AE$30*CalPhotonTurnigy!$AF$36+CalPhotonTurnigy!$AE$36)/CalPhotonTurnigy!$AE$30</f>
        <v>17.425981872122101</v>
      </c>
    </row>
    <row r="9397" spans="1:13" x14ac:dyDescent="0.3">
      <c r="A9397">
        <v>238.399788</v>
      </c>
      <c r="B9397">
        <v>15</v>
      </c>
      <c r="C9397">
        <v>0</v>
      </c>
      <c r="D9397">
        <v>0.22800000000000001</v>
      </c>
      <c r="E9397">
        <v>2.8161489999999998</v>
      </c>
      <c r="F9397">
        <v>6.2670490000000001</v>
      </c>
      <c r="G9397">
        <v>8.7631720000000008</v>
      </c>
      <c r="H9397">
        <v>-3.4508999999999999</v>
      </c>
      <c r="I9397">
        <v>-100</v>
      </c>
      <c r="J9397">
        <v>15</v>
      </c>
      <c r="K9397">
        <v>26.792919000000001</v>
      </c>
      <c r="L9397">
        <v>1.4996000000000001E-2</v>
      </c>
      <c r="M9397">
        <f>(F9397*CalPhotonTurnigy!$AE$30*CalPhotonTurnigy!$AF$36+CalPhotonTurnigy!$AE$36)/CalPhotonTurnigy!$AE$30</f>
        <v>17.853778321082565</v>
      </c>
    </row>
    <row r="9398" spans="1:13" x14ac:dyDescent="0.3">
      <c r="A9398">
        <v>238.41480000000001</v>
      </c>
      <c r="B9398">
        <v>15</v>
      </c>
      <c r="C9398">
        <v>0</v>
      </c>
      <c r="D9398">
        <v>0.22600000000000001</v>
      </c>
      <c r="E9398">
        <v>2.7070799999999999</v>
      </c>
      <c r="F9398">
        <v>6.0828160000000002</v>
      </c>
      <c r="G9398">
        <v>8.7274779999999996</v>
      </c>
      <c r="H9398">
        <v>-3.3757359999999998</v>
      </c>
      <c r="I9398">
        <v>-100</v>
      </c>
      <c r="J9398">
        <v>15</v>
      </c>
      <c r="K9398">
        <v>26.787852000000001</v>
      </c>
      <c r="L9398">
        <v>1.5011999999999999E-2</v>
      </c>
      <c r="M9398">
        <f>(F9398*CalPhotonTurnigy!$AE$30*CalPhotonTurnigy!$AF$36+CalPhotonTurnigy!$AE$36)/CalPhotonTurnigy!$AE$30</f>
        <v>17.666652035578121</v>
      </c>
    </row>
    <row r="9399" spans="1:13" x14ac:dyDescent="0.3">
      <c r="A9399">
        <v>238.429799</v>
      </c>
      <c r="B9399">
        <v>15</v>
      </c>
      <c r="C9399">
        <v>0</v>
      </c>
      <c r="D9399">
        <v>0.22600000000000001</v>
      </c>
      <c r="E9399">
        <v>2.612914</v>
      </c>
      <c r="F9399">
        <v>5.8458670000000001</v>
      </c>
      <c r="G9399">
        <v>8.6922960000000007</v>
      </c>
      <c r="H9399">
        <v>-3.2329539999999999</v>
      </c>
      <c r="I9399">
        <v>-100</v>
      </c>
      <c r="J9399">
        <v>15</v>
      </c>
      <c r="K9399">
        <v>26.783491999999999</v>
      </c>
      <c r="L9399">
        <v>1.4999E-2</v>
      </c>
      <c r="M9399">
        <f>(F9399*CalPhotonTurnigy!$AE$30*CalPhotonTurnigy!$AF$36+CalPhotonTurnigy!$AE$36)/CalPhotonTurnigy!$AE$30</f>
        <v>17.425981872122101</v>
      </c>
    </row>
    <row r="9400" spans="1:13" x14ac:dyDescent="0.3">
      <c r="A9400">
        <v>238.444807</v>
      </c>
      <c r="B9400">
        <v>15</v>
      </c>
      <c r="C9400">
        <v>0</v>
      </c>
      <c r="D9400">
        <v>0.22500000000000001</v>
      </c>
      <c r="E9400">
        <v>2.516826</v>
      </c>
      <c r="F9400">
        <v>5.6878529999999996</v>
      </c>
      <c r="G9400">
        <v>8.6576679999999993</v>
      </c>
      <c r="H9400">
        <v>-3.171027</v>
      </c>
      <c r="I9400">
        <v>-100</v>
      </c>
      <c r="J9400">
        <v>15</v>
      </c>
      <c r="K9400">
        <v>26.779737999999998</v>
      </c>
      <c r="L9400">
        <v>1.5008000000000001E-2</v>
      </c>
      <c r="M9400">
        <f>(F9400*CalPhotonTurnigy!$AE$30*CalPhotonTurnigy!$AF$36+CalPhotonTurnigy!$AE$36)/CalPhotonTurnigy!$AE$30</f>
        <v>17.265486342669185</v>
      </c>
    </row>
    <row r="9401" spans="1:13" x14ac:dyDescent="0.3">
      <c r="A9401">
        <v>238.45981800000001</v>
      </c>
      <c r="B9401">
        <v>15</v>
      </c>
      <c r="C9401">
        <v>0</v>
      </c>
      <c r="D9401">
        <v>0.224</v>
      </c>
      <c r="E9401">
        <v>2.4190269999999998</v>
      </c>
      <c r="F9401">
        <v>6.1354600000000001</v>
      </c>
      <c r="G9401">
        <v>8.6236300000000004</v>
      </c>
      <c r="H9401">
        <v>-3.7164329999999999</v>
      </c>
      <c r="I9401">
        <v>-100</v>
      </c>
      <c r="J9401">
        <v>15</v>
      </c>
      <c r="K9401">
        <v>26.776508</v>
      </c>
      <c r="L9401">
        <v>1.5011E-2</v>
      </c>
      <c r="M9401">
        <f>(F9401*CalPhotonTurnigy!$AE$30*CalPhotonTurnigy!$AF$36+CalPhotonTurnigy!$AE$36)/CalPhotonTurnigy!$AE$30</f>
        <v>17.720122782806339</v>
      </c>
    </row>
    <row r="9402" spans="1:13" x14ac:dyDescent="0.3">
      <c r="A9402">
        <v>238.474817</v>
      </c>
      <c r="B9402">
        <v>15</v>
      </c>
      <c r="C9402">
        <v>0</v>
      </c>
      <c r="D9402">
        <v>0.22500000000000001</v>
      </c>
      <c r="E9402">
        <v>2.3495349999999999</v>
      </c>
      <c r="F9402">
        <v>5.9248599999999998</v>
      </c>
      <c r="G9402">
        <v>8.5902119999999993</v>
      </c>
      <c r="H9402">
        <v>-3.5753249999999999</v>
      </c>
      <c r="I9402">
        <v>-100</v>
      </c>
      <c r="J9402">
        <v>15</v>
      </c>
      <c r="K9402">
        <v>26.773727000000001</v>
      </c>
      <c r="L9402">
        <v>1.4999E-2</v>
      </c>
      <c r="M9402">
        <f>(F9402*CalPhotonTurnigy!$AE$30*CalPhotonTurnigy!$AF$36+CalPhotonTurnigy!$AE$36)/CalPhotonTurnigy!$AE$30</f>
        <v>17.506215416985686</v>
      </c>
    </row>
    <row r="9403" spans="1:13" x14ac:dyDescent="0.3">
      <c r="A9403">
        <v>238.48981599999999</v>
      </c>
      <c r="B9403">
        <v>15</v>
      </c>
      <c r="C9403">
        <v>0</v>
      </c>
      <c r="D9403">
        <v>0.224</v>
      </c>
      <c r="E9403">
        <v>2.274667</v>
      </c>
      <c r="F9403">
        <v>5.7668650000000001</v>
      </c>
      <c r="G9403">
        <v>8.5574399999999997</v>
      </c>
      <c r="H9403">
        <v>-3.4921980000000001</v>
      </c>
      <c r="I9403">
        <v>-100</v>
      </c>
      <c r="J9403">
        <v>15</v>
      </c>
      <c r="K9403">
        <v>26.771334</v>
      </c>
      <c r="L9403">
        <v>1.4999E-2</v>
      </c>
      <c r="M9403">
        <f>(F9403*CalPhotonTurnigy!$AE$30*CalPhotonTurnigy!$AF$36+CalPhotonTurnigy!$AE$36)/CalPhotonTurnigy!$AE$30</f>
        <v>17.345739185918099</v>
      </c>
    </row>
    <row r="9404" spans="1:13" x14ac:dyDescent="0.3">
      <c r="A9404">
        <v>238.50481400000001</v>
      </c>
      <c r="B9404">
        <v>15</v>
      </c>
      <c r="C9404">
        <v>0</v>
      </c>
      <c r="D9404">
        <v>0.222</v>
      </c>
      <c r="E9404">
        <v>2.1801210000000002</v>
      </c>
      <c r="F9404">
        <v>5.5561439999999997</v>
      </c>
      <c r="G9404">
        <v>8.5253329999999998</v>
      </c>
      <c r="H9404">
        <v>-3.376023</v>
      </c>
      <c r="I9404">
        <v>-100</v>
      </c>
      <c r="J9404">
        <v>15</v>
      </c>
      <c r="K9404">
        <v>26.769273999999999</v>
      </c>
      <c r="L9404">
        <v>1.4997999999999999E-2</v>
      </c>
      <c r="M9404">
        <f>(F9404*CalPhotonTurnigy!$AE$30*CalPhotonTurnigy!$AF$36+CalPhotonTurnigy!$AE$36)/CalPhotonTurnigy!$AE$30</f>
        <v>17.131708919854027</v>
      </c>
    </row>
    <row r="9405" spans="1:13" x14ac:dyDescent="0.3">
      <c r="A9405">
        <v>238.51982699999999</v>
      </c>
      <c r="B9405">
        <v>15</v>
      </c>
      <c r="C9405">
        <v>0</v>
      </c>
      <c r="D9405">
        <v>0.222</v>
      </c>
      <c r="E9405">
        <v>2.0834899999999998</v>
      </c>
      <c r="F9405">
        <v>6.0564929999999997</v>
      </c>
      <c r="G9405">
        <v>8.4939040000000006</v>
      </c>
      <c r="H9405">
        <v>-3.9730029999999998</v>
      </c>
      <c r="I9405">
        <v>-100</v>
      </c>
      <c r="J9405">
        <v>15</v>
      </c>
      <c r="K9405">
        <v>26.767500999999999</v>
      </c>
      <c r="L9405">
        <v>1.5013E-2</v>
      </c>
      <c r="M9405">
        <f>(F9405*CalPhotonTurnigy!$AE$30*CalPhotonTurnigy!$AF$36+CalPhotonTurnigy!$AE$36)/CalPhotonTurnigy!$AE$30</f>
        <v>17.639915646259521</v>
      </c>
    </row>
    <row r="9406" spans="1:13" x14ac:dyDescent="0.3">
      <c r="A9406">
        <v>238.53483499999999</v>
      </c>
      <c r="B9406">
        <v>15</v>
      </c>
      <c r="C9406">
        <v>0</v>
      </c>
      <c r="D9406">
        <v>0.221</v>
      </c>
      <c r="E9406">
        <v>1.985006</v>
      </c>
      <c r="F9406">
        <v>5.8985300000000001</v>
      </c>
      <c r="G9406">
        <v>8.4631609999999995</v>
      </c>
      <c r="H9406">
        <v>-3.9135249999999999</v>
      </c>
      <c r="I9406">
        <v>-100</v>
      </c>
      <c r="J9406">
        <v>15</v>
      </c>
      <c r="K9406">
        <v>26.765975000000001</v>
      </c>
      <c r="L9406">
        <v>1.5008000000000001E-2</v>
      </c>
      <c r="M9406">
        <f>(F9406*CalPhotonTurnigy!$AE$30*CalPhotonTurnigy!$AF$36+CalPhotonTurnigy!$AE$36)/CalPhotonTurnigy!$AE$30</f>
        <v>17.479471917735648</v>
      </c>
    </row>
    <row r="9407" spans="1:13" x14ac:dyDescent="0.3">
      <c r="A9407">
        <v>238.54983300000001</v>
      </c>
      <c r="B9407">
        <v>15</v>
      </c>
      <c r="C9407">
        <v>0</v>
      </c>
      <c r="D9407">
        <v>0.221</v>
      </c>
      <c r="E9407">
        <v>1.9000060000000001</v>
      </c>
      <c r="F9407">
        <v>5.6878529999999996</v>
      </c>
      <c r="G9407">
        <v>8.4331150000000008</v>
      </c>
      <c r="H9407">
        <v>-3.7878470000000002</v>
      </c>
      <c r="I9407">
        <v>-100</v>
      </c>
      <c r="J9407">
        <v>15</v>
      </c>
      <c r="K9407">
        <v>26.764662000000001</v>
      </c>
      <c r="L9407">
        <v>1.4997999999999999E-2</v>
      </c>
      <c r="M9407">
        <f>(F9407*CalPhotonTurnigy!$AE$30*CalPhotonTurnigy!$AF$36+CalPhotonTurnigy!$AE$36)/CalPhotonTurnigy!$AE$30</f>
        <v>17.265486342669185</v>
      </c>
    </row>
    <row r="9408" spans="1:13" x14ac:dyDescent="0.3">
      <c r="A9408">
        <v>238.56483700000001</v>
      </c>
      <c r="B9408">
        <v>15</v>
      </c>
      <c r="C9408">
        <v>0</v>
      </c>
      <c r="D9408">
        <v>0.22</v>
      </c>
      <c r="E9408">
        <v>1.811499</v>
      </c>
      <c r="F9408">
        <v>5.5561439999999997</v>
      </c>
      <c r="G9408">
        <v>8.4037690000000005</v>
      </c>
      <c r="H9408">
        <v>-3.7446449999999998</v>
      </c>
      <c r="I9408">
        <v>-100</v>
      </c>
      <c r="J9408">
        <v>15</v>
      </c>
      <c r="K9408">
        <v>26.763531</v>
      </c>
      <c r="L9408">
        <v>1.5004E-2</v>
      </c>
      <c r="M9408">
        <f>(F9408*CalPhotonTurnigy!$AE$30*CalPhotonTurnigy!$AF$36+CalPhotonTurnigy!$AE$36)/CalPhotonTurnigy!$AE$30</f>
        <v>17.131708919854027</v>
      </c>
    </row>
    <row r="9409" spans="1:13" x14ac:dyDescent="0.3">
      <c r="A9409">
        <v>238.579846</v>
      </c>
      <c r="B9409">
        <v>15</v>
      </c>
      <c r="C9409">
        <v>0</v>
      </c>
      <c r="D9409">
        <v>0.22</v>
      </c>
      <c r="E9409">
        <v>1.735134</v>
      </c>
      <c r="F9409">
        <v>5.3717069999999998</v>
      </c>
      <c r="G9409">
        <v>8.3751219999999993</v>
      </c>
      <c r="H9409">
        <v>-3.6365729999999998</v>
      </c>
      <c r="I9409">
        <v>-100</v>
      </c>
      <c r="J9409">
        <v>15</v>
      </c>
      <c r="K9409">
        <v>26.762557999999999</v>
      </c>
      <c r="L9409">
        <v>1.5009E-2</v>
      </c>
      <c r="M9409">
        <f>(F9409*CalPhotonTurnigy!$AE$30*CalPhotonTurnigy!$AF$36+CalPhotonTurnigy!$AE$36)/CalPhotonTurnigy!$AE$30</f>
        <v>16.9443754306334</v>
      </c>
    </row>
    <row r="9410" spans="1:13" x14ac:dyDescent="0.3">
      <c r="A9410">
        <v>238.594854</v>
      </c>
      <c r="B9410">
        <v>15</v>
      </c>
      <c r="C9410">
        <v>0</v>
      </c>
      <c r="D9410">
        <v>0.22</v>
      </c>
      <c r="E9410">
        <v>1.66927</v>
      </c>
      <c r="F9410">
        <v>5.2926460000000004</v>
      </c>
      <c r="G9410">
        <v>8.3471740000000008</v>
      </c>
      <c r="H9410">
        <v>-3.6233759999999999</v>
      </c>
      <c r="I9410">
        <v>-100</v>
      </c>
      <c r="J9410">
        <v>15</v>
      </c>
      <c r="K9410">
        <v>26.761721000000001</v>
      </c>
      <c r="L9410">
        <v>1.5008000000000001E-2</v>
      </c>
      <c r="M9410">
        <f>(F9410*CalPhotonTurnigy!$AE$30*CalPhotonTurnigy!$AF$36+CalPhotonTurnigy!$AE$36)/CalPhotonTurnigy!$AE$30</f>
        <v>16.864072817864422</v>
      </c>
    </row>
    <row r="9411" spans="1:13" x14ac:dyDescent="0.3">
      <c r="A9411">
        <v>238.60986</v>
      </c>
      <c r="B9411">
        <v>14</v>
      </c>
      <c r="C9411">
        <v>0</v>
      </c>
      <c r="D9411">
        <v>0.219</v>
      </c>
      <c r="E9411">
        <v>1.5971979999999999</v>
      </c>
      <c r="F9411">
        <v>5.1344960000000004</v>
      </c>
      <c r="G9411">
        <v>8.3197880000000008</v>
      </c>
      <c r="H9411">
        <v>-3.5372979999999998</v>
      </c>
      <c r="I9411">
        <v>-100</v>
      </c>
      <c r="J9411">
        <v>14</v>
      </c>
      <c r="K9411">
        <v>26.633911999999999</v>
      </c>
      <c r="L9411">
        <v>1.5006E-2</v>
      </c>
      <c r="M9411">
        <f>(F9411*CalPhotonTurnigy!$AE$30*CalPhotonTurnigy!$AF$36+CalPhotonTurnigy!$AE$36)/CalPhotonTurnigy!$AE$30</f>
        <v>16.703439152600723</v>
      </c>
    </row>
    <row r="9412" spans="1:13" x14ac:dyDescent="0.3">
      <c r="A9412">
        <v>238.62487300000001</v>
      </c>
      <c r="B9412">
        <v>14</v>
      </c>
      <c r="C9412">
        <v>0</v>
      </c>
      <c r="D9412">
        <v>0.219</v>
      </c>
      <c r="E9412">
        <v>1.535045</v>
      </c>
      <c r="F9412">
        <v>5.0554059999999996</v>
      </c>
      <c r="G9412">
        <v>8.292484</v>
      </c>
      <c r="H9412">
        <v>-3.5203609999999999</v>
      </c>
      <c r="I9412">
        <v>-100</v>
      </c>
      <c r="J9412">
        <v>14</v>
      </c>
      <c r="K9412">
        <v>26.403015</v>
      </c>
      <c r="L9412">
        <v>1.5013E-2</v>
      </c>
      <c r="M9412">
        <f>(F9412*CalPhotonTurnigy!$AE$30*CalPhotonTurnigy!$AF$36+CalPhotonTurnigy!$AE$36)/CalPhotonTurnigy!$AE$30</f>
        <v>16.6231070844015</v>
      </c>
    </row>
    <row r="9413" spans="1:13" x14ac:dyDescent="0.3">
      <c r="A9413">
        <v>238.63988000000001</v>
      </c>
      <c r="B9413">
        <v>14</v>
      </c>
      <c r="C9413">
        <v>0</v>
      </c>
      <c r="D9413">
        <v>0.219</v>
      </c>
      <c r="E9413">
        <v>1.4814609999999999</v>
      </c>
      <c r="F9413">
        <v>4.9235680000000004</v>
      </c>
      <c r="G9413">
        <v>8.2645619999999997</v>
      </c>
      <c r="H9413">
        <v>-3.442107</v>
      </c>
      <c r="I9413">
        <v>-100</v>
      </c>
      <c r="J9413">
        <v>14</v>
      </c>
      <c r="K9413">
        <v>26.204281000000002</v>
      </c>
      <c r="L9413">
        <v>1.5007E-2</v>
      </c>
      <c r="M9413">
        <f>(F9413*CalPhotonTurnigy!$AE$30*CalPhotonTurnigy!$AF$36+CalPhotonTurnigy!$AE$36)/CalPhotonTurnigy!$AE$30</f>
        <v>16.489198635706995</v>
      </c>
    </row>
    <row r="9414" spans="1:13" x14ac:dyDescent="0.3">
      <c r="A9414">
        <v>238.65487899999999</v>
      </c>
      <c r="B9414">
        <v>14</v>
      </c>
      <c r="C9414">
        <v>0</v>
      </c>
      <c r="D9414">
        <v>0.219</v>
      </c>
      <c r="E9414">
        <v>1.435279</v>
      </c>
      <c r="F9414">
        <v>4.870825</v>
      </c>
      <c r="G9414">
        <v>8.2354330000000004</v>
      </c>
      <c r="H9414">
        <v>-3.435546</v>
      </c>
      <c r="I9414">
        <v>-100</v>
      </c>
      <c r="J9414">
        <v>14</v>
      </c>
      <c r="K9414">
        <v>26.033228000000001</v>
      </c>
      <c r="L9414">
        <v>1.4999E-2</v>
      </c>
      <c r="M9414">
        <f>(F9414*CalPhotonTurnigy!$AE$30*CalPhotonTurnigy!$AF$36+CalPhotonTurnigy!$AE$36)/CalPhotonTurnigy!$AE$30</f>
        <v>16.435627333734161</v>
      </c>
    </row>
    <row r="9415" spans="1:13" x14ac:dyDescent="0.3">
      <c r="A9415">
        <v>238.66989100000001</v>
      </c>
      <c r="B9415">
        <v>14</v>
      </c>
      <c r="C9415">
        <v>0</v>
      </c>
      <c r="D9415">
        <v>0.218</v>
      </c>
      <c r="E9415">
        <v>1.38009</v>
      </c>
      <c r="F9415">
        <v>4.791703</v>
      </c>
      <c r="G9415">
        <v>8.20472</v>
      </c>
      <c r="H9415">
        <v>-3.411613</v>
      </c>
      <c r="I9415">
        <v>-100</v>
      </c>
      <c r="J9415">
        <v>14</v>
      </c>
      <c r="K9415">
        <v>25.886002000000001</v>
      </c>
      <c r="L9415">
        <v>1.5011999999999999E-2</v>
      </c>
      <c r="M9415">
        <f>(F9415*CalPhotonTurnigy!$AE$30*CalPhotonTurnigy!$AF$36+CalPhotonTurnigy!$AE$36)/CalPhotonTurnigy!$AE$30</f>
        <v>16.355262762991227</v>
      </c>
    </row>
    <row r="9416" spans="1:13" x14ac:dyDescent="0.3">
      <c r="A9416">
        <v>238.68489700000001</v>
      </c>
      <c r="B9416">
        <v>14</v>
      </c>
      <c r="C9416">
        <v>0</v>
      </c>
      <c r="D9416">
        <v>0.219</v>
      </c>
      <c r="E9416">
        <v>1.347939</v>
      </c>
      <c r="F9416">
        <v>4.765326</v>
      </c>
      <c r="G9416">
        <v>8.172212</v>
      </c>
      <c r="H9416">
        <v>-3.4173870000000002</v>
      </c>
      <c r="I9416">
        <v>-100</v>
      </c>
      <c r="J9416">
        <v>14</v>
      </c>
      <c r="K9416">
        <v>25.759283</v>
      </c>
      <c r="L9416">
        <v>1.5006E-2</v>
      </c>
      <c r="M9416">
        <f>(F9416*CalPhotonTurnigy!$AE$30*CalPhotonTurnigy!$AF$36+CalPhotonTurnigy!$AE$36)/CalPhotonTurnigy!$AE$30</f>
        <v>16.328471525630111</v>
      </c>
    </row>
    <row r="9417" spans="1:13" x14ac:dyDescent="0.3">
      <c r="A9417">
        <v>238.699896</v>
      </c>
      <c r="B9417">
        <v>14</v>
      </c>
      <c r="C9417">
        <v>0</v>
      </c>
      <c r="D9417">
        <v>0.219</v>
      </c>
      <c r="E9417">
        <v>1.3202469999999999</v>
      </c>
      <c r="F9417">
        <v>4.7125709999999996</v>
      </c>
      <c r="G9417">
        <v>8.1378269999999997</v>
      </c>
      <c r="H9417">
        <v>-3.3923239999999999</v>
      </c>
      <c r="I9417">
        <v>-100</v>
      </c>
      <c r="J9417">
        <v>14</v>
      </c>
      <c r="K9417">
        <v>25.650214999999999</v>
      </c>
      <c r="L9417">
        <v>1.4999E-2</v>
      </c>
      <c r="M9417">
        <f>(F9417*CalPhotonTurnigy!$AE$30*CalPhotonTurnigy!$AF$36+CalPhotonTurnigy!$AE$36)/CalPhotonTurnigy!$AE$30</f>
        <v>16.274888035203386</v>
      </c>
    </row>
    <row r="9418" spans="1:13" x14ac:dyDescent="0.3">
      <c r="A9418">
        <v>238.71490700000001</v>
      </c>
      <c r="B9418">
        <v>14</v>
      </c>
      <c r="C9418">
        <v>0</v>
      </c>
      <c r="D9418">
        <v>0.218</v>
      </c>
      <c r="E9418">
        <v>1.2809539999999999</v>
      </c>
      <c r="F9418">
        <v>4.765326</v>
      </c>
      <c r="G9418">
        <v>8.1015720000000009</v>
      </c>
      <c r="H9418">
        <v>-3.484372</v>
      </c>
      <c r="I9418">
        <v>-100</v>
      </c>
      <c r="J9418">
        <v>14</v>
      </c>
      <c r="K9418">
        <v>25.556339999999999</v>
      </c>
      <c r="L9418">
        <v>1.5011E-2</v>
      </c>
      <c r="M9418">
        <f>(F9418*CalPhotonTurnigy!$AE$30*CalPhotonTurnigy!$AF$36+CalPhotonTurnigy!$AE$36)/CalPhotonTurnigy!$AE$30</f>
        <v>16.328471525630111</v>
      </c>
    </row>
    <row r="9419" spans="1:13" x14ac:dyDescent="0.3">
      <c r="A9419">
        <v>238.729918</v>
      </c>
      <c r="B9419">
        <v>14</v>
      </c>
      <c r="C9419">
        <v>0</v>
      </c>
      <c r="D9419">
        <v>0.219</v>
      </c>
      <c r="E9419">
        <v>1.2625649999999999</v>
      </c>
      <c r="F9419">
        <v>4.105569</v>
      </c>
      <c r="G9419">
        <v>8.0635189999999994</v>
      </c>
      <c r="H9419">
        <v>-2.8430040000000001</v>
      </c>
      <c r="I9419">
        <v>-100</v>
      </c>
      <c r="J9419">
        <v>14</v>
      </c>
      <c r="K9419">
        <v>25.475539999999999</v>
      </c>
      <c r="L9419">
        <v>1.5011E-2</v>
      </c>
      <c r="M9419">
        <f>(F9419*CalPhotonTurnigy!$AE$30*CalPhotonTurnigy!$AF$36+CalPhotonTurnigy!$AE$36)/CalPhotonTurnigy!$AE$30</f>
        <v>15.658353377711137</v>
      </c>
    </row>
    <row r="9420" spans="1:13" x14ac:dyDescent="0.3">
      <c r="A9420">
        <v>238.74491699999999</v>
      </c>
      <c r="B9420">
        <v>14</v>
      </c>
      <c r="C9420">
        <v>0</v>
      </c>
      <c r="D9420">
        <v>0.218</v>
      </c>
      <c r="E9420">
        <v>1.231263</v>
      </c>
      <c r="F9420">
        <v>4.105569</v>
      </c>
      <c r="G9420">
        <v>8.0237979999999993</v>
      </c>
      <c r="H9420">
        <v>-2.8743050000000001</v>
      </c>
      <c r="I9420">
        <v>-100</v>
      </c>
      <c r="J9420">
        <v>14</v>
      </c>
      <c r="K9420">
        <v>25.405995000000001</v>
      </c>
      <c r="L9420">
        <v>1.4999E-2</v>
      </c>
      <c r="M9420">
        <f>(F9420*CalPhotonTurnigy!$AE$30*CalPhotonTurnigy!$AF$36+CalPhotonTurnigy!$AE$36)/CalPhotonTurnigy!$AE$30</f>
        <v>15.658353377711137</v>
      </c>
    </row>
    <row r="9421" spans="1:13" x14ac:dyDescent="0.3">
      <c r="A9421">
        <v>238.759916</v>
      </c>
      <c r="B9421">
        <v>14</v>
      </c>
      <c r="C9421">
        <v>0</v>
      </c>
      <c r="D9421">
        <v>0.218</v>
      </c>
      <c r="E9421">
        <v>1.2043029999999999</v>
      </c>
      <c r="F9421">
        <v>4.1847750000000001</v>
      </c>
      <c r="G9421">
        <v>7.9825650000000001</v>
      </c>
      <c r="H9421">
        <v>-2.9804719999999998</v>
      </c>
      <c r="I9421">
        <v>-100</v>
      </c>
      <c r="J9421">
        <v>14</v>
      </c>
      <c r="K9421">
        <v>25.346136999999999</v>
      </c>
      <c r="L9421">
        <v>1.4999E-2</v>
      </c>
      <c r="M9421">
        <f>(F9421*CalPhotonTurnigy!$AE$30*CalPhotonTurnigy!$AF$36+CalPhotonTurnigy!$AE$36)/CalPhotonTurnigy!$AE$30</f>
        <v>15.738803267631319</v>
      </c>
    </row>
    <row r="9422" spans="1:13" x14ac:dyDescent="0.3">
      <c r="A9422">
        <v>238.774924</v>
      </c>
      <c r="B9422">
        <v>14</v>
      </c>
      <c r="C9422">
        <v>0</v>
      </c>
      <c r="D9422">
        <v>0.219</v>
      </c>
      <c r="E9422">
        <v>1.1965809999999999</v>
      </c>
      <c r="F9422">
        <v>4.2639719999999999</v>
      </c>
      <c r="G9422">
        <v>7.9399959999999998</v>
      </c>
      <c r="H9422">
        <v>-3.0673910000000002</v>
      </c>
      <c r="I9422">
        <v>-100</v>
      </c>
      <c r="J9422">
        <v>14</v>
      </c>
      <c r="K9422">
        <v>25.294616999999999</v>
      </c>
      <c r="L9422">
        <v>1.5008000000000001E-2</v>
      </c>
      <c r="M9422">
        <f>(F9422*CalPhotonTurnigy!$AE$30*CalPhotonTurnigy!$AF$36+CalPhotonTurnigy!$AE$36)/CalPhotonTurnigy!$AE$30</f>
        <v>15.819244016211083</v>
      </c>
    </row>
    <row r="9423" spans="1:13" x14ac:dyDescent="0.3">
      <c r="A9423">
        <v>238.789928</v>
      </c>
      <c r="B9423">
        <v>14</v>
      </c>
      <c r="C9423">
        <v>0</v>
      </c>
      <c r="D9423">
        <v>0.218</v>
      </c>
      <c r="E9423">
        <v>1.174436</v>
      </c>
      <c r="F9423">
        <v>3.6829689999999999</v>
      </c>
      <c r="G9423">
        <v>7.8962750000000002</v>
      </c>
      <c r="H9423">
        <v>-2.508534</v>
      </c>
      <c r="I9423">
        <v>-100</v>
      </c>
      <c r="J9423">
        <v>14</v>
      </c>
      <c r="K9423">
        <v>25.250274000000001</v>
      </c>
      <c r="L9423">
        <v>1.5004E-2</v>
      </c>
      <c r="M9423">
        <f>(F9423*CalPhotonTurnigy!$AE$30*CalPhotonTurnigy!$AF$36+CalPhotonTurnigy!$AE$36)/CalPhotonTurnigy!$AE$30</f>
        <v>15.229116659782324</v>
      </c>
    </row>
    <row r="9424" spans="1:13" x14ac:dyDescent="0.3">
      <c r="A9424">
        <v>238.804936</v>
      </c>
      <c r="B9424">
        <v>14</v>
      </c>
      <c r="C9424">
        <v>0</v>
      </c>
      <c r="D9424">
        <v>0.219</v>
      </c>
      <c r="E9424">
        <v>1.170876</v>
      </c>
      <c r="F9424">
        <v>3.8678910000000002</v>
      </c>
      <c r="G9424">
        <v>7.8515920000000001</v>
      </c>
      <c r="H9424">
        <v>-2.6970139999999998</v>
      </c>
      <c r="I9424">
        <v>-100</v>
      </c>
      <c r="J9424">
        <v>14</v>
      </c>
      <c r="K9424">
        <v>25.212107</v>
      </c>
      <c r="L9424">
        <v>1.5008000000000001E-2</v>
      </c>
      <c r="M9424">
        <f>(F9424*CalPhotonTurnigy!$AE$30*CalPhotonTurnigy!$AF$36+CalPhotonTurnigy!$AE$36)/CalPhotonTurnigy!$AE$30</f>
        <v>15.416942765681123</v>
      </c>
    </row>
    <row r="9425" spans="1:13" x14ac:dyDescent="0.3">
      <c r="A9425">
        <v>238.819942</v>
      </c>
      <c r="B9425">
        <v>14</v>
      </c>
      <c r="C9425">
        <v>0</v>
      </c>
      <c r="D9425">
        <v>0.219</v>
      </c>
      <c r="E9425">
        <v>1.167813</v>
      </c>
      <c r="F9425">
        <v>3.3129680000000001</v>
      </c>
      <c r="G9425">
        <v>7.8061350000000003</v>
      </c>
      <c r="H9425">
        <v>-2.1451549999999999</v>
      </c>
      <c r="I9425">
        <v>-100</v>
      </c>
      <c r="J9425">
        <v>14</v>
      </c>
      <c r="K9425">
        <v>25.179255999999999</v>
      </c>
      <c r="L9425">
        <v>1.5006E-2</v>
      </c>
      <c r="M9425">
        <f>(F9425*CalPhotonTurnigy!$AE$30*CalPhotonTurnigy!$AF$36+CalPhotonTurnigy!$AE$36)/CalPhotonTurnigy!$AE$30</f>
        <v>14.853304982379633</v>
      </c>
    </row>
    <row r="9426" spans="1:13" x14ac:dyDescent="0.3">
      <c r="A9426">
        <v>238.83493799999999</v>
      </c>
      <c r="B9426">
        <v>14</v>
      </c>
      <c r="C9426">
        <v>0</v>
      </c>
      <c r="D9426">
        <v>0.218</v>
      </c>
      <c r="E9426">
        <v>1.1496660000000001</v>
      </c>
      <c r="F9426">
        <v>3.4715660000000002</v>
      </c>
      <c r="G9426">
        <v>7.7600860000000003</v>
      </c>
      <c r="H9426">
        <v>-2.3218999999999999</v>
      </c>
      <c r="I9426">
        <v>-100</v>
      </c>
      <c r="J9426">
        <v>14</v>
      </c>
      <c r="K9426">
        <v>25.150981000000002</v>
      </c>
      <c r="L9426">
        <v>1.4996000000000001E-2</v>
      </c>
      <c r="M9426">
        <f>(F9426*CalPhotonTurnigy!$AE$30*CalPhotonTurnigy!$AF$36+CalPhotonTurnigy!$AE$36)/CalPhotonTurnigy!$AE$30</f>
        <v>15.01439368325534</v>
      </c>
    </row>
    <row r="9427" spans="1:13" x14ac:dyDescent="0.3">
      <c r="A9427">
        <v>238.84993800000001</v>
      </c>
      <c r="B9427">
        <v>14</v>
      </c>
      <c r="C9427">
        <v>0</v>
      </c>
      <c r="D9427">
        <v>0.218</v>
      </c>
      <c r="E9427">
        <v>1.134042</v>
      </c>
      <c r="F9427">
        <v>2.9956559999999999</v>
      </c>
      <c r="G9427">
        <v>7.7136199999999997</v>
      </c>
      <c r="H9427">
        <v>-1.8616140000000001</v>
      </c>
      <c r="I9427">
        <v>-100</v>
      </c>
      <c r="J9427">
        <v>14</v>
      </c>
      <c r="K9427">
        <v>25.126645</v>
      </c>
      <c r="L9427">
        <v>1.4999999999999999E-2</v>
      </c>
      <c r="M9427">
        <f>(F9427*CalPhotonTurnigy!$AE$30*CalPhotonTurnigy!$AF$36+CalPhotonTurnigy!$AE$36)/CalPhotonTurnigy!$AE$30</f>
        <v>14.531009758907256</v>
      </c>
    </row>
    <row r="9428" spans="1:13" x14ac:dyDescent="0.3">
      <c r="A9428">
        <v>238.86493899999999</v>
      </c>
      <c r="B9428">
        <v>14</v>
      </c>
      <c r="C9428">
        <v>0</v>
      </c>
      <c r="D9428">
        <v>0.219</v>
      </c>
      <c r="E9428">
        <v>1.136118</v>
      </c>
      <c r="F9428">
        <v>3.2600929999999999</v>
      </c>
      <c r="G9428">
        <v>7.6668979999999998</v>
      </c>
      <c r="H9428">
        <v>-2.1239759999999999</v>
      </c>
      <c r="I9428">
        <v>-100</v>
      </c>
      <c r="J9428">
        <v>14</v>
      </c>
      <c r="K9428">
        <v>25.105699000000001</v>
      </c>
      <c r="L9428">
        <v>1.5001E-2</v>
      </c>
      <c r="M9428">
        <f>(F9428*CalPhotonTurnigy!$AE$30*CalPhotonTurnigy!$AF$36+CalPhotonTurnigy!$AE$36)/CalPhotonTurnigy!$AE$30</f>
        <v>14.799599607413978</v>
      </c>
    </row>
    <row r="9429" spans="1:13" x14ac:dyDescent="0.3">
      <c r="A9429">
        <v>238.87994599999999</v>
      </c>
      <c r="B9429">
        <v>14</v>
      </c>
      <c r="C9429">
        <v>0</v>
      </c>
      <c r="D9429">
        <v>0.218</v>
      </c>
      <c r="E9429">
        <v>1.1068450000000001</v>
      </c>
      <c r="F9429">
        <v>2.8369409999999999</v>
      </c>
      <c r="G9429">
        <v>7.6200659999999996</v>
      </c>
      <c r="H9429">
        <v>-1.7300960000000001</v>
      </c>
      <c r="I9429">
        <v>-100</v>
      </c>
      <c r="J9429">
        <v>14</v>
      </c>
      <c r="K9429">
        <v>25.087669999999999</v>
      </c>
      <c r="L9429">
        <v>1.5007E-2</v>
      </c>
      <c r="M9429">
        <f>(F9429*CalPhotonTurnigy!$AE$30*CalPhotonTurnigy!$AF$36+CalPhotonTurnigy!$AE$36)/CalPhotonTurnigy!$AE$30</f>
        <v>14.369802220606093</v>
      </c>
    </row>
    <row r="9430" spans="1:13" x14ac:dyDescent="0.3">
      <c r="A9430">
        <v>238.89495500000001</v>
      </c>
      <c r="B9430">
        <v>14</v>
      </c>
      <c r="C9430">
        <v>0</v>
      </c>
      <c r="D9430">
        <v>0.218</v>
      </c>
      <c r="E9430">
        <v>1.097181</v>
      </c>
      <c r="F9430">
        <v>2.4399839999999999</v>
      </c>
      <c r="G9430">
        <v>7.5732609999999996</v>
      </c>
      <c r="H9430">
        <v>-1.3428040000000001</v>
      </c>
      <c r="I9430">
        <v>-100</v>
      </c>
      <c r="J9430">
        <v>14</v>
      </c>
      <c r="K9430">
        <v>25.072151999999999</v>
      </c>
      <c r="L9430">
        <v>1.5009E-2</v>
      </c>
      <c r="M9430">
        <f>(F9430*CalPhotonTurnigy!$AE$30*CalPhotonTurnigy!$AF$36+CalPhotonTurnigy!$AE$36)/CalPhotonTurnigy!$AE$30</f>
        <v>13.966611212941949</v>
      </c>
    </row>
    <row r="9431" spans="1:13" x14ac:dyDescent="0.3">
      <c r="A9431">
        <v>238.909963</v>
      </c>
      <c r="B9431">
        <v>14</v>
      </c>
      <c r="C9431">
        <v>0</v>
      </c>
      <c r="D9431">
        <v>0.218</v>
      </c>
      <c r="E9431">
        <v>1.0888629999999999</v>
      </c>
      <c r="F9431">
        <v>2.678188</v>
      </c>
      <c r="G9431">
        <v>7.5266080000000004</v>
      </c>
      <c r="H9431">
        <v>-1.5893250000000001</v>
      </c>
      <c r="I9431">
        <v>-100</v>
      </c>
      <c r="J9431">
        <v>14</v>
      </c>
      <c r="K9431">
        <v>25.058796000000001</v>
      </c>
      <c r="L9431">
        <v>1.5008000000000001E-2</v>
      </c>
      <c r="M9431">
        <f>(F9431*CalPhotonTurnigy!$AE$30*CalPhotonTurnigy!$AF$36+CalPhotonTurnigy!$AE$36)/CalPhotonTurnigy!$AE$30</f>
        <v>14.208556085534269</v>
      </c>
    </row>
    <row r="9432" spans="1:13" x14ac:dyDescent="0.3">
      <c r="A9432">
        <v>238.92497599999999</v>
      </c>
      <c r="B9432">
        <v>14</v>
      </c>
      <c r="C9432">
        <v>0</v>
      </c>
      <c r="D9432">
        <v>0.218</v>
      </c>
      <c r="E9432">
        <v>1.066149</v>
      </c>
      <c r="F9432">
        <v>2.3340879999999999</v>
      </c>
      <c r="G9432">
        <v>7.480219</v>
      </c>
      <c r="H9432">
        <v>-1.2679389999999999</v>
      </c>
      <c r="I9432">
        <v>-100</v>
      </c>
      <c r="J9432">
        <v>14</v>
      </c>
      <c r="K9432">
        <v>25.0473</v>
      </c>
      <c r="L9432">
        <v>1.5013E-2</v>
      </c>
      <c r="M9432">
        <f>(F9432*CalPhotonTurnigy!$AE$30*CalPhotonTurnigy!$AF$36+CalPhotonTurnigy!$AE$36)/CalPhotonTurnigy!$AE$30</f>
        <v>13.859052170154943</v>
      </c>
    </row>
    <row r="9433" spans="1:13" x14ac:dyDescent="0.3">
      <c r="A9433">
        <v>238.93997200000001</v>
      </c>
      <c r="B9433">
        <v>14</v>
      </c>
      <c r="C9433">
        <v>0</v>
      </c>
      <c r="D9433">
        <v>0.218</v>
      </c>
      <c r="E9433">
        <v>1.062155</v>
      </c>
      <c r="F9433">
        <v>1.989806</v>
      </c>
      <c r="G9433">
        <v>7.4341980000000003</v>
      </c>
      <c r="H9433">
        <v>-0.927651</v>
      </c>
      <c r="I9433">
        <v>-100</v>
      </c>
      <c r="J9433">
        <v>14</v>
      </c>
      <c r="K9433">
        <v>25.037406000000001</v>
      </c>
      <c r="L9433">
        <v>1.4996000000000001E-2</v>
      </c>
      <c r="M9433">
        <f>(F9433*CalPhotonTurnigy!$AE$30*CalPhotonTurnigy!$AF$36+CalPhotonTurnigy!$AE$36)/CalPhotonTurnigy!$AE$30</f>
        <v>13.509363396558239</v>
      </c>
    </row>
    <row r="9434" spans="1:13" x14ac:dyDescent="0.3">
      <c r="A9434">
        <v>238.954972</v>
      </c>
      <c r="B9434">
        <v>14</v>
      </c>
      <c r="C9434">
        <v>0</v>
      </c>
      <c r="D9434">
        <v>0.219</v>
      </c>
      <c r="E9434">
        <v>1.074276</v>
      </c>
      <c r="F9434">
        <v>1.7513510000000001</v>
      </c>
      <c r="G9434">
        <v>7.388636</v>
      </c>
      <c r="H9434">
        <v>-0.67707399999999995</v>
      </c>
      <c r="I9434">
        <v>-100</v>
      </c>
      <c r="J9434">
        <v>14</v>
      </c>
      <c r="K9434">
        <v>25.028890000000001</v>
      </c>
      <c r="L9434">
        <v>1.4999999999999999E-2</v>
      </c>
      <c r="M9434">
        <f>(F9434*CalPhotonTurnigy!$AE$30*CalPhotonTurnigy!$AF$36+CalPhotonTurnigy!$AE$36)/CalPhotonTurnigy!$AE$30</f>
        <v>13.267163582138659</v>
      </c>
    </row>
    <row r="9435" spans="1:13" x14ac:dyDescent="0.3">
      <c r="A9435">
        <v>238.96996999999999</v>
      </c>
      <c r="B9435">
        <v>14</v>
      </c>
      <c r="C9435">
        <v>0</v>
      </c>
      <c r="D9435">
        <v>0.218</v>
      </c>
      <c r="E9435">
        <v>1.06915</v>
      </c>
      <c r="F9435">
        <v>2.1487280000000002</v>
      </c>
      <c r="G9435">
        <v>7.3436089999999998</v>
      </c>
      <c r="H9435">
        <v>-1.0795790000000001</v>
      </c>
      <c r="I9435">
        <v>-100</v>
      </c>
      <c r="J9435">
        <v>14</v>
      </c>
      <c r="K9435">
        <v>25.021560000000001</v>
      </c>
      <c r="L9435">
        <v>1.4997999999999999E-2</v>
      </c>
      <c r="M9435">
        <f>(F9435*CalPhotonTurnigy!$AE$30*CalPhotonTurnigy!$AF$36+CalPhotonTurnigy!$AE$36)/CalPhotonTurnigy!$AE$30</f>
        <v>13.670781185689055</v>
      </c>
    </row>
    <row r="9436" spans="1:13" x14ac:dyDescent="0.3">
      <c r="A9436">
        <v>238.984982</v>
      </c>
      <c r="B9436">
        <v>14</v>
      </c>
      <c r="C9436">
        <v>0</v>
      </c>
      <c r="D9436">
        <v>0.218</v>
      </c>
      <c r="E9436">
        <v>1.064738</v>
      </c>
      <c r="F9436">
        <v>1.883837</v>
      </c>
      <c r="G9436">
        <v>7.2991830000000002</v>
      </c>
      <c r="H9436">
        <v>-0.81909900000000002</v>
      </c>
      <c r="I9436">
        <v>-100</v>
      </c>
      <c r="J9436">
        <v>14</v>
      </c>
      <c r="K9436">
        <v>25.015250999999999</v>
      </c>
      <c r="L9436">
        <v>1.5011999999999999E-2</v>
      </c>
      <c r="M9436">
        <f>(F9436*CalPhotonTurnigy!$AE$30*CalPhotonTurnigy!$AF$36+CalPhotonTurnigy!$AE$36)/CalPhotonTurnigy!$AE$30</f>
        <v>13.401730207343384</v>
      </c>
    </row>
    <row r="9437" spans="1:13" x14ac:dyDescent="0.3">
      <c r="A9437">
        <v>238.99998099999999</v>
      </c>
      <c r="B9437">
        <v>14</v>
      </c>
      <c r="C9437">
        <v>0</v>
      </c>
      <c r="D9437">
        <v>0.219</v>
      </c>
      <c r="E9437">
        <v>1.076498</v>
      </c>
      <c r="F9437">
        <v>1.6188370000000001</v>
      </c>
      <c r="G9437">
        <v>7.2554169999999996</v>
      </c>
      <c r="H9437">
        <v>-0.54234000000000004</v>
      </c>
      <c r="I9437">
        <v>-100</v>
      </c>
      <c r="J9437">
        <v>14</v>
      </c>
      <c r="K9437">
        <v>25.009820999999999</v>
      </c>
      <c r="L9437">
        <v>1.4999E-2</v>
      </c>
      <c r="M9437">
        <f>(F9437*CalPhotonTurnigy!$AE$30*CalPhotonTurnigy!$AF$36+CalPhotonTurnigy!$AE$36)/CalPhotonTurnigy!$AE$30</f>
        <v>13.132568517208185</v>
      </c>
    </row>
    <row r="9438" spans="1:13" x14ac:dyDescent="0.3">
      <c r="A9438">
        <v>239.01498900000001</v>
      </c>
      <c r="B9438">
        <v>14</v>
      </c>
      <c r="C9438">
        <v>0</v>
      </c>
      <c r="D9438">
        <v>0.218</v>
      </c>
      <c r="E9438">
        <v>1.071061</v>
      </c>
      <c r="F9438">
        <v>1.433273</v>
      </c>
      <c r="G9438">
        <v>7.2123590000000002</v>
      </c>
      <c r="H9438">
        <v>-0.36221199999999998</v>
      </c>
      <c r="I9438">
        <v>-100</v>
      </c>
      <c r="J9438">
        <v>14</v>
      </c>
      <c r="K9438">
        <v>25.005147000000001</v>
      </c>
      <c r="L9438">
        <v>1.5008000000000001E-2</v>
      </c>
      <c r="M9438">
        <f>(F9438*CalPhotonTurnigy!$AE$30*CalPhotonTurnigy!$AF$36+CalPhotonTurnigy!$AE$36)/CalPhotonTurnigy!$AE$30</f>
        <v>12.944090329026118</v>
      </c>
    </row>
    <row r="9439" spans="1:13" x14ac:dyDescent="0.3">
      <c r="A9439">
        <v>239.02999399999999</v>
      </c>
      <c r="B9439">
        <v>14</v>
      </c>
      <c r="C9439">
        <v>0</v>
      </c>
      <c r="D9439">
        <v>0.219</v>
      </c>
      <c r="E9439">
        <v>1.0819369999999999</v>
      </c>
      <c r="F9439">
        <v>1.989806</v>
      </c>
      <c r="G9439">
        <v>7.1700520000000001</v>
      </c>
      <c r="H9439">
        <v>-0.90786999999999995</v>
      </c>
      <c r="I9439">
        <v>-100</v>
      </c>
      <c r="J9439">
        <v>14</v>
      </c>
      <c r="K9439">
        <v>25.001124000000001</v>
      </c>
      <c r="L9439">
        <v>1.5004999999999999E-2</v>
      </c>
      <c r="M9439">
        <f>(F9439*CalPhotonTurnigy!$AE$30*CalPhotonTurnigy!$AF$36+CalPhotonTurnigy!$AE$36)/CalPhotonTurnigy!$AE$30</f>
        <v>13.509363396558239</v>
      </c>
    </row>
    <row r="9440" spans="1:13" x14ac:dyDescent="0.3">
      <c r="A9440">
        <v>239.04499999999999</v>
      </c>
      <c r="B9440">
        <v>14</v>
      </c>
      <c r="C9440">
        <v>0</v>
      </c>
      <c r="D9440">
        <v>0.218</v>
      </c>
      <c r="E9440">
        <v>1.075742</v>
      </c>
      <c r="F9440">
        <v>1.72485</v>
      </c>
      <c r="G9440">
        <v>7.1285290000000003</v>
      </c>
      <c r="H9440">
        <v>-0.64910800000000002</v>
      </c>
      <c r="I9440">
        <v>-100</v>
      </c>
      <c r="J9440">
        <v>14</v>
      </c>
      <c r="K9440">
        <v>24.997661999999998</v>
      </c>
      <c r="L9440">
        <v>1.5006E-2</v>
      </c>
      <c r="M9440">
        <f>(F9440*CalPhotonTurnigy!$AE$30*CalPhotonTurnigy!$AF$36+CalPhotonTurnigy!$AE$36)/CalPhotonTurnigy!$AE$30</f>
        <v>13.240246397420648</v>
      </c>
    </row>
    <row r="9441" spans="1:13" x14ac:dyDescent="0.3">
      <c r="A9441">
        <v>239.05999700000001</v>
      </c>
      <c r="B9441">
        <v>14</v>
      </c>
      <c r="C9441">
        <v>0</v>
      </c>
      <c r="D9441">
        <v>0.218</v>
      </c>
      <c r="E9441">
        <v>1.070411</v>
      </c>
      <c r="F9441">
        <v>1.512807</v>
      </c>
      <c r="G9441">
        <v>7.0878189999999996</v>
      </c>
      <c r="H9441">
        <v>-0.44239600000000001</v>
      </c>
      <c r="I9441">
        <v>-100</v>
      </c>
      <c r="J9441">
        <v>14</v>
      </c>
      <c r="K9441">
        <v>24.994682000000001</v>
      </c>
      <c r="L9441">
        <v>1.4997E-2</v>
      </c>
      <c r="M9441">
        <f>(F9441*CalPhotonTurnigy!$AE$30*CalPhotonTurnigy!$AF$36+CalPhotonTurnigy!$AE$36)/CalPhotonTurnigy!$AE$30</f>
        <v>13.024873370019373</v>
      </c>
    </row>
    <row r="9442" spans="1:13" x14ac:dyDescent="0.3">
      <c r="A9442">
        <v>239.075006</v>
      </c>
      <c r="B9442">
        <v>14</v>
      </c>
      <c r="C9442">
        <v>0</v>
      </c>
      <c r="D9442">
        <v>0.218</v>
      </c>
      <c r="E9442">
        <v>1.065823</v>
      </c>
      <c r="F9442">
        <v>1.327213</v>
      </c>
      <c r="G9442">
        <v>7.0479450000000003</v>
      </c>
      <c r="H9442">
        <v>-0.26138899999999998</v>
      </c>
      <c r="I9442">
        <v>-100</v>
      </c>
      <c r="J9442">
        <v>14</v>
      </c>
      <c r="K9442">
        <v>24.992117</v>
      </c>
      <c r="L9442">
        <v>1.5009E-2</v>
      </c>
      <c r="M9442">
        <f>(F9442*CalPhotonTurnigy!$AE$30*CalPhotonTurnigy!$AF$36+CalPhotonTurnigy!$AE$36)/CalPhotonTurnigy!$AE$30</f>
        <v>12.836364710702572</v>
      </c>
    </row>
    <row r="9443" spans="1:13" x14ac:dyDescent="0.3">
      <c r="A9443">
        <v>239.09001699999999</v>
      </c>
      <c r="B9443">
        <v>14</v>
      </c>
      <c r="C9443">
        <v>0</v>
      </c>
      <c r="D9443">
        <v>0.218</v>
      </c>
      <c r="E9443">
        <v>1.0618749999999999</v>
      </c>
      <c r="F9443">
        <v>1.1415660000000001</v>
      </c>
      <c r="G9443">
        <v>7.0089180000000004</v>
      </c>
      <c r="H9443">
        <v>-7.9690999999999998E-2</v>
      </c>
      <c r="I9443">
        <v>-100</v>
      </c>
      <c r="J9443">
        <v>14</v>
      </c>
      <c r="K9443">
        <v>24.989909000000001</v>
      </c>
      <c r="L9443">
        <v>1.5011E-2</v>
      </c>
      <c r="M9443">
        <f>(F9443*CalPhotonTurnigy!$AE$30*CalPhotonTurnigy!$AF$36+CalPhotonTurnigy!$AE$36)/CalPhotonTurnigy!$AE$30</f>
        <v>12.647802219047746</v>
      </c>
    </row>
    <row r="9444" spans="1:13" x14ac:dyDescent="0.3">
      <c r="A9444">
        <v>239.10502500000001</v>
      </c>
      <c r="B9444">
        <v>14</v>
      </c>
      <c r="C9444">
        <v>0</v>
      </c>
      <c r="D9444">
        <v>0.218</v>
      </c>
      <c r="E9444">
        <v>1.0429109999999999</v>
      </c>
      <c r="F9444">
        <v>1.008928</v>
      </c>
      <c r="G9444">
        <v>6.9707530000000002</v>
      </c>
      <c r="H9444">
        <v>3.3982999999999999E-2</v>
      </c>
      <c r="I9444">
        <v>-99.998776000000007</v>
      </c>
      <c r="J9444">
        <v>14</v>
      </c>
      <c r="K9444">
        <v>24.988009000000002</v>
      </c>
      <c r="L9444">
        <v>1.5008000000000001E-2</v>
      </c>
      <c r="M9444">
        <f>(F9444*CalPhotonTurnigy!$AE$30*CalPhotonTurnigy!$AF$36+CalPhotonTurnigy!$AE$36)/CalPhotonTurnigy!$AE$30</f>
        <v>12.513081206760379</v>
      </c>
    </row>
    <row r="9445" spans="1:13" x14ac:dyDescent="0.3">
      <c r="A9445">
        <v>239.120024</v>
      </c>
      <c r="B9445">
        <v>14</v>
      </c>
      <c r="C9445">
        <v>0</v>
      </c>
      <c r="D9445">
        <v>0.215</v>
      </c>
      <c r="E9445">
        <v>0.97981200000000002</v>
      </c>
      <c r="F9445">
        <v>0.87626300000000001</v>
      </c>
      <c r="G9445">
        <v>6.9334579999999999</v>
      </c>
      <c r="H9445">
        <v>0.103548</v>
      </c>
      <c r="I9445">
        <v>-99.995047999999997</v>
      </c>
      <c r="J9445">
        <v>14</v>
      </c>
      <c r="K9445">
        <v>24.986373</v>
      </c>
      <c r="L9445">
        <v>1.4999E-2</v>
      </c>
      <c r="M9445">
        <f>(F9445*CalPhotonTurnigy!$AE$30*CalPhotonTurnigy!$AF$36+CalPhotonTurnigy!$AE$36)/CalPhotonTurnigy!$AE$30</f>
        <v>12.378332770451751</v>
      </c>
    </row>
    <row r="9446" spans="1:13" x14ac:dyDescent="0.3">
      <c r="A9446">
        <v>239.13503</v>
      </c>
      <c r="B9446">
        <v>14</v>
      </c>
      <c r="C9446">
        <v>0</v>
      </c>
      <c r="D9446">
        <v>0.21099999999999999</v>
      </c>
      <c r="E9446">
        <v>0.84715600000000002</v>
      </c>
      <c r="F9446">
        <v>0.79665200000000003</v>
      </c>
      <c r="G9446">
        <v>6.8970370000000001</v>
      </c>
      <c r="H9446">
        <v>5.0504E-2</v>
      </c>
      <c r="I9446">
        <v>-99.993229999999997</v>
      </c>
      <c r="J9446">
        <v>14</v>
      </c>
      <c r="K9446">
        <v>24.984964999999999</v>
      </c>
      <c r="L9446">
        <v>1.5006E-2</v>
      </c>
      <c r="M9446">
        <f>(F9446*CalPhotonTurnigy!$AE$30*CalPhotonTurnigy!$AF$36+CalPhotonTurnigy!$AE$36)/CalPhotonTurnigy!$AE$30</f>
        <v>12.297471520212683</v>
      </c>
    </row>
    <row r="9447" spans="1:13" x14ac:dyDescent="0.3">
      <c r="A9447">
        <v>239.150038</v>
      </c>
      <c r="B9447">
        <v>14</v>
      </c>
      <c r="C9447">
        <v>0</v>
      </c>
      <c r="D9447">
        <v>0.20799999999999999</v>
      </c>
      <c r="E9447">
        <v>0.66955399999999998</v>
      </c>
      <c r="F9447">
        <v>0.69048799999999999</v>
      </c>
      <c r="G9447">
        <v>6.8614889999999997</v>
      </c>
      <c r="H9447">
        <v>-2.0933E-2</v>
      </c>
      <c r="I9447">
        <v>-99.993983999999998</v>
      </c>
      <c r="J9447">
        <v>14</v>
      </c>
      <c r="K9447">
        <v>24.983754000000001</v>
      </c>
      <c r="L9447">
        <v>1.5008000000000001E-2</v>
      </c>
      <c r="M9447">
        <f>(F9447*CalPhotonTurnigy!$AE$30*CalPhotonTurnigy!$AF$36+CalPhotonTurnigy!$AE$36)/CalPhotonTurnigy!$AE$30</f>
        <v>12.189640268622068</v>
      </c>
    </row>
    <row r="9448" spans="1:13" x14ac:dyDescent="0.3">
      <c r="A9448">
        <v>239.16505000000001</v>
      </c>
      <c r="B9448">
        <v>14</v>
      </c>
      <c r="C9448">
        <v>0</v>
      </c>
      <c r="D9448">
        <v>0.20200000000000001</v>
      </c>
      <c r="E9448">
        <v>0.40478399999999998</v>
      </c>
      <c r="F9448">
        <v>0.61085299999999998</v>
      </c>
      <c r="G9448">
        <v>6.8268110000000002</v>
      </c>
      <c r="H9448">
        <v>-0.206069</v>
      </c>
      <c r="I9448">
        <v>-100</v>
      </c>
      <c r="J9448">
        <v>14</v>
      </c>
      <c r="K9448">
        <v>24.982710999999998</v>
      </c>
      <c r="L9448">
        <v>1.5011999999999999E-2</v>
      </c>
      <c r="M9448">
        <f>(F9448*CalPhotonTurnigy!$AE$30*CalPhotonTurnigy!$AF$36+CalPhotonTurnigy!$AE$36)/CalPhotonTurnigy!$AE$30</f>
        <v>12.108754641475212</v>
      </c>
    </row>
    <row r="9449" spans="1:13" x14ac:dyDescent="0.3">
      <c r="A9449">
        <v>239.18005299999999</v>
      </c>
      <c r="B9449">
        <v>14</v>
      </c>
      <c r="C9449">
        <v>0</v>
      </c>
      <c r="D9449">
        <v>0.19800000000000001</v>
      </c>
      <c r="E9449">
        <v>9.4865000000000005E-2</v>
      </c>
      <c r="F9449">
        <v>0.55775799999999998</v>
      </c>
      <c r="G9449">
        <v>6.792999</v>
      </c>
      <c r="H9449">
        <v>-0.46289400000000003</v>
      </c>
      <c r="I9449">
        <v>-100</v>
      </c>
      <c r="J9449">
        <v>14</v>
      </c>
      <c r="K9449">
        <v>24.981812999999999</v>
      </c>
      <c r="L9449">
        <v>1.5003000000000001E-2</v>
      </c>
      <c r="M9449">
        <f>(F9449*CalPhotonTurnigy!$AE$30*CalPhotonTurnigy!$AF$36+CalPhotonTurnigy!$AE$36)/CalPhotonTurnigy!$AE$30</f>
        <v>12.054825811521519</v>
      </c>
    </row>
    <row r="9450" spans="1:13" x14ac:dyDescent="0.3">
      <c r="A9450">
        <v>239.19505599999999</v>
      </c>
      <c r="B9450">
        <v>14</v>
      </c>
      <c r="C9450">
        <v>0</v>
      </c>
      <c r="D9450">
        <v>0.19600000000000001</v>
      </c>
      <c r="E9450">
        <v>-0.22304399999999999</v>
      </c>
      <c r="F9450">
        <v>0.47810799999999998</v>
      </c>
      <c r="G9450">
        <v>6.7600470000000001</v>
      </c>
      <c r="H9450">
        <v>-0.701152</v>
      </c>
      <c r="I9450">
        <v>-100</v>
      </c>
      <c r="J9450">
        <v>14</v>
      </c>
      <c r="K9450">
        <v>24.981041000000001</v>
      </c>
      <c r="L9450">
        <v>1.5003000000000001E-2</v>
      </c>
      <c r="M9450">
        <f>(F9450*CalPhotonTurnigy!$AE$30*CalPhotonTurnigy!$AF$36+CalPhotonTurnigy!$AE$36)/CalPhotonTurnigy!$AE$30</f>
        <v>11.973924948807298</v>
      </c>
    </row>
    <row r="9451" spans="1:13" x14ac:dyDescent="0.3">
      <c r="A9451">
        <v>239.210058</v>
      </c>
      <c r="B9451">
        <v>13</v>
      </c>
      <c r="C9451">
        <v>0</v>
      </c>
      <c r="D9451">
        <v>0.19</v>
      </c>
      <c r="E9451">
        <v>-0.614205</v>
      </c>
      <c r="F9451">
        <v>0.45155499999999998</v>
      </c>
      <c r="G9451">
        <v>6.7278039999999999</v>
      </c>
      <c r="H9451">
        <v>-1.06576</v>
      </c>
      <c r="I9451">
        <v>-100</v>
      </c>
      <c r="J9451">
        <v>13</v>
      </c>
      <c r="K9451">
        <v>24.843865999999998</v>
      </c>
      <c r="L9451">
        <v>1.5002E-2</v>
      </c>
      <c r="M9451">
        <f>(F9451*CalPhotonTurnigy!$AE$30*CalPhotonTurnigy!$AF$36+CalPhotonTurnigy!$AE$36)/CalPhotonTurnigy!$AE$30</f>
        <v>11.946954947455753</v>
      </c>
    </row>
    <row r="9452" spans="1:13" x14ac:dyDescent="0.3">
      <c r="A9452">
        <v>239.225055</v>
      </c>
      <c r="B9452">
        <v>13</v>
      </c>
      <c r="C9452">
        <v>0</v>
      </c>
      <c r="D9452">
        <v>0.186</v>
      </c>
      <c r="E9452">
        <v>-1.0381640000000001</v>
      </c>
      <c r="F9452">
        <v>0.42500199999999999</v>
      </c>
      <c r="G9452">
        <v>6.6957500000000003</v>
      </c>
      <c r="H9452">
        <v>-1.463166</v>
      </c>
      <c r="I9452">
        <v>-100</v>
      </c>
      <c r="J9452">
        <v>13</v>
      </c>
      <c r="K9452">
        <v>24.595943999999999</v>
      </c>
      <c r="L9452">
        <v>1.4997E-2</v>
      </c>
      <c r="M9452">
        <f>(F9452*CalPhotonTurnigy!$AE$30*CalPhotonTurnigy!$AF$36+CalPhotonTurnigy!$AE$36)/CalPhotonTurnigy!$AE$30</f>
        <v>11.919984946104204</v>
      </c>
    </row>
    <row r="9453" spans="1:13" x14ac:dyDescent="0.3">
      <c r="A9453">
        <v>239.24005500000001</v>
      </c>
      <c r="B9453">
        <v>13</v>
      </c>
      <c r="C9453">
        <v>0</v>
      </c>
      <c r="D9453">
        <v>0.18099999999999999</v>
      </c>
      <c r="E9453">
        <v>-1.50926</v>
      </c>
      <c r="F9453">
        <v>0.345335</v>
      </c>
      <c r="G9453">
        <v>6.6631270000000002</v>
      </c>
      <c r="H9453">
        <v>-1.854595</v>
      </c>
      <c r="I9453">
        <v>-100</v>
      </c>
      <c r="J9453">
        <v>13</v>
      </c>
      <c r="K9453">
        <v>24.382556000000001</v>
      </c>
      <c r="L9453">
        <v>1.4999999999999999E-2</v>
      </c>
      <c r="M9453">
        <f>(F9453*CalPhotonTurnigy!$AE$30*CalPhotonTurnigy!$AF$36+CalPhotonTurnigy!$AE$36)/CalPhotonTurnigy!$AE$30</f>
        <v>11.839066816413636</v>
      </c>
    </row>
    <row r="9454" spans="1:13" x14ac:dyDescent="0.3">
      <c r="A9454">
        <v>239.25505699999999</v>
      </c>
      <c r="B9454">
        <v>13</v>
      </c>
      <c r="C9454">
        <v>0</v>
      </c>
      <c r="D9454">
        <v>0.17299999999999999</v>
      </c>
      <c r="E9454">
        <v>-2.0927989999999999</v>
      </c>
      <c r="F9454">
        <v>0.345335</v>
      </c>
      <c r="G9454">
        <v>6.6292980000000004</v>
      </c>
      <c r="H9454">
        <v>-2.4381339999999998</v>
      </c>
      <c r="I9454">
        <v>-100</v>
      </c>
      <c r="J9454">
        <v>13</v>
      </c>
      <c r="K9454">
        <v>24.198892000000001</v>
      </c>
      <c r="L9454">
        <v>1.5002E-2</v>
      </c>
      <c r="M9454">
        <f>(F9454*CalPhotonTurnigy!$AE$30*CalPhotonTurnigy!$AF$36+CalPhotonTurnigy!$AE$36)/CalPhotonTurnigy!$AE$30</f>
        <v>11.839066816413636</v>
      </c>
    </row>
    <row r="9455" spans="1:13" x14ac:dyDescent="0.3">
      <c r="A9455">
        <v>239.270059</v>
      </c>
      <c r="B9455">
        <v>13</v>
      </c>
      <c r="C9455">
        <v>0</v>
      </c>
      <c r="D9455">
        <v>0.161</v>
      </c>
      <c r="E9455">
        <v>-2.8687239999999998</v>
      </c>
      <c r="F9455">
        <v>0.31877699999999998</v>
      </c>
      <c r="G9455">
        <v>6.5938540000000003</v>
      </c>
      <c r="H9455">
        <v>-3.1875010000000001</v>
      </c>
      <c r="I9455">
        <v>-100</v>
      </c>
      <c r="J9455">
        <v>13</v>
      </c>
      <c r="K9455">
        <v>24.04081</v>
      </c>
      <c r="L9455">
        <v>1.5002E-2</v>
      </c>
      <c r="M9455">
        <f>(F9455*CalPhotonTurnigy!$AE$30*CalPhotonTurnigy!$AF$36+CalPhotonTurnigy!$AE$36)/CalPhotonTurnigy!$AE$30</f>
        <v>11.812091736539633</v>
      </c>
    </row>
    <row r="9456" spans="1:13" x14ac:dyDescent="0.3">
      <c r="A9456">
        <v>239.285055</v>
      </c>
      <c r="B9456">
        <v>12</v>
      </c>
      <c r="C9456">
        <v>0</v>
      </c>
      <c r="D9456">
        <v>0.14699999999999999</v>
      </c>
      <c r="E9456">
        <v>-3.8807200000000002</v>
      </c>
      <c r="F9456">
        <v>0.29221900000000001</v>
      </c>
      <c r="G9456">
        <v>6.556413</v>
      </c>
      <c r="H9456">
        <v>-4.1729390000000004</v>
      </c>
      <c r="I9456">
        <v>-100</v>
      </c>
      <c r="J9456">
        <v>12</v>
      </c>
      <c r="K9456">
        <v>23.757380000000001</v>
      </c>
      <c r="L9456">
        <v>1.4996000000000001E-2</v>
      </c>
      <c r="M9456">
        <f>(F9456*CalPhotonTurnigy!$AE$30*CalPhotonTurnigy!$AF$36+CalPhotonTurnigy!$AE$36)/CalPhotonTurnigy!$AE$30</f>
        <v>11.785116656665631</v>
      </c>
    </row>
    <row r="9457" spans="1:13" x14ac:dyDescent="0.3">
      <c r="A9457">
        <v>239.300059</v>
      </c>
      <c r="B9457">
        <v>12</v>
      </c>
      <c r="C9457">
        <v>0</v>
      </c>
      <c r="D9457">
        <v>0.13900000000000001</v>
      </c>
      <c r="E9457">
        <v>-4.968807</v>
      </c>
      <c r="F9457">
        <v>0.26565899999999998</v>
      </c>
      <c r="G9457">
        <v>6.51633</v>
      </c>
      <c r="H9457">
        <v>-5.2344660000000003</v>
      </c>
      <c r="I9457">
        <v>-100</v>
      </c>
      <c r="J9457">
        <v>12</v>
      </c>
      <c r="K9457">
        <v>23.373248</v>
      </c>
      <c r="L9457">
        <v>1.5004E-2</v>
      </c>
      <c r="M9457">
        <f>(F9457*CalPhotonTurnigy!$AE$30*CalPhotonTurnigy!$AF$36+CalPhotonTurnigy!$AE$36)/CalPhotonTurnigy!$AE$30</f>
        <v>11.758139545382647</v>
      </c>
    </row>
    <row r="9458" spans="1:13" x14ac:dyDescent="0.3">
      <c r="A9458">
        <v>239.31505799999999</v>
      </c>
      <c r="B9458">
        <v>11</v>
      </c>
      <c r="C9458">
        <v>0</v>
      </c>
      <c r="D9458">
        <v>0.124</v>
      </c>
      <c r="E9458">
        <v>-6.2925560000000003</v>
      </c>
      <c r="F9458">
        <v>0.239098</v>
      </c>
      <c r="G9458">
        <v>6.472709</v>
      </c>
      <c r="H9458">
        <v>-6.5316539999999996</v>
      </c>
      <c r="I9458">
        <v>-100</v>
      </c>
      <c r="J9458">
        <v>11</v>
      </c>
      <c r="K9458">
        <v>22.951771999999998</v>
      </c>
      <c r="L9458">
        <v>1.4999E-2</v>
      </c>
      <c r="M9458">
        <f>(F9458*CalPhotonTurnigy!$AE$30*CalPhotonTurnigy!$AF$36+CalPhotonTurnigy!$AE$36)/CalPhotonTurnigy!$AE$30</f>
        <v>11.731161418395171</v>
      </c>
    </row>
    <row r="9459" spans="1:13" x14ac:dyDescent="0.3">
      <c r="A9459">
        <v>239.33005499999999</v>
      </c>
      <c r="B9459">
        <v>11</v>
      </c>
      <c r="C9459">
        <v>0</v>
      </c>
      <c r="D9459">
        <v>0.112</v>
      </c>
      <c r="E9459">
        <v>-7.7910630000000003</v>
      </c>
      <c r="F9459">
        <v>0.212536</v>
      </c>
      <c r="G9459">
        <v>6.4246189999999999</v>
      </c>
      <c r="H9459">
        <v>-8.0035980000000002</v>
      </c>
      <c r="I9459">
        <v>-100</v>
      </c>
      <c r="J9459">
        <v>11</v>
      </c>
      <c r="K9459">
        <v>22.502582</v>
      </c>
      <c r="L9459">
        <v>1.4997E-2</v>
      </c>
      <c r="M9459">
        <f>(F9459*CalPhotonTurnigy!$AE$30*CalPhotonTurnigy!$AF$36+CalPhotonTurnigy!$AE$36)/CalPhotonTurnigy!$AE$30</f>
        <v>11.704182275703204</v>
      </c>
    </row>
    <row r="9460" spans="1:13" x14ac:dyDescent="0.3">
      <c r="A9460">
        <v>239.34506200000001</v>
      </c>
      <c r="B9460">
        <v>10</v>
      </c>
      <c r="C9460">
        <v>0</v>
      </c>
      <c r="D9460">
        <v>0.10199999999999999</v>
      </c>
      <c r="E9460">
        <v>-9.4275070000000003</v>
      </c>
      <c r="F9460">
        <v>0.212536</v>
      </c>
      <c r="G9460">
        <v>6.3711279999999997</v>
      </c>
      <c r="H9460">
        <v>-9.6400419999999993</v>
      </c>
      <c r="I9460">
        <v>-100</v>
      </c>
      <c r="J9460">
        <v>10</v>
      </c>
      <c r="K9460">
        <v>21.984161</v>
      </c>
      <c r="L9460">
        <v>1.5007E-2</v>
      </c>
      <c r="M9460">
        <f>(F9460*CalPhotonTurnigy!$AE$30*CalPhotonTurnigy!$AF$36+CalPhotonTurnigy!$AE$36)/CalPhotonTurnigy!$AE$30</f>
        <v>11.704182275703204</v>
      </c>
    </row>
    <row r="9461" spans="1:13" x14ac:dyDescent="0.3">
      <c r="A9461">
        <v>239.36005800000001</v>
      </c>
      <c r="B9461">
        <v>9</v>
      </c>
      <c r="C9461">
        <v>0</v>
      </c>
      <c r="D9461">
        <v>8.6999999999999994E-2</v>
      </c>
      <c r="E9461">
        <v>-11.329145</v>
      </c>
      <c r="F9461">
        <v>0.212536</v>
      </c>
      <c r="G9461">
        <v>6.3111620000000004</v>
      </c>
      <c r="H9461">
        <v>-11.541681000000001</v>
      </c>
      <c r="I9461">
        <v>-100</v>
      </c>
      <c r="J9461">
        <v>9</v>
      </c>
      <c r="K9461">
        <v>21.315935</v>
      </c>
      <c r="L9461">
        <v>1.4996000000000001E-2</v>
      </c>
      <c r="M9461">
        <f>(F9461*CalPhotonTurnigy!$AE$30*CalPhotonTurnigy!$AF$36+CalPhotonTurnigy!$AE$36)/CalPhotonTurnigy!$AE$30</f>
        <v>11.704182275703204</v>
      </c>
    </row>
    <row r="9462" spans="1:13" x14ac:dyDescent="0.3">
      <c r="A9462">
        <v>239.375066</v>
      </c>
      <c r="B9462">
        <v>9</v>
      </c>
      <c r="C9462">
        <v>0</v>
      </c>
      <c r="D9462">
        <v>7.2999999999999995E-2</v>
      </c>
      <c r="E9462">
        <v>-13.491963</v>
      </c>
      <c r="F9462">
        <v>0.185972</v>
      </c>
      <c r="G9462">
        <v>6.2434779999999996</v>
      </c>
      <c r="H9462">
        <v>-13.677935</v>
      </c>
      <c r="I9462">
        <v>-100</v>
      </c>
      <c r="J9462">
        <v>9</v>
      </c>
      <c r="K9462">
        <v>20.648859000000002</v>
      </c>
      <c r="L9462">
        <v>1.5008000000000001E-2</v>
      </c>
      <c r="M9462">
        <f>(F9462*CalPhotonTurnigy!$AE$30*CalPhotonTurnigy!$AF$36+CalPhotonTurnigy!$AE$36)/CalPhotonTurnigy!$AE$30</f>
        <v>11.677201101602256</v>
      </c>
    </row>
    <row r="9463" spans="1:13" x14ac:dyDescent="0.3">
      <c r="A9463">
        <v>239.390063</v>
      </c>
      <c r="B9463">
        <v>8</v>
      </c>
      <c r="C9463">
        <v>0</v>
      </c>
      <c r="D9463">
        <v>5.6000000000000001E-2</v>
      </c>
      <c r="E9463">
        <v>-16.082912</v>
      </c>
      <c r="F9463">
        <v>0.15940799999999999</v>
      </c>
      <c r="G9463">
        <v>6.1665330000000003</v>
      </c>
      <c r="H9463">
        <v>-16.242319999999999</v>
      </c>
      <c r="I9463">
        <v>-100</v>
      </c>
      <c r="J9463">
        <v>8</v>
      </c>
      <c r="K9463">
        <v>19.604424000000002</v>
      </c>
      <c r="L9463">
        <v>1.4997E-2</v>
      </c>
      <c r="M9463">
        <f>(F9463*CalPhotonTurnigy!$AE$30*CalPhotonTurnigy!$AF$36+CalPhotonTurnigy!$AE$36)/CalPhotonTurnigy!$AE$30</f>
        <v>11.650219927501308</v>
      </c>
    </row>
    <row r="9464" spans="1:13" x14ac:dyDescent="0.3">
      <c r="A9464">
        <v>239.40506400000001</v>
      </c>
      <c r="B9464">
        <v>7</v>
      </c>
      <c r="C9464">
        <v>0</v>
      </c>
      <c r="D9464">
        <v>0.04</v>
      </c>
      <c r="E9464">
        <v>-18.898047999999999</v>
      </c>
      <c r="F9464">
        <v>0.15940799999999999</v>
      </c>
      <c r="G9464">
        <v>6.0774489999999997</v>
      </c>
      <c r="H9464">
        <v>-19.057455999999998</v>
      </c>
      <c r="I9464">
        <v>-100</v>
      </c>
      <c r="J9464">
        <v>7</v>
      </c>
      <c r="K9464">
        <v>17.724186</v>
      </c>
      <c r="L9464">
        <v>1.5001E-2</v>
      </c>
      <c r="M9464">
        <f>(F9464*CalPhotonTurnigy!$AE$30*CalPhotonTurnigy!$AF$36+CalPhotonTurnigy!$AE$36)/CalPhotonTurnigy!$AE$30</f>
        <v>11.650219927501308</v>
      </c>
    </row>
    <row r="9465" spans="1:13" x14ac:dyDescent="0.3">
      <c r="A9465">
        <v>239.42006699999999</v>
      </c>
      <c r="B9465">
        <v>6</v>
      </c>
      <c r="C9465">
        <v>0</v>
      </c>
      <c r="D9465">
        <v>8.9999999999999993E-3</v>
      </c>
      <c r="E9465">
        <v>-18.898047999999999</v>
      </c>
      <c r="F9465">
        <v>0.15940799999999999</v>
      </c>
      <c r="G9465">
        <v>5.9713609999999999</v>
      </c>
      <c r="H9465">
        <v>-19.057455999999998</v>
      </c>
      <c r="I9465">
        <v>-100</v>
      </c>
      <c r="J9465">
        <v>6</v>
      </c>
      <c r="K9465">
        <v>15.422366</v>
      </c>
      <c r="L9465">
        <v>1.5003000000000001E-2</v>
      </c>
      <c r="M9465">
        <f>(F9465*CalPhotonTurnigy!$AE$30*CalPhotonTurnigy!$AF$36+CalPhotonTurnigy!$AE$36)/CalPhotonTurnigy!$AE$30</f>
        <v>11.650219927501308</v>
      </c>
    </row>
    <row r="9466" spans="1:13" x14ac:dyDescent="0.3">
      <c r="A9466">
        <v>239.43507399999999</v>
      </c>
      <c r="B9466">
        <v>6</v>
      </c>
      <c r="C9466">
        <v>0</v>
      </c>
      <c r="D9466">
        <v>4.0000000000000001E-3</v>
      </c>
      <c r="E9466">
        <v>-18.898047999999999</v>
      </c>
      <c r="F9466">
        <v>0.13284299999999999</v>
      </c>
      <c r="G9466">
        <v>5.8427600000000002</v>
      </c>
      <c r="H9466">
        <v>-19.030891</v>
      </c>
      <c r="I9466">
        <v>-100</v>
      </c>
      <c r="J9466">
        <v>6</v>
      </c>
      <c r="K9466">
        <v>13.274153</v>
      </c>
      <c r="L9466">
        <v>1.5007E-2</v>
      </c>
      <c r="M9466">
        <f>(F9466*CalPhotonTurnigy!$AE$30*CalPhotonTurnigy!$AF$36+CalPhotonTurnigy!$AE$36)/CalPhotonTurnigy!$AE$30</f>
        <v>11.623237737695867</v>
      </c>
    </row>
    <row r="9467" spans="1:13" x14ac:dyDescent="0.3">
      <c r="A9467">
        <v>239.45007200000001</v>
      </c>
      <c r="B9467">
        <v>5</v>
      </c>
      <c r="C9467">
        <v>0</v>
      </c>
      <c r="D9467">
        <v>2E-3</v>
      </c>
      <c r="E9467">
        <v>-18.898047999999999</v>
      </c>
      <c r="F9467">
        <v>0.106276</v>
      </c>
      <c r="G9467">
        <v>5.6873639999999996</v>
      </c>
      <c r="H9467">
        <v>-19.004324</v>
      </c>
      <c r="I9467">
        <v>-100</v>
      </c>
      <c r="J9467">
        <v>5</v>
      </c>
      <c r="K9467">
        <v>11.42517</v>
      </c>
      <c r="L9467">
        <v>1.4997999999999999E-2</v>
      </c>
      <c r="M9467">
        <f>(F9467*CalPhotonTurnigy!$AE$30*CalPhotonTurnigy!$AF$36+CalPhotonTurnigy!$AE$36)/CalPhotonTurnigy!$AE$30</f>
        <v>11.596253516481445</v>
      </c>
    </row>
    <row r="9468" spans="1:13" x14ac:dyDescent="0.3">
      <c r="A9468">
        <v>239.46508299999999</v>
      </c>
      <c r="B9468">
        <v>4</v>
      </c>
      <c r="C9468">
        <v>0</v>
      </c>
      <c r="D9468">
        <v>1E-3</v>
      </c>
      <c r="E9468">
        <v>-18.898047999999999</v>
      </c>
      <c r="F9468">
        <v>7.9709000000000002E-2</v>
      </c>
      <c r="G9468">
        <v>5.5027109999999997</v>
      </c>
      <c r="H9468">
        <v>-18.977757</v>
      </c>
      <c r="I9468">
        <v>-100</v>
      </c>
      <c r="J9468">
        <v>4</v>
      </c>
      <c r="K9468">
        <v>9.8337350000000008</v>
      </c>
      <c r="L9468">
        <v>1.5011E-2</v>
      </c>
      <c r="M9468">
        <f>(F9468*CalPhotonTurnigy!$AE$30*CalPhotonTurnigy!$AF$36+CalPhotonTurnigy!$AE$36)/CalPhotonTurnigy!$AE$30</f>
        <v>11.569269295267025</v>
      </c>
    </row>
    <row r="9469" spans="1:13" x14ac:dyDescent="0.3">
      <c r="A9469">
        <v>239.48007899999999</v>
      </c>
      <c r="B9469">
        <v>4</v>
      </c>
      <c r="C9469">
        <v>0</v>
      </c>
      <c r="D9469">
        <v>1E-3</v>
      </c>
      <c r="E9469">
        <v>-18.898047999999999</v>
      </c>
      <c r="F9469">
        <v>7.9709000000000002E-2</v>
      </c>
      <c r="G9469">
        <v>5.2879259999999997</v>
      </c>
      <c r="H9469">
        <v>-18.977757</v>
      </c>
      <c r="I9469">
        <v>-100</v>
      </c>
      <c r="J9469">
        <v>4</v>
      </c>
      <c r="K9469">
        <v>8.4639740000000003</v>
      </c>
      <c r="L9469">
        <v>1.4996000000000001E-2</v>
      </c>
      <c r="M9469">
        <f>(F9469*CalPhotonTurnigy!$AE$30*CalPhotonTurnigy!$AF$36+CalPhotonTurnigy!$AE$36)/CalPhotonTurnigy!$AE$30</f>
        <v>11.569269295267025</v>
      </c>
    </row>
    <row r="9470" spans="1:13" x14ac:dyDescent="0.3">
      <c r="A9470">
        <v>239.49509</v>
      </c>
      <c r="B9470">
        <v>3</v>
      </c>
      <c r="C9470">
        <v>0</v>
      </c>
      <c r="D9470">
        <v>1E-3</v>
      </c>
      <c r="E9470">
        <v>-18.898047999999999</v>
      </c>
      <c r="F9470">
        <v>7.9709000000000002E-2</v>
      </c>
      <c r="G9470">
        <v>5.0432940000000004</v>
      </c>
      <c r="H9470">
        <v>-18.977757</v>
      </c>
      <c r="I9470">
        <v>-100</v>
      </c>
      <c r="J9470">
        <v>3</v>
      </c>
      <c r="K9470">
        <v>7.2850099999999998</v>
      </c>
      <c r="L9470">
        <v>1.5011E-2</v>
      </c>
      <c r="M9470">
        <f>(F9470*CalPhotonTurnigy!$AE$30*CalPhotonTurnigy!$AF$36+CalPhotonTurnigy!$AE$36)/CalPhotonTurnigy!$AE$30</f>
        <v>11.569269295267025</v>
      </c>
    </row>
    <row r="9471" spans="1:13" x14ac:dyDescent="0.3">
      <c r="A9471">
        <v>239.51009400000001</v>
      </c>
      <c r="B9471">
        <v>3</v>
      </c>
      <c r="C9471">
        <v>0</v>
      </c>
      <c r="D9471">
        <v>1E-3</v>
      </c>
      <c r="E9471">
        <v>-18.898047999999999</v>
      </c>
      <c r="F9471">
        <v>5.314E-2</v>
      </c>
      <c r="G9471">
        <v>4.7699389999999999</v>
      </c>
      <c r="H9471">
        <v>-18.951187999999998</v>
      </c>
      <c r="I9471">
        <v>-100</v>
      </c>
      <c r="J9471">
        <v>3</v>
      </c>
      <c r="K9471">
        <v>6.2702660000000003</v>
      </c>
      <c r="L9471">
        <v>1.5004E-2</v>
      </c>
      <c r="M9471">
        <f>(F9471*CalPhotonTurnigy!$AE$30*CalPhotonTurnigy!$AF$36+CalPhotonTurnigy!$AE$36)/CalPhotonTurnigy!$AE$30</f>
        <v>11.54228304264362</v>
      </c>
    </row>
    <row r="9472" spans="1:13" x14ac:dyDescent="0.3">
      <c r="A9472">
        <v>239.525093</v>
      </c>
      <c r="B9472">
        <v>2</v>
      </c>
      <c r="C9472">
        <v>0</v>
      </c>
      <c r="D9472">
        <v>1E-3</v>
      </c>
      <c r="E9472">
        <v>-18.898047999999999</v>
      </c>
      <c r="F9472">
        <v>5.314E-2</v>
      </c>
      <c r="G9472">
        <v>4.4696220000000002</v>
      </c>
      <c r="H9472">
        <v>-18.951187999999998</v>
      </c>
      <c r="I9472">
        <v>-100</v>
      </c>
      <c r="J9472">
        <v>2</v>
      </c>
      <c r="K9472">
        <v>5.3968680000000004</v>
      </c>
      <c r="L9472">
        <v>1.4999E-2</v>
      </c>
      <c r="M9472">
        <f>(F9472*CalPhotonTurnigy!$AE$30*CalPhotonTurnigy!$AF$36+CalPhotonTurnigy!$AE$36)/CalPhotonTurnigy!$AE$30</f>
        <v>11.54228304264362</v>
      </c>
    </row>
    <row r="9473" spans="1:13" x14ac:dyDescent="0.3">
      <c r="A9473">
        <v>239.54009300000001</v>
      </c>
      <c r="B9473">
        <v>2</v>
      </c>
      <c r="C9473">
        <v>0</v>
      </c>
      <c r="D9473">
        <v>1E-3</v>
      </c>
      <c r="E9473">
        <v>-18.898047999999999</v>
      </c>
      <c r="F9473">
        <v>5.314E-2</v>
      </c>
      <c r="G9473">
        <v>4.1444859999999997</v>
      </c>
      <c r="H9473">
        <v>-18.951187999999998</v>
      </c>
      <c r="I9473">
        <v>-100</v>
      </c>
      <c r="J9473">
        <v>2</v>
      </c>
      <c r="K9473">
        <v>4.6451269999999996</v>
      </c>
      <c r="L9473">
        <v>1.4999999999999999E-2</v>
      </c>
      <c r="M9473">
        <f>(F9473*CalPhotonTurnigy!$AE$30*CalPhotonTurnigy!$AF$36+CalPhotonTurnigy!$AE$36)/CalPhotonTurnigy!$AE$30</f>
        <v>11.54228304264362</v>
      </c>
    </row>
    <row r="9474" spans="1:13" x14ac:dyDescent="0.3">
      <c r="A9474">
        <v>239.55509799999999</v>
      </c>
      <c r="B9474">
        <v>2</v>
      </c>
      <c r="C9474">
        <v>0</v>
      </c>
      <c r="D9474">
        <v>1E-3</v>
      </c>
      <c r="E9474">
        <v>-18.898047999999999</v>
      </c>
      <c r="F9474">
        <v>5.314E-2</v>
      </c>
      <c r="G9474">
        <v>3.7968920000000002</v>
      </c>
      <c r="H9474">
        <v>-18.951187999999998</v>
      </c>
      <c r="I9474">
        <v>-100</v>
      </c>
      <c r="J9474">
        <v>2</v>
      </c>
      <c r="K9474">
        <v>3.9980980000000002</v>
      </c>
      <c r="L9474">
        <v>1.5004999999999999E-2</v>
      </c>
      <c r="M9474">
        <f>(F9474*CalPhotonTurnigy!$AE$30*CalPhotonTurnigy!$AF$36+CalPhotonTurnigy!$AE$36)/CalPhotonTurnigy!$AE$30</f>
        <v>11.54228304264362</v>
      </c>
    </row>
    <row r="9475" spans="1:13" x14ac:dyDescent="0.3">
      <c r="A9475">
        <v>239.5701</v>
      </c>
      <c r="B9475">
        <v>1</v>
      </c>
      <c r="C9475">
        <v>0</v>
      </c>
      <c r="D9475">
        <v>0</v>
      </c>
      <c r="E9475">
        <v>-18.898047999999999</v>
      </c>
      <c r="F9475">
        <v>5.314E-2</v>
      </c>
      <c r="G9475">
        <v>3.4293399999999998</v>
      </c>
      <c r="H9475">
        <v>-18.951187999999998</v>
      </c>
      <c r="I9475">
        <v>-100</v>
      </c>
      <c r="J9475">
        <v>1</v>
      </c>
      <c r="K9475">
        <v>3.441195</v>
      </c>
      <c r="L9475">
        <v>1.5002E-2</v>
      </c>
      <c r="M9475">
        <f>(F9475*CalPhotonTurnigy!$AE$30*CalPhotonTurnigy!$AF$36+CalPhotonTurnigy!$AE$36)/CalPhotonTurnigy!$AE$30</f>
        <v>11.54228304264362</v>
      </c>
    </row>
    <row r="9476" spans="1:13" x14ac:dyDescent="0.3">
      <c r="A9476">
        <v>239.585104</v>
      </c>
      <c r="B9476">
        <v>1</v>
      </c>
      <c r="C9476">
        <v>0</v>
      </c>
      <c r="D9476">
        <v>1E-3</v>
      </c>
      <c r="E9476">
        <v>-18.898047999999999</v>
      </c>
      <c r="F9476">
        <v>5.314E-2</v>
      </c>
      <c r="G9476">
        <v>3.0443730000000002</v>
      </c>
      <c r="H9476">
        <v>-18.951187999999998</v>
      </c>
      <c r="I9476">
        <v>-100</v>
      </c>
      <c r="J9476">
        <v>1</v>
      </c>
      <c r="K9476">
        <v>2.9618639999999998</v>
      </c>
      <c r="L9476">
        <v>1.5004E-2</v>
      </c>
      <c r="M9476">
        <f>(F9476*CalPhotonTurnigy!$AE$30*CalPhotonTurnigy!$AF$36+CalPhotonTurnigy!$AE$36)/CalPhotonTurnigy!$AE$30</f>
        <v>11.54228304264362</v>
      </c>
    </row>
    <row r="9477" spans="1:13" x14ac:dyDescent="0.3">
      <c r="A9477">
        <v>239.6001</v>
      </c>
      <c r="B9477">
        <v>1</v>
      </c>
      <c r="C9477">
        <v>0</v>
      </c>
      <c r="D9477">
        <v>1E-3</v>
      </c>
      <c r="E9477">
        <v>-18.898047999999999</v>
      </c>
      <c r="F9477">
        <v>2.6571000000000001E-2</v>
      </c>
      <c r="G9477">
        <v>2.6445129999999999</v>
      </c>
      <c r="H9477">
        <v>-18.924617999999999</v>
      </c>
      <c r="I9477">
        <v>-100</v>
      </c>
      <c r="J9477">
        <v>1</v>
      </c>
      <c r="K9477">
        <v>2.5493000000000001</v>
      </c>
      <c r="L9477">
        <v>1.4996000000000001E-2</v>
      </c>
      <c r="M9477">
        <f>(F9477*CalPhotonTurnigy!$AE$30*CalPhotonTurnigy!$AF$36+CalPhotonTurnigy!$AE$36)/CalPhotonTurnigy!$AE$30</f>
        <v>11.515296790020216</v>
      </c>
    </row>
    <row r="9478" spans="1:13" x14ac:dyDescent="0.3">
      <c r="A9478">
        <v>239.61511100000001</v>
      </c>
      <c r="B9478">
        <v>1</v>
      </c>
      <c r="C9478">
        <v>0</v>
      </c>
      <c r="D9478">
        <v>1E-3</v>
      </c>
      <c r="E9478">
        <v>-18.898047999999999</v>
      </c>
      <c r="F9478">
        <v>5.314E-2</v>
      </c>
      <c r="G9478">
        <v>2.2321689999999998</v>
      </c>
      <c r="H9478">
        <v>-18.951187999999998</v>
      </c>
      <c r="I9478">
        <v>-100</v>
      </c>
      <c r="J9478">
        <v>1</v>
      </c>
      <c r="K9478">
        <v>2.1942029999999999</v>
      </c>
      <c r="L9478">
        <v>1.5011E-2</v>
      </c>
      <c r="M9478">
        <f>(F9478*CalPhotonTurnigy!$AE$30*CalPhotonTurnigy!$AF$36+CalPhotonTurnigy!$AE$36)/CalPhotonTurnigy!$AE$30</f>
        <v>11.54228304264362</v>
      </c>
    </row>
    <row r="9479" spans="1:13" x14ac:dyDescent="0.3">
      <c r="A9479">
        <v>239.63011299999999</v>
      </c>
      <c r="B9479">
        <v>1</v>
      </c>
      <c r="C9479">
        <v>0</v>
      </c>
      <c r="D9479">
        <v>1E-3</v>
      </c>
      <c r="E9479">
        <v>-18.898047999999999</v>
      </c>
      <c r="F9479">
        <v>5.314E-2</v>
      </c>
      <c r="G9479">
        <v>1.8096399999999999</v>
      </c>
      <c r="H9479">
        <v>-18.951187999999998</v>
      </c>
      <c r="I9479">
        <v>-100</v>
      </c>
      <c r="J9479">
        <v>1</v>
      </c>
      <c r="K9479">
        <v>1.888568</v>
      </c>
      <c r="L9479">
        <v>1.5002E-2</v>
      </c>
      <c r="M9479">
        <f>(F9479*CalPhotonTurnigy!$AE$30*CalPhotonTurnigy!$AF$36+CalPhotonTurnigy!$AE$36)/CalPhotonTurnigy!$AE$30</f>
        <v>11.54228304264362</v>
      </c>
    </row>
    <row r="9480" spans="1:13" x14ac:dyDescent="0.3">
      <c r="A9480">
        <v>239.64510999999999</v>
      </c>
      <c r="B9480">
        <v>1</v>
      </c>
      <c r="C9480">
        <v>0</v>
      </c>
      <c r="D9480">
        <v>1E-3</v>
      </c>
      <c r="E9480">
        <v>-18.898047999999999</v>
      </c>
      <c r="F9480">
        <v>2.6571000000000001E-2</v>
      </c>
      <c r="G9480">
        <v>1.3791340000000001</v>
      </c>
      <c r="H9480">
        <v>-18.924617999999999</v>
      </c>
      <c r="I9480">
        <v>-100</v>
      </c>
      <c r="J9480">
        <v>1</v>
      </c>
      <c r="K9480">
        <v>1.625505</v>
      </c>
      <c r="L9480">
        <v>1.4997E-2</v>
      </c>
      <c r="M9480">
        <f>(F9480*CalPhotonTurnigy!$AE$30*CalPhotonTurnigy!$AF$36+CalPhotonTurnigy!$AE$36)/CalPhotonTurnigy!$AE$30</f>
        <v>11.515296790020216</v>
      </c>
    </row>
    <row r="9481" spans="1:13" x14ac:dyDescent="0.3">
      <c r="A9481">
        <v>239.66010700000001</v>
      </c>
      <c r="B9481">
        <v>1</v>
      </c>
      <c r="C9481">
        <v>0</v>
      </c>
      <c r="D9481">
        <v>1E-3</v>
      </c>
      <c r="E9481">
        <v>-18.898047999999999</v>
      </c>
      <c r="F9481">
        <v>2.6571000000000001E-2</v>
      </c>
      <c r="G9481">
        <v>0.94268099999999999</v>
      </c>
      <c r="H9481">
        <v>-18.924617999999999</v>
      </c>
      <c r="I9481">
        <v>-100</v>
      </c>
      <c r="J9481">
        <v>1</v>
      </c>
      <c r="K9481">
        <v>1.3990849999999999</v>
      </c>
      <c r="L9481">
        <v>1.4997E-2</v>
      </c>
      <c r="M9481">
        <f>(F9481*CalPhotonTurnigy!$AE$30*CalPhotonTurnigy!$AF$36+CalPhotonTurnigy!$AE$36)/CalPhotonTurnigy!$AE$30</f>
        <v>11.515296790020216</v>
      </c>
    </row>
    <row r="9482" spans="1:13" x14ac:dyDescent="0.3">
      <c r="A9482">
        <v>239.675104</v>
      </c>
      <c r="B9482">
        <v>1</v>
      </c>
      <c r="C9482">
        <v>0</v>
      </c>
      <c r="D9482">
        <v>1E-3</v>
      </c>
      <c r="E9482">
        <v>-18.898047999999999</v>
      </c>
      <c r="F9482">
        <v>5.314E-2</v>
      </c>
      <c r="G9482">
        <v>0.50213799999999997</v>
      </c>
      <c r="H9482">
        <v>-18.951187999999998</v>
      </c>
      <c r="I9482">
        <v>-100</v>
      </c>
      <c r="J9482">
        <v>1</v>
      </c>
      <c r="K9482">
        <v>1.2042040000000001</v>
      </c>
      <c r="L9482">
        <v>1.4997E-2</v>
      </c>
      <c r="M9482">
        <f>(F9482*CalPhotonTurnigy!$AE$30*CalPhotonTurnigy!$AF$36+CalPhotonTurnigy!$AE$36)/CalPhotonTurnigy!$AE$30</f>
        <v>11.54228304264362</v>
      </c>
    </row>
    <row r="9483" spans="1:13" x14ac:dyDescent="0.3">
      <c r="A9483">
        <v>239.69010299999999</v>
      </c>
      <c r="B9483">
        <v>1</v>
      </c>
      <c r="C9483">
        <v>0</v>
      </c>
      <c r="D9483">
        <v>0</v>
      </c>
      <c r="E9483">
        <v>-18.898047999999999</v>
      </c>
      <c r="F9483">
        <v>5.314E-2</v>
      </c>
      <c r="G9483">
        <v>5.9195999999999999E-2</v>
      </c>
      <c r="H9483">
        <v>-18.951187999999998</v>
      </c>
      <c r="I9483">
        <v>-100</v>
      </c>
      <c r="J9483">
        <v>1</v>
      </c>
      <c r="K9483">
        <v>1.0364679999999999</v>
      </c>
      <c r="L9483">
        <v>1.4999E-2</v>
      </c>
      <c r="M9483">
        <f>(F9483*CalPhotonTurnigy!$AE$30*CalPhotonTurnigy!$AF$36+CalPhotonTurnigy!$AE$36)/CalPhotonTurnigy!$AE$30</f>
        <v>11.54228304264362</v>
      </c>
    </row>
    <row r="9484" spans="1:13" x14ac:dyDescent="0.3">
      <c r="A9484">
        <v>239.70510999999999</v>
      </c>
      <c r="B9484">
        <v>1</v>
      </c>
      <c r="C9484">
        <v>0</v>
      </c>
      <c r="D9484">
        <v>1E-3</v>
      </c>
      <c r="E9484">
        <v>-18.898047999999999</v>
      </c>
      <c r="F9484">
        <v>5.314E-2</v>
      </c>
      <c r="G9484">
        <v>-0.384627</v>
      </c>
      <c r="H9484">
        <v>-18.951187999999998</v>
      </c>
      <c r="I9484">
        <v>-100</v>
      </c>
      <c r="J9484">
        <v>1</v>
      </c>
      <c r="K9484">
        <v>0.892096</v>
      </c>
      <c r="L9484">
        <v>1.5007E-2</v>
      </c>
      <c r="M9484">
        <f>(F9484*CalPhotonTurnigy!$AE$30*CalPhotonTurnigy!$AF$36+CalPhotonTurnigy!$AE$36)/CalPhotonTurnigy!$AE$30</f>
        <v>11.54228304264362</v>
      </c>
    </row>
    <row r="9485" spans="1:13" x14ac:dyDescent="0.3">
      <c r="A9485">
        <v>239.720112</v>
      </c>
      <c r="B9485">
        <v>0</v>
      </c>
      <c r="C9485">
        <v>0</v>
      </c>
      <c r="D9485">
        <v>1E-3</v>
      </c>
      <c r="E9485">
        <v>-18.898047999999999</v>
      </c>
      <c r="F9485">
        <v>5.314E-2</v>
      </c>
      <c r="G9485">
        <v>-0.82794999999999996</v>
      </c>
      <c r="H9485">
        <v>-18.951187999999998</v>
      </c>
      <c r="I9485">
        <v>-100</v>
      </c>
      <c r="J9485">
        <v>0</v>
      </c>
      <c r="K9485">
        <v>0.76783400000000002</v>
      </c>
      <c r="L9485">
        <v>1.5002E-2</v>
      </c>
      <c r="M9485">
        <f>(F9485*CalPhotonTurnigy!$AE$30*CalPhotonTurnigy!$AF$36+CalPhotonTurnigy!$AE$36)/CalPhotonTurnigy!$AE$30</f>
        <v>11.54228304264362</v>
      </c>
    </row>
    <row r="9486" spans="1:13" x14ac:dyDescent="0.3">
      <c r="A9486">
        <v>239.73511999999999</v>
      </c>
      <c r="B9486">
        <v>0</v>
      </c>
      <c r="C9486">
        <v>0</v>
      </c>
      <c r="D9486">
        <v>0</v>
      </c>
      <c r="E9486">
        <v>-18.898047999999999</v>
      </c>
      <c r="F9486">
        <v>5.314E-2</v>
      </c>
      <c r="G9486">
        <v>-1.2695380000000001</v>
      </c>
      <c r="H9486">
        <v>-18.951187999999998</v>
      </c>
      <c r="I9486">
        <v>-100</v>
      </c>
      <c r="J9486">
        <v>0</v>
      </c>
      <c r="K9486">
        <v>0.66088100000000005</v>
      </c>
      <c r="L9486">
        <v>1.5008000000000001E-2</v>
      </c>
      <c r="M9486">
        <f>(F9486*CalPhotonTurnigy!$AE$30*CalPhotonTurnigy!$AF$36+CalPhotonTurnigy!$AE$36)/CalPhotonTurnigy!$AE$30</f>
        <v>11.54228304264362</v>
      </c>
    </row>
    <row r="9487" spans="1:13" x14ac:dyDescent="0.3">
      <c r="A9487">
        <v>239.750124</v>
      </c>
      <c r="B9487">
        <v>0</v>
      </c>
      <c r="C9487">
        <v>0</v>
      </c>
      <c r="D9487">
        <v>1E-3</v>
      </c>
      <c r="E9487">
        <v>-18.898047999999999</v>
      </c>
      <c r="F9487">
        <v>5.314E-2</v>
      </c>
      <c r="G9487">
        <v>-1.7082949999999999</v>
      </c>
      <c r="H9487">
        <v>-18.951187999999998</v>
      </c>
      <c r="I9487">
        <v>-100</v>
      </c>
      <c r="J9487">
        <v>0</v>
      </c>
      <c r="K9487">
        <v>0.56882600000000005</v>
      </c>
      <c r="L9487">
        <v>1.5004E-2</v>
      </c>
      <c r="M9487">
        <f>(F9487*CalPhotonTurnigy!$AE$30*CalPhotonTurnigy!$AF$36+CalPhotonTurnigy!$AE$36)/CalPhotonTurnigy!$AE$30</f>
        <v>11.54228304264362</v>
      </c>
    </row>
    <row r="9488" spans="1:13" x14ac:dyDescent="0.3">
      <c r="A9488">
        <v>239.765129</v>
      </c>
      <c r="B9488">
        <v>0</v>
      </c>
      <c r="C9488">
        <v>0</v>
      </c>
      <c r="D9488">
        <v>1E-3</v>
      </c>
      <c r="E9488">
        <v>-18.898047999999999</v>
      </c>
      <c r="F9488">
        <v>2.6571000000000001E-2</v>
      </c>
      <c r="G9488">
        <v>-2.143249</v>
      </c>
      <c r="H9488">
        <v>-18.924617999999999</v>
      </c>
      <c r="I9488">
        <v>-100</v>
      </c>
      <c r="J9488">
        <v>0</v>
      </c>
      <c r="K9488">
        <v>0.489593</v>
      </c>
      <c r="L9488">
        <v>1.5004999999999999E-2</v>
      </c>
      <c r="M9488">
        <f>(F9488*CalPhotonTurnigy!$AE$30*CalPhotonTurnigy!$AF$36+CalPhotonTurnigy!$AE$36)/CalPhotonTurnigy!$AE$30</f>
        <v>11.515296790020216</v>
      </c>
    </row>
    <row r="9489" spans="1:13" x14ac:dyDescent="0.3">
      <c r="A9489">
        <v>239.78013100000001</v>
      </c>
      <c r="B9489">
        <v>0</v>
      </c>
      <c r="C9489">
        <v>0</v>
      </c>
      <c r="D9489">
        <v>1E-3</v>
      </c>
      <c r="E9489">
        <v>-18.898047999999999</v>
      </c>
      <c r="F9489">
        <v>5.314E-2</v>
      </c>
      <c r="G9489">
        <v>-2.573553</v>
      </c>
      <c r="H9489">
        <v>-18.951187999999998</v>
      </c>
      <c r="I9489">
        <v>-100</v>
      </c>
      <c r="J9489">
        <v>0</v>
      </c>
      <c r="K9489">
        <v>0.42139599999999999</v>
      </c>
      <c r="L9489">
        <v>1.5002E-2</v>
      </c>
      <c r="M9489">
        <f>(F9489*CalPhotonTurnigy!$AE$30*CalPhotonTurnigy!$AF$36+CalPhotonTurnigy!$AE$36)/CalPhotonTurnigy!$AE$30</f>
        <v>11.54228304264362</v>
      </c>
    </row>
    <row r="9490" spans="1:13" x14ac:dyDescent="0.3">
      <c r="A9490">
        <v>239.79512700000001</v>
      </c>
      <c r="B9490">
        <v>0</v>
      </c>
      <c r="C9490">
        <v>0</v>
      </c>
      <c r="D9490">
        <v>1E-3</v>
      </c>
      <c r="E9490">
        <v>-18.898047999999999</v>
      </c>
      <c r="F9490">
        <v>5.314E-2</v>
      </c>
      <c r="G9490">
        <v>-2.9984630000000001</v>
      </c>
      <c r="H9490">
        <v>-18.951187999999998</v>
      </c>
      <c r="I9490">
        <v>-100</v>
      </c>
      <c r="J9490">
        <v>0</v>
      </c>
      <c r="K9490">
        <v>0.36269899999999999</v>
      </c>
      <c r="L9490">
        <v>1.4996000000000001E-2</v>
      </c>
      <c r="M9490">
        <f>(F9490*CalPhotonTurnigy!$AE$30*CalPhotonTurnigy!$AF$36+CalPhotonTurnigy!$AE$36)/CalPhotonTurnigy!$AE$30</f>
        <v>11.54228304264362</v>
      </c>
    </row>
    <row r="9491" spans="1:13" x14ac:dyDescent="0.3">
      <c r="A9491">
        <v>239.810125</v>
      </c>
      <c r="B9491">
        <v>0</v>
      </c>
      <c r="C9491">
        <v>0</v>
      </c>
      <c r="D9491">
        <v>0</v>
      </c>
      <c r="E9491">
        <v>-18.898047999999999</v>
      </c>
      <c r="F9491">
        <v>5.314E-2</v>
      </c>
      <c r="G9491">
        <v>-3.4173480000000001</v>
      </c>
      <c r="H9491">
        <v>-18.951187999999998</v>
      </c>
      <c r="I9491">
        <v>-100</v>
      </c>
      <c r="J9491">
        <v>0</v>
      </c>
      <c r="K9491">
        <v>0.31217800000000001</v>
      </c>
      <c r="L9491">
        <v>1.4997999999999999E-2</v>
      </c>
      <c r="M9491">
        <f>(F9491*CalPhotonTurnigy!$AE$30*CalPhotonTurnigy!$AF$36+CalPhotonTurnigy!$AE$36)/CalPhotonTurnigy!$AE$30</f>
        <v>11.54228304264362</v>
      </c>
    </row>
    <row r="9492" spans="1:13" x14ac:dyDescent="0.3">
      <c r="A9492">
        <v>239.82512700000001</v>
      </c>
      <c r="B9492">
        <v>0</v>
      </c>
      <c r="C9492">
        <v>0</v>
      </c>
      <c r="D9492">
        <v>1E-3</v>
      </c>
      <c r="E9492">
        <v>-18.898047999999999</v>
      </c>
      <c r="F9492">
        <v>5.314E-2</v>
      </c>
      <c r="G9492">
        <v>-3.8296929999999998</v>
      </c>
      <c r="H9492">
        <v>-18.951187999999998</v>
      </c>
      <c r="I9492">
        <v>-100</v>
      </c>
      <c r="J9492">
        <v>0</v>
      </c>
      <c r="K9492">
        <v>0.26869399999999999</v>
      </c>
      <c r="L9492">
        <v>1.5002E-2</v>
      </c>
      <c r="M9492">
        <f>(F9492*CalPhotonTurnigy!$AE$30*CalPhotonTurnigy!$AF$36+CalPhotonTurnigy!$AE$36)/CalPhotonTurnigy!$AE$30</f>
        <v>11.54228304264362</v>
      </c>
    </row>
    <row r="9493" spans="1:13" x14ac:dyDescent="0.3">
      <c r="A9493">
        <v>239.840127</v>
      </c>
      <c r="B9493">
        <v>0</v>
      </c>
      <c r="C9493">
        <v>0</v>
      </c>
      <c r="D9493">
        <v>0</v>
      </c>
      <c r="E9493">
        <v>-18.898047999999999</v>
      </c>
      <c r="F9493">
        <v>5.314E-2</v>
      </c>
      <c r="G9493">
        <v>-4.2350570000000003</v>
      </c>
      <c r="H9493">
        <v>-18.951187999999998</v>
      </c>
      <c r="I9493">
        <v>-100</v>
      </c>
      <c r="J9493">
        <v>0</v>
      </c>
      <c r="K9493">
        <v>0.231267</v>
      </c>
      <c r="L9493">
        <v>1.4999999999999999E-2</v>
      </c>
      <c r="M9493">
        <f>(F9493*CalPhotonTurnigy!$AE$30*CalPhotonTurnigy!$AF$36+CalPhotonTurnigy!$AE$36)/CalPhotonTurnigy!$AE$30</f>
        <v>11.54228304264362</v>
      </c>
    </row>
    <row r="9494" spans="1:13" x14ac:dyDescent="0.3">
      <c r="A9494">
        <v>239.85512299999999</v>
      </c>
      <c r="B9494">
        <v>0</v>
      </c>
      <c r="C9494">
        <v>0</v>
      </c>
      <c r="D9494">
        <v>1E-3</v>
      </c>
      <c r="E9494">
        <v>-18.898047999999999</v>
      </c>
      <c r="F9494">
        <v>5.314E-2</v>
      </c>
      <c r="G9494">
        <v>-4.6330640000000001</v>
      </c>
      <c r="H9494">
        <v>-18.951187999999998</v>
      </c>
      <c r="I9494">
        <v>-100</v>
      </c>
      <c r="J9494">
        <v>0</v>
      </c>
      <c r="K9494">
        <v>0.19905400000000001</v>
      </c>
      <c r="L9494">
        <v>1.4996000000000001E-2</v>
      </c>
      <c r="M9494">
        <f>(F9494*CalPhotonTurnigy!$AE$30*CalPhotonTurnigy!$AF$36+CalPhotonTurnigy!$AE$36)/CalPhotonTurnigy!$AE$30</f>
        <v>11.54228304264362</v>
      </c>
    </row>
    <row r="9495" spans="1:13" x14ac:dyDescent="0.3">
      <c r="A9495">
        <v>239.870124</v>
      </c>
      <c r="B9495">
        <v>0</v>
      </c>
      <c r="C9495">
        <v>0</v>
      </c>
      <c r="D9495">
        <v>1E-3</v>
      </c>
      <c r="E9495">
        <v>-18.898047999999999</v>
      </c>
      <c r="F9495">
        <v>5.314E-2</v>
      </c>
      <c r="G9495">
        <v>-5.0234189999999996</v>
      </c>
      <c r="H9495">
        <v>-18.951187999999998</v>
      </c>
      <c r="I9495">
        <v>-100</v>
      </c>
      <c r="J9495">
        <v>0</v>
      </c>
      <c r="K9495">
        <v>0.17132700000000001</v>
      </c>
      <c r="L9495">
        <v>1.5001E-2</v>
      </c>
      <c r="M9495">
        <f>(F9495*CalPhotonTurnigy!$AE$30*CalPhotonTurnigy!$AF$36+CalPhotonTurnigy!$AE$36)/CalPhotonTurnigy!$AE$30</f>
        <v>11.54228304264362</v>
      </c>
    </row>
    <row r="9496" spans="1:13" x14ac:dyDescent="0.3">
      <c r="A9496">
        <v>239.88512499999999</v>
      </c>
      <c r="B9496">
        <v>0</v>
      </c>
      <c r="C9496">
        <v>0</v>
      </c>
      <c r="D9496">
        <v>1E-3</v>
      </c>
      <c r="E9496">
        <v>-18.898047999999999</v>
      </c>
      <c r="F9496">
        <v>5.314E-2</v>
      </c>
      <c r="G9496">
        <v>-5.4058960000000003</v>
      </c>
      <c r="H9496">
        <v>-18.951187999999998</v>
      </c>
      <c r="I9496">
        <v>-100</v>
      </c>
      <c r="J9496">
        <v>0</v>
      </c>
      <c r="K9496">
        <v>0.14746300000000001</v>
      </c>
      <c r="L9496">
        <v>1.5001E-2</v>
      </c>
      <c r="M9496">
        <f>(F9496*CalPhotonTurnigy!$AE$30*CalPhotonTurnigy!$AF$36+CalPhotonTurnigy!$AE$36)/CalPhotonTurnigy!$AE$30</f>
        <v>11.54228304264362</v>
      </c>
    </row>
    <row r="9497" spans="1:13" x14ac:dyDescent="0.3">
      <c r="A9497">
        <v>239.90013500000001</v>
      </c>
      <c r="B9497">
        <v>0</v>
      </c>
      <c r="C9497">
        <v>0</v>
      </c>
      <c r="D9497">
        <v>1E-3</v>
      </c>
      <c r="E9497">
        <v>-18.898047999999999</v>
      </c>
      <c r="F9497">
        <v>2.6571000000000001E-2</v>
      </c>
      <c r="G9497">
        <v>-5.7803290000000001</v>
      </c>
      <c r="H9497">
        <v>-18.924617999999999</v>
      </c>
      <c r="I9497">
        <v>-100</v>
      </c>
      <c r="J9497">
        <v>0</v>
      </c>
      <c r="K9497">
        <v>0.12692200000000001</v>
      </c>
      <c r="L9497">
        <v>1.5010000000000001E-2</v>
      </c>
      <c r="M9497">
        <f>(F9497*CalPhotonTurnigy!$AE$30*CalPhotonTurnigy!$AF$36+CalPhotonTurnigy!$AE$36)/CalPhotonTurnigy!$AE$30</f>
        <v>11.515296790020216</v>
      </c>
    </row>
    <row r="9498" spans="1:13" x14ac:dyDescent="0.3">
      <c r="A9498">
        <v>239.915133</v>
      </c>
      <c r="B9498">
        <v>0</v>
      </c>
      <c r="C9498">
        <v>0</v>
      </c>
      <c r="D9498">
        <v>1E-3</v>
      </c>
      <c r="E9498">
        <v>-18.898047999999999</v>
      </c>
      <c r="F9498">
        <v>5.314E-2</v>
      </c>
      <c r="G9498">
        <v>-6.1465800000000002</v>
      </c>
      <c r="H9498">
        <v>-18.951187999999998</v>
      </c>
      <c r="I9498">
        <v>-100</v>
      </c>
      <c r="J9498">
        <v>0</v>
      </c>
      <c r="K9498">
        <v>0.10924300000000001</v>
      </c>
      <c r="L9498">
        <v>1.4997999999999999E-2</v>
      </c>
      <c r="M9498">
        <f>(F9498*CalPhotonTurnigy!$AE$30*CalPhotonTurnigy!$AF$36+CalPhotonTurnigy!$AE$36)/CalPhotonTurnigy!$AE$30</f>
        <v>11.54228304264362</v>
      </c>
    </row>
    <row r="9499" spans="1:13" x14ac:dyDescent="0.3">
      <c r="A9499">
        <v>239.93013999999999</v>
      </c>
      <c r="B9499">
        <v>0</v>
      </c>
      <c r="C9499">
        <v>0</v>
      </c>
      <c r="D9499">
        <v>1E-3</v>
      </c>
      <c r="E9499">
        <v>-18.898047999999999</v>
      </c>
      <c r="F9499">
        <v>5.314E-2</v>
      </c>
      <c r="G9499">
        <v>-6.504556</v>
      </c>
      <c r="H9499">
        <v>-18.951187999999998</v>
      </c>
      <c r="I9499">
        <v>-100</v>
      </c>
      <c r="J9499">
        <v>0</v>
      </c>
      <c r="K9499">
        <v>9.4025999999999998E-2</v>
      </c>
      <c r="L9499">
        <v>1.5007E-2</v>
      </c>
      <c r="M9499">
        <f>(F9499*CalPhotonTurnigy!$AE$30*CalPhotonTurnigy!$AF$36+CalPhotonTurnigy!$AE$36)/CalPhotonTurnigy!$AE$30</f>
        <v>11.54228304264362</v>
      </c>
    </row>
    <row r="9500" spans="1:13" x14ac:dyDescent="0.3">
      <c r="A9500">
        <v>239.94514699999999</v>
      </c>
      <c r="B9500">
        <v>0</v>
      </c>
      <c r="C9500">
        <v>0</v>
      </c>
      <c r="D9500">
        <v>1E-3</v>
      </c>
      <c r="E9500">
        <v>-18.898047999999999</v>
      </c>
      <c r="F9500">
        <v>2.6571000000000001E-2</v>
      </c>
      <c r="G9500">
        <v>-6.8542209999999999</v>
      </c>
      <c r="H9500">
        <v>-18.924617999999999</v>
      </c>
      <c r="I9500">
        <v>-100</v>
      </c>
      <c r="J9500">
        <v>0</v>
      </c>
      <c r="K9500">
        <v>8.0929000000000001E-2</v>
      </c>
      <c r="L9500">
        <v>1.5007E-2</v>
      </c>
      <c r="M9500">
        <f>(F9500*CalPhotonTurnigy!$AE$30*CalPhotonTurnigy!$AF$36+CalPhotonTurnigy!$AE$36)/CalPhotonTurnigy!$AE$30</f>
        <v>11.515296790020216</v>
      </c>
    </row>
    <row r="9501" spans="1:13" x14ac:dyDescent="0.3">
      <c r="A9501">
        <v>239.96015499999999</v>
      </c>
      <c r="B9501">
        <v>0</v>
      </c>
      <c r="C9501">
        <v>0</v>
      </c>
      <c r="D9501">
        <v>1E-3</v>
      </c>
      <c r="E9501">
        <v>-18.898047999999999</v>
      </c>
      <c r="F9501">
        <v>2.6571000000000001E-2</v>
      </c>
      <c r="G9501">
        <v>-7.195557</v>
      </c>
      <c r="H9501">
        <v>-18.924617999999999</v>
      </c>
      <c r="I9501">
        <v>-100</v>
      </c>
      <c r="J9501">
        <v>0</v>
      </c>
      <c r="K9501">
        <v>6.9655999999999996E-2</v>
      </c>
      <c r="L9501">
        <v>1.5008000000000001E-2</v>
      </c>
      <c r="M9501">
        <f>(F9501*CalPhotonTurnigy!$AE$30*CalPhotonTurnigy!$AF$36+CalPhotonTurnigy!$AE$36)/CalPhotonTurnigy!$AE$30</f>
        <v>11.515296790020216</v>
      </c>
    </row>
    <row r="9502" spans="1:13" x14ac:dyDescent="0.3">
      <c r="A9502">
        <v>239.97515200000001</v>
      </c>
      <c r="B9502">
        <v>0</v>
      </c>
      <c r="C9502">
        <v>0</v>
      </c>
      <c r="D9502">
        <v>1E-3</v>
      </c>
      <c r="E9502">
        <v>-18.898047999999999</v>
      </c>
      <c r="F9502">
        <v>2.6571000000000001E-2</v>
      </c>
      <c r="G9502">
        <v>-7.5285650000000004</v>
      </c>
      <c r="H9502">
        <v>-18.924617999999999</v>
      </c>
      <c r="I9502">
        <v>-100</v>
      </c>
      <c r="J9502">
        <v>0</v>
      </c>
      <c r="K9502">
        <v>5.9954E-2</v>
      </c>
      <c r="L9502">
        <v>1.4997E-2</v>
      </c>
      <c r="M9502">
        <f>(F9502*CalPhotonTurnigy!$AE$30*CalPhotonTurnigy!$AF$36+CalPhotonTurnigy!$AE$36)/CalPhotonTurnigy!$AE$30</f>
        <v>11.515296790020216</v>
      </c>
    </row>
    <row r="9503" spans="1:13" x14ac:dyDescent="0.3">
      <c r="A9503">
        <v>239.990148</v>
      </c>
      <c r="B9503">
        <v>0</v>
      </c>
      <c r="C9503">
        <v>0</v>
      </c>
      <c r="D9503">
        <v>1E-3</v>
      </c>
      <c r="E9503">
        <v>-18.898047999999999</v>
      </c>
      <c r="F9503">
        <v>5.314E-2</v>
      </c>
      <c r="G9503">
        <v>-7.8532690000000001</v>
      </c>
      <c r="H9503">
        <v>-18.951187999999998</v>
      </c>
      <c r="I9503">
        <v>-100</v>
      </c>
      <c r="J9503">
        <v>0</v>
      </c>
      <c r="K9503">
        <v>5.1603000000000003E-2</v>
      </c>
      <c r="L9503">
        <v>1.4996000000000001E-2</v>
      </c>
      <c r="M9503">
        <f>(F9503*CalPhotonTurnigy!$AE$30*CalPhotonTurnigy!$AF$36+CalPhotonTurnigy!$AE$36)/CalPhotonTurnigy!$AE$30</f>
        <v>11.54228304264362</v>
      </c>
    </row>
    <row r="9504" spans="1:13" x14ac:dyDescent="0.3">
      <c r="A9504">
        <v>240.005156</v>
      </c>
      <c r="B9504">
        <v>0</v>
      </c>
      <c r="C9504">
        <v>0</v>
      </c>
      <c r="D9504">
        <v>1E-3</v>
      </c>
      <c r="E9504">
        <v>-18.898047999999999</v>
      </c>
      <c r="F9504">
        <v>5.314E-2</v>
      </c>
      <c r="G9504">
        <v>-8.1697480000000002</v>
      </c>
      <c r="H9504">
        <v>-18.951187999999998</v>
      </c>
      <c r="I9504">
        <v>-100</v>
      </c>
      <c r="J9504">
        <v>0</v>
      </c>
      <c r="K9504">
        <v>4.4415000000000003E-2</v>
      </c>
      <c r="L9504">
        <v>1.5008000000000001E-2</v>
      </c>
      <c r="M9504">
        <f>(F9504*CalPhotonTurnigy!$AE$30*CalPhotonTurnigy!$AF$36+CalPhotonTurnigy!$AE$36)/CalPhotonTurnigy!$AE$30</f>
        <v>11.54228304264362</v>
      </c>
    </row>
    <row r="9505" spans="1:13" x14ac:dyDescent="0.3">
      <c r="A9505">
        <v>240.020163</v>
      </c>
      <c r="B9505">
        <v>0</v>
      </c>
      <c r="C9505">
        <v>0</v>
      </c>
      <c r="D9505">
        <v>0</v>
      </c>
      <c r="E9505">
        <v>-18.898047999999999</v>
      </c>
      <c r="F9505">
        <v>5.314E-2</v>
      </c>
      <c r="G9505">
        <v>-8.4780960000000007</v>
      </c>
      <c r="H9505">
        <v>-18.951187999999998</v>
      </c>
      <c r="I9505">
        <v>-100</v>
      </c>
      <c r="J9505">
        <v>0</v>
      </c>
      <c r="K9505">
        <v>3.8227999999999998E-2</v>
      </c>
      <c r="L9505">
        <v>1.5007E-2</v>
      </c>
      <c r="M9505">
        <f>(F9505*CalPhotonTurnigy!$AE$30*CalPhotonTurnigy!$AF$36+CalPhotonTurnigy!$AE$36)/CalPhotonTurnigy!$AE$30</f>
        <v>11.54228304264362</v>
      </c>
    </row>
    <row r="9506" spans="1:13" x14ac:dyDescent="0.3">
      <c r="A9506">
        <v>240.03517400000001</v>
      </c>
      <c r="B9506">
        <v>0</v>
      </c>
      <c r="C9506">
        <v>0</v>
      </c>
      <c r="D9506">
        <v>1E-3</v>
      </c>
      <c r="E9506">
        <v>-18.898047999999999</v>
      </c>
      <c r="F9506">
        <v>5.314E-2</v>
      </c>
      <c r="G9506">
        <v>-8.7784119999999994</v>
      </c>
      <c r="H9506">
        <v>-18.951187999999998</v>
      </c>
      <c r="I9506">
        <v>-100</v>
      </c>
      <c r="J9506">
        <v>0</v>
      </c>
      <c r="K9506">
        <v>3.2903000000000002E-2</v>
      </c>
      <c r="L9506">
        <v>1.5011E-2</v>
      </c>
      <c r="M9506">
        <f>(F9506*CalPhotonTurnigy!$AE$30*CalPhotonTurnigy!$AF$36+CalPhotonTurnigy!$AE$36)/CalPhotonTurnigy!$AE$30</f>
        <v>11.54228304264362</v>
      </c>
    </row>
    <row r="9507" spans="1:13" x14ac:dyDescent="0.3">
      <c r="A9507">
        <v>240.050174</v>
      </c>
      <c r="B9507">
        <v>0</v>
      </c>
      <c r="C9507">
        <v>0</v>
      </c>
      <c r="D9507">
        <v>1E-3</v>
      </c>
      <c r="E9507">
        <v>-18.898047999999999</v>
      </c>
      <c r="F9507">
        <v>5.314E-2</v>
      </c>
      <c r="G9507">
        <v>-9.0707939999999994</v>
      </c>
      <c r="H9507">
        <v>-18.951187999999998</v>
      </c>
      <c r="I9507">
        <v>-100</v>
      </c>
      <c r="J9507">
        <v>0</v>
      </c>
      <c r="K9507">
        <v>2.8320000000000001E-2</v>
      </c>
      <c r="L9507">
        <v>1.4999999999999999E-2</v>
      </c>
      <c r="M9507">
        <f>(F9507*CalPhotonTurnigy!$AE$30*CalPhotonTurnigy!$AF$36+CalPhotonTurnigy!$AE$36)/CalPhotonTurnigy!$AE$30</f>
        <v>11.54228304264362</v>
      </c>
    </row>
    <row r="9508" spans="1:13" x14ac:dyDescent="0.3">
      <c r="A9508">
        <v>240.065181</v>
      </c>
      <c r="B9508">
        <v>0</v>
      </c>
      <c r="C9508">
        <v>0</v>
      </c>
      <c r="D9508">
        <v>1E-3</v>
      </c>
      <c r="E9508">
        <v>-18.898047999999999</v>
      </c>
      <c r="F9508">
        <v>2.6571000000000001E-2</v>
      </c>
      <c r="G9508">
        <v>-9.3553610000000003</v>
      </c>
      <c r="H9508">
        <v>-18.924617999999999</v>
      </c>
      <c r="I9508">
        <v>-100</v>
      </c>
      <c r="J9508">
        <v>0</v>
      </c>
      <c r="K9508">
        <v>2.4375000000000001E-2</v>
      </c>
      <c r="L9508">
        <v>1.5007E-2</v>
      </c>
      <c r="M9508">
        <f>(F9508*CalPhotonTurnigy!$AE$30*CalPhotonTurnigy!$AF$36+CalPhotonTurnigy!$AE$36)/CalPhotonTurnigy!$AE$30</f>
        <v>11.515296790020216</v>
      </c>
    </row>
    <row r="9509" spans="1:13" x14ac:dyDescent="0.3">
      <c r="A9509">
        <v>240.08018799999999</v>
      </c>
      <c r="B9509">
        <v>0</v>
      </c>
      <c r="C9509">
        <v>0</v>
      </c>
      <c r="D9509">
        <v>1E-3</v>
      </c>
      <c r="E9509">
        <v>-18.898047999999999</v>
      </c>
      <c r="F9509">
        <v>2.6571000000000001E-2</v>
      </c>
      <c r="G9509">
        <v>-9.6322519999999994</v>
      </c>
      <c r="H9509">
        <v>-18.924617999999999</v>
      </c>
      <c r="I9509">
        <v>-100</v>
      </c>
      <c r="J9509">
        <v>0</v>
      </c>
      <c r="K9509">
        <v>2.0979999999999999E-2</v>
      </c>
      <c r="L9509">
        <v>1.5007E-2</v>
      </c>
      <c r="M9509">
        <f>(F9509*CalPhotonTurnigy!$AE$30*CalPhotonTurnigy!$AF$36+CalPhotonTurnigy!$AE$36)/CalPhotonTurnigy!$AE$30</f>
        <v>11.515296790020216</v>
      </c>
    </row>
    <row r="9510" spans="1:13" x14ac:dyDescent="0.3">
      <c r="A9510">
        <v>240.09518399999999</v>
      </c>
      <c r="B9510">
        <v>0</v>
      </c>
      <c r="C9510">
        <v>0</v>
      </c>
      <c r="D9510">
        <v>1E-3</v>
      </c>
      <c r="E9510">
        <v>-18.898047999999999</v>
      </c>
      <c r="F9510">
        <v>2.6571000000000001E-2</v>
      </c>
      <c r="G9510">
        <v>-9.9015930000000001</v>
      </c>
      <c r="H9510">
        <v>-18.924617999999999</v>
      </c>
      <c r="I9510">
        <v>-100</v>
      </c>
      <c r="J9510">
        <v>0</v>
      </c>
      <c r="K9510">
        <v>1.8058000000000001E-2</v>
      </c>
      <c r="L9510">
        <v>1.4996000000000001E-2</v>
      </c>
      <c r="M9510">
        <f>(F9510*CalPhotonTurnigy!$AE$30*CalPhotonTurnigy!$AF$36+CalPhotonTurnigy!$AE$36)/CalPhotonTurnigy!$AE$30</f>
        <v>11.515296790020216</v>
      </c>
    </row>
    <row r="9511" spans="1:13" x14ac:dyDescent="0.3">
      <c r="A9511">
        <v>240.11018300000001</v>
      </c>
      <c r="B9511">
        <v>0</v>
      </c>
      <c r="C9511">
        <v>0</v>
      </c>
      <c r="D9511">
        <v>0</v>
      </c>
      <c r="E9511">
        <v>-18.898047999999999</v>
      </c>
      <c r="F9511">
        <v>2.6571000000000001E-2</v>
      </c>
      <c r="G9511">
        <v>-10.163523</v>
      </c>
      <c r="H9511">
        <v>-18.924617999999999</v>
      </c>
      <c r="I9511">
        <v>-100</v>
      </c>
      <c r="J9511">
        <v>0</v>
      </c>
      <c r="K9511">
        <v>1.5542E-2</v>
      </c>
      <c r="L9511">
        <v>1.4999E-2</v>
      </c>
      <c r="M9511">
        <f>(F9511*CalPhotonTurnigy!$AE$30*CalPhotonTurnigy!$AF$36+CalPhotonTurnigy!$AE$36)/CalPhotonTurnigy!$AE$30</f>
        <v>11.515296790020216</v>
      </c>
    </row>
    <row r="9512" spans="1:13" x14ac:dyDescent="0.3">
      <c r="A9512">
        <v>240.12518</v>
      </c>
      <c r="B9512">
        <v>0</v>
      </c>
      <c r="C9512">
        <v>0</v>
      </c>
      <c r="D9512">
        <v>0</v>
      </c>
      <c r="E9512">
        <v>-18.898047999999999</v>
      </c>
      <c r="F9512">
        <v>2.6571000000000001E-2</v>
      </c>
      <c r="G9512">
        <v>-10.418195000000001</v>
      </c>
      <c r="H9512">
        <v>-18.924617999999999</v>
      </c>
      <c r="I9512">
        <v>-100</v>
      </c>
      <c r="J9512">
        <v>0</v>
      </c>
      <c r="K9512">
        <v>1.3377E-2</v>
      </c>
      <c r="L9512">
        <v>1.4997E-2</v>
      </c>
      <c r="M9512">
        <f>(F9512*CalPhotonTurnigy!$AE$30*CalPhotonTurnigy!$AF$36+CalPhotonTurnigy!$AE$36)/CalPhotonTurnigy!$AE$30</f>
        <v>11.515296790020216</v>
      </c>
    </row>
    <row r="9513" spans="1:13" x14ac:dyDescent="0.3">
      <c r="A9513">
        <v>240.140176</v>
      </c>
      <c r="B9513">
        <v>0</v>
      </c>
      <c r="C9513">
        <v>0</v>
      </c>
      <c r="D9513">
        <v>1E-3</v>
      </c>
      <c r="E9513">
        <v>-18.898047999999999</v>
      </c>
      <c r="F9513">
        <v>5.314E-2</v>
      </c>
      <c r="G9513">
        <v>-10.665763999999999</v>
      </c>
      <c r="H9513">
        <v>-18.951187999999998</v>
      </c>
      <c r="I9513">
        <v>-100</v>
      </c>
      <c r="J9513">
        <v>0</v>
      </c>
      <c r="K9513">
        <v>1.1514E-2</v>
      </c>
      <c r="L9513">
        <v>1.4996000000000001E-2</v>
      </c>
      <c r="M9513">
        <f>(F9513*CalPhotonTurnigy!$AE$30*CalPhotonTurnigy!$AF$36+CalPhotonTurnigy!$AE$36)/CalPhotonTurnigy!$AE$30</f>
        <v>11.54228304264362</v>
      </c>
    </row>
    <row r="9514" spans="1:13" x14ac:dyDescent="0.3">
      <c r="A9514">
        <v>240.15518599999999</v>
      </c>
      <c r="B9514">
        <v>0</v>
      </c>
      <c r="C9514">
        <v>0</v>
      </c>
      <c r="D9514">
        <v>1E-3</v>
      </c>
      <c r="E9514">
        <v>-18.898047999999999</v>
      </c>
      <c r="F9514">
        <v>2.6571000000000001E-2</v>
      </c>
      <c r="G9514">
        <v>-10.906399</v>
      </c>
      <c r="H9514">
        <v>-18.924617999999999</v>
      </c>
      <c r="I9514">
        <v>-100</v>
      </c>
      <c r="J9514">
        <v>0</v>
      </c>
      <c r="K9514">
        <v>9.9100000000000004E-3</v>
      </c>
      <c r="L9514">
        <v>1.5010000000000001E-2</v>
      </c>
      <c r="M9514">
        <f>(F9514*CalPhotonTurnigy!$AE$30*CalPhotonTurnigy!$AF$36+CalPhotonTurnigy!$AE$36)/CalPhotonTurnigy!$AE$30</f>
        <v>11.515296790020216</v>
      </c>
    </row>
    <row r="9515" spans="1:13" x14ac:dyDescent="0.3">
      <c r="A9515">
        <v>240.17018200000001</v>
      </c>
      <c r="B9515">
        <v>0</v>
      </c>
      <c r="C9515">
        <v>0</v>
      </c>
      <c r="D9515">
        <v>1E-3</v>
      </c>
      <c r="E9515">
        <v>-18.898047999999999</v>
      </c>
      <c r="F9515">
        <v>2.6571000000000001E-2</v>
      </c>
      <c r="G9515">
        <v>-11.140259</v>
      </c>
      <c r="H9515">
        <v>-18.924617999999999</v>
      </c>
      <c r="I9515">
        <v>-100</v>
      </c>
      <c r="J9515">
        <v>0</v>
      </c>
      <c r="K9515">
        <v>8.5299999999999994E-3</v>
      </c>
      <c r="L9515">
        <v>1.4996000000000001E-2</v>
      </c>
      <c r="M9515">
        <f>(F9515*CalPhotonTurnigy!$AE$30*CalPhotonTurnigy!$AF$36+CalPhotonTurnigy!$AE$36)/CalPhotonTurnigy!$AE$30</f>
        <v>11.515296790020216</v>
      </c>
    </row>
    <row r="9516" spans="1:13" x14ac:dyDescent="0.3">
      <c r="A9516">
        <v>240.18519000000001</v>
      </c>
      <c r="B9516">
        <v>0</v>
      </c>
      <c r="C9516">
        <v>0</v>
      </c>
      <c r="D9516">
        <v>0</v>
      </c>
      <c r="E9516">
        <v>-18.898047999999999</v>
      </c>
      <c r="F9516">
        <v>2.6571000000000001E-2</v>
      </c>
      <c r="G9516">
        <v>-11.3675</v>
      </c>
      <c r="H9516">
        <v>-18.924617999999999</v>
      </c>
      <c r="I9516">
        <v>-100</v>
      </c>
      <c r="J9516">
        <v>0</v>
      </c>
      <c r="K9516">
        <v>7.3419999999999996E-3</v>
      </c>
      <c r="L9516">
        <v>1.5008000000000001E-2</v>
      </c>
      <c r="M9516">
        <f>(F9516*CalPhotonTurnigy!$AE$30*CalPhotonTurnigy!$AF$36+CalPhotonTurnigy!$AE$36)/CalPhotonTurnigy!$AE$30</f>
        <v>11.515296790020216</v>
      </c>
    </row>
    <row r="9517" spans="1:13" x14ac:dyDescent="0.3">
      <c r="A9517">
        <v>240.20019099999999</v>
      </c>
      <c r="B9517">
        <v>0</v>
      </c>
      <c r="C9517">
        <v>0</v>
      </c>
      <c r="D9517">
        <v>1E-3</v>
      </c>
      <c r="E9517">
        <v>-18.898047999999999</v>
      </c>
      <c r="F9517">
        <v>5.314E-2</v>
      </c>
      <c r="G9517">
        <v>-11.588286999999999</v>
      </c>
      <c r="H9517">
        <v>-18.951187999999998</v>
      </c>
      <c r="I9517">
        <v>-100</v>
      </c>
      <c r="J9517">
        <v>0</v>
      </c>
      <c r="K9517">
        <v>6.319E-3</v>
      </c>
      <c r="L9517">
        <v>1.5001E-2</v>
      </c>
      <c r="M9517">
        <f>(F9517*CalPhotonTurnigy!$AE$30*CalPhotonTurnigy!$AF$36+CalPhotonTurnigy!$AE$36)/CalPhotonTurnigy!$AE$30</f>
        <v>11.54228304264362</v>
      </c>
    </row>
    <row r="9518" spans="1:13" x14ac:dyDescent="0.3">
      <c r="A9518">
        <v>240.215193</v>
      </c>
      <c r="B9518">
        <v>0</v>
      </c>
      <c r="C9518">
        <v>0</v>
      </c>
      <c r="D9518">
        <v>1E-3</v>
      </c>
      <c r="E9518">
        <v>-18.898047999999999</v>
      </c>
      <c r="F9518">
        <v>2.6571000000000001E-2</v>
      </c>
      <c r="G9518">
        <v>-11.802771999999999</v>
      </c>
      <c r="H9518">
        <v>-18.924617999999999</v>
      </c>
      <c r="I9518">
        <v>-100</v>
      </c>
      <c r="J9518">
        <v>0</v>
      </c>
      <c r="K9518">
        <v>5.4390000000000003E-3</v>
      </c>
      <c r="L9518">
        <v>1.5002E-2</v>
      </c>
      <c r="M9518">
        <f>(F9518*CalPhotonTurnigy!$AE$30*CalPhotonTurnigy!$AF$36+CalPhotonTurnigy!$AE$36)/CalPhotonTurnigy!$AE$30</f>
        <v>11.515296790020216</v>
      </c>
    </row>
    <row r="9519" spans="1:13" x14ac:dyDescent="0.3">
      <c r="A9519">
        <v>240.23019199999999</v>
      </c>
      <c r="B9519">
        <v>0</v>
      </c>
      <c r="C9519">
        <v>0</v>
      </c>
      <c r="D9519">
        <v>1E-3</v>
      </c>
      <c r="E9519">
        <v>-18.898047999999999</v>
      </c>
      <c r="F9519">
        <v>0</v>
      </c>
      <c r="G9519">
        <v>-12.011113999999999</v>
      </c>
      <c r="H9519">
        <v>-18.898047999999999</v>
      </c>
      <c r="I9519">
        <v>-100</v>
      </c>
      <c r="J9519">
        <v>0</v>
      </c>
      <c r="K9519">
        <v>4.6810000000000003E-3</v>
      </c>
      <c r="L9519">
        <v>1.4999E-2</v>
      </c>
      <c r="M9519">
        <f>(F9519*CalPhotonTurnigy!$AE$30*CalPhotonTurnigy!$AF$36+CalPhotonTurnigy!$AE$36)/CalPhotonTurnigy!$AE$30</f>
        <v>11.488308505987829</v>
      </c>
    </row>
    <row r="9520" spans="1:13" x14ac:dyDescent="0.3">
      <c r="A9520">
        <v>240.24520200000001</v>
      </c>
      <c r="B9520">
        <v>0</v>
      </c>
      <c r="C9520">
        <v>0</v>
      </c>
      <c r="D9520">
        <v>2E-3</v>
      </c>
      <c r="E9520">
        <v>-18.898047999999999</v>
      </c>
      <c r="F9520">
        <v>2.6571000000000001E-2</v>
      </c>
      <c r="G9520">
        <v>-12.213474</v>
      </c>
      <c r="H9520">
        <v>-18.924617999999999</v>
      </c>
      <c r="I9520">
        <v>-100</v>
      </c>
      <c r="J9520">
        <v>0</v>
      </c>
      <c r="K9520">
        <v>4.0289999999999996E-3</v>
      </c>
      <c r="L9520">
        <v>1.5010000000000001E-2</v>
      </c>
      <c r="M9520">
        <f>(F9520*CalPhotonTurnigy!$AE$30*CalPhotonTurnigy!$AF$36+CalPhotonTurnigy!$AE$36)/CalPhotonTurnigy!$AE$30</f>
        <v>11.515296790020216</v>
      </c>
    </row>
    <row r="9521" spans="1:13" x14ac:dyDescent="0.3">
      <c r="A9521">
        <v>240.26020199999999</v>
      </c>
      <c r="B9521">
        <v>0</v>
      </c>
      <c r="C9521">
        <v>0</v>
      </c>
      <c r="D9521">
        <v>1E-3</v>
      </c>
      <c r="E9521">
        <v>-18.898047999999999</v>
      </c>
      <c r="F9521">
        <v>2.6571000000000001E-2</v>
      </c>
      <c r="G9521">
        <v>-12.410009000000001</v>
      </c>
      <c r="H9521">
        <v>-18.924617999999999</v>
      </c>
      <c r="I9521">
        <v>-100</v>
      </c>
      <c r="J9521">
        <v>0</v>
      </c>
      <c r="K9521">
        <v>3.4680000000000002E-3</v>
      </c>
      <c r="L9521">
        <v>1.4999999999999999E-2</v>
      </c>
      <c r="M9521">
        <f>(F9521*CalPhotonTurnigy!$AE$30*CalPhotonTurnigy!$AF$36+CalPhotonTurnigy!$AE$36)/CalPhotonTurnigy!$AE$30</f>
        <v>11.515296790020216</v>
      </c>
    </row>
    <row r="9522" spans="1:13" x14ac:dyDescent="0.3">
      <c r="A9522">
        <v>240.275203</v>
      </c>
      <c r="B9522">
        <v>0</v>
      </c>
      <c r="C9522">
        <v>0</v>
      </c>
      <c r="D9522">
        <v>1E-3</v>
      </c>
      <c r="E9522">
        <v>-18.898047999999999</v>
      </c>
      <c r="F9522">
        <v>2.6571000000000001E-2</v>
      </c>
      <c r="G9522">
        <v>-12.600865000000001</v>
      </c>
      <c r="H9522">
        <v>-18.924617999999999</v>
      </c>
      <c r="I9522">
        <v>-100</v>
      </c>
      <c r="J9522">
        <v>0</v>
      </c>
      <c r="K9522">
        <v>2.9849999999999998E-3</v>
      </c>
      <c r="L9522">
        <v>1.5001E-2</v>
      </c>
      <c r="M9522">
        <f>(F9522*CalPhotonTurnigy!$AE$30*CalPhotonTurnigy!$AF$36+CalPhotonTurnigy!$AE$36)/CalPhotonTurnigy!$AE$30</f>
        <v>11.515296790020216</v>
      </c>
    </row>
    <row r="9523" spans="1:13" x14ac:dyDescent="0.3">
      <c r="A9523">
        <v>240.29021599999999</v>
      </c>
      <c r="B9523">
        <v>0</v>
      </c>
      <c r="C9523">
        <v>0</v>
      </c>
      <c r="D9523">
        <v>1E-3</v>
      </c>
      <c r="E9523">
        <v>-18.898047999999999</v>
      </c>
      <c r="F9523">
        <v>2.6571000000000001E-2</v>
      </c>
      <c r="G9523">
        <v>-12.786201999999999</v>
      </c>
      <c r="H9523">
        <v>-18.924617999999999</v>
      </c>
      <c r="I9523">
        <v>-100</v>
      </c>
      <c r="J9523">
        <v>0</v>
      </c>
      <c r="K9523">
        <v>2.5690000000000001E-3</v>
      </c>
      <c r="L9523">
        <v>1.5013E-2</v>
      </c>
      <c r="M9523">
        <f>(F9523*CalPhotonTurnigy!$AE$30*CalPhotonTurnigy!$AF$36+CalPhotonTurnigy!$AE$36)/CalPhotonTurnigy!$AE$30</f>
        <v>11.515296790020216</v>
      </c>
    </row>
    <row r="9524" spans="1:13" x14ac:dyDescent="0.3">
      <c r="A9524">
        <v>240.305227</v>
      </c>
      <c r="B9524">
        <v>0</v>
      </c>
      <c r="C9524">
        <v>0</v>
      </c>
      <c r="D9524">
        <v>0</v>
      </c>
      <c r="E9524">
        <v>-18.898047999999999</v>
      </c>
      <c r="F9524">
        <v>2.6571000000000001E-2</v>
      </c>
      <c r="G9524">
        <v>-12.966175</v>
      </c>
      <c r="H9524">
        <v>-18.924617999999999</v>
      </c>
      <c r="I9524">
        <v>-100</v>
      </c>
      <c r="J9524">
        <v>0</v>
      </c>
      <c r="K9524">
        <v>2.2109999999999999E-3</v>
      </c>
      <c r="L9524">
        <v>1.5011E-2</v>
      </c>
      <c r="M9524">
        <f>(F9524*CalPhotonTurnigy!$AE$30*CalPhotonTurnigy!$AF$36+CalPhotonTurnigy!$AE$36)/CalPhotonTurnigy!$AE$30</f>
        <v>11.515296790020216</v>
      </c>
    </row>
    <row r="9525" spans="1:13" x14ac:dyDescent="0.3">
      <c r="A9525">
        <v>240.32022900000001</v>
      </c>
      <c r="B9525">
        <v>0</v>
      </c>
      <c r="C9525">
        <v>0</v>
      </c>
      <c r="D9525">
        <v>0</v>
      </c>
      <c r="E9525">
        <v>-18.898047999999999</v>
      </c>
      <c r="F9525">
        <v>2.6571000000000001E-2</v>
      </c>
      <c r="G9525">
        <v>-13.140919999999999</v>
      </c>
      <c r="H9525">
        <v>-18.924617999999999</v>
      </c>
      <c r="I9525">
        <v>-100</v>
      </c>
      <c r="J9525">
        <v>0</v>
      </c>
      <c r="K9525">
        <v>1.903E-3</v>
      </c>
      <c r="L9525">
        <v>1.5002E-2</v>
      </c>
      <c r="M9525">
        <f>(F9525*CalPhotonTurnigy!$AE$30*CalPhotonTurnigy!$AF$36+CalPhotonTurnigy!$AE$36)/CalPhotonTurnigy!$AE$30</f>
        <v>11.515296790020216</v>
      </c>
    </row>
    <row r="9526" spans="1:13" x14ac:dyDescent="0.3">
      <c r="A9526">
        <v>240.335241</v>
      </c>
      <c r="B9526">
        <v>0</v>
      </c>
      <c r="C9526">
        <v>0</v>
      </c>
      <c r="D9526">
        <v>0</v>
      </c>
      <c r="E9526">
        <v>-18.898047999999999</v>
      </c>
      <c r="F9526">
        <v>2.6571000000000001E-2</v>
      </c>
      <c r="G9526">
        <v>-13.310582</v>
      </c>
      <c r="H9526">
        <v>-18.924617999999999</v>
      </c>
      <c r="I9526">
        <v>-100</v>
      </c>
      <c r="J9526">
        <v>0</v>
      </c>
      <c r="K9526">
        <v>1.6379999999999999E-3</v>
      </c>
      <c r="L9526">
        <v>1.5011999999999999E-2</v>
      </c>
      <c r="M9526">
        <f>(F9526*CalPhotonTurnigy!$AE$30*CalPhotonTurnigy!$AF$36+CalPhotonTurnigy!$AE$36)/CalPhotonTurnigy!$AE$30</f>
        <v>11.515296790020216</v>
      </c>
    </row>
    <row r="9527" spans="1:13" x14ac:dyDescent="0.3">
      <c r="A9527">
        <v>240.35024200000001</v>
      </c>
      <c r="B9527">
        <v>0</v>
      </c>
      <c r="C9527">
        <v>0</v>
      </c>
      <c r="D9527">
        <v>1E-3</v>
      </c>
      <c r="E9527">
        <v>-18.898047999999999</v>
      </c>
      <c r="F9527">
        <v>2.6571000000000001E-2</v>
      </c>
      <c r="G9527">
        <v>-13.475298</v>
      </c>
      <c r="H9527">
        <v>-18.924617999999999</v>
      </c>
      <c r="I9527">
        <v>-100</v>
      </c>
      <c r="J9527">
        <v>0</v>
      </c>
      <c r="K9527">
        <v>1.41E-3</v>
      </c>
      <c r="L9527">
        <v>1.5001E-2</v>
      </c>
      <c r="M9527">
        <f>(F9527*CalPhotonTurnigy!$AE$30*CalPhotonTurnigy!$AF$36+CalPhotonTurnigy!$AE$36)/CalPhotonTurnigy!$AE$30</f>
        <v>11.515296790020216</v>
      </c>
    </row>
    <row r="9528" spans="1:13" x14ac:dyDescent="0.3">
      <c r="A9528">
        <v>240.365252</v>
      </c>
      <c r="B9528">
        <v>0</v>
      </c>
      <c r="C9528">
        <v>0</v>
      </c>
      <c r="D9528">
        <v>1E-3</v>
      </c>
      <c r="E9528">
        <v>-18.898047999999999</v>
      </c>
      <c r="F9528">
        <v>2.6571000000000001E-2</v>
      </c>
      <c r="G9528">
        <v>-13.635204999999999</v>
      </c>
      <c r="H9528">
        <v>-18.924617999999999</v>
      </c>
      <c r="I9528">
        <v>-100</v>
      </c>
      <c r="J9528">
        <v>0</v>
      </c>
      <c r="K9528">
        <v>1.214E-3</v>
      </c>
      <c r="L9528">
        <v>1.5010000000000001E-2</v>
      </c>
      <c r="M9528">
        <f>(F9528*CalPhotonTurnigy!$AE$30*CalPhotonTurnigy!$AF$36+CalPhotonTurnigy!$AE$36)/CalPhotonTurnigy!$AE$30</f>
        <v>11.515296790020216</v>
      </c>
    </row>
    <row r="9529" spans="1:13" x14ac:dyDescent="0.3">
      <c r="A9529">
        <v>240.38025200000001</v>
      </c>
      <c r="B9529">
        <v>0</v>
      </c>
      <c r="C9529">
        <v>0</v>
      </c>
      <c r="D9529">
        <v>0</v>
      </c>
      <c r="E9529">
        <v>-18.898047999999999</v>
      </c>
      <c r="F9529">
        <v>5.314E-2</v>
      </c>
      <c r="G9529">
        <v>-13.790437000000001</v>
      </c>
      <c r="H9529">
        <v>-18.951187999999998</v>
      </c>
      <c r="I9529">
        <v>-100</v>
      </c>
      <c r="J9529">
        <v>0</v>
      </c>
      <c r="K9529">
        <v>1.0449999999999999E-3</v>
      </c>
      <c r="L9529">
        <v>1.4999999999999999E-2</v>
      </c>
      <c r="M9529">
        <f>(F9529*CalPhotonTurnigy!$AE$30*CalPhotonTurnigy!$AF$36+CalPhotonTurnigy!$AE$36)/CalPhotonTurnigy!$AE$30</f>
        <v>11.54228304264362</v>
      </c>
    </row>
    <row r="9530" spans="1:13" x14ac:dyDescent="0.3">
      <c r="A9530">
        <v>240.39524800000001</v>
      </c>
      <c r="B9530">
        <v>0</v>
      </c>
      <c r="C9530">
        <v>0</v>
      </c>
      <c r="D9530">
        <v>0</v>
      </c>
      <c r="E9530">
        <v>-18.898047999999999</v>
      </c>
      <c r="F9530">
        <v>2.6571000000000001E-2</v>
      </c>
      <c r="G9530">
        <v>-13.941117999999999</v>
      </c>
      <c r="H9530">
        <v>-18.924617999999999</v>
      </c>
      <c r="I9530">
        <v>-100</v>
      </c>
      <c r="J9530">
        <v>0</v>
      </c>
      <c r="K9530">
        <v>8.9899999999999995E-4</v>
      </c>
      <c r="L9530">
        <v>1.4996000000000001E-2</v>
      </c>
      <c r="M9530">
        <f>(F9530*CalPhotonTurnigy!$AE$30*CalPhotonTurnigy!$AF$36+CalPhotonTurnigy!$AE$36)/CalPhotonTurnigy!$AE$30</f>
        <v>11.515296790020216</v>
      </c>
    </row>
    <row r="9531" spans="1:13" x14ac:dyDescent="0.3">
      <c r="A9531">
        <v>240.410259</v>
      </c>
      <c r="B9531">
        <v>0</v>
      </c>
      <c r="C9531">
        <v>0</v>
      </c>
      <c r="D9531">
        <v>0</v>
      </c>
      <c r="E9531">
        <v>-18.898047999999999</v>
      </c>
      <c r="F9531">
        <v>2.6571000000000001E-2</v>
      </c>
      <c r="G9531">
        <v>-14.087383000000001</v>
      </c>
      <c r="H9531">
        <v>-18.924617999999999</v>
      </c>
      <c r="I9531">
        <v>-100</v>
      </c>
      <c r="J9531">
        <v>0</v>
      </c>
      <c r="K9531">
        <v>7.7399999999999995E-4</v>
      </c>
      <c r="L9531">
        <v>1.5011E-2</v>
      </c>
      <c r="M9531">
        <f>(F9531*CalPhotonTurnigy!$AE$30*CalPhotonTurnigy!$AF$36+CalPhotonTurnigy!$AE$36)/CalPhotonTurnigy!$AE$30</f>
        <v>11.515296790020216</v>
      </c>
    </row>
    <row r="9532" spans="1:13" x14ac:dyDescent="0.3">
      <c r="A9532">
        <v>240.42525900000001</v>
      </c>
      <c r="B9532">
        <v>0</v>
      </c>
      <c r="C9532">
        <v>0</v>
      </c>
      <c r="D9532">
        <v>1E-3</v>
      </c>
      <c r="E9532">
        <v>-18.898047999999999</v>
      </c>
      <c r="F9532">
        <v>2.6571000000000001E-2</v>
      </c>
      <c r="G9532">
        <v>-14.229361000000001</v>
      </c>
      <c r="H9532">
        <v>-18.924617999999999</v>
      </c>
      <c r="I9532">
        <v>-100</v>
      </c>
      <c r="J9532">
        <v>0</v>
      </c>
      <c r="K9532">
        <v>6.6600000000000003E-4</v>
      </c>
      <c r="L9532">
        <v>1.4999999999999999E-2</v>
      </c>
      <c r="M9532">
        <f>(F9532*CalPhotonTurnigy!$AE$30*CalPhotonTurnigy!$AF$36+CalPhotonTurnigy!$AE$36)/CalPhotonTurnigy!$AE$30</f>
        <v>11.515296790020216</v>
      </c>
    </row>
    <row r="9533" spans="1:13" x14ac:dyDescent="0.3">
      <c r="A9533">
        <v>240.44026600000001</v>
      </c>
      <c r="B9533">
        <v>0</v>
      </c>
      <c r="C9533">
        <v>0</v>
      </c>
      <c r="D9533">
        <v>0</v>
      </c>
      <c r="E9533">
        <v>-18.898047999999999</v>
      </c>
      <c r="F9533">
        <v>2.6571000000000001E-2</v>
      </c>
      <c r="G9533">
        <v>-14.367171000000001</v>
      </c>
      <c r="H9533">
        <v>-18.924617999999999</v>
      </c>
      <c r="I9533">
        <v>-100</v>
      </c>
      <c r="J9533">
        <v>0</v>
      </c>
      <c r="K9533">
        <v>5.7300000000000005E-4</v>
      </c>
      <c r="L9533">
        <v>1.5007E-2</v>
      </c>
      <c r="M9533">
        <f>(F9533*CalPhotonTurnigy!$AE$30*CalPhotonTurnigy!$AF$36+CalPhotonTurnigy!$AE$36)/CalPhotonTurnigy!$AE$30</f>
        <v>11.515296790020216</v>
      </c>
    </row>
    <row r="9534" spans="1:13" x14ac:dyDescent="0.3">
      <c r="A9534">
        <v>240.45527799999999</v>
      </c>
      <c r="B9534">
        <v>0</v>
      </c>
      <c r="C9534">
        <v>0</v>
      </c>
      <c r="D9534">
        <v>0</v>
      </c>
      <c r="E9534">
        <v>-18.898047999999999</v>
      </c>
      <c r="F9534">
        <v>5.314E-2</v>
      </c>
      <c r="G9534">
        <v>-14.50094</v>
      </c>
      <c r="H9534">
        <v>-18.951187999999998</v>
      </c>
      <c r="I9534">
        <v>-100</v>
      </c>
      <c r="J9534">
        <v>0</v>
      </c>
      <c r="K9534">
        <v>4.9299999999999995E-4</v>
      </c>
      <c r="L9534">
        <v>1.5011999999999999E-2</v>
      </c>
      <c r="M9534">
        <f>(F9534*CalPhotonTurnigy!$AE$30*CalPhotonTurnigy!$AF$36+CalPhotonTurnigy!$AE$36)/CalPhotonTurnigy!$AE$30</f>
        <v>11.54228304264362</v>
      </c>
    </row>
    <row r="9535" spans="1:13" x14ac:dyDescent="0.3">
      <c r="A9535">
        <v>240.47028700000001</v>
      </c>
      <c r="B9535">
        <v>0</v>
      </c>
      <c r="C9535">
        <v>0</v>
      </c>
      <c r="D9535">
        <v>0</v>
      </c>
      <c r="E9535">
        <v>-18.898047999999999</v>
      </c>
      <c r="F9535">
        <v>2.6571000000000001E-2</v>
      </c>
      <c r="G9535">
        <v>-14.630782</v>
      </c>
      <c r="H9535">
        <v>-18.924617999999999</v>
      </c>
      <c r="I9535">
        <v>-100</v>
      </c>
      <c r="J9535">
        <v>0</v>
      </c>
      <c r="K9535">
        <v>4.2499999999999998E-4</v>
      </c>
      <c r="L9535">
        <v>1.5009E-2</v>
      </c>
      <c r="M9535">
        <f>(F9535*CalPhotonTurnigy!$AE$30*CalPhotonTurnigy!$AF$36+CalPhotonTurnigy!$AE$36)/CalPhotonTurnigy!$AE$30</f>
        <v>11.515296790020216</v>
      </c>
    </row>
    <row r="9536" spans="1:13" x14ac:dyDescent="0.3">
      <c r="A9536">
        <v>240.48529300000001</v>
      </c>
      <c r="B9536">
        <v>0</v>
      </c>
      <c r="C9536">
        <v>0</v>
      </c>
      <c r="D9536">
        <v>1E-3</v>
      </c>
      <c r="E9536">
        <v>-18.898047999999999</v>
      </c>
      <c r="F9536">
        <v>5.314E-2</v>
      </c>
      <c r="G9536">
        <v>-14.756807999999999</v>
      </c>
      <c r="H9536">
        <v>-18.951187999999998</v>
      </c>
      <c r="I9536">
        <v>-100</v>
      </c>
      <c r="J9536">
        <v>0</v>
      </c>
      <c r="K9536">
        <v>3.6600000000000001E-4</v>
      </c>
      <c r="L9536">
        <v>1.5006E-2</v>
      </c>
      <c r="M9536">
        <f>(F9536*CalPhotonTurnigy!$AE$30*CalPhotonTurnigy!$AF$36+CalPhotonTurnigy!$AE$36)/CalPhotonTurnigy!$AE$30</f>
        <v>11.54228304264362</v>
      </c>
    </row>
    <row r="9537" spans="1:13" x14ac:dyDescent="0.3">
      <c r="A9537">
        <v>240.50029699999999</v>
      </c>
      <c r="B9537">
        <v>0</v>
      </c>
      <c r="C9537">
        <v>0</v>
      </c>
      <c r="D9537">
        <v>1E-3</v>
      </c>
      <c r="E9537">
        <v>-18.898047999999999</v>
      </c>
      <c r="F9537">
        <v>5.314E-2</v>
      </c>
      <c r="G9537">
        <v>-14.879125</v>
      </c>
      <c r="H9537">
        <v>-18.951187999999998</v>
      </c>
      <c r="I9537">
        <v>-100</v>
      </c>
      <c r="J9537">
        <v>0</v>
      </c>
      <c r="K9537">
        <v>3.1500000000000001E-4</v>
      </c>
      <c r="L9537">
        <v>1.5004E-2</v>
      </c>
      <c r="M9537">
        <f>(F9537*CalPhotonTurnigy!$AE$30*CalPhotonTurnigy!$AF$36+CalPhotonTurnigy!$AE$36)/CalPhotonTurnigy!$AE$30</f>
        <v>11.54228304264362</v>
      </c>
    </row>
    <row r="9538" spans="1:13" x14ac:dyDescent="0.3">
      <c r="A9538">
        <v>240.51529400000001</v>
      </c>
      <c r="B9538">
        <v>0</v>
      </c>
      <c r="C9538">
        <v>0</v>
      </c>
      <c r="D9538">
        <v>1E-3</v>
      </c>
      <c r="E9538">
        <v>-18.898047999999999</v>
      </c>
      <c r="F9538">
        <v>2.6571000000000001E-2</v>
      </c>
      <c r="G9538">
        <v>-14.997837000000001</v>
      </c>
      <c r="H9538">
        <v>-18.924617999999999</v>
      </c>
      <c r="I9538">
        <v>-100</v>
      </c>
      <c r="J9538">
        <v>0</v>
      </c>
      <c r="K9538">
        <v>2.7099999999999997E-4</v>
      </c>
      <c r="L9538">
        <v>1.4997E-2</v>
      </c>
      <c r="M9538">
        <f>(F9538*CalPhotonTurnigy!$AE$30*CalPhotonTurnigy!$AF$36+CalPhotonTurnigy!$AE$36)/CalPhotonTurnigy!$AE$30</f>
        <v>11.515296790020216</v>
      </c>
    </row>
    <row r="9539" spans="1:13" x14ac:dyDescent="0.3">
      <c r="A9539">
        <v>240.530294</v>
      </c>
      <c r="B9539">
        <v>0</v>
      </c>
      <c r="C9539">
        <v>0</v>
      </c>
      <c r="D9539">
        <v>2E-3</v>
      </c>
      <c r="E9539">
        <v>-18.898047999999999</v>
      </c>
      <c r="F9539">
        <v>2.6571000000000001E-2</v>
      </c>
      <c r="G9539">
        <v>-15.113046000000001</v>
      </c>
      <c r="H9539">
        <v>-18.924617999999999</v>
      </c>
      <c r="I9539">
        <v>-100</v>
      </c>
      <c r="J9539">
        <v>0</v>
      </c>
      <c r="K9539">
        <v>2.33E-4</v>
      </c>
      <c r="L9539">
        <v>1.4999999999999999E-2</v>
      </c>
      <c r="M9539">
        <f>(F9539*CalPhotonTurnigy!$AE$30*CalPhotonTurnigy!$AF$36+CalPhotonTurnigy!$AE$36)/CalPhotonTurnigy!$AE$30</f>
        <v>11.515296790020216</v>
      </c>
    </row>
    <row r="9540" spans="1:13" x14ac:dyDescent="0.3">
      <c r="A9540">
        <v>240.54529299999999</v>
      </c>
      <c r="B9540">
        <v>0</v>
      </c>
      <c r="C9540">
        <v>0</v>
      </c>
      <c r="D9540">
        <v>0</v>
      </c>
      <c r="E9540">
        <v>-18.898047999999999</v>
      </c>
      <c r="F9540">
        <v>5.314E-2</v>
      </c>
      <c r="G9540">
        <v>-15.224857999999999</v>
      </c>
      <c r="H9540">
        <v>-18.951187999999998</v>
      </c>
      <c r="I9540">
        <v>-100</v>
      </c>
      <c r="J9540">
        <v>0</v>
      </c>
      <c r="K9540">
        <v>2.0100000000000001E-4</v>
      </c>
      <c r="L9540">
        <v>1.4999E-2</v>
      </c>
      <c r="M9540">
        <f>(F9540*CalPhotonTurnigy!$AE$30*CalPhotonTurnigy!$AF$36+CalPhotonTurnigy!$AE$36)/CalPhotonTurnigy!$AE$30</f>
        <v>11.54228304264362</v>
      </c>
    </row>
    <row r="9541" spans="1:13" x14ac:dyDescent="0.3">
      <c r="A9541">
        <v>240.560303</v>
      </c>
      <c r="B9541">
        <v>0</v>
      </c>
      <c r="C9541">
        <v>0</v>
      </c>
      <c r="D9541">
        <v>1E-3</v>
      </c>
      <c r="E9541">
        <v>-18.898047999999999</v>
      </c>
      <c r="F9541">
        <v>2.6571000000000001E-2</v>
      </c>
      <c r="G9541">
        <v>-15.333375</v>
      </c>
      <c r="H9541">
        <v>-18.924617999999999</v>
      </c>
      <c r="I9541">
        <v>-100</v>
      </c>
      <c r="J9541">
        <v>0</v>
      </c>
      <c r="K9541">
        <v>1.73E-4</v>
      </c>
      <c r="L9541">
        <v>1.5010000000000001E-2</v>
      </c>
      <c r="M9541">
        <f>(F9541*CalPhotonTurnigy!$AE$30*CalPhotonTurnigy!$AF$36+CalPhotonTurnigy!$AE$36)/CalPhotonTurnigy!$AE$30</f>
        <v>11.515296790020216</v>
      </c>
    </row>
    <row r="9542" spans="1:13" x14ac:dyDescent="0.3">
      <c r="A9542">
        <v>240.57531599999999</v>
      </c>
      <c r="B9542">
        <v>0</v>
      </c>
      <c r="C9542">
        <v>0</v>
      </c>
      <c r="D9542">
        <v>1E-3</v>
      </c>
      <c r="E9542">
        <v>-18.898047999999999</v>
      </c>
      <c r="F9542">
        <v>5.314E-2</v>
      </c>
      <c r="G9542">
        <v>-15.438700000000001</v>
      </c>
      <c r="H9542">
        <v>-18.951187999999998</v>
      </c>
      <c r="I9542">
        <v>-100</v>
      </c>
      <c r="J9542">
        <v>0</v>
      </c>
      <c r="K9542">
        <v>1.4899999999999999E-4</v>
      </c>
      <c r="L9542">
        <v>1.5013E-2</v>
      </c>
      <c r="M9542">
        <f>(F9542*CalPhotonTurnigy!$AE$30*CalPhotonTurnigy!$AF$36+CalPhotonTurnigy!$AE$36)/CalPhotonTurnigy!$AE$30</f>
        <v>11.54228304264362</v>
      </c>
    </row>
    <row r="9543" spans="1:13" x14ac:dyDescent="0.3">
      <c r="A9543">
        <v>240.59031999999999</v>
      </c>
      <c r="B9543">
        <v>0</v>
      </c>
      <c r="C9543">
        <v>0</v>
      </c>
      <c r="D9543">
        <v>1E-3</v>
      </c>
      <c r="E9543">
        <v>-18.898047999999999</v>
      </c>
      <c r="F9543">
        <v>5.314E-2</v>
      </c>
      <c r="G9543">
        <v>-15.540921000000001</v>
      </c>
      <c r="H9543">
        <v>-18.951187999999998</v>
      </c>
      <c r="I9543">
        <v>-100</v>
      </c>
      <c r="J9543">
        <v>0</v>
      </c>
      <c r="K9543">
        <v>1.2799999999999999E-4</v>
      </c>
      <c r="L9543">
        <v>1.5004E-2</v>
      </c>
      <c r="M9543">
        <f>(F9543*CalPhotonTurnigy!$AE$30*CalPhotonTurnigy!$AF$36+CalPhotonTurnigy!$AE$36)/CalPhotonTurnigy!$AE$30</f>
        <v>11.54228304264362</v>
      </c>
    </row>
    <row r="9544" spans="1:13" x14ac:dyDescent="0.3">
      <c r="A9544">
        <v>240.60532499999999</v>
      </c>
      <c r="B9544">
        <v>0</v>
      </c>
      <c r="C9544">
        <v>0</v>
      </c>
      <c r="D9544">
        <v>1E-3</v>
      </c>
      <c r="E9544">
        <v>-18.898047999999999</v>
      </c>
      <c r="F9544">
        <v>2.6571000000000001E-2</v>
      </c>
      <c r="G9544">
        <v>-15.640126</v>
      </c>
      <c r="H9544">
        <v>-18.924617999999999</v>
      </c>
      <c r="I9544">
        <v>-100</v>
      </c>
      <c r="J9544">
        <v>0</v>
      </c>
      <c r="K9544">
        <v>1.1E-4</v>
      </c>
      <c r="L9544">
        <v>1.5004999999999999E-2</v>
      </c>
      <c r="M9544">
        <f>(F9544*CalPhotonTurnigy!$AE$30*CalPhotonTurnigy!$AF$36+CalPhotonTurnigy!$AE$36)/CalPhotonTurnigy!$AE$30</f>
        <v>11.515296790020216</v>
      </c>
    </row>
    <row r="9545" spans="1:13" x14ac:dyDescent="0.3">
      <c r="A9545">
        <v>240.62032099999999</v>
      </c>
      <c r="B9545">
        <v>0</v>
      </c>
      <c r="C9545">
        <v>0</v>
      </c>
      <c r="D9545">
        <v>1E-3</v>
      </c>
      <c r="E9545">
        <v>-18.898047999999999</v>
      </c>
      <c r="F9545">
        <v>5.314E-2</v>
      </c>
      <c r="G9545">
        <v>-15.736401000000001</v>
      </c>
      <c r="H9545">
        <v>-18.951187999999998</v>
      </c>
      <c r="I9545">
        <v>-100</v>
      </c>
      <c r="J9545">
        <v>0</v>
      </c>
      <c r="K9545">
        <v>9.5000000000000005E-5</v>
      </c>
      <c r="L9545">
        <v>1.4996000000000001E-2</v>
      </c>
      <c r="M9545">
        <f>(F9545*CalPhotonTurnigy!$AE$30*CalPhotonTurnigy!$AF$36+CalPhotonTurnigy!$AE$36)/CalPhotonTurnigy!$AE$30</f>
        <v>11.54228304264362</v>
      </c>
    </row>
    <row r="9546" spans="1:13" x14ac:dyDescent="0.3">
      <c r="A9546">
        <v>240.63532900000001</v>
      </c>
      <c r="B9546">
        <v>0</v>
      </c>
      <c r="C9546">
        <v>0</v>
      </c>
      <c r="D9546">
        <v>1E-3</v>
      </c>
      <c r="E9546">
        <v>-18.898047999999999</v>
      </c>
      <c r="F9546">
        <v>2.6571000000000001E-2</v>
      </c>
      <c r="G9546">
        <v>-15.829834</v>
      </c>
      <c r="H9546">
        <v>-18.924617999999999</v>
      </c>
      <c r="I9546">
        <v>-100</v>
      </c>
      <c r="J9546">
        <v>0</v>
      </c>
      <c r="K9546">
        <v>8.2000000000000001E-5</v>
      </c>
      <c r="L9546">
        <v>1.5008000000000001E-2</v>
      </c>
      <c r="M9546">
        <f>(F9546*CalPhotonTurnigy!$AE$30*CalPhotonTurnigy!$AF$36+CalPhotonTurnigy!$AE$36)/CalPhotonTurnigy!$AE$30</f>
        <v>11.515296790020216</v>
      </c>
    </row>
    <row r="9547" spans="1:13" x14ac:dyDescent="0.3">
      <c r="A9547">
        <v>240.65033199999999</v>
      </c>
      <c r="B9547">
        <v>0</v>
      </c>
      <c r="C9547">
        <v>0</v>
      </c>
      <c r="D9547">
        <v>1E-3</v>
      </c>
      <c r="E9547">
        <v>-18.898047999999999</v>
      </c>
      <c r="F9547">
        <v>2.6571000000000001E-2</v>
      </c>
      <c r="G9547">
        <v>-15.920508999999999</v>
      </c>
      <c r="H9547">
        <v>-18.924617999999999</v>
      </c>
      <c r="I9547">
        <v>-100</v>
      </c>
      <c r="J9547">
        <v>0</v>
      </c>
      <c r="K9547">
        <v>6.9999999999999994E-5</v>
      </c>
      <c r="L9547">
        <v>1.5003000000000001E-2</v>
      </c>
      <c r="M9547">
        <f>(F9547*CalPhotonTurnigy!$AE$30*CalPhotonTurnigy!$AF$36+CalPhotonTurnigy!$AE$36)/CalPhotonTurnigy!$AE$30</f>
        <v>11.515296790020216</v>
      </c>
    </row>
    <row r="9548" spans="1:13" x14ac:dyDescent="0.3">
      <c r="A9548">
        <v>240.66533899999999</v>
      </c>
      <c r="B9548">
        <v>0</v>
      </c>
      <c r="C9548">
        <v>0</v>
      </c>
      <c r="D9548">
        <v>1E-3</v>
      </c>
      <c r="E9548">
        <v>-18.898047999999999</v>
      </c>
      <c r="F9548">
        <v>5.314E-2</v>
      </c>
      <c r="G9548">
        <v>-16.008507999999999</v>
      </c>
      <c r="H9548">
        <v>-18.951187999999998</v>
      </c>
      <c r="I9548">
        <v>-100</v>
      </c>
      <c r="J9548">
        <v>0</v>
      </c>
      <c r="K9548">
        <v>6.0000000000000002E-5</v>
      </c>
      <c r="L9548">
        <v>1.5007E-2</v>
      </c>
      <c r="M9548">
        <f>(F9548*CalPhotonTurnigy!$AE$30*CalPhotonTurnigy!$AF$36+CalPhotonTurnigy!$AE$36)/CalPhotonTurnigy!$AE$30</f>
        <v>11.54228304264362</v>
      </c>
    </row>
    <row r="9549" spans="1:13" x14ac:dyDescent="0.3">
      <c r="A9549">
        <v>240.680339</v>
      </c>
      <c r="B9549">
        <v>0</v>
      </c>
      <c r="C9549">
        <v>0</v>
      </c>
      <c r="D9549">
        <v>0</v>
      </c>
      <c r="E9549">
        <v>-18.898047999999999</v>
      </c>
      <c r="F9549">
        <v>2.6571000000000001E-2</v>
      </c>
      <c r="G9549">
        <v>-16.093909</v>
      </c>
      <c r="H9549">
        <v>-18.924617999999999</v>
      </c>
      <c r="I9549">
        <v>-100</v>
      </c>
      <c r="J9549">
        <v>0</v>
      </c>
      <c r="K9549">
        <v>5.1999999999999997E-5</v>
      </c>
      <c r="L9549">
        <v>1.4999999999999999E-2</v>
      </c>
      <c r="M9549">
        <f>(F9549*CalPhotonTurnigy!$AE$30*CalPhotonTurnigy!$AF$36+CalPhotonTurnigy!$AE$36)/CalPhotonTurnigy!$AE$30</f>
        <v>11.515296790020216</v>
      </c>
    </row>
    <row r="9550" spans="1:13" x14ac:dyDescent="0.3">
      <c r="A9550">
        <v>240.695347</v>
      </c>
      <c r="B9550">
        <v>0</v>
      </c>
      <c r="C9550">
        <v>0</v>
      </c>
      <c r="D9550">
        <v>1E-3</v>
      </c>
      <c r="E9550">
        <v>-18.898047999999999</v>
      </c>
      <c r="F9550">
        <v>5.314E-2</v>
      </c>
      <c r="G9550">
        <v>-16.176787000000001</v>
      </c>
      <c r="H9550">
        <v>-18.951187999999998</v>
      </c>
      <c r="I9550">
        <v>-100</v>
      </c>
      <c r="J9550">
        <v>0</v>
      </c>
      <c r="K9550">
        <v>4.5000000000000003E-5</v>
      </c>
      <c r="L9550">
        <v>1.5008000000000001E-2</v>
      </c>
      <c r="M9550">
        <f>(F9550*CalPhotonTurnigy!$AE$30*CalPhotonTurnigy!$AF$36+CalPhotonTurnigy!$AE$36)/CalPhotonTurnigy!$AE$30</f>
        <v>11.54228304264362</v>
      </c>
    </row>
    <row r="9551" spans="1:13" x14ac:dyDescent="0.3">
      <c r="A9551">
        <v>240.710353</v>
      </c>
      <c r="B9551">
        <v>0</v>
      </c>
      <c r="C9551">
        <v>0</v>
      </c>
      <c r="D9551">
        <v>1E-3</v>
      </c>
      <c r="E9551">
        <v>-18.898047999999999</v>
      </c>
      <c r="F9551">
        <v>5.314E-2</v>
      </c>
      <c r="G9551">
        <v>-16.25722</v>
      </c>
      <c r="H9551">
        <v>-18.951187999999998</v>
      </c>
      <c r="I9551">
        <v>-100</v>
      </c>
      <c r="J9551">
        <v>0</v>
      </c>
      <c r="K9551">
        <v>3.8999999999999999E-5</v>
      </c>
      <c r="L9551">
        <v>1.5006E-2</v>
      </c>
      <c r="M9551">
        <f>(F9551*CalPhotonTurnigy!$AE$30*CalPhotonTurnigy!$AF$36+CalPhotonTurnigy!$AE$36)/CalPhotonTurnigy!$AE$30</f>
        <v>11.54228304264362</v>
      </c>
    </row>
    <row r="9552" spans="1:13" x14ac:dyDescent="0.3">
      <c r="A9552">
        <v>240.72536199999999</v>
      </c>
      <c r="B9552">
        <v>0</v>
      </c>
      <c r="C9552">
        <v>0</v>
      </c>
      <c r="D9552">
        <v>1E-3</v>
      </c>
      <c r="E9552">
        <v>-18.898047999999999</v>
      </c>
      <c r="F9552">
        <v>2.6571000000000001E-2</v>
      </c>
      <c r="G9552">
        <v>-16.335277999999999</v>
      </c>
      <c r="H9552">
        <v>-18.924617999999999</v>
      </c>
      <c r="I9552">
        <v>-100</v>
      </c>
      <c r="J9552">
        <v>0</v>
      </c>
      <c r="K9552">
        <v>3.3000000000000003E-5</v>
      </c>
      <c r="L9552">
        <v>1.5009E-2</v>
      </c>
      <c r="M9552">
        <f>(F9552*CalPhotonTurnigy!$AE$30*CalPhotonTurnigy!$AF$36+CalPhotonTurnigy!$AE$36)/CalPhotonTurnigy!$AE$30</f>
        <v>11.515296790020216</v>
      </c>
    </row>
    <row r="9553" spans="1:13" x14ac:dyDescent="0.3">
      <c r="A9553">
        <v>240.74037000000001</v>
      </c>
      <c r="B9553">
        <v>0</v>
      </c>
      <c r="C9553">
        <v>0</v>
      </c>
      <c r="D9553">
        <v>1E-3</v>
      </c>
      <c r="E9553">
        <v>-18.898047999999999</v>
      </c>
      <c r="F9553">
        <v>5.314E-2</v>
      </c>
      <c r="G9553">
        <v>-16.411033</v>
      </c>
      <c r="H9553">
        <v>-18.951187999999998</v>
      </c>
      <c r="I9553">
        <v>-100</v>
      </c>
      <c r="J9553">
        <v>0</v>
      </c>
      <c r="K9553">
        <v>2.9E-5</v>
      </c>
      <c r="L9553">
        <v>1.5008000000000001E-2</v>
      </c>
      <c r="M9553">
        <f>(F9553*CalPhotonTurnigy!$AE$30*CalPhotonTurnigy!$AF$36+CalPhotonTurnigy!$AE$36)/CalPhotonTurnigy!$AE$30</f>
        <v>11.54228304264362</v>
      </c>
    </row>
    <row r="9554" spans="1:13" x14ac:dyDescent="0.3">
      <c r="A9554">
        <v>240.755368</v>
      </c>
      <c r="B9554">
        <v>0</v>
      </c>
      <c r="C9554">
        <v>0</v>
      </c>
      <c r="D9554">
        <v>1E-3</v>
      </c>
      <c r="E9554">
        <v>-18.898047999999999</v>
      </c>
      <c r="F9554">
        <v>5.314E-2</v>
      </c>
      <c r="G9554">
        <v>-16.484549000000001</v>
      </c>
      <c r="H9554">
        <v>-18.951187999999998</v>
      </c>
      <c r="I9554">
        <v>-100</v>
      </c>
      <c r="J9554">
        <v>0</v>
      </c>
      <c r="K9554">
        <v>2.5000000000000001E-5</v>
      </c>
      <c r="L9554">
        <v>1.4997999999999999E-2</v>
      </c>
      <c r="M9554">
        <f>(F9554*CalPhotonTurnigy!$AE$30*CalPhotonTurnigy!$AF$36+CalPhotonTurnigy!$AE$36)/CalPhotonTurnigy!$AE$30</f>
        <v>11.54228304264362</v>
      </c>
    </row>
    <row r="9555" spans="1:13" x14ac:dyDescent="0.3">
      <c r="A9555">
        <v>240.77037899999999</v>
      </c>
      <c r="B9555">
        <v>0</v>
      </c>
      <c r="C9555">
        <v>0</v>
      </c>
      <c r="D9555">
        <v>1E-3</v>
      </c>
      <c r="E9555">
        <v>-18.898047999999999</v>
      </c>
      <c r="F9555">
        <v>2.6571000000000001E-2</v>
      </c>
      <c r="G9555">
        <v>-16.555892</v>
      </c>
      <c r="H9555">
        <v>-18.924617999999999</v>
      </c>
      <c r="I9555">
        <v>-100</v>
      </c>
      <c r="J9555">
        <v>0</v>
      </c>
      <c r="K9555">
        <v>2.0999999999999999E-5</v>
      </c>
      <c r="L9555">
        <v>1.5011E-2</v>
      </c>
      <c r="M9555">
        <f>(F9555*CalPhotonTurnigy!$AE$30*CalPhotonTurnigy!$AF$36+CalPhotonTurnigy!$AE$36)/CalPhotonTurnigy!$AE$30</f>
        <v>11.515296790020216</v>
      </c>
    </row>
    <row r="9556" spans="1:13" x14ac:dyDescent="0.3">
      <c r="A9556">
        <v>240.785382</v>
      </c>
      <c r="B9556">
        <v>0</v>
      </c>
      <c r="C9556">
        <v>0</v>
      </c>
      <c r="D9556">
        <v>1E-3</v>
      </c>
      <c r="E9556">
        <v>-18.898047999999999</v>
      </c>
      <c r="F9556">
        <v>2.6571000000000001E-2</v>
      </c>
      <c r="G9556">
        <v>-16.625128</v>
      </c>
      <c r="H9556">
        <v>-18.924617999999999</v>
      </c>
      <c r="I9556">
        <v>-100</v>
      </c>
      <c r="J9556">
        <v>0</v>
      </c>
      <c r="K9556">
        <v>1.8E-5</v>
      </c>
      <c r="L9556">
        <v>1.5003000000000001E-2</v>
      </c>
      <c r="M9556">
        <f>(F9556*CalPhotonTurnigy!$AE$30*CalPhotonTurnigy!$AF$36+CalPhotonTurnigy!$AE$36)/CalPhotonTurnigy!$AE$30</f>
        <v>11.515296790020216</v>
      </c>
    </row>
    <row r="9557" spans="1:13" x14ac:dyDescent="0.3">
      <c r="A9557">
        <v>240.80037799999999</v>
      </c>
      <c r="B9557">
        <v>0</v>
      </c>
      <c r="C9557">
        <v>0</v>
      </c>
      <c r="D9557">
        <v>1E-3</v>
      </c>
      <c r="E9557">
        <v>-18.898047999999999</v>
      </c>
      <c r="F9557">
        <v>5.314E-2</v>
      </c>
      <c r="G9557">
        <v>-16.692316000000002</v>
      </c>
      <c r="H9557">
        <v>-18.951187999999998</v>
      </c>
      <c r="I9557">
        <v>-100</v>
      </c>
      <c r="J9557">
        <v>0</v>
      </c>
      <c r="K9557">
        <v>1.5999999999999999E-5</v>
      </c>
      <c r="L9557">
        <v>1.4996000000000001E-2</v>
      </c>
      <c r="M9557">
        <f>(F9557*CalPhotonTurnigy!$AE$30*CalPhotonTurnigy!$AF$36+CalPhotonTurnigy!$AE$36)/CalPhotonTurnigy!$AE$30</f>
        <v>11.54228304264362</v>
      </c>
    </row>
    <row r="9558" spans="1:13" x14ac:dyDescent="0.3">
      <c r="A9558">
        <v>240.81537399999999</v>
      </c>
      <c r="B9558">
        <v>0</v>
      </c>
      <c r="C9558">
        <v>0</v>
      </c>
      <c r="D9558">
        <v>1E-3</v>
      </c>
      <c r="E9558">
        <v>-18.898047999999999</v>
      </c>
      <c r="F9558">
        <v>2.6571000000000001E-2</v>
      </c>
      <c r="G9558">
        <v>-16.757514</v>
      </c>
      <c r="H9558">
        <v>-18.924617999999999</v>
      </c>
      <c r="I9558">
        <v>-100</v>
      </c>
      <c r="J9558">
        <v>0</v>
      </c>
      <c r="K9558">
        <v>1.2999999999999999E-5</v>
      </c>
      <c r="L9558">
        <v>1.4996000000000001E-2</v>
      </c>
      <c r="M9558">
        <f>(F9558*CalPhotonTurnigy!$AE$30*CalPhotonTurnigy!$AF$36+CalPhotonTurnigy!$AE$36)/CalPhotonTurnigy!$AE$30</f>
        <v>11.515296790020216</v>
      </c>
    </row>
    <row r="9559" spans="1:13" x14ac:dyDescent="0.3">
      <c r="A9559">
        <v>240.83038199999999</v>
      </c>
      <c r="B9559">
        <v>0</v>
      </c>
      <c r="C9559">
        <v>0</v>
      </c>
      <c r="D9559">
        <v>1E-3</v>
      </c>
      <c r="E9559">
        <v>-18.898047999999999</v>
      </c>
      <c r="F9559">
        <v>5.314E-2</v>
      </c>
      <c r="G9559">
        <v>-16.820785000000001</v>
      </c>
      <c r="H9559">
        <v>-18.951187999999998</v>
      </c>
      <c r="I9559">
        <v>-100</v>
      </c>
      <c r="J9559">
        <v>0</v>
      </c>
      <c r="K9559">
        <v>1.2E-5</v>
      </c>
      <c r="L9559">
        <v>1.5008000000000001E-2</v>
      </c>
      <c r="M9559">
        <f>(F9559*CalPhotonTurnigy!$AE$30*CalPhotonTurnigy!$AF$36+CalPhotonTurnigy!$AE$36)/CalPhotonTurnigy!$AE$30</f>
        <v>11.54228304264362</v>
      </c>
    </row>
    <row r="9560" spans="1:13" x14ac:dyDescent="0.3">
      <c r="A9560">
        <v>240.84539000000001</v>
      </c>
      <c r="B9560">
        <v>0</v>
      </c>
      <c r="C9560">
        <v>0</v>
      </c>
      <c r="D9560">
        <v>0</v>
      </c>
      <c r="E9560">
        <v>-18.898047999999999</v>
      </c>
      <c r="F9560">
        <v>2.6571000000000001E-2</v>
      </c>
      <c r="G9560">
        <v>-16.882189</v>
      </c>
      <c r="H9560">
        <v>-18.924617999999999</v>
      </c>
      <c r="I9560">
        <v>-100</v>
      </c>
      <c r="J9560">
        <v>0</v>
      </c>
      <c r="K9560">
        <v>1.0000000000000001E-5</v>
      </c>
      <c r="L9560">
        <v>1.5008000000000001E-2</v>
      </c>
      <c r="M9560">
        <f>(F9560*CalPhotonTurnigy!$AE$30*CalPhotonTurnigy!$AF$36+CalPhotonTurnigy!$AE$36)/CalPhotonTurnigy!$AE$30</f>
        <v>11.515296790020216</v>
      </c>
    </row>
    <row r="9561" spans="1:13" x14ac:dyDescent="0.3">
      <c r="A9561">
        <v>240.8604</v>
      </c>
      <c r="B9561">
        <v>0</v>
      </c>
      <c r="C9561">
        <v>0</v>
      </c>
      <c r="D9561">
        <v>1E-3</v>
      </c>
      <c r="E9561">
        <v>-18.898047999999999</v>
      </c>
      <c r="F9561">
        <v>2.6571000000000001E-2</v>
      </c>
      <c r="G9561">
        <v>-16.941780000000001</v>
      </c>
      <c r="H9561">
        <v>-18.924617999999999</v>
      </c>
      <c r="I9561">
        <v>-100</v>
      </c>
      <c r="J9561">
        <v>0</v>
      </c>
      <c r="K9561">
        <v>9.0000000000000002E-6</v>
      </c>
      <c r="L9561">
        <v>1.5010000000000001E-2</v>
      </c>
      <c r="M9561">
        <f>(F9561*CalPhotonTurnigy!$AE$30*CalPhotonTurnigy!$AF$36+CalPhotonTurnigy!$AE$36)/CalPhotonTurnigy!$AE$30</f>
        <v>11.515296790020216</v>
      </c>
    </row>
    <row r="9562" spans="1:13" x14ac:dyDescent="0.3">
      <c r="A9562">
        <v>240.87541200000001</v>
      </c>
      <c r="B9562">
        <v>0</v>
      </c>
      <c r="C9562">
        <v>0</v>
      </c>
      <c r="D9562">
        <v>0</v>
      </c>
      <c r="E9562">
        <v>-18.898047999999999</v>
      </c>
      <c r="F9562">
        <v>5.314E-2</v>
      </c>
      <c r="G9562">
        <v>-16.999611999999999</v>
      </c>
      <c r="H9562">
        <v>-18.951187999999998</v>
      </c>
      <c r="I9562">
        <v>-100</v>
      </c>
      <c r="J9562">
        <v>0</v>
      </c>
      <c r="K9562">
        <v>6.9999999999999999E-6</v>
      </c>
      <c r="L9562">
        <v>1.5011999999999999E-2</v>
      </c>
      <c r="M9562">
        <f>(F9562*CalPhotonTurnigy!$AE$30*CalPhotonTurnigy!$AF$36+CalPhotonTurnigy!$AE$36)/CalPhotonTurnigy!$AE$30</f>
        <v>11.54228304264362</v>
      </c>
    </row>
    <row r="9563" spans="1:13" x14ac:dyDescent="0.3">
      <c r="A9563">
        <v>240.89041599999999</v>
      </c>
      <c r="B9563">
        <v>0</v>
      </c>
      <c r="C9563">
        <v>0</v>
      </c>
      <c r="D9563">
        <v>1E-3</v>
      </c>
      <c r="E9563">
        <v>-18.898047999999999</v>
      </c>
      <c r="F9563">
        <v>2.6571000000000001E-2</v>
      </c>
      <c r="G9563">
        <v>-17.055737000000001</v>
      </c>
      <c r="H9563">
        <v>-18.924617999999999</v>
      </c>
      <c r="I9563">
        <v>-100</v>
      </c>
      <c r="J9563">
        <v>0</v>
      </c>
      <c r="K9563">
        <v>6.0000000000000002E-6</v>
      </c>
      <c r="L9563">
        <v>1.5004E-2</v>
      </c>
      <c r="M9563">
        <f>(F9563*CalPhotonTurnigy!$AE$30*CalPhotonTurnigy!$AF$36+CalPhotonTurnigy!$AE$36)/CalPhotonTurnigy!$AE$30</f>
        <v>11.515296790020216</v>
      </c>
    </row>
    <row r="9564" spans="1:13" x14ac:dyDescent="0.3">
      <c r="A9564">
        <v>240.905418</v>
      </c>
      <c r="B9564">
        <v>0</v>
      </c>
      <c r="C9564">
        <v>0</v>
      </c>
      <c r="D9564">
        <v>1E-3</v>
      </c>
      <c r="E9564">
        <v>-18.898047999999999</v>
      </c>
      <c r="F9564">
        <v>2.6571000000000001E-2</v>
      </c>
      <c r="G9564">
        <v>-17.110201</v>
      </c>
      <c r="H9564">
        <v>-18.924617999999999</v>
      </c>
      <c r="I9564">
        <v>-100</v>
      </c>
      <c r="J9564">
        <v>0</v>
      </c>
      <c r="K9564">
        <v>5.0000000000000004E-6</v>
      </c>
      <c r="L9564">
        <v>1.5002E-2</v>
      </c>
      <c r="M9564">
        <f>(F9564*CalPhotonTurnigy!$AE$30*CalPhotonTurnigy!$AF$36+CalPhotonTurnigy!$AE$36)/CalPhotonTurnigy!$AE$30</f>
        <v>11.515296790020216</v>
      </c>
    </row>
    <row r="9565" spans="1:13" x14ac:dyDescent="0.3">
      <c r="A9565">
        <v>240.920422</v>
      </c>
      <c r="B9565">
        <v>0</v>
      </c>
      <c r="C9565">
        <v>0</v>
      </c>
      <c r="D9565">
        <v>0</v>
      </c>
      <c r="E9565">
        <v>-18.898047999999999</v>
      </c>
      <c r="F9565">
        <v>5.314E-2</v>
      </c>
      <c r="G9565">
        <v>-17.163055</v>
      </c>
      <c r="H9565">
        <v>-18.951187999999998</v>
      </c>
      <c r="I9565">
        <v>-100</v>
      </c>
      <c r="J9565">
        <v>0</v>
      </c>
      <c r="K9565">
        <v>5.0000000000000004E-6</v>
      </c>
      <c r="L9565">
        <v>1.5004E-2</v>
      </c>
      <c r="M9565">
        <f>(F9565*CalPhotonTurnigy!$AE$30*CalPhotonTurnigy!$AF$36+CalPhotonTurnigy!$AE$36)/CalPhotonTurnigy!$AE$30</f>
        <v>11.54228304264362</v>
      </c>
    </row>
    <row r="9566" spans="1:13" x14ac:dyDescent="0.3">
      <c r="A9566">
        <v>240.935428</v>
      </c>
      <c r="B9566">
        <v>0</v>
      </c>
      <c r="C9566">
        <v>0</v>
      </c>
      <c r="D9566">
        <v>0</v>
      </c>
      <c r="E9566">
        <v>-18.898047999999999</v>
      </c>
      <c r="F9566">
        <v>5.314E-2</v>
      </c>
      <c r="G9566">
        <v>-17.214347</v>
      </c>
      <c r="H9566">
        <v>-18.951187999999998</v>
      </c>
      <c r="I9566">
        <v>-100</v>
      </c>
      <c r="J9566">
        <v>0</v>
      </c>
      <c r="K9566">
        <v>3.9999999999999998E-6</v>
      </c>
      <c r="L9566">
        <v>1.5006E-2</v>
      </c>
      <c r="M9566">
        <f>(F9566*CalPhotonTurnigy!$AE$30*CalPhotonTurnigy!$AF$36+CalPhotonTurnigy!$AE$36)/CalPhotonTurnigy!$AE$30</f>
        <v>11.54228304264362</v>
      </c>
    </row>
    <row r="9567" spans="1:13" x14ac:dyDescent="0.3">
      <c r="A9567">
        <v>240.95043200000001</v>
      </c>
      <c r="B9567">
        <v>0</v>
      </c>
      <c r="C9567">
        <v>0</v>
      </c>
      <c r="D9567">
        <v>1E-3</v>
      </c>
      <c r="E9567">
        <v>-18.898047999999999</v>
      </c>
      <c r="F9567">
        <v>2.6571000000000001E-2</v>
      </c>
      <c r="G9567">
        <v>-17.264122</v>
      </c>
      <c r="H9567">
        <v>-18.924617999999999</v>
      </c>
      <c r="I9567">
        <v>-100</v>
      </c>
      <c r="J9567">
        <v>0</v>
      </c>
      <c r="K9567">
        <v>3.0000000000000001E-6</v>
      </c>
      <c r="L9567">
        <v>1.5004E-2</v>
      </c>
      <c r="M9567">
        <f>(F9567*CalPhotonTurnigy!$AE$30*CalPhotonTurnigy!$AF$36+CalPhotonTurnigy!$AE$36)/CalPhotonTurnigy!$AE$30</f>
        <v>11.515296790020216</v>
      </c>
    </row>
    <row r="9568" spans="1:13" x14ac:dyDescent="0.3">
      <c r="A9568">
        <v>240.96544</v>
      </c>
      <c r="B9568">
        <v>0</v>
      </c>
      <c r="C9568">
        <v>0</v>
      </c>
      <c r="D9568">
        <v>1E-3</v>
      </c>
      <c r="E9568">
        <v>-18.898047999999999</v>
      </c>
      <c r="F9568">
        <v>5.314E-2</v>
      </c>
      <c r="G9568">
        <v>-17.312427</v>
      </c>
      <c r="H9568">
        <v>-18.951187999999998</v>
      </c>
      <c r="I9568">
        <v>-100</v>
      </c>
      <c r="J9568">
        <v>0</v>
      </c>
      <c r="K9568">
        <v>3.0000000000000001E-6</v>
      </c>
      <c r="L9568">
        <v>1.5008000000000001E-2</v>
      </c>
      <c r="M9568">
        <f>(F9568*CalPhotonTurnigy!$AE$30*CalPhotonTurnigy!$AF$36+CalPhotonTurnigy!$AE$36)/CalPhotonTurnigy!$AE$30</f>
        <v>11.54228304264362</v>
      </c>
    </row>
    <row r="9569" spans="1:13" x14ac:dyDescent="0.3">
      <c r="A9569">
        <v>240.980445</v>
      </c>
      <c r="B9569">
        <v>0</v>
      </c>
      <c r="C9569">
        <v>0</v>
      </c>
      <c r="D9569">
        <v>1E-3</v>
      </c>
      <c r="E9569">
        <v>-18.898047999999999</v>
      </c>
      <c r="F9569">
        <v>2.6571000000000001E-2</v>
      </c>
      <c r="G9569">
        <v>-17.359304000000002</v>
      </c>
      <c r="H9569">
        <v>-18.924617999999999</v>
      </c>
      <c r="I9569">
        <v>-100</v>
      </c>
      <c r="J9569">
        <v>0</v>
      </c>
      <c r="K9569">
        <v>3.0000000000000001E-6</v>
      </c>
      <c r="L9569">
        <v>1.5004999999999999E-2</v>
      </c>
      <c r="M9569">
        <f>(F9569*CalPhotonTurnigy!$AE$30*CalPhotonTurnigy!$AF$36+CalPhotonTurnigy!$AE$36)/CalPhotonTurnigy!$AE$30</f>
        <v>11.515296790020216</v>
      </c>
    </row>
    <row r="9570" spans="1:13" x14ac:dyDescent="0.3">
      <c r="A9570">
        <v>240.995454</v>
      </c>
      <c r="B9570">
        <v>0</v>
      </c>
      <c r="C9570">
        <v>0</v>
      </c>
      <c r="D9570">
        <v>0</v>
      </c>
      <c r="E9570">
        <v>-18.898047999999999</v>
      </c>
      <c r="F9570">
        <v>2.6571000000000001E-2</v>
      </c>
      <c r="G9570">
        <v>-17.404796000000001</v>
      </c>
      <c r="H9570">
        <v>-18.924617999999999</v>
      </c>
      <c r="I9570">
        <v>-100</v>
      </c>
      <c r="J9570">
        <v>0</v>
      </c>
      <c r="K9570">
        <v>1.9999999999999999E-6</v>
      </c>
      <c r="L9570">
        <v>1.5009E-2</v>
      </c>
      <c r="M9570">
        <f>(F9570*CalPhotonTurnigy!$AE$30*CalPhotonTurnigy!$AF$36+CalPhotonTurnigy!$AE$36)/CalPhotonTurnigy!$AE$30</f>
        <v>11.515296790020216</v>
      </c>
    </row>
    <row r="9571" spans="1:13" x14ac:dyDescent="0.3">
      <c r="A9571">
        <v>241.01045300000001</v>
      </c>
      <c r="B9571">
        <v>0</v>
      </c>
      <c r="C9571">
        <v>0</v>
      </c>
      <c r="D9571">
        <v>1E-3</v>
      </c>
      <c r="E9571">
        <v>-18.898047999999999</v>
      </c>
      <c r="F9571">
        <v>5.314E-2</v>
      </c>
      <c r="G9571">
        <v>-17.448941999999999</v>
      </c>
      <c r="H9571">
        <v>-18.951187999999998</v>
      </c>
      <c r="I9571">
        <v>-100</v>
      </c>
      <c r="J9571">
        <v>0</v>
      </c>
      <c r="K9571">
        <v>1.9999999999999999E-6</v>
      </c>
      <c r="L9571">
        <v>1.4999E-2</v>
      </c>
      <c r="M9571">
        <f>(F9571*CalPhotonTurnigy!$AE$30*CalPhotonTurnigy!$AF$36+CalPhotonTurnigy!$AE$36)/CalPhotonTurnigy!$AE$30</f>
        <v>11.54228304264362</v>
      </c>
    </row>
    <row r="9572" spans="1:13" x14ac:dyDescent="0.3">
      <c r="A9572">
        <v>241.025465</v>
      </c>
      <c r="B9572">
        <v>0</v>
      </c>
      <c r="C9572">
        <v>0</v>
      </c>
      <c r="D9572">
        <v>1E-3</v>
      </c>
      <c r="E9572">
        <v>-18.898047999999999</v>
      </c>
      <c r="F9572">
        <v>2.6571000000000001E-2</v>
      </c>
      <c r="G9572">
        <v>-17.491783999999999</v>
      </c>
      <c r="H9572">
        <v>-18.924617999999999</v>
      </c>
      <c r="I9572">
        <v>-100</v>
      </c>
      <c r="J9572">
        <v>0</v>
      </c>
      <c r="K9572">
        <v>1.9999999999999999E-6</v>
      </c>
      <c r="L9572">
        <v>1.5011999999999999E-2</v>
      </c>
      <c r="M9572">
        <f>(F9572*CalPhotonTurnigy!$AE$30*CalPhotonTurnigy!$AF$36+CalPhotonTurnigy!$AE$36)/CalPhotonTurnigy!$AE$30</f>
        <v>11.515296790020216</v>
      </c>
    </row>
    <row r="9573" spans="1:13" x14ac:dyDescent="0.3">
      <c r="A9573">
        <v>241.04047199999999</v>
      </c>
      <c r="B9573">
        <v>0</v>
      </c>
      <c r="C9573">
        <v>0</v>
      </c>
      <c r="D9573">
        <v>0</v>
      </c>
      <c r="E9573">
        <v>-18.898047999999999</v>
      </c>
      <c r="F9573">
        <v>5.314E-2</v>
      </c>
      <c r="G9573">
        <v>-17.533359999999998</v>
      </c>
      <c r="H9573">
        <v>-18.951187999999998</v>
      </c>
      <c r="I9573">
        <v>-100</v>
      </c>
      <c r="J9573">
        <v>0</v>
      </c>
      <c r="K9573">
        <v>9.9999999999999995E-7</v>
      </c>
      <c r="L9573">
        <v>1.5007E-2</v>
      </c>
      <c r="M9573">
        <f>(F9573*CalPhotonTurnigy!$AE$30*CalPhotonTurnigy!$AF$36+CalPhotonTurnigy!$AE$36)/CalPhotonTurnigy!$AE$30</f>
        <v>11.54228304264362</v>
      </c>
    </row>
    <row r="9574" spans="1:13" x14ac:dyDescent="0.3">
      <c r="A9574">
        <v>241.05547100000001</v>
      </c>
      <c r="B9574">
        <v>0</v>
      </c>
      <c r="C9574">
        <v>0</v>
      </c>
      <c r="D9574">
        <v>1E-3</v>
      </c>
      <c r="E9574">
        <v>-18.898047999999999</v>
      </c>
      <c r="F9574">
        <v>5.314E-2</v>
      </c>
      <c r="G9574">
        <v>-17.573706999999999</v>
      </c>
      <c r="H9574">
        <v>-18.951187999999998</v>
      </c>
      <c r="I9574">
        <v>-100</v>
      </c>
      <c r="J9574">
        <v>0</v>
      </c>
      <c r="K9574">
        <v>9.9999999999999995E-7</v>
      </c>
      <c r="L9574">
        <v>1.4999E-2</v>
      </c>
      <c r="M9574">
        <f>(F9574*CalPhotonTurnigy!$AE$30*CalPhotonTurnigy!$AF$36+CalPhotonTurnigy!$AE$36)/CalPhotonTurnigy!$AE$30</f>
        <v>11.54228304264362</v>
      </c>
    </row>
    <row r="9575" spans="1:13" x14ac:dyDescent="0.3">
      <c r="A9575">
        <v>241.07047</v>
      </c>
      <c r="B9575">
        <v>0</v>
      </c>
      <c r="C9575">
        <v>0</v>
      </c>
      <c r="D9575">
        <v>1E-3</v>
      </c>
      <c r="E9575">
        <v>-18.898047999999999</v>
      </c>
      <c r="F9575">
        <v>2.6571000000000001E-2</v>
      </c>
      <c r="G9575">
        <v>-17.612859</v>
      </c>
      <c r="H9575">
        <v>-18.924617999999999</v>
      </c>
      <c r="I9575">
        <v>-100</v>
      </c>
      <c r="J9575">
        <v>0</v>
      </c>
      <c r="K9575">
        <v>9.9999999999999995E-7</v>
      </c>
      <c r="L9575">
        <v>1.4999E-2</v>
      </c>
      <c r="M9575">
        <f>(F9575*CalPhotonTurnigy!$AE$30*CalPhotonTurnigy!$AF$36+CalPhotonTurnigy!$AE$36)/CalPhotonTurnigy!$AE$30</f>
        <v>11.515296790020216</v>
      </c>
    </row>
    <row r="9576" spans="1:13" x14ac:dyDescent="0.3">
      <c r="A9576">
        <v>241.08547200000001</v>
      </c>
      <c r="B9576">
        <v>0</v>
      </c>
      <c r="C9576">
        <v>0</v>
      </c>
      <c r="D9576">
        <v>1E-3</v>
      </c>
      <c r="E9576">
        <v>-18.898047999999999</v>
      </c>
      <c r="F9576">
        <v>5.314E-2</v>
      </c>
      <c r="G9576">
        <v>-17.650852</v>
      </c>
      <c r="H9576">
        <v>-18.951187999999998</v>
      </c>
      <c r="I9576">
        <v>-100</v>
      </c>
      <c r="J9576">
        <v>0</v>
      </c>
      <c r="K9576">
        <v>9.9999999999999995E-7</v>
      </c>
      <c r="L9576">
        <v>1.5002E-2</v>
      </c>
      <c r="M9576">
        <f>(F9576*CalPhotonTurnigy!$AE$30*CalPhotonTurnigy!$AF$36+CalPhotonTurnigy!$AE$36)/CalPhotonTurnigy!$AE$30</f>
        <v>11.54228304264362</v>
      </c>
    </row>
    <row r="9577" spans="1:13" x14ac:dyDescent="0.3">
      <c r="A9577">
        <v>241.100472</v>
      </c>
      <c r="B9577">
        <v>0</v>
      </c>
      <c r="C9577">
        <v>0</v>
      </c>
      <c r="D9577">
        <v>1E-3</v>
      </c>
      <c r="E9577">
        <v>-18.898047999999999</v>
      </c>
      <c r="F9577">
        <v>2.6571000000000001E-2</v>
      </c>
      <c r="G9577">
        <v>-17.687721</v>
      </c>
      <c r="H9577">
        <v>-18.924617999999999</v>
      </c>
      <c r="I9577">
        <v>-100</v>
      </c>
      <c r="J9577">
        <v>0</v>
      </c>
      <c r="K9577">
        <v>9.9999999999999995E-7</v>
      </c>
      <c r="L9577">
        <v>1.4999999999999999E-2</v>
      </c>
      <c r="M9577">
        <f>(F9577*CalPhotonTurnigy!$AE$30*CalPhotonTurnigy!$AF$36+CalPhotonTurnigy!$AE$36)/CalPhotonTurnigy!$AE$30</f>
        <v>11.515296790020216</v>
      </c>
    </row>
    <row r="9578" spans="1:13" x14ac:dyDescent="0.3">
      <c r="A9578">
        <v>241.11547999999999</v>
      </c>
      <c r="B9578">
        <v>0</v>
      </c>
      <c r="C9578">
        <v>0</v>
      </c>
      <c r="D9578">
        <v>1E-3</v>
      </c>
      <c r="E9578">
        <v>-18.898047999999999</v>
      </c>
      <c r="F9578">
        <v>5.314E-2</v>
      </c>
      <c r="G9578">
        <v>-17.723500000000001</v>
      </c>
      <c r="H9578">
        <v>-18.951187999999998</v>
      </c>
      <c r="I9578">
        <v>-100</v>
      </c>
      <c r="J9578">
        <v>0</v>
      </c>
      <c r="K9578">
        <v>9.9999999999999995E-7</v>
      </c>
      <c r="L9578">
        <v>1.5008000000000001E-2</v>
      </c>
      <c r="M9578">
        <f>(F9578*CalPhotonTurnigy!$AE$30*CalPhotonTurnigy!$AF$36+CalPhotonTurnigy!$AE$36)/CalPhotonTurnigy!$AE$30</f>
        <v>11.54228304264362</v>
      </c>
    </row>
    <row r="9579" spans="1:13" x14ac:dyDescent="0.3">
      <c r="A9579">
        <v>241.13048599999999</v>
      </c>
      <c r="B9579">
        <v>0</v>
      </c>
      <c r="C9579">
        <v>0</v>
      </c>
      <c r="D9579">
        <v>1E-3</v>
      </c>
      <c r="E9579">
        <v>-18.898047999999999</v>
      </c>
      <c r="F9579">
        <v>2.6571000000000001E-2</v>
      </c>
      <c r="G9579">
        <v>-17.758223000000001</v>
      </c>
      <c r="H9579">
        <v>-18.924617999999999</v>
      </c>
      <c r="I9579">
        <v>-100</v>
      </c>
      <c r="J9579">
        <v>0</v>
      </c>
      <c r="K9579">
        <v>9.9999999999999995E-7</v>
      </c>
      <c r="L9579">
        <v>1.5006E-2</v>
      </c>
      <c r="M9579">
        <f>(F9579*CalPhotonTurnigy!$AE$30*CalPhotonTurnigy!$AF$36+CalPhotonTurnigy!$AE$36)/CalPhotonTurnigy!$AE$30</f>
        <v>11.515296790020216</v>
      </c>
    </row>
    <row r="9580" spans="1:13" x14ac:dyDescent="0.3">
      <c r="A9580">
        <v>241.14549</v>
      </c>
      <c r="B9580">
        <v>0</v>
      </c>
      <c r="C9580">
        <v>0</v>
      </c>
      <c r="D9580">
        <v>1E-3</v>
      </c>
      <c r="E9580">
        <v>-18.898047999999999</v>
      </c>
      <c r="F9580">
        <v>2.6571000000000001E-2</v>
      </c>
      <c r="G9580">
        <v>-17.791919</v>
      </c>
      <c r="H9580">
        <v>-18.924617999999999</v>
      </c>
      <c r="I9580">
        <v>-100</v>
      </c>
      <c r="J9580">
        <v>0</v>
      </c>
      <c r="K9580">
        <v>0</v>
      </c>
      <c r="L9580">
        <v>1.5004E-2</v>
      </c>
      <c r="M9580">
        <f>(F9580*CalPhotonTurnigy!$AE$30*CalPhotonTurnigy!$AF$36+CalPhotonTurnigy!$AE$36)/CalPhotonTurnigy!$AE$30</f>
        <v>11.515296790020216</v>
      </c>
    </row>
    <row r="9581" spans="1:13" x14ac:dyDescent="0.3">
      <c r="A9581">
        <v>241.16049799999999</v>
      </c>
      <c r="B9581">
        <v>0</v>
      </c>
      <c r="C9581">
        <v>0</v>
      </c>
      <c r="D9581">
        <v>1E-3</v>
      </c>
      <c r="E9581">
        <v>-18.898047999999999</v>
      </c>
      <c r="F9581">
        <v>5.314E-2</v>
      </c>
      <c r="G9581">
        <v>-17.824619999999999</v>
      </c>
      <c r="H9581">
        <v>-18.951187999999998</v>
      </c>
      <c r="I9581">
        <v>-100</v>
      </c>
      <c r="J9581">
        <v>0</v>
      </c>
      <c r="K9581">
        <v>0</v>
      </c>
      <c r="L9581">
        <v>1.5008000000000001E-2</v>
      </c>
      <c r="M9581">
        <f>(F9581*CalPhotonTurnigy!$AE$30*CalPhotonTurnigy!$AF$36+CalPhotonTurnigy!$AE$36)/CalPhotonTurnigy!$AE$30</f>
        <v>11.54228304264362</v>
      </c>
    </row>
    <row r="9582" spans="1:13" x14ac:dyDescent="0.3">
      <c r="A9582">
        <v>241.17549500000001</v>
      </c>
      <c r="B9582">
        <v>0</v>
      </c>
      <c r="C9582">
        <v>0</v>
      </c>
      <c r="D9582">
        <v>1E-3</v>
      </c>
      <c r="E9582">
        <v>-18.898047999999999</v>
      </c>
      <c r="F9582">
        <v>2.6571000000000001E-2</v>
      </c>
      <c r="G9582">
        <v>-17.856352999999999</v>
      </c>
      <c r="H9582">
        <v>-18.924617999999999</v>
      </c>
      <c r="I9582">
        <v>-100</v>
      </c>
      <c r="J9582">
        <v>0</v>
      </c>
      <c r="K9582">
        <v>0</v>
      </c>
      <c r="L9582">
        <v>1.4997E-2</v>
      </c>
      <c r="M9582">
        <f>(F9582*CalPhotonTurnigy!$AE$30*CalPhotonTurnigy!$AF$36+CalPhotonTurnigy!$AE$36)/CalPhotonTurnigy!$AE$30</f>
        <v>11.515296790020216</v>
      </c>
    </row>
    <row r="9583" spans="1:13" x14ac:dyDescent="0.3">
      <c r="A9583">
        <v>241.19049799999999</v>
      </c>
      <c r="B9583">
        <v>0</v>
      </c>
      <c r="C9583">
        <v>0</v>
      </c>
      <c r="D9583">
        <v>1E-3</v>
      </c>
      <c r="E9583">
        <v>-18.898047999999999</v>
      </c>
      <c r="F9583">
        <v>2.6571000000000001E-2</v>
      </c>
      <c r="G9583">
        <v>-17.887146999999999</v>
      </c>
      <c r="H9583">
        <v>-18.924617999999999</v>
      </c>
      <c r="I9583">
        <v>-100</v>
      </c>
      <c r="J9583">
        <v>0</v>
      </c>
      <c r="K9583">
        <v>0</v>
      </c>
      <c r="L9583">
        <v>1.5003000000000001E-2</v>
      </c>
      <c r="M9583">
        <f>(F9583*CalPhotonTurnigy!$AE$30*CalPhotonTurnigy!$AF$36+CalPhotonTurnigy!$AE$36)/CalPhotonTurnigy!$AE$30</f>
        <v>11.515296790020216</v>
      </c>
    </row>
    <row r="9584" spans="1:13" x14ac:dyDescent="0.3">
      <c r="A9584">
        <v>241.20550700000001</v>
      </c>
      <c r="B9584">
        <v>0</v>
      </c>
      <c r="C9584">
        <v>0</v>
      </c>
      <c r="D9584">
        <v>0</v>
      </c>
      <c r="E9584">
        <v>-18.898047999999999</v>
      </c>
      <c r="F9584">
        <v>2.6571000000000001E-2</v>
      </c>
      <c r="G9584">
        <v>-17.917031999999999</v>
      </c>
      <c r="H9584">
        <v>-18.924617999999999</v>
      </c>
      <c r="I9584">
        <v>-100</v>
      </c>
      <c r="J9584">
        <v>0</v>
      </c>
      <c r="K9584">
        <v>0</v>
      </c>
      <c r="L9584">
        <v>1.5009E-2</v>
      </c>
      <c r="M9584">
        <f>(F9584*CalPhotonTurnigy!$AE$30*CalPhotonTurnigy!$AF$36+CalPhotonTurnigy!$AE$36)/CalPhotonTurnigy!$AE$30</f>
        <v>11.515296790020216</v>
      </c>
    </row>
    <row r="9585" spans="1:13" x14ac:dyDescent="0.3">
      <c r="A9585">
        <v>241.220508</v>
      </c>
      <c r="B9585">
        <v>0</v>
      </c>
      <c r="C9585">
        <v>0</v>
      </c>
      <c r="D9585">
        <v>1E-3</v>
      </c>
      <c r="E9585">
        <v>-18.898047999999999</v>
      </c>
      <c r="F9585">
        <v>5.314E-2</v>
      </c>
      <c r="G9585">
        <v>-17.946033</v>
      </c>
      <c r="H9585">
        <v>-18.951187999999998</v>
      </c>
      <c r="I9585">
        <v>-100</v>
      </c>
      <c r="J9585">
        <v>0</v>
      </c>
      <c r="K9585">
        <v>0</v>
      </c>
      <c r="L9585">
        <v>1.5001E-2</v>
      </c>
      <c r="M9585">
        <f>(F9585*CalPhotonTurnigy!$AE$30*CalPhotonTurnigy!$AF$36+CalPhotonTurnigy!$AE$36)/CalPhotonTurnigy!$AE$30</f>
        <v>11.54228304264362</v>
      </c>
    </row>
    <row r="9586" spans="1:13" x14ac:dyDescent="0.3">
      <c r="A9586">
        <v>241.23550399999999</v>
      </c>
      <c r="B9586">
        <v>0</v>
      </c>
      <c r="C9586">
        <v>0</v>
      </c>
      <c r="D9586">
        <v>1E-3</v>
      </c>
      <c r="E9586">
        <v>-18.898047999999999</v>
      </c>
      <c r="F9586">
        <v>5.314E-2</v>
      </c>
      <c r="G9586">
        <v>-17.974176</v>
      </c>
      <c r="H9586">
        <v>-18.951187999999998</v>
      </c>
      <c r="I9586">
        <v>-100</v>
      </c>
      <c r="J9586">
        <v>0</v>
      </c>
      <c r="K9586">
        <v>0</v>
      </c>
      <c r="L9586">
        <v>1.4996000000000001E-2</v>
      </c>
      <c r="M9586">
        <f>(F9586*CalPhotonTurnigy!$AE$30*CalPhotonTurnigy!$AF$36+CalPhotonTurnigy!$AE$36)/CalPhotonTurnigy!$AE$30</f>
        <v>11.54228304264362</v>
      </c>
    </row>
    <row r="9587" spans="1:13" x14ac:dyDescent="0.3">
      <c r="A9587">
        <v>241.250516</v>
      </c>
      <c r="B9587">
        <v>0</v>
      </c>
      <c r="C9587">
        <v>0</v>
      </c>
      <c r="D9587">
        <v>1E-3</v>
      </c>
      <c r="E9587">
        <v>-18.898047999999999</v>
      </c>
      <c r="F9587">
        <v>2.6571000000000001E-2</v>
      </c>
      <c r="G9587">
        <v>-18.001486</v>
      </c>
      <c r="H9587">
        <v>-18.924617999999999</v>
      </c>
      <c r="I9587">
        <v>-100</v>
      </c>
      <c r="J9587">
        <v>0</v>
      </c>
      <c r="K9587">
        <v>0</v>
      </c>
      <c r="L9587">
        <v>1.5011999999999999E-2</v>
      </c>
      <c r="M9587">
        <f>(F9587*CalPhotonTurnigy!$AE$30*CalPhotonTurnigy!$AF$36+CalPhotonTurnigy!$AE$36)/CalPhotonTurnigy!$AE$30</f>
        <v>11.515296790020216</v>
      </c>
    </row>
    <row r="9588" spans="1:13" x14ac:dyDescent="0.3">
      <c r="A9588">
        <v>241.26551499999999</v>
      </c>
      <c r="B9588">
        <v>0</v>
      </c>
      <c r="C9588">
        <v>0</v>
      </c>
      <c r="D9588">
        <v>1E-3</v>
      </c>
      <c r="E9588">
        <v>-18.898047999999999</v>
      </c>
      <c r="F9588">
        <v>2.6571000000000001E-2</v>
      </c>
      <c r="G9588">
        <v>-18.027989999999999</v>
      </c>
      <c r="H9588">
        <v>-18.924617999999999</v>
      </c>
      <c r="I9588">
        <v>-100</v>
      </c>
      <c r="J9588">
        <v>0</v>
      </c>
      <c r="K9588">
        <v>0</v>
      </c>
      <c r="L9588">
        <v>1.4999E-2</v>
      </c>
      <c r="M9588">
        <f>(F9588*CalPhotonTurnigy!$AE$30*CalPhotonTurnigy!$AF$36+CalPhotonTurnigy!$AE$36)/CalPhotonTurnigy!$AE$30</f>
        <v>11.515296790020216</v>
      </c>
    </row>
    <row r="9589" spans="1:13" x14ac:dyDescent="0.3">
      <c r="A9589">
        <v>241.28051600000001</v>
      </c>
      <c r="B9589">
        <v>0</v>
      </c>
      <c r="C9589">
        <v>0</v>
      </c>
      <c r="D9589">
        <v>1E-3</v>
      </c>
      <c r="E9589">
        <v>-18.898047999999999</v>
      </c>
      <c r="F9589">
        <v>5.314E-2</v>
      </c>
      <c r="G9589">
        <v>-18.053709999999999</v>
      </c>
      <c r="H9589">
        <v>-18.951187999999998</v>
      </c>
      <c r="I9589">
        <v>-100</v>
      </c>
      <c r="J9589">
        <v>0</v>
      </c>
      <c r="K9589">
        <v>0</v>
      </c>
      <c r="L9589">
        <v>1.5001E-2</v>
      </c>
      <c r="M9589">
        <f>(F9589*CalPhotonTurnigy!$AE$30*CalPhotonTurnigy!$AF$36+CalPhotonTurnigy!$AE$36)/CalPhotonTurnigy!$AE$30</f>
        <v>11.54228304264362</v>
      </c>
    </row>
    <row r="9590" spans="1:13" x14ac:dyDescent="0.3">
      <c r="A9590">
        <v>241.295525</v>
      </c>
      <c r="B9590">
        <v>0</v>
      </c>
      <c r="C9590">
        <v>0</v>
      </c>
      <c r="D9590">
        <v>0</v>
      </c>
      <c r="E9590">
        <v>-18.898047999999999</v>
      </c>
      <c r="F9590">
        <v>5.314E-2</v>
      </c>
      <c r="G9590">
        <v>-18.078669999999999</v>
      </c>
      <c r="H9590">
        <v>-18.951187999999998</v>
      </c>
      <c r="I9590">
        <v>-100</v>
      </c>
      <c r="J9590">
        <v>0</v>
      </c>
      <c r="K9590">
        <v>0</v>
      </c>
      <c r="L9590">
        <v>1.5009E-2</v>
      </c>
      <c r="M9590">
        <f>(F9590*CalPhotonTurnigy!$AE$30*CalPhotonTurnigy!$AF$36+CalPhotonTurnigy!$AE$36)/CalPhotonTurnigy!$AE$30</f>
        <v>11.54228304264362</v>
      </c>
    </row>
    <row r="9591" spans="1:13" x14ac:dyDescent="0.3">
      <c r="A9591">
        <v>241.310529</v>
      </c>
      <c r="B9591">
        <v>0</v>
      </c>
      <c r="C9591">
        <v>0</v>
      </c>
      <c r="D9591">
        <v>1E-3</v>
      </c>
      <c r="E9591">
        <v>-18.898047999999999</v>
      </c>
      <c r="F9591">
        <v>5.314E-2</v>
      </c>
      <c r="G9591">
        <v>-18.102892000000001</v>
      </c>
      <c r="H9591">
        <v>-18.951187999999998</v>
      </c>
      <c r="I9591">
        <v>-100</v>
      </c>
      <c r="J9591">
        <v>0</v>
      </c>
      <c r="K9591">
        <v>0</v>
      </c>
      <c r="L9591">
        <v>1.5004E-2</v>
      </c>
      <c r="M9591">
        <f>(F9591*CalPhotonTurnigy!$AE$30*CalPhotonTurnigy!$AF$36+CalPhotonTurnigy!$AE$36)/CalPhotonTurnigy!$AE$30</f>
        <v>11.54228304264362</v>
      </c>
    </row>
    <row r="9592" spans="1:13" x14ac:dyDescent="0.3">
      <c r="A9592">
        <v>241.32553200000001</v>
      </c>
      <c r="B9592">
        <v>0</v>
      </c>
      <c r="C9592">
        <v>0</v>
      </c>
      <c r="D9592">
        <v>1E-3</v>
      </c>
      <c r="E9592">
        <v>-18.898047999999999</v>
      </c>
      <c r="F9592">
        <v>2.6571000000000001E-2</v>
      </c>
      <c r="G9592">
        <v>-18.126397999999998</v>
      </c>
      <c r="H9592">
        <v>-18.924617999999999</v>
      </c>
      <c r="I9592">
        <v>-100</v>
      </c>
      <c r="J9592">
        <v>0</v>
      </c>
      <c r="K9592">
        <v>0</v>
      </c>
      <c r="L9592">
        <v>1.5003000000000001E-2</v>
      </c>
      <c r="M9592">
        <f>(F9592*CalPhotonTurnigy!$AE$30*CalPhotonTurnigy!$AF$36+CalPhotonTurnigy!$AE$36)/CalPhotonTurnigy!$AE$30</f>
        <v>11.515296790020216</v>
      </c>
    </row>
    <row r="9593" spans="1:13" x14ac:dyDescent="0.3">
      <c r="A9593">
        <v>241.34053599999999</v>
      </c>
      <c r="B9593">
        <v>0</v>
      </c>
      <c r="C9593">
        <v>0</v>
      </c>
      <c r="D9593">
        <v>1E-3</v>
      </c>
      <c r="E9593">
        <v>-18.898047999999999</v>
      </c>
      <c r="F9593">
        <v>2.6571000000000001E-2</v>
      </c>
      <c r="G9593">
        <v>-18.14921</v>
      </c>
      <c r="H9593">
        <v>-18.924617999999999</v>
      </c>
      <c r="I9593">
        <v>-100</v>
      </c>
      <c r="J9593">
        <v>0</v>
      </c>
      <c r="K9593">
        <v>0</v>
      </c>
      <c r="L9593">
        <v>1.5004E-2</v>
      </c>
      <c r="M9593">
        <f>(F9593*CalPhotonTurnigy!$AE$30*CalPhotonTurnigy!$AF$36+CalPhotonTurnigy!$AE$36)/CalPhotonTurnigy!$AE$30</f>
        <v>11.515296790020216</v>
      </c>
    </row>
    <row r="9594" spans="1:13" x14ac:dyDescent="0.3">
      <c r="A9594">
        <v>241.35553999999999</v>
      </c>
      <c r="B9594">
        <v>0</v>
      </c>
      <c r="C9594">
        <v>0</v>
      </c>
      <c r="D9594">
        <v>0</v>
      </c>
      <c r="E9594">
        <v>-18.898047999999999</v>
      </c>
      <c r="F9594">
        <v>5.314E-2</v>
      </c>
      <c r="G9594">
        <v>-18.171347000000001</v>
      </c>
      <c r="H9594">
        <v>-18.951187999999998</v>
      </c>
      <c r="I9594">
        <v>-100</v>
      </c>
      <c r="J9594">
        <v>0</v>
      </c>
      <c r="K9594">
        <v>0</v>
      </c>
      <c r="L9594">
        <v>1.5004E-2</v>
      </c>
      <c r="M9594">
        <f>(F9594*CalPhotonTurnigy!$AE$30*CalPhotonTurnigy!$AF$36+CalPhotonTurnigy!$AE$36)/CalPhotonTurnigy!$AE$30</f>
        <v>11.54228304264362</v>
      </c>
    </row>
    <row r="9595" spans="1:13" x14ac:dyDescent="0.3">
      <c r="A9595">
        <v>241.370543</v>
      </c>
      <c r="B9595">
        <v>0</v>
      </c>
      <c r="C9595">
        <v>0</v>
      </c>
      <c r="D9595">
        <v>1E-3</v>
      </c>
      <c r="E9595">
        <v>-18.898047999999999</v>
      </c>
      <c r="F9595">
        <v>2.6571000000000001E-2</v>
      </c>
      <c r="G9595">
        <v>-18.192829</v>
      </c>
      <c r="H9595">
        <v>-18.924617999999999</v>
      </c>
      <c r="I9595">
        <v>-100</v>
      </c>
      <c r="J9595">
        <v>0</v>
      </c>
      <c r="K9595">
        <v>0</v>
      </c>
      <c r="L9595">
        <v>1.5003000000000001E-2</v>
      </c>
      <c r="M9595">
        <f>(F9595*CalPhotonTurnigy!$AE$30*CalPhotonTurnigy!$AF$36+CalPhotonTurnigy!$AE$36)/CalPhotonTurnigy!$AE$30</f>
        <v>11.515296790020216</v>
      </c>
    </row>
    <row r="9596" spans="1:13" x14ac:dyDescent="0.3">
      <c r="A9596">
        <v>241.385547</v>
      </c>
      <c r="B9596">
        <v>0</v>
      </c>
      <c r="C9596">
        <v>0</v>
      </c>
      <c r="D9596">
        <v>1E-3</v>
      </c>
      <c r="E9596">
        <v>-18.898047999999999</v>
      </c>
      <c r="F9596">
        <v>5.314E-2</v>
      </c>
      <c r="G9596">
        <v>-18.213677000000001</v>
      </c>
      <c r="H9596">
        <v>-18.951187999999998</v>
      </c>
      <c r="I9596">
        <v>-100</v>
      </c>
      <c r="J9596">
        <v>0</v>
      </c>
      <c r="K9596">
        <v>0</v>
      </c>
      <c r="L9596">
        <v>1.5004E-2</v>
      </c>
      <c r="M9596">
        <f>(F9596*CalPhotonTurnigy!$AE$30*CalPhotonTurnigy!$AF$36+CalPhotonTurnigy!$AE$36)/CalPhotonTurnigy!$AE$30</f>
        <v>11.54228304264362</v>
      </c>
    </row>
    <row r="9597" spans="1:13" x14ac:dyDescent="0.3">
      <c r="A9597">
        <v>241.40054699999999</v>
      </c>
      <c r="B9597">
        <v>0</v>
      </c>
      <c r="C9597">
        <v>0</v>
      </c>
      <c r="D9597">
        <v>1E-3</v>
      </c>
      <c r="E9597">
        <v>-18.898047999999999</v>
      </c>
      <c r="F9597">
        <v>2.6571000000000001E-2</v>
      </c>
      <c r="G9597">
        <v>-18.233908</v>
      </c>
      <c r="H9597">
        <v>-18.924617999999999</v>
      </c>
      <c r="I9597">
        <v>-100</v>
      </c>
      <c r="J9597">
        <v>0</v>
      </c>
      <c r="K9597">
        <v>0</v>
      </c>
      <c r="L9597">
        <v>1.4999999999999999E-2</v>
      </c>
      <c r="M9597">
        <f>(F9597*CalPhotonTurnigy!$AE$30*CalPhotonTurnigy!$AF$36+CalPhotonTurnigy!$AE$36)/CalPhotonTurnigy!$AE$30</f>
        <v>11.515296790020216</v>
      </c>
    </row>
    <row r="9598" spans="1:13" x14ac:dyDescent="0.3">
      <c r="A9598">
        <v>241.415547</v>
      </c>
      <c r="B9598">
        <v>0</v>
      </c>
      <c r="C9598">
        <v>0</v>
      </c>
      <c r="D9598">
        <v>0</v>
      </c>
      <c r="E9598">
        <v>-18.898047999999999</v>
      </c>
      <c r="F9598">
        <v>2.6571000000000001E-2</v>
      </c>
      <c r="G9598">
        <v>-18.253540000000001</v>
      </c>
      <c r="H9598">
        <v>-18.924617999999999</v>
      </c>
      <c r="I9598">
        <v>-100</v>
      </c>
      <c r="J9598">
        <v>0</v>
      </c>
      <c r="K9598">
        <v>0</v>
      </c>
      <c r="L9598">
        <v>1.4999999999999999E-2</v>
      </c>
      <c r="M9598">
        <f>(F9598*CalPhotonTurnigy!$AE$30*CalPhotonTurnigy!$AF$36+CalPhotonTurnigy!$AE$36)/CalPhotonTurnigy!$AE$30</f>
        <v>11.515296790020216</v>
      </c>
    </row>
    <row r="9599" spans="1:13" x14ac:dyDescent="0.3">
      <c r="A9599">
        <v>241.430553</v>
      </c>
      <c r="B9599">
        <v>0</v>
      </c>
      <c r="C9599">
        <v>0</v>
      </c>
      <c r="D9599">
        <v>1E-3</v>
      </c>
      <c r="E9599">
        <v>-18.898047999999999</v>
      </c>
      <c r="F9599">
        <v>5.314E-2</v>
      </c>
      <c r="G9599">
        <v>-18.272592</v>
      </c>
      <c r="H9599">
        <v>-18.951187999999998</v>
      </c>
      <c r="I9599">
        <v>-100</v>
      </c>
      <c r="J9599">
        <v>0</v>
      </c>
      <c r="K9599">
        <v>0</v>
      </c>
      <c r="L9599">
        <v>1.5006E-2</v>
      </c>
      <c r="M9599">
        <f>(F9599*CalPhotonTurnigy!$AE$30*CalPhotonTurnigy!$AF$36+CalPhotonTurnigy!$AE$36)/CalPhotonTurnigy!$AE$30</f>
        <v>11.54228304264362</v>
      </c>
    </row>
    <row r="9600" spans="1:13" x14ac:dyDescent="0.3">
      <c r="A9600">
        <v>241.445561</v>
      </c>
      <c r="B9600">
        <v>0</v>
      </c>
      <c r="C9600">
        <v>0</v>
      </c>
      <c r="D9600">
        <v>1E-3</v>
      </c>
      <c r="E9600">
        <v>-18.898047999999999</v>
      </c>
      <c r="F9600">
        <v>5.314E-2</v>
      </c>
      <c r="G9600">
        <v>-18.291080999999998</v>
      </c>
      <c r="H9600">
        <v>-18.951187999999998</v>
      </c>
      <c r="I9600">
        <v>-100</v>
      </c>
      <c r="J9600">
        <v>0</v>
      </c>
      <c r="K9600">
        <v>0</v>
      </c>
      <c r="L9600">
        <v>1.5008000000000001E-2</v>
      </c>
      <c r="M9600">
        <f>(F9600*CalPhotonTurnigy!$AE$30*CalPhotonTurnigy!$AF$36+CalPhotonTurnigy!$AE$36)/CalPhotonTurnigy!$AE$30</f>
        <v>11.54228304264362</v>
      </c>
    </row>
    <row r="9601" spans="1:13" x14ac:dyDescent="0.3">
      <c r="A9601">
        <v>241.46057200000001</v>
      </c>
      <c r="B9601">
        <v>0</v>
      </c>
      <c r="C9601">
        <v>0</v>
      </c>
      <c r="D9601">
        <v>0</v>
      </c>
      <c r="E9601">
        <v>-18.898047999999999</v>
      </c>
      <c r="F9601">
        <v>2.6571000000000001E-2</v>
      </c>
      <c r="G9601">
        <v>-18.309024999999998</v>
      </c>
      <c r="H9601">
        <v>-18.924617999999999</v>
      </c>
      <c r="I9601">
        <v>-100</v>
      </c>
      <c r="J9601">
        <v>0</v>
      </c>
      <c r="K9601">
        <v>0</v>
      </c>
      <c r="L9601">
        <v>1.5011E-2</v>
      </c>
      <c r="M9601">
        <f>(F9601*CalPhotonTurnigy!$AE$30*CalPhotonTurnigy!$AF$36+CalPhotonTurnigy!$AE$36)/CalPhotonTurnigy!$AE$30</f>
        <v>11.515296790020216</v>
      </c>
    </row>
    <row r="9602" spans="1:13" x14ac:dyDescent="0.3">
      <c r="A9602">
        <v>241.47558100000001</v>
      </c>
      <c r="B9602">
        <v>0</v>
      </c>
      <c r="C9602">
        <v>0</v>
      </c>
      <c r="D9602">
        <v>0</v>
      </c>
      <c r="E9602">
        <v>-18.898047999999999</v>
      </c>
      <c r="F9602">
        <v>5.314E-2</v>
      </c>
      <c r="G9602">
        <v>-18.326439000000001</v>
      </c>
      <c r="H9602">
        <v>-18.951187999999998</v>
      </c>
      <c r="I9602">
        <v>-100</v>
      </c>
      <c r="J9602">
        <v>0</v>
      </c>
      <c r="K9602">
        <v>0</v>
      </c>
      <c r="L9602">
        <v>1.5009E-2</v>
      </c>
      <c r="M9602">
        <f>(F9602*CalPhotonTurnigy!$AE$30*CalPhotonTurnigy!$AF$36+CalPhotonTurnigy!$AE$36)/CalPhotonTurnigy!$AE$30</f>
        <v>11.54228304264362</v>
      </c>
    </row>
    <row r="9603" spans="1:13" x14ac:dyDescent="0.3">
      <c r="A9603">
        <v>241.49059</v>
      </c>
      <c r="B9603">
        <v>0</v>
      </c>
      <c r="C9603">
        <v>0</v>
      </c>
      <c r="D9603">
        <v>1E-3</v>
      </c>
      <c r="E9603">
        <v>-18.898047999999999</v>
      </c>
      <c r="F9603">
        <v>2.6571000000000001E-2</v>
      </c>
      <c r="G9603">
        <v>-18.343337999999999</v>
      </c>
      <c r="H9603">
        <v>-18.924617999999999</v>
      </c>
      <c r="I9603">
        <v>-100</v>
      </c>
      <c r="J9603">
        <v>0</v>
      </c>
      <c r="K9603">
        <v>0</v>
      </c>
      <c r="L9603">
        <v>1.5009E-2</v>
      </c>
      <c r="M9603">
        <f>(F9603*CalPhotonTurnigy!$AE$30*CalPhotonTurnigy!$AF$36+CalPhotonTurnigy!$AE$36)/CalPhotonTurnigy!$AE$30</f>
        <v>11.515296790020216</v>
      </c>
    </row>
    <row r="9604" spans="1:13" x14ac:dyDescent="0.3">
      <c r="A9604">
        <v>241.50559899999999</v>
      </c>
      <c r="B9604">
        <v>0</v>
      </c>
      <c r="C9604">
        <v>0</v>
      </c>
      <c r="D9604">
        <v>0</v>
      </c>
      <c r="E9604">
        <v>-18.898047999999999</v>
      </c>
      <c r="F9604">
        <v>5.314E-2</v>
      </c>
      <c r="G9604">
        <v>-18.359739000000001</v>
      </c>
      <c r="H9604">
        <v>-18.951187999999998</v>
      </c>
      <c r="I9604">
        <v>-100</v>
      </c>
      <c r="J9604">
        <v>0</v>
      </c>
      <c r="K9604">
        <v>0</v>
      </c>
      <c r="L9604">
        <v>1.5009E-2</v>
      </c>
      <c r="M9604">
        <f>(F9604*CalPhotonTurnigy!$AE$30*CalPhotonTurnigy!$AF$36+CalPhotonTurnigy!$AE$36)/CalPhotonTurnigy!$AE$30</f>
        <v>11.54228304264362</v>
      </c>
    </row>
    <row r="9605" spans="1:13" x14ac:dyDescent="0.3">
      <c r="A9605">
        <v>241.52061</v>
      </c>
      <c r="B9605">
        <v>0</v>
      </c>
      <c r="C9605">
        <v>0</v>
      </c>
      <c r="D9605">
        <v>1E-3</v>
      </c>
      <c r="E9605">
        <v>-18.898047999999999</v>
      </c>
      <c r="F9605">
        <v>2.6571000000000001E-2</v>
      </c>
      <c r="G9605">
        <v>-18.375654999999998</v>
      </c>
      <c r="H9605">
        <v>-18.924617999999999</v>
      </c>
      <c r="I9605">
        <v>-100</v>
      </c>
      <c r="J9605">
        <v>0</v>
      </c>
      <c r="K9605">
        <v>0</v>
      </c>
      <c r="L9605">
        <v>1.5011E-2</v>
      </c>
      <c r="M9605">
        <f>(F9605*CalPhotonTurnigy!$AE$30*CalPhotonTurnigy!$AF$36+CalPhotonTurnigy!$AE$36)/CalPhotonTurnigy!$AE$30</f>
        <v>11.515296790020216</v>
      </c>
    </row>
    <row r="9606" spans="1:13" x14ac:dyDescent="0.3">
      <c r="A9606">
        <v>241.53561099999999</v>
      </c>
      <c r="B9606">
        <v>0</v>
      </c>
      <c r="C9606">
        <v>0</v>
      </c>
      <c r="D9606">
        <v>1E-3</v>
      </c>
      <c r="E9606">
        <v>-18.898047999999999</v>
      </c>
      <c r="F9606">
        <v>2.6571000000000001E-2</v>
      </c>
      <c r="G9606">
        <v>-18.391100000000002</v>
      </c>
      <c r="H9606">
        <v>-18.924617999999999</v>
      </c>
      <c r="I9606">
        <v>-100</v>
      </c>
      <c r="J9606">
        <v>0</v>
      </c>
      <c r="K9606">
        <v>0</v>
      </c>
      <c r="L9606">
        <v>1.5001E-2</v>
      </c>
      <c r="M9606">
        <f>(F9606*CalPhotonTurnigy!$AE$30*CalPhotonTurnigy!$AF$36+CalPhotonTurnigy!$AE$36)/CalPhotonTurnigy!$AE$30</f>
        <v>11.515296790020216</v>
      </c>
    </row>
    <row r="9607" spans="1:13" x14ac:dyDescent="0.3">
      <c r="A9607">
        <v>241.550613</v>
      </c>
      <c r="B9607">
        <v>0</v>
      </c>
      <c r="C9607">
        <v>0</v>
      </c>
      <c r="D9607">
        <v>1E-3</v>
      </c>
      <c r="E9607">
        <v>-18.898047999999999</v>
      </c>
      <c r="F9607">
        <v>2.6571000000000001E-2</v>
      </c>
      <c r="G9607">
        <v>-18.406088</v>
      </c>
      <c r="H9607">
        <v>-18.924617999999999</v>
      </c>
      <c r="I9607">
        <v>-100</v>
      </c>
      <c r="J9607">
        <v>0</v>
      </c>
      <c r="K9607">
        <v>0</v>
      </c>
      <c r="L9607">
        <v>1.5002E-2</v>
      </c>
      <c r="M9607">
        <f>(F9607*CalPhotonTurnigy!$AE$30*CalPhotonTurnigy!$AF$36+CalPhotonTurnigy!$AE$36)/CalPhotonTurnigy!$AE$30</f>
        <v>11.515296790020216</v>
      </c>
    </row>
    <row r="9608" spans="1:13" x14ac:dyDescent="0.3">
      <c r="A9608">
        <v>241.56562099999999</v>
      </c>
      <c r="B9608">
        <v>0</v>
      </c>
      <c r="C9608">
        <v>0</v>
      </c>
      <c r="D9608">
        <v>1E-3</v>
      </c>
      <c r="E9608">
        <v>-18.898047999999999</v>
      </c>
      <c r="F9608">
        <v>5.314E-2</v>
      </c>
      <c r="G9608">
        <v>-18.420632999999999</v>
      </c>
      <c r="H9608">
        <v>-18.951187999999998</v>
      </c>
      <c r="I9608">
        <v>-100</v>
      </c>
      <c r="J9608">
        <v>0</v>
      </c>
      <c r="K9608">
        <v>0</v>
      </c>
      <c r="L9608">
        <v>1.5008000000000001E-2</v>
      </c>
      <c r="M9608">
        <f>(F9608*CalPhotonTurnigy!$AE$30*CalPhotonTurnigy!$AF$36+CalPhotonTurnigy!$AE$36)/CalPhotonTurnigy!$AE$30</f>
        <v>11.54228304264362</v>
      </c>
    </row>
    <row r="9609" spans="1:13" x14ac:dyDescent="0.3">
      <c r="A9609">
        <v>241.58061799999999</v>
      </c>
      <c r="B9609">
        <v>0</v>
      </c>
      <c r="C9609">
        <v>0</v>
      </c>
      <c r="D9609">
        <v>1E-3</v>
      </c>
      <c r="E9609">
        <v>-18.898047999999999</v>
      </c>
      <c r="F9609">
        <v>2.6571000000000001E-2</v>
      </c>
      <c r="G9609">
        <v>-18.434747999999999</v>
      </c>
      <c r="H9609">
        <v>-18.924617999999999</v>
      </c>
      <c r="I9609">
        <v>-100</v>
      </c>
      <c r="J9609">
        <v>0</v>
      </c>
      <c r="K9609">
        <v>0</v>
      </c>
      <c r="L9609">
        <v>1.4997E-2</v>
      </c>
      <c r="M9609">
        <f>(F9609*CalPhotonTurnigy!$AE$30*CalPhotonTurnigy!$AF$36+CalPhotonTurnigy!$AE$36)/CalPhotonTurnigy!$AE$30</f>
        <v>11.515296790020216</v>
      </c>
    </row>
    <row r="9610" spans="1:13" x14ac:dyDescent="0.3">
      <c r="A9610">
        <v>241.59561600000001</v>
      </c>
      <c r="B9610">
        <v>0</v>
      </c>
      <c r="C9610">
        <v>0</v>
      </c>
      <c r="D9610">
        <v>1E-3</v>
      </c>
      <c r="E9610">
        <v>-18.898047999999999</v>
      </c>
      <c r="F9610">
        <v>2.6571000000000001E-2</v>
      </c>
      <c r="G9610">
        <v>-18.448443999999999</v>
      </c>
      <c r="H9610">
        <v>-18.924617999999999</v>
      </c>
      <c r="I9610">
        <v>-100</v>
      </c>
      <c r="J9610">
        <v>0</v>
      </c>
      <c r="K9610">
        <v>0</v>
      </c>
      <c r="L9610">
        <v>1.4997999999999999E-2</v>
      </c>
      <c r="M9610">
        <f>(F9610*CalPhotonTurnigy!$AE$30*CalPhotonTurnigy!$AF$36+CalPhotonTurnigy!$AE$36)/CalPhotonTurnigy!$AE$30</f>
        <v>11.515296790020216</v>
      </c>
    </row>
    <row r="9611" spans="1:13" x14ac:dyDescent="0.3">
      <c r="A9611">
        <v>241.61061799999999</v>
      </c>
      <c r="B9611">
        <v>0</v>
      </c>
      <c r="C9611">
        <v>0</v>
      </c>
      <c r="D9611">
        <v>1E-3</v>
      </c>
      <c r="E9611">
        <v>-18.898047999999999</v>
      </c>
      <c r="F9611">
        <v>2.6571000000000001E-2</v>
      </c>
      <c r="G9611">
        <v>-18.461735000000001</v>
      </c>
      <c r="H9611">
        <v>-18.924617999999999</v>
      </c>
      <c r="I9611">
        <v>-100</v>
      </c>
      <c r="J9611">
        <v>0</v>
      </c>
      <c r="K9611">
        <v>0</v>
      </c>
      <c r="L9611">
        <v>1.5002E-2</v>
      </c>
      <c r="M9611">
        <f>(F9611*CalPhotonTurnigy!$AE$30*CalPhotonTurnigy!$AF$36+CalPhotonTurnigy!$AE$36)/CalPhotonTurnigy!$AE$30</f>
        <v>11.515296790020216</v>
      </c>
    </row>
    <row r="9612" spans="1:13" x14ac:dyDescent="0.3">
      <c r="A9612">
        <v>241.62562700000001</v>
      </c>
      <c r="B9612">
        <v>0</v>
      </c>
      <c r="C9612">
        <v>0</v>
      </c>
      <c r="D9612">
        <v>0</v>
      </c>
      <c r="E9612">
        <v>-18.898047999999999</v>
      </c>
      <c r="F9612">
        <v>5.314E-2</v>
      </c>
      <c r="G9612">
        <v>-18.474634000000002</v>
      </c>
      <c r="H9612">
        <v>-18.951187999999998</v>
      </c>
      <c r="I9612">
        <v>-100</v>
      </c>
      <c r="J9612">
        <v>0</v>
      </c>
      <c r="K9612">
        <v>0</v>
      </c>
      <c r="L9612">
        <v>1.5009E-2</v>
      </c>
      <c r="M9612">
        <f>(F9612*CalPhotonTurnigy!$AE$30*CalPhotonTurnigy!$AF$36+CalPhotonTurnigy!$AE$36)/CalPhotonTurnigy!$AE$30</f>
        <v>11.54228304264362</v>
      </c>
    </row>
    <row r="9613" spans="1:13" x14ac:dyDescent="0.3">
      <c r="A9613">
        <v>241.640635</v>
      </c>
      <c r="B9613">
        <v>0</v>
      </c>
      <c r="C9613">
        <v>0</v>
      </c>
      <c r="D9613">
        <v>1E-3</v>
      </c>
      <c r="E9613">
        <v>-18.898047999999999</v>
      </c>
      <c r="F9613">
        <v>2.6571000000000001E-2</v>
      </c>
      <c r="G9613">
        <v>-18.487151000000001</v>
      </c>
      <c r="H9613">
        <v>-18.924617999999999</v>
      </c>
      <c r="I9613">
        <v>-100</v>
      </c>
      <c r="J9613">
        <v>0</v>
      </c>
      <c r="K9613">
        <v>0</v>
      </c>
      <c r="L9613">
        <v>1.5008000000000001E-2</v>
      </c>
      <c r="M9613">
        <f>(F9613*CalPhotonTurnigy!$AE$30*CalPhotonTurnigy!$AF$36+CalPhotonTurnigy!$AE$36)/CalPhotonTurnigy!$AE$30</f>
        <v>11.515296790020216</v>
      </c>
    </row>
    <row r="9614" spans="1:13" x14ac:dyDescent="0.3">
      <c r="A9614">
        <v>241.65564000000001</v>
      </c>
      <c r="B9614">
        <v>0</v>
      </c>
      <c r="C9614">
        <v>0</v>
      </c>
      <c r="D9614">
        <v>1E-3</v>
      </c>
      <c r="E9614">
        <v>-18.898047999999999</v>
      </c>
      <c r="F9614">
        <v>2.6571000000000001E-2</v>
      </c>
      <c r="G9614">
        <v>-18.499299000000001</v>
      </c>
      <c r="H9614">
        <v>-18.924617999999999</v>
      </c>
      <c r="I9614">
        <v>-100</v>
      </c>
      <c r="J9614">
        <v>0</v>
      </c>
      <c r="K9614">
        <v>0</v>
      </c>
      <c r="L9614">
        <v>1.5004999999999999E-2</v>
      </c>
      <c r="M9614">
        <f>(F9614*CalPhotonTurnigy!$AE$30*CalPhotonTurnigy!$AF$36+CalPhotonTurnigy!$AE$36)/CalPhotonTurnigy!$AE$30</f>
        <v>11.515296790020216</v>
      </c>
    </row>
    <row r="9615" spans="1:13" x14ac:dyDescent="0.3">
      <c r="A9615">
        <v>241.67064500000001</v>
      </c>
      <c r="B9615">
        <v>0</v>
      </c>
      <c r="C9615">
        <v>0</v>
      </c>
      <c r="D9615">
        <v>1E-3</v>
      </c>
      <c r="E9615">
        <v>-18.898047999999999</v>
      </c>
      <c r="F9615">
        <v>2.6571000000000001E-2</v>
      </c>
      <c r="G9615">
        <v>-18.511088000000001</v>
      </c>
      <c r="H9615">
        <v>-18.924617999999999</v>
      </c>
      <c r="I9615">
        <v>-100</v>
      </c>
      <c r="J9615">
        <v>0</v>
      </c>
      <c r="K9615">
        <v>0</v>
      </c>
      <c r="L9615">
        <v>1.5004999999999999E-2</v>
      </c>
      <c r="M9615">
        <f>(F9615*CalPhotonTurnigy!$AE$30*CalPhotonTurnigy!$AF$36+CalPhotonTurnigy!$AE$36)/CalPhotonTurnigy!$AE$30</f>
        <v>11.515296790020216</v>
      </c>
    </row>
    <row r="9616" spans="1:13" x14ac:dyDescent="0.3">
      <c r="A9616">
        <v>241.685653</v>
      </c>
      <c r="B9616">
        <v>0</v>
      </c>
      <c r="C9616">
        <v>0</v>
      </c>
      <c r="D9616">
        <v>1E-3</v>
      </c>
      <c r="E9616">
        <v>-18.898047999999999</v>
      </c>
      <c r="F9616">
        <v>5.314E-2</v>
      </c>
      <c r="G9616">
        <v>-18.522528000000001</v>
      </c>
      <c r="H9616">
        <v>-18.951187999999998</v>
      </c>
      <c r="I9616">
        <v>-100</v>
      </c>
      <c r="J9616">
        <v>0</v>
      </c>
      <c r="K9616">
        <v>0</v>
      </c>
      <c r="L9616">
        <v>1.5008000000000001E-2</v>
      </c>
      <c r="M9616">
        <f>(F9616*CalPhotonTurnigy!$AE$30*CalPhotonTurnigy!$AF$36+CalPhotonTurnigy!$AE$36)/CalPhotonTurnigy!$AE$30</f>
        <v>11.54228304264362</v>
      </c>
    </row>
    <row r="9617" spans="1:13" x14ac:dyDescent="0.3">
      <c r="A9617">
        <v>241.70065099999999</v>
      </c>
      <c r="B9617">
        <v>0</v>
      </c>
      <c r="C9617">
        <v>0</v>
      </c>
      <c r="D9617">
        <v>1E-3</v>
      </c>
      <c r="E9617">
        <v>-18.898047999999999</v>
      </c>
      <c r="F9617">
        <v>2.6571000000000001E-2</v>
      </c>
      <c r="G9617">
        <v>-18.533629000000001</v>
      </c>
      <c r="H9617">
        <v>-18.924617999999999</v>
      </c>
      <c r="I9617">
        <v>-100</v>
      </c>
      <c r="J9617">
        <v>0</v>
      </c>
      <c r="K9617">
        <v>0</v>
      </c>
      <c r="L9617">
        <v>1.4997999999999999E-2</v>
      </c>
      <c r="M9617">
        <f>(F9617*CalPhotonTurnigy!$AE$30*CalPhotonTurnigy!$AF$36+CalPhotonTurnigy!$AE$36)/CalPhotonTurnigy!$AE$30</f>
        <v>11.515296790020216</v>
      </c>
    </row>
    <row r="9618" spans="1:13" x14ac:dyDescent="0.3">
      <c r="A9618">
        <v>241.715655</v>
      </c>
      <c r="B9618">
        <v>0</v>
      </c>
      <c r="C9618">
        <v>0</v>
      </c>
      <c r="D9618">
        <v>1E-3</v>
      </c>
      <c r="E9618">
        <v>-18.898047999999999</v>
      </c>
      <c r="F9618">
        <v>2.6571000000000001E-2</v>
      </c>
      <c r="G9618">
        <v>-18.544402999999999</v>
      </c>
      <c r="H9618">
        <v>-18.924617999999999</v>
      </c>
      <c r="I9618">
        <v>-100</v>
      </c>
      <c r="J9618">
        <v>0</v>
      </c>
      <c r="K9618">
        <v>0</v>
      </c>
      <c r="L9618">
        <v>1.5004E-2</v>
      </c>
      <c r="M9618">
        <f>(F9618*CalPhotonTurnigy!$AE$30*CalPhotonTurnigy!$AF$36+CalPhotonTurnigy!$AE$36)/CalPhotonTurnigy!$AE$30</f>
        <v>11.515296790020216</v>
      </c>
    </row>
    <row r="9619" spans="1:13" x14ac:dyDescent="0.3">
      <c r="A9619">
        <v>241.73065199999999</v>
      </c>
      <c r="B9619">
        <v>0</v>
      </c>
      <c r="C9619">
        <v>0</v>
      </c>
      <c r="D9619">
        <v>1E-3</v>
      </c>
      <c r="E9619">
        <v>-18.898047999999999</v>
      </c>
      <c r="F9619">
        <v>2.6571000000000001E-2</v>
      </c>
      <c r="G9619">
        <v>-18.554856999999998</v>
      </c>
      <c r="H9619">
        <v>-18.924617999999999</v>
      </c>
      <c r="I9619">
        <v>-100</v>
      </c>
      <c r="J9619">
        <v>0</v>
      </c>
      <c r="K9619">
        <v>0</v>
      </c>
      <c r="L9619">
        <v>1.4997E-2</v>
      </c>
      <c r="M9619">
        <f>(F9619*CalPhotonTurnigy!$AE$30*CalPhotonTurnigy!$AF$36+CalPhotonTurnigy!$AE$36)/CalPhotonTurnigy!$AE$30</f>
        <v>11.515296790020216</v>
      </c>
    </row>
    <row r="9620" spans="1:13" x14ac:dyDescent="0.3">
      <c r="A9620">
        <v>241.745653</v>
      </c>
      <c r="B9620">
        <v>0</v>
      </c>
      <c r="C9620">
        <v>0</v>
      </c>
      <c r="D9620">
        <v>1E-3</v>
      </c>
      <c r="E9620">
        <v>-18.898047999999999</v>
      </c>
      <c r="F9620">
        <v>5.314E-2</v>
      </c>
      <c r="G9620">
        <v>-18.565002</v>
      </c>
      <c r="H9620">
        <v>-18.951187999999998</v>
      </c>
      <c r="I9620">
        <v>-100</v>
      </c>
      <c r="J9620">
        <v>0</v>
      </c>
      <c r="K9620">
        <v>0</v>
      </c>
      <c r="L9620">
        <v>1.5001E-2</v>
      </c>
      <c r="M9620">
        <f>(F9620*CalPhotonTurnigy!$AE$30*CalPhotonTurnigy!$AF$36+CalPhotonTurnigy!$AE$36)/CalPhotonTurnigy!$AE$30</f>
        <v>11.54228304264362</v>
      </c>
    </row>
    <row r="9621" spans="1:13" x14ac:dyDescent="0.3">
      <c r="A9621">
        <v>241.76065</v>
      </c>
      <c r="B9621">
        <v>0</v>
      </c>
      <c r="C9621">
        <v>0</v>
      </c>
      <c r="D9621">
        <v>1E-3</v>
      </c>
      <c r="E9621">
        <v>-18.898047999999999</v>
      </c>
      <c r="F9621">
        <v>5.314E-2</v>
      </c>
      <c r="G9621">
        <v>-18.574846999999998</v>
      </c>
      <c r="H9621">
        <v>-18.951187999999998</v>
      </c>
      <c r="I9621">
        <v>-100</v>
      </c>
      <c r="J9621">
        <v>0</v>
      </c>
      <c r="K9621">
        <v>0</v>
      </c>
      <c r="L9621">
        <v>1.4997E-2</v>
      </c>
      <c r="M9621">
        <f>(F9621*CalPhotonTurnigy!$AE$30*CalPhotonTurnigy!$AF$36+CalPhotonTurnigy!$AE$36)/CalPhotonTurnigy!$AE$30</f>
        <v>11.54228304264362</v>
      </c>
    </row>
    <row r="9622" spans="1:13" x14ac:dyDescent="0.3">
      <c r="A9622">
        <v>241.775654</v>
      </c>
      <c r="B9622">
        <v>0</v>
      </c>
      <c r="C9622">
        <v>0</v>
      </c>
      <c r="D9622">
        <v>1E-3</v>
      </c>
      <c r="E9622">
        <v>-18.898047999999999</v>
      </c>
      <c r="F9622">
        <v>5.314E-2</v>
      </c>
      <c r="G9622">
        <v>-18.584401</v>
      </c>
      <c r="H9622">
        <v>-18.951187999999998</v>
      </c>
      <c r="I9622">
        <v>-100</v>
      </c>
      <c r="J9622">
        <v>0</v>
      </c>
      <c r="K9622">
        <v>0</v>
      </c>
      <c r="L9622">
        <v>1.5004E-2</v>
      </c>
      <c r="M9622">
        <f>(F9622*CalPhotonTurnigy!$AE$30*CalPhotonTurnigy!$AF$36+CalPhotonTurnigy!$AE$36)/CalPhotonTurnigy!$AE$30</f>
        <v>11.54228304264362</v>
      </c>
    </row>
    <row r="9623" spans="1:13" x14ac:dyDescent="0.3">
      <c r="A9623">
        <v>241.79065600000001</v>
      </c>
      <c r="B9623">
        <v>0</v>
      </c>
      <c r="C9623">
        <v>0</v>
      </c>
      <c r="D9623">
        <v>1E-3</v>
      </c>
      <c r="E9623">
        <v>-18.898047999999999</v>
      </c>
      <c r="F9623">
        <v>2.6571000000000001E-2</v>
      </c>
      <c r="G9623">
        <v>-18.593672000000002</v>
      </c>
      <c r="H9623">
        <v>-18.924617999999999</v>
      </c>
      <c r="I9623">
        <v>-100</v>
      </c>
      <c r="J9623">
        <v>0</v>
      </c>
      <c r="K9623">
        <v>0</v>
      </c>
      <c r="L9623">
        <v>1.5002E-2</v>
      </c>
      <c r="M9623">
        <f>(F9623*CalPhotonTurnigy!$AE$30*CalPhotonTurnigy!$AF$36+CalPhotonTurnigy!$AE$36)/CalPhotonTurnigy!$AE$30</f>
        <v>11.515296790020216</v>
      </c>
    </row>
    <row r="9624" spans="1:13" x14ac:dyDescent="0.3">
      <c r="A9624">
        <v>241.80565899999999</v>
      </c>
      <c r="B9624">
        <v>0</v>
      </c>
      <c r="C9624">
        <v>0</v>
      </c>
      <c r="D9624">
        <v>1E-3</v>
      </c>
      <c r="E9624">
        <v>-18.898047999999999</v>
      </c>
      <c r="F9624">
        <v>2.6571000000000001E-2</v>
      </c>
      <c r="G9624">
        <v>-18.602668999999999</v>
      </c>
      <c r="H9624">
        <v>-18.924617999999999</v>
      </c>
      <c r="I9624">
        <v>-100</v>
      </c>
      <c r="J9624">
        <v>0</v>
      </c>
      <c r="K9624">
        <v>0</v>
      </c>
      <c r="L9624">
        <v>1.5003000000000001E-2</v>
      </c>
      <c r="M9624">
        <f>(F9624*CalPhotonTurnigy!$AE$30*CalPhotonTurnigy!$AF$36+CalPhotonTurnigy!$AE$36)/CalPhotonTurnigy!$AE$30</f>
        <v>11.515296790020216</v>
      </c>
    </row>
    <row r="9625" spans="1:13" x14ac:dyDescent="0.3">
      <c r="A9625">
        <v>241.82065499999999</v>
      </c>
      <c r="B9625">
        <v>0</v>
      </c>
      <c r="C9625">
        <v>0</v>
      </c>
      <c r="D9625">
        <v>0</v>
      </c>
      <c r="E9625">
        <v>-18.898047999999999</v>
      </c>
      <c r="F9625">
        <v>2.6571000000000001E-2</v>
      </c>
      <c r="G9625">
        <v>-18.6114</v>
      </c>
      <c r="H9625">
        <v>-18.924617999999999</v>
      </c>
      <c r="I9625">
        <v>-100</v>
      </c>
      <c r="J9625">
        <v>0</v>
      </c>
      <c r="K9625">
        <v>0</v>
      </c>
      <c r="L9625">
        <v>1.4996000000000001E-2</v>
      </c>
      <c r="M9625">
        <f>(F9625*CalPhotonTurnigy!$AE$30*CalPhotonTurnigy!$AF$36+CalPhotonTurnigy!$AE$36)/CalPhotonTurnigy!$AE$30</f>
        <v>11.515296790020216</v>
      </c>
    </row>
    <row r="9626" spans="1:13" x14ac:dyDescent="0.3">
      <c r="A9626">
        <v>241.83566300000001</v>
      </c>
      <c r="B9626">
        <v>0</v>
      </c>
      <c r="C9626">
        <v>0</v>
      </c>
      <c r="D9626">
        <v>1E-3</v>
      </c>
      <c r="E9626">
        <v>-18.898047999999999</v>
      </c>
      <c r="F9626">
        <v>5.314E-2</v>
      </c>
      <c r="G9626">
        <v>-18.619872999999998</v>
      </c>
      <c r="H9626">
        <v>-18.951187999999998</v>
      </c>
      <c r="I9626">
        <v>-100</v>
      </c>
      <c r="J9626">
        <v>0</v>
      </c>
      <c r="K9626">
        <v>0</v>
      </c>
      <c r="L9626">
        <v>1.5008000000000001E-2</v>
      </c>
      <c r="M9626">
        <f>(F9626*CalPhotonTurnigy!$AE$30*CalPhotonTurnigy!$AF$36+CalPhotonTurnigy!$AE$36)/CalPhotonTurnigy!$AE$30</f>
        <v>11.54228304264362</v>
      </c>
    </row>
    <row r="9627" spans="1:13" x14ac:dyDescent="0.3">
      <c r="A9627">
        <v>241.85066699999999</v>
      </c>
      <c r="B9627">
        <v>0</v>
      </c>
      <c r="C9627">
        <v>0</v>
      </c>
      <c r="D9627">
        <v>1E-3</v>
      </c>
      <c r="E9627">
        <v>-18.898047999999999</v>
      </c>
      <c r="F9627">
        <v>5.314E-2</v>
      </c>
      <c r="G9627">
        <v>-18.628095999999999</v>
      </c>
      <c r="H9627">
        <v>-18.951187999999998</v>
      </c>
      <c r="I9627">
        <v>-100</v>
      </c>
      <c r="J9627">
        <v>0</v>
      </c>
      <c r="K9627">
        <v>0</v>
      </c>
      <c r="L9627">
        <v>1.5004E-2</v>
      </c>
      <c r="M9627">
        <f>(F9627*CalPhotonTurnigy!$AE$30*CalPhotonTurnigy!$AF$36+CalPhotonTurnigy!$AE$36)/CalPhotonTurnigy!$AE$30</f>
        <v>11.54228304264362</v>
      </c>
    </row>
    <row r="9628" spans="1:13" x14ac:dyDescent="0.3">
      <c r="A9628">
        <v>241.865678</v>
      </c>
      <c r="B9628">
        <v>0</v>
      </c>
      <c r="C9628">
        <v>0</v>
      </c>
      <c r="D9628">
        <v>1E-3</v>
      </c>
      <c r="E9628">
        <v>-18.898047999999999</v>
      </c>
      <c r="F9628">
        <v>5.314E-2</v>
      </c>
      <c r="G9628">
        <v>-18.636075999999999</v>
      </c>
      <c r="H9628">
        <v>-18.951187999999998</v>
      </c>
      <c r="I9628">
        <v>-100</v>
      </c>
      <c r="J9628">
        <v>0</v>
      </c>
      <c r="K9628">
        <v>0</v>
      </c>
      <c r="L9628">
        <v>1.5011E-2</v>
      </c>
      <c r="M9628">
        <f>(F9628*CalPhotonTurnigy!$AE$30*CalPhotonTurnigy!$AF$36+CalPhotonTurnigy!$AE$36)/CalPhotonTurnigy!$AE$30</f>
        <v>11.54228304264362</v>
      </c>
    </row>
    <row r="9629" spans="1:13" x14ac:dyDescent="0.3">
      <c r="A9629">
        <v>241.88068200000001</v>
      </c>
      <c r="B9629">
        <v>0</v>
      </c>
      <c r="C9629">
        <v>0</v>
      </c>
      <c r="D9629">
        <v>1E-3</v>
      </c>
      <c r="E9629">
        <v>-18.898047999999999</v>
      </c>
      <c r="F9629">
        <v>2.6571000000000001E-2</v>
      </c>
      <c r="G9629">
        <v>-18.643820000000002</v>
      </c>
      <c r="H9629">
        <v>-18.924617999999999</v>
      </c>
      <c r="I9629">
        <v>-100</v>
      </c>
      <c r="J9629">
        <v>0</v>
      </c>
      <c r="K9629">
        <v>0</v>
      </c>
      <c r="L9629">
        <v>1.5004E-2</v>
      </c>
      <c r="M9629">
        <f>(F9629*CalPhotonTurnigy!$AE$30*CalPhotonTurnigy!$AF$36+CalPhotonTurnigy!$AE$36)/CalPhotonTurnigy!$AE$30</f>
        <v>11.515296790020216</v>
      </c>
    </row>
    <row r="9630" spans="1:13" x14ac:dyDescent="0.3">
      <c r="A9630">
        <v>241.895678</v>
      </c>
      <c r="B9630">
        <v>0</v>
      </c>
      <c r="C9630">
        <v>0</v>
      </c>
      <c r="D9630">
        <v>1E-3</v>
      </c>
      <c r="E9630">
        <v>-18.898047999999999</v>
      </c>
      <c r="F9630">
        <v>5.314E-2</v>
      </c>
      <c r="G9630">
        <v>-18.651335</v>
      </c>
      <c r="H9630">
        <v>-18.951187999999998</v>
      </c>
      <c r="I9630">
        <v>-100</v>
      </c>
      <c r="J9630">
        <v>0</v>
      </c>
      <c r="K9630">
        <v>0</v>
      </c>
      <c r="L9630">
        <v>1.4996000000000001E-2</v>
      </c>
      <c r="M9630">
        <f>(F9630*CalPhotonTurnigy!$AE$30*CalPhotonTurnigy!$AF$36+CalPhotonTurnigy!$AE$36)/CalPhotonTurnigy!$AE$30</f>
        <v>11.54228304264362</v>
      </c>
    </row>
    <row r="9631" spans="1:13" x14ac:dyDescent="0.3">
      <c r="A9631">
        <v>241.910685</v>
      </c>
      <c r="B9631">
        <v>0</v>
      </c>
      <c r="C9631">
        <v>0</v>
      </c>
      <c r="D9631">
        <v>1E-3</v>
      </c>
      <c r="E9631">
        <v>-18.898047999999999</v>
      </c>
      <c r="F9631">
        <v>2.6571000000000001E-2</v>
      </c>
      <c r="G9631">
        <v>-18.658628</v>
      </c>
      <c r="H9631">
        <v>-18.924617999999999</v>
      </c>
      <c r="I9631">
        <v>-100</v>
      </c>
      <c r="J9631">
        <v>0</v>
      </c>
      <c r="K9631">
        <v>0</v>
      </c>
      <c r="L9631">
        <v>1.5007E-2</v>
      </c>
      <c r="M9631">
        <f>(F9631*CalPhotonTurnigy!$AE$30*CalPhotonTurnigy!$AF$36+CalPhotonTurnigy!$AE$36)/CalPhotonTurnigy!$AE$30</f>
        <v>11.515296790020216</v>
      </c>
    </row>
    <row r="9632" spans="1:13" x14ac:dyDescent="0.3">
      <c r="A9632">
        <v>241.92568399999999</v>
      </c>
      <c r="B9632">
        <v>0</v>
      </c>
      <c r="C9632">
        <v>0</v>
      </c>
      <c r="D9632">
        <v>1E-3</v>
      </c>
      <c r="E9632">
        <v>-18.898047999999999</v>
      </c>
      <c r="F9632">
        <v>2.6571000000000001E-2</v>
      </c>
      <c r="G9632">
        <v>-18.665706</v>
      </c>
      <c r="H9632">
        <v>-18.924617999999999</v>
      </c>
      <c r="I9632">
        <v>-100</v>
      </c>
      <c r="J9632">
        <v>0</v>
      </c>
      <c r="K9632">
        <v>0</v>
      </c>
      <c r="L9632">
        <v>1.4999E-2</v>
      </c>
      <c r="M9632">
        <f>(F9632*CalPhotonTurnigy!$AE$30*CalPhotonTurnigy!$AF$36+CalPhotonTurnigy!$AE$36)/CalPhotonTurnigy!$AE$30</f>
        <v>11.515296790020216</v>
      </c>
    </row>
    <row r="9633" spans="1:13" x14ac:dyDescent="0.3">
      <c r="A9633">
        <v>241.94067999999999</v>
      </c>
      <c r="B9633">
        <v>0</v>
      </c>
      <c r="C9633">
        <v>0</v>
      </c>
      <c r="D9633">
        <v>1E-3</v>
      </c>
      <c r="E9633">
        <v>-18.898047999999999</v>
      </c>
      <c r="F9633">
        <v>5.314E-2</v>
      </c>
      <c r="G9633">
        <v>-18.672574000000001</v>
      </c>
      <c r="H9633">
        <v>-18.951187999999998</v>
      </c>
      <c r="I9633">
        <v>-100</v>
      </c>
      <c r="J9633">
        <v>0</v>
      </c>
      <c r="K9633">
        <v>0</v>
      </c>
      <c r="L9633">
        <v>1.4996000000000001E-2</v>
      </c>
      <c r="M9633">
        <f>(F9633*CalPhotonTurnigy!$AE$30*CalPhotonTurnigy!$AF$36+CalPhotonTurnigy!$AE$36)/CalPhotonTurnigy!$AE$30</f>
        <v>11.54228304264362</v>
      </c>
    </row>
    <row r="9634" spans="1:13" x14ac:dyDescent="0.3">
      <c r="A9634">
        <v>241.955681</v>
      </c>
      <c r="B9634">
        <v>0</v>
      </c>
      <c r="C9634">
        <v>0</v>
      </c>
      <c r="D9634">
        <v>1E-3</v>
      </c>
      <c r="E9634">
        <v>-18.898047999999999</v>
      </c>
      <c r="F9634">
        <v>2.6571000000000001E-2</v>
      </c>
      <c r="G9634">
        <v>-18.679238000000002</v>
      </c>
      <c r="H9634">
        <v>-18.924617999999999</v>
      </c>
      <c r="I9634">
        <v>-100</v>
      </c>
      <c r="J9634">
        <v>0</v>
      </c>
      <c r="K9634">
        <v>0</v>
      </c>
      <c r="L9634">
        <v>1.5001E-2</v>
      </c>
      <c r="M9634">
        <f>(F9634*CalPhotonTurnigy!$AE$30*CalPhotonTurnigy!$AF$36+CalPhotonTurnigy!$AE$36)/CalPhotonTurnigy!$AE$30</f>
        <v>11.515296790020216</v>
      </c>
    </row>
    <row r="9635" spans="1:13" x14ac:dyDescent="0.3">
      <c r="A9635">
        <v>241.97069200000001</v>
      </c>
      <c r="B9635">
        <v>0</v>
      </c>
      <c r="C9635">
        <v>0</v>
      </c>
      <c r="D9635">
        <v>1E-3</v>
      </c>
      <c r="E9635">
        <v>-18.898047999999999</v>
      </c>
      <c r="F9635">
        <v>5.314E-2</v>
      </c>
      <c r="G9635">
        <v>-18.685706</v>
      </c>
      <c r="H9635">
        <v>-18.951187999999998</v>
      </c>
      <c r="I9635">
        <v>-100</v>
      </c>
      <c r="J9635">
        <v>0</v>
      </c>
      <c r="K9635">
        <v>0</v>
      </c>
      <c r="L9635">
        <v>1.5011E-2</v>
      </c>
      <c r="M9635">
        <f>(F9635*CalPhotonTurnigy!$AE$30*CalPhotonTurnigy!$AF$36+CalPhotonTurnigy!$AE$36)/CalPhotonTurnigy!$AE$30</f>
        <v>11.54228304264362</v>
      </c>
    </row>
    <row r="9636" spans="1:13" x14ac:dyDescent="0.3">
      <c r="A9636">
        <v>241.98569900000001</v>
      </c>
      <c r="B9636">
        <v>0</v>
      </c>
      <c r="C9636">
        <v>0</v>
      </c>
      <c r="D9636">
        <v>1E-3</v>
      </c>
      <c r="E9636">
        <v>-18.898047999999999</v>
      </c>
      <c r="F9636">
        <v>2.6571000000000001E-2</v>
      </c>
      <c r="G9636">
        <v>-18.691983</v>
      </c>
      <c r="H9636">
        <v>-18.924617999999999</v>
      </c>
      <c r="I9636">
        <v>-100</v>
      </c>
      <c r="J9636">
        <v>0</v>
      </c>
      <c r="K9636">
        <v>0</v>
      </c>
      <c r="L9636">
        <v>1.5007E-2</v>
      </c>
      <c r="M9636">
        <f>(F9636*CalPhotonTurnigy!$AE$30*CalPhotonTurnigy!$AF$36+CalPhotonTurnigy!$AE$36)/CalPhotonTurnigy!$AE$30</f>
        <v>11.515296790020216</v>
      </c>
    </row>
    <row r="9637" spans="1:13" x14ac:dyDescent="0.3">
      <c r="A9637">
        <v>242.00070299999999</v>
      </c>
      <c r="B9637">
        <v>0</v>
      </c>
      <c r="C9637">
        <v>0</v>
      </c>
      <c r="D9637">
        <v>1E-3</v>
      </c>
      <c r="E9637">
        <v>-18.898047999999999</v>
      </c>
      <c r="F9637">
        <v>2.6571000000000001E-2</v>
      </c>
      <c r="G9637">
        <v>-18.698073999999998</v>
      </c>
      <c r="H9637">
        <v>-18.924617999999999</v>
      </c>
      <c r="I9637">
        <v>-100</v>
      </c>
      <c r="J9637">
        <v>0</v>
      </c>
      <c r="K9637">
        <v>0</v>
      </c>
      <c r="L9637">
        <v>1.5004E-2</v>
      </c>
      <c r="M9637">
        <f>(F9637*CalPhotonTurnigy!$AE$30*CalPhotonTurnigy!$AF$36+CalPhotonTurnigy!$AE$36)/CalPhotonTurnigy!$AE$30</f>
        <v>11.515296790020216</v>
      </c>
    </row>
    <row r="9638" spans="1:13" x14ac:dyDescent="0.3">
      <c r="A9638">
        <v>242.01570799999999</v>
      </c>
      <c r="B9638">
        <v>0</v>
      </c>
      <c r="C9638">
        <v>0</v>
      </c>
      <c r="D9638">
        <v>1E-3</v>
      </c>
      <c r="E9638">
        <v>-18.898047999999999</v>
      </c>
      <c r="F9638">
        <v>2.6571000000000001E-2</v>
      </c>
      <c r="G9638">
        <v>-18.703986</v>
      </c>
      <c r="H9638">
        <v>-18.924617999999999</v>
      </c>
      <c r="I9638">
        <v>-100</v>
      </c>
      <c r="J9638">
        <v>0</v>
      </c>
      <c r="K9638">
        <v>0</v>
      </c>
      <c r="L9638">
        <v>1.5004999999999999E-2</v>
      </c>
      <c r="M9638">
        <f>(F9638*CalPhotonTurnigy!$AE$30*CalPhotonTurnigy!$AF$36+CalPhotonTurnigy!$AE$36)/CalPhotonTurnigy!$AE$30</f>
        <v>11.515296790020216</v>
      </c>
    </row>
    <row r="9639" spans="1:13" x14ac:dyDescent="0.3">
      <c r="A9639">
        <v>242.03070399999999</v>
      </c>
      <c r="B9639">
        <v>0</v>
      </c>
      <c r="C9639">
        <v>0</v>
      </c>
      <c r="D9639">
        <v>1E-3</v>
      </c>
      <c r="E9639">
        <v>-18.898047999999999</v>
      </c>
      <c r="F9639">
        <v>5.314E-2</v>
      </c>
      <c r="G9639">
        <v>-18.709723</v>
      </c>
      <c r="H9639">
        <v>-18.951187999999998</v>
      </c>
      <c r="I9639">
        <v>-100</v>
      </c>
      <c r="J9639">
        <v>0</v>
      </c>
      <c r="K9639">
        <v>0</v>
      </c>
      <c r="L9639">
        <v>1.4996000000000001E-2</v>
      </c>
      <c r="M9639">
        <f>(F9639*CalPhotonTurnigy!$AE$30*CalPhotonTurnigy!$AF$36+CalPhotonTurnigy!$AE$36)/CalPhotonTurnigy!$AE$30</f>
        <v>11.54228304264362</v>
      </c>
    </row>
    <row r="9640" spans="1:13" x14ac:dyDescent="0.3">
      <c r="A9640">
        <v>242.045715</v>
      </c>
      <c r="B9640">
        <v>0</v>
      </c>
      <c r="C9640">
        <v>0</v>
      </c>
      <c r="D9640">
        <v>1E-3</v>
      </c>
      <c r="E9640">
        <v>-18.898047999999999</v>
      </c>
      <c r="F9640">
        <v>5.314E-2</v>
      </c>
      <c r="G9640">
        <v>-18.71529</v>
      </c>
      <c r="H9640">
        <v>-18.951187999999998</v>
      </c>
      <c r="I9640">
        <v>-100</v>
      </c>
      <c r="J9640">
        <v>0</v>
      </c>
      <c r="K9640">
        <v>0</v>
      </c>
      <c r="L9640">
        <v>1.5011E-2</v>
      </c>
      <c r="M9640">
        <f>(F9640*CalPhotonTurnigy!$AE$30*CalPhotonTurnigy!$AF$36+CalPhotonTurnigy!$AE$36)/CalPhotonTurnigy!$AE$30</f>
        <v>11.54228304264362</v>
      </c>
    </row>
    <row r="9641" spans="1:13" x14ac:dyDescent="0.3">
      <c r="A9641">
        <v>242.06071900000001</v>
      </c>
      <c r="B9641">
        <v>0</v>
      </c>
      <c r="C9641">
        <v>0</v>
      </c>
      <c r="D9641">
        <v>1E-3</v>
      </c>
      <c r="E9641">
        <v>-18.898047999999999</v>
      </c>
      <c r="F9641">
        <v>5.314E-2</v>
      </c>
      <c r="G9641">
        <v>-18.720692</v>
      </c>
      <c r="H9641">
        <v>-18.951187999999998</v>
      </c>
      <c r="I9641">
        <v>-100</v>
      </c>
      <c r="J9641">
        <v>0</v>
      </c>
      <c r="K9641">
        <v>0</v>
      </c>
      <c r="L9641">
        <v>1.5004E-2</v>
      </c>
      <c r="M9641">
        <f>(F9641*CalPhotonTurnigy!$AE$30*CalPhotonTurnigy!$AF$36+CalPhotonTurnigy!$AE$36)/CalPhotonTurnigy!$AE$30</f>
        <v>11.54228304264362</v>
      </c>
    </row>
    <row r="9642" spans="1:13" x14ac:dyDescent="0.3">
      <c r="A9642">
        <v>242.075717</v>
      </c>
      <c r="B9642">
        <v>0</v>
      </c>
      <c r="C9642">
        <v>0</v>
      </c>
      <c r="D9642">
        <v>1E-3</v>
      </c>
      <c r="E9642">
        <v>-18.898047999999999</v>
      </c>
      <c r="F9642">
        <v>2.6571000000000001E-2</v>
      </c>
      <c r="G9642">
        <v>-18.725935</v>
      </c>
      <c r="H9642">
        <v>-18.924617999999999</v>
      </c>
      <c r="I9642">
        <v>-100</v>
      </c>
      <c r="J9642">
        <v>0</v>
      </c>
      <c r="K9642">
        <v>0</v>
      </c>
      <c r="L9642">
        <v>1.4997999999999999E-2</v>
      </c>
      <c r="M9642">
        <f>(F9642*CalPhotonTurnigy!$AE$30*CalPhotonTurnigy!$AF$36+CalPhotonTurnigy!$AE$36)/CalPhotonTurnigy!$AE$30</f>
        <v>11.515296790020216</v>
      </c>
    </row>
    <row r="9643" spans="1:13" x14ac:dyDescent="0.3">
      <c r="A9643">
        <v>242.09073000000001</v>
      </c>
      <c r="B9643">
        <v>0</v>
      </c>
      <c r="C9643">
        <v>0</v>
      </c>
      <c r="D9643">
        <v>1E-3</v>
      </c>
      <c r="E9643">
        <v>-18.898047999999999</v>
      </c>
      <c r="F9643">
        <v>5.314E-2</v>
      </c>
      <c r="G9643">
        <v>-18.731023</v>
      </c>
      <c r="H9643">
        <v>-18.951187999999998</v>
      </c>
      <c r="I9643">
        <v>-100</v>
      </c>
      <c r="J9643">
        <v>0</v>
      </c>
      <c r="K9643">
        <v>0</v>
      </c>
      <c r="L9643">
        <v>1.5013E-2</v>
      </c>
      <c r="M9643">
        <f>(F9643*CalPhotonTurnigy!$AE$30*CalPhotonTurnigy!$AF$36+CalPhotonTurnigy!$AE$36)/CalPhotonTurnigy!$AE$30</f>
        <v>11.54228304264362</v>
      </c>
    </row>
    <row r="9644" spans="1:13" x14ac:dyDescent="0.3">
      <c r="A9644">
        <v>242.105738</v>
      </c>
      <c r="B9644">
        <v>0</v>
      </c>
      <c r="C9644">
        <v>0</v>
      </c>
      <c r="D9644">
        <v>0</v>
      </c>
      <c r="E9644">
        <v>-18.898047999999999</v>
      </c>
      <c r="F9644">
        <v>2.6571000000000001E-2</v>
      </c>
      <c r="G9644">
        <v>-18.735961</v>
      </c>
      <c r="H9644">
        <v>-18.924617999999999</v>
      </c>
      <c r="I9644">
        <v>-100</v>
      </c>
      <c r="J9644">
        <v>0</v>
      </c>
      <c r="K9644">
        <v>0</v>
      </c>
      <c r="L9644">
        <v>1.5008000000000001E-2</v>
      </c>
      <c r="M9644">
        <f>(F9644*CalPhotonTurnigy!$AE$30*CalPhotonTurnigy!$AF$36+CalPhotonTurnigy!$AE$36)/CalPhotonTurnigy!$AE$30</f>
        <v>11.515296790020216</v>
      </c>
    </row>
    <row r="9645" spans="1:13" x14ac:dyDescent="0.3">
      <c r="A9645">
        <v>242.12073699999999</v>
      </c>
      <c r="B9645">
        <v>0</v>
      </c>
      <c r="C9645">
        <v>0</v>
      </c>
      <c r="D9645">
        <v>1E-3</v>
      </c>
      <c r="E9645">
        <v>-18.898047999999999</v>
      </c>
      <c r="F9645">
        <v>2.6571000000000001E-2</v>
      </c>
      <c r="G9645">
        <v>-18.740753000000002</v>
      </c>
      <c r="H9645">
        <v>-18.924617999999999</v>
      </c>
      <c r="I9645">
        <v>-100</v>
      </c>
      <c r="J9645">
        <v>0</v>
      </c>
      <c r="K9645">
        <v>0</v>
      </c>
      <c r="L9645">
        <v>1.4999E-2</v>
      </c>
      <c r="M9645">
        <f>(F9645*CalPhotonTurnigy!$AE$30*CalPhotonTurnigy!$AF$36+CalPhotonTurnigy!$AE$36)/CalPhotonTurnigy!$AE$30</f>
        <v>11.515296790020216</v>
      </c>
    </row>
    <row r="9646" spans="1:13" x14ac:dyDescent="0.3">
      <c r="A9646">
        <v>242.13574399999999</v>
      </c>
      <c r="B9646">
        <v>0</v>
      </c>
      <c r="C9646">
        <v>0</v>
      </c>
      <c r="D9646">
        <v>0</v>
      </c>
      <c r="E9646">
        <v>-18.898047999999999</v>
      </c>
      <c r="F9646">
        <v>5.314E-2</v>
      </c>
      <c r="G9646">
        <v>-18.745403</v>
      </c>
      <c r="H9646">
        <v>-18.951187999999998</v>
      </c>
      <c r="I9646">
        <v>-100</v>
      </c>
      <c r="J9646">
        <v>0</v>
      </c>
      <c r="K9646">
        <v>0</v>
      </c>
      <c r="L9646">
        <v>1.5007E-2</v>
      </c>
      <c r="M9646">
        <f>(F9646*CalPhotonTurnigy!$AE$30*CalPhotonTurnigy!$AF$36+CalPhotonTurnigy!$AE$36)/CalPhotonTurnigy!$AE$30</f>
        <v>11.54228304264362</v>
      </c>
    </row>
    <row r="9647" spans="1:13" x14ac:dyDescent="0.3">
      <c r="A9647">
        <v>242.150756</v>
      </c>
      <c r="B9647">
        <v>0</v>
      </c>
      <c r="C9647">
        <v>0</v>
      </c>
      <c r="D9647">
        <v>1E-3</v>
      </c>
      <c r="E9647">
        <v>-18.898047999999999</v>
      </c>
      <c r="F9647">
        <v>5.314E-2</v>
      </c>
      <c r="G9647">
        <v>-18.749915000000001</v>
      </c>
      <c r="H9647">
        <v>-18.951187999999998</v>
      </c>
      <c r="I9647">
        <v>-100</v>
      </c>
      <c r="J9647">
        <v>0</v>
      </c>
      <c r="K9647">
        <v>0</v>
      </c>
      <c r="L9647">
        <v>1.5011999999999999E-2</v>
      </c>
      <c r="M9647">
        <f>(F9647*CalPhotonTurnigy!$AE$30*CalPhotonTurnigy!$AF$36+CalPhotonTurnigy!$AE$36)/CalPhotonTurnigy!$AE$30</f>
        <v>11.54228304264362</v>
      </c>
    </row>
    <row r="9648" spans="1:13" x14ac:dyDescent="0.3">
      <c r="A9648">
        <v>242.16575599999999</v>
      </c>
      <c r="B9648">
        <v>0</v>
      </c>
      <c r="C9648">
        <v>0</v>
      </c>
      <c r="D9648">
        <v>2E-3</v>
      </c>
      <c r="E9648">
        <v>-18.898047999999999</v>
      </c>
      <c r="F9648">
        <v>2.6571000000000001E-2</v>
      </c>
      <c r="G9648">
        <v>-18.754294999999999</v>
      </c>
      <c r="H9648">
        <v>-18.924617999999999</v>
      </c>
      <c r="I9648">
        <v>-100</v>
      </c>
      <c r="J9648">
        <v>0</v>
      </c>
      <c r="K9648">
        <v>0</v>
      </c>
      <c r="L9648">
        <v>1.4999999999999999E-2</v>
      </c>
      <c r="M9648">
        <f>(F9648*CalPhotonTurnigy!$AE$30*CalPhotonTurnigy!$AF$36+CalPhotonTurnigy!$AE$36)/CalPhotonTurnigy!$AE$30</f>
        <v>11.515296790020216</v>
      </c>
    </row>
    <row r="9649" spans="1:13" x14ac:dyDescent="0.3">
      <c r="A9649">
        <v>242.18075999999999</v>
      </c>
      <c r="B9649">
        <v>0</v>
      </c>
      <c r="C9649">
        <v>0</v>
      </c>
      <c r="D9649">
        <v>1E-3</v>
      </c>
      <c r="E9649">
        <v>-18.898047999999999</v>
      </c>
      <c r="F9649">
        <v>2.6571000000000001E-2</v>
      </c>
      <c r="G9649">
        <v>-18.758545000000002</v>
      </c>
      <c r="H9649">
        <v>-18.924617999999999</v>
      </c>
      <c r="I9649">
        <v>-100</v>
      </c>
      <c r="J9649">
        <v>0</v>
      </c>
      <c r="K9649">
        <v>0</v>
      </c>
      <c r="L9649">
        <v>1.5004E-2</v>
      </c>
      <c r="M9649">
        <f>(F9649*CalPhotonTurnigy!$AE$30*CalPhotonTurnigy!$AF$36+CalPhotonTurnigy!$AE$36)/CalPhotonTurnigy!$AE$30</f>
        <v>11.515296790020216</v>
      </c>
    </row>
    <row r="9650" spans="1:13" x14ac:dyDescent="0.3">
      <c r="A9650">
        <v>242.19575699999999</v>
      </c>
      <c r="B9650">
        <v>0</v>
      </c>
      <c r="C9650">
        <v>0</v>
      </c>
      <c r="D9650">
        <v>1E-3</v>
      </c>
      <c r="E9650">
        <v>-18.898047999999999</v>
      </c>
      <c r="F9650">
        <v>2.6571000000000001E-2</v>
      </c>
      <c r="G9650">
        <v>-18.762668999999999</v>
      </c>
      <c r="H9650">
        <v>-18.924617999999999</v>
      </c>
      <c r="I9650">
        <v>-100</v>
      </c>
      <c r="J9650">
        <v>0</v>
      </c>
      <c r="K9650">
        <v>0</v>
      </c>
      <c r="L9650">
        <v>1.4997E-2</v>
      </c>
      <c r="M9650">
        <f>(F9650*CalPhotonTurnigy!$AE$30*CalPhotonTurnigy!$AF$36+CalPhotonTurnigy!$AE$36)/CalPhotonTurnigy!$AE$30</f>
        <v>11.515296790020216</v>
      </c>
    </row>
    <row r="9651" spans="1:13" x14ac:dyDescent="0.3">
      <c r="A9651">
        <v>242.21076299999999</v>
      </c>
      <c r="B9651">
        <v>0</v>
      </c>
      <c r="C9651">
        <v>0</v>
      </c>
      <c r="D9651">
        <v>1E-3</v>
      </c>
      <c r="E9651">
        <v>-18.898047999999999</v>
      </c>
      <c r="F9651">
        <v>5.314E-2</v>
      </c>
      <c r="G9651">
        <v>-18.766670999999999</v>
      </c>
      <c r="H9651">
        <v>-18.951187999999998</v>
      </c>
      <c r="I9651">
        <v>-100</v>
      </c>
      <c r="J9651">
        <v>0</v>
      </c>
      <c r="K9651">
        <v>0</v>
      </c>
      <c r="L9651">
        <v>1.5006E-2</v>
      </c>
      <c r="M9651">
        <f>(F9651*CalPhotonTurnigy!$AE$30*CalPhotonTurnigy!$AF$36+CalPhotonTurnigy!$AE$36)/CalPhotonTurnigy!$AE$30</f>
        <v>11.54228304264362</v>
      </c>
    </row>
    <row r="9652" spans="1:13" x14ac:dyDescent="0.3">
      <c r="A9652">
        <v>242.225764</v>
      </c>
      <c r="B9652">
        <v>0</v>
      </c>
      <c r="C9652">
        <v>0</v>
      </c>
      <c r="D9652">
        <v>0</v>
      </c>
      <c r="E9652">
        <v>-18.898047999999999</v>
      </c>
      <c r="F9652">
        <v>2.6571000000000001E-2</v>
      </c>
      <c r="G9652">
        <v>-18.770554000000001</v>
      </c>
      <c r="H9652">
        <v>-18.924617999999999</v>
      </c>
      <c r="I9652">
        <v>-100</v>
      </c>
      <c r="J9652">
        <v>0</v>
      </c>
      <c r="K9652">
        <v>0</v>
      </c>
      <c r="L9652">
        <v>1.5001E-2</v>
      </c>
      <c r="M9652">
        <f>(F9652*CalPhotonTurnigy!$AE$30*CalPhotonTurnigy!$AF$36+CalPhotonTurnigy!$AE$36)/CalPhotonTurnigy!$AE$30</f>
        <v>11.515296790020216</v>
      </c>
    </row>
    <row r="9653" spans="1:13" x14ac:dyDescent="0.3">
      <c r="A9653">
        <v>242.24077399999999</v>
      </c>
      <c r="B9653">
        <v>0</v>
      </c>
      <c r="C9653">
        <v>0</v>
      </c>
      <c r="D9653">
        <v>1E-3</v>
      </c>
      <c r="E9653">
        <v>-18.898047999999999</v>
      </c>
      <c r="F9653">
        <v>5.314E-2</v>
      </c>
      <c r="G9653">
        <v>-18.774322999999999</v>
      </c>
      <c r="H9653">
        <v>-18.951187999999998</v>
      </c>
      <c r="I9653">
        <v>-100</v>
      </c>
      <c r="J9653">
        <v>0</v>
      </c>
      <c r="K9653">
        <v>0</v>
      </c>
      <c r="L9653">
        <v>1.5010000000000001E-2</v>
      </c>
      <c r="M9653">
        <f>(F9653*CalPhotonTurnigy!$AE$30*CalPhotonTurnigy!$AF$36+CalPhotonTurnigy!$AE$36)/CalPhotonTurnigy!$AE$30</f>
        <v>11.54228304264362</v>
      </c>
    </row>
    <row r="9654" spans="1:13" x14ac:dyDescent="0.3">
      <c r="A9654">
        <v>242.25578300000001</v>
      </c>
      <c r="B9654">
        <v>0</v>
      </c>
      <c r="C9654">
        <v>0</v>
      </c>
      <c r="D9654">
        <v>0</v>
      </c>
      <c r="E9654">
        <v>-18.898047999999999</v>
      </c>
      <c r="F9654">
        <v>2.6571000000000001E-2</v>
      </c>
      <c r="G9654">
        <v>-18.777981</v>
      </c>
      <c r="H9654">
        <v>-18.924617999999999</v>
      </c>
      <c r="I9654">
        <v>-100</v>
      </c>
      <c r="J9654">
        <v>0</v>
      </c>
      <c r="K9654">
        <v>0</v>
      </c>
      <c r="L9654">
        <v>1.5009E-2</v>
      </c>
      <c r="M9654">
        <f>(F9654*CalPhotonTurnigy!$AE$30*CalPhotonTurnigy!$AF$36+CalPhotonTurnigy!$AE$36)/CalPhotonTurnigy!$AE$30</f>
        <v>11.515296790020216</v>
      </c>
    </row>
    <row r="9655" spans="1:13" x14ac:dyDescent="0.3">
      <c r="A9655">
        <v>242.270782</v>
      </c>
      <c r="B9655">
        <v>0</v>
      </c>
      <c r="C9655">
        <v>0</v>
      </c>
      <c r="D9655">
        <v>0</v>
      </c>
      <c r="E9655">
        <v>-18.898047999999999</v>
      </c>
      <c r="F9655">
        <v>5.314E-2</v>
      </c>
      <c r="G9655">
        <v>-18.781531000000001</v>
      </c>
      <c r="H9655">
        <v>-18.951187999999998</v>
      </c>
      <c r="I9655">
        <v>-100</v>
      </c>
      <c r="J9655">
        <v>0</v>
      </c>
      <c r="K9655">
        <v>0</v>
      </c>
      <c r="L9655">
        <v>1.4999E-2</v>
      </c>
      <c r="M9655">
        <f>(F9655*CalPhotonTurnigy!$AE$30*CalPhotonTurnigy!$AF$36+CalPhotonTurnigy!$AE$36)/CalPhotonTurnigy!$AE$30</f>
        <v>11.54228304264362</v>
      </c>
    </row>
    <row r="9656" spans="1:13" x14ac:dyDescent="0.3">
      <c r="A9656">
        <v>242.285786</v>
      </c>
      <c r="B9656">
        <v>0</v>
      </c>
      <c r="C9656">
        <v>0</v>
      </c>
      <c r="D9656">
        <v>1E-3</v>
      </c>
      <c r="E9656">
        <v>-18.898047999999999</v>
      </c>
      <c r="F9656">
        <v>2.6571000000000001E-2</v>
      </c>
      <c r="G9656">
        <v>-18.784974999999999</v>
      </c>
      <c r="H9656">
        <v>-18.924617999999999</v>
      </c>
      <c r="I9656">
        <v>-100</v>
      </c>
      <c r="J9656">
        <v>0</v>
      </c>
      <c r="K9656">
        <v>0</v>
      </c>
      <c r="L9656">
        <v>1.5004E-2</v>
      </c>
      <c r="M9656">
        <f>(F9656*CalPhotonTurnigy!$AE$30*CalPhotonTurnigy!$AF$36+CalPhotonTurnigy!$AE$36)/CalPhotonTurnigy!$AE$30</f>
        <v>11.515296790020216</v>
      </c>
    </row>
    <row r="9657" spans="1:13" x14ac:dyDescent="0.3">
      <c r="A9657">
        <v>242.300783</v>
      </c>
      <c r="B9657">
        <v>0</v>
      </c>
      <c r="C9657">
        <v>0</v>
      </c>
      <c r="D9657">
        <v>1E-3</v>
      </c>
      <c r="E9657">
        <v>-18.898047999999999</v>
      </c>
      <c r="F9657">
        <v>2.6571000000000001E-2</v>
      </c>
      <c r="G9657">
        <v>-18.788318</v>
      </c>
      <c r="H9657">
        <v>-18.924617999999999</v>
      </c>
      <c r="I9657">
        <v>-100</v>
      </c>
      <c r="J9657">
        <v>0</v>
      </c>
      <c r="K9657">
        <v>0</v>
      </c>
      <c r="L9657">
        <v>1.4997E-2</v>
      </c>
      <c r="M9657">
        <f>(F9657*CalPhotonTurnigy!$AE$30*CalPhotonTurnigy!$AF$36+CalPhotonTurnigy!$AE$36)/CalPhotonTurnigy!$AE$30</f>
        <v>11.515296790020216</v>
      </c>
    </row>
    <row r="9658" spans="1:13" x14ac:dyDescent="0.3">
      <c r="A9658">
        <v>242.31578400000001</v>
      </c>
      <c r="B9658">
        <v>0</v>
      </c>
      <c r="C9658">
        <v>0</v>
      </c>
      <c r="D9658">
        <v>1E-3</v>
      </c>
      <c r="E9658">
        <v>-18.898047999999999</v>
      </c>
      <c r="F9658">
        <v>2.6571000000000001E-2</v>
      </c>
      <c r="G9658">
        <v>-18.791561999999999</v>
      </c>
      <c r="H9658">
        <v>-18.924617999999999</v>
      </c>
      <c r="I9658">
        <v>-100</v>
      </c>
      <c r="J9658">
        <v>0</v>
      </c>
      <c r="K9658">
        <v>0</v>
      </c>
      <c r="L9658">
        <v>1.5001E-2</v>
      </c>
      <c r="M9658">
        <f>(F9658*CalPhotonTurnigy!$AE$30*CalPhotonTurnigy!$AF$36+CalPhotonTurnigy!$AE$36)/CalPhotonTurnigy!$AE$30</f>
        <v>11.515296790020216</v>
      </c>
    </row>
    <row r="9659" spans="1:13" x14ac:dyDescent="0.3">
      <c r="A9659">
        <v>242.33078900000001</v>
      </c>
      <c r="B9659">
        <v>0</v>
      </c>
      <c r="C9659">
        <v>0</v>
      </c>
      <c r="D9659">
        <v>1E-3</v>
      </c>
      <c r="E9659">
        <v>-18.898047999999999</v>
      </c>
      <c r="F9659">
        <v>5.314E-2</v>
      </c>
      <c r="G9659">
        <v>-18.794709000000001</v>
      </c>
      <c r="H9659">
        <v>-18.951187999999998</v>
      </c>
      <c r="I9659">
        <v>-100</v>
      </c>
      <c r="J9659">
        <v>0</v>
      </c>
      <c r="K9659">
        <v>0</v>
      </c>
      <c r="L9659">
        <v>1.5004999999999999E-2</v>
      </c>
      <c r="M9659">
        <f>(F9659*CalPhotonTurnigy!$AE$30*CalPhotonTurnigy!$AF$36+CalPhotonTurnigy!$AE$36)/CalPhotonTurnigy!$AE$30</f>
        <v>11.54228304264362</v>
      </c>
    </row>
    <row r="9660" spans="1:13" x14ac:dyDescent="0.3">
      <c r="A9660">
        <v>242.345786</v>
      </c>
      <c r="B9660">
        <v>0</v>
      </c>
      <c r="C9660">
        <v>0</v>
      </c>
      <c r="D9660">
        <v>1E-3</v>
      </c>
      <c r="E9660">
        <v>-18.898047999999999</v>
      </c>
      <c r="F9660">
        <v>5.314E-2</v>
      </c>
      <c r="G9660">
        <v>-18.797764000000001</v>
      </c>
      <c r="H9660">
        <v>-18.951187999999998</v>
      </c>
      <c r="I9660">
        <v>-100</v>
      </c>
      <c r="J9660">
        <v>0</v>
      </c>
      <c r="K9660">
        <v>0</v>
      </c>
      <c r="L9660">
        <v>1.4997E-2</v>
      </c>
      <c r="M9660">
        <f>(F9660*CalPhotonTurnigy!$AE$30*CalPhotonTurnigy!$AF$36+CalPhotonTurnigy!$AE$36)/CalPhotonTurnigy!$AE$30</f>
        <v>11.54228304264362</v>
      </c>
    </row>
    <row r="9661" spans="1:13" x14ac:dyDescent="0.3">
      <c r="A9661">
        <v>242.360783</v>
      </c>
      <c r="B9661">
        <v>0</v>
      </c>
      <c r="C9661">
        <v>0</v>
      </c>
      <c r="D9661">
        <v>1E-3</v>
      </c>
      <c r="E9661">
        <v>-18.898047999999999</v>
      </c>
      <c r="F9661">
        <v>2.6571000000000001E-2</v>
      </c>
      <c r="G9661">
        <v>-18.800727999999999</v>
      </c>
      <c r="H9661">
        <v>-18.924617999999999</v>
      </c>
      <c r="I9661">
        <v>-100</v>
      </c>
      <c r="J9661">
        <v>0</v>
      </c>
      <c r="K9661">
        <v>0</v>
      </c>
      <c r="L9661">
        <v>1.4997E-2</v>
      </c>
      <c r="M9661">
        <f>(F9661*CalPhotonTurnigy!$AE$30*CalPhotonTurnigy!$AF$36+CalPhotonTurnigy!$AE$36)/CalPhotonTurnigy!$AE$30</f>
        <v>11.515296790020216</v>
      </c>
    </row>
    <row r="9662" spans="1:13" x14ac:dyDescent="0.3">
      <c r="A9662">
        <v>242.37579099999999</v>
      </c>
      <c r="B9662">
        <v>0</v>
      </c>
      <c r="C9662">
        <v>0</v>
      </c>
      <c r="D9662">
        <v>1E-3</v>
      </c>
      <c r="E9662">
        <v>-18.898047999999999</v>
      </c>
      <c r="F9662">
        <v>5.314E-2</v>
      </c>
      <c r="G9662">
        <v>-18.803605000000001</v>
      </c>
      <c r="H9662">
        <v>-18.951187999999998</v>
      </c>
      <c r="I9662">
        <v>-100</v>
      </c>
      <c r="J9662">
        <v>0</v>
      </c>
      <c r="K9662">
        <v>0</v>
      </c>
      <c r="L9662">
        <v>1.5008000000000001E-2</v>
      </c>
      <c r="M9662">
        <f>(F9662*CalPhotonTurnigy!$AE$30*CalPhotonTurnigy!$AF$36+CalPhotonTurnigy!$AE$36)/CalPhotonTurnigy!$AE$30</f>
        <v>11.54228304264362</v>
      </c>
    </row>
    <row r="9663" spans="1:13" x14ac:dyDescent="0.3">
      <c r="A9663">
        <v>242.390795</v>
      </c>
      <c r="B9663">
        <v>0</v>
      </c>
      <c r="C9663">
        <v>0</v>
      </c>
      <c r="D9663">
        <v>1E-3</v>
      </c>
      <c r="E9663">
        <v>-18.898047999999999</v>
      </c>
      <c r="F9663">
        <v>2.6571000000000001E-2</v>
      </c>
      <c r="G9663">
        <v>-18.806397</v>
      </c>
      <c r="H9663">
        <v>-18.924617999999999</v>
      </c>
      <c r="I9663">
        <v>-100</v>
      </c>
      <c r="J9663">
        <v>0</v>
      </c>
      <c r="K9663">
        <v>0</v>
      </c>
      <c r="L9663">
        <v>1.5004E-2</v>
      </c>
      <c r="M9663">
        <f>(F9663*CalPhotonTurnigy!$AE$30*CalPhotonTurnigy!$AF$36+CalPhotonTurnigy!$AE$36)/CalPhotonTurnigy!$AE$30</f>
        <v>11.515296790020216</v>
      </c>
    </row>
    <row r="9664" spans="1:13" x14ac:dyDescent="0.3">
      <c r="A9664">
        <v>242.405801</v>
      </c>
      <c r="B9664">
        <v>0</v>
      </c>
      <c r="C9664">
        <v>0</v>
      </c>
      <c r="D9664">
        <v>1E-3</v>
      </c>
      <c r="E9664">
        <v>-18.898047999999999</v>
      </c>
      <c r="F9664">
        <v>5.314E-2</v>
      </c>
      <c r="G9664">
        <v>-18.809106</v>
      </c>
      <c r="H9664">
        <v>-18.951187999999998</v>
      </c>
      <c r="I9664">
        <v>-100</v>
      </c>
      <c r="J9664">
        <v>0</v>
      </c>
      <c r="K9664">
        <v>0</v>
      </c>
      <c r="L9664">
        <v>1.5006E-2</v>
      </c>
      <c r="M9664">
        <f>(F9664*CalPhotonTurnigy!$AE$30*CalPhotonTurnigy!$AF$36+CalPhotonTurnigy!$AE$36)/CalPhotonTurnigy!$AE$30</f>
        <v>11.54228304264362</v>
      </c>
    </row>
    <row r="9665" spans="1:13" x14ac:dyDescent="0.3">
      <c r="A9665">
        <v>242.42080000000001</v>
      </c>
      <c r="B9665">
        <v>0</v>
      </c>
      <c r="C9665">
        <v>0</v>
      </c>
      <c r="D9665">
        <v>0</v>
      </c>
      <c r="E9665">
        <v>-18.898047999999999</v>
      </c>
      <c r="F9665">
        <v>5.314E-2</v>
      </c>
      <c r="G9665">
        <v>-18.811734999999999</v>
      </c>
      <c r="H9665">
        <v>-18.951187999999998</v>
      </c>
      <c r="I9665">
        <v>-100</v>
      </c>
      <c r="J9665">
        <v>0</v>
      </c>
      <c r="K9665">
        <v>0</v>
      </c>
      <c r="L9665">
        <v>1.4999E-2</v>
      </c>
      <c r="M9665">
        <f>(F9665*CalPhotonTurnigy!$AE$30*CalPhotonTurnigy!$AF$36+CalPhotonTurnigy!$AE$36)/CalPhotonTurnigy!$AE$30</f>
        <v>11.54228304264362</v>
      </c>
    </row>
    <row r="9666" spans="1:13" x14ac:dyDescent="0.3">
      <c r="A9666">
        <v>242.43579800000001</v>
      </c>
      <c r="B9666">
        <v>0</v>
      </c>
      <c r="C9666">
        <v>0</v>
      </c>
      <c r="D9666">
        <v>2E-3</v>
      </c>
      <c r="E9666">
        <v>-18.898047999999999</v>
      </c>
      <c r="F9666">
        <v>2.6571000000000001E-2</v>
      </c>
      <c r="G9666">
        <v>-18.814285999999999</v>
      </c>
      <c r="H9666">
        <v>-18.924617999999999</v>
      </c>
      <c r="I9666">
        <v>-100</v>
      </c>
      <c r="J9666">
        <v>0</v>
      </c>
      <c r="K9666">
        <v>0</v>
      </c>
      <c r="L9666">
        <v>1.4997999999999999E-2</v>
      </c>
      <c r="M9666">
        <f>(F9666*CalPhotonTurnigy!$AE$30*CalPhotonTurnigy!$AF$36+CalPhotonTurnigy!$AE$36)/CalPhotonTurnigy!$AE$30</f>
        <v>11.515296790020216</v>
      </c>
    </row>
    <row r="9667" spans="1:13" x14ac:dyDescent="0.3">
      <c r="A9667">
        <v>242.450795</v>
      </c>
      <c r="B9667">
        <v>0</v>
      </c>
      <c r="C9667">
        <v>0</v>
      </c>
      <c r="D9667">
        <v>0</v>
      </c>
      <c r="E9667">
        <v>-18.898047999999999</v>
      </c>
      <c r="F9667">
        <v>5.314E-2</v>
      </c>
      <c r="G9667">
        <v>-18.816762000000001</v>
      </c>
      <c r="H9667">
        <v>-18.951187999999998</v>
      </c>
      <c r="I9667">
        <v>-100</v>
      </c>
      <c r="J9667">
        <v>0</v>
      </c>
      <c r="K9667">
        <v>0</v>
      </c>
      <c r="L9667">
        <v>1.4997E-2</v>
      </c>
      <c r="M9667">
        <f>(F9667*CalPhotonTurnigy!$AE$30*CalPhotonTurnigy!$AF$36+CalPhotonTurnigy!$AE$36)/CalPhotonTurnigy!$AE$30</f>
        <v>11.54228304264362</v>
      </c>
    </row>
    <row r="9668" spans="1:13" x14ac:dyDescent="0.3">
      <c r="A9668">
        <v>242.46580599999999</v>
      </c>
      <c r="B9668">
        <v>0</v>
      </c>
      <c r="C9668">
        <v>0</v>
      </c>
      <c r="D9668">
        <v>0</v>
      </c>
      <c r="E9668">
        <v>-18.898047999999999</v>
      </c>
      <c r="F9668">
        <v>2.6571000000000001E-2</v>
      </c>
      <c r="G9668">
        <v>-18.819165000000002</v>
      </c>
      <c r="H9668">
        <v>-18.924617999999999</v>
      </c>
      <c r="I9668">
        <v>-100</v>
      </c>
      <c r="J9668">
        <v>0</v>
      </c>
      <c r="K9668">
        <v>0</v>
      </c>
      <c r="L9668">
        <v>1.5011E-2</v>
      </c>
      <c r="M9668">
        <f>(F9668*CalPhotonTurnigy!$AE$30*CalPhotonTurnigy!$AF$36+CalPhotonTurnigy!$AE$36)/CalPhotonTurnigy!$AE$30</f>
        <v>11.515296790020216</v>
      </c>
    </row>
    <row r="9669" spans="1:13" x14ac:dyDescent="0.3">
      <c r="A9669">
        <v>242.48081500000001</v>
      </c>
      <c r="B9669">
        <v>0</v>
      </c>
      <c r="C9669">
        <v>0</v>
      </c>
      <c r="D9669">
        <v>1E-3</v>
      </c>
      <c r="E9669">
        <v>-18.898047999999999</v>
      </c>
      <c r="F9669">
        <v>2.6571000000000001E-2</v>
      </c>
      <c r="G9669">
        <v>-18.821497000000001</v>
      </c>
      <c r="H9669">
        <v>-18.924617999999999</v>
      </c>
      <c r="I9669">
        <v>-100</v>
      </c>
      <c r="J9669">
        <v>0</v>
      </c>
      <c r="K9669">
        <v>0</v>
      </c>
      <c r="L9669">
        <v>1.5009E-2</v>
      </c>
      <c r="M9669">
        <f>(F9669*CalPhotonTurnigy!$AE$30*CalPhotonTurnigy!$AF$36+CalPhotonTurnigy!$AE$36)/CalPhotonTurnigy!$AE$30</f>
        <v>11.515296790020216</v>
      </c>
    </row>
    <row r="9670" spans="1:13" x14ac:dyDescent="0.3">
      <c r="A9670">
        <v>242.495813</v>
      </c>
      <c r="B9670">
        <v>0</v>
      </c>
      <c r="C9670">
        <v>0</v>
      </c>
      <c r="D9670">
        <v>1E-3</v>
      </c>
      <c r="E9670">
        <v>-18.898047999999999</v>
      </c>
      <c r="F9670">
        <v>2.6571000000000001E-2</v>
      </c>
      <c r="G9670">
        <v>-18.82376</v>
      </c>
      <c r="H9670">
        <v>-18.924617999999999</v>
      </c>
      <c r="I9670">
        <v>-100</v>
      </c>
      <c r="J9670">
        <v>0</v>
      </c>
      <c r="K9670">
        <v>0</v>
      </c>
      <c r="L9670">
        <v>1.4997999999999999E-2</v>
      </c>
      <c r="M9670">
        <f>(F9670*CalPhotonTurnigy!$AE$30*CalPhotonTurnigy!$AF$36+CalPhotonTurnigy!$AE$36)/CalPhotonTurnigy!$AE$30</f>
        <v>11.515296790020216</v>
      </c>
    </row>
    <row r="9671" spans="1:13" x14ac:dyDescent="0.3">
      <c r="A9671">
        <v>242.510819</v>
      </c>
      <c r="B9671">
        <v>0</v>
      </c>
      <c r="C9671">
        <v>0</v>
      </c>
      <c r="D9671">
        <v>1E-3</v>
      </c>
      <c r="E9671">
        <v>-18.898047999999999</v>
      </c>
      <c r="F9671">
        <v>5.314E-2</v>
      </c>
      <c r="G9671">
        <v>-18.825956000000001</v>
      </c>
      <c r="H9671">
        <v>-18.951187999999998</v>
      </c>
      <c r="I9671">
        <v>-100</v>
      </c>
      <c r="J9671">
        <v>0</v>
      </c>
      <c r="K9671">
        <v>0</v>
      </c>
      <c r="L9671">
        <v>1.5006E-2</v>
      </c>
      <c r="M9671">
        <f>(F9671*CalPhotonTurnigy!$AE$30*CalPhotonTurnigy!$AF$36+CalPhotonTurnigy!$AE$36)/CalPhotonTurnigy!$AE$30</f>
        <v>11.54228304264362</v>
      </c>
    </row>
    <row r="9672" spans="1:13" x14ac:dyDescent="0.3">
      <c r="A9672">
        <v>242.52583200000001</v>
      </c>
      <c r="B9672">
        <v>0</v>
      </c>
      <c r="C9672">
        <v>0</v>
      </c>
      <c r="D9672">
        <v>1E-3</v>
      </c>
      <c r="E9672">
        <v>-18.898047999999999</v>
      </c>
      <c r="F9672">
        <v>2.6571000000000001E-2</v>
      </c>
      <c r="G9672">
        <v>-18.828087</v>
      </c>
      <c r="H9672">
        <v>-18.924617999999999</v>
      </c>
      <c r="I9672">
        <v>-100</v>
      </c>
      <c r="J9672">
        <v>0</v>
      </c>
      <c r="K9672">
        <v>0</v>
      </c>
      <c r="L9672">
        <v>1.5013E-2</v>
      </c>
      <c r="M9672">
        <f>(F9672*CalPhotonTurnigy!$AE$30*CalPhotonTurnigy!$AF$36+CalPhotonTurnigy!$AE$36)/CalPhotonTurnigy!$AE$30</f>
        <v>11.515296790020216</v>
      </c>
    </row>
    <row r="9673" spans="1:13" x14ac:dyDescent="0.3">
      <c r="A9673">
        <v>242.54083399999999</v>
      </c>
      <c r="B9673">
        <v>0</v>
      </c>
      <c r="C9673">
        <v>0</v>
      </c>
      <c r="D9673">
        <v>0</v>
      </c>
      <c r="E9673">
        <v>-18.898047999999999</v>
      </c>
      <c r="F9673">
        <v>2.6571000000000001E-2</v>
      </c>
      <c r="G9673">
        <v>-18.830155000000001</v>
      </c>
      <c r="H9673">
        <v>-18.924617999999999</v>
      </c>
      <c r="I9673">
        <v>-100</v>
      </c>
      <c r="J9673">
        <v>0</v>
      </c>
      <c r="K9673">
        <v>0</v>
      </c>
      <c r="L9673">
        <v>1.5002E-2</v>
      </c>
      <c r="M9673">
        <f>(F9673*CalPhotonTurnigy!$AE$30*CalPhotonTurnigy!$AF$36+CalPhotonTurnigy!$AE$36)/CalPhotonTurnigy!$AE$30</f>
        <v>11.515296790020216</v>
      </c>
    </row>
    <row r="9674" spans="1:13" x14ac:dyDescent="0.3">
      <c r="A9674">
        <v>242.55584200000001</v>
      </c>
      <c r="B9674">
        <v>0</v>
      </c>
      <c r="C9674">
        <v>0</v>
      </c>
      <c r="D9674">
        <v>1E-3</v>
      </c>
      <c r="E9674">
        <v>-18.898047999999999</v>
      </c>
      <c r="F9674">
        <v>2.6571000000000001E-2</v>
      </c>
      <c r="G9674">
        <v>-18.832162</v>
      </c>
      <c r="H9674">
        <v>-18.924617999999999</v>
      </c>
      <c r="I9674">
        <v>-100</v>
      </c>
      <c r="J9674">
        <v>0</v>
      </c>
      <c r="K9674">
        <v>0</v>
      </c>
      <c r="L9674">
        <v>1.5008000000000001E-2</v>
      </c>
      <c r="M9674">
        <f>(F9674*CalPhotonTurnigy!$AE$30*CalPhotonTurnigy!$AF$36+CalPhotonTurnigy!$AE$36)/CalPhotonTurnigy!$AE$30</f>
        <v>11.515296790020216</v>
      </c>
    </row>
    <row r="9675" spans="1:13" x14ac:dyDescent="0.3">
      <c r="A9675">
        <v>242.570842</v>
      </c>
      <c r="B9675">
        <v>0</v>
      </c>
      <c r="C9675">
        <v>0</v>
      </c>
      <c r="D9675">
        <v>1E-3</v>
      </c>
      <c r="E9675">
        <v>-18.898047999999999</v>
      </c>
      <c r="F9675">
        <v>5.314E-2</v>
      </c>
      <c r="G9675">
        <v>-18.834109999999999</v>
      </c>
      <c r="H9675">
        <v>-18.951187999999998</v>
      </c>
      <c r="I9675">
        <v>-100</v>
      </c>
      <c r="J9675">
        <v>0</v>
      </c>
      <c r="K9675">
        <v>0</v>
      </c>
      <c r="L9675">
        <v>1.4999999999999999E-2</v>
      </c>
      <c r="M9675">
        <f>(F9675*CalPhotonTurnigy!$AE$30*CalPhotonTurnigy!$AF$36+CalPhotonTurnigy!$AE$36)/CalPhotonTurnigy!$AE$30</f>
        <v>11.54228304264362</v>
      </c>
    </row>
    <row r="9676" spans="1:13" x14ac:dyDescent="0.3">
      <c r="A9676">
        <v>242.58583899999999</v>
      </c>
      <c r="B9676">
        <v>0</v>
      </c>
      <c r="C9676">
        <v>0</v>
      </c>
      <c r="D9676">
        <v>1E-3</v>
      </c>
      <c r="E9676">
        <v>-18.898047999999999</v>
      </c>
      <c r="F9676">
        <v>2.6571000000000001E-2</v>
      </c>
      <c r="G9676">
        <v>-18.835999999999999</v>
      </c>
      <c r="H9676">
        <v>-18.924617999999999</v>
      </c>
      <c r="I9676">
        <v>-100</v>
      </c>
      <c r="J9676">
        <v>0</v>
      </c>
      <c r="K9676">
        <v>0</v>
      </c>
      <c r="L9676">
        <v>1.4997E-2</v>
      </c>
      <c r="M9676">
        <f>(F9676*CalPhotonTurnigy!$AE$30*CalPhotonTurnigy!$AF$36+CalPhotonTurnigy!$AE$36)/CalPhotonTurnigy!$AE$30</f>
        <v>11.515296790020216</v>
      </c>
    </row>
    <row r="9677" spans="1:13" x14ac:dyDescent="0.3">
      <c r="A9677">
        <v>242.60083599999999</v>
      </c>
      <c r="B9677">
        <v>0</v>
      </c>
      <c r="C9677">
        <v>0</v>
      </c>
      <c r="D9677">
        <v>1E-3</v>
      </c>
      <c r="E9677">
        <v>-18.898047999999999</v>
      </c>
      <c r="F9677">
        <v>2.6571000000000001E-2</v>
      </c>
      <c r="G9677">
        <v>-18.837834000000001</v>
      </c>
      <c r="H9677">
        <v>-18.924617999999999</v>
      </c>
      <c r="I9677">
        <v>-100</v>
      </c>
      <c r="J9677">
        <v>0</v>
      </c>
      <c r="K9677">
        <v>0</v>
      </c>
      <c r="L9677">
        <v>1.4997E-2</v>
      </c>
      <c r="M9677">
        <f>(F9677*CalPhotonTurnigy!$AE$30*CalPhotonTurnigy!$AF$36+CalPhotonTurnigy!$AE$36)/CalPhotonTurnigy!$AE$30</f>
        <v>11.515296790020216</v>
      </c>
    </row>
    <row r="9678" spans="1:13" x14ac:dyDescent="0.3">
      <c r="A9678">
        <v>242.61584199999999</v>
      </c>
      <c r="B9678">
        <v>0</v>
      </c>
      <c r="C9678">
        <v>0</v>
      </c>
      <c r="D9678">
        <v>1E-3</v>
      </c>
      <c r="E9678">
        <v>-18.898047999999999</v>
      </c>
      <c r="F9678">
        <v>2.6571000000000001E-2</v>
      </c>
      <c r="G9678">
        <v>-18.839614000000001</v>
      </c>
      <c r="H9678">
        <v>-18.924617999999999</v>
      </c>
      <c r="I9678">
        <v>-100</v>
      </c>
      <c r="J9678">
        <v>0</v>
      </c>
      <c r="K9678">
        <v>0</v>
      </c>
      <c r="L9678">
        <v>1.5006E-2</v>
      </c>
      <c r="M9678">
        <f>(F9678*CalPhotonTurnigy!$AE$30*CalPhotonTurnigy!$AF$36+CalPhotonTurnigy!$AE$36)/CalPhotonTurnigy!$AE$30</f>
        <v>11.515296790020216</v>
      </c>
    </row>
    <row r="9679" spans="1:13" x14ac:dyDescent="0.3">
      <c r="A9679">
        <v>242.63084000000001</v>
      </c>
      <c r="B9679">
        <v>0</v>
      </c>
      <c r="C9679">
        <v>0</v>
      </c>
      <c r="D9679">
        <v>0</v>
      </c>
      <c r="E9679">
        <v>-18.898047999999999</v>
      </c>
      <c r="F9679">
        <v>5.314E-2</v>
      </c>
      <c r="G9679">
        <v>-18.841341</v>
      </c>
      <c r="H9679">
        <v>-18.951187999999998</v>
      </c>
      <c r="I9679">
        <v>-100</v>
      </c>
      <c r="J9679">
        <v>0</v>
      </c>
      <c r="K9679">
        <v>0</v>
      </c>
      <c r="L9679">
        <v>1.4997999999999999E-2</v>
      </c>
      <c r="M9679">
        <f>(F9679*CalPhotonTurnigy!$AE$30*CalPhotonTurnigy!$AF$36+CalPhotonTurnigy!$AE$36)/CalPhotonTurnigy!$AE$30</f>
        <v>11.54228304264362</v>
      </c>
    </row>
    <row r="9680" spans="1:13" x14ac:dyDescent="0.3">
      <c r="A9680">
        <v>242.645848</v>
      </c>
      <c r="B9680">
        <v>0</v>
      </c>
      <c r="C9680">
        <v>0</v>
      </c>
      <c r="D9680">
        <v>1E-3</v>
      </c>
      <c r="E9680">
        <v>-18.898047999999999</v>
      </c>
      <c r="F9680">
        <v>2.6571000000000001E-2</v>
      </c>
      <c r="G9680">
        <v>-18.843017</v>
      </c>
      <c r="H9680">
        <v>-18.924617999999999</v>
      </c>
      <c r="I9680">
        <v>-100</v>
      </c>
      <c r="J9680">
        <v>0</v>
      </c>
      <c r="K9680">
        <v>0</v>
      </c>
      <c r="L9680">
        <v>1.5008000000000001E-2</v>
      </c>
      <c r="M9680">
        <f>(F9680*CalPhotonTurnigy!$AE$30*CalPhotonTurnigy!$AF$36+CalPhotonTurnigy!$AE$36)/CalPhotonTurnigy!$AE$30</f>
        <v>11.515296790020216</v>
      </c>
    </row>
    <row r="9681" spans="1:13" x14ac:dyDescent="0.3">
      <c r="A9681">
        <v>242.660853</v>
      </c>
      <c r="B9681">
        <v>0</v>
      </c>
      <c r="C9681">
        <v>0</v>
      </c>
      <c r="D9681">
        <v>1E-3</v>
      </c>
      <c r="E9681">
        <v>-18.898047999999999</v>
      </c>
      <c r="F9681">
        <v>2.6571000000000001E-2</v>
      </c>
      <c r="G9681">
        <v>-18.844643999999999</v>
      </c>
      <c r="H9681">
        <v>-18.924617999999999</v>
      </c>
      <c r="I9681">
        <v>-100</v>
      </c>
      <c r="J9681">
        <v>0</v>
      </c>
      <c r="K9681">
        <v>0</v>
      </c>
      <c r="L9681">
        <v>1.5004999999999999E-2</v>
      </c>
      <c r="M9681">
        <f>(F9681*CalPhotonTurnigy!$AE$30*CalPhotonTurnigy!$AF$36+CalPhotonTurnigy!$AE$36)/CalPhotonTurnigy!$AE$30</f>
        <v>11.515296790020216</v>
      </c>
    </row>
    <row r="9682" spans="1:13" x14ac:dyDescent="0.3">
      <c r="A9682">
        <v>242.67586</v>
      </c>
      <c r="B9682">
        <v>0</v>
      </c>
      <c r="C9682">
        <v>0</v>
      </c>
      <c r="D9682">
        <v>0</v>
      </c>
      <c r="E9682">
        <v>-18.898047999999999</v>
      </c>
      <c r="F9682">
        <v>5.314E-2</v>
      </c>
      <c r="G9682">
        <v>-18.846222999999998</v>
      </c>
      <c r="H9682">
        <v>-18.951187999999998</v>
      </c>
      <c r="I9682">
        <v>-100</v>
      </c>
      <c r="J9682">
        <v>0</v>
      </c>
      <c r="K9682">
        <v>0</v>
      </c>
      <c r="L9682">
        <v>1.5007E-2</v>
      </c>
      <c r="M9682">
        <f>(F9682*CalPhotonTurnigy!$AE$30*CalPhotonTurnigy!$AF$36+CalPhotonTurnigy!$AE$36)/CalPhotonTurnigy!$AE$30</f>
        <v>11.54228304264362</v>
      </c>
    </row>
    <row r="9683" spans="1:13" x14ac:dyDescent="0.3">
      <c r="A9683">
        <v>242.69085899999999</v>
      </c>
      <c r="B9683">
        <v>0</v>
      </c>
      <c r="C9683">
        <v>0</v>
      </c>
      <c r="D9683">
        <v>1E-3</v>
      </c>
      <c r="E9683">
        <v>-18.898047999999999</v>
      </c>
      <c r="F9683">
        <v>2.6571000000000001E-2</v>
      </c>
      <c r="G9683">
        <v>-18.847754999999999</v>
      </c>
      <c r="H9683">
        <v>-18.924617999999999</v>
      </c>
      <c r="I9683">
        <v>-100</v>
      </c>
      <c r="J9683">
        <v>0</v>
      </c>
      <c r="K9683">
        <v>0</v>
      </c>
      <c r="L9683">
        <v>1.4999E-2</v>
      </c>
      <c r="M9683">
        <f>(F9683*CalPhotonTurnigy!$AE$30*CalPhotonTurnigy!$AF$36+CalPhotonTurnigy!$AE$36)/CalPhotonTurnigy!$AE$30</f>
        <v>11.515296790020216</v>
      </c>
    </row>
    <row r="9684" spans="1:13" x14ac:dyDescent="0.3">
      <c r="A9684">
        <v>242.70586399999999</v>
      </c>
      <c r="B9684">
        <v>0</v>
      </c>
      <c r="C9684">
        <v>0</v>
      </c>
      <c r="D9684">
        <v>1E-3</v>
      </c>
      <c r="E9684">
        <v>-18.898047999999999</v>
      </c>
      <c r="F9684">
        <v>5.314E-2</v>
      </c>
      <c r="G9684">
        <v>-18.849240999999999</v>
      </c>
      <c r="H9684">
        <v>-18.951187999999998</v>
      </c>
      <c r="I9684">
        <v>-100</v>
      </c>
      <c r="J9684">
        <v>0</v>
      </c>
      <c r="K9684">
        <v>0</v>
      </c>
      <c r="L9684">
        <v>1.5004999999999999E-2</v>
      </c>
      <c r="M9684">
        <f>(F9684*CalPhotonTurnigy!$AE$30*CalPhotonTurnigy!$AF$36+CalPhotonTurnigy!$AE$36)/CalPhotonTurnigy!$AE$30</f>
        <v>11.54228304264362</v>
      </c>
    </row>
    <row r="9685" spans="1:13" x14ac:dyDescent="0.3">
      <c r="A9685">
        <v>242.72085999999999</v>
      </c>
      <c r="B9685">
        <v>0</v>
      </c>
      <c r="C9685">
        <v>0</v>
      </c>
      <c r="D9685">
        <v>1E-3</v>
      </c>
      <c r="E9685">
        <v>-18.898047999999999</v>
      </c>
      <c r="F9685">
        <v>2.6571000000000001E-2</v>
      </c>
      <c r="G9685">
        <v>-18.850684000000001</v>
      </c>
      <c r="H9685">
        <v>-18.924617999999999</v>
      </c>
      <c r="I9685">
        <v>-100</v>
      </c>
      <c r="J9685">
        <v>0</v>
      </c>
      <c r="K9685">
        <v>0</v>
      </c>
      <c r="L9685">
        <v>1.4996000000000001E-2</v>
      </c>
      <c r="M9685">
        <f>(F9685*CalPhotonTurnigy!$AE$30*CalPhotonTurnigy!$AF$36+CalPhotonTurnigy!$AE$36)/CalPhotonTurnigy!$AE$30</f>
        <v>11.515296790020216</v>
      </c>
    </row>
    <row r="9686" spans="1:13" x14ac:dyDescent="0.3">
      <c r="A9686">
        <v>242.735871</v>
      </c>
      <c r="B9686">
        <v>0</v>
      </c>
      <c r="C9686">
        <v>0</v>
      </c>
      <c r="D9686">
        <v>1E-3</v>
      </c>
      <c r="E9686">
        <v>-18.898047999999999</v>
      </c>
      <c r="F9686">
        <v>2.6571000000000001E-2</v>
      </c>
      <c r="G9686">
        <v>-18.852084000000001</v>
      </c>
      <c r="H9686">
        <v>-18.924617999999999</v>
      </c>
      <c r="I9686">
        <v>-100</v>
      </c>
      <c r="J9686">
        <v>0</v>
      </c>
      <c r="K9686">
        <v>0</v>
      </c>
      <c r="L9686">
        <v>1.5011E-2</v>
      </c>
      <c r="M9686">
        <f>(F9686*CalPhotonTurnigy!$AE$30*CalPhotonTurnigy!$AF$36+CalPhotonTurnigy!$AE$36)/CalPhotonTurnigy!$AE$30</f>
        <v>11.515296790020216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5"/>
  <sheetViews>
    <sheetView topLeftCell="C1" zoomScale="90" zoomScaleNormal="90" zoomScaleSheetLayoutView="80" workbookViewId="0">
      <selection activeCell="I1" sqref="I1"/>
    </sheetView>
  </sheetViews>
  <sheetFormatPr defaultRowHeight="14.4" x14ac:dyDescent="0.3"/>
  <cols>
    <col min="5" max="5" width="13.88671875" bestFit="1" customWidth="1"/>
    <col min="6" max="6" width="13.6640625" bestFit="1" customWidth="1"/>
    <col min="7" max="7" width="13.109375" bestFit="1" customWidth="1"/>
    <col min="8" max="8" width="13.6640625" bestFit="1" customWidth="1"/>
    <col min="9" max="10" width="13.6640625" customWidth="1"/>
    <col min="11" max="11" width="10.6640625" customWidth="1"/>
    <col min="12" max="12" width="9.88671875" bestFit="1" customWidth="1"/>
    <col min="13" max="13" width="10.44140625" customWidth="1"/>
    <col min="16" max="16" width="11.88671875" customWidth="1"/>
  </cols>
  <sheetData>
    <row r="1" spans="2:19" x14ac:dyDescent="0.3">
      <c r="B1" t="s">
        <v>132</v>
      </c>
      <c r="C1" t="s">
        <v>100</v>
      </c>
      <c r="D1" s="184" t="s">
        <v>131</v>
      </c>
      <c r="E1" s="184" t="s">
        <v>209</v>
      </c>
      <c r="F1" s="184" t="s">
        <v>100</v>
      </c>
      <c r="G1" t="s">
        <v>208</v>
      </c>
      <c r="H1" t="s">
        <v>207</v>
      </c>
      <c r="I1" t="s">
        <v>206</v>
      </c>
      <c r="J1" t="s">
        <v>205</v>
      </c>
      <c r="K1" t="s">
        <v>152</v>
      </c>
      <c r="L1" t="s">
        <v>204</v>
      </c>
      <c r="M1" t="s">
        <v>153</v>
      </c>
      <c r="O1" s="157" t="s">
        <v>210</v>
      </c>
      <c r="P1" s="157"/>
      <c r="Q1" s="157"/>
      <c r="R1" s="157"/>
      <c r="S1" s="157"/>
    </row>
    <row r="2" spans="2:19" x14ac:dyDescent="0.3">
      <c r="B2">
        <f t="shared" ref="B2:B10" si="0">C2*$E$13</f>
        <v>7372.8</v>
      </c>
      <c r="C2">
        <v>16</v>
      </c>
      <c r="D2" s="184">
        <v>0.33</v>
      </c>
      <c r="E2" s="184">
        <f t="shared" ref="E2:E10" si="1">$E$12*$C2^$F$12</f>
        <v>0.3917732370086745</v>
      </c>
      <c r="F2" s="184">
        <v>16</v>
      </c>
      <c r="G2">
        <f t="shared" ref="G2:G10" si="2">10^(LOG10($E2/$E$12)/$F$12)</f>
        <v>16.000000000000007</v>
      </c>
      <c r="H2" s="146">
        <f>$E$14+$F$14*$C2*$E$13+$G$14*($C2*$E$13)^2</f>
        <v>2.3663188085633704E-4</v>
      </c>
      <c r="I2" s="146">
        <f>I3</f>
        <v>1.0190599989802014E-7</v>
      </c>
      <c r="J2" s="146">
        <f>$F$14+2*$C2*$G$14*$E$13</f>
        <v>6.9047658670256907E-8</v>
      </c>
      <c r="K2" s="146">
        <f t="shared" ref="K2:K10" si="3">$C2*$E$13*$H2/5252</f>
        <v>3.3218574470251366E-4</v>
      </c>
      <c r="L2" s="146">
        <f t="shared" ref="L2:L10" si="4">$E$11+$F$11*$C2*$E$13+$G$11*($C2*$E$13)^2</f>
        <v>5.2572163702912741E-4</v>
      </c>
      <c r="M2" s="146">
        <f t="shared" ref="M2:M10" si="5">$C2*$E$13*$L2/5252</f>
        <v>7.3801227827272476E-4</v>
      </c>
      <c r="O2" s="157" t="s">
        <v>64</v>
      </c>
      <c r="P2" s="157" t="s">
        <v>81</v>
      </c>
      <c r="Q2" s="157" t="s">
        <v>101</v>
      </c>
      <c r="R2" s="157" t="s">
        <v>203</v>
      </c>
      <c r="S2" s="157"/>
    </row>
    <row r="3" spans="2:19" x14ac:dyDescent="0.3">
      <c r="B3">
        <f t="shared" si="0"/>
        <v>9216</v>
      </c>
      <c r="C3">
        <v>20</v>
      </c>
      <c r="D3" s="184">
        <v>0.28000000000000003</v>
      </c>
      <c r="E3" s="184">
        <f t="shared" si="1"/>
        <v>0.27537020278635105</v>
      </c>
      <c r="F3" s="184">
        <v>20</v>
      </c>
      <c r="G3">
        <f t="shared" si="2"/>
        <v>19.999999999999996</v>
      </c>
      <c r="H3" s="146">
        <f t="shared" ref="H3:H10" si="6">$E$14+$F$14*$C3*$E$13+$G$14*($C3*$E$13)^2</f>
        <v>4.2446501986836776E-4</v>
      </c>
      <c r="I3" s="146">
        <f t="shared" ref="I3:I10" si="7">(H3-H2)/(B3-B2)</f>
        <v>1.0190599989802014E-7</v>
      </c>
      <c r="J3" s="146">
        <f t="shared" ref="J3:J10" si="8">$F$14+2*$C3*$G$14*$E$13</f>
        <v>1.3476434112578325E-7</v>
      </c>
      <c r="K3" s="146">
        <f t="shared" si="3"/>
        <v>7.4483427705766901E-4</v>
      </c>
      <c r="L3" s="146">
        <f t="shared" si="4"/>
        <v>3.9770094161169982E-4</v>
      </c>
      <c r="M3" s="146">
        <f t="shared" si="5"/>
        <v>6.978697406499287E-4</v>
      </c>
      <c r="O3" s="157">
        <v>0</v>
      </c>
      <c r="P3" s="157"/>
      <c r="Q3" s="157"/>
      <c r="R3" s="157"/>
      <c r="S3" s="157"/>
    </row>
    <row r="4" spans="2:19" x14ac:dyDescent="0.3">
      <c r="B4">
        <f t="shared" si="0"/>
        <v>11520</v>
      </c>
      <c r="C4">
        <v>25</v>
      </c>
      <c r="D4" s="184">
        <v>0.19</v>
      </c>
      <c r="E4" s="184">
        <f t="shared" si="1"/>
        <v>0.19355265092014706</v>
      </c>
      <c r="F4" s="184">
        <v>25</v>
      </c>
      <c r="G4">
        <f t="shared" si="2"/>
        <v>24.999999999999996</v>
      </c>
      <c r="H4" s="146">
        <f t="shared" si="6"/>
        <v>8.2959408455812993E-4</v>
      </c>
      <c r="I4" s="146">
        <f t="shared" si="7"/>
        <v>1.7583726766048705E-7</v>
      </c>
      <c r="J4" s="146">
        <f t="shared" si="8"/>
        <v>2.1691019419519116E-7</v>
      </c>
      <c r="K4" s="146">
        <f t="shared" si="3"/>
        <v>1.8196732395486779E-3</v>
      </c>
      <c r="L4" s="146">
        <f t="shared" si="4"/>
        <v>3.7455395613344858E-4</v>
      </c>
      <c r="M4" s="146">
        <f t="shared" si="5"/>
        <v>8.2156541787077825E-4</v>
      </c>
      <c r="O4" s="157">
        <v>0</v>
      </c>
      <c r="P4" s="157"/>
      <c r="Q4" s="157"/>
      <c r="R4" s="157"/>
      <c r="S4" s="157"/>
    </row>
    <row r="5" spans="2:19" x14ac:dyDescent="0.3">
      <c r="B5">
        <f t="shared" si="0"/>
        <v>16588.8</v>
      </c>
      <c r="C5">
        <v>36</v>
      </c>
      <c r="D5" s="184">
        <v>0.14000000000000001</v>
      </c>
      <c r="E5" s="184">
        <f t="shared" si="1"/>
        <v>0.10878935110598625</v>
      </c>
      <c r="F5" s="184">
        <v>36</v>
      </c>
      <c r="G5">
        <f t="shared" si="2"/>
        <v>36.000000000000014</v>
      </c>
      <c r="H5" s="146">
        <f t="shared" si="6"/>
        <v>2.3870874669367505E-3</v>
      </c>
      <c r="I5" s="146">
        <f t="shared" si="7"/>
        <v>3.0727063257153976E-7</v>
      </c>
      <c r="J5" s="146">
        <f t="shared" si="8"/>
        <v>3.9763107094788859E-7</v>
      </c>
      <c r="K5" s="146">
        <f t="shared" si="3"/>
        <v>7.5397784789642732E-3</v>
      </c>
      <c r="L5" s="146">
        <f t="shared" si="4"/>
        <v>8.5897911136266578E-4</v>
      </c>
      <c r="M5" s="146">
        <f t="shared" si="5"/>
        <v>2.7131440751281396E-3</v>
      </c>
      <c r="O5" s="157">
        <v>12.367954907596399</v>
      </c>
      <c r="P5" s="157">
        <v>3.9916956312460647</v>
      </c>
      <c r="Q5" s="157"/>
      <c r="R5" s="157"/>
      <c r="S5" s="157"/>
    </row>
    <row r="6" spans="2:19" x14ac:dyDescent="0.3">
      <c r="B6">
        <f t="shared" si="0"/>
        <v>20736</v>
      </c>
      <c r="C6">
        <v>45</v>
      </c>
      <c r="D6" s="184">
        <v>0.11</v>
      </c>
      <c r="E6" s="184">
        <f t="shared" si="1"/>
        <v>7.6466034034855926E-2</v>
      </c>
      <c r="F6" s="184">
        <v>45</v>
      </c>
      <c r="G6">
        <f t="shared" si="2"/>
        <v>44.999999999999993</v>
      </c>
      <c r="H6" s="146">
        <f t="shared" si="6"/>
        <v>4.3427507980363387E-3</v>
      </c>
      <c r="I6" s="146">
        <f t="shared" si="7"/>
        <v>4.7156233871035585E-7</v>
      </c>
      <c r="J6" s="146">
        <f t="shared" si="8"/>
        <v>5.4549360647282279E-7</v>
      </c>
      <c r="K6" s="146">
        <f t="shared" si="3"/>
        <v>1.7146093021340732E-2</v>
      </c>
      <c r="L6" s="146">
        <f t="shared" si="4"/>
        <v>1.8028425008152459E-3</v>
      </c>
      <c r="M6" s="146">
        <f t="shared" si="5"/>
        <v>7.1180011608729891E-3</v>
      </c>
      <c r="O6" s="157">
        <v>15.047408792585415</v>
      </c>
      <c r="P6" s="157">
        <v>0.70091118459969781</v>
      </c>
      <c r="Q6" s="157"/>
      <c r="R6" s="157"/>
      <c r="S6" s="157"/>
    </row>
    <row r="7" spans="2:19" x14ac:dyDescent="0.3">
      <c r="B7">
        <f t="shared" si="0"/>
        <v>23040</v>
      </c>
      <c r="C7">
        <v>50</v>
      </c>
      <c r="D7" s="184">
        <v>0.09</v>
      </c>
      <c r="E7" s="184">
        <f t="shared" si="1"/>
        <v>6.4739856241990537E-2</v>
      </c>
      <c r="F7" s="184">
        <v>50</v>
      </c>
      <c r="G7">
        <f t="shared" si="2"/>
        <v>50.000000000000014</v>
      </c>
      <c r="H7" s="146">
        <f t="shared" si="6"/>
        <v>5.6942000900856793E-3</v>
      </c>
      <c r="I7" s="146">
        <f t="shared" si="7"/>
        <v>5.8656653300752638E-7</v>
      </c>
      <c r="J7" s="146">
        <f t="shared" si="8"/>
        <v>6.2763945954223071E-7</v>
      </c>
      <c r="K7" s="146">
        <f t="shared" si="3"/>
        <v>2.4979887676232684E-2</v>
      </c>
      <c r="L7" s="146">
        <f t="shared" si="4"/>
        <v>2.5401337586343957E-3</v>
      </c>
      <c r="M7" s="146">
        <f t="shared" si="5"/>
        <v>1.1143313366134135E-2</v>
      </c>
      <c r="O7" s="157">
        <v>37.649471024806083</v>
      </c>
      <c r="P7" s="157">
        <v>8.8118975354312457E-2</v>
      </c>
      <c r="Q7" s="157">
        <v>18.349332141930159</v>
      </c>
      <c r="R7" s="157">
        <v>0.2622861097452871</v>
      </c>
      <c r="S7" s="157"/>
    </row>
    <row r="8" spans="2:19" x14ac:dyDescent="0.3">
      <c r="B8">
        <f t="shared" si="0"/>
        <v>23961.600000000002</v>
      </c>
      <c r="C8">
        <v>52</v>
      </c>
      <c r="D8" s="184">
        <v>0.08</v>
      </c>
      <c r="E8" s="184">
        <f t="shared" si="1"/>
        <v>6.0849785914015388E-2</v>
      </c>
      <c r="F8" s="184">
        <v>52</v>
      </c>
      <c r="G8">
        <f t="shared" si="2"/>
        <v>52.000000000000036</v>
      </c>
      <c r="H8" s="146">
        <f t="shared" si="6"/>
        <v>6.2877737396375534E-3</v>
      </c>
      <c r="I8" s="146">
        <f t="shared" si="7"/>
        <v>6.4406863015611191E-7</v>
      </c>
      <c r="J8" s="146">
        <f t="shared" si="8"/>
        <v>6.6049780076999385E-7</v>
      </c>
      <c r="K8" s="146">
        <f t="shared" si="3"/>
        <v>2.8687189497277076E-2</v>
      </c>
      <c r="L8" s="146">
        <f t="shared" si="4"/>
        <v>2.8776348033867118E-3</v>
      </c>
      <c r="M8" s="146">
        <f t="shared" si="5"/>
        <v>1.3128852647530663E-2</v>
      </c>
      <c r="O8" s="157">
        <v>48.010895849896535</v>
      </c>
      <c r="P8" s="157">
        <v>6.2906429754981188E-2</v>
      </c>
      <c r="Q8" s="157">
        <v>28.457488763966595</v>
      </c>
      <c r="R8" s="157">
        <v>0.15327768207325029</v>
      </c>
      <c r="S8" s="157"/>
    </row>
    <row r="9" spans="2:19" x14ac:dyDescent="0.3">
      <c r="B9">
        <f t="shared" si="0"/>
        <v>25344</v>
      </c>
      <c r="C9">
        <v>55</v>
      </c>
      <c r="D9" s="184">
        <v>7.0000000000000007E-2</v>
      </c>
      <c r="E9" s="184">
        <f t="shared" si="1"/>
        <v>5.5689239628374895E-2</v>
      </c>
      <c r="F9" s="184">
        <v>55</v>
      </c>
      <c r="G9">
        <f t="shared" si="2"/>
        <v>55.000000000000014</v>
      </c>
      <c r="H9" s="146">
        <f t="shared" si="6"/>
        <v>7.2349134276069376E-3</v>
      </c>
      <c r="I9" s="146">
        <f t="shared" si="7"/>
        <v>6.8514155669081719E-7</v>
      </c>
      <c r="J9" s="146">
        <f t="shared" si="8"/>
        <v>7.0978531261163862E-7</v>
      </c>
      <c r="K9" s="146">
        <f t="shared" si="3"/>
        <v>3.4912727705496999E-2</v>
      </c>
      <c r="L9" s="146">
        <f t="shared" si="4"/>
        <v>3.4295126651130254E-3</v>
      </c>
      <c r="M9" s="146">
        <f t="shared" si="5"/>
        <v>1.6549422883591874E-2</v>
      </c>
      <c r="O9" s="157">
        <v>61.364409667042004</v>
      </c>
      <c r="P9" s="157">
        <v>4.5959283219000051E-2</v>
      </c>
      <c r="Q9" s="157">
        <v>41.484597621753984</v>
      </c>
      <c r="R9" s="157">
        <v>9.3499270545763416E-2</v>
      </c>
      <c r="S9" s="157"/>
    </row>
    <row r="10" spans="2:19" x14ac:dyDescent="0.3">
      <c r="B10">
        <f t="shared" si="0"/>
        <v>28569.600000000002</v>
      </c>
      <c r="C10">
        <v>62</v>
      </c>
      <c r="D10" s="184">
        <v>0.05</v>
      </c>
      <c r="E10" s="184">
        <f t="shared" si="1"/>
        <v>4.6085623567052196E-2</v>
      </c>
      <c r="F10" s="184">
        <v>62</v>
      </c>
      <c r="G10">
        <f t="shared" si="2"/>
        <v>62.000000000000064</v>
      </c>
      <c r="H10" s="146">
        <f t="shared" si="6"/>
        <v>9.7098756965295178E-3</v>
      </c>
      <c r="I10" s="146">
        <f t="shared" si="7"/>
        <v>7.6728740976022404E-7</v>
      </c>
      <c r="J10" s="146">
        <f t="shared" si="8"/>
        <v>8.2478950690880957E-7</v>
      </c>
      <c r="K10" s="146">
        <f t="shared" si="3"/>
        <v>5.2819357330458824E-2</v>
      </c>
      <c r="L10" s="146">
        <f t="shared" si="4"/>
        <v>4.9301503839310357E-3</v>
      </c>
      <c r="M10" s="146">
        <f t="shared" si="5"/>
        <v>2.6818816528704516E-2</v>
      </c>
      <c r="O10" s="157">
        <v>69.444433699664401</v>
      </c>
      <c r="P10" s="157">
        <v>3.9517474546856557E-2</v>
      </c>
      <c r="Q10" s="157">
        <v>49.367118588734272</v>
      </c>
      <c r="R10" s="157">
        <v>8.2313306461443872E-2</v>
      </c>
      <c r="S10" s="157"/>
    </row>
    <row r="11" spans="2:19" x14ac:dyDescent="0.3">
      <c r="D11" s="171" t="s">
        <v>130</v>
      </c>
      <c r="E11" s="170">
        <v>2.0111653701195102E-3</v>
      </c>
      <c r="F11" s="170">
        <v>-3.0709262345742761E-7</v>
      </c>
      <c r="G11" s="169">
        <v>1.4325144135226059E-11</v>
      </c>
      <c r="J11" s="146"/>
      <c r="O11" s="157">
        <v>76.75084997835306</v>
      </c>
      <c r="P11" s="157">
        <v>3.5072283984146982E-2</v>
      </c>
      <c r="Q11" s="157">
        <v>56.494941386998597</v>
      </c>
      <c r="R11" s="157">
        <v>6.3631390354086409E-2</v>
      </c>
      <c r="S11" s="157"/>
    </row>
    <row r="12" spans="2:19" x14ac:dyDescent="0.3">
      <c r="D12" s="167" t="s">
        <v>133</v>
      </c>
      <c r="E12" s="167">
        <v>31.3</v>
      </c>
      <c r="F12" s="167">
        <v>-1.58</v>
      </c>
      <c r="J12" s="146"/>
      <c r="O12" s="157">
        <v>87.210974546743557</v>
      </c>
      <c r="P12" s="157">
        <v>3.0207645977385542E-2</v>
      </c>
      <c r="Q12" s="157">
        <v>66.699385197396992</v>
      </c>
      <c r="R12" s="157">
        <v>4.8062113370621579E-2</v>
      </c>
      <c r="S12" s="157"/>
    </row>
    <row r="13" spans="2:19" x14ac:dyDescent="0.3">
      <c r="D13" s="167" t="s">
        <v>27</v>
      </c>
      <c r="E13" s="167">
        <v>460.8</v>
      </c>
      <c r="J13" s="146"/>
      <c r="O13" s="157">
        <v>93.835177516070971</v>
      </c>
      <c r="P13" s="157">
        <v>2.7768510934620131E-2</v>
      </c>
      <c r="Q13" s="157">
        <v>73.161670282743401</v>
      </c>
      <c r="R13" s="157">
        <v>3.9676981378982325E-2</v>
      </c>
      <c r="S13" s="157"/>
    </row>
    <row r="14" spans="2:19" x14ac:dyDescent="0.3">
      <c r="D14" s="167" t="s">
        <v>92</v>
      </c>
      <c r="E14" s="167">
        <v>6.9658921582847581E-4</v>
      </c>
      <c r="F14" s="167">
        <v>-1.9381907115184841E-7</v>
      </c>
      <c r="G14" s="167">
        <v>1.782679103068748E-11</v>
      </c>
      <c r="J14" s="146"/>
      <c r="O14" s="157">
        <v>95.760447741647312</v>
      </c>
      <c r="P14" s="157">
        <v>2.7131780912102672E-2</v>
      </c>
      <c r="Q14" s="157">
        <v>75.03988040426492</v>
      </c>
      <c r="R14" s="157">
        <v>3.7281900353922377E-2</v>
      </c>
      <c r="S14" s="157"/>
    </row>
    <row r="15" spans="2:19" x14ac:dyDescent="0.3">
      <c r="D15" s="168" t="s">
        <v>202</v>
      </c>
      <c r="E15" s="167">
        <v>-0.65641091051665401</v>
      </c>
      <c r="J15" s="146"/>
      <c r="O15" s="157">
        <v>98.439901626636328</v>
      </c>
      <c r="P15" s="157">
        <v>2.6292721207050156E-2</v>
      </c>
      <c r="Q15" s="157"/>
      <c r="R15" s="157"/>
      <c r="S15" s="157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1"/>
  <sheetViews>
    <sheetView topLeftCell="M1" workbookViewId="0">
      <pane ySplit="1" topLeftCell="A23" activePane="bottomLeft" state="frozen"/>
      <selection pane="bottomLeft" activeCell="V8" sqref="V8"/>
    </sheetView>
  </sheetViews>
  <sheetFormatPr defaultRowHeight="14.4" x14ac:dyDescent="0.3"/>
  <cols>
    <col min="2" max="2" width="7.109375" bestFit="1" customWidth="1"/>
    <col min="3" max="3" width="6.88671875" style="1" customWidth="1"/>
    <col min="4" max="4" width="6.44140625" style="1" customWidth="1"/>
    <col min="5" max="6" width="6.33203125" style="1" customWidth="1"/>
    <col min="7" max="7" width="5" style="1" bestFit="1" customWidth="1"/>
    <col min="8" max="8" width="6.44140625" style="1" bestFit="1" customWidth="1"/>
    <col min="9" max="9" width="5.44140625" style="1" customWidth="1"/>
    <col min="10" max="10" width="7.109375" style="1" customWidth="1"/>
    <col min="11" max="12" width="5.109375" style="1" customWidth="1"/>
    <col min="13" max="13" width="6.6640625" style="1" customWidth="1"/>
    <col min="14" max="14" width="4.6640625" style="1" customWidth="1"/>
    <col min="15" max="15" width="7.33203125" style="1" bestFit="1" customWidth="1"/>
    <col min="16" max="17" width="6.33203125" style="1" customWidth="1"/>
    <col min="18" max="18" width="4.33203125" style="1" customWidth="1"/>
    <col min="19" max="19" width="8" style="1" customWidth="1"/>
    <col min="20" max="20" width="7.6640625" customWidth="1"/>
    <col min="22" max="22" width="9.88671875" bestFit="1" customWidth="1"/>
    <col min="23" max="23" width="10.6640625" customWidth="1"/>
    <col min="24" max="24" width="6.5546875" bestFit="1" customWidth="1"/>
    <col min="25" max="26" width="9.6640625" customWidth="1"/>
    <col min="27" max="27" width="7.88671875" customWidth="1"/>
    <col min="28" max="32" width="10" customWidth="1"/>
    <col min="33" max="34" width="11.5546875" customWidth="1"/>
    <col min="35" max="35" width="8.6640625" customWidth="1"/>
    <col min="36" max="36" width="11.5546875" bestFit="1" customWidth="1"/>
    <col min="37" max="37" width="9.6640625" customWidth="1"/>
    <col min="42" max="42" width="12" bestFit="1" customWidth="1"/>
    <col min="46" max="46" width="12" bestFit="1" customWidth="1"/>
  </cols>
  <sheetData>
    <row r="1" spans="1:49" ht="72" x14ac:dyDescent="0.3">
      <c r="A1" t="s">
        <v>39</v>
      </c>
      <c r="B1" s="74" t="s">
        <v>50</v>
      </c>
      <c r="C1" s="75" t="s">
        <v>0</v>
      </c>
      <c r="D1" s="75" t="s">
        <v>1</v>
      </c>
      <c r="E1" s="75" t="s">
        <v>10</v>
      </c>
      <c r="F1" s="75" t="s">
        <v>11</v>
      </c>
      <c r="G1" s="75" t="s">
        <v>23</v>
      </c>
      <c r="H1" s="75" t="s">
        <v>110</v>
      </c>
      <c r="I1" s="76" t="s">
        <v>2</v>
      </c>
      <c r="J1" s="4" t="s">
        <v>12</v>
      </c>
      <c r="K1" s="4" t="s">
        <v>7</v>
      </c>
      <c r="L1" s="4" t="s">
        <v>61</v>
      </c>
      <c r="M1" s="4" t="s">
        <v>24</v>
      </c>
      <c r="N1" s="4" t="s">
        <v>115</v>
      </c>
      <c r="O1" s="4" t="s">
        <v>25</v>
      </c>
      <c r="P1" s="4" t="s">
        <v>111</v>
      </c>
      <c r="Q1" s="4" t="s">
        <v>26</v>
      </c>
      <c r="R1" s="4" t="s">
        <v>100</v>
      </c>
      <c r="S1" s="4" t="s">
        <v>7</v>
      </c>
      <c r="T1" s="4" t="str">
        <f t="shared" ref="T1:T14" si="0">J1</f>
        <v>Charger Pwr, W</v>
      </c>
      <c r="U1" s="4" t="s">
        <v>45</v>
      </c>
      <c r="V1" s="4" t="s">
        <v>46</v>
      </c>
      <c r="W1" s="4" t="s">
        <v>47</v>
      </c>
      <c r="X1" s="4" t="s">
        <v>78</v>
      </c>
      <c r="Y1" s="4" t="s">
        <v>118</v>
      </c>
      <c r="Z1" s="4" t="s">
        <v>119</v>
      </c>
      <c r="AA1" s="4" t="s">
        <v>120</v>
      </c>
      <c r="AB1" s="4"/>
      <c r="AF1" s="4" t="s">
        <v>66</v>
      </c>
      <c r="AG1" s="4" t="s">
        <v>63</v>
      </c>
      <c r="AH1" s="4" t="s">
        <v>67</v>
      </c>
      <c r="AI1" s="4" t="s">
        <v>64</v>
      </c>
      <c r="AJ1" s="4" t="s">
        <v>107</v>
      </c>
      <c r="AK1" s="4" t="s">
        <v>108</v>
      </c>
      <c r="AL1" s="4" t="s">
        <v>101</v>
      </c>
      <c r="AM1" s="4" t="s">
        <v>102</v>
      </c>
      <c r="AN1" s="4" t="s">
        <v>88</v>
      </c>
      <c r="AO1" s="4" t="s">
        <v>85</v>
      </c>
      <c r="AP1" s="4" t="s">
        <v>84</v>
      </c>
      <c r="AQ1" s="4" t="s">
        <v>81</v>
      </c>
      <c r="AR1" s="4" t="s">
        <v>103</v>
      </c>
      <c r="AS1" s="4" t="s">
        <v>104</v>
      </c>
      <c r="AT1" s="4" t="s">
        <v>105</v>
      </c>
      <c r="AU1" s="4" t="s">
        <v>99</v>
      </c>
      <c r="AV1" s="4" t="s">
        <v>82</v>
      </c>
      <c r="AW1" s="4" t="s">
        <v>83</v>
      </c>
    </row>
    <row r="2" spans="1:49" x14ac:dyDescent="0.3">
      <c r="B2" s="113">
        <f>C2/180+1</f>
        <v>1.0000055555555556</v>
      </c>
      <c r="C2" s="110">
        <v>1E-3</v>
      </c>
      <c r="D2" s="110"/>
      <c r="E2" s="110"/>
      <c r="F2" s="110"/>
      <c r="G2" s="110"/>
      <c r="H2" s="110"/>
      <c r="I2" s="114"/>
      <c r="J2" s="4"/>
      <c r="K2" s="1">
        <f t="shared" ref="K2:K14" si="1">C2</f>
        <v>1E-3</v>
      </c>
      <c r="L2" s="1">
        <f>LN(K2)</f>
        <v>-6.9077552789821368</v>
      </c>
      <c r="M2" s="3"/>
      <c r="N2" s="4"/>
      <c r="O2" s="4">
        <v>0</v>
      </c>
      <c r="P2" s="4">
        <v>0</v>
      </c>
      <c r="Q2" s="3">
        <f t="shared" ref="Q2:Q14" si="2">O2/$W$40*100</f>
        <v>0</v>
      </c>
      <c r="R2" s="3">
        <f t="shared" ref="R2:R14" si="3">P2/$W$40*100</f>
        <v>0</v>
      </c>
      <c r="S2" s="3">
        <f t="shared" ref="S2:S14" si="4">K2</f>
        <v>1E-3</v>
      </c>
      <c r="T2" s="4">
        <f t="shared" si="0"/>
        <v>0</v>
      </c>
      <c r="U2">
        <f>T2*0.001341022</f>
        <v>0</v>
      </c>
      <c r="X2" s="4"/>
      <c r="Y2" s="4"/>
      <c r="Z2" s="4"/>
      <c r="AA2" s="4"/>
      <c r="AB2" s="97"/>
      <c r="AF2" s="95">
        <f t="shared" ref="AF2:AF8" si="5">C2/$AD$32*$AD$27</f>
        <v>2.7777777777777779E-5</v>
      </c>
      <c r="AG2" s="95">
        <f t="shared" ref="AG2:AG14" si="6">AF2/$AD$27*$AD$32</f>
        <v>1E-3</v>
      </c>
      <c r="AH2" s="96">
        <f t="shared" ref="AH2:AH14" si="7">MAX(($AD$35+$AE$35*LN($AG2)),0)</f>
        <v>0</v>
      </c>
      <c r="AI2" s="96">
        <f>MAX(($AD$35+$AE$35*LN($AG2))/$AD$31,0)</f>
        <v>0</v>
      </c>
      <c r="AJ2" s="96">
        <f t="shared" ref="AJ2:AJ14" si="8">($AD$36+$AE$36*AI2*$AD$31)/$AD$31</f>
        <v>-22.202069774198112</v>
      </c>
      <c r="AK2" s="96">
        <f t="shared" ref="AK2:AK14" si="9">($AD$37+$AE$37*AJ2*$AD$31)/$AD$31</f>
        <v>0.53820371820708912</v>
      </c>
      <c r="AM2">
        <f>MAX($AD$36+$AE$36*AH2, 0)</f>
        <v>0</v>
      </c>
      <c r="AN2" s="127">
        <f>MAX($AD$39+$AH2*($AE$39+$AH2*$AF$39), 0)</f>
        <v>0</v>
      </c>
      <c r="AO2" s="127"/>
      <c r="AP2" s="127"/>
      <c r="AR2" s="127">
        <f>MAX($AD$39+$AM2*($AE$39+$AM2*$AF$39), 0)</f>
        <v>0</v>
      </c>
      <c r="AS2" s="127">
        <f>AR2/MAX(AM2,0.00000001)*5252</f>
        <v>0</v>
      </c>
      <c r="AT2" s="127"/>
    </row>
    <row r="3" spans="1:49" x14ac:dyDescent="0.3">
      <c r="B3" s="113">
        <f>C3/180+1</f>
        <v>1.0408972290491105</v>
      </c>
      <c r="C3" s="111">
        <f>EXP((0-$AD$35)/$AE$35)</f>
        <v>7.361501228839896</v>
      </c>
      <c r="D3" s="110"/>
      <c r="E3" s="110"/>
      <c r="F3" s="110"/>
      <c r="G3" s="110"/>
      <c r="H3" s="110"/>
      <c r="I3" s="114"/>
      <c r="J3" s="4"/>
      <c r="K3" s="1">
        <f>C3</f>
        <v>7.361501228839896</v>
      </c>
      <c r="L3" s="1">
        <f>LN(K3)</f>
        <v>1.9962638832512341</v>
      </c>
      <c r="M3" s="3"/>
      <c r="N3" s="4"/>
      <c r="O3" s="4">
        <v>0</v>
      </c>
      <c r="P3" s="4">
        <v>0</v>
      </c>
      <c r="Q3" s="3">
        <f t="shared" si="2"/>
        <v>0</v>
      </c>
      <c r="R3" s="3">
        <f t="shared" si="3"/>
        <v>0</v>
      </c>
      <c r="S3" s="3">
        <f t="shared" si="4"/>
        <v>7.361501228839896</v>
      </c>
      <c r="T3" s="4">
        <f t="shared" si="0"/>
        <v>0</v>
      </c>
      <c r="U3">
        <f>T3*0.001341022</f>
        <v>0</v>
      </c>
      <c r="X3" s="4"/>
      <c r="Y3" s="4"/>
      <c r="Z3" s="4"/>
      <c r="AA3" s="4"/>
      <c r="AB3" s="97"/>
      <c r="AF3" s="95">
        <f t="shared" si="5"/>
        <v>0.20448614524555267</v>
      </c>
      <c r="AG3" s="95">
        <f t="shared" si="6"/>
        <v>7.361501228839896</v>
      </c>
      <c r="AH3" s="96">
        <f t="shared" si="7"/>
        <v>0</v>
      </c>
      <c r="AI3" s="96">
        <f t="shared" ref="AI3:AI14" si="10">MAX(($AD$35+$AE$35*LN(AG3))/$AD$31,0)</f>
        <v>0</v>
      </c>
      <c r="AJ3" s="96">
        <f t="shared" si="8"/>
        <v>-22.202069774198112</v>
      </c>
      <c r="AK3" s="96">
        <f t="shared" si="9"/>
        <v>0.53820371820708912</v>
      </c>
      <c r="AM3">
        <f>MAX($AD$36+$AE$36*AH3, 0)</f>
        <v>0</v>
      </c>
      <c r="AN3" s="127">
        <f t="shared" ref="AN3:AN14" si="11">MAX($AD$39+$AH3*($AE$39+$AH3*$AF$39), 0)</f>
        <v>0</v>
      </c>
      <c r="AO3" s="127"/>
      <c r="AP3" t="e">
        <f>AO3/AH3*2</f>
        <v>#DIV/0!</v>
      </c>
      <c r="AR3" s="127">
        <f t="shared" ref="AR3:AR14" si="12">MAX($AD$39+$AM3*($AE$39+$AM3*$AF$39), 0)</f>
        <v>0</v>
      </c>
      <c r="AS3" s="127">
        <f t="shared" ref="AS3:AS14" si="13">AR3/MAX(AM3,0.00000001)*5252</f>
        <v>0</v>
      </c>
      <c r="AT3" s="127"/>
    </row>
    <row r="4" spans="1:49" x14ac:dyDescent="0.3">
      <c r="B4" s="113">
        <f>C4/180+1</f>
        <v>1.0444444444444445</v>
      </c>
      <c r="C4" s="109">
        <v>8</v>
      </c>
      <c r="D4" s="109">
        <v>3.0000000000000001E-3</v>
      </c>
      <c r="E4" s="109">
        <v>13.8</v>
      </c>
      <c r="F4" s="112">
        <v>0.43</v>
      </c>
      <c r="G4" s="109">
        <v>6700</v>
      </c>
      <c r="H4" s="105">
        <v>100000000</v>
      </c>
      <c r="I4" s="115">
        <v>0</v>
      </c>
      <c r="J4" s="2">
        <f>E4*F4</f>
        <v>5.9340000000000002</v>
      </c>
      <c r="K4" s="1">
        <f t="shared" si="1"/>
        <v>8</v>
      </c>
      <c r="L4" s="1">
        <f>LN(K4)</f>
        <v>2.0794415416798357</v>
      </c>
      <c r="M4" s="3">
        <f t="shared" ref="M4:N13" si="14">1/G4/0.000001</f>
        <v>149.25373134328359</v>
      </c>
      <c r="N4" s="3">
        <f t="shared" si="14"/>
        <v>0.01</v>
      </c>
      <c r="O4" s="3">
        <f t="shared" ref="O4:O13" si="15">M4*60/$W$27</f>
        <v>8955.2238805970155</v>
      </c>
      <c r="P4" s="3">
        <f t="shared" ref="P4:P13" si="16">N4*60/$W$27</f>
        <v>0.6</v>
      </c>
      <c r="Q4" s="3">
        <f t="shared" si="2"/>
        <v>19.434079601990049</v>
      </c>
      <c r="R4" s="3">
        <f t="shared" si="3"/>
        <v>1.3020833333333333E-3</v>
      </c>
      <c r="S4" s="3">
        <f t="shared" si="4"/>
        <v>8</v>
      </c>
      <c r="T4" s="4">
        <f t="shared" si="0"/>
        <v>5.9340000000000002</v>
      </c>
      <c r="U4">
        <f>T4*0.001341022</f>
        <v>7.9576245480000012E-3</v>
      </c>
      <c r="V4" s="127">
        <f t="shared" ref="V4:V13" si="17">U4/O4*5252</f>
        <v>4.6669345940807206E-3</v>
      </c>
      <c r="W4">
        <f t="shared" ref="W4:W13" si="18">-V4/2/O4</f>
        <v>-2.6057051483617353E-7</v>
      </c>
      <c r="X4" s="4"/>
      <c r="Y4" s="4"/>
      <c r="Z4" s="4"/>
      <c r="AA4" s="4"/>
      <c r="AB4" s="97"/>
      <c r="AF4" s="95">
        <f t="shared" si="5"/>
        <v>0.22222222222222224</v>
      </c>
      <c r="AG4" s="95">
        <f t="shared" si="6"/>
        <v>8</v>
      </c>
      <c r="AH4" s="96">
        <f t="shared" si="7"/>
        <v>1180.2918436956534</v>
      </c>
      <c r="AI4" s="96">
        <f t="shared" si="10"/>
        <v>2.5613972302423034</v>
      </c>
      <c r="AJ4" s="96">
        <f t="shared" si="8"/>
        <v>-19.579847910331843</v>
      </c>
      <c r="AK4" s="96">
        <f t="shared" si="9"/>
        <v>3.0771780157392215</v>
      </c>
      <c r="AM4">
        <f>MAX($AD$36+$AE$36*AH4, 0)</f>
        <v>0</v>
      </c>
      <c r="AN4" s="127">
        <f t="shared" si="11"/>
        <v>0</v>
      </c>
      <c r="AO4" s="127">
        <f>AN4/AH4*5252</f>
        <v>0</v>
      </c>
      <c r="AP4">
        <f>AO4/AH4*2</f>
        <v>0</v>
      </c>
      <c r="AQ4" s="95"/>
      <c r="AR4" s="127">
        <f t="shared" si="12"/>
        <v>0</v>
      </c>
      <c r="AS4" s="127">
        <f t="shared" si="13"/>
        <v>0</v>
      </c>
      <c r="AU4" s="95"/>
      <c r="AV4" s="128">
        <f>$W$31/$W$30</f>
        <v>1.0526315789473683E-4</v>
      </c>
      <c r="AW4" t="e">
        <f t="shared" ref="AW4:AW14" si="19">$W$33/$W$30/$W$28/AP4</f>
        <v>#DIV/0!</v>
      </c>
    </row>
    <row r="5" spans="1:49" ht="15" customHeight="1" x14ac:dyDescent="0.3">
      <c r="B5" s="113">
        <f t="shared" ref="B5:B24" si="20">C5/180+1</f>
        <v>1.0722222222222222</v>
      </c>
      <c r="C5" s="73">
        <v>13</v>
      </c>
      <c r="D5" s="109">
        <v>3.0000000000000001E-3</v>
      </c>
      <c r="E5" s="73">
        <v>13.8</v>
      </c>
      <c r="F5" s="106">
        <v>0.53600000000000003</v>
      </c>
      <c r="G5" s="73">
        <v>4620</v>
      </c>
      <c r="H5" s="105">
        <v>100000000</v>
      </c>
      <c r="I5" s="78">
        <v>0</v>
      </c>
      <c r="J5" s="2">
        <f>E5*F5</f>
        <v>7.3968000000000007</v>
      </c>
      <c r="K5" s="1">
        <f t="shared" si="1"/>
        <v>13</v>
      </c>
      <c r="L5" s="1">
        <f t="shared" ref="L5:L14" si="21">LN(K5)</f>
        <v>2.5649493574615367</v>
      </c>
      <c r="M5" s="3">
        <f t="shared" si="14"/>
        <v>216.45021645021646</v>
      </c>
      <c r="N5" s="3">
        <f t="shared" si="14"/>
        <v>0.01</v>
      </c>
      <c r="O5" s="3">
        <f t="shared" si="15"/>
        <v>12987.012987012988</v>
      </c>
      <c r="P5" s="3">
        <f t="shared" si="16"/>
        <v>0.6</v>
      </c>
      <c r="Q5" s="3">
        <f t="shared" si="2"/>
        <v>28.183621933621932</v>
      </c>
      <c r="R5" s="3">
        <f t="shared" si="3"/>
        <v>1.3020833333333333E-3</v>
      </c>
      <c r="S5" s="3">
        <f t="shared" si="4"/>
        <v>13</v>
      </c>
      <c r="T5" s="4">
        <f t="shared" si="0"/>
        <v>7.3968000000000007</v>
      </c>
      <c r="U5">
        <f>T5*0.001341022</f>
        <v>9.9192715296000013E-3</v>
      </c>
      <c r="V5" s="127">
        <f t="shared" si="17"/>
        <v>4.011393083656359E-3</v>
      </c>
      <c r="W5">
        <f t="shared" si="18"/>
        <v>-1.5443863372076981E-7</v>
      </c>
      <c r="AB5" s="97"/>
      <c r="AF5" s="95">
        <f t="shared" si="5"/>
        <v>0.36111111111111105</v>
      </c>
      <c r="AG5" s="95">
        <f t="shared" si="6"/>
        <v>12.999999999999998</v>
      </c>
      <c r="AH5" s="96">
        <f t="shared" si="7"/>
        <v>8069.6528312921109</v>
      </c>
      <c r="AI5" s="96">
        <f t="shared" si="10"/>
        <v>17.512267429019339</v>
      </c>
      <c r="AJ5" s="96">
        <f t="shared" si="8"/>
        <v>-4.2739444541345701</v>
      </c>
      <c r="AK5" s="96">
        <f t="shared" si="9"/>
        <v>17.897165603858483</v>
      </c>
      <c r="AM5">
        <f>MAX($AD$36+$AE$36*AH5, 0)</f>
        <v>0</v>
      </c>
      <c r="AN5" s="127">
        <f t="shared" si="11"/>
        <v>0</v>
      </c>
      <c r="AO5" s="127">
        <f>AN5/AH5*5252</f>
        <v>0</v>
      </c>
      <c r="AP5">
        <f t="shared" ref="AP5:AP14" si="22">AO5/AH5*2</f>
        <v>0</v>
      </c>
      <c r="AQ5" s="95"/>
      <c r="AR5" s="127">
        <f t="shared" si="12"/>
        <v>0</v>
      </c>
      <c r="AS5" s="127">
        <f t="shared" si="13"/>
        <v>0</v>
      </c>
      <c r="AU5" s="95"/>
      <c r="AV5" s="128">
        <f t="shared" ref="AV5:AV14" si="23">$W$31/$W$30</f>
        <v>1.0526315789473683E-4</v>
      </c>
      <c r="AW5" t="e">
        <f t="shared" si="19"/>
        <v>#DIV/0!</v>
      </c>
    </row>
    <row r="6" spans="1:49" ht="15" customHeight="1" x14ac:dyDescent="0.3">
      <c r="B6" s="113">
        <f t="shared" si="20"/>
        <v>1.1388888888888888</v>
      </c>
      <c r="C6" s="73">
        <v>25</v>
      </c>
      <c r="D6" s="109">
        <v>0.66800000000000004</v>
      </c>
      <c r="E6" s="73">
        <v>13.77</v>
      </c>
      <c r="F6" s="106">
        <v>1.48</v>
      </c>
      <c r="G6" s="73">
        <v>3260</v>
      </c>
      <c r="H6" s="105">
        <v>6410</v>
      </c>
      <c r="I6" s="78">
        <v>4.08</v>
      </c>
      <c r="J6" s="2">
        <f>E6*F6</f>
        <v>20.3796</v>
      </c>
      <c r="K6" s="1">
        <f>C6</f>
        <v>25</v>
      </c>
      <c r="L6" s="1">
        <f>LN(K6)</f>
        <v>3.2188758248682006</v>
      </c>
      <c r="M6" s="3">
        <f>1/G6/0.000001</f>
        <v>306.74846625766872</v>
      </c>
      <c r="N6" s="3">
        <f>1/H6/0.000001</f>
        <v>156.00624024960999</v>
      </c>
      <c r="O6" s="3">
        <f t="shared" si="15"/>
        <v>18404.907975460123</v>
      </c>
      <c r="P6" s="3">
        <f t="shared" si="16"/>
        <v>9360.3744149765989</v>
      </c>
      <c r="Q6" s="3">
        <f t="shared" si="2"/>
        <v>39.941206543967276</v>
      </c>
      <c r="R6" s="3">
        <f t="shared" si="3"/>
        <v>20.3133125325013</v>
      </c>
      <c r="S6" s="3">
        <f t="shared" si="4"/>
        <v>25</v>
      </c>
      <c r="T6" s="4">
        <f t="shared" si="0"/>
        <v>20.3796</v>
      </c>
      <c r="U6">
        <f>T6*0.001341022</f>
        <v>2.7329491951200002E-2</v>
      </c>
      <c r="V6" s="127">
        <f t="shared" si="17"/>
        <v>7.7987073838718312E-3</v>
      </c>
      <c r="W6">
        <f t="shared" si="18"/>
        <v>-2.118648839285181E-7</v>
      </c>
      <c r="AB6" s="97"/>
      <c r="AF6" s="95">
        <f t="shared" si="5"/>
        <v>0.69444444444444442</v>
      </c>
      <c r="AG6" s="95">
        <f t="shared" si="6"/>
        <v>25</v>
      </c>
      <c r="AH6" s="96">
        <f t="shared" si="7"/>
        <v>17348.876248230645</v>
      </c>
      <c r="AI6" s="96">
        <f t="shared" si="10"/>
        <v>37.649471024806083</v>
      </c>
      <c r="AJ6" s="96">
        <f t="shared" si="8"/>
        <v>16.341450503953713</v>
      </c>
      <c r="AK6" s="96">
        <f t="shared" si="9"/>
        <v>37.858084492272184</v>
      </c>
      <c r="AM6">
        <f>MAX($AD$36+$AE$36*AH6, 0)</f>
        <v>7530.1403922218742</v>
      </c>
      <c r="AN6" s="127">
        <f t="shared" si="11"/>
        <v>1.4843385324309564E-2</v>
      </c>
      <c r="AO6" s="127">
        <f>AN6/AH6*5252</f>
        <v>4.4935163873351426E-3</v>
      </c>
      <c r="AP6">
        <f t="shared" si="22"/>
        <v>5.1801814976845215E-7</v>
      </c>
      <c r="AQ6" s="95">
        <f t="shared" ref="AQ6:AQ13" si="24">$W$34/AP6</f>
        <v>8.6869543123372139E-2</v>
      </c>
      <c r="AR6" s="127">
        <f t="shared" si="12"/>
        <v>0</v>
      </c>
      <c r="AS6" s="127">
        <f t="shared" si="13"/>
        <v>0</v>
      </c>
      <c r="AT6">
        <f t="shared" ref="AT6:AT14" si="25">AS6/AM6*2</f>
        <v>0</v>
      </c>
      <c r="AU6" s="95"/>
      <c r="AV6" s="128">
        <f t="shared" si="23"/>
        <v>1.0526315789473683E-4</v>
      </c>
      <c r="AW6">
        <f t="shared" si="19"/>
        <v>140.36831132451306</v>
      </c>
    </row>
    <row r="7" spans="1:49" ht="13.95" customHeight="1" x14ac:dyDescent="0.3">
      <c r="B7" s="113">
        <f t="shared" si="20"/>
        <v>1.1944444444444444</v>
      </c>
      <c r="C7" s="73">
        <v>35</v>
      </c>
      <c r="D7" s="73">
        <v>0.98599999999999999</v>
      </c>
      <c r="E7" s="73">
        <v>13.69</v>
      </c>
      <c r="F7" s="73">
        <v>2.19</v>
      </c>
      <c r="G7" s="73">
        <v>2680</v>
      </c>
      <c r="H7" s="73">
        <v>4532</v>
      </c>
      <c r="I7" s="78">
        <v>6.04</v>
      </c>
      <c r="J7" s="2">
        <f t="shared" ref="J7:J13" si="26">E7*F7</f>
        <v>29.981099999999998</v>
      </c>
      <c r="K7" s="1">
        <f t="shared" si="1"/>
        <v>35</v>
      </c>
      <c r="L7" s="1">
        <f t="shared" si="21"/>
        <v>3.5553480614894135</v>
      </c>
      <c r="M7" s="3">
        <f t="shared" si="14"/>
        <v>373.13432835820896</v>
      </c>
      <c r="N7" s="3">
        <f t="shared" si="14"/>
        <v>220.65313327449252</v>
      </c>
      <c r="O7" s="3">
        <f t="shared" si="15"/>
        <v>22388.059701492537</v>
      </c>
      <c r="P7" s="3">
        <f t="shared" si="16"/>
        <v>13239.187996469551</v>
      </c>
      <c r="Q7" s="3">
        <f t="shared" si="2"/>
        <v>48.585199004975124</v>
      </c>
      <c r="R7" s="3">
        <f t="shared" si="3"/>
        <v>28.730876728449545</v>
      </c>
      <c r="S7" s="3">
        <f t="shared" si="4"/>
        <v>35</v>
      </c>
      <c r="T7" s="4">
        <f t="shared" si="0"/>
        <v>29.981099999999998</v>
      </c>
      <c r="U7">
        <f t="shared" ref="U7:U13" si="27">T7*0.001341022</f>
        <v>4.0205314684200001E-2</v>
      </c>
      <c r="V7" s="127">
        <f t="shared" si="17"/>
        <v>9.4317379682233565E-3</v>
      </c>
      <c r="W7">
        <f t="shared" si="18"/>
        <v>-2.106421479569883E-7</v>
      </c>
      <c r="X7">
        <v>0.18</v>
      </c>
      <c r="Y7">
        <f t="shared" ref="Y7:Y12" si="28">-X7*W7</f>
        <v>3.7915586632257891E-8</v>
      </c>
      <c r="Z7">
        <f t="shared" ref="Z7:Z12" si="29">Y7/6.66*2048.5</f>
        <v>1.1662174056483527E-5</v>
      </c>
      <c r="AA7">
        <f t="shared" ref="AA7:AA12" si="30">Z7*144</f>
        <v>1.6793530641336278E-3</v>
      </c>
      <c r="AB7" s="97"/>
      <c r="AF7" s="95">
        <f t="shared" si="5"/>
        <v>0.97222222222222221</v>
      </c>
      <c r="AG7" s="95">
        <f t="shared" si="6"/>
        <v>35</v>
      </c>
      <c r="AH7" s="96">
        <f t="shared" si="7"/>
        <v>22123.420807632323</v>
      </c>
      <c r="AI7" s="96">
        <f t="shared" si="10"/>
        <v>48.010895849896535</v>
      </c>
      <c r="AJ7" s="96">
        <f t="shared" si="8"/>
        <v>26.948924579573251</v>
      </c>
      <c r="AK7" s="96">
        <f t="shared" si="9"/>
        <v>48.128803538153008</v>
      </c>
      <c r="AM7">
        <f t="shared" ref="AM7:AM14" si="31">MAX($AD$36+$AE$36*AH7, 0)</f>
        <v>12418.064446267355</v>
      </c>
      <c r="AN7" s="127">
        <f t="shared" si="11"/>
        <v>3.8056725878256127E-2</v>
      </c>
      <c r="AO7" s="127">
        <f>AN7/AH7*5252</f>
        <v>9.0344945318604156E-3</v>
      </c>
      <c r="AP7">
        <f t="shared" si="22"/>
        <v>8.1673576707844562E-7</v>
      </c>
      <c r="AQ7" s="95">
        <f t="shared" si="24"/>
        <v>5.5097378875630716E-2</v>
      </c>
      <c r="AR7" s="127">
        <f t="shared" si="12"/>
        <v>0</v>
      </c>
      <c r="AS7" s="127">
        <f t="shared" si="13"/>
        <v>0</v>
      </c>
      <c r="AT7">
        <f t="shared" si="25"/>
        <v>0</v>
      </c>
      <c r="AU7" s="95"/>
      <c r="AV7" s="128">
        <f t="shared" si="23"/>
        <v>1.0526315789473683E-4</v>
      </c>
      <c r="AW7">
        <f t="shared" si="19"/>
        <v>89.02920118038908</v>
      </c>
    </row>
    <row r="8" spans="1:49" ht="13.95" customHeight="1" x14ac:dyDescent="0.3">
      <c r="B8" s="113">
        <f>C8/180+1</f>
        <v>1.3</v>
      </c>
      <c r="C8" s="73">
        <v>54</v>
      </c>
      <c r="D8" s="73">
        <v>1.375</v>
      </c>
      <c r="E8" s="73">
        <v>13.62</v>
      </c>
      <c r="F8" s="73">
        <v>3.93</v>
      </c>
      <c r="G8" s="73">
        <v>2150</v>
      </c>
      <c r="H8" s="73">
        <v>3180</v>
      </c>
      <c r="I8" s="78">
        <v>8.24</v>
      </c>
      <c r="J8" s="2">
        <f>E8*F8</f>
        <v>53.526600000000002</v>
      </c>
      <c r="K8" s="1">
        <f>C8</f>
        <v>54</v>
      </c>
      <c r="L8" s="1">
        <f>LN(K8)</f>
        <v>3.9889840465642745</v>
      </c>
      <c r="M8" s="3">
        <f>1/G8/0.000001</f>
        <v>465.11627906976747</v>
      </c>
      <c r="N8" s="3">
        <f>1/H8/0.000001</f>
        <v>314.46540880503147</v>
      </c>
      <c r="O8" s="3">
        <f t="shared" si="15"/>
        <v>27906.976744186049</v>
      </c>
      <c r="P8" s="3">
        <f t="shared" si="16"/>
        <v>18867.92452830189</v>
      </c>
      <c r="Q8" s="3">
        <f t="shared" si="2"/>
        <v>60.562015503875976</v>
      </c>
      <c r="R8" s="3">
        <f t="shared" si="3"/>
        <v>40.946016771488473</v>
      </c>
      <c r="S8" s="3">
        <f t="shared" si="4"/>
        <v>54</v>
      </c>
      <c r="T8" s="4">
        <f t="shared" si="0"/>
        <v>53.526600000000002</v>
      </c>
      <c r="U8">
        <f>T8*0.001341022</f>
        <v>7.1780348185200002E-2</v>
      </c>
      <c r="V8" s="127">
        <f t="shared" si="17"/>
        <v>1.3508822260627353E-2</v>
      </c>
      <c r="W8">
        <f t="shared" si="18"/>
        <v>-2.4203306550290671E-7</v>
      </c>
      <c r="X8">
        <v>0.18</v>
      </c>
      <c r="Y8">
        <f>-X8*W8</f>
        <v>4.3565951790523206E-8</v>
      </c>
      <c r="Z8">
        <f>Y8/6.66*2048.5</f>
        <v>1.3400127964397415E-5</v>
      </c>
      <c r="AA8">
        <f>Z8*144</f>
        <v>1.9296184268732279E-3</v>
      </c>
      <c r="AB8" s="97"/>
      <c r="AF8" s="95">
        <f t="shared" si="5"/>
        <v>1.5</v>
      </c>
      <c r="AG8" s="95">
        <f t="shared" si="6"/>
        <v>54</v>
      </c>
      <c r="AH8" s="96">
        <f t="shared" si="7"/>
        <v>28276.719974572956</v>
      </c>
      <c r="AI8" s="96">
        <f t="shared" si="10"/>
        <v>61.364409667042004</v>
      </c>
      <c r="AJ8" s="96">
        <f t="shared" si="8"/>
        <v>40.619539772456378</v>
      </c>
      <c r="AK8" s="96">
        <f t="shared" si="9"/>
        <v>61.365418290119948</v>
      </c>
      <c r="AM8">
        <f t="shared" si="31"/>
        <v>18717.4839271479</v>
      </c>
      <c r="AN8" s="127">
        <f t="shared" si="11"/>
        <v>8.0150286593492603E-2</v>
      </c>
      <c r="AO8" s="127">
        <f>AN8/AH8*5252</f>
        <v>1.488677985167834E-2</v>
      </c>
      <c r="AP8">
        <f t="shared" si="22"/>
        <v>1.0529354087082843E-6</v>
      </c>
      <c r="AQ8" s="95">
        <f t="shared" si="24"/>
        <v>4.2737664274397333E-2</v>
      </c>
      <c r="AR8" s="127">
        <f t="shared" si="12"/>
        <v>2.0653285932688642E-2</v>
      </c>
      <c r="AS8" s="127">
        <f t="shared" si="13"/>
        <v>5.7951730126052873E-3</v>
      </c>
      <c r="AT8">
        <f t="shared" si="25"/>
        <v>6.1922564327141741E-7</v>
      </c>
      <c r="AU8" s="95">
        <f t="shared" ref="AU8:AU13" si="32">$W$34/AT8</f>
        <v>7.2671409023472425E-2</v>
      </c>
      <c r="AV8" s="128">
        <f t="shared" si="23"/>
        <v>1.0526315789473683E-4</v>
      </c>
      <c r="AW8">
        <f t="shared" si="19"/>
        <v>69.057733567578751</v>
      </c>
    </row>
    <row r="9" spans="1:49" ht="13.95" customHeight="1" x14ac:dyDescent="0.3">
      <c r="B9" s="113">
        <f>C9/180+1</f>
        <v>1.3555555555555556</v>
      </c>
      <c r="C9" s="73">
        <v>64</v>
      </c>
      <c r="D9" s="73">
        <v>1.49</v>
      </c>
      <c r="E9" s="73">
        <v>13.54</v>
      </c>
      <c r="F9" s="73">
        <v>4.6100000000000003</v>
      </c>
      <c r="G9" s="73">
        <v>2020</v>
      </c>
      <c r="H9" s="73">
        <v>2850</v>
      </c>
      <c r="I9" s="78">
        <v>8.8000000000000007</v>
      </c>
      <c r="J9" s="2">
        <f>E9*F9</f>
        <v>62.419400000000003</v>
      </c>
      <c r="K9" s="1">
        <f>C9</f>
        <v>64</v>
      </c>
      <c r="L9" s="1">
        <f>LN(K9)</f>
        <v>4.1588830833596715</v>
      </c>
      <c r="M9" s="3">
        <f>1/G9/0.000001</f>
        <v>495.04950495049508</v>
      </c>
      <c r="N9" s="3">
        <f>1/H9/0.000001</f>
        <v>350.87719298245611</v>
      </c>
      <c r="O9" s="3">
        <f t="shared" si="15"/>
        <v>29702.970297029704</v>
      </c>
      <c r="P9" s="3">
        <f t="shared" si="16"/>
        <v>21052.631578947367</v>
      </c>
      <c r="Q9" s="3">
        <f t="shared" si="2"/>
        <v>64.459570957095707</v>
      </c>
      <c r="R9" s="3">
        <f t="shared" si="3"/>
        <v>45.687134502923968</v>
      </c>
      <c r="S9" s="3">
        <f t="shared" si="4"/>
        <v>64</v>
      </c>
      <c r="T9" s="4">
        <f t="shared" si="0"/>
        <v>62.419400000000003</v>
      </c>
      <c r="U9">
        <f>T9*0.001341022</f>
        <v>8.3705788626800004E-2</v>
      </c>
      <c r="V9" s="127">
        <f t="shared" si="17"/>
        <v>1.4800634329554439E-2</v>
      </c>
      <c r="W9">
        <f t="shared" si="18"/>
        <v>-2.4914401121416636E-7</v>
      </c>
      <c r="X9">
        <v>0.18</v>
      </c>
      <c r="Y9">
        <f>-X9*W9</f>
        <v>4.484592201854994E-8</v>
      </c>
      <c r="Z9">
        <f>Y9/6.66*2048.5</f>
        <v>1.3793824512762695E-5</v>
      </c>
      <c r="AA9">
        <f>Z9*144</f>
        <v>1.986310729837828E-3</v>
      </c>
      <c r="AB9" s="97"/>
      <c r="AF9" s="95"/>
      <c r="AG9" s="134">
        <v>70.201599999999999</v>
      </c>
      <c r="AH9" s="135">
        <f t="shared" si="7"/>
        <v>31999.995048805355</v>
      </c>
      <c r="AI9" s="135">
        <f t="shared" si="10"/>
        <v>69.444433699664401</v>
      </c>
      <c r="AJ9" s="135">
        <f t="shared" si="8"/>
        <v>48.891437402681838</v>
      </c>
      <c r="AK9" s="135">
        <f t="shared" si="9"/>
        <v>69.374708336993905</v>
      </c>
      <c r="AL9" s="136"/>
      <c r="AM9" s="136">
        <f t="shared" si="31"/>
        <v>22529.174355155788</v>
      </c>
      <c r="AN9" s="137">
        <f t="shared" si="11"/>
        <v>0.11227974297099894</v>
      </c>
      <c r="AO9" s="137">
        <f t="shared" ref="AO9:AO14" si="33">AN9/AH9*5252</f>
        <v>1.8427915666371371E-2</v>
      </c>
      <c r="AP9" s="136">
        <f t="shared" si="22"/>
        <v>1.1517449073517487E-6</v>
      </c>
      <c r="AQ9" s="134">
        <f t="shared" si="24"/>
        <v>3.9071151704477884E-2</v>
      </c>
      <c r="AR9" s="137">
        <f t="shared" si="12"/>
        <v>4.0410093517432376E-2</v>
      </c>
      <c r="AS9" s="137">
        <f t="shared" si="13"/>
        <v>9.4203989816868394E-3</v>
      </c>
      <c r="AT9" s="136">
        <f t="shared" si="25"/>
        <v>8.3628444018242383E-7</v>
      </c>
      <c r="AU9" s="134">
        <f t="shared" si="32"/>
        <v>5.3809443100703722E-2</v>
      </c>
      <c r="AV9" s="138">
        <f t="shared" si="23"/>
        <v>1.0526315789473683E-4</v>
      </c>
      <c r="AW9" s="136">
        <f t="shared" si="19"/>
        <v>63.133192475440495</v>
      </c>
    </row>
    <row r="10" spans="1:49" ht="13.95" customHeight="1" x14ac:dyDescent="0.3">
      <c r="B10" s="113">
        <f t="shared" si="20"/>
        <v>1.4944444444444445</v>
      </c>
      <c r="C10" s="73">
        <v>89</v>
      </c>
      <c r="D10" s="73">
        <v>1.81</v>
      </c>
      <c r="E10" s="73">
        <v>13.45</v>
      </c>
      <c r="F10" s="73">
        <v>6.61</v>
      </c>
      <c r="G10" s="73">
        <v>1770</v>
      </c>
      <c r="H10" s="73">
        <v>2400</v>
      </c>
      <c r="I10" s="78">
        <v>10.8</v>
      </c>
      <c r="J10" s="2">
        <f t="shared" si="26"/>
        <v>88.904499999999999</v>
      </c>
      <c r="K10" s="1">
        <f t="shared" si="1"/>
        <v>89</v>
      </c>
      <c r="L10" s="1">
        <f t="shared" si="21"/>
        <v>4.4886363697321396</v>
      </c>
      <c r="M10" s="3">
        <f t="shared" si="14"/>
        <v>564.9717514124294</v>
      </c>
      <c r="N10" s="3">
        <f t="shared" si="14"/>
        <v>416.66666666666669</v>
      </c>
      <c r="O10" s="3">
        <f t="shared" si="15"/>
        <v>33898.305084745763</v>
      </c>
      <c r="P10" s="3">
        <f t="shared" si="16"/>
        <v>25000</v>
      </c>
      <c r="Q10" s="3">
        <f t="shared" si="2"/>
        <v>73.56403013182674</v>
      </c>
      <c r="R10" s="3">
        <f t="shared" si="3"/>
        <v>54.253472222222221</v>
      </c>
      <c r="S10" s="3">
        <f t="shared" si="4"/>
        <v>89</v>
      </c>
      <c r="T10" s="4">
        <f t="shared" si="0"/>
        <v>88.904499999999999</v>
      </c>
      <c r="U10">
        <f t="shared" si="27"/>
        <v>0.11922289039900001</v>
      </c>
      <c r="V10" s="127">
        <f t="shared" si="17"/>
        <v>1.8471679301078667E-2</v>
      </c>
      <c r="W10">
        <f t="shared" si="18"/>
        <v>-2.7245726969091031E-7</v>
      </c>
      <c r="X10">
        <v>0.18</v>
      </c>
      <c r="Y10">
        <f t="shared" si="28"/>
        <v>4.9042308544363851E-8</v>
      </c>
      <c r="Z10">
        <f t="shared" si="29"/>
        <v>1.508455991788729E-5</v>
      </c>
      <c r="AA10">
        <f t="shared" si="30"/>
        <v>2.1721766281757697E-3</v>
      </c>
      <c r="AB10" s="97"/>
      <c r="AF10" s="95">
        <f>C10/$AD$32*$AD$27</f>
        <v>2.4722222222222223</v>
      </c>
      <c r="AG10" s="95">
        <f t="shared" si="6"/>
        <v>89</v>
      </c>
      <c r="AH10" s="96">
        <f t="shared" si="7"/>
        <v>35366.791670025093</v>
      </c>
      <c r="AI10" s="96">
        <f t="shared" si="10"/>
        <v>76.75084997835306</v>
      </c>
      <c r="AJ10" s="96">
        <f t="shared" si="8"/>
        <v>56.37135667731674</v>
      </c>
      <c r="AK10" s="96">
        <f t="shared" si="9"/>
        <v>76.617162931553622</v>
      </c>
      <c r="AM10">
        <f t="shared" si="31"/>
        <v>25975.921156907556</v>
      </c>
      <c r="AN10" s="127">
        <f t="shared" si="11"/>
        <v>0.14565577213038161</v>
      </c>
      <c r="AO10" s="127">
        <f t="shared" si="33"/>
        <v>2.1630011632554215E-2</v>
      </c>
      <c r="AP10">
        <f t="shared" si="22"/>
        <v>1.2231820083859401E-6</v>
      </c>
      <c r="AQ10" s="95">
        <f t="shared" si="24"/>
        <v>3.6789291938147554E-2</v>
      </c>
      <c r="AR10" s="127">
        <f t="shared" si="12"/>
        <v>6.2805810923551059E-2</v>
      </c>
      <c r="AS10" s="127">
        <f t="shared" si="13"/>
        <v>1.2698534037657191E-2</v>
      </c>
      <c r="AT10">
        <f t="shared" si="25"/>
        <v>9.7771578231637638E-7</v>
      </c>
      <c r="AU10" s="95">
        <f t="shared" si="32"/>
        <v>4.6025645503427672E-2</v>
      </c>
      <c r="AV10" s="128">
        <f t="shared" si="23"/>
        <v>1.0526315789473683E-4</v>
      </c>
      <c r="AW10">
        <f t="shared" si="19"/>
        <v>59.446045167387481</v>
      </c>
    </row>
    <row r="11" spans="1:49" ht="13.95" customHeight="1" x14ac:dyDescent="0.3">
      <c r="B11" s="113">
        <f>C11/180+1</f>
        <v>1.6944444444444444</v>
      </c>
      <c r="C11" s="73">
        <v>125</v>
      </c>
      <c r="D11" s="73">
        <v>2.16</v>
      </c>
      <c r="E11" s="73">
        <v>13.2</v>
      </c>
      <c r="F11" s="73">
        <v>10.3</v>
      </c>
      <c r="G11" s="73">
        <v>1520</v>
      </c>
      <c r="H11" s="73">
        <v>2000</v>
      </c>
      <c r="I11" s="78">
        <v>14</v>
      </c>
      <c r="J11" s="2">
        <f>E11*F11</f>
        <v>135.96</v>
      </c>
      <c r="K11" s="1">
        <f>C11</f>
        <v>125</v>
      </c>
      <c r="L11" s="1">
        <f>LN(K11)</f>
        <v>4.8283137373023015</v>
      </c>
      <c r="M11" s="3">
        <f>1/G11/0.000001</f>
        <v>657.89473684210532</v>
      </c>
      <c r="N11" s="3">
        <f>1/H11/0.000001</f>
        <v>500.00000000000006</v>
      </c>
      <c r="O11" s="3">
        <f>M11*60/$W$27</f>
        <v>39473.68421052632</v>
      </c>
      <c r="P11" s="3">
        <f>N11*60/$W$27</f>
        <v>30000.000000000004</v>
      </c>
      <c r="Q11" s="3">
        <f t="shared" si="2"/>
        <v>85.663377192982466</v>
      </c>
      <c r="R11" s="3">
        <f t="shared" si="3"/>
        <v>65.104166666666671</v>
      </c>
      <c r="S11" s="3">
        <f>K11</f>
        <v>125</v>
      </c>
      <c r="T11" s="4">
        <f>J11</f>
        <v>135.96</v>
      </c>
      <c r="U11">
        <f>T11*0.001341022</f>
        <v>0.18232535112000003</v>
      </c>
      <c r="V11" s="127">
        <f>U11/O11*5252</f>
        <v>2.4258509516750081E-2</v>
      </c>
      <c r="W11">
        <f>-V11/2/O11</f>
        <v>-3.072744538788343E-7</v>
      </c>
      <c r="X11">
        <v>0.14000000000000001</v>
      </c>
      <c r="Y11">
        <f>-X11*W11</f>
        <v>4.3018423543036807E-8</v>
      </c>
      <c r="Z11">
        <f>Y11/6.66*2048.5</f>
        <v>1.3231717811998633E-5</v>
      </c>
      <c r="AA11">
        <f>Z11*144</f>
        <v>1.9053673649278033E-3</v>
      </c>
      <c r="AB11" s="97"/>
      <c r="AF11" s="95">
        <f>C11/$AD$32*$AD$27</f>
        <v>3.4722222222222223</v>
      </c>
      <c r="AG11" s="95">
        <f t="shared" si="6"/>
        <v>125</v>
      </c>
      <c r="AH11" s="96">
        <f t="shared" si="7"/>
        <v>40186.817071139434</v>
      </c>
      <c r="AI11" s="96">
        <f>MAX(($AD$35+$AE$35*LN(AG11))/$AD$31,0)</f>
        <v>87.210974546743557</v>
      </c>
      <c r="AJ11" s="96">
        <f t="shared" si="8"/>
        <v>67.079874285654896</v>
      </c>
      <c r="AK11" s="96">
        <f t="shared" si="9"/>
        <v>86.985717685403912</v>
      </c>
      <c r="AM11">
        <f t="shared" si="31"/>
        <v>30910.406070829777</v>
      </c>
      <c r="AN11" s="127">
        <f t="shared" si="11"/>
        <v>0.20058398668919561</v>
      </c>
      <c r="AO11" s="127">
        <f t="shared" si="33"/>
        <v>2.621424573702338E-2</v>
      </c>
      <c r="AP11">
        <f t="shared" si="22"/>
        <v>1.3046191585971313E-6</v>
      </c>
      <c r="AQ11" s="95">
        <f t="shared" si="24"/>
        <v>3.4492824747713272E-2</v>
      </c>
      <c r="AR11" s="127">
        <f t="shared" si="12"/>
        <v>0.10235763443239904</v>
      </c>
      <c r="AS11" s="127">
        <f t="shared" si="13"/>
        <v>1.7391628398770127E-2</v>
      </c>
      <c r="AT11">
        <f t="shared" si="25"/>
        <v>1.1252927806200935E-6</v>
      </c>
      <c r="AU11" s="95">
        <f t="shared" si="32"/>
        <v>3.9989592730882637E-2</v>
      </c>
      <c r="AV11" s="128">
        <f t="shared" si="23"/>
        <v>1.0526315789473683E-4</v>
      </c>
      <c r="AW11">
        <f t="shared" si="19"/>
        <v>55.735294426179998</v>
      </c>
    </row>
    <row r="12" spans="1:49" ht="13.95" customHeight="1" x14ac:dyDescent="0.3">
      <c r="B12" s="113">
        <f t="shared" si="20"/>
        <v>1.8611111111111112</v>
      </c>
      <c r="C12" s="73">
        <v>155</v>
      </c>
      <c r="D12" s="73">
        <v>2.5299999999999998</v>
      </c>
      <c r="E12" s="73">
        <v>12.85</v>
      </c>
      <c r="F12" s="73">
        <v>15</v>
      </c>
      <c r="G12" s="73">
        <v>1364</v>
      </c>
      <c r="H12" s="73">
        <v>1740</v>
      </c>
      <c r="I12" s="78">
        <v>15.8</v>
      </c>
      <c r="J12" s="2">
        <f t="shared" si="26"/>
        <v>192.75</v>
      </c>
      <c r="K12" s="1">
        <f t="shared" si="1"/>
        <v>155</v>
      </c>
      <c r="L12" s="1">
        <f t="shared" si="21"/>
        <v>5.0434251169192468</v>
      </c>
      <c r="M12" s="3">
        <f t="shared" si="14"/>
        <v>733.13782991202345</v>
      </c>
      <c r="N12" s="3">
        <f t="shared" si="14"/>
        <v>574.71264367816093</v>
      </c>
      <c r="O12" s="3">
        <f t="shared" si="15"/>
        <v>43988.269794721404</v>
      </c>
      <c r="P12" s="3">
        <f t="shared" si="16"/>
        <v>34482.758620689652</v>
      </c>
      <c r="Q12" s="3">
        <f t="shared" si="2"/>
        <v>95.460654936461381</v>
      </c>
      <c r="R12" s="3">
        <f t="shared" si="3"/>
        <v>74.83237547892719</v>
      </c>
      <c r="S12" s="3">
        <f t="shared" si="4"/>
        <v>155</v>
      </c>
      <c r="T12" s="4">
        <f t="shared" si="0"/>
        <v>192.75</v>
      </c>
      <c r="U12">
        <f t="shared" si="27"/>
        <v>0.25848199050000004</v>
      </c>
      <c r="V12" s="127">
        <f t="shared" si="17"/>
        <v>3.0861577880676404E-2</v>
      </c>
      <c r="W12">
        <f t="shared" si="18"/>
        <v>-3.5079326857702185E-7</v>
      </c>
      <c r="X12">
        <v>0.14000000000000001</v>
      </c>
      <c r="Y12">
        <f t="shared" si="28"/>
        <v>4.9111057600783063E-8</v>
      </c>
      <c r="Z12">
        <f t="shared" si="29"/>
        <v>1.5105705930210826E-5</v>
      </c>
      <c r="AA12">
        <f t="shared" si="30"/>
        <v>2.1752216539503589E-3</v>
      </c>
      <c r="AB12" s="97"/>
      <c r="AF12" s="95">
        <f>C12/$AD$32*$AD$27</f>
        <v>4.3055555555555554</v>
      </c>
      <c r="AG12" s="95">
        <f t="shared" si="6"/>
        <v>155</v>
      </c>
      <c r="AH12" s="96">
        <f t="shared" si="7"/>
        <v>43239.249799405501</v>
      </c>
      <c r="AI12" s="96">
        <f t="shared" si="10"/>
        <v>93.835177516070971</v>
      </c>
      <c r="AJ12" s="96">
        <f t="shared" si="8"/>
        <v>73.861379962232448</v>
      </c>
      <c r="AK12" s="96">
        <f t="shared" si="9"/>
        <v>93.551931188792182</v>
      </c>
      <c r="AM12">
        <f t="shared" si="31"/>
        <v>34035.323886596707</v>
      </c>
      <c r="AN12" s="127">
        <f t="shared" si="11"/>
        <v>0.23972060902426137</v>
      </c>
      <c r="AO12" s="127">
        <f t="shared" si="33"/>
        <v>2.911735620844955E-2</v>
      </c>
      <c r="AP12">
        <f t="shared" si="22"/>
        <v>1.3468020996446561E-6</v>
      </c>
      <c r="AQ12" s="95">
        <f t="shared" si="24"/>
        <v>3.3412481322885462E-2</v>
      </c>
      <c r="AR12" s="127">
        <f t="shared" si="12"/>
        <v>0.13196579932248606</v>
      </c>
      <c r="AS12" s="127">
        <f t="shared" si="13"/>
        <v>2.0363678052572821E-2</v>
      </c>
      <c r="AT12">
        <f t="shared" si="25"/>
        <v>1.1966202008491623E-6</v>
      </c>
      <c r="AU12" s="95">
        <f t="shared" si="32"/>
        <v>3.7605917038728308E-2</v>
      </c>
      <c r="AV12" s="128">
        <f t="shared" si="23"/>
        <v>1.0526315789473683E-4</v>
      </c>
      <c r="AW12">
        <f t="shared" si="19"/>
        <v>53.989619512496461</v>
      </c>
    </row>
    <row r="13" spans="1:49" ht="13.95" customHeight="1" x14ac:dyDescent="0.3">
      <c r="B13" s="113">
        <f t="shared" si="20"/>
        <v>1.9166666666666665</v>
      </c>
      <c r="C13" s="73">
        <v>165</v>
      </c>
      <c r="D13" s="73">
        <v>2.63</v>
      </c>
      <c r="E13" s="73">
        <v>12.75</v>
      </c>
      <c r="F13" s="73">
        <v>16.399999999999999</v>
      </c>
      <c r="G13" s="73">
        <v>1316</v>
      </c>
      <c r="H13" s="73">
        <v>1680</v>
      </c>
      <c r="I13" s="78">
        <v>17.2</v>
      </c>
      <c r="J13" s="2">
        <f t="shared" si="26"/>
        <v>209.1</v>
      </c>
      <c r="K13" s="1">
        <f t="shared" si="1"/>
        <v>165</v>
      </c>
      <c r="L13" s="1">
        <f t="shared" si="21"/>
        <v>5.1059454739005803</v>
      </c>
      <c r="M13" s="3">
        <f t="shared" si="14"/>
        <v>759.87841945288756</v>
      </c>
      <c r="N13" s="3">
        <f t="shared" si="14"/>
        <v>595.2380952380953</v>
      </c>
      <c r="O13" s="3">
        <f t="shared" si="15"/>
        <v>45592.705167173255</v>
      </c>
      <c r="P13" s="3">
        <f t="shared" si="16"/>
        <v>35714.285714285717</v>
      </c>
      <c r="Q13" s="3">
        <f t="shared" si="2"/>
        <v>98.942502532928074</v>
      </c>
      <c r="R13" s="3">
        <f t="shared" si="3"/>
        <v>77.504960317460331</v>
      </c>
      <c r="S13" s="3">
        <f t="shared" si="4"/>
        <v>165</v>
      </c>
      <c r="T13" s="4">
        <f t="shared" si="0"/>
        <v>209.1</v>
      </c>
      <c r="U13">
        <f t="shared" si="27"/>
        <v>0.2804077002</v>
      </c>
      <c r="V13" s="127">
        <f t="shared" si="17"/>
        <v>3.2301247229145437E-2</v>
      </c>
      <c r="W13">
        <f t="shared" si="18"/>
        <v>-3.5423701127962827E-7</v>
      </c>
      <c r="AB13" s="97"/>
      <c r="AF13" s="95">
        <f>C13/$AD$32*$AD$27</f>
        <v>4.583333333333333</v>
      </c>
      <c r="AG13" s="95">
        <f t="shared" si="6"/>
        <v>165</v>
      </c>
      <c r="AH13" s="96">
        <f t="shared" si="7"/>
        <v>44126.414319351083</v>
      </c>
      <c r="AI13" s="96">
        <f t="shared" si="10"/>
        <v>95.760447741647312</v>
      </c>
      <c r="AJ13" s="96">
        <f t="shared" si="8"/>
        <v>75.832368928625399</v>
      </c>
      <c r="AK13" s="96">
        <f t="shared" si="9"/>
        <v>95.460347252035845</v>
      </c>
      <c r="AM13">
        <f t="shared" si="31"/>
        <v>34943.555602310582</v>
      </c>
      <c r="AN13" s="127">
        <f t="shared" si="11"/>
        <v>0.2517282669713366</v>
      </c>
      <c r="AO13" s="127">
        <f t="shared" si="33"/>
        <v>2.996112143999155E-2</v>
      </c>
      <c r="AP13">
        <f t="shared" si="22"/>
        <v>1.3579676437408819E-6</v>
      </c>
      <c r="AQ13" s="95">
        <f t="shared" si="24"/>
        <v>3.3137755680272003E-2</v>
      </c>
      <c r="AR13" s="127">
        <f t="shared" si="12"/>
        <v>0.14123450569139354</v>
      </c>
      <c r="AS13" s="127">
        <f t="shared" si="13"/>
        <v>2.1227479891661367E-2</v>
      </c>
      <c r="AT13">
        <f t="shared" si="25"/>
        <v>1.2149582105066456E-6</v>
      </c>
      <c r="AU13" s="95">
        <f t="shared" si="32"/>
        <v>3.7038310956584011E-2</v>
      </c>
      <c r="AV13" s="128">
        <f t="shared" si="23"/>
        <v>1.0526315789473683E-4</v>
      </c>
      <c r="AW13">
        <f t="shared" si="19"/>
        <v>53.545703576661204</v>
      </c>
    </row>
    <row r="14" spans="1:49" ht="13.95" customHeight="1" thickBot="1" x14ac:dyDescent="0.35">
      <c r="B14" s="116">
        <f t="shared" si="20"/>
        <v>2</v>
      </c>
      <c r="C14" s="117">
        <v>180</v>
      </c>
      <c r="D14" s="117"/>
      <c r="E14" s="117"/>
      <c r="F14" s="117"/>
      <c r="G14" s="117"/>
      <c r="H14" s="117"/>
      <c r="I14" s="118"/>
      <c r="K14" s="1">
        <f t="shared" si="1"/>
        <v>180</v>
      </c>
      <c r="L14" s="1">
        <f t="shared" si="21"/>
        <v>5.1929568508902104</v>
      </c>
      <c r="O14" s="3">
        <f>AI14*$AD$31</f>
        <v>45361.106669554021</v>
      </c>
      <c r="P14" s="3">
        <f>N14*60/$W$27</f>
        <v>0</v>
      </c>
      <c r="Q14" s="3">
        <f t="shared" si="2"/>
        <v>98.439901626636328</v>
      </c>
      <c r="R14" s="3">
        <f t="shared" si="3"/>
        <v>0</v>
      </c>
      <c r="S14" s="1">
        <f t="shared" si="4"/>
        <v>180</v>
      </c>
      <c r="T14" s="4">
        <f t="shared" si="0"/>
        <v>0</v>
      </c>
      <c r="U14">
        <f>T14*0.001341022</f>
        <v>0</v>
      </c>
      <c r="AB14" s="97"/>
      <c r="AF14" s="95">
        <f>C14/$AD$32*$AD$27</f>
        <v>5</v>
      </c>
      <c r="AG14" s="95">
        <f t="shared" si="6"/>
        <v>180</v>
      </c>
      <c r="AH14" s="96">
        <f t="shared" si="7"/>
        <v>45361.106669554021</v>
      </c>
      <c r="AI14" s="96">
        <f t="shared" si="10"/>
        <v>98.439901626636328</v>
      </c>
      <c r="AJ14" s="96">
        <f t="shared" si="8"/>
        <v>78.575450898685531</v>
      </c>
      <c r="AK14" s="96">
        <f t="shared" si="9"/>
        <v>98.116344715094769</v>
      </c>
      <c r="AM14">
        <f t="shared" si="31"/>
        <v>36207.567774114286</v>
      </c>
      <c r="AN14" s="127">
        <f t="shared" si="11"/>
        <v>0.26891409453189768</v>
      </c>
      <c r="AO14" s="127">
        <f t="shared" si="33"/>
        <v>3.1135413753683283E-2</v>
      </c>
      <c r="AP14">
        <f t="shared" si="22"/>
        <v>1.3727801651973849E-6</v>
      </c>
      <c r="AR14" s="127">
        <f t="shared" si="12"/>
        <v>0.15463125520306809</v>
      </c>
      <c r="AS14" s="127">
        <f t="shared" si="13"/>
        <v>2.2429657727717388E-2</v>
      </c>
      <c r="AT14">
        <f t="shared" si="25"/>
        <v>1.2389486014441944E-6</v>
      </c>
      <c r="AV14" s="128">
        <f t="shared" si="23"/>
        <v>1.0526315789473683E-4</v>
      </c>
      <c r="AW14">
        <f t="shared" si="19"/>
        <v>52.967936718397489</v>
      </c>
    </row>
    <row r="15" spans="1:49" ht="13.95" customHeight="1" x14ac:dyDescent="0.3"/>
    <row r="16" spans="1:49" ht="13.95" customHeight="1" x14ac:dyDescent="0.3">
      <c r="B16" s="120">
        <f t="shared" si="20"/>
        <v>1.05</v>
      </c>
      <c r="C16" s="73">
        <v>9</v>
      </c>
      <c r="D16" s="119"/>
      <c r="E16" s="73">
        <v>13.8</v>
      </c>
      <c r="F16" s="73">
        <v>0.42399999999999999</v>
      </c>
      <c r="G16" s="73">
        <v>6160</v>
      </c>
      <c r="H16" s="119"/>
      <c r="I16" s="119"/>
      <c r="J16" s="2">
        <f>E16*F16</f>
        <v>5.8512000000000004</v>
      </c>
      <c r="K16" s="1">
        <f>C16</f>
        <v>9</v>
      </c>
      <c r="L16" s="1">
        <f>LN(K16)</f>
        <v>2.1972245773362196</v>
      </c>
      <c r="M16" s="3">
        <f>1/G16/0.000001</f>
        <v>162.33766233766235</v>
      </c>
      <c r="N16" s="3"/>
      <c r="O16" s="3">
        <f>M16*60/$W$27</f>
        <v>9740.2597402597403</v>
      </c>
      <c r="P16" s="3"/>
      <c r="Q16" s="3">
        <f t="shared" ref="Q16:Q24" si="34">O16/$W$40*100</f>
        <v>21.137716450216452</v>
      </c>
      <c r="R16" s="3"/>
      <c r="S16" s="3">
        <f>K16</f>
        <v>9</v>
      </c>
      <c r="T16" s="4">
        <f>J16</f>
        <v>5.8512000000000004</v>
      </c>
      <c r="U16">
        <f>T16*0.001341022</f>
        <v>7.8465879264000005E-3</v>
      </c>
      <c r="V16">
        <f>U16/O16*5252</f>
        <v>4.230922058383821E-3</v>
      </c>
      <c r="W16">
        <f>-V16/2/O16</f>
        <v>-2.1718733233036949E-7</v>
      </c>
      <c r="X16">
        <v>0.18</v>
      </c>
      <c r="Y16">
        <f>-X16*W16</f>
        <v>3.9093719819466504E-8</v>
      </c>
      <c r="Z16">
        <f>Y16/6.66*2048.5</f>
        <v>1.2024547304831401E-5</v>
      </c>
      <c r="AA16">
        <f>Z16*144</f>
        <v>1.7315348118957217E-3</v>
      </c>
    </row>
    <row r="17" spans="1:32" ht="13.95" customHeight="1" x14ac:dyDescent="0.3">
      <c r="B17" s="120">
        <f t="shared" si="20"/>
        <v>1.0722222222222222</v>
      </c>
      <c r="C17" s="73">
        <v>13</v>
      </c>
      <c r="D17" s="119"/>
      <c r="E17" s="73">
        <v>13.8</v>
      </c>
      <c r="F17" s="73">
        <v>0.56499999999999995</v>
      </c>
      <c r="G17" s="73">
        <v>5080</v>
      </c>
      <c r="H17" s="119"/>
      <c r="I17" s="119"/>
      <c r="J17" s="2">
        <f t="shared" ref="J17:J24" si="35">E17*F17</f>
        <v>7.7969999999999997</v>
      </c>
      <c r="K17" s="1">
        <f t="shared" ref="K17:K24" si="36">C17</f>
        <v>13</v>
      </c>
      <c r="L17" s="1">
        <f t="shared" ref="L17:L24" si="37">LN(K17)</f>
        <v>2.5649493574615367</v>
      </c>
      <c r="M17" s="3">
        <f t="shared" ref="M17:M24" si="38">1/G17/0.000001</f>
        <v>196.85039370078741</v>
      </c>
      <c r="N17" s="3"/>
      <c r="O17" s="3">
        <f t="shared" ref="O17:O24" si="39">M17*60/$W$27</f>
        <v>11811.023622047245</v>
      </c>
      <c r="P17" s="3"/>
      <c r="Q17" s="3">
        <f t="shared" si="34"/>
        <v>25.631561679790028</v>
      </c>
      <c r="R17" s="3"/>
      <c r="S17" s="3">
        <f t="shared" ref="S17:S24" si="40">K17</f>
        <v>13</v>
      </c>
      <c r="T17" s="4">
        <f t="shared" ref="T17:T24" si="41">J17</f>
        <v>7.7969999999999997</v>
      </c>
      <c r="U17">
        <f t="shared" ref="U17:U24" si="42">T17*0.001341022</f>
        <v>1.0455948534E-2</v>
      </c>
      <c r="V17">
        <f t="shared" ref="V17:V24" si="43">U17/O17*5252</f>
        <v>4.6494396639814237E-3</v>
      </c>
      <c r="W17">
        <f t="shared" ref="W17:W24" si="44">-V17/2/O17</f>
        <v>-1.9682627910854693E-7</v>
      </c>
      <c r="X17">
        <v>0.18</v>
      </c>
      <c r="Y17">
        <f t="shared" ref="Y17:Y24" si="45">-X17*W17</f>
        <v>3.5428730239538448E-8</v>
      </c>
      <c r="Z17">
        <f t="shared" ref="Z17:Z24" si="46">Y17/6.66*2048.5</f>
        <v>1.0897260344698876E-5</v>
      </c>
      <c r="AA17">
        <f t="shared" ref="AA17:AA24" si="47">Z17*144</f>
        <v>1.569205489636638E-3</v>
      </c>
    </row>
    <row r="18" spans="1:32" ht="13.95" customHeight="1" x14ac:dyDescent="0.3">
      <c r="B18" s="120">
        <f t="shared" si="20"/>
        <v>1.1444444444444444</v>
      </c>
      <c r="C18" s="73">
        <v>26</v>
      </c>
      <c r="D18" s="119"/>
      <c r="E18" s="73">
        <v>13.75</v>
      </c>
      <c r="F18" s="73">
        <v>1.32</v>
      </c>
      <c r="G18" s="73">
        <v>3180</v>
      </c>
      <c r="H18" s="119"/>
      <c r="I18" s="119"/>
      <c r="J18" s="2">
        <f t="shared" si="35"/>
        <v>18.150000000000002</v>
      </c>
      <c r="K18" s="1">
        <f t="shared" si="36"/>
        <v>26</v>
      </c>
      <c r="L18" s="1">
        <f t="shared" si="37"/>
        <v>3.2580965380214821</v>
      </c>
      <c r="M18" s="3">
        <f t="shared" si="38"/>
        <v>314.46540880503147</v>
      </c>
      <c r="N18" s="3"/>
      <c r="O18" s="3">
        <f t="shared" si="39"/>
        <v>18867.92452830189</v>
      </c>
      <c r="P18" s="3"/>
      <c r="Q18" s="3">
        <f t="shared" si="34"/>
        <v>40.946016771488473</v>
      </c>
      <c r="R18" s="3"/>
      <c r="S18" s="3">
        <f t="shared" si="40"/>
        <v>26</v>
      </c>
      <c r="T18" s="4">
        <f t="shared" si="41"/>
        <v>18.150000000000002</v>
      </c>
      <c r="U18">
        <f t="shared" si="42"/>
        <v>2.4339549300000006E-2</v>
      </c>
      <c r="V18">
        <f t="shared" si="43"/>
        <v>6.7750595849508004E-3</v>
      </c>
      <c r="W18">
        <f t="shared" si="44"/>
        <v>-1.7953907900119617E-7</v>
      </c>
      <c r="X18">
        <v>0.18</v>
      </c>
      <c r="Y18">
        <f t="shared" si="45"/>
        <v>3.2317034220215307E-8</v>
      </c>
      <c r="Z18">
        <f t="shared" si="46"/>
        <v>9.9401568468635218E-6</v>
      </c>
      <c r="AA18">
        <f t="shared" si="47"/>
        <v>1.4313825859483471E-3</v>
      </c>
    </row>
    <row r="19" spans="1:32" ht="13.95" customHeight="1" x14ac:dyDescent="0.3">
      <c r="B19" s="120">
        <f t="shared" si="20"/>
        <v>1.2</v>
      </c>
      <c r="C19" s="73">
        <v>36</v>
      </c>
      <c r="D19" s="119"/>
      <c r="E19" s="73">
        <v>13.71</v>
      </c>
      <c r="F19" s="73">
        <v>2.08</v>
      </c>
      <c r="G19" s="73">
        <v>2650</v>
      </c>
      <c r="H19" s="119"/>
      <c r="I19" s="119"/>
      <c r="J19" s="2">
        <f t="shared" si="35"/>
        <v>28.516800000000003</v>
      </c>
      <c r="K19" s="1">
        <f t="shared" si="36"/>
        <v>36</v>
      </c>
      <c r="L19" s="1">
        <f t="shared" si="37"/>
        <v>3.5835189384561099</v>
      </c>
      <c r="M19" s="3">
        <f t="shared" si="38"/>
        <v>377.35849056603774</v>
      </c>
      <c r="N19" s="3"/>
      <c r="O19" s="3">
        <f t="shared" si="39"/>
        <v>22641.509433962266</v>
      </c>
      <c r="P19" s="3"/>
      <c r="Q19" s="3">
        <f t="shared" si="34"/>
        <v>49.135220125786169</v>
      </c>
      <c r="R19" s="3"/>
      <c r="S19" s="3">
        <f t="shared" si="40"/>
        <v>36</v>
      </c>
      <c r="T19" s="4">
        <f t="shared" si="41"/>
        <v>28.516800000000003</v>
      </c>
      <c r="U19">
        <f t="shared" si="42"/>
        <v>3.8241656169600007E-2</v>
      </c>
      <c r="V19">
        <f t="shared" si="43"/>
        <v>8.8706620372876483E-3</v>
      </c>
      <c r="W19">
        <f t="shared" si="44"/>
        <v>-1.9589378665676887E-7</v>
      </c>
      <c r="X19">
        <v>0.18</v>
      </c>
      <c r="Y19">
        <f t="shared" si="45"/>
        <v>3.5260881598218394E-8</v>
      </c>
      <c r="Z19">
        <f t="shared" si="46"/>
        <v>1.0845633026118675E-5</v>
      </c>
      <c r="AA19">
        <f t="shared" si="47"/>
        <v>1.5617711557610891E-3</v>
      </c>
    </row>
    <row r="20" spans="1:32" ht="13.95" customHeight="1" x14ac:dyDescent="0.3">
      <c r="B20" s="120">
        <f t="shared" si="20"/>
        <v>1.3111111111111111</v>
      </c>
      <c r="C20" s="73">
        <v>56</v>
      </c>
      <c r="D20" s="119"/>
      <c r="E20" s="73">
        <v>13.6</v>
      </c>
      <c r="F20" s="73">
        <v>3.8</v>
      </c>
      <c r="G20" s="73">
        <v>2070</v>
      </c>
      <c r="H20" s="119"/>
      <c r="I20" s="119"/>
      <c r="J20" s="2">
        <f t="shared" si="35"/>
        <v>51.68</v>
      </c>
      <c r="K20" s="1">
        <f t="shared" si="36"/>
        <v>56</v>
      </c>
      <c r="L20" s="1">
        <f t="shared" si="37"/>
        <v>4.0253516907351496</v>
      </c>
      <c r="M20" s="3">
        <f t="shared" si="38"/>
        <v>483.09178743961354</v>
      </c>
      <c r="N20" s="3"/>
      <c r="O20" s="3">
        <f t="shared" si="39"/>
        <v>28985.507246376812</v>
      </c>
      <c r="P20" s="3"/>
      <c r="Q20" s="3">
        <f t="shared" si="34"/>
        <v>62.902576489533011</v>
      </c>
      <c r="R20" s="3"/>
      <c r="S20" s="3">
        <f t="shared" si="40"/>
        <v>56</v>
      </c>
      <c r="T20" s="4">
        <f t="shared" si="41"/>
        <v>51.68</v>
      </c>
      <c r="U20">
        <f t="shared" si="42"/>
        <v>6.9304016960000006E-2</v>
      </c>
      <c r="V20">
        <f t="shared" si="43"/>
        <v>1.255747204905024E-2</v>
      </c>
      <c r="W20">
        <f t="shared" si="44"/>
        <v>-2.1661639284611662E-7</v>
      </c>
      <c r="X20">
        <v>0.18</v>
      </c>
      <c r="Y20">
        <f t="shared" si="45"/>
        <v>3.8990950712300994E-8</v>
      </c>
      <c r="Z20">
        <f t="shared" si="46"/>
        <v>1.1992937317439727E-5</v>
      </c>
      <c r="AA20">
        <f t="shared" si="47"/>
        <v>1.7269829737113207E-3</v>
      </c>
    </row>
    <row r="21" spans="1:32" ht="13.95" customHeight="1" x14ac:dyDescent="0.3">
      <c r="B21" s="120">
        <f t="shared" si="20"/>
        <v>1.3555555555555556</v>
      </c>
      <c r="C21" s="73">
        <v>64</v>
      </c>
      <c r="D21" s="119"/>
      <c r="E21" s="73">
        <v>13.55</v>
      </c>
      <c r="F21" s="73">
        <v>4.38</v>
      </c>
      <c r="G21" s="73">
        <v>2000</v>
      </c>
      <c r="H21" s="119"/>
      <c r="I21" s="119"/>
      <c r="J21" s="2">
        <f t="shared" si="35"/>
        <v>59.349000000000004</v>
      </c>
      <c r="K21" s="1">
        <f t="shared" si="36"/>
        <v>64</v>
      </c>
      <c r="L21" s="1">
        <f t="shared" si="37"/>
        <v>4.1588830833596715</v>
      </c>
      <c r="M21" s="3">
        <f t="shared" si="38"/>
        <v>500.00000000000006</v>
      </c>
      <c r="N21" s="3"/>
      <c r="O21" s="3">
        <f t="shared" si="39"/>
        <v>30000.000000000004</v>
      </c>
      <c r="P21" s="3"/>
      <c r="Q21" s="3">
        <f t="shared" si="34"/>
        <v>65.104166666666671</v>
      </c>
      <c r="R21" s="3"/>
      <c r="S21" s="3">
        <f t="shared" si="40"/>
        <v>64</v>
      </c>
      <c r="T21" s="4">
        <f t="shared" si="41"/>
        <v>59.349000000000004</v>
      </c>
      <c r="U21">
        <f t="shared" si="42"/>
        <v>7.9588314678000011E-2</v>
      </c>
      <c r="V21">
        <f t="shared" si="43"/>
        <v>1.39332609562952E-2</v>
      </c>
      <c r="W21">
        <f t="shared" si="44"/>
        <v>-2.3222101593825331E-7</v>
      </c>
      <c r="X21">
        <v>0.18</v>
      </c>
      <c r="Y21">
        <f t="shared" si="45"/>
        <v>4.1799782868885597E-8</v>
      </c>
      <c r="Z21">
        <f t="shared" si="46"/>
        <v>1.2856885166203024E-5</v>
      </c>
      <c r="AA21">
        <f t="shared" si="47"/>
        <v>1.8513914639332356E-3</v>
      </c>
    </row>
    <row r="22" spans="1:32" ht="13.95" customHeight="1" x14ac:dyDescent="0.3">
      <c r="B22" s="120">
        <f t="shared" si="20"/>
        <v>1.4944444444444445</v>
      </c>
      <c r="C22" s="73">
        <v>89</v>
      </c>
      <c r="D22" s="119"/>
      <c r="E22" s="73">
        <v>13.42</v>
      </c>
      <c r="F22" s="73">
        <v>6.3</v>
      </c>
      <c r="G22" s="73">
        <v>1760</v>
      </c>
      <c r="H22" s="119"/>
      <c r="I22" s="119"/>
      <c r="J22" s="2">
        <f t="shared" si="35"/>
        <v>84.545999999999992</v>
      </c>
      <c r="K22" s="1">
        <f t="shared" si="36"/>
        <v>89</v>
      </c>
      <c r="L22" s="1">
        <f t="shared" si="37"/>
        <v>4.4886363697321396</v>
      </c>
      <c r="M22" s="3">
        <f t="shared" si="38"/>
        <v>568.18181818181813</v>
      </c>
      <c r="N22" s="3"/>
      <c r="O22" s="3">
        <f t="shared" si="39"/>
        <v>34090.909090909088</v>
      </c>
      <c r="P22" s="3"/>
      <c r="Q22" s="3">
        <f t="shared" si="34"/>
        <v>73.982007575757564</v>
      </c>
      <c r="R22" s="3"/>
      <c r="S22" s="3">
        <f t="shared" si="40"/>
        <v>89</v>
      </c>
      <c r="T22" s="4">
        <f t="shared" si="41"/>
        <v>84.545999999999992</v>
      </c>
      <c r="U22">
        <f t="shared" si="42"/>
        <v>0.11337804601199999</v>
      </c>
      <c r="V22">
        <f t="shared" si="43"/>
        <v>1.7466870597880702E-2</v>
      </c>
      <c r="W22">
        <f t="shared" si="44"/>
        <v>-2.5618076876891696E-7</v>
      </c>
      <c r="X22">
        <v>0.18</v>
      </c>
      <c r="Y22">
        <f t="shared" si="45"/>
        <v>4.611253837840505E-8</v>
      </c>
      <c r="Z22">
        <f t="shared" si="46"/>
        <v>1.4183413643868279E-5</v>
      </c>
      <c r="AA22">
        <f t="shared" si="47"/>
        <v>2.0424115647170323E-3</v>
      </c>
    </row>
    <row r="23" spans="1:32" ht="13.95" customHeight="1" x14ac:dyDescent="0.3">
      <c r="B23" s="120">
        <f t="shared" si="20"/>
        <v>1.7944444444444443</v>
      </c>
      <c r="C23" s="73">
        <v>143</v>
      </c>
      <c r="D23" s="119"/>
      <c r="E23" s="73">
        <v>13.1</v>
      </c>
      <c r="F23" s="73">
        <v>11.7</v>
      </c>
      <c r="G23" s="73">
        <v>1430</v>
      </c>
      <c r="H23" s="119"/>
      <c r="I23" s="119"/>
      <c r="J23" s="2">
        <f t="shared" si="35"/>
        <v>153.26999999999998</v>
      </c>
      <c r="K23" s="1">
        <f t="shared" si="36"/>
        <v>143</v>
      </c>
      <c r="L23" s="1">
        <f t="shared" si="37"/>
        <v>4.962844630259907</v>
      </c>
      <c r="M23" s="3">
        <f t="shared" si="38"/>
        <v>699.30069930069931</v>
      </c>
      <c r="N23" s="3"/>
      <c r="O23" s="3">
        <f t="shared" si="39"/>
        <v>41958.041958041955</v>
      </c>
      <c r="P23" s="3"/>
      <c r="Q23" s="3">
        <f t="shared" si="34"/>
        <v>91.054778554778551</v>
      </c>
      <c r="R23" s="3"/>
      <c r="S23" s="3">
        <f t="shared" si="40"/>
        <v>143</v>
      </c>
      <c r="T23" s="4">
        <f t="shared" si="41"/>
        <v>153.26999999999998</v>
      </c>
      <c r="U23">
        <f t="shared" si="42"/>
        <v>0.20553844193999998</v>
      </c>
      <c r="V23">
        <f t="shared" si="43"/>
        <v>2.5727794880141638E-2</v>
      </c>
      <c r="W23">
        <f t="shared" si="44"/>
        <v>-3.0658955565502124E-7</v>
      </c>
      <c r="X23">
        <v>0.18</v>
      </c>
      <c r="Y23">
        <f t="shared" si="45"/>
        <v>5.5186120017903822E-8</v>
      </c>
      <c r="Z23">
        <f t="shared" si="46"/>
        <v>1.6974289317819214E-5</v>
      </c>
      <c r="AA23">
        <f t="shared" si="47"/>
        <v>2.4442976617659669E-3</v>
      </c>
      <c r="AB23" s="97"/>
      <c r="AC23" s="97"/>
      <c r="AD23" s="97"/>
      <c r="AE23" s="97"/>
      <c r="AF23" s="97"/>
    </row>
    <row r="24" spans="1:32" ht="13.95" customHeight="1" x14ac:dyDescent="0.3">
      <c r="B24" s="120">
        <f t="shared" si="20"/>
        <v>1.9166666666666665</v>
      </c>
      <c r="C24" s="73">
        <v>165</v>
      </c>
      <c r="D24" s="119"/>
      <c r="E24" s="73">
        <v>12.72</v>
      </c>
      <c r="F24" s="73">
        <v>16.86</v>
      </c>
      <c r="G24" s="73">
        <v>1280</v>
      </c>
      <c r="H24" s="119"/>
      <c r="I24" s="119"/>
      <c r="J24" s="2">
        <f t="shared" si="35"/>
        <v>214.45920000000001</v>
      </c>
      <c r="K24" s="1">
        <f t="shared" si="36"/>
        <v>165</v>
      </c>
      <c r="L24" s="1">
        <f t="shared" si="37"/>
        <v>5.1059454739005803</v>
      </c>
      <c r="M24" s="3">
        <f t="shared" si="38"/>
        <v>781.25000000000011</v>
      </c>
      <c r="N24" s="3"/>
      <c r="O24" s="3">
        <f t="shared" si="39"/>
        <v>46875.000000000007</v>
      </c>
      <c r="P24" s="3"/>
      <c r="Q24" s="3">
        <f t="shared" si="34"/>
        <v>101.72526041666667</v>
      </c>
      <c r="R24" s="3"/>
      <c r="S24" s="3">
        <f t="shared" si="40"/>
        <v>165</v>
      </c>
      <c r="T24" s="4">
        <f t="shared" si="41"/>
        <v>214.45920000000001</v>
      </c>
      <c r="U24">
        <f t="shared" si="42"/>
        <v>0.28759450530240005</v>
      </c>
      <c r="V24">
        <f t="shared" si="43"/>
        <v>3.2222855292761705E-2</v>
      </c>
      <c r="W24">
        <f t="shared" si="44"/>
        <v>-3.4371045645612482E-7</v>
      </c>
      <c r="X24">
        <v>0.18</v>
      </c>
      <c r="Y24">
        <f t="shared" si="45"/>
        <v>6.1867882162102469E-8</v>
      </c>
      <c r="Z24">
        <f t="shared" si="46"/>
        <v>1.9029482974334368E-5</v>
      </c>
      <c r="AA24">
        <f t="shared" si="47"/>
        <v>2.7402455483041491E-3</v>
      </c>
    </row>
    <row r="25" spans="1:32" ht="13.95" customHeight="1" x14ac:dyDescent="0.3">
      <c r="B25" s="5"/>
      <c r="C25" s="6"/>
      <c r="D25" s="6"/>
      <c r="E25" s="6"/>
      <c r="F25" s="6"/>
      <c r="G25" s="6"/>
      <c r="H25" s="6"/>
      <c r="I25" s="6"/>
      <c r="J25" s="2"/>
      <c r="M25" s="3"/>
      <c r="N25" s="3"/>
      <c r="O25" s="3"/>
      <c r="P25" s="3"/>
      <c r="Q25" s="3"/>
      <c r="R25" s="3"/>
      <c r="S25" s="3"/>
      <c r="T25" s="4"/>
    </row>
    <row r="26" spans="1:32" ht="13.95" customHeight="1" thickBot="1" x14ac:dyDescent="0.35">
      <c r="B26" s="5"/>
      <c r="C26" s="6"/>
      <c r="D26" s="6"/>
      <c r="E26" s="6"/>
      <c r="F26" s="6"/>
      <c r="G26" s="6"/>
      <c r="H26" s="6"/>
      <c r="I26" s="6"/>
      <c r="J26" s="2"/>
      <c r="M26" s="3"/>
      <c r="N26" s="3"/>
      <c r="O26" s="3"/>
      <c r="P26" s="3"/>
      <c r="Q26" s="3"/>
      <c r="R26" s="3"/>
      <c r="S26" s="3"/>
      <c r="T26" s="3"/>
      <c r="V26" t="s">
        <v>32</v>
      </c>
      <c r="Y26" t="s">
        <v>33</v>
      </c>
      <c r="AB26" s="30"/>
      <c r="AC26" s="5" t="s">
        <v>56</v>
      </c>
      <c r="AD26" s="5"/>
      <c r="AE26" s="5"/>
      <c r="AF26" s="5"/>
    </row>
    <row r="27" spans="1:32" ht="13.95" customHeight="1" x14ac:dyDescent="0.3">
      <c r="A27" s="3" t="s">
        <v>28</v>
      </c>
      <c r="B27" s="11" t="s">
        <v>29</v>
      </c>
      <c r="C27" s="12"/>
      <c r="D27" s="12"/>
      <c r="E27" s="6"/>
      <c r="F27" s="6"/>
      <c r="G27" s="6"/>
      <c r="H27" s="6"/>
      <c r="I27" s="6"/>
      <c r="J27" s="2"/>
      <c r="M27" s="3"/>
      <c r="N27" s="3"/>
      <c r="O27" s="3"/>
      <c r="P27" s="3"/>
      <c r="Q27" s="3"/>
      <c r="R27" s="3"/>
      <c r="S27" s="3"/>
      <c r="T27" s="3"/>
      <c r="V27" s="17" t="s">
        <v>3</v>
      </c>
      <c r="W27" s="18">
        <v>1</v>
      </c>
      <c r="Y27" s="17"/>
      <c r="Z27" s="23" t="s">
        <v>22</v>
      </c>
      <c r="AA27" s="7"/>
      <c r="AB27" s="30"/>
      <c r="AC27" s="62" t="s">
        <v>15</v>
      </c>
      <c r="AD27" s="63">
        <f>W45</f>
        <v>5</v>
      </c>
      <c r="AE27" s="64"/>
      <c r="AF27" s="29"/>
    </row>
    <row r="28" spans="1:32" x14ac:dyDescent="0.3">
      <c r="A28" s="3"/>
      <c r="B28" s="13" t="s">
        <v>30</v>
      </c>
      <c r="C28" s="14"/>
      <c r="D28" s="14"/>
      <c r="E28" s="6"/>
      <c r="F28" s="6"/>
      <c r="G28" s="6"/>
      <c r="H28" s="6"/>
      <c r="I28" s="6"/>
      <c r="J28" s="2"/>
      <c r="M28" s="3"/>
      <c r="N28" s="3"/>
      <c r="O28" s="3"/>
      <c r="P28" s="3"/>
      <c r="Q28" s="3"/>
      <c r="R28" s="3"/>
      <c r="S28" s="3"/>
      <c r="T28" s="3"/>
      <c r="V28" s="19" t="s">
        <v>4</v>
      </c>
      <c r="W28" s="20">
        <v>4800</v>
      </c>
      <c r="X28" t="s">
        <v>77</v>
      </c>
      <c r="Y28" s="24" t="s">
        <v>16</v>
      </c>
      <c r="Z28" s="25">
        <v>0</v>
      </c>
      <c r="AB28" s="30"/>
      <c r="AC28" s="65" t="s">
        <v>14</v>
      </c>
      <c r="AD28" s="66">
        <f>W44</f>
        <v>0</v>
      </c>
      <c r="AE28" s="45"/>
      <c r="AF28" s="31"/>
    </row>
    <row r="29" spans="1:32" ht="13.95" customHeight="1" thickBot="1" x14ac:dyDescent="0.35">
      <c r="A29" s="3"/>
      <c r="B29" s="15" t="s">
        <v>31</v>
      </c>
      <c r="C29" s="16"/>
      <c r="D29" s="16"/>
      <c r="E29" s="6"/>
      <c r="F29" s="6"/>
      <c r="G29" s="6"/>
      <c r="H29" s="6"/>
      <c r="I29" s="6"/>
      <c r="J29" s="2"/>
      <c r="M29" s="3"/>
      <c r="N29" s="3"/>
      <c r="O29" s="3"/>
      <c r="P29" s="2"/>
      <c r="Q29" s="3"/>
      <c r="R29" s="3"/>
      <c r="S29" s="3"/>
      <c r="T29" s="3"/>
      <c r="V29" s="19" t="s">
        <v>5</v>
      </c>
      <c r="W29" s="20">
        <v>12</v>
      </c>
      <c r="Y29" s="26" t="s">
        <v>17</v>
      </c>
      <c r="Z29" s="27">
        <v>5</v>
      </c>
      <c r="AB29" s="30"/>
      <c r="AC29" s="65" t="s">
        <v>17</v>
      </c>
      <c r="AD29" s="66">
        <f>Z29</f>
        <v>5</v>
      </c>
      <c r="AE29" s="30"/>
      <c r="AF29" s="31"/>
    </row>
    <row r="30" spans="1:32" ht="13.95" customHeight="1" x14ac:dyDescent="0.3">
      <c r="B30" s="5"/>
      <c r="C30" s="6"/>
      <c r="D30" s="6"/>
      <c r="E30" s="6"/>
      <c r="F30" s="6"/>
      <c r="G30" s="6"/>
      <c r="H30" s="6"/>
      <c r="I30" s="6"/>
      <c r="J30" s="2"/>
      <c r="M30" s="3"/>
      <c r="N30" s="3"/>
      <c r="O30" s="3"/>
      <c r="P30" s="3"/>
      <c r="Q30" s="3"/>
      <c r="R30" s="3"/>
      <c r="S30" s="3"/>
      <c r="T30" s="3"/>
      <c r="V30" s="57" t="s">
        <v>69</v>
      </c>
      <c r="W30" s="20">
        <v>3.9899999999999998E-2</v>
      </c>
      <c r="X30" t="s">
        <v>76</v>
      </c>
      <c r="AB30" s="30"/>
      <c r="AC30" s="65" t="s">
        <v>16</v>
      </c>
      <c r="AD30" s="66">
        <f>Z28</f>
        <v>0</v>
      </c>
      <c r="AE30" s="30"/>
      <c r="AF30" s="31"/>
    </row>
    <row r="31" spans="1:32" ht="23.4" x14ac:dyDescent="0.45">
      <c r="B31" s="5"/>
      <c r="C31" s="6"/>
      <c r="D31" s="6"/>
      <c r="E31" s="6"/>
      <c r="F31" s="6"/>
      <c r="G31" s="6"/>
      <c r="H31" s="6"/>
      <c r="I31" s="6"/>
      <c r="J31" s="2"/>
      <c r="M31" s="3"/>
      <c r="N31" s="3"/>
      <c r="O31" s="3"/>
      <c r="P31" s="3"/>
      <c r="Q31" s="3"/>
      <c r="R31" s="3"/>
      <c r="S31" s="3"/>
      <c r="T31" s="3"/>
      <c r="V31" s="57" t="s">
        <v>70</v>
      </c>
      <c r="W31" s="129">
        <v>4.1999999999999996E-6</v>
      </c>
      <c r="X31" t="s">
        <v>75</v>
      </c>
      <c r="AB31" s="94" t="s">
        <v>54</v>
      </c>
      <c r="AC31" s="65" t="s">
        <v>27</v>
      </c>
      <c r="AD31" s="66">
        <f>W40/100</f>
        <v>460.8</v>
      </c>
      <c r="AE31" s="30"/>
      <c r="AF31" s="31"/>
    </row>
    <row r="32" spans="1:32" x14ac:dyDescent="0.3">
      <c r="B32" s="5"/>
      <c r="C32" s="6"/>
      <c r="D32" s="6"/>
      <c r="E32" s="6"/>
      <c r="F32" s="6"/>
      <c r="G32" s="6"/>
      <c r="H32" s="6"/>
      <c r="I32" s="6"/>
      <c r="J32" s="2"/>
      <c r="M32" s="3"/>
      <c r="N32" s="3"/>
      <c r="O32" s="3"/>
      <c r="P32" s="3"/>
      <c r="Q32" s="3"/>
      <c r="R32" s="3"/>
      <c r="S32" s="3"/>
      <c r="T32" s="3"/>
      <c r="V32" s="57" t="s">
        <v>71</v>
      </c>
      <c r="W32" s="130">
        <f>W28*2*PI()/60</f>
        <v>502.6548245743669</v>
      </c>
      <c r="X32" t="s">
        <v>73</v>
      </c>
      <c r="AC32" s="65" t="s">
        <v>18</v>
      </c>
      <c r="AD32" s="66">
        <f>Y45</f>
        <v>180</v>
      </c>
      <c r="AE32" s="30"/>
      <c r="AF32" s="31"/>
    </row>
    <row r="33" spans="2:48" x14ac:dyDescent="0.3">
      <c r="B33" s="5"/>
      <c r="C33" s="6"/>
      <c r="D33" s="6"/>
      <c r="E33" s="6"/>
      <c r="F33" s="6"/>
      <c r="G33" s="6"/>
      <c r="H33" s="6"/>
      <c r="I33" s="6"/>
      <c r="J33" s="2"/>
      <c r="M33" s="3"/>
      <c r="N33" s="3"/>
      <c r="O33" s="3"/>
      <c r="P33" s="3"/>
      <c r="Q33" s="3"/>
      <c r="R33" s="3"/>
      <c r="S33" s="3"/>
      <c r="T33" s="3"/>
      <c r="V33" s="57" t="s">
        <v>72</v>
      </c>
      <c r="W33" s="132">
        <f>7/W32</f>
        <v>1.3926057520540842E-2</v>
      </c>
      <c r="X33" t="s">
        <v>74</v>
      </c>
      <c r="AC33" s="65" t="s">
        <v>13</v>
      </c>
      <c r="AD33" s="66">
        <f>Y44</f>
        <v>0</v>
      </c>
      <c r="AE33" s="30"/>
      <c r="AF33" s="31"/>
    </row>
    <row r="34" spans="2:48" ht="15" thickBot="1" x14ac:dyDescent="0.35">
      <c r="C34" s="6"/>
      <c r="D34" s="6"/>
      <c r="E34" s="6"/>
      <c r="F34" s="6"/>
      <c r="G34" s="6"/>
      <c r="H34" s="6"/>
      <c r="I34" s="6"/>
      <c r="J34" s="2"/>
      <c r="M34" s="3"/>
      <c r="N34" s="3"/>
      <c r="O34" s="3"/>
      <c r="P34" s="3"/>
      <c r="Q34" s="3"/>
      <c r="R34" s="3"/>
      <c r="S34" s="3"/>
      <c r="T34" s="3"/>
      <c r="V34" s="131" t="s">
        <v>79</v>
      </c>
      <c r="W34" s="133">
        <v>4.4999999999999999E-8</v>
      </c>
      <c r="X34" t="s">
        <v>80</v>
      </c>
      <c r="Z34" t="s">
        <v>112</v>
      </c>
      <c r="AC34" s="65" t="s">
        <v>121</v>
      </c>
      <c r="AD34" s="66">
        <f>W53</f>
        <v>0</v>
      </c>
      <c r="AE34" s="67">
        <f>W52</f>
        <v>14097.688046345114</v>
      </c>
      <c r="AF34" s="68">
        <f>W51</f>
        <v>-170.6101401015417</v>
      </c>
    </row>
    <row r="35" spans="2:48" x14ac:dyDescent="0.3">
      <c r="AC35" s="65" t="s">
        <v>21</v>
      </c>
      <c r="AD35" s="66">
        <f>W55</f>
        <v>-28327.005397586898</v>
      </c>
      <c r="AE35" s="67">
        <f>W54</f>
        <v>14190.01046667831</v>
      </c>
      <c r="AF35" s="31"/>
    </row>
    <row r="36" spans="2:48" ht="15" thickBot="1" x14ac:dyDescent="0.35">
      <c r="V36" t="s">
        <v>35</v>
      </c>
      <c r="AC36" s="65" t="s">
        <v>122</v>
      </c>
      <c r="AD36" s="66">
        <f>Z54</f>
        <v>-10230.71375195049</v>
      </c>
      <c r="AE36" s="69">
        <f>Z53</f>
        <v>1.0237466617461022</v>
      </c>
      <c r="AF36" s="31"/>
    </row>
    <row r="37" spans="2:48" ht="15" thickBot="1" x14ac:dyDescent="0.35">
      <c r="C37" s="6"/>
      <c r="D37" s="6"/>
      <c r="E37" s="6"/>
      <c r="F37" s="6"/>
      <c r="G37" s="6"/>
      <c r="H37" s="6"/>
      <c r="I37" s="6"/>
      <c r="J37" s="9"/>
      <c r="K37" s="6"/>
      <c r="L37" s="6"/>
      <c r="M37" s="10"/>
      <c r="N37" s="10"/>
      <c r="O37" s="10"/>
      <c r="P37" s="10"/>
      <c r="Q37" s="10"/>
      <c r="R37" s="10"/>
      <c r="S37" s="10"/>
      <c r="T37" s="10"/>
      <c r="V37" s="34">
        <v>240</v>
      </c>
      <c r="W37" s="35" t="s">
        <v>34</v>
      </c>
      <c r="X37" s="36"/>
      <c r="Y37" s="35"/>
      <c r="Z37" s="35"/>
      <c r="AA37" s="37"/>
      <c r="AC37" s="65" t="s">
        <v>123</v>
      </c>
      <c r="AD37" s="66">
        <f>Z52</f>
        <v>10153.923989583083</v>
      </c>
      <c r="AE37" s="69">
        <f>Z51</f>
        <v>0.96825304239840437</v>
      </c>
      <c r="AF37" s="31"/>
    </row>
    <row r="38" spans="2:48" x14ac:dyDescent="0.3">
      <c r="C38" s="6"/>
      <c r="D38" s="6"/>
      <c r="E38" s="6"/>
      <c r="F38" s="6"/>
      <c r="G38" s="6"/>
      <c r="H38" s="6"/>
      <c r="I38" s="6"/>
      <c r="J38" s="9"/>
      <c r="K38" s="6"/>
      <c r="L38" s="6"/>
      <c r="M38" s="10"/>
      <c r="N38" s="10"/>
      <c r="O38" s="10"/>
      <c r="P38" s="10"/>
      <c r="Q38" s="10"/>
      <c r="R38" s="10"/>
      <c r="S38" s="10"/>
      <c r="T38" s="10"/>
      <c r="V38" s="8"/>
      <c r="X38" s="8"/>
      <c r="Y38" s="8"/>
      <c r="AC38" s="65" t="s">
        <v>68</v>
      </c>
      <c r="AD38" s="124">
        <f>W61</f>
        <v>0</v>
      </c>
      <c r="AE38" s="124">
        <f>W60</f>
        <v>1.7497144954938875E-7</v>
      </c>
      <c r="AF38" s="139">
        <f>W59</f>
        <v>1.1535982759687281E-11</v>
      </c>
    </row>
    <row r="39" spans="2:48" ht="15" thickBot="1" x14ac:dyDescent="0.35">
      <c r="C39" s="6"/>
      <c r="D39" s="6"/>
      <c r="E39" s="6"/>
      <c r="F39" s="6"/>
      <c r="G39" s="6"/>
      <c r="H39" s="6"/>
      <c r="I39" s="6"/>
      <c r="J39" s="9"/>
      <c r="K39" s="6"/>
      <c r="L39" s="6"/>
      <c r="M39" s="10"/>
      <c r="N39" s="10"/>
      <c r="O39" s="10"/>
      <c r="P39" s="10"/>
      <c r="Q39" s="10"/>
      <c r="R39" s="10"/>
      <c r="S39" s="10"/>
      <c r="T39" s="10"/>
      <c r="V39" t="s">
        <v>36</v>
      </c>
      <c r="AC39" s="70" t="s">
        <v>86</v>
      </c>
      <c r="AD39" s="125">
        <f>Z61</f>
        <v>0</v>
      </c>
      <c r="AE39" s="125">
        <f>Z60</f>
        <v>-2.2861135714873372E-6</v>
      </c>
      <c r="AF39" s="126">
        <f>Z59</f>
        <v>1.8108928058840401E-10</v>
      </c>
    </row>
    <row r="40" spans="2:48" ht="15" thickBot="1" x14ac:dyDescent="0.35">
      <c r="B40" t="s">
        <v>55</v>
      </c>
      <c r="C40" s="6"/>
      <c r="D40" s="6"/>
      <c r="E40" s="6"/>
      <c r="F40" s="6"/>
      <c r="G40" s="6"/>
      <c r="H40" s="6"/>
      <c r="I40" s="6"/>
      <c r="J40" s="9"/>
      <c r="K40" s="6"/>
      <c r="L40" s="6"/>
      <c r="M40" s="10"/>
      <c r="N40" s="10"/>
      <c r="O40" s="10"/>
      <c r="P40" s="10"/>
      <c r="Q40" s="10"/>
      <c r="R40" s="10"/>
      <c r="S40" s="10"/>
      <c r="T40" s="10"/>
      <c r="V40" s="38" t="s">
        <v>6</v>
      </c>
      <c r="W40" s="39">
        <f>W28*W29/X40</f>
        <v>46080</v>
      </c>
      <c r="X40" s="40">
        <v>1.25</v>
      </c>
      <c r="Y40" s="35" t="s">
        <v>9</v>
      </c>
      <c r="Z40" s="41"/>
      <c r="AA40">
        <f>V37</f>
        <v>240</v>
      </c>
    </row>
    <row r="41" spans="2:48" x14ac:dyDescent="0.3">
      <c r="B41" t="s">
        <v>51</v>
      </c>
      <c r="C41" s="6" t="s">
        <v>52</v>
      </c>
      <c r="D41" s="6" t="s">
        <v>53</v>
      </c>
      <c r="E41" s="6"/>
      <c r="F41" s="6"/>
      <c r="G41" s="6"/>
      <c r="H41" s="6"/>
      <c r="I41" s="6"/>
      <c r="J41" s="9"/>
      <c r="K41" s="6"/>
      <c r="L41" s="6"/>
      <c r="M41" s="10"/>
      <c r="N41" s="10"/>
      <c r="O41" s="10"/>
      <c r="P41" s="10"/>
      <c r="Q41" s="10"/>
      <c r="R41" s="10"/>
      <c r="S41" s="10"/>
      <c r="T41" s="10"/>
    </row>
    <row r="42" spans="2:48" ht="15" thickBot="1" x14ac:dyDescent="0.35">
      <c r="B42" s="73">
        <v>87</v>
      </c>
      <c r="C42" s="6">
        <f>B42/180*(2.4-0.53)+0.53</f>
        <v>1.4338333333333333</v>
      </c>
      <c r="D42" s="88">
        <f>(C42-1)*180</f>
        <v>78.089999999999989</v>
      </c>
      <c r="E42" s="6"/>
      <c r="F42" s="6"/>
      <c r="G42" s="6"/>
      <c r="H42" s="6"/>
      <c r="I42" s="6"/>
      <c r="J42" s="9"/>
      <c r="K42" s="6"/>
      <c r="L42" s="6"/>
      <c r="M42" s="10"/>
      <c r="N42" s="10"/>
      <c r="O42" s="10"/>
      <c r="P42" s="10"/>
      <c r="Q42" s="10"/>
      <c r="R42" s="10"/>
      <c r="S42" s="10"/>
      <c r="T42" s="10"/>
      <c r="V42" t="s">
        <v>37</v>
      </c>
    </row>
    <row r="43" spans="2:48" ht="28.8" x14ac:dyDescent="0.3">
      <c r="B43" s="73">
        <v>90</v>
      </c>
      <c r="C43" s="6">
        <f t="shared" ref="C43:C48" si="48">B43/180*(2.4-0.53)+0.53</f>
        <v>1.4649999999999999</v>
      </c>
      <c r="D43" s="88">
        <f t="shared" ref="D43:D48" si="49">(C43-1)*180</f>
        <v>83.699999999999974</v>
      </c>
      <c r="E43" s="6"/>
      <c r="F43" s="6"/>
      <c r="G43" s="6"/>
      <c r="H43" s="6"/>
      <c r="I43" s="6"/>
      <c r="J43" s="9"/>
      <c r="K43" s="6"/>
      <c r="L43" s="6"/>
      <c r="M43" s="10"/>
      <c r="N43" s="10"/>
      <c r="O43" s="10"/>
      <c r="P43" s="10"/>
      <c r="Q43" s="10"/>
      <c r="R43" s="10"/>
      <c r="S43" s="10"/>
      <c r="T43" s="10"/>
      <c r="V43" s="17"/>
      <c r="W43" s="42" t="s">
        <v>19</v>
      </c>
      <c r="X43" s="28"/>
      <c r="Y43" s="42" t="s">
        <v>20</v>
      </c>
      <c r="Z43" s="29" t="s">
        <v>109</v>
      </c>
    </row>
    <row r="44" spans="2:48" x14ac:dyDescent="0.3">
      <c r="B44" s="73">
        <v>100</v>
      </c>
      <c r="C44" s="6">
        <f t="shared" si="48"/>
        <v>1.568888888888889</v>
      </c>
      <c r="D44" s="88">
        <f t="shared" si="49"/>
        <v>102.40000000000002</v>
      </c>
      <c r="E44" s="6"/>
      <c r="F44" s="6"/>
      <c r="G44" s="6"/>
      <c r="H44" s="6"/>
      <c r="I44" s="6"/>
      <c r="J44" s="9"/>
      <c r="K44" s="6"/>
      <c r="L44" s="6"/>
      <c r="M44" s="10"/>
      <c r="N44" s="10"/>
      <c r="O44" s="10"/>
      <c r="P44" s="10"/>
      <c r="Q44" s="10"/>
      <c r="R44" s="10"/>
      <c r="S44" s="10"/>
      <c r="T44" s="10"/>
      <c r="V44" s="57" t="s">
        <v>14</v>
      </c>
      <c r="W44" s="58">
        <v>0</v>
      </c>
      <c r="X44" s="45" t="s">
        <v>13</v>
      </c>
      <c r="Y44" s="59">
        <v>0</v>
      </c>
      <c r="Z44" s="89">
        <f>Z54/W40*100</f>
        <v>-22.202069774198112</v>
      </c>
      <c r="AA44" t="s">
        <v>106</v>
      </c>
    </row>
    <row r="45" spans="2:48" x14ac:dyDescent="0.3">
      <c r="B45" s="73">
        <v>110</v>
      </c>
      <c r="C45" s="6">
        <f t="shared" si="48"/>
        <v>1.6727777777777779</v>
      </c>
      <c r="D45" s="88">
        <f t="shared" si="49"/>
        <v>121.10000000000002</v>
      </c>
      <c r="E45" s="6"/>
      <c r="F45" s="6"/>
      <c r="G45" s="6"/>
      <c r="H45" s="6"/>
      <c r="I45" s="6"/>
      <c r="J45" s="2"/>
      <c r="M45" s="3"/>
      <c r="N45" s="3"/>
      <c r="O45" s="3"/>
      <c r="P45" s="3"/>
      <c r="Q45" s="3"/>
      <c r="R45" s="3"/>
      <c r="S45" s="3"/>
      <c r="T45" s="3"/>
      <c r="V45" s="57" t="s">
        <v>15</v>
      </c>
      <c r="W45" s="58">
        <v>5</v>
      </c>
      <c r="X45" s="45" t="s">
        <v>18</v>
      </c>
      <c r="Y45" s="59">
        <v>180</v>
      </c>
      <c r="Z45" s="60">
        <v>77</v>
      </c>
    </row>
    <row r="46" spans="2:48" x14ac:dyDescent="0.3">
      <c r="B46" s="73">
        <v>114</v>
      </c>
      <c r="C46" s="6">
        <f t="shared" si="48"/>
        <v>1.7143333333333333</v>
      </c>
      <c r="D46" s="88">
        <f t="shared" si="49"/>
        <v>128.57999999999998</v>
      </c>
      <c r="V46" s="19"/>
      <c r="W46" s="30" t="s">
        <v>40</v>
      </c>
      <c r="X46" s="30"/>
      <c r="Y46" s="61"/>
      <c r="Z46" s="89">
        <f>(Z45-Z44)/(W45-W44)</f>
        <v>19.840413954839622</v>
      </c>
      <c r="AG46" s="104"/>
      <c r="AH46" s="104"/>
      <c r="AQ46" s="3"/>
      <c r="AR46" s="3"/>
      <c r="AU46" s="3"/>
      <c r="AV46" s="3"/>
    </row>
    <row r="47" spans="2:48" x14ac:dyDescent="0.3">
      <c r="B47" s="73">
        <v>127.5</v>
      </c>
      <c r="C47" s="6">
        <f t="shared" si="48"/>
        <v>1.8545833333333333</v>
      </c>
      <c r="D47" s="88">
        <f t="shared" si="49"/>
        <v>153.82499999999999</v>
      </c>
      <c r="V47" s="19"/>
      <c r="W47" s="30"/>
      <c r="X47" s="30"/>
      <c r="Y47" s="61"/>
      <c r="Z47" s="89">
        <f>Z45-Z46*(W45-W44)</f>
        <v>-22.202069774198108</v>
      </c>
    </row>
    <row r="48" spans="2:48" ht="15" thickBot="1" x14ac:dyDescent="0.35">
      <c r="B48" s="80">
        <v>136.4</v>
      </c>
      <c r="C48" s="6">
        <f t="shared" si="48"/>
        <v>1.9470444444444444</v>
      </c>
      <c r="D48" s="88">
        <f t="shared" si="49"/>
        <v>170.46799999999999</v>
      </c>
      <c r="V48" s="21"/>
      <c r="W48" s="32"/>
      <c r="X48" s="32"/>
      <c r="Y48" s="47"/>
      <c r="Z48" s="48" t="s">
        <v>124</v>
      </c>
    </row>
    <row r="50" spans="22:27" ht="15" thickBot="1" x14ac:dyDescent="0.35">
      <c r="V50" t="s">
        <v>38</v>
      </c>
    </row>
    <row r="51" spans="22:27" x14ac:dyDescent="0.3">
      <c r="V51" s="49" t="s">
        <v>121</v>
      </c>
      <c r="W51" s="50">
        <f>INDEX(LINEST($P$4:$P$13,$D$4:$D$13^{1,2},FALSE,FALSE),1)</f>
        <v>-170.6101401015417</v>
      </c>
      <c r="X51" s="28"/>
      <c r="Y51" s="51" t="s">
        <v>123</v>
      </c>
      <c r="Z51" s="52">
        <f>INDEX(LINEST($O$4:$O$13,$P$4:$P$13),1)</f>
        <v>0.96825304239840437</v>
      </c>
    </row>
    <row r="52" spans="22:27" x14ac:dyDescent="0.3">
      <c r="V52" s="43"/>
      <c r="W52" s="54">
        <f>INDEX(LINEST($P$4:$P$13,$D$4:$D$13^{1,2},FALSE,FALSE),2)</f>
        <v>14097.688046345114</v>
      </c>
      <c r="X52" s="30"/>
      <c r="Y52" s="44"/>
      <c r="Z52" s="46">
        <f>INDEX(LINEST($O$4:$O$13,$P$4:$P$13),2)</f>
        <v>10153.923989583083</v>
      </c>
    </row>
    <row r="53" spans="22:27" x14ac:dyDescent="0.3">
      <c r="V53" s="43"/>
      <c r="W53" s="54">
        <f>INDEX(LINEST($P$4:$P$13,$D$4:$D$13^{1,2},FALSE,FALSE),3)</f>
        <v>0</v>
      </c>
      <c r="X53" s="30"/>
      <c r="Y53" s="44" t="s">
        <v>122</v>
      </c>
      <c r="Z53" s="46">
        <f>INDEX(LINEST($P$4:$P$13,$O$4:$O$13),1)</f>
        <v>1.0237466617461022</v>
      </c>
    </row>
    <row r="54" spans="22:27" x14ac:dyDescent="0.3">
      <c r="V54" s="43" t="s">
        <v>21</v>
      </c>
      <c r="W54" s="54">
        <f>INDEX(LINEST($O$6:$O$13,$L$6:$L$13),1)</f>
        <v>14190.01046667831</v>
      </c>
      <c r="X54" s="30"/>
      <c r="Y54" s="44"/>
      <c r="Z54" s="46">
        <f>INDEX(LINEST($P$4:$P$13,$O$4:$O$13),2)</f>
        <v>-10230.71375195049</v>
      </c>
      <c r="AA54" t="s">
        <v>60</v>
      </c>
    </row>
    <row r="55" spans="22:27" x14ac:dyDescent="0.3">
      <c r="V55" s="43"/>
      <c r="W55" s="54">
        <f>INDEX(LINEST($O$6:$O$13,$L$6:$L$13),2)</f>
        <v>-28327.005397586898</v>
      </c>
      <c r="X55" s="30"/>
      <c r="Y55" s="30"/>
      <c r="Z55" s="31"/>
    </row>
    <row r="56" spans="22:27" x14ac:dyDescent="0.3">
      <c r="V56" s="19"/>
      <c r="W56" s="30"/>
      <c r="X56" s="30"/>
      <c r="Y56" s="30"/>
      <c r="Z56" s="31"/>
    </row>
    <row r="57" spans="22:27" ht="15" thickBot="1" x14ac:dyDescent="0.35">
      <c r="V57" s="107" t="s">
        <v>62</v>
      </c>
      <c r="W57" s="108">
        <f>EXP((0-$AD$35)/$AE$35)</f>
        <v>7.361501228839896</v>
      </c>
      <c r="X57" s="32"/>
      <c r="Y57" s="32"/>
      <c r="Z57" s="33"/>
      <c r="AA57" t="s">
        <v>65</v>
      </c>
    </row>
    <row r="58" spans="22:27" ht="15" thickBot="1" x14ac:dyDescent="0.35"/>
    <row r="59" spans="22:27" x14ac:dyDescent="0.3">
      <c r="V59" s="49" t="s">
        <v>87</v>
      </c>
      <c r="W59" s="121">
        <f>INDEX(LINEST($V$4:$V$13,$O$4:$O$13^{1,2},FALSE,FALSE),1)</f>
        <v>1.1535982759687281E-11</v>
      </c>
      <c r="Y59" s="49" t="s">
        <v>86</v>
      </c>
      <c r="Z59" s="121">
        <f>INDEX(LINEST($U$4:$U$13,$O$4:$O$13^{1,2},FALSE,FALSE),1)</f>
        <v>1.8108928058840401E-10</v>
      </c>
    </row>
    <row r="60" spans="22:27" x14ac:dyDescent="0.3">
      <c r="V60" s="43"/>
      <c r="W60" s="122">
        <f>INDEX(LINEST($V$4:$V$13,$O$4:$O$13^{1,2},FALSE,FALSE),2)</f>
        <v>1.7497144954938875E-7</v>
      </c>
      <c r="Y60" s="43"/>
      <c r="Z60" s="122">
        <f>INDEX(LINEST($U$4:$U$13,$O$4:$O$13^{1,2},FALSE,FALSE),2)</f>
        <v>-2.2861135714873372E-6</v>
      </c>
    </row>
    <row r="61" spans="22:27" ht="15" thickBot="1" x14ac:dyDescent="0.35">
      <c r="V61" s="55"/>
      <c r="W61" s="123">
        <f>INDEX(LINEST($V$4:$V$13,$O$4:$O$13^{1,2},FALSE,FALSE),3)</f>
        <v>0</v>
      </c>
      <c r="Y61" s="55"/>
      <c r="Z61" s="123">
        <f>INDEX(LINEST($U$4:$U$13,$O$4:$O$13^{1,2},FALSE,FALSE),3)</f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9"/>
  <sheetViews>
    <sheetView workbookViewId="0">
      <pane ySplit="3" topLeftCell="A4" activePane="bottomLeft" state="frozen"/>
      <selection pane="bottomLeft" activeCell="I2" sqref="I2"/>
    </sheetView>
  </sheetViews>
  <sheetFormatPr defaultRowHeight="14.4" x14ac:dyDescent="0.3"/>
  <cols>
    <col min="2" max="2" width="7.109375" bestFit="1" customWidth="1"/>
    <col min="3" max="3" width="6.88671875" style="1" customWidth="1"/>
    <col min="4" max="4" width="6.44140625" style="1" customWidth="1"/>
    <col min="5" max="5" width="5.6640625" style="1" bestFit="1" customWidth="1"/>
    <col min="6" max="6" width="4.6640625" style="1" customWidth="1"/>
    <col min="7" max="7" width="5" style="1" bestFit="1" customWidth="1"/>
    <col min="8" max="8" width="6.44140625" style="1" bestFit="1" customWidth="1"/>
    <col min="9" max="9" width="5.44140625" style="1" customWidth="1"/>
    <col min="10" max="10" width="7.109375" style="1" customWidth="1"/>
    <col min="11" max="11" width="5.109375" style="1" customWidth="1"/>
    <col min="12" max="12" width="6.6640625" style="1" customWidth="1"/>
    <col min="13" max="13" width="4.6640625" style="1" customWidth="1"/>
    <col min="14" max="14" width="7.33203125" style="1" bestFit="1" customWidth="1"/>
    <col min="15" max="16" width="6.33203125" style="1" customWidth="1"/>
    <col min="17" max="17" width="4.33203125" style="1" customWidth="1"/>
    <col min="18" max="18" width="7.6640625" style="1" customWidth="1"/>
    <col min="19" max="19" width="8" style="1" customWidth="1"/>
    <col min="20" max="20" width="6.33203125" style="1" customWidth="1"/>
    <col min="21" max="21" width="8.109375" style="1" bestFit="1" customWidth="1"/>
    <col min="22" max="23" width="6.109375" customWidth="1"/>
    <col min="24" max="24" width="5.88671875" customWidth="1"/>
    <col min="26" max="26" width="9.88671875" bestFit="1" customWidth="1"/>
    <col min="27" max="27" width="10.6640625" customWidth="1"/>
    <col min="28" max="28" width="6.5546875" bestFit="1" customWidth="1"/>
    <col min="29" max="30" width="9.6640625" customWidth="1"/>
    <col min="31" max="31" width="7.88671875" customWidth="1"/>
    <col min="32" max="32" width="10" customWidth="1"/>
    <col min="33" max="33" width="11.5546875" customWidth="1"/>
    <col min="34" max="34" width="11.109375" customWidth="1"/>
    <col min="36" max="36" width="9.6640625" customWidth="1"/>
  </cols>
  <sheetData>
    <row r="1" spans="1:32" ht="57.6" x14ac:dyDescent="0.3">
      <c r="A1" t="s">
        <v>39</v>
      </c>
      <c r="B1" s="74" t="s">
        <v>50</v>
      </c>
      <c r="C1" s="75" t="s">
        <v>0</v>
      </c>
      <c r="D1" s="75" t="s">
        <v>1</v>
      </c>
      <c r="E1" s="75" t="s">
        <v>10</v>
      </c>
      <c r="F1" s="75" t="s">
        <v>11</v>
      </c>
      <c r="G1" s="75" t="s">
        <v>23</v>
      </c>
      <c r="H1" s="75" t="s">
        <v>110</v>
      </c>
      <c r="I1" s="76" t="s">
        <v>2</v>
      </c>
      <c r="J1" s="4" t="s">
        <v>12</v>
      </c>
      <c r="K1" s="4" t="s">
        <v>7</v>
      </c>
      <c r="L1" s="4" t="s">
        <v>24</v>
      </c>
      <c r="M1" s="4" t="s">
        <v>115</v>
      </c>
      <c r="N1" s="4" t="s">
        <v>25</v>
      </c>
      <c r="O1" s="4" t="s">
        <v>111</v>
      </c>
      <c r="P1" s="4" t="s">
        <v>26</v>
      </c>
      <c r="Q1" s="4" t="s">
        <v>100</v>
      </c>
      <c r="R1" s="4" t="s">
        <v>113</v>
      </c>
      <c r="S1" s="4" t="s">
        <v>7</v>
      </c>
      <c r="T1" s="4" t="s">
        <v>114</v>
      </c>
      <c r="U1" s="4" t="s">
        <v>8</v>
      </c>
      <c r="V1" s="4" t="s">
        <v>125</v>
      </c>
      <c r="W1" s="4" t="s">
        <v>126</v>
      </c>
      <c r="X1" s="4" t="str">
        <f t="shared" ref="X1:X9" si="0">J1</f>
        <v>Charger Pwr, W</v>
      </c>
      <c r="Y1" s="4" t="s">
        <v>45</v>
      </c>
      <c r="Z1" s="4" t="s">
        <v>46</v>
      </c>
      <c r="AA1" s="4" t="s">
        <v>47</v>
      </c>
      <c r="AB1" s="4" t="s">
        <v>48</v>
      </c>
      <c r="AC1" s="4" t="s">
        <v>118</v>
      </c>
      <c r="AD1" s="4" t="s">
        <v>119</v>
      </c>
      <c r="AE1" s="4" t="s">
        <v>120</v>
      </c>
      <c r="AF1" s="4" t="s">
        <v>58</v>
      </c>
    </row>
    <row r="2" spans="1:32" x14ac:dyDescent="0.3">
      <c r="B2" s="98">
        <f>C2/180+1</f>
        <v>1.2611111111111111</v>
      </c>
      <c r="C2" s="99">
        <v>47</v>
      </c>
      <c r="D2" s="99"/>
      <c r="E2" s="99">
        <v>12</v>
      </c>
      <c r="F2" s="99">
        <v>0.43</v>
      </c>
      <c r="G2" s="99">
        <v>4980</v>
      </c>
      <c r="H2" s="101">
        <v>1E+16</v>
      </c>
      <c r="I2" s="100"/>
      <c r="J2" s="2">
        <f>E2*F2</f>
        <v>5.16</v>
      </c>
      <c r="K2" s="1">
        <f>C2</f>
        <v>47</v>
      </c>
      <c r="L2" s="3">
        <f t="shared" ref="L2:M9" si="1">1/G2/0.000001</f>
        <v>200.80321285140565</v>
      </c>
      <c r="M2" s="3">
        <f t="shared" si="1"/>
        <v>1E-10</v>
      </c>
      <c r="N2" s="3">
        <f t="shared" ref="N2:O9" si="2">L2*60/$AA$16</f>
        <v>6024.0963855421696</v>
      </c>
      <c r="O2" s="3">
        <f t="shared" si="2"/>
        <v>3E-9</v>
      </c>
      <c r="P2" s="3">
        <f t="shared" ref="P2:Q9" si="3">N2/$AA$24*100</f>
        <v>27.192101740294518</v>
      </c>
      <c r="Q2" s="3">
        <f t="shared" si="3"/>
        <v>1.3541666666666668E-11</v>
      </c>
      <c r="R2" s="3">
        <f t="shared" ref="R2:R9" si="4">O2*$AD$35+$AD$36</f>
        <v>4180.4182204543986</v>
      </c>
      <c r="S2" s="3">
        <f t="shared" ref="S2:S9" si="5">K2</f>
        <v>47</v>
      </c>
      <c r="T2" s="3">
        <f t="shared" ref="T2:T9" si="6">R2/$AA$24*100</f>
        <v>18.869943356217771</v>
      </c>
      <c r="U2" s="3">
        <f t="shared" ref="U2:U9" si="7">$AA$38*LN(C2)+$AA$39</f>
        <v>464.32038932937508</v>
      </c>
      <c r="V2" s="3">
        <f t="shared" ref="V2:V9" si="8">D2*D2*$AA$35+D2*$AA$36+$AA$37</f>
        <v>0</v>
      </c>
      <c r="W2" s="3">
        <f t="shared" ref="W2:W9" si="9">V2/$AA$24*100</f>
        <v>0</v>
      </c>
      <c r="X2" s="4">
        <f t="shared" si="0"/>
        <v>5.16</v>
      </c>
      <c r="Y2">
        <f>X2*0.001341022</f>
        <v>6.9196735200000008E-3</v>
      </c>
      <c r="Z2">
        <f>Y2/N2*5252</f>
        <v>6.0327928042886395E-3</v>
      </c>
      <c r="AA2">
        <f>-Z2/2/N2</f>
        <v>-5.0072180275595703E-7</v>
      </c>
      <c r="AB2" s="4"/>
      <c r="AC2" s="4"/>
      <c r="AD2" s="4"/>
      <c r="AE2" s="4"/>
      <c r="AF2" s="97">
        <f t="shared" ref="AF2:AF9" si="10">(N2-$AH$29)/$AI$29</f>
        <v>49.951845286752039</v>
      </c>
    </row>
    <row r="3" spans="1:32" ht="15" customHeight="1" x14ac:dyDescent="0.3">
      <c r="B3" s="77">
        <v>1.4338333333333333</v>
      </c>
      <c r="C3" s="73">
        <v>78.089999999999989</v>
      </c>
      <c r="D3" s="73">
        <v>0.5</v>
      </c>
      <c r="E3" s="73">
        <v>12</v>
      </c>
      <c r="F3" s="73">
        <v>0.97</v>
      </c>
      <c r="G3" s="73">
        <v>3840</v>
      </c>
      <c r="H3" s="73">
        <v>9150</v>
      </c>
      <c r="I3" s="78">
        <v>3.2</v>
      </c>
      <c r="J3" s="2">
        <f>E3*F3</f>
        <v>11.64</v>
      </c>
      <c r="K3" s="1">
        <f t="shared" ref="K3:K9" si="11">C3</f>
        <v>78.089999999999989</v>
      </c>
      <c r="L3" s="3">
        <f t="shared" si="1"/>
        <v>260.41666666666669</v>
      </c>
      <c r="M3" s="3">
        <f t="shared" si="1"/>
        <v>109.2896174863388</v>
      </c>
      <c r="N3" s="3">
        <f t="shared" si="2"/>
        <v>7812.5000000000009</v>
      </c>
      <c r="O3" s="3">
        <f t="shared" si="2"/>
        <v>3278.688524590164</v>
      </c>
      <c r="P3" s="3">
        <f t="shared" si="3"/>
        <v>35.26475694444445</v>
      </c>
      <c r="Q3" s="3">
        <f t="shared" si="3"/>
        <v>14.799635701275045</v>
      </c>
      <c r="R3" s="3">
        <f t="shared" si="4"/>
        <v>7656.5024245703744</v>
      </c>
      <c r="S3" s="3">
        <f t="shared" si="5"/>
        <v>78.089999999999989</v>
      </c>
      <c r="T3" s="3">
        <f t="shared" si="6"/>
        <v>34.560601222019052</v>
      </c>
      <c r="U3" s="3">
        <f t="shared" si="7"/>
        <v>525.54976935129287</v>
      </c>
      <c r="V3" s="3">
        <f t="shared" si="8"/>
        <v>3494.6201834301496</v>
      </c>
      <c r="W3" s="3">
        <f t="shared" si="9"/>
        <v>15.774327216872205</v>
      </c>
      <c r="X3" s="4">
        <f t="shared" si="0"/>
        <v>11.64</v>
      </c>
      <c r="Y3">
        <f>X3*0.001341022</f>
        <v>1.5609496080000002E-2</v>
      </c>
      <c r="Z3">
        <f>Y3/N3*5252</f>
        <v>1.0493577396756479E-2</v>
      </c>
      <c r="AA3">
        <f>-Z3/2/N3</f>
        <v>-6.715889533924146E-7</v>
      </c>
      <c r="AF3" s="97">
        <f t="shared" si="10"/>
        <v>64.781299356256554</v>
      </c>
    </row>
    <row r="4" spans="1:32" ht="13.95" customHeight="1" x14ac:dyDescent="0.3">
      <c r="B4" s="77">
        <v>1.4649999999999999</v>
      </c>
      <c r="C4" s="73">
        <v>83.699999999999974</v>
      </c>
      <c r="D4" s="73">
        <v>0.74199999999999999</v>
      </c>
      <c r="E4" s="73">
        <v>12</v>
      </c>
      <c r="F4" s="73">
        <v>1.51</v>
      </c>
      <c r="G4" s="73">
        <v>3180</v>
      </c>
      <c r="H4" s="73">
        <v>6060</v>
      </c>
      <c r="I4" s="78">
        <v>4.5999999999999996</v>
      </c>
      <c r="J4" s="2">
        <f t="shared" ref="J4:J9" si="12">E4*F4</f>
        <v>18.12</v>
      </c>
      <c r="K4" s="1">
        <f t="shared" si="11"/>
        <v>83.699999999999974</v>
      </c>
      <c r="L4" s="3">
        <f t="shared" si="1"/>
        <v>314.46540880503147</v>
      </c>
      <c r="M4" s="3">
        <f t="shared" si="1"/>
        <v>165.01650165016503</v>
      </c>
      <c r="N4" s="3">
        <f t="shared" si="2"/>
        <v>9433.962264150945</v>
      </c>
      <c r="O4" s="3">
        <f t="shared" si="2"/>
        <v>4950.4950495049507</v>
      </c>
      <c r="P4" s="3">
        <f t="shared" si="3"/>
        <v>42.58385744234802</v>
      </c>
      <c r="Q4" s="3">
        <f t="shared" si="3"/>
        <v>22.345984598459847</v>
      </c>
      <c r="R4" s="3">
        <f t="shared" si="4"/>
        <v>9428.9612019182605</v>
      </c>
      <c r="S4" s="3">
        <f t="shared" si="5"/>
        <v>83.699999999999974</v>
      </c>
      <c r="T4" s="3">
        <f t="shared" si="6"/>
        <v>42.561283203103258</v>
      </c>
      <c r="U4" s="3">
        <f t="shared" si="7"/>
        <v>533.91649836277281</v>
      </c>
      <c r="V4" s="3">
        <f t="shared" si="8"/>
        <v>5100.5484588755035</v>
      </c>
      <c r="W4" s="3">
        <f t="shared" si="9"/>
        <v>23.02330901575748</v>
      </c>
      <c r="X4" s="4">
        <f t="shared" si="0"/>
        <v>18.12</v>
      </c>
      <c r="Y4">
        <f t="shared" ref="Y4:Y9" si="13">X4*0.001341022</f>
        <v>2.4299318640000005E-2</v>
      </c>
      <c r="Z4">
        <f t="shared" ref="Z4:Z9" si="14">Y4/N4*5252</f>
        <v>1.3527722278711681E-2</v>
      </c>
      <c r="AA4">
        <f t="shared" ref="AA4:AA9" si="15">-Z4/2/N4</f>
        <v>-7.1696928077171894E-7</v>
      </c>
      <c r="AB4">
        <v>0.18</v>
      </c>
      <c r="AC4">
        <f>-AB4*AA4</f>
        <v>1.2905447053890941E-7</v>
      </c>
      <c r="AD4">
        <f>AC4/6.66*2048.5</f>
        <v>3.9694907342185574E-5</v>
      </c>
      <c r="AE4">
        <f>AD4*144</f>
        <v>5.716066657274723E-3</v>
      </c>
      <c r="AF4" s="97">
        <f t="shared" si="10"/>
        <v>78.22647469434753</v>
      </c>
    </row>
    <row r="5" spans="1:32" ht="13.95" customHeight="1" x14ac:dyDescent="0.3">
      <c r="B5" s="77">
        <v>1.568888888888889</v>
      </c>
      <c r="C5" s="73">
        <v>102.40000000000002</v>
      </c>
      <c r="D5" s="73">
        <v>1.17</v>
      </c>
      <c r="E5" s="73">
        <v>12</v>
      </c>
      <c r="F5" s="73">
        <v>3</v>
      </c>
      <c r="G5" s="73">
        <v>2450</v>
      </c>
      <c r="H5" s="73">
        <v>3840</v>
      </c>
      <c r="I5" s="78">
        <v>7.4</v>
      </c>
      <c r="J5" s="2">
        <f t="shared" si="12"/>
        <v>36</v>
      </c>
      <c r="K5" s="1">
        <f t="shared" si="11"/>
        <v>102.40000000000002</v>
      </c>
      <c r="L5" s="3">
        <f t="shared" si="1"/>
        <v>408.16326530612247</v>
      </c>
      <c r="M5" s="3">
        <f t="shared" si="1"/>
        <v>260.41666666666669</v>
      </c>
      <c r="N5" s="3">
        <f t="shared" si="2"/>
        <v>12244.897959183674</v>
      </c>
      <c r="O5" s="3">
        <f t="shared" si="2"/>
        <v>7812.5000000000009</v>
      </c>
      <c r="P5" s="3">
        <f t="shared" si="3"/>
        <v>55.272108843537424</v>
      </c>
      <c r="Q5" s="3">
        <f t="shared" si="3"/>
        <v>35.26475694444445</v>
      </c>
      <c r="R5" s="3">
        <f t="shared" si="4"/>
        <v>12463.275113078895</v>
      </c>
      <c r="S5" s="3">
        <f t="shared" si="5"/>
        <v>102.40000000000002</v>
      </c>
      <c r="T5" s="3">
        <f t="shared" si="6"/>
        <v>56.257839052092237</v>
      </c>
      <c r="U5" s="3">
        <f t="shared" si="7"/>
        <v>558.23482705024071</v>
      </c>
      <c r="V5" s="3">
        <f t="shared" si="8"/>
        <v>7804.2947828053293</v>
      </c>
      <c r="W5" s="3">
        <f t="shared" si="9"/>
        <v>35.227719505718504</v>
      </c>
      <c r="X5" s="4">
        <f t="shared" si="0"/>
        <v>36</v>
      </c>
      <c r="Y5">
        <f t="shared" si="13"/>
        <v>4.8276792000000006E-2</v>
      </c>
      <c r="Z5">
        <f t="shared" si="14"/>
        <v>2.070655977936E-2</v>
      </c>
      <c r="AA5">
        <f t="shared" si="15"/>
        <v>-8.4551785765719992E-7</v>
      </c>
      <c r="AB5">
        <v>0.18</v>
      </c>
      <c r="AC5">
        <f>-AB5*AA5</f>
        <v>1.5219321437829598E-7</v>
      </c>
      <c r="AD5">
        <f>AC5/6.66*2048.5</f>
        <v>4.6811981930020919E-5</v>
      </c>
      <c r="AE5">
        <f>AD5*144</f>
        <v>6.7409253979230123E-3</v>
      </c>
      <c r="AF5" s="97">
        <f t="shared" si="10"/>
        <v>101.53477123592863</v>
      </c>
    </row>
    <row r="6" spans="1:32" ht="13.95" customHeight="1" x14ac:dyDescent="0.3">
      <c r="B6" s="77">
        <v>1.6727777777777779</v>
      </c>
      <c r="C6" s="73">
        <v>121.10000000000002</v>
      </c>
      <c r="D6" s="73">
        <v>1.52</v>
      </c>
      <c r="E6" s="73">
        <v>12</v>
      </c>
      <c r="F6" s="73">
        <v>4.5999999999999996</v>
      </c>
      <c r="G6" s="73">
        <v>2000</v>
      </c>
      <c r="H6" s="73">
        <v>2980</v>
      </c>
      <c r="I6" s="78">
        <v>9.4</v>
      </c>
      <c r="J6" s="2">
        <f t="shared" si="12"/>
        <v>55.199999999999996</v>
      </c>
      <c r="K6" s="1">
        <f t="shared" si="11"/>
        <v>121.10000000000002</v>
      </c>
      <c r="L6" s="3">
        <f t="shared" si="1"/>
        <v>500.00000000000006</v>
      </c>
      <c r="M6" s="3">
        <f t="shared" si="1"/>
        <v>335.57046979865771</v>
      </c>
      <c r="N6" s="3">
        <f t="shared" si="2"/>
        <v>15000.000000000002</v>
      </c>
      <c r="O6" s="3">
        <f t="shared" si="2"/>
        <v>10067.114093959732</v>
      </c>
      <c r="P6" s="3">
        <f t="shared" si="3"/>
        <v>67.708333333333343</v>
      </c>
      <c r="Q6" s="3">
        <f t="shared" si="3"/>
        <v>45.44183445190157</v>
      </c>
      <c r="R6" s="3">
        <f t="shared" si="4"/>
        <v>14853.629786790238</v>
      </c>
      <c r="S6" s="3">
        <f t="shared" si="5"/>
        <v>121.10000000000002</v>
      </c>
      <c r="T6" s="3">
        <f t="shared" si="6"/>
        <v>67.047634454261498</v>
      </c>
      <c r="U6" s="3">
        <f t="shared" si="7"/>
        <v>578.46273469155688</v>
      </c>
      <c r="V6" s="3">
        <f t="shared" si="8"/>
        <v>9885.6944218814369</v>
      </c>
      <c r="W6" s="3">
        <f t="shared" si="9"/>
        <v>44.622926209881491</v>
      </c>
      <c r="X6" s="4">
        <f t="shared" si="0"/>
        <v>55.199999999999996</v>
      </c>
      <c r="Y6">
        <f t="shared" si="13"/>
        <v>7.4024414400000002E-2</v>
      </c>
      <c r="Z6">
        <f t="shared" si="14"/>
        <v>2.5918414961919996E-2</v>
      </c>
      <c r="AA6">
        <f t="shared" si="15"/>
        <v>-8.6394716539733309E-7</v>
      </c>
      <c r="AB6">
        <v>0.14000000000000001</v>
      </c>
      <c r="AC6">
        <f>-AB6*AA6</f>
        <v>1.2095260315562663E-7</v>
      </c>
      <c r="AD6">
        <f>AC6/6.66*2048.5</f>
        <v>3.7202914048693865E-5</v>
      </c>
      <c r="AE6">
        <f>AD6*144</f>
        <v>5.3572196230119162E-3</v>
      </c>
      <c r="AF6" s="97">
        <f t="shared" si="10"/>
        <v>124.38009476401257</v>
      </c>
    </row>
    <row r="7" spans="1:32" ht="13.95" customHeight="1" x14ac:dyDescent="0.3">
      <c r="B7" s="77">
        <v>1.7143333333333333</v>
      </c>
      <c r="C7" s="73">
        <v>128.57999999999998</v>
      </c>
      <c r="D7" s="73">
        <v>1.7</v>
      </c>
      <c r="E7" s="73">
        <v>12</v>
      </c>
      <c r="F7" s="73">
        <v>5.4</v>
      </c>
      <c r="G7" s="73">
        <v>1930</v>
      </c>
      <c r="H7" s="73">
        <v>2760</v>
      </c>
      <c r="I7" s="78">
        <v>10.4</v>
      </c>
      <c r="J7" s="2">
        <f t="shared" si="12"/>
        <v>64.800000000000011</v>
      </c>
      <c r="K7" s="1">
        <f t="shared" si="11"/>
        <v>128.57999999999998</v>
      </c>
      <c r="L7" s="3">
        <f t="shared" si="1"/>
        <v>518.13471502590676</v>
      </c>
      <c r="M7" s="3">
        <f t="shared" si="1"/>
        <v>362.31884057971018</v>
      </c>
      <c r="N7" s="3">
        <f t="shared" si="2"/>
        <v>15544.041450777202</v>
      </c>
      <c r="O7" s="3">
        <f t="shared" si="2"/>
        <v>10869.565217391306</v>
      </c>
      <c r="P7" s="3">
        <f t="shared" si="3"/>
        <v>70.164075993091544</v>
      </c>
      <c r="Q7" s="3">
        <f t="shared" si="3"/>
        <v>49.064009661835762</v>
      </c>
      <c r="R7" s="3">
        <f t="shared" si="4"/>
        <v>15704.393027585378</v>
      </c>
      <c r="S7" s="3">
        <f t="shared" si="5"/>
        <v>128.57999999999998</v>
      </c>
      <c r="T7" s="3">
        <f t="shared" si="6"/>
        <v>70.887885193961779</v>
      </c>
      <c r="U7" s="3">
        <f t="shared" si="7"/>
        <v>585.69073547434391</v>
      </c>
      <c r="V7" s="3">
        <f t="shared" si="8"/>
        <v>10910.72055031222</v>
      </c>
      <c r="W7" s="3">
        <f t="shared" si="9"/>
        <v>49.249780261825997</v>
      </c>
      <c r="X7" s="4">
        <f t="shared" si="0"/>
        <v>64.800000000000011</v>
      </c>
      <c r="Y7">
        <f t="shared" si="13"/>
        <v>8.6898225600000017E-2</v>
      </c>
      <c r="Z7">
        <f t="shared" si="14"/>
        <v>2.9361056601427207E-2</v>
      </c>
      <c r="AA7">
        <f t="shared" si="15"/>
        <v>-9.4444732067924179E-7</v>
      </c>
      <c r="AB7">
        <v>0.12</v>
      </c>
      <c r="AC7">
        <f>-AB7*AA7</f>
        <v>1.1333367848150901E-7</v>
      </c>
      <c r="AD7">
        <f>AC7/6.66*2048.5</f>
        <v>3.4859465520926602E-5</v>
      </c>
      <c r="AE7">
        <f>AD7*144</f>
        <v>5.0197630350134305E-3</v>
      </c>
      <c r="AF7" s="97">
        <f t="shared" si="10"/>
        <v>128.89128991089385</v>
      </c>
    </row>
    <row r="8" spans="1:32" ht="13.95" customHeight="1" x14ac:dyDescent="0.3">
      <c r="B8" s="77">
        <v>1.8545833333333333</v>
      </c>
      <c r="C8" s="73">
        <v>153.82499999999999</v>
      </c>
      <c r="D8" s="73">
        <v>2.2000000000000002</v>
      </c>
      <c r="E8" s="73">
        <v>12</v>
      </c>
      <c r="F8" s="73">
        <v>8.6999999999999993</v>
      </c>
      <c r="G8" s="73">
        <v>1610</v>
      </c>
      <c r="H8" s="73">
        <v>2180</v>
      </c>
      <c r="I8" s="78">
        <v>13</v>
      </c>
      <c r="J8" s="2">
        <f t="shared" si="12"/>
        <v>104.39999999999999</v>
      </c>
      <c r="K8" s="1">
        <f t="shared" si="11"/>
        <v>153.82499999999999</v>
      </c>
      <c r="L8" s="3">
        <f t="shared" si="1"/>
        <v>621.11801242236027</v>
      </c>
      <c r="M8" s="3">
        <f t="shared" si="1"/>
        <v>458.71559633027528</v>
      </c>
      <c r="N8" s="3">
        <f t="shared" si="2"/>
        <v>18633.540372670806</v>
      </c>
      <c r="O8" s="3">
        <f t="shared" si="2"/>
        <v>13761.467889908257</v>
      </c>
      <c r="P8" s="3">
        <f t="shared" si="3"/>
        <v>84.10973084886129</v>
      </c>
      <c r="Q8" s="3">
        <f t="shared" si="3"/>
        <v>62.117737003058117</v>
      </c>
      <c r="R8" s="3">
        <f t="shared" si="4"/>
        <v>18770.404673520155</v>
      </c>
      <c r="S8" s="3">
        <f t="shared" si="5"/>
        <v>153.82499999999999</v>
      </c>
      <c r="T8" s="3">
        <f t="shared" si="6"/>
        <v>84.727521095750703</v>
      </c>
      <c r="U8" s="3">
        <f t="shared" si="7"/>
        <v>607.30966665297819</v>
      </c>
      <c r="V8" s="3">
        <f t="shared" si="8"/>
        <v>13596.184005950465</v>
      </c>
      <c r="W8" s="3">
        <f t="shared" si="9"/>
        <v>61.371663915748634</v>
      </c>
      <c r="X8" s="4">
        <f t="shared" si="0"/>
        <v>104.39999999999999</v>
      </c>
      <c r="Y8">
        <f t="shared" si="13"/>
        <v>0.14000269679999999</v>
      </c>
      <c r="Z8">
        <f t="shared" si="14"/>
        <v>3.9460786779523201E-2</v>
      </c>
      <c r="AA8">
        <f t="shared" si="15"/>
        <v>-1.0588644452505392E-6</v>
      </c>
      <c r="AF8" s="97">
        <f t="shared" si="10"/>
        <v>154.50943448945659</v>
      </c>
    </row>
    <row r="9" spans="1:32" ht="13.95" customHeight="1" thickBot="1" x14ac:dyDescent="0.35">
      <c r="B9" s="79">
        <v>1.9470444444444444</v>
      </c>
      <c r="C9" s="80">
        <v>170.46799999999999</v>
      </c>
      <c r="D9" s="80">
        <v>2.71</v>
      </c>
      <c r="E9" s="80">
        <v>12</v>
      </c>
      <c r="F9" s="80">
        <v>13</v>
      </c>
      <c r="G9" s="80">
        <v>1408</v>
      </c>
      <c r="H9" s="80">
        <v>1880</v>
      </c>
      <c r="I9" s="81">
        <v>15</v>
      </c>
      <c r="J9" s="2">
        <f t="shared" si="12"/>
        <v>156</v>
      </c>
      <c r="K9" s="1">
        <f t="shared" si="11"/>
        <v>170.46799999999999</v>
      </c>
      <c r="L9" s="3">
        <f t="shared" si="1"/>
        <v>710.22727272727275</v>
      </c>
      <c r="M9" s="3">
        <f t="shared" si="1"/>
        <v>531.91489361702133</v>
      </c>
      <c r="N9" s="3">
        <f t="shared" si="2"/>
        <v>21306.818181818184</v>
      </c>
      <c r="O9" s="3">
        <f t="shared" si="2"/>
        <v>15957.44680851064</v>
      </c>
      <c r="P9" s="3">
        <f t="shared" si="3"/>
        <v>96.176609848484858</v>
      </c>
      <c r="Q9" s="3">
        <f t="shared" si="3"/>
        <v>72.030141843971634</v>
      </c>
      <c r="R9" s="3">
        <f t="shared" si="4"/>
        <v>21098.594001137539</v>
      </c>
      <c r="S9" s="3">
        <f t="shared" si="5"/>
        <v>170.46799999999999</v>
      </c>
      <c r="T9" s="3">
        <f t="shared" si="6"/>
        <v>95.236709032912501</v>
      </c>
      <c r="U9" s="3">
        <f t="shared" si="7"/>
        <v>619.69894848212812</v>
      </c>
      <c r="V9" s="3">
        <f t="shared" si="8"/>
        <v>16090.182242180526</v>
      </c>
      <c r="W9" s="3">
        <f t="shared" si="9"/>
        <v>72.629294843175998</v>
      </c>
      <c r="X9" s="4">
        <f t="shared" si="0"/>
        <v>156</v>
      </c>
      <c r="Y9">
        <f t="shared" si="13"/>
        <v>0.20919943200000002</v>
      </c>
      <c r="Z9">
        <f t="shared" si="14"/>
        <v>5.1566376898150398E-2</v>
      </c>
      <c r="AA9">
        <f t="shared" si="15"/>
        <v>-1.2100909778765959E-6</v>
      </c>
      <c r="AF9" s="97">
        <f t="shared" si="10"/>
        <v>176.67627097160877</v>
      </c>
    </row>
    <row r="10" spans="1:32" ht="13.95" customHeight="1" x14ac:dyDescent="0.3">
      <c r="N10" s="1">
        <v>9.34</v>
      </c>
      <c r="AB10" t="s">
        <v>49</v>
      </c>
      <c r="AC10">
        <f>AVERAGE(AC4:AC7)</f>
        <v>1.2888349163858527E-7</v>
      </c>
      <c r="AD10">
        <f>AVERAGE(AD4:AD7)</f>
        <v>3.9642317210456738E-5</v>
      </c>
      <c r="AE10">
        <f>AVERAGE(AE4:AE7)</f>
        <v>5.7084936783057703E-3</v>
      </c>
      <c r="AF10" s="97"/>
    </row>
    <row r="11" spans="1:32" ht="13.95" customHeight="1" x14ac:dyDescent="0.3">
      <c r="V11" s="3">
        <f>D11*D11*$AA$35+D11*$AA$36+$AA$37</f>
        <v>0</v>
      </c>
      <c r="W11" s="3"/>
    </row>
    <row r="12" spans="1:32" ht="13.95" customHeight="1" x14ac:dyDescent="0.3"/>
    <row r="13" spans="1:32" ht="13.95" customHeight="1" x14ac:dyDescent="0.3"/>
    <row r="14" spans="1:32" ht="13.95" customHeight="1" x14ac:dyDescent="0.3">
      <c r="B14" s="5"/>
      <c r="C14" s="6"/>
      <c r="D14" s="6"/>
      <c r="E14" s="6"/>
      <c r="F14" s="6"/>
      <c r="G14" s="6"/>
      <c r="H14" s="6"/>
      <c r="I14" s="6"/>
      <c r="J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32" ht="13.95" customHeight="1" thickBot="1" x14ac:dyDescent="0.35">
      <c r="B15" s="5"/>
      <c r="C15" s="6"/>
      <c r="D15" s="6"/>
      <c r="E15" s="6"/>
      <c r="F15" s="6"/>
      <c r="G15" s="6"/>
      <c r="H15" s="6"/>
      <c r="I15" s="6"/>
      <c r="J15" s="2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Z15" t="s">
        <v>32</v>
      </c>
      <c r="AC15" t="s">
        <v>33</v>
      </c>
      <c r="AF15" s="30"/>
    </row>
    <row r="16" spans="1:32" ht="13.95" customHeight="1" x14ac:dyDescent="0.3">
      <c r="A16" s="3" t="s">
        <v>28</v>
      </c>
      <c r="B16" s="11" t="s">
        <v>29</v>
      </c>
      <c r="C16" s="12"/>
      <c r="D16" s="12"/>
      <c r="E16" s="6"/>
      <c r="F16" s="6"/>
      <c r="G16" s="6"/>
      <c r="H16" s="6"/>
      <c r="I16" s="6"/>
      <c r="J16" s="2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Z16" s="17" t="s">
        <v>3</v>
      </c>
      <c r="AA16" s="18">
        <v>2</v>
      </c>
      <c r="AC16" s="17"/>
      <c r="AD16" s="23" t="s">
        <v>22</v>
      </c>
      <c r="AE16" s="7"/>
      <c r="AF16" s="30"/>
    </row>
    <row r="17" spans="1:36" x14ac:dyDescent="0.3">
      <c r="A17" s="3"/>
      <c r="B17" s="13" t="s">
        <v>30</v>
      </c>
      <c r="C17" s="14"/>
      <c r="D17" s="14"/>
      <c r="E17" s="6"/>
      <c r="F17" s="6"/>
      <c r="G17" s="6"/>
      <c r="H17" s="6"/>
      <c r="I17" s="6"/>
      <c r="J17" s="2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Z17" s="19" t="s">
        <v>4</v>
      </c>
      <c r="AA17" s="20">
        <v>4800</v>
      </c>
      <c r="AC17" s="24" t="s">
        <v>16</v>
      </c>
      <c r="AD17" s="25">
        <v>0</v>
      </c>
      <c r="AF17" s="30"/>
    </row>
    <row r="18" spans="1:36" ht="13.95" customHeight="1" thickBot="1" x14ac:dyDescent="0.35">
      <c r="A18" s="3"/>
      <c r="B18" s="15" t="s">
        <v>31</v>
      </c>
      <c r="C18" s="16"/>
      <c r="D18" s="16"/>
      <c r="E18" s="6"/>
      <c r="F18" s="6"/>
      <c r="G18" s="6"/>
      <c r="H18" s="6"/>
      <c r="I18" s="6"/>
      <c r="J18" s="2"/>
      <c r="L18" s="3"/>
      <c r="M18" s="3"/>
      <c r="N18" s="3"/>
      <c r="O18" s="2"/>
      <c r="P18" s="3"/>
      <c r="Q18" s="3"/>
      <c r="R18" s="3"/>
      <c r="S18" s="3"/>
      <c r="X18" s="3"/>
      <c r="Z18" s="21" t="s">
        <v>5</v>
      </c>
      <c r="AA18" s="22">
        <v>12</v>
      </c>
      <c r="AC18" s="26" t="s">
        <v>17</v>
      </c>
      <c r="AD18" s="27">
        <v>5</v>
      </c>
      <c r="AF18" s="30"/>
    </row>
    <row r="19" spans="1:36" ht="13.95" customHeight="1" x14ac:dyDescent="0.3">
      <c r="B19" s="5"/>
      <c r="C19" s="6"/>
      <c r="D19" s="6"/>
      <c r="E19" s="6"/>
      <c r="F19" s="6"/>
      <c r="G19" s="6"/>
      <c r="H19" s="6"/>
      <c r="I19" s="6"/>
      <c r="J19" s="2"/>
      <c r="L19" s="3"/>
      <c r="M19" s="3"/>
      <c r="N19" s="3"/>
      <c r="O19" s="3"/>
      <c r="P19" s="3"/>
      <c r="Q19" s="3"/>
      <c r="R19" s="3"/>
      <c r="S19" s="3"/>
      <c r="X19" s="3"/>
      <c r="AF19" s="30"/>
    </row>
    <row r="20" spans="1:36" ht="24" thickBot="1" x14ac:dyDescent="0.5">
      <c r="B20" s="5"/>
      <c r="C20" s="6"/>
      <c r="D20" s="6"/>
      <c r="E20" s="6"/>
      <c r="F20" s="6"/>
      <c r="G20" s="6"/>
      <c r="H20" s="6"/>
      <c r="I20" s="6"/>
      <c r="J20" s="2"/>
      <c r="L20" s="3"/>
      <c r="M20" s="3"/>
      <c r="N20" s="3"/>
      <c r="O20" s="3"/>
      <c r="P20" s="3"/>
      <c r="Q20" s="3"/>
      <c r="R20" s="3"/>
      <c r="S20" s="3"/>
      <c r="X20" s="3"/>
      <c r="Z20" t="s">
        <v>35</v>
      </c>
      <c r="AF20" s="94" t="s">
        <v>54</v>
      </c>
      <c r="AG20" s="5" t="s">
        <v>56</v>
      </c>
      <c r="AH20" s="5"/>
      <c r="AI20" s="5"/>
    </row>
    <row r="21" spans="1:36" ht="15" thickBot="1" x14ac:dyDescent="0.35">
      <c r="B21" s="5"/>
      <c r="C21" s="6"/>
      <c r="D21" s="6"/>
      <c r="E21" s="6"/>
      <c r="F21" s="6"/>
      <c r="G21" s="6"/>
      <c r="H21" s="6"/>
      <c r="I21" s="6"/>
      <c r="J21" s="2"/>
      <c r="L21" s="3"/>
      <c r="M21" s="3"/>
      <c r="N21" s="3"/>
      <c r="O21" s="3"/>
      <c r="P21" s="3"/>
      <c r="Q21" s="3"/>
      <c r="R21" s="3"/>
      <c r="S21" s="3"/>
      <c r="T21" s="3"/>
      <c r="V21" s="3"/>
      <c r="W21" s="3"/>
      <c r="X21" s="3"/>
      <c r="Z21" s="34">
        <v>210</v>
      </c>
      <c r="AA21" s="35" t="s">
        <v>34</v>
      </c>
      <c r="AB21" s="36"/>
      <c r="AC21" s="35"/>
      <c r="AD21" s="35"/>
      <c r="AE21" s="37"/>
      <c r="AG21" s="62" t="s">
        <v>15</v>
      </c>
      <c r="AH21" s="63">
        <f>AA29</f>
        <v>5</v>
      </c>
      <c r="AI21" s="64"/>
      <c r="AJ21" s="29"/>
    </row>
    <row r="22" spans="1:36" x14ac:dyDescent="0.3">
      <c r="B22" s="5"/>
      <c r="C22" s="6"/>
      <c r="D22" s="6"/>
      <c r="E22" s="6"/>
      <c r="F22" s="6"/>
      <c r="G22" s="6"/>
      <c r="H22" s="6"/>
      <c r="I22" s="6"/>
      <c r="J22" s="2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Z22" s="8"/>
      <c r="AB22" s="8"/>
      <c r="AC22" s="8"/>
      <c r="AG22" s="65" t="s">
        <v>14</v>
      </c>
      <c r="AH22" s="66">
        <f>AA28</f>
        <v>0</v>
      </c>
      <c r="AI22" s="45"/>
      <c r="AJ22" s="31"/>
    </row>
    <row r="23" spans="1:36" ht="15" thickBot="1" x14ac:dyDescent="0.35">
      <c r="C23" s="6"/>
      <c r="D23" s="6"/>
      <c r="E23" s="6"/>
      <c r="F23" s="6"/>
      <c r="G23" s="6"/>
      <c r="H23" s="6"/>
      <c r="I23" s="6"/>
      <c r="J23" s="2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Z23" t="s">
        <v>36</v>
      </c>
      <c r="AG23" s="65" t="s">
        <v>17</v>
      </c>
      <c r="AH23" s="66">
        <f>AD18</f>
        <v>5</v>
      </c>
      <c r="AI23" s="30"/>
      <c r="AJ23" s="31"/>
    </row>
    <row r="24" spans="1:36" ht="15" thickBot="1" x14ac:dyDescent="0.35">
      <c r="Z24" s="38" t="s">
        <v>6</v>
      </c>
      <c r="AA24" s="39">
        <f>AA17*AA18/AB24</f>
        <v>22153.846153846152</v>
      </c>
      <c r="AB24" s="40">
        <v>2.6</v>
      </c>
      <c r="AC24" s="35" t="s">
        <v>9</v>
      </c>
      <c r="AD24" s="41"/>
      <c r="AG24" s="65" t="s">
        <v>16</v>
      </c>
      <c r="AH24" s="66">
        <f>AD17</f>
        <v>0</v>
      </c>
      <c r="AI24" s="30"/>
      <c r="AJ24" s="31"/>
    </row>
    <row r="25" spans="1:36" x14ac:dyDescent="0.3">
      <c r="AG25" s="65" t="s">
        <v>27</v>
      </c>
      <c r="AH25" s="66">
        <f>AA24/100</f>
        <v>221.53846153846152</v>
      </c>
      <c r="AI25" s="30"/>
      <c r="AJ25" s="31"/>
    </row>
    <row r="26" spans="1:36" ht="15" thickBot="1" x14ac:dyDescent="0.35">
      <c r="C26" s="6"/>
      <c r="D26" s="6"/>
      <c r="E26" s="6"/>
      <c r="F26" s="6"/>
      <c r="G26" s="6"/>
      <c r="H26" s="6"/>
      <c r="I26" s="6"/>
      <c r="J26" s="9"/>
      <c r="K26" s="6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Z26" t="s">
        <v>37</v>
      </c>
      <c r="AG26" s="65" t="s">
        <v>18</v>
      </c>
      <c r="AH26" s="66">
        <f>AC29</f>
        <v>180</v>
      </c>
      <c r="AI26" s="30"/>
      <c r="AJ26" s="31"/>
    </row>
    <row r="27" spans="1:36" ht="28.8" x14ac:dyDescent="0.3">
      <c r="C27" s="6"/>
      <c r="D27" s="6"/>
      <c r="E27" s="6"/>
      <c r="F27" s="6"/>
      <c r="G27" s="6"/>
      <c r="H27" s="6"/>
      <c r="I27" s="6"/>
      <c r="J27" s="9"/>
      <c r="K27" s="6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Z27" s="17"/>
      <c r="AA27" s="42" t="s">
        <v>19</v>
      </c>
      <c r="AB27" s="28"/>
      <c r="AC27" s="42" t="s">
        <v>20</v>
      </c>
      <c r="AD27" s="29" t="s">
        <v>109</v>
      </c>
      <c r="AG27" s="65" t="s">
        <v>13</v>
      </c>
      <c r="AH27" s="66">
        <f>AC28</f>
        <v>0</v>
      </c>
      <c r="AI27" s="30"/>
      <c r="AJ27" s="31"/>
    </row>
    <row r="28" spans="1:36" x14ac:dyDescent="0.3">
      <c r="C28" s="6"/>
      <c r="D28" s="6"/>
      <c r="E28" s="6"/>
      <c r="F28" s="6"/>
      <c r="G28" s="6"/>
      <c r="H28" s="6"/>
      <c r="I28" s="6"/>
      <c r="J28" s="9"/>
      <c r="K28" s="6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Z28" s="57" t="s">
        <v>14</v>
      </c>
      <c r="AA28" s="58">
        <v>0</v>
      </c>
      <c r="AB28" s="45" t="s">
        <v>13</v>
      </c>
      <c r="AC28" s="59">
        <v>0</v>
      </c>
      <c r="AD28" s="89">
        <f>AD38/AA24*100</f>
        <v>-17.719588605194325</v>
      </c>
      <c r="AE28" t="s">
        <v>106</v>
      </c>
      <c r="AG28" s="65" t="s">
        <v>121</v>
      </c>
      <c r="AH28" s="66">
        <f>AA37</f>
        <v>0</v>
      </c>
      <c r="AI28" s="67">
        <f>AA36</f>
        <v>7227.227639740272</v>
      </c>
      <c r="AJ28" s="68">
        <f>AA35</f>
        <v>-475.97454575994487</v>
      </c>
    </row>
    <row r="29" spans="1:36" x14ac:dyDescent="0.3">
      <c r="B29" t="s">
        <v>55</v>
      </c>
      <c r="C29" s="6"/>
      <c r="D29" s="6"/>
      <c r="E29" s="6"/>
      <c r="F29" s="6"/>
      <c r="G29" s="6"/>
      <c r="H29" s="6"/>
      <c r="I29" s="6"/>
      <c r="J29" s="9"/>
      <c r="K29" s="6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Z29" s="57" t="s">
        <v>15</v>
      </c>
      <c r="AA29" s="58">
        <v>5</v>
      </c>
      <c r="AB29" s="45" t="s">
        <v>18</v>
      </c>
      <c r="AC29" s="59">
        <v>180</v>
      </c>
      <c r="AD29" s="60">
        <v>77</v>
      </c>
      <c r="AG29" s="65" t="s">
        <v>59</v>
      </c>
      <c r="AH29" s="66">
        <f>AA39</f>
        <v>0</v>
      </c>
      <c r="AI29" s="67">
        <f>AA38</f>
        <v>120.59807502526535</v>
      </c>
      <c r="AJ29" s="31"/>
    </row>
    <row r="30" spans="1:36" x14ac:dyDescent="0.3">
      <c r="B30" t="s">
        <v>51</v>
      </c>
      <c r="C30" s="6" t="s">
        <v>52</v>
      </c>
      <c r="D30" s="6" t="s">
        <v>53</v>
      </c>
      <c r="E30" s="6"/>
      <c r="F30" s="6"/>
      <c r="G30" s="6"/>
      <c r="H30" s="6"/>
      <c r="I30" s="6"/>
      <c r="J30" s="9"/>
      <c r="K30" s="6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Z30" s="19"/>
      <c r="AA30" s="30" t="s">
        <v>40</v>
      </c>
      <c r="AB30" s="30"/>
      <c r="AC30" s="61"/>
      <c r="AD30" s="89">
        <f>(AD29-AD28)/(AA29-AA28)</f>
        <v>18.943917721038865</v>
      </c>
      <c r="AG30" s="65" t="s">
        <v>124</v>
      </c>
      <c r="AH30" s="91">
        <f>AD31</f>
        <v>-17.719588605194332</v>
      </c>
      <c r="AI30" s="92">
        <f>AD30</f>
        <v>18.943917721038865</v>
      </c>
      <c r="AJ30" s="31"/>
    </row>
    <row r="31" spans="1:36" x14ac:dyDescent="0.3">
      <c r="B31" s="73">
        <v>87</v>
      </c>
      <c r="C31" s="6">
        <f>B31/180*(2.4-0.53)+0.53</f>
        <v>1.4338333333333333</v>
      </c>
      <c r="D31" s="88">
        <f>(C31-1)*180</f>
        <v>78.089999999999989</v>
      </c>
      <c r="E31" s="6"/>
      <c r="F31" s="6"/>
      <c r="G31" s="6"/>
      <c r="H31" s="6"/>
      <c r="I31" s="6"/>
      <c r="J31" s="9"/>
      <c r="K31" s="6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Z31" s="19"/>
      <c r="AA31" s="30"/>
      <c r="AB31" s="30"/>
      <c r="AC31" s="61"/>
      <c r="AD31" s="89">
        <f>AD29-AD30*(AA29-AA28)</f>
        <v>-17.719588605194332</v>
      </c>
      <c r="AG31" s="65" t="s">
        <v>122</v>
      </c>
      <c r="AH31" s="66">
        <f>AD38</f>
        <v>-3925.570398689204</v>
      </c>
      <c r="AI31" s="69">
        <f>AD37</f>
        <v>0.94199104022164515</v>
      </c>
      <c r="AJ31" s="31"/>
    </row>
    <row r="32" spans="1:36" ht="15" thickBot="1" x14ac:dyDescent="0.35">
      <c r="B32" s="73">
        <v>90</v>
      </c>
      <c r="C32" s="6">
        <f t="shared" ref="C32:C37" si="16">B32/180*(2.4-0.53)+0.53</f>
        <v>1.4649999999999999</v>
      </c>
      <c r="D32" s="88">
        <f t="shared" ref="D32:D37" si="17">(C32-1)*180</f>
        <v>83.699999999999974</v>
      </c>
      <c r="E32" s="6"/>
      <c r="F32" s="6"/>
      <c r="G32" s="6"/>
      <c r="H32" s="6"/>
      <c r="I32" s="6"/>
      <c r="J32" s="9"/>
      <c r="K32" s="6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Z32" s="21"/>
      <c r="AA32" s="32"/>
      <c r="AB32" s="32"/>
      <c r="AC32" s="47"/>
      <c r="AD32" s="48" t="s">
        <v>124</v>
      </c>
      <c r="AG32" s="70" t="s">
        <v>123</v>
      </c>
      <c r="AH32" s="71">
        <f>AD36</f>
        <v>4180.4182204512181</v>
      </c>
      <c r="AI32" s="72">
        <f>AD35</f>
        <v>1.0602056822563426</v>
      </c>
      <c r="AJ32" s="33"/>
    </row>
    <row r="33" spans="2:40" x14ac:dyDescent="0.3">
      <c r="B33" s="73">
        <v>100</v>
      </c>
      <c r="C33" s="6">
        <f t="shared" si="16"/>
        <v>1.568888888888889</v>
      </c>
      <c r="D33" s="88">
        <f t="shared" si="17"/>
        <v>102.40000000000002</v>
      </c>
      <c r="E33" s="6"/>
      <c r="F33" s="6"/>
      <c r="G33" s="6"/>
      <c r="H33" s="6"/>
      <c r="I33" s="6"/>
      <c r="J33" s="9"/>
      <c r="K33" s="6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</row>
    <row r="34" spans="2:40" ht="15" thickBot="1" x14ac:dyDescent="0.35">
      <c r="B34" s="73">
        <v>110</v>
      </c>
      <c r="C34" s="6">
        <f t="shared" si="16"/>
        <v>1.6727777777777779</v>
      </c>
      <c r="D34" s="88">
        <f t="shared" si="17"/>
        <v>121.10000000000002</v>
      </c>
      <c r="E34" s="6"/>
      <c r="F34" s="6"/>
      <c r="G34" s="6"/>
      <c r="H34" s="6"/>
      <c r="I34" s="6"/>
      <c r="J34" s="2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Z34" t="s">
        <v>38</v>
      </c>
    </row>
    <row r="35" spans="2:40" x14ac:dyDescent="0.3">
      <c r="B35" s="73">
        <v>114</v>
      </c>
      <c r="C35" s="6">
        <f t="shared" si="16"/>
        <v>1.7143333333333333</v>
      </c>
      <c r="D35" s="88">
        <f t="shared" si="17"/>
        <v>128.57999999999998</v>
      </c>
      <c r="Z35" s="49" t="s">
        <v>121</v>
      </c>
      <c r="AA35" s="50">
        <f>INDEX(LINEST($O$3:$O$9,$D$3:$D$9^{1,2},FALSE,FALSE),1)</f>
        <v>-475.97454575994487</v>
      </c>
      <c r="AB35" s="28"/>
      <c r="AC35" s="51" t="s">
        <v>123</v>
      </c>
      <c r="AD35" s="52">
        <f>INDEX(LINEST($N$3:$N$9,$O$3:$O$9),1)</f>
        <v>1.0602056822563426</v>
      </c>
      <c r="AG35" s="104"/>
      <c r="AM35" s="3"/>
      <c r="AN35" s="3"/>
    </row>
    <row r="36" spans="2:40" x14ac:dyDescent="0.3">
      <c r="B36" s="73">
        <v>127.5</v>
      </c>
      <c r="C36" s="6">
        <f t="shared" si="16"/>
        <v>1.8545833333333333</v>
      </c>
      <c r="D36" s="88">
        <f t="shared" si="17"/>
        <v>153.82499999999999</v>
      </c>
      <c r="Z36" s="43"/>
      <c r="AA36" s="53">
        <f>INDEX(LINEST($O$3:$O$9,$D$3:$D$9^{1,2},FALSE,FALSE),2)</f>
        <v>7227.227639740272</v>
      </c>
      <c r="AB36" s="30"/>
      <c r="AC36" s="44"/>
      <c r="AD36" s="46">
        <f>INDEX(LINEST($N$3:$N$9,$O$3:$O$9),2)</f>
        <v>4180.4182204512181</v>
      </c>
    </row>
    <row r="37" spans="2:40" ht="15" thickBot="1" x14ac:dyDescent="0.35">
      <c r="B37" s="80">
        <v>136.4</v>
      </c>
      <c r="C37" s="6">
        <f t="shared" si="16"/>
        <v>1.9470444444444444</v>
      </c>
      <c r="D37" s="88">
        <f t="shared" si="17"/>
        <v>170.46799999999999</v>
      </c>
      <c r="Z37" s="43"/>
      <c r="AA37" s="44">
        <f>INDEX(LINEST($O$3:$O$9,$D$3:$D$9^{1,2},FALSE,FALSE),3)</f>
        <v>0</v>
      </c>
      <c r="AB37" s="30"/>
      <c r="AC37" s="44" t="s">
        <v>122</v>
      </c>
      <c r="AD37" s="46">
        <f>INDEX(LINEST($O$3:$O$9,$N$3:$N$9),1)</f>
        <v>0.94199104022164515</v>
      </c>
    </row>
    <row r="38" spans="2:40" x14ac:dyDescent="0.3">
      <c r="Z38" s="43" t="s">
        <v>59</v>
      </c>
      <c r="AA38" s="54">
        <f>INDEX(LINEST($R$3:$R$9,$K$3:$K$9,FALSE),1)</f>
        <v>120.59807502526535</v>
      </c>
      <c r="AB38" s="30"/>
      <c r="AC38" s="44"/>
      <c r="AD38" s="46">
        <f>INDEX(LINEST($O$3:$O$9,$N$3:$N$9),2)</f>
        <v>-3925.570398689204</v>
      </c>
      <c r="AE38" t="s">
        <v>60</v>
      </c>
    </row>
    <row r="39" spans="2:40" ht="15" thickBot="1" x14ac:dyDescent="0.35">
      <c r="Z39" s="55"/>
      <c r="AA39" s="102">
        <f>INDEX(LINEST($R$3:$R$9,$K$3:$K$9,FALSE),2)</f>
        <v>0</v>
      </c>
      <c r="AB39" s="32"/>
      <c r="AC39" s="32"/>
      <c r="AD39" s="3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"/>
  <sheetViews>
    <sheetView workbookViewId="0">
      <pane ySplit="2" topLeftCell="A3" activePane="bottomLeft" state="frozen"/>
      <selection pane="bottomLeft" activeCell="U6" sqref="U6"/>
    </sheetView>
  </sheetViews>
  <sheetFormatPr defaultRowHeight="14.4" x14ac:dyDescent="0.3"/>
  <cols>
    <col min="2" max="2" width="6" customWidth="1"/>
    <col min="3" max="3" width="6.88671875" style="1" customWidth="1"/>
    <col min="4" max="4" width="6.44140625" style="1" customWidth="1"/>
    <col min="5" max="5" width="6.33203125" style="1" customWidth="1"/>
    <col min="6" max="6" width="4.6640625" style="1" customWidth="1"/>
    <col min="7" max="7" width="5" style="1" bestFit="1" customWidth="1"/>
    <col min="8" max="8" width="6.44140625" style="1" bestFit="1" customWidth="1"/>
    <col min="9" max="9" width="5.44140625" style="1" customWidth="1"/>
    <col min="10" max="10" width="7.109375" style="1" customWidth="1"/>
    <col min="11" max="11" width="5.109375" style="1" customWidth="1"/>
    <col min="12" max="12" width="7.33203125" style="1" bestFit="1" customWidth="1"/>
    <col min="13" max="13" width="4.33203125" style="1" customWidth="1"/>
    <col min="14" max="14" width="7.33203125" style="1" bestFit="1" customWidth="1"/>
    <col min="15" max="16" width="6.33203125" style="1" customWidth="1"/>
    <col min="17" max="17" width="10.5546875" style="1" customWidth="1"/>
    <col min="18" max="19" width="7.6640625" style="1" customWidth="1"/>
    <col min="20" max="20" width="6.33203125" style="1" customWidth="1"/>
    <col min="21" max="21" width="8.109375" style="1" bestFit="1" customWidth="1"/>
    <col min="22" max="24" width="6.109375" customWidth="1"/>
    <col min="26" max="26" width="9.88671875" bestFit="1" customWidth="1"/>
    <col min="27" max="27" width="10.6640625" customWidth="1"/>
    <col min="28" max="28" width="6.5546875" bestFit="1" customWidth="1"/>
    <col min="29" max="29" width="9.6640625" customWidth="1"/>
    <col min="30" max="30" width="8.5546875" bestFit="1" customWidth="1"/>
    <col min="31" max="31" width="7.88671875" customWidth="1"/>
    <col min="32" max="32" width="10" customWidth="1"/>
    <col min="33" max="33" width="11.5546875" customWidth="1"/>
    <col min="34" max="34" width="11.109375" customWidth="1"/>
    <col min="36" max="36" width="9.6640625" customWidth="1"/>
  </cols>
  <sheetData>
    <row r="1" spans="1:39" ht="58.2" thickBot="1" x14ac:dyDescent="0.35">
      <c r="A1" t="s">
        <v>39</v>
      </c>
      <c r="B1" s="82" t="s">
        <v>52</v>
      </c>
      <c r="C1" s="83" t="s">
        <v>0</v>
      </c>
      <c r="D1" s="83" t="s">
        <v>1</v>
      </c>
      <c r="E1" s="83" t="s">
        <v>10</v>
      </c>
      <c r="F1" s="83" t="s">
        <v>11</v>
      </c>
      <c r="G1" s="83" t="s">
        <v>23</v>
      </c>
      <c r="H1" s="83" t="s">
        <v>110</v>
      </c>
      <c r="I1" s="84" t="s">
        <v>2</v>
      </c>
      <c r="J1" s="4" t="s">
        <v>12</v>
      </c>
      <c r="K1" s="4" t="s">
        <v>7</v>
      </c>
      <c r="L1" s="4" t="s">
        <v>24</v>
      </c>
      <c r="M1" s="4" t="s">
        <v>115</v>
      </c>
      <c r="N1" s="4" t="s">
        <v>25</v>
      </c>
      <c r="O1" s="4" t="s">
        <v>111</v>
      </c>
      <c r="P1" s="4" t="s">
        <v>26</v>
      </c>
      <c r="Q1" s="4" t="s">
        <v>127</v>
      </c>
      <c r="R1" s="4" t="s">
        <v>113</v>
      </c>
      <c r="S1" s="4" t="s">
        <v>7</v>
      </c>
      <c r="T1" s="4" t="s">
        <v>114</v>
      </c>
      <c r="U1" s="4" t="s">
        <v>8</v>
      </c>
      <c r="V1" s="4" t="s">
        <v>125</v>
      </c>
      <c r="W1" s="4" t="s">
        <v>126</v>
      </c>
      <c r="X1" s="4" t="str">
        <f t="shared" ref="X1:X9" si="0">J1</f>
        <v>Charger Pwr, W</v>
      </c>
    </row>
    <row r="2" spans="1:39" ht="15" thickBot="1" x14ac:dyDescent="0.35">
      <c r="B2" s="74">
        <f>C2/180+1</f>
        <v>1</v>
      </c>
      <c r="C2" s="85"/>
      <c r="D2" s="85"/>
      <c r="E2" s="85">
        <v>12.15</v>
      </c>
      <c r="F2" s="85"/>
      <c r="G2" s="85"/>
      <c r="H2" s="103">
        <v>100000000</v>
      </c>
      <c r="I2" s="86">
        <v>2.88</v>
      </c>
      <c r="J2" s="2">
        <f t="shared" ref="J2:J8" si="1">E2*F2</f>
        <v>0</v>
      </c>
      <c r="K2" s="1">
        <f t="shared" ref="K2:K9" si="2">C2</f>
        <v>0</v>
      </c>
      <c r="L2" s="3" t="e">
        <f t="shared" ref="L2:M9" si="3">1/G2/0.000001</f>
        <v>#DIV/0!</v>
      </c>
      <c r="M2" s="3">
        <f t="shared" si="3"/>
        <v>0.01</v>
      </c>
      <c r="N2" s="3" t="e">
        <f t="shared" ref="N2:O9" si="4">L2*60/$AA$13</f>
        <v>#DIV/0!</v>
      </c>
      <c r="O2" s="3">
        <f t="shared" si="4"/>
        <v>0.3</v>
      </c>
      <c r="P2" s="3" t="e">
        <f t="shared" ref="P2:Q9" si="5">N2/$AA$21*100</f>
        <v>#DIV/0!</v>
      </c>
      <c r="Q2" s="3">
        <f t="shared" si="5"/>
        <v>1.3541666666666667E-3</v>
      </c>
      <c r="R2" s="3">
        <f t="shared" ref="R2:R9" si="6">O2*$AD$32+$AD$33</f>
        <v>4180.7362821558954</v>
      </c>
      <c r="S2" s="3">
        <f t="shared" ref="S2:S9" si="7">K2</f>
        <v>0</v>
      </c>
      <c r="T2" s="3">
        <f t="shared" ref="T2:T9" si="8">R2/$AA$21*100</f>
        <v>18.87137905139814</v>
      </c>
      <c r="U2" s="3" t="e">
        <f t="shared" ref="U2:U9" si="9">$AA$35*LN(C2)+$AA$36</f>
        <v>#REF!</v>
      </c>
      <c r="V2" s="3">
        <f t="shared" ref="V2:V9" si="10">D2*D2*$AA$32+D2*$AA$33+$AA$34</f>
        <v>0</v>
      </c>
      <c r="W2" s="3">
        <f t="shared" ref="W2:W9" si="11">V2/$AA$21*100</f>
        <v>0</v>
      </c>
      <c r="X2" s="4">
        <f t="shared" si="0"/>
        <v>0</v>
      </c>
    </row>
    <row r="3" spans="1:39" x14ac:dyDescent="0.3">
      <c r="B3" s="74">
        <v>1.1637222222222223</v>
      </c>
      <c r="C3" s="85">
        <v>29.47000000000002</v>
      </c>
      <c r="D3" s="85">
        <v>0.54</v>
      </c>
      <c r="E3" s="85">
        <v>12.15</v>
      </c>
      <c r="F3" s="85">
        <v>1.56</v>
      </c>
      <c r="G3" s="85">
        <v>3810.7961637948006</v>
      </c>
      <c r="H3" s="85">
        <v>8615</v>
      </c>
      <c r="I3" s="86">
        <v>2.88</v>
      </c>
      <c r="J3" s="2">
        <f t="shared" si="1"/>
        <v>18.954000000000001</v>
      </c>
      <c r="K3" s="1">
        <f>C3</f>
        <v>29.47000000000002</v>
      </c>
      <c r="L3" s="3">
        <f t="shared" si="3"/>
        <v>262.41235611095965</v>
      </c>
      <c r="M3" s="3">
        <f t="shared" si="3"/>
        <v>116.07661056297157</v>
      </c>
      <c r="N3" s="3">
        <f>L3*60/$AA$13</f>
        <v>7872.3706833287897</v>
      </c>
      <c r="O3" s="3">
        <f>M3*60/$AA$13</f>
        <v>3482.2983168891469</v>
      </c>
      <c r="P3" s="3">
        <f>N3/$AA$21*100</f>
        <v>35.535006556692458</v>
      </c>
      <c r="Q3" s="3">
        <f>O3/$AA$21*100</f>
        <v>15.7187076804024</v>
      </c>
      <c r="R3" s="3">
        <f>O3*$AD$32+$AD$33</f>
        <v>7872.3706833287897</v>
      </c>
      <c r="S3" s="3">
        <f t="shared" si="7"/>
        <v>29.47000000000002</v>
      </c>
      <c r="T3" s="3">
        <f>R3/$AA$21*100</f>
        <v>35.535006556692458</v>
      </c>
      <c r="U3" s="3" t="e">
        <f t="shared" si="9"/>
        <v>#REF!</v>
      </c>
      <c r="V3" s="3">
        <f t="shared" si="10"/>
        <v>3895.0045670565864</v>
      </c>
      <c r="W3" s="3">
        <f t="shared" si="11"/>
        <v>17.581617837408203</v>
      </c>
      <c r="X3" s="4">
        <f t="shared" si="0"/>
        <v>18.954000000000001</v>
      </c>
    </row>
    <row r="4" spans="1:39" ht="13.95" customHeight="1" x14ac:dyDescent="0.3">
      <c r="B4" s="77">
        <v>1.2052777777777779</v>
      </c>
      <c r="C4" s="73">
        <v>36.950000000000017</v>
      </c>
      <c r="D4" s="73">
        <v>0.68</v>
      </c>
      <c r="E4" s="73">
        <v>12.14</v>
      </c>
      <c r="F4" s="73">
        <v>1.9</v>
      </c>
      <c r="G4" s="73">
        <v>3247.7925769058029</v>
      </c>
      <c r="H4" s="73">
        <v>6290</v>
      </c>
      <c r="I4" s="78">
        <v>4.0199999999999996</v>
      </c>
      <c r="J4" s="2">
        <f t="shared" si="1"/>
        <v>23.065999999999999</v>
      </c>
      <c r="K4" s="1">
        <f t="shared" si="2"/>
        <v>36.950000000000017</v>
      </c>
      <c r="L4" s="3">
        <f t="shared" si="3"/>
        <v>307.90143653592179</v>
      </c>
      <c r="M4" s="3">
        <f t="shared" si="3"/>
        <v>158.98251192368841</v>
      </c>
      <c r="N4" s="3">
        <f t="shared" si="4"/>
        <v>9237.0430960776539</v>
      </c>
      <c r="O4" s="3">
        <f t="shared" si="4"/>
        <v>4769.4753577106521</v>
      </c>
      <c r="P4" s="3">
        <f t="shared" si="5"/>
        <v>41.694986197572746</v>
      </c>
      <c r="Q4" s="3">
        <f t="shared" si="5"/>
        <v>21.528881822999473</v>
      </c>
      <c r="R4" s="3">
        <f t="shared" si="6"/>
        <v>9237.0430960776539</v>
      </c>
      <c r="S4" s="3">
        <f t="shared" si="7"/>
        <v>36.950000000000017</v>
      </c>
      <c r="T4" s="3">
        <f t="shared" si="8"/>
        <v>41.694986197572746</v>
      </c>
      <c r="U4" s="3" t="e">
        <f t="shared" si="9"/>
        <v>#REF!</v>
      </c>
      <c r="V4" s="3">
        <f t="shared" si="10"/>
        <v>4863.4075129077601</v>
      </c>
      <c r="W4" s="3">
        <f t="shared" si="11"/>
        <v>21.952881134653087</v>
      </c>
      <c r="X4" s="4">
        <f t="shared" si="0"/>
        <v>23.065999999999999</v>
      </c>
    </row>
    <row r="5" spans="1:39" ht="13.95" customHeight="1" x14ac:dyDescent="0.3">
      <c r="B5" s="77">
        <v>1.3299444444444444</v>
      </c>
      <c r="C5" s="73">
        <v>59.389999999999986</v>
      </c>
      <c r="D5" s="73">
        <v>1.18</v>
      </c>
      <c r="E5" s="73">
        <v>12.07</v>
      </c>
      <c r="F5" s="73">
        <v>3.66</v>
      </c>
      <c r="G5" s="73">
        <v>2314.9259570838622</v>
      </c>
      <c r="H5" s="73">
        <v>3623</v>
      </c>
      <c r="I5" s="78">
        <v>7.4</v>
      </c>
      <c r="J5" s="2">
        <f t="shared" si="1"/>
        <v>44.176200000000001</v>
      </c>
      <c r="K5" s="1">
        <f t="shared" si="2"/>
        <v>59.389999999999986</v>
      </c>
      <c r="L5" s="3">
        <f t="shared" si="3"/>
        <v>431.97925918101981</v>
      </c>
      <c r="M5" s="3">
        <f t="shared" si="3"/>
        <v>276.01435274634281</v>
      </c>
      <c r="N5" s="3">
        <f t="shared" si="4"/>
        <v>12959.377775430594</v>
      </c>
      <c r="O5" s="3">
        <f t="shared" si="4"/>
        <v>8280.4305823902851</v>
      </c>
      <c r="P5" s="3">
        <f t="shared" si="5"/>
        <v>58.497191347429769</v>
      </c>
      <c r="Q5" s="3">
        <f t="shared" si="5"/>
        <v>37.376943601067261</v>
      </c>
      <c r="R5" s="3">
        <f t="shared" si="6"/>
        <v>12959.377775430594</v>
      </c>
      <c r="S5" s="3">
        <f t="shared" si="7"/>
        <v>59.389999999999986</v>
      </c>
      <c r="T5" s="3">
        <f t="shared" si="8"/>
        <v>58.497191347429769</v>
      </c>
      <c r="U5" s="3" t="e">
        <f t="shared" si="9"/>
        <v>#REF!</v>
      </c>
      <c r="V5" s="3">
        <f t="shared" si="10"/>
        <v>8182.7859228288407</v>
      </c>
      <c r="W5" s="3">
        <f t="shared" si="11"/>
        <v>36.936186457213523</v>
      </c>
      <c r="X5" s="4">
        <f t="shared" si="0"/>
        <v>44.176200000000001</v>
      </c>
    </row>
    <row r="6" spans="1:39" ht="13.95" customHeight="1" x14ac:dyDescent="0.3">
      <c r="B6" s="77">
        <v>1.4442222222222223</v>
      </c>
      <c r="C6" s="73">
        <v>79.960000000000008</v>
      </c>
      <c r="D6" s="73">
        <v>1.57</v>
      </c>
      <c r="E6" s="73">
        <v>11.96</v>
      </c>
      <c r="F6" s="73">
        <v>6.51</v>
      </c>
      <c r="G6" s="73">
        <v>1890.4108937169444</v>
      </c>
      <c r="H6" s="73">
        <v>2721</v>
      </c>
      <c r="I6" s="78">
        <v>9.5</v>
      </c>
      <c r="J6" s="2">
        <f t="shared" si="1"/>
        <v>77.8596</v>
      </c>
      <c r="K6" s="1">
        <f t="shared" si="2"/>
        <v>79.960000000000008</v>
      </c>
      <c r="L6" s="3">
        <f t="shared" si="3"/>
        <v>528.98552548741941</v>
      </c>
      <c r="M6" s="3">
        <f t="shared" si="3"/>
        <v>367.51194413818456</v>
      </c>
      <c r="N6" s="3">
        <f t="shared" si="4"/>
        <v>15869.565764622583</v>
      </c>
      <c r="O6" s="3">
        <f t="shared" si="4"/>
        <v>11025.358324145536</v>
      </c>
      <c r="P6" s="3">
        <f t="shared" si="5"/>
        <v>71.633456576421381</v>
      </c>
      <c r="Q6" s="3">
        <f t="shared" si="5"/>
        <v>49.76724243537916</v>
      </c>
      <c r="R6" s="3">
        <f t="shared" si="6"/>
        <v>15869.565764622583</v>
      </c>
      <c r="S6" s="3">
        <f t="shared" si="7"/>
        <v>79.960000000000008</v>
      </c>
      <c r="T6" s="3">
        <f t="shared" si="8"/>
        <v>71.633456576421381</v>
      </c>
      <c r="U6" s="3" t="e">
        <f t="shared" si="9"/>
        <v>#REF!</v>
      </c>
      <c r="V6" s="3">
        <f t="shared" si="10"/>
        <v>10620.908743264474</v>
      </c>
      <c r="W6" s="3">
        <f t="shared" si="11"/>
        <v>47.941601966124367</v>
      </c>
      <c r="X6" s="4">
        <f t="shared" si="0"/>
        <v>77.8596</v>
      </c>
    </row>
    <row r="7" spans="1:39" ht="13.95" customHeight="1" x14ac:dyDescent="0.3">
      <c r="B7" s="77">
        <v>1.5169444444444444</v>
      </c>
      <c r="C7" s="73">
        <v>93.05</v>
      </c>
      <c r="D7" s="73">
        <v>1.88</v>
      </c>
      <c r="E7" s="73">
        <v>11.86</v>
      </c>
      <c r="F7" s="73">
        <v>8.49</v>
      </c>
      <c r="G7" s="73">
        <v>1735.553038041201</v>
      </c>
      <c r="H7" s="73">
        <v>2427</v>
      </c>
      <c r="I7" s="78">
        <v>10.5</v>
      </c>
      <c r="J7" s="2">
        <f t="shared" si="1"/>
        <v>100.6914</v>
      </c>
      <c r="K7" s="1">
        <f t="shared" si="2"/>
        <v>93.05</v>
      </c>
      <c r="L7" s="3">
        <f t="shared" si="3"/>
        <v>576.18521478815251</v>
      </c>
      <c r="M7" s="3">
        <f t="shared" si="3"/>
        <v>412.03131437989288</v>
      </c>
      <c r="N7" s="3">
        <f t="shared" si="4"/>
        <v>17285.556443644575</v>
      </c>
      <c r="O7" s="3">
        <f t="shared" si="4"/>
        <v>12360.939431396786</v>
      </c>
      <c r="P7" s="3">
        <f t="shared" si="5"/>
        <v>78.025081169228997</v>
      </c>
      <c r="Q7" s="3">
        <f t="shared" si="5"/>
        <v>55.795907155610493</v>
      </c>
      <c r="R7" s="3">
        <f t="shared" si="6"/>
        <v>17285.556443644575</v>
      </c>
      <c r="S7" s="3">
        <f t="shared" si="7"/>
        <v>93.05</v>
      </c>
      <c r="T7" s="3">
        <f t="shared" si="8"/>
        <v>78.025081169228997</v>
      </c>
      <c r="U7" s="3" t="e">
        <f t="shared" si="9"/>
        <v>#REF!</v>
      </c>
      <c r="V7" s="3">
        <f t="shared" si="10"/>
        <v>12464.506405406451</v>
      </c>
      <c r="W7" s="3">
        <f t="shared" si="11"/>
        <v>56.263396968848568</v>
      </c>
      <c r="X7" s="4">
        <f t="shared" si="0"/>
        <v>100.6914</v>
      </c>
    </row>
    <row r="8" spans="1:39" ht="13.95" customHeight="1" x14ac:dyDescent="0.3">
      <c r="B8" s="77">
        <v>1.6208333333333333</v>
      </c>
      <c r="C8" s="73">
        <v>111.75</v>
      </c>
      <c r="D8" s="73">
        <v>2.2400000000000002</v>
      </c>
      <c r="E8" s="73">
        <v>11.55</v>
      </c>
      <c r="F8" s="73">
        <v>13.48</v>
      </c>
      <c r="G8" s="73">
        <v>1544.1739275824405</v>
      </c>
      <c r="H8" s="73">
        <v>2086</v>
      </c>
      <c r="I8" s="78">
        <v>12.4</v>
      </c>
      <c r="J8" s="2">
        <f t="shared" si="1"/>
        <v>155.69400000000002</v>
      </c>
      <c r="K8" s="1">
        <f t="shared" si="2"/>
        <v>111.75</v>
      </c>
      <c r="L8" s="3">
        <f t="shared" si="3"/>
        <v>647.59544384070819</v>
      </c>
      <c r="M8" s="3">
        <f t="shared" si="3"/>
        <v>479.38638542665387</v>
      </c>
      <c r="N8" s="3">
        <f t="shared" si="4"/>
        <v>19427.863315221246</v>
      </c>
      <c r="O8" s="3">
        <f t="shared" si="4"/>
        <v>14381.591562799616</v>
      </c>
      <c r="P8" s="3">
        <f t="shared" si="5"/>
        <v>87.695216353429245</v>
      </c>
      <c r="Q8" s="3">
        <f t="shared" si="5"/>
        <v>64.916906359859382</v>
      </c>
      <c r="R8" s="3">
        <f t="shared" si="6"/>
        <v>19427.863315221246</v>
      </c>
      <c r="S8" s="3">
        <f t="shared" si="7"/>
        <v>111.75</v>
      </c>
      <c r="T8" s="3">
        <f t="shared" si="8"/>
        <v>87.695216353429245</v>
      </c>
      <c r="U8" s="3" t="e">
        <f t="shared" si="9"/>
        <v>#REF!</v>
      </c>
      <c r="V8" s="3">
        <f t="shared" si="10"/>
        <v>14500.533861250387</v>
      </c>
      <c r="W8" s="3">
        <f t="shared" si="11"/>
        <v>65.453798679255229</v>
      </c>
      <c r="X8" s="4">
        <f t="shared" si="0"/>
        <v>155.69400000000002</v>
      </c>
    </row>
    <row r="9" spans="1:39" ht="13.95" customHeight="1" thickBot="1" x14ac:dyDescent="0.35">
      <c r="B9" s="79">
        <v>1.7766666666666666</v>
      </c>
      <c r="C9" s="80">
        <v>139.79999999999998</v>
      </c>
      <c r="D9" s="80">
        <v>2.68</v>
      </c>
      <c r="E9" s="80"/>
      <c r="F9" s="80"/>
      <c r="G9" s="80">
        <v>1361.8412878381814</v>
      </c>
      <c r="H9" s="80">
        <v>1782</v>
      </c>
      <c r="I9" s="81">
        <v>14.4</v>
      </c>
      <c r="J9" s="2"/>
      <c r="K9" s="1">
        <f t="shared" si="2"/>
        <v>139.79999999999998</v>
      </c>
      <c r="L9" s="3">
        <f t="shared" si="3"/>
        <v>734.29995766057527</v>
      </c>
      <c r="M9" s="3">
        <f t="shared" si="3"/>
        <v>561.16722783389457</v>
      </c>
      <c r="N9" s="3">
        <f t="shared" si="4"/>
        <v>22028.998729817256</v>
      </c>
      <c r="O9" s="3">
        <f t="shared" si="4"/>
        <v>16835.016835016839</v>
      </c>
      <c r="P9" s="3">
        <f t="shared" si="5"/>
        <v>99.436452599869568</v>
      </c>
      <c r="Q9" s="3">
        <f t="shared" si="5"/>
        <v>75.991395435839905</v>
      </c>
      <c r="R9" s="3">
        <f t="shared" si="6"/>
        <v>22028.99872981726</v>
      </c>
      <c r="S9" s="3">
        <f t="shared" si="7"/>
        <v>139.79999999999998</v>
      </c>
      <c r="T9" s="3">
        <f t="shared" si="8"/>
        <v>99.436452599869583</v>
      </c>
      <c r="U9" s="3" t="e">
        <f t="shared" si="9"/>
        <v>#REF!</v>
      </c>
      <c r="V9" s="3">
        <f t="shared" si="10"/>
        <v>16835.887969335286</v>
      </c>
      <c r="W9" s="3">
        <f t="shared" si="11"/>
        <v>75.995327639360681</v>
      </c>
      <c r="X9" s="4">
        <f t="shared" si="0"/>
        <v>0</v>
      </c>
    </row>
    <row r="10" spans="1:39" ht="13.95" customHeight="1" x14ac:dyDescent="0.3"/>
    <row r="11" spans="1:39" ht="13.95" customHeight="1" x14ac:dyDescent="0.3">
      <c r="B11" s="5"/>
      <c r="C11" s="6"/>
      <c r="D11" s="6"/>
      <c r="E11" s="6"/>
      <c r="F11" s="6"/>
      <c r="G11" s="6"/>
      <c r="H11" s="6"/>
      <c r="I11" s="6"/>
      <c r="J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39" ht="13.95" customHeight="1" thickBot="1" x14ac:dyDescent="0.35">
      <c r="B12" s="5"/>
      <c r="C12" s="6"/>
      <c r="D12" s="6"/>
      <c r="E12" s="6"/>
      <c r="F12" s="6"/>
      <c r="G12" s="6"/>
      <c r="H12" s="6"/>
      <c r="I12" s="6"/>
      <c r="J12" s="2"/>
      <c r="L12" s="3"/>
      <c r="M12" s="3"/>
      <c r="N12" s="3" t="s">
        <v>41</v>
      </c>
      <c r="O12" s="3" t="s">
        <v>42</v>
      </c>
      <c r="P12" s="3" t="s">
        <v>43</v>
      </c>
      <c r="Q12" s="3"/>
      <c r="R12" s="3"/>
      <c r="S12" s="3"/>
      <c r="T12" s="3"/>
      <c r="U12" s="3"/>
      <c r="V12" s="3"/>
      <c r="W12" s="3"/>
      <c r="X12" s="3"/>
      <c r="Z12" t="s">
        <v>32</v>
      </c>
      <c r="AC12" t="s">
        <v>33</v>
      </c>
      <c r="AF12" s="30"/>
      <c r="AG12" s="30"/>
      <c r="AH12" s="30"/>
      <c r="AI12" s="30"/>
      <c r="AJ12" s="30"/>
      <c r="AK12" s="30"/>
      <c r="AL12" s="30"/>
      <c r="AM12" s="30"/>
    </row>
    <row r="13" spans="1:39" ht="13.95" customHeight="1" x14ac:dyDescent="0.3">
      <c r="A13" s="3" t="s">
        <v>28</v>
      </c>
      <c r="B13" s="11" t="s">
        <v>29</v>
      </c>
      <c r="C13" s="12"/>
      <c r="D13" s="12"/>
      <c r="E13" s="6"/>
      <c r="F13" s="6"/>
      <c r="G13" s="6"/>
      <c r="H13" s="6"/>
      <c r="I13" s="6"/>
      <c r="J13" s="2"/>
      <c r="L13" s="3"/>
      <c r="M13" s="3"/>
      <c r="N13" s="3">
        <v>3482.2983168891469</v>
      </c>
      <c r="O13" s="3">
        <f>N13*CalArduinoHiTec!$AD$35+CalArduinoHiTec!$AD$36</f>
        <v>7872.3706833287897</v>
      </c>
      <c r="P13" s="3">
        <f t="shared" ref="P13:P19" si="12">O13/60*$AA$13</f>
        <v>262.41235611095965</v>
      </c>
      <c r="Q13" s="3">
        <f>1/P13/0.000001</f>
        <v>3810.7961637948006</v>
      </c>
      <c r="R13" s="3"/>
      <c r="S13" s="3"/>
      <c r="T13" s="3"/>
      <c r="U13" s="3"/>
      <c r="V13" s="3"/>
      <c r="W13" s="3"/>
      <c r="X13" s="3"/>
      <c r="Z13" s="17" t="s">
        <v>3</v>
      </c>
      <c r="AA13" s="18">
        <v>2</v>
      </c>
      <c r="AC13" s="17"/>
      <c r="AD13" s="23" t="s">
        <v>22</v>
      </c>
      <c r="AE13" s="7"/>
      <c r="AF13" s="30"/>
      <c r="AG13" s="30"/>
      <c r="AH13" s="30"/>
      <c r="AI13" s="30"/>
      <c r="AJ13" s="30"/>
      <c r="AK13" s="30"/>
      <c r="AL13" s="30"/>
      <c r="AM13" s="30"/>
    </row>
    <row r="14" spans="1:39" x14ac:dyDescent="0.3">
      <c r="A14" s="3"/>
      <c r="B14" s="13" t="s">
        <v>30</v>
      </c>
      <c r="C14" s="14"/>
      <c r="D14" s="14"/>
      <c r="E14" s="6"/>
      <c r="F14" s="6"/>
      <c r="G14" s="6"/>
      <c r="H14" s="6"/>
      <c r="I14" s="6"/>
      <c r="J14" s="2"/>
      <c r="L14" s="3"/>
      <c r="M14" s="3"/>
      <c r="N14" s="3">
        <v>4769.4753577106521</v>
      </c>
      <c r="O14" s="3">
        <f>N14*CalArduinoHiTec!$AD$35+CalArduinoHiTec!$AD$36</f>
        <v>9237.0430960776539</v>
      </c>
      <c r="P14" s="3">
        <f t="shared" si="12"/>
        <v>307.90143653592179</v>
      </c>
      <c r="Q14" s="3">
        <f t="shared" ref="Q14:Q19" si="13">1/P14/0.000001</f>
        <v>3247.7925769058029</v>
      </c>
      <c r="R14" s="3"/>
      <c r="S14" s="3"/>
      <c r="T14" s="3"/>
      <c r="U14" s="3"/>
      <c r="V14" s="3"/>
      <c r="W14" s="3"/>
      <c r="X14" s="3"/>
      <c r="Z14" s="19" t="s">
        <v>4</v>
      </c>
      <c r="AA14" s="20">
        <v>4800</v>
      </c>
      <c r="AC14" s="24" t="s">
        <v>16</v>
      </c>
      <c r="AD14" s="25">
        <v>0</v>
      </c>
      <c r="AF14" s="30"/>
      <c r="AG14" s="30"/>
      <c r="AH14" s="30"/>
      <c r="AI14" s="30"/>
      <c r="AJ14" s="30"/>
      <c r="AK14" s="30"/>
      <c r="AL14" s="30"/>
      <c r="AM14" s="30"/>
    </row>
    <row r="15" spans="1:39" ht="13.95" customHeight="1" thickBot="1" x14ac:dyDescent="0.35">
      <c r="A15" s="3"/>
      <c r="B15" s="15" t="s">
        <v>31</v>
      </c>
      <c r="C15" s="16"/>
      <c r="D15" s="16"/>
      <c r="E15" s="6"/>
      <c r="F15" s="6"/>
      <c r="G15" s="6"/>
      <c r="H15" s="6"/>
      <c r="I15" s="6"/>
      <c r="J15" s="2"/>
      <c r="L15" s="3"/>
      <c r="M15" s="3"/>
      <c r="N15" s="3">
        <v>8280.4305823902851</v>
      </c>
      <c r="O15" s="3">
        <f>N15*CalArduinoHiTec!$AD$35+CalArduinoHiTec!$AD$36</f>
        <v>12959.377775430594</v>
      </c>
      <c r="P15" s="3">
        <f t="shared" si="12"/>
        <v>431.97925918101981</v>
      </c>
      <c r="Q15" s="3">
        <f t="shared" si="13"/>
        <v>2314.9259570838622</v>
      </c>
      <c r="R15" s="3"/>
      <c r="S15" s="3"/>
      <c r="X15" s="3"/>
      <c r="Z15" s="21" t="s">
        <v>5</v>
      </c>
      <c r="AA15" s="22">
        <v>12</v>
      </c>
      <c r="AC15" s="26" t="s">
        <v>17</v>
      </c>
      <c r="AD15" s="27">
        <v>5</v>
      </c>
      <c r="AF15" s="30"/>
      <c r="AG15" s="30"/>
      <c r="AH15" s="93"/>
      <c r="AI15" s="93"/>
      <c r="AJ15" s="30"/>
      <c r="AK15" s="30"/>
      <c r="AL15" s="30"/>
      <c r="AM15" s="30"/>
    </row>
    <row r="16" spans="1:39" ht="13.95" customHeight="1" x14ac:dyDescent="0.3">
      <c r="B16" s="5"/>
      <c r="C16" s="6"/>
      <c r="D16" s="6"/>
      <c r="E16" s="6"/>
      <c r="F16" s="6"/>
      <c r="G16" s="6"/>
      <c r="H16" s="6"/>
      <c r="I16" s="6"/>
      <c r="J16" s="2"/>
      <c r="L16" s="3"/>
      <c r="M16" s="3"/>
      <c r="N16" s="3">
        <v>11025.358324145536</v>
      </c>
      <c r="O16" s="3">
        <f>N16*CalArduinoHiTec!$AD$35+CalArduinoHiTec!$AD$36</f>
        <v>15869.565764622583</v>
      </c>
      <c r="P16" s="3">
        <f t="shared" si="12"/>
        <v>528.98552548741941</v>
      </c>
      <c r="Q16" s="3">
        <f t="shared" si="13"/>
        <v>1890.4108937169444</v>
      </c>
      <c r="R16" s="3"/>
      <c r="S16" s="3"/>
      <c r="X16" s="3"/>
      <c r="AF16" s="30"/>
      <c r="AG16" s="30"/>
      <c r="AH16" s="30"/>
      <c r="AI16" s="30"/>
      <c r="AJ16" s="30"/>
      <c r="AK16" s="30"/>
      <c r="AL16" s="30"/>
      <c r="AM16" s="30"/>
    </row>
    <row r="17" spans="2:40" ht="24" thickBot="1" x14ac:dyDescent="0.5">
      <c r="B17" s="5"/>
      <c r="C17" s="6"/>
      <c r="D17" s="6"/>
      <c r="E17" s="6"/>
      <c r="F17" s="6"/>
      <c r="G17" s="6"/>
      <c r="H17" s="6"/>
      <c r="I17" s="6"/>
      <c r="J17" s="2"/>
      <c r="L17" s="3"/>
      <c r="M17" s="3"/>
      <c r="N17" s="3">
        <v>12360.939431396786</v>
      </c>
      <c r="O17" s="3">
        <f>N17*CalArduinoHiTec!$AD$35+CalArduinoHiTec!$AD$36</f>
        <v>17285.556443644575</v>
      </c>
      <c r="P17" s="3">
        <f t="shared" si="12"/>
        <v>576.18521478815251</v>
      </c>
      <c r="Q17" s="3">
        <f t="shared" si="13"/>
        <v>1735.553038041201</v>
      </c>
      <c r="R17" s="3"/>
      <c r="S17" s="3"/>
      <c r="X17" s="3"/>
      <c r="Z17" t="s">
        <v>35</v>
      </c>
      <c r="AF17" s="94" t="s">
        <v>54</v>
      </c>
      <c r="AG17" s="5" t="s">
        <v>57</v>
      </c>
      <c r="AH17" s="5"/>
      <c r="AI17" s="5"/>
    </row>
    <row r="18" spans="2:40" ht="15" thickBot="1" x14ac:dyDescent="0.35">
      <c r="B18" s="5"/>
      <c r="C18" s="6"/>
      <c r="D18" s="6"/>
      <c r="E18" s="6"/>
      <c r="F18" s="6"/>
      <c r="G18" s="6"/>
      <c r="H18" s="6"/>
      <c r="I18" s="6"/>
      <c r="J18" s="2"/>
      <c r="L18" s="3"/>
      <c r="M18" s="3"/>
      <c r="N18" s="3">
        <v>14381.591562799616</v>
      </c>
      <c r="O18" s="3">
        <f>N18*CalArduinoHiTec!$AD$35+CalArduinoHiTec!$AD$36</f>
        <v>19427.863315221246</v>
      </c>
      <c r="P18" s="3">
        <f t="shared" si="12"/>
        <v>647.59544384070819</v>
      </c>
      <c r="Q18" s="3">
        <f t="shared" si="13"/>
        <v>1544.1739275824405</v>
      </c>
      <c r="R18" s="3"/>
      <c r="S18" s="3"/>
      <c r="T18" s="3"/>
      <c r="V18" s="3"/>
      <c r="W18" s="3"/>
      <c r="X18" s="3"/>
      <c r="Z18" s="34">
        <v>210</v>
      </c>
      <c r="AA18" s="35" t="s">
        <v>34</v>
      </c>
      <c r="AB18" s="36"/>
      <c r="AC18" s="35"/>
      <c r="AD18" s="35"/>
      <c r="AE18" s="37"/>
      <c r="AG18" s="62" t="s">
        <v>15</v>
      </c>
      <c r="AH18" s="87">
        <f>AA26</f>
        <v>3.3</v>
      </c>
      <c r="AI18" s="64"/>
      <c r="AJ18" s="29"/>
    </row>
    <row r="19" spans="2:40" x14ac:dyDescent="0.3">
      <c r="B19" s="5"/>
      <c r="C19" s="6"/>
      <c r="D19" s="6"/>
      <c r="E19" s="6"/>
      <c r="F19" s="6"/>
      <c r="G19" s="6"/>
      <c r="H19" s="6"/>
      <c r="I19" s="6"/>
      <c r="J19" s="2"/>
      <c r="L19" s="3"/>
      <c r="M19" s="3"/>
      <c r="N19" s="3">
        <v>16835.016835016839</v>
      </c>
      <c r="O19" s="3">
        <f>N19*CalArduinoHiTec!$AD$35+CalArduinoHiTec!$AD$36</f>
        <v>22028.99872981726</v>
      </c>
      <c r="P19" s="3">
        <f t="shared" si="12"/>
        <v>734.29995766057539</v>
      </c>
      <c r="Q19" s="3">
        <f t="shared" si="13"/>
        <v>1361.8412878381814</v>
      </c>
      <c r="R19" s="3"/>
      <c r="S19" s="3"/>
      <c r="T19" s="3"/>
      <c r="U19" s="3"/>
      <c r="V19" s="3"/>
      <c r="W19" s="3"/>
      <c r="X19" s="3"/>
      <c r="Z19" s="8"/>
      <c r="AB19" s="8"/>
      <c r="AC19" s="8"/>
      <c r="AG19" s="65" t="s">
        <v>14</v>
      </c>
      <c r="AH19" s="66">
        <f>AA25</f>
        <v>0</v>
      </c>
      <c r="AI19" s="45"/>
      <c r="AJ19" s="31"/>
    </row>
    <row r="20" spans="2:40" ht="15" thickBot="1" x14ac:dyDescent="0.35">
      <c r="C20" s="6"/>
      <c r="D20" s="6"/>
      <c r="E20" s="6"/>
      <c r="F20" s="6"/>
      <c r="G20" s="6"/>
      <c r="H20" s="6"/>
      <c r="I20" s="6"/>
      <c r="J20" s="2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Z20" t="s">
        <v>36</v>
      </c>
      <c r="AG20" s="65" t="s">
        <v>17</v>
      </c>
      <c r="AH20" s="66">
        <f>AD15</f>
        <v>5</v>
      </c>
      <c r="AI20" s="30"/>
      <c r="AJ20" s="31"/>
    </row>
    <row r="21" spans="2:40" ht="15" thickBot="1" x14ac:dyDescent="0.35">
      <c r="Z21" s="38" t="s">
        <v>6</v>
      </c>
      <c r="AA21" s="39">
        <f>AA14*AA15/AB21</f>
        <v>22153.846153846152</v>
      </c>
      <c r="AB21" s="40">
        <v>2.6</v>
      </c>
      <c r="AC21" s="35" t="s">
        <v>9</v>
      </c>
      <c r="AD21" s="41"/>
      <c r="AE21" s="8"/>
      <c r="AG21" s="65" t="s">
        <v>16</v>
      </c>
      <c r="AH21" s="66">
        <f>AD14</f>
        <v>0</v>
      </c>
      <c r="AI21" s="30"/>
      <c r="AJ21" s="31"/>
    </row>
    <row r="22" spans="2:40" x14ac:dyDescent="0.3">
      <c r="AE22" s="8"/>
      <c r="AG22" s="65" t="s">
        <v>27</v>
      </c>
      <c r="AH22" s="90">
        <f>AA21/100</f>
        <v>221.53846153846152</v>
      </c>
      <c r="AI22" s="30"/>
      <c r="AJ22" s="31"/>
    </row>
    <row r="23" spans="2:40" ht="15" thickBot="1" x14ac:dyDescent="0.35">
      <c r="C23" s="6"/>
      <c r="D23" s="6"/>
      <c r="E23" s="6"/>
      <c r="F23" s="6"/>
      <c r="G23" s="6"/>
      <c r="H23" s="6"/>
      <c r="I23" s="6"/>
      <c r="J23" s="9"/>
      <c r="K23" s="6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Z23" t="s">
        <v>37</v>
      </c>
      <c r="AG23" s="65" t="s">
        <v>18</v>
      </c>
      <c r="AH23" s="66">
        <f>AC26</f>
        <v>180</v>
      </c>
      <c r="AI23" s="30"/>
      <c r="AJ23" s="31"/>
      <c r="AN23" s="3"/>
    </row>
    <row r="24" spans="2:40" ht="28.8" x14ac:dyDescent="0.3">
      <c r="C24" s="6"/>
      <c r="D24" s="6"/>
      <c r="E24" s="6"/>
      <c r="F24" s="6"/>
      <c r="G24" s="6"/>
      <c r="H24" s="6"/>
      <c r="I24" s="6"/>
      <c r="J24" s="9"/>
      <c r="K24" s="6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Z24" s="17"/>
      <c r="AA24" s="42" t="s">
        <v>19</v>
      </c>
      <c r="AB24" s="28"/>
      <c r="AC24" s="42" t="s">
        <v>20</v>
      </c>
      <c r="AD24" s="29" t="s">
        <v>109</v>
      </c>
      <c r="AG24" s="65" t="s">
        <v>13</v>
      </c>
      <c r="AH24" s="66">
        <f>AC25</f>
        <v>0</v>
      </c>
      <c r="AI24" s="30"/>
      <c r="AJ24" s="31"/>
    </row>
    <row r="25" spans="2:40" x14ac:dyDescent="0.3">
      <c r="C25" s="6"/>
      <c r="D25" s="6"/>
      <c r="E25" s="6"/>
      <c r="F25" s="6"/>
      <c r="G25" s="6"/>
      <c r="H25" s="6"/>
      <c r="I25" s="6"/>
      <c r="J25" s="9"/>
      <c r="K25" s="6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Z25" s="57" t="s">
        <v>14</v>
      </c>
      <c r="AA25" s="58">
        <v>0</v>
      </c>
      <c r="AB25" s="45" t="s">
        <v>13</v>
      </c>
      <c r="AC25" s="59">
        <v>0</v>
      </c>
      <c r="AD25" s="89">
        <f>AD35/AA21*100</f>
        <v>-17.719588605194325</v>
      </c>
      <c r="AE25" t="s">
        <v>106</v>
      </c>
      <c r="AG25" s="65" t="s">
        <v>121</v>
      </c>
      <c r="AH25" s="66">
        <f>AA34</f>
        <v>0</v>
      </c>
      <c r="AI25" s="67">
        <f>AA33</f>
        <v>7447.8773934613846</v>
      </c>
      <c r="AJ25" s="68">
        <f>AA32</f>
        <v>-435.01106108560197</v>
      </c>
    </row>
    <row r="26" spans="2:40" x14ac:dyDescent="0.3">
      <c r="B26" t="s">
        <v>55</v>
      </c>
      <c r="C26" s="6"/>
      <c r="D26" s="6"/>
      <c r="E26" s="6"/>
      <c r="F26" s="6"/>
      <c r="G26" s="6"/>
      <c r="H26" s="6"/>
      <c r="I26" s="6"/>
      <c r="J26" s="9"/>
      <c r="K26" s="6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Z26" s="57" t="s">
        <v>15</v>
      </c>
      <c r="AA26" s="58">
        <v>3.3</v>
      </c>
      <c r="AB26" s="45" t="s">
        <v>18</v>
      </c>
      <c r="AC26" s="59">
        <v>180</v>
      </c>
      <c r="AD26" s="60">
        <v>77</v>
      </c>
      <c r="AG26" s="65" t="s">
        <v>21</v>
      </c>
      <c r="AH26" s="66" t="e">
        <f>AA36</f>
        <v>#REF!</v>
      </c>
      <c r="AI26" s="67" t="e">
        <f>AA35</f>
        <v>#REF!</v>
      </c>
      <c r="AJ26" s="31"/>
    </row>
    <row r="27" spans="2:40" ht="15" thickBot="1" x14ac:dyDescent="0.35">
      <c r="B27" t="s">
        <v>51</v>
      </c>
      <c r="C27" s="6" t="s">
        <v>52</v>
      </c>
      <c r="D27" s="6" t="s">
        <v>53</v>
      </c>
      <c r="E27" s="6"/>
      <c r="F27" s="6"/>
      <c r="G27" s="6"/>
      <c r="H27" s="6"/>
      <c r="I27" s="6"/>
      <c r="J27" s="9"/>
      <c r="K27" s="6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Z27" s="19"/>
      <c r="AA27" s="30" t="s">
        <v>40</v>
      </c>
      <c r="AB27" s="30"/>
      <c r="AC27" s="61"/>
      <c r="AD27" s="89">
        <f>(AD26-AD25)/(AA26-AA25)</f>
        <v>28.702905637937679</v>
      </c>
      <c r="AG27" s="65" t="s">
        <v>124</v>
      </c>
      <c r="AH27" s="91">
        <f>AD28</f>
        <v>-17.719588605194332</v>
      </c>
      <c r="AI27" s="92">
        <f>AD27</f>
        <v>28.702905637937679</v>
      </c>
      <c r="AJ27" s="31"/>
    </row>
    <row r="28" spans="2:40" x14ac:dyDescent="0.3">
      <c r="B28" s="85">
        <v>61</v>
      </c>
      <c r="C28" s="6">
        <f>B28/180*(2.4-0.53)+0.53</f>
        <v>1.1637222222222223</v>
      </c>
      <c r="D28" s="88">
        <f>(C28-1)*180</f>
        <v>29.47000000000002</v>
      </c>
      <c r="E28" s="6"/>
      <c r="F28" s="6"/>
      <c r="G28" s="6"/>
      <c r="H28" s="6"/>
      <c r="I28" s="6"/>
      <c r="J28" s="9"/>
      <c r="K28" s="6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Z28" s="19"/>
      <c r="AA28" s="30"/>
      <c r="AB28" s="30"/>
      <c r="AC28" s="61"/>
      <c r="AD28" s="89">
        <f>AD26-AD27*(AA26-AA25)</f>
        <v>-17.719588605194332</v>
      </c>
      <c r="AG28" s="65" t="s">
        <v>122</v>
      </c>
      <c r="AH28" s="66">
        <f>AD35</f>
        <v>-3925.570398689204</v>
      </c>
      <c r="AI28" s="69">
        <f>AD34</f>
        <v>0.94199104022164515</v>
      </c>
      <c r="AJ28" s="31"/>
    </row>
    <row r="29" spans="2:40" ht="15" thickBot="1" x14ac:dyDescent="0.35">
      <c r="B29" s="73">
        <v>65</v>
      </c>
      <c r="C29" s="6">
        <f t="shared" ref="C29:C34" si="14">B29/180*(2.4-0.53)+0.53</f>
        <v>1.2052777777777779</v>
      </c>
      <c r="D29" s="88">
        <f t="shared" ref="D29:D34" si="15">(C29-1)*180</f>
        <v>36.950000000000017</v>
      </c>
      <c r="E29" s="6"/>
      <c r="F29" s="6"/>
      <c r="G29" s="6"/>
      <c r="H29" s="6"/>
      <c r="I29" s="6"/>
      <c r="J29" s="9"/>
      <c r="K29" s="6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Z29" s="21"/>
      <c r="AA29" s="32"/>
      <c r="AB29" s="32"/>
      <c r="AC29" s="47"/>
      <c r="AD29" s="48" t="s">
        <v>124</v>
      </c>
      <c r="AG29" s="70" t="s">
        <v>123</v>
      </c>
      <c r="AH29" s="71">
        <f>AD33</f>
        <v>4180.4182204512181</v>
      </c>
      <c r="AI29" s="72">
        <f>AD32</f>
        <v>1.0602056822563426</v>
      </c>
      <c r="AJ29" s="33"/>
    </row>
    <row r="30" spans="2:40" x14ac:dyDescent="0.3">
      <c r="B30" s="73">
        <v>77</v>
      </c>
      <c r="C30" s="6">
        <f t="shared" si="14"/>
        <v>1.3299444444444444</v>
      </c>
      <c r="D30" s="88">
        <f t="shared" si="15"/>
        <v>59.389999999999986</v>
      </c>
      <c r="E30" s="6"/>
      <c r="F30" s="6"/>
      <c r="G30" s="6"/>
      <c r="H30" s="6"/>
      <c r="I30" s="6"/>
      <c r="J30" s="9"/>
      <c r="K30" s="6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2:40" ht="15" thickBot="1" x14ac:dyDescent="0.35">
      <c r="B31" s="73">
        <v>88</v>
      </c>
      <c r="C31" s="6">
        <f t="shared" si="14"/>
        <v>1.4442222222222223</v>
      </c>
      <c r="D31" s="88">
        <f t="shared" si="15"/>
        <v>79.960000000000008</v>
      </c>
      <c r="E31" s="6"/>
      <c r="F31" s="6"/>
      <c r="G31" s="6"/>
      <c r="H31" s="6"/>
      <c r="I31" s="6"/>
      <c r="J31" s="2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Z31" t="s">
        <v>38</v>
      </c>
      <c r="AB31" t="s">
        <v>44</v>
      </c>
    </row>
    <row r="32" spans="2:40" x14ac:dyDescent="0.3">
      <c r="B32" s="73">
        <v>95</v>
      </c>
      <c r="C32" s="6">
        <f t="shared" si="14"/>
        <v>1.5169444444444444</v>
      </c>
      <c r="D32" s="88">
        <f t="shared" si="15"/>
        <v>93.05</v>
      </c>
      <c r="Z32" s="49" t="s">
        <v>121</v>
      </c>
      <c r="AA32" s="50">
        <f>INDEX(LINEST($O$2:$O$9,$D$2:$D$9^{1,2},FALSE,FALSE),1)</f>
        <v>-435.01106108560197</v>
      </c>
      <c r="AB32" s="28"/>
      <c r="AC32" s="51" t="s">
        <v>123</v>
      </c>
      <c r="AD32" s="52">
        <f>CalArduinoHiTec!AD35</f>
        <v>1.0602056822563426</v>
      </c>
    </row>
    <row r="33" spans="2:39" x14ac:dyDescent="0.3">
      <c r="B33" s="73">
        <v>105</v>
      </c>
      <c r="C33" s="6">
        <f t="shared" si="14"/>
        <v>1.6208333333333333</v>
      </c>
      <c r="D33" s="88">
        <f t="shared" si="15"/>
        <v>111.75</v>
      </c>
      <c r="Z33" s="43"/>
      <c r="AA33" s="53">
        <f>INDEX(LINEST($O$2:$O$9,$D$2:$D$9^{1,2},FALSE,FALSE),2)</f>
        <v>7447.8773934613846</v>
      </c>
      <c r="AB33" s="30"/>
      <c r="AC33" s="44"/>
      <c r="AD33" s="46">
        <f>CalArduinoHiTec!AD36</f>
        <v>4180.4182204512181</v>
      </c>
      <c r="AL33" s="3"/>
      <c r="AM33" s="3"/>
    </row>
    <row r="34" spans="2:39" ht="15" thickBot="1" x14ac:dyDescent="0.35">
      <c r="B34" s="80">
        <v>120</v>
      </c>
      <c r="C34" s="6">
        <f t="shared" si="14"/>
        <v>1.7766666666666666</v>
      </c>
      <c r="D34" s="88">
        <f t="shared" si="15"/>
        <v>139.79999999999998</v>
      </c>
      <c r="Z34" s="43"/>
      <c r="AA34" s="44">
        <f>INDEX(LINEST($O$2:$O$9,$D$2:$D$9^{1,2},FALSE,FALSE),3)</f>
        <v>0</v>
      </c>
      <c r="AB34" s="30"/>
      <c r="AC34" s="44" t="s">
        <v>122</v>
      </c>
      <c r="AD34" s="46">
        <f>CalArduinoHiTec!AD37</f>
        <v>0.94199104022164515</v>
      </c>
      <c r="AK34" s="3"/>
    </row>
    <row r="35" spans="2:39" x14ac:dyDescent="0.3">
      <c r="Z35" s="43" t="s">
        <v>21</v>
      </c>
      <c r="AA35" s="54" t="e">
        <f>INDEX(LINEST($R$2:$R$9,#REF!),1)</f>
        <v>#REF!</v>
      </c>
      <c r="AB35" s="30"/>
      <c r="AC35" s="44"/>
      <c r="AD35" s="46">
        <f>CalArduinoHiTec!AD38</f>
        <v>-3925.570398689204</v>
      </c>
    </row>
    <row r="36" spans="2:39" ht="15" thickBot="1" x14ac:dyDescent="0.35">
      <c r="Z36" s="55"/>
      <c r="AA36" s="56" t="e">
        <f>INDEX(LINEST($R$2:$R$9,#REF!),2)</f>
        <v>#REF!</v>
      </c>
      <c r="AB36" s="32"/>
      <c r="AC36" s="32"/>
      <c r="AD36" s="33"/>
      <c r="AI36" s="3"/>
      <c r="AJ36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20</vt:i4>
      </vt:variant>
    </vt:vector>
  </HeadingPairs>
  <TitlesOfParts>
    <vt:vector size="32" baseType="lpstr">
      <vt:lpstr>Ard1_Turn1x_ESC1_G1b_T1a</vt:lpstr>
      <vt:lpstr>Ard1_Turn1_ESC1_G1b_T1a</vt:lpstr>
      <vt:lpstr>Ard2_Turn2_ESC2_G2b_T2a</vt:lpstr>
      <vt:lpstr>Ard3_Turn3_ESC3_G3b_T3a</vt:lpstr>
      <vt:lpstr>Ard4_Turn4_ESC4_G4b_T4a</vt:lpstr>
      <vt:lpstr>CalPhotonTurnigy</vt:lpstr>
      <vt:lpstr>sweepPhotonTurnigy</vt:lpstr>
      <vt:lpstr>TauPhotonTurnigy</vt:lpstr>
      <vt:lpstr>CalArduinoTurnigy</vt:lpstr>
      <vt:lpstr>CalArduinoHiTec</vt:lpstr>
      <vt:lpstr>CalPhotonHiTec</vt:lpstr>
      <vt:lpstr>Time Const Comp</vt:lpstr>
      <vt:lpstr>Ard1_Turn1x_ESC1_G1b_T1a!Meas_TauT__s</vt:lpstr>
      <vt:lpstr>Ard2_Turn2_ESC2_G2b_T2a!Meas_TauT__s</vt:lpstr>
      <vt:lpstr>Ard3_Turn3_ESC3_G3b_T3a!Meas_TauT__s</vt:lpstr>
      <vt:lpstr>Ard4_Turn4_ESC4_G4b_T4a!Meas_TauT__s</vt:lpstr>
      <vt:lpstr>Meas_TauT__s</vt:lpstr>
      <vt:lpstr>Ard1_Turn1x_ESC1_G1b_T1a!MeasNt</vt:lpstr>
      <vt:lpstr>Ard2_Turn2_ESC2_G2b_T2a!MeasNt</vt:lpstr>
      <vt:lpstr>Ard3_Turn3_ESC3_G3b_T3a!MeasNt</vt:lpstr>
      <vt:lpstr>Ard4_Turn4_ESC4_G4b_T4a!MeasNt</vt:lpstr>
      <vt:lpstr>MeasNt</vt:lpstr>
      <vt:lpstr>Ard1_Turn1x_ESC1_G1b_T1a!MeasTauT</vt:lpstr>
      <vt:lpstr>Ard2_Turn2_ESC2_G2b_T2a!MeasTauT</vt:lpstr>
      <vt:lpstr>Ard3_Turn3_ESC3_G3b_T3a!MeasTauT</vt:lpstr>
      <vt:lpstr>Ard4_Turn4_ESC4_G4b_T4a!MeasTauT</vt:lpstr>
      <vt:lpstr>MeasTauT</vt:lpstr>
      <vt:lpstr>Ard1_Turn1x_ESC1_G1b_T1a!Nt</vt:lpstr>
      <vt:lpstr>Ard2_Turn2_ESC2_G2b_T2a!Nt</vt:lpstr>
      <vt:lpstr>Ard3_Turn3_ESC3_G3b_T3a!Nt</vt:lpstr>
      <vt:lpstr>Ard4_Turn4_ESC4_G4b_T4a!Nt</vt:lpstr>
      <vt:lpstr>Nt</vt:lpstr>
    </vt:vector>
  </TitlesOfParts>
  <Company>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Gutz</dc:creator>
  <cp:lastModifiedBy>Dave Gutz</cp:lastModifiedBy>
  <dcterms:created xsi:type="dcterms:W3CDTF">2016-09-13T12:10:02Z</dcterms:created>
  <dcterms:modified xsi:type="dcterms:W3CDTF">2016-12-20T13:39:28Z</dcterms:modified>
</cp:coreProperties>
</file>